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codeName="EstaPastaDeTrabalho" defaultThemeVersion="166925"/>
  <mc:AlternateContent xmlns:mc="http://schemas.openxmlformats.org/markup-compatibility/2006">
    <mc:Choice Requires="x15">
      <x15ac:absPath xmlns:x15ac="http://schemas.microsoft.com/office/spreadsheetml/2010/11/ac" url="C:\Users\Usuario\Documents\SAMIRA\06. Projetos para Licitação\Materiais elétricos - Campos\"/>
    </mc:Choice>
  </mc:AlternateContent>
  <xr:revisionPtr revIDLastSave="0" documentId="13_ncr:1_{77EB3CE3-9941-4474-9F8C-1666A9CEC858}" xr6:coauthVersionLast="47" xr6:coauthVersionMax="47" xr10:uidLastSave="{00000000-0000-0000-0000-000000000000}"/>
  <bookViews>
    <workbookView xWindow="-120" yWindow="-120" windowWidth="29040" windowHeight="15720" tabRatio="783" firstSheet="1" activeTab="11" xr2:uid="{00000000-000D-0000-FFFF-FFFF00000000}"/>
  </bookViews>
  <sheets>
    <sheet name="INSTRUÇÕES" sheetId="19" r:id="rId1"/>
    <sheet name="CSINAPI" sheetId="1" r:id="rId2"/>
    <sheet name="ISINAPI" sheetId="2" r:id="rId3"/>
    <sheet name="DER" sheetId="4" r:id="rId4"/>
    <sheet name="IDER" sheetId="12" r:id="rId5"/>
    <sheet name="CCESAN" sheetId="3" r:id="rId6"/>
    <sheet name="SICRO" sheetId="21" r:id="rId7"/>
    <sheet name="CSCORIO" sheetId="13" r:id="rId8"/>
    <sheet name="DADOS" sheetId="17" state="hidden" r:id="rId9"/>
    <sheet name="Auxiliar" sheetId="7" state="hidden" r:id="rId10"/>
    <sheet name="BDI" sheetId="22" r:id="rId11"/>
    <sheet name="ORCAMENTO" sheetId="8" r:id="rId12"/>
    <sheet name="LICITACAO" sheetId="18" r:id="rId13"/>
    <sheet name="ABC" sheetId="20" state="hidden" r:id="rId14"/>
    <sheet name="MEMÓRIA DE CÁLCULO" sheetId="14" r:id="rId15"/>
    <sheet name="COMPOSICAO" sheetId="9" r:id="rId16"/>
    <sheet name="MERCADO" sheetId="10" r:id="rId17"/>
    <sheet name="CRONOGRAMA" sheetId="16" r:id="rId18"/>
  </sheets>
  <externalReferences>
    <externalReference r:id="rId19"/>
  </externalReferences>
  <definedNames>
    <definedName name="__xlnm._FilterDatabase">#REF!</definedName>
    <definedName name="__xlnm.Print_Area">#REF!</definedName>
    <definedName name="__xlnm.Print_Area_1">#REF!</definedName>
    <definedName name="_Fill">#N/A</definedName>
    <definedName name="_Fill_1">#N/A</definedName>
    <definedName name="_Fill_2">#N/A</definedName>
    <definedName name="_Fill_3">#N/A</definedName>
    <definedName name="_Fill_4">#N/A</definedName>
    <definedName name="_xlnm._FilterDatabase" localSheetId="7" hidden="1">CSCORIO!$A$2:$D$5747</definedName>
    <definedName name="_xlnm._FilterDatabase" localSheetId="4" hidden="1">IDER!$A$2:$D$2</definedName>
    <definedName name="_xlnm._FilterDatabase" localSheetId="12" hidden="1">LICITACAO!#REF!</definedName>
    <definedName name="_xlnm._FilterDatabase" localSheetId="11" hidden="1">ORCAMENTO!$B$4:$P$12</definedName>
    <definedName name="_Key1">"#REF!"</definedName>
    <definedName name="_Key1_1">"#REF!"</definedName>
    <definedName name="_Key1_2">"#REF!"</definedName>
    <definedName name="_Key1_3">"#REF!"</definedName>
    <definedName name="_Key1_4">"#REF!"</definedName>
    <definedName name="_Key2">"#REF!"</definedName>
    <definedName name="_Key2_1">"#REF!"</definedName>
    <definedName name="_Key2_2">"#REF!"</definedName>
    <definedName name="_Key2_3">"#REF!"</definedName>
    <definedName name="_Key2_4">"#REF!"</definedName>
    <definedName name="_Order1">255</definedName>
    <definedName name="_Order2">255</definedName>
    <definedName name="_Sort">"#REF!"</definedName>
    <definedName name="_Sort_1">"#REF!"</definedName>
    <definedName name="_Sort_2">"#REF!"</definedName>
    <definedName name="_Sort_3">"#REF!"</definedName>
    <definedName name="_Sort_4">"#REF!"</definedName>
    <definedName name="A">#N/A</definedName>
    <definedName name="ABC">#N/A</definedName>
    <definedName name="ABC_1">#N/A</definedName>
    <definedName name="ABC_2">#N/A</definedName>
    <definedName name="ABC_3">#N/A</definedName>
    <definedName name="area">IF("#REF!="""",#REF!*#REF!,#REF!)",TRUE)</definedName>
    <definedName name="area_1">IF("#REF!="""",#REF!*#REF!,#REF!)",TRUE)</definedName>
    <definedName name="area_2">IF("#REF!="""",#REF!*#REF!,#REF!)",TRUE)</definedName>
    <definedName name="area_3">IF("#REF!="""",#REF!*#REF!,#REF!)",TRUE)</definedName>
    <definedName name="_xlnm.Print_Area" localSheetId="15">COMPOSICAO!$A$1:$I$51</definedName>
    <definedName name="_xlnm.Print_Area" localSheetId="17">CRONOGRAMA!$A$1:$E$45</definedName>
    <definedName name="_xlnm.Print_Area" localSheetId="12">LICITACAO!$A$1:$H$158</definedName>
    <definedName name="_xlnm.Print_Area" localSheetId="14">'MEMÓRIA DE CÁLCULO'!$A$1:$J$35</definedName>
    <definedName name="_xlnm.Print_Area" localSheetId="16">MERCADO!$A$1:$E$39</definedName>
    <definedName name="_xlnm.Print_Area" localSheetId="11">ORCAMENTO!$B$1:$K$17</definedName>
    <definedName name="AREAABRIGO">"#REF!"</definedName>
    <definedName name="AREAABRIGO_1">"#REF!"</definedName>
    <definedName name="AREAABRIGO_2">"#REF!"</definedName>
    <definedName name="AREAABRIGO_3">"#REF!"</definedName>
    <definedName name="AREAAMBIENTAL">"#REF!"</definedName>
    <definedName name="AREAAMBIENTAL_1">"#REF!"</definedName>
    <definedName name="AREAAMBIENTAL_2">"#REF!"</definedName>
    <definedName name="AREAAMBIENTAL_3">"#REF!"</definedName>
    <definedName name="AREAFORRO">"#REF!"</definedName>
    <definedName name="AREAFORRO_1">"#REF!"</definedName>
    <definedName name="AREAFORRO_2">"#REF!"</definedName>
    <definedName name="AREAFORRO_3">"#REF!"</definedName>
    <definedName name="AREAGAIOLA">"#REF!"</definedName>
    <definedName name="AREAGAIOLA_1">"#REF!"</definedName>
    <definedName name="AREAGAIOLA_2">"#REF!"</definedName>
    <definedName name="AREAMADEIRITE">2.44*0.122</definedName>
    <definedName name="AREAPONTALETE">"#REF!"</definedName>
    <definedName name="AREAPONTALETE_1">"#REF!"</definedName>
    <definedName name="AREAPONTALETE_2">"#REF!"</definedName>
    <definedName name="AREAPONTALETE_3">"#REF!"</definedName>
    <definedName name="AREATABUA">0.75</definedName>
    <definedName name="asd">#N/A</definedName>
    <definedName name="asd_1">#N/A</definedName>
    <definedName name="asd_2">#N/A</definedName>
    <definedName name="asd_3">#N/A</definedName>
    <definedName name="BDI" comment="BDI">#REF!</definedName>
    <definedName name="BDI_2" localSheetId="10">#REF!</definedName>
    <definedName name="BRUCUTU">"#REF!"</definedName>
    <definedName name="BRUCUTU_1">"#REF!"</definedName>
    <definedName name="BRUCUTU_2">"#REF!"</definedName>
    <definedName name="BRUCUTU_3">"#REF!"</definedName>
    <definedName name="codserv">#N/A</definedName>
    <definedName name="codservn">#N/A</definedName>
    <definedName name="CUSTO_ADM_LOCAL_E_MOBILIZACAO">SUMIF([1]Colar!$A:$A,"IR5101",[1]Colar!$G:$G)+SUMIF([1]Colar!$A:$A,"IR5102",[1]Colar!$G:$G)+SUMIF([1]Colar!$A:$A,"IR5103",[1]Colar!$G:$G)+ SUMIF([1]Colar!$A:$A,"IR5104",[1]Colar!$G:$G) + SUMIF([1]Colar!$A:$A,"IR5105",[1]Colar!$G:$G)+ SUMIF([1]Colar!$A:$A,"IR5106",[1]Colar!$G:$G)+ SUMIF([1]Colar!$A:$A,"IR5107",[1]Colar!$G:$G)</definedName>
    <definedName name="CUSTO_TREIN._GERAL">[1]CUSTO_ADMISSIONAL!$AB$85</definedName>
    <definedName name="DADOS" comment="Lista Suspensa">DADOS!$A$6:$A$13</definedName>
    <definedName name="dng">#N/A</definedName>
    <definedName name="dng_1">#N/A</definedName>
    <definedName name="dng_2">#N/A</definedName>
    <definedName name="dng_3">#N/A</definedName>
    <definedName name="Dólar">"#REF!"</definedName>
    <definedName name="Dólar_1">"#REF!"</definedName>
    <definedName name="Dólar_2">"#REF!"</definedName>
    <definedName name="Dólar_3">"#REF!"</definedName>
    <definedName name="ETAPA">DADOS!$A$2:$A$3</definedName>
    <definedName name="EXAME_GERAL">[1]CUSTO_ADMISSIONAL!$AB$27</definedName>
    <definedName name="EXAMES">[1]GERAL_TABELAS!$O$3:$AA$22</definedName>
    <definedName name="Excel_BuiltIn_Print_Area_1">"#REF!"</definedName>
    <definedName name="Excel_BuiltIn_Print_Area_1_1">"#REF!"</definedName>
    <definedName name="Excel_BuiltIn_Print_Area_1_2">"#REF!"</definedName>
    <definedName name="Excel_BuiltIn_Print_Area_1_3">"#REF!"</definedName>
    <definedName name="Excel_BuiltIn_Print_Area_4">"#REF!"</definedName>
    <definedName name="Excel_BuiltIn_Print_Area_4_1">"#REF!"</definedName>
    <definedName name="Excel_BuiltIn_Print_Area_4_2">"#REF!"</definedName>
    <definedName name="Excel_BuiltIn_Print_Area_4_3">"#REF!"</definedName>
    <definedName name="Excel_BuiltIn_Print_Area_5">"#REF!"</definedName>
    <definedName name="Excel_BuiltIn_Print_Area_5_1">"#REF!"</definedName>
    <definedName name="Excel_BuiltIn_Print_Area_5_2">"#REF!"</definedName>
    <definedName name="Excel_BuiltIn_Print_Area_5_3">"#REF!"</definedName>
    <definedName name="Excel_BuiltIn_Print_Titles_1">"#REF!"</definedName>
    <definedName name="Excel_BuiltIn_Print_Titles_1_1">"#REF!"</definedName>
    <definedName name="Excel_BuiltIn_Print_Titles_1_2">"#REF!"</definedName>
    <definedName name="F">#N/A</definedName>
    <definedName name="fdfng">#N/A</definedName>
    <definedName name="fdfng_1">#N/A</definedName>
    <definedName name="fdfng_2">#N/A</definedName>
    <definedName name="fdfng_3">#N/A</definedName>
    <definedName name="gjgh">#N/A</definedName>
    <definedName name="gjgh_1">#N/A</definedName>
    <definedName name="gjgh_2">#N/A</definedName>
    <definedName name="gjgh_3">#N/A</definedName>
    <definedName name="HTML_CodePage">1252</definedName>
    <definedName name="HTML_Control">{"'Plan1 (2)'!$A$5:$F$63"}</definedName>
    <definedName name="HTML_Control_1">{"'Plan1 (2)'!$A$5:$F$63"}</definedName>
    <definedName name="HTML_Control_2">{"'Plan1 (2)'!$A$5:$F$63"}</definedName>
    <definedName name="HTML_Control_3">{"'Plan1 (2)'!$A$5:$F$63"}</definedName>
    <definedName name="HTML_Description">""</definedName>
    <definedName name="HTML_Email">""</definedName>
    <definedName name="HTML_Header">"Plan1 (2)"</definedName>
    <definedName name="HTML_LastUpdate">"04/03/1999"</definedName>
    <definedName name="HTML_LineAfter">0</definedName>
    <definedName name="HTML_LineBefore">0</definedName>
    <definedName name="HTML_Name">"Ana Tereza"</definedName>
    <definedName name="HTML_OBDlg2">1</definedName>
    <definedName name="HTML_OBDlg4">1</definedName>
    <definedName name="HTML_OS">0</definedName>
    <definedName name="HTML_PathFile">"V:\Operacao de Maquinas\INTERDIÇÕES NA VP\MeuHTML.htm"</definedName>
    <definedName name="HTML_Title">"TabLoc"</definedName>
    <definedName name="i">{"'Plan1 (2)'!$A$5:$F$63"}</definedName>
    <definedName name="INVALIDO">#N/A</definedName>
    <definedName name="INVALIDO_1">#N/A</definedName>
    <definedName name="INVALIDO_2">#N/A</definedName>
    <definedName name="INVALIDO_3">#N/A</definedName>
    <definedName name="Lista">"#REF!"</definedName>
    <definedName name="Lista_1">"#REF!"</definedName>
    <definedName name="Lista_2">"#REF!"</definedName>
    <definedName name="Lista_3">"#REF!"</definedName>
    <definedName name="ListaFim">"#REF!"</definedName>
    <definedName name="ListaFim_1">"#REF!"</definedName>
    <definedName name="ListaFim_2">"#REF!"</definedName>
    <definedName name="ListaFim_3">"#REF!"</definedName>
    <definedName name="lokar">#N/A</definedName>
    <definedName name="lokar_1">#N/A</definedName>
    <definedName name="lokar_2">#N/A</definedName>
    <definedName name="lokar_3">#N/A</definedName>
    <definedName name="luis">{"'Plan1 (2)'!$A$5:$F$63"}</definedName>
    <definedName name="luis_1">{"'Plan1 (2)'!$A$5:$F$63"}</definedName>
    <definedName name="luis_2">{"'Plan1 (2)'!$A$5:$F$63"}</definedName>
    <definedName name="luis_3">{"'Plan1 (2)'!$A$5:$F$63"}</definedName>
    <definedName name="mattubcust">#N/A</definedName>
    <definedName name="mattubcust_1">#N/A</definedName>
    <definedName name="mattubcust_2">#N/A</definedName>
    <definedName name="mattubcust_3">#N/A</definedName>
    <definedName name="MEDIA_SALARIOS">INDIRECT(CONCATENATE("GERAL_TABELAS!DC",(2+MATCH(,[1]GERAL_TABELAS!$CG$3:$CG$56,0))))</definedName>
    <definedName name="MINAS">[1]GERAL_TABELAS!$B$3:$B$33</definedName>
    <definedName name="MOB._DESMOB._EQUIPAMENTOS">#N/A</definedName>
    <definedName name="MOB._DESMOB._PESSOAL">#N/A</definedName>
    <definedName name="Moedas">#N/A</definedName>
    <definedName name="MUNICIPIOS">[1]GERAL_TABELAS!$C$37:$C$49</definedName>
    <definedName name="Plan">#N/A</definedName>
    <definedName name="Plan_1">#N/A</definedName>
    <definedName name="Plan_2">#N/A</definedName>
    <definedName name="Plan_3">#N/A</definedName>
    <definedName name="PREÇO_TOTAL_COMUM">#N/A</definedName>
    <definedName name="q">#N/A</definedName>
    <definedName name="QEC">#N/A</definedName>
    <definedName name="QEC_1">#N/A</definedName>
    <definedName name="QEC_2">#N/A</definedName>
    <definedName name="QEC_3">#N/A</definedName>
    <definedName name="S">#N/A</definedName>
    <definedName name="S_1">#N/A</definedName>
    <definedName name="S1_">#N/A</definedName>
    <definedName name="S2_">#N/A</definedName>
    <definedName name="S3_">#N/A</definedName>
    <definedName name="SALARIO_MOD">INDIRECT(CONCATENATE("GERAL_TABELAS!DD",(2+MATCH(,[1]GERAL_TABELAS!$CG$3:$CG$56,0))))</definedName>
    <definedName name="solver_lin">0</definedName>
    <definedName name="solver_num">0</definedName>
    <definedName name="solver_rel1">3</definedName>
    <definedName name="solver_rhs1">0</definedName>
    <definedName name="solver_tmp">0</definedName>
    <definedName name="solver_typ">1</definedName>
    <definedName name="solver_val">0</definedName>
    <definedName name="ss">#N/A</definedName>
    <definedName name="ss_1">#N/A</definedName>
    <definedName name="ss_2">#N/A</definedName>
    <definedName name="ss_3">#N/A</definedName>
    <definedName name="TREINAMENTO_RAC">[1]GERAL_TABELAS!$BS$3:$CD$46</definedName>
    <definedName name="V0">#N/A</definedName>
    <definedName name="Vk">#N/A</definedName>
    <definedName name="wrn.GERAL.">#N/A</definedName>
    <definedName name="wrn.GERAL._1">#N/A</definedName>
    <definedName name="wrn.GERAL._2">#N/A</definedName>
    <definedName name="wrn.GERAL._3">#N/A</definedName>
    <definedName name="wrn.PENDENCIAS.">#N/A</definedName>
    <definedName name="wrn.PENDENCIAS._1">#N/A</definedName>
    <definedName name="wrn.PENDENCIAS._2">#N/A</definedName>
    <definedName name="wrn.PENDENCIAS._3">#N/A</definedName>
    <definedName name="x">#N/A</definedName>
    <definedName name="x_1">#N/A</definedName>
    <definedName name="x_2">#N/A</definedName>
    <definedName name="x_3">#N/A</definedName>
    <definedName name="xxx">#N/A</definedName>
    <definedName name="xxx_1">#N/A</definedName>
    <definedName name="xxx_2">#N/A</definedName>
    <definedName name="xxx_3">#N/A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8" i="14" l="1"/>
  <c r="J24" i="14"/>
  <c r="J21" i="14" s="1"/>
  <c r="J20" i="14"/>
  <c r="J17" i="14" s="1"/>
  <c r="J16" i="14"/>
  <c r="J13" i="14" s="1"/>
  <c r="J12" i="14"/>
  <c r="J9" i="14" s="1"/>
  <c r="E34" i="10"/>
  <c r="E21" i="10"/>
  <c r="E9" i="10"/>
  <c r="E37" i="10"/>
  <c r="E36" i="10"/>
  <c r="E35" i="10"/>
  <c r="E24" i="10"/>
  <c r="E23" i="10"/>
  <c r="E22" i="10"/>
  <c r="E30" i="9"/>
  <c r="D30" i="9"/>
  <c r="E29" i="9"/>
  <c r="D29" i="9"/>
  <c r="H40" i="9"/>
  <c r="I40" i="9" s="1"/>
  <c r="E40" i="9"/>
  <c r="D40" i="9"/>
  <c r="H39" i="9"/>
  <c r="I39" i="9" s="1"/>
  <c r="E39" i="9"/>
  <c r="D39" i="9"/>
  <c r="J25" i="14" l="1"/>
  <c r="E38" i="10"/>
  <c r="E39" i="10"/>
  <c r="E30" i="10" s="1"/>
  <c r="E26" i="10"/>
  <c r="E25" i="10"/>
  <c r="E17" i="10" s="1"/>
  <c r="I37" i="9"/>
  <c r="H33" i="9"/>
  <c r="I33" i="9" s="1"/>
  <c r="I31" i="9" s="1"/>
  <c r="E33" i="9"/>
  <c r="D33" i="9"/>
  <c r="H23" i="9"/>
  <c r="I23" i="9" s="1"/>
  <c r="I21" i="9" s="1"/>
  <c r="E23" i="9"/>
  <c r="D23" i="9"/>
  <c r="H30" i="9" l="1"/>
  <c r="I30" i="9" s="1"/>
  <c r="H19" i="9"/>
  <c r="I19" i="9" s="1"/>
  <c r="D19" i="9"/>
  <c r="E19" i="9"/>
  <c r="H29" i="9"/>
  <c r="I29" i="9" s="1"/>
  <c r="H20" i="9"/>
  <c r="I20" i="9" s="1"/>
  <c r="E20" i="9"/>
  <c r="D20" i="9"/>
  <c r="B5" i="16"/>
  <c r="A5" i="8"/>
  <c r="I27" i="9" l="1"/>
  <c r="I26" i="9" s="1"/>
  <c r="I17" i="9"/>
  <c r="I16" i="9" s="1"/>
  <c r="I11" i="8"/>
  <c r="J11" i="8" s="1"/>
  <c r="G11" i="8"/>
  <c r="I25" i="14" s="1"/>
  <c r="F11" i="8"/>
  <c r="B25" i="14" s="1"/>
  <c r="A11" i="8"/>
  <c r="B29" i="16" l="1"/>
  <c r="B45" i="9"/>
  <c r="A30" i="14"/>
  <c r="B3" i="10" l="1"/>
  <c r="B2" i="10"/>
  <c r="A3" i="10"/>
  <c r="A2" i="10"/>
  <c r="E43" i="9" l="1"/>
  <c r="H43" i="9"/>
  <c r="I43" i="9" s="1"/>
  <c r="I41" i="9" s="1"/>
  <c r="I36" i="9" s="1"/>
  <c r="D43" i="9"/>
  <c r="E13" i="9"/>
  <c r="D13" i="9"/>
  <c r="A6" i="8"/>
  <c r="A7" i="8"/>
  <c r="A9" i="8"/>
  <c r="A10" i="8"/>
  <c r="J8" i="14"/>
  <c r="J5" i="14" s="1"/>
  <c r="I7" i="8"/>
  <c r="J7" i="8" s="1"/>
  <c r="G7" i="8"/>
  <c r="I9" i="14" s="1"/>
  <c r="F7" i="8"/>
  <c r="B9" i="14" s="1"/>
  <c r="I9" i="8"/>
  <c r="J9" i="8" s="1"/>
  <c r="G9" i="8"/>
  <c r="I17" i="14" s="1"/>
  <c r="F9" i="8"/>
  <c r="B17" i="14" s="1"/>
  <c r="H10" i="9" l="1"/>
  <c r="I10" i="9" s="1"/>
  <c r="E10" i="9"/>
  <c r="D10" i="9"/>
  <c r="H9" i="9"/>
  <c r="I9" i="9" s="1"/>
  <c r="E9" i="9"/>
  <c r="D9" i="9"/>
  <c r="I7" i="9" l="1"/>
  <c r="A3" i="16" l="1"/>
  <c r="A2" i="16"/>
  <c r="A3" i="9"/>
  <c r="A2" i="9"/>
  <c r="A3" i="14"/>
  <c r="A2" i="14"/>
  <c r="H6" i="8" s="1"/>
  <c r="F6" i="8" l="1"/>
  <c r="G6" i="8"/>
  <c r="I6" i="8"/>
  <c r="F10" i="8"/>
  <c r="B21" i="14" s="1"/>
  <c r="I10" i="8"/>
  <c r="J10" i="8" s="1"/>
  <c r="G10" i="8"/>
  <c r="I21" i="14" s="1"/>
  <c r="H11" i="8"/>
  <c r="H7" i="8"/>
  <c r="M7" i="8" s="1"/>
  <c r="N7" i="8" s="1"/>
  <c r="H10" i="8"/>
  <c r="H9" i="8"/>
  <c r="K9" i="8" s="1"/>
  <c r="A42" i="22"/>
  <c r="A39" i="22"/>
  <c r="E31" i="22"/>
  <c r="K10" i="8" l="1"/>
  <c r="M11" i="8"/>
  <c r="N11" i="8" s="1"/>
  <c r="K11" i="8"/>
  <c r="K7" i="8"/>
  <c r="E23" i="22"/>
  <c r="E35" i="22" s="1"/>
  <c r="G8" i="8"/>
  <c r="F8" i="8"/>
  <c r="O11" i="8" l="1"/>
  <c r="B13" i="14"/>
  <c r="I13" i="14"/>
  <c r="B3" i="16" l="1"/>
  <c r="B2" i="16"/>
  <c r="B3" i="9"/>
  <c r="B2" i="9"/>
  <c r="B3" i="14"/>
  <c r="B2" i="14"/>
  <c r="E12" i="10" l="1"/>
  <c r="E11" i="10"/>
  <c r="E10" i="10" l="1"/>
  <c r="H147" i="18" l="1"/>
  <c r="H145" i="18"/>
  <c r="H143" i="18"/>
  <c r="H142" i="18"/>
  <c r="H141" i="18"/>
  <c r="H140" i="18"/>
  <c r="H139" i="18"/>
  <c r="H138" i="18"/>
  <c r="H137" i="18"/>
  <c r="H136" i="18"/>
  <c r="H135" i="18"/>
  <c r="H134" i="18"/>
  <c r="H133" i="18"/>
  <c r="H132" i="18"/>
  <c r="H131" i="18"/>
  <c r="H130" i="18"/>
  <c r="H129" i="18"/>
  <c r="H128" i="18"/>
  <c r="H127" i="18"/>
  <c r="H126" i="18"/>
  <c r="H125" i="18"/>
  <c r="H124" i="18"/>
  <c r="H123" i="18"/>
  <c r="H122" i="18"/>
  <c r="H121" i="18"/>
  <c r="H120" i="18"/>
  <c r="H119" i="18"/>
  <c r="H118" i="18"/>
  <c r="H117" i="18"/>
  <c r="H116" i="18"/>
  <c r="H114" i="18"/>
  <c r="H113" i="18"/>
  <c r="H112" i="18"/>
  <c r="H111" i="18"/>
  <c r="H109" i="18"/>
  <c r="H108" i="18"/>
  <c r="H107" i="18"/>
  <c r="H106" i="18"/>
  <c r="H104" i="18"/>
  <c r="H103" i="18" s="1"/>
  <c r="H102" i="18"/>
  <c r="H101" i="18"/>
  <c r="H100" i="18"/>
  <c r="H99" i="18"/>
  <c r="H98" i="18"/>
  <c r="H96" i="18"/>
  <c r="H95" i="18"/>
  <c r="H94" i="18"/>
  <c r="H92" i="18"/>
  <c r="H91" i="18" s="1"/>
  <c r="H90" i="18"/>
  <c r="H89" i="18"/>
  <c r="H88" i="18"/>
  <c r="H87" i="18"/>
  <c r="H86" i="18"/>
  <c r="H85" i="18"/>
  <c r="H84" i="18"/>
  <c r="H83" i="18"/>
  <c r="H82" i="18"/>
  <c r="H81" i="18"/>
  <c r="H80" i="18"/>
  <c r="H78" i="18"/>
  <c r="H77" i="18"/>
  <c r="H76" i="18"/>
  <c r="H75" i="18"/>
  <c r="H74" i="18"/>
  <c r="H73" i="18"/>
  <c r="H72" i="18"/>
  <c r="H71" i="18"/>
  <c r="H70" i="18"/>
  <c r="H69" i="18"/>
  <c r="H68" i="18"/>
  <c r="H67" i="18"/>
  <c r="H66" i="18"/>
  <c r="H64" i="18"/>
  <c r="H63" i="18"/>
  <c r="H62" i="18"/>
  <c r="H61" i="18"/>
  <c r="H60" i="18"/>
  <c r="H59" i="18"/>
  <c r="H58" i="18"/>
  <c r="H57" i="18"/>
  <c r="H56" i="18"/>
  <c r="H54" i="18"/>
  <c r="H53" i="18"/>
  <c r="H52" i="18"/>
  <c r="H51" i="18"/>
  <c r="H49" i="18"/>
  <c r="H48" i="18"/>
  <c r="H47" i="18"/>
  <c r="H46" i="18"/>
  <c r="H45" i="18"/>
  <c r="H44" i="18"/>
  <c r="H43" i="18"/>
  <c r="H42" i="18"/>
  <c r="H41" i="18"/>
  <c r="H40" i="18"/>
  <c r="H39" i="18"/>
  <c r="H38" i="18"/>
  <c r="H37" i="18"/>
  <c r="H36" i="18"/>
  <c r="H35" i="18"/>
  <c r="H34" i="18"/>
  <c r="H33" i="18"/>
  <c r="H32" i="18"/>
  <c r="H31" i="18"/>
  <c r="H30" i="18"/>
  <c r="H29" i="18"/>
  <c r="H28" i="18"/>
  <c r="H26" i="18"/>
  <c r="H25" i="18"/>
  <c r="H24" i="18"/>
  <c r="H23" i="18"/>
  <c r="H22" i="18"/>
  <c r="H20" i="18"/>
  <c r="H19" i="18"/>
  <c r="H18" i="18"/>
  <c r="H17" i="18"/>
  <c r="H16" i="18"/>
  <c r="H15" i="18"/>
  <c r="H14" i="18"/>
  <c r="H13" i="18"/>
  <c r="H12" i="18"/>
  <c r="H11" i="18"/>
  <c r="H10" i="18"/>
  <c r="H8" i="18"/>
  <c r="H7" i="18"/>
  <c r="H6" i="18"/>
  <c r="H9" i="18" l="1"/>
  <c r="H27" i="18"/>
  <c r="H97" i="18"/>
  <c r="H65" i="18"/>
  <c r="H93" i="18"/>
  <c r="H50" i="18"/>
  <c r="H21" i="18"/>
  <c r="H55" i="18"/>
  <c r="H5" i="18"/>
  <c r="H79" i="18"/>
  <c r="H105" i="18" l="1"/>
  <c r="A8" i="8" l="1"/>
  <c r="A12" i="8" l="1"/>
  <c r="M9" i="8" l="1"/>
  <c r="N9" i="8" s="1"/>
  <c r="M10" i="8"/>
  <c r="N10" i="8" s="1"/>
  <c r="I5" i="14" l="1"/>
  <c r="B5" i="14"/>
  <c r="B4" i="14"/>
  <c r="B16" i="7" l="1"/>
  <c r="B15" i="7"/>
  <c r="A12" i="7"/>
  <c r="G6" i="16" l="1"/>
  <c r="E14" i="10" l="1"/>
  <c r="E13" i="10"/>
  <c r="E5" i="10" l="1"/>
  <c r="H13" i="9" s="1"/>
  <c r="I13" i="9" s="1"/>
  <c r="I11" i="9" s="1"/>
  <c r="I6" i="9" s="1"/>
  <c r="I8" i="8" s="1"/>
  <c r="J8" i="8" s="1"/>
  <c r="H8" i="8"/>
  <c r="M6" i="8"/>
  <c r="E4" i="16"/>
  <c r="K8" i="8" l="1"/>
  <c r="M8" i="8"/>
  <c r="C12" i="7"/>
  <c r="B12" i="7"/>
  <c r="A17" i="7" l="1"/>
  <c r="J6" i="8" l="1"/>
  <c r="K6" i="8" s="1"/>
  <c r="K5" i="8" s="1"/>
  <c r="K12" i="8" l="1"/>
  <c r="N6" i="8"/>
  <c r="N8" i="8"/>
  <c r="O7" i="8" l="1"/>
  <c r="O9" i="8"/>
  <c r="O10" i="8"/>
  <c r="O8" i="8"/>
  <c r="N12" i="8"/>
  <c r="O12" i="8" s="1"/>
  <c r="O6" i="8"/>
  <c r="T4" i="8"/>
  <c r="W2" i="8" l="1"/>
  <c r="X2" i="8" s="1"/>
  <c r="W3" i="8" l="1"/>
  <c r="C5" i="16" l="1"/>
  <c r="E5" i="16" l="1"/>
  <c r="D5" i="16"/>
  <c r="G5" i="16" l="1"/>
  <c r="H5" i="16" s="1"/>
  <c r="AD2" i="8" l="1"/>
  <c r="AD3" i="8"/>
  <c r="AD4" i="8"/>
  <c r="AA4" i="8" l="1"/>
  <c r="AA3" i="8"/>
  <c r="AA2" i="8"/>
  <c r="T2" i="8"/>
  <c r="P11" i="8" l="1"/>
  <c r="P7" i="8"/>
  <c r="P10" i="8"/>
  <c r="P9" i="8"/>
  <c r="P8" i="8"/>
  <c r="P6" i="8"/>
  <c r="C7" i="16"/>
  <c r="E7" i="16"/>
  <c r="S4" i="8"/>
  <c r="T3" i="8"/>
  <c r="E8" i="16" l="1"/>
  <c r="C6" i="16"/>
  <c r="AE4" i="8"/>
  <c r="AF4" i="8" s="1"/>
  <c r="AE3" i="8"/>
  <c r="AE2" i="8"/>
  <c r="D7" i="16"/>
  <c r="D8" i="16" s="1"/>
  <c r="AF3" i="8" l="1"/>
  <c r="AF2" i="8" s="1"/>
  <c r="C8" i="16"/>
  <c r="G7" i="16"/>
  <c r="H7" i="16" s="1"/>
  <c r="D9" i="16"/>
  <c r="E9" i="16" s="1"/>
  <c r="G8" i="16" l="1"/>
  <c r="D10" i="16"/>
  <c r="E10"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Cremilson Inácio de Souza</author>
    <author>c094707</author>
  </authors>
  <commentList>
    <comment ref="B7" authorId="0" shapeId="0" xr:uid="{00000000-0006-0000-0A00-000001000000}">
      <text>
        <r>
          <rPr>
            <b/>
            <sz val="9"/>
            <color indexed="81"/>
            <rFont val="Tahoma"/>
            <family val="2"/>
          </rPr>
          <t>Escolha</t>
        </r>
        <r>
          <rPr>
            <sz val="9"/>
            <color indexed="81"/>
            <rFont val="Tahoma"/>
            <family val="2"/>
          </rPr>
          <t xml:space="preserve">
</t>
        </r>
      </text>
    </comment>
    <comment ref="B10" authorId="0" shapeId="0" xr:uid="{00000000-0006-0000-0A00-000002000000}">
      <text>
        <r>
          <rPr>
            <sz val="9"/>
            <color indexed="81"/>
            <rFont val="Tahoma"/>
            <family val="2"/>
          </rPr>
          <t>3.3.10.7.6.1</t>
        </r>
        <r>
          <rPr>
            <b/>
            <sz val="9"/>
            <color indexed="81"/>
            <rFont val="Tahoma"/>
            <family val="2"/>
          </rPr>
          <t xml:space="preserve"> “Construção de Edifícios” </t>
        </r>
        <r>
          <rPr>
            <sz val="9"/>
            <color indexed="81"/>
            <rFont val="Tahoma"/>
            <family val="2"/>
          </rPr>
          <t>enquadram-se:</t>
        </r>
        <r>
          <rPr>
            <b/>
            <sz val="9"/>
            <color indexed="81"/>
            <rFont val="Tahoma"/>
            <family val="2"/>
          </rPr>
          <t xml:space="preserve">
</t>
        </r>
        <r>
          <rPr>
            <sz val="9"/>
            <color indexed="81"/>
            <rFont val="Tahoma"/>
            <family val="2"/>
          </rPr>
          <t xml:space="preserve"> a </t>
        </r>
        <r>
          <rPr>
            <u/>
            <sz val="9"/>
            <color indexed="81"/>
            <rFont val="Tahoma"/>
            <family val="2"/>
          </rPr>
          <t>construção e reforma de edifícios</t>
        </r>
        <r>
          <rPr>
            <sz val="9"/>
            <color indexed="81"/>
            <rFont val="Tahoma"/>
            <family val="2"/>
          </rPr>
          <t>, unidades habitacionais, escolas, hospitais, hotéis, restaurantes, armazéns e depósitos, edifícios para uso agropecuário, estações para trens e metropolitanos,</t>
        </r>
        <r>
          <rPr>
            <u/>
            <sz val="9"/>
            <color indexed="81"/>
            <rFont val="Tahoma"/>
            <family val="2"/>
          </rPr>
          <t xml:space="preserve"> estádios esportivos e quadras cobertas,</t>
        </r>
        <r>
          <rPr>
            <sz val="9"/>
            <color indexed="81"/>
            <rFont val="Tahoma"/>
            <family val="2"/>
          </rPr>
          <t xml:space="preserve"> instalações para embarque e desembarque de passageiros (em aeroportos, rodoviárias, portos, entre outros), penitenciárias e presídios, a construção de edifícios industriais (fábricas, oficinas, galpões industriais, entre outros), conforme classificação 4120-4 do CNAE 2.0;
</t>
        </r>
        <r>
          <rPr>
            <u/>
            <sz val="9"/>
            <color indexed="81"/>
            <rFont val="Tahoma"/>
            <family val="2"/>
          </rPr>
          <t xml:space="preserve"> pórticos, mirantes </t>
        </r>
        <r>
          <rPr>
            <sz val="9"/>
            <color indexed="81"/>
            <rFont val="Tahoma"/>
            <family val="2"/>
          </rPr>
          <t xml:space="preserve">e outros edifícios de finalidade turística.
</t>
        </r>
        <r>
          <rPr>
            <b/>
            <sz val="9"/>
            <color indexed="81"/>
            <rFont val="Tahoma"/>
            <family val="2"/>
          </rPr>
          <t xml:space="preserve">
</t>
        </r>
        <r>
          <rPr>
            <sz val="9"/>
            <color indexed="81"/>
            <rFont val="Tahoma"/>
            <family val="2"/>
          </rPr>
          <t>3.3.10.7.6.2</t>
        </r>
        <r>
          <rPr>
            <b/>
            <sz val="9"/>
            <color indexed="81"/>
            <rFont val="Tahoma"/>
            <family val="2"/>
          </rPr>
          <t xml:space="preserve"> “Construção de Rodovias e Ferrovias”</t>
        </r>
        <r>
          <rPr>
            <sz val="9"/>
            <color indexed="81"/>
            <rFont val="Tahoma"/>
            <family val="2"/>
          </rPr>
          <t xml:space="preserve"> enquadram-se:</t>
        </r>
        <r>
          <rPr>
            <b/>
            <sz val="9"/>
            <color indexed="81"/>
            <rFont val="Tahoma"/>
            <family val="2"/>
          </rPr>
          <t xml:space="preserve">
</t>
        </r>
        <r>
          <rPr>
            <sz val="9"/>
            <color indexed="81"/>
            <rFont val="Tahoma"/>
            <family val="2"/>
          </rPr>
          <t xml:space="preserve"> a construção e recuperação de autoestradas, rodovias e outras vias não urbanas para passagem de veículos, vias férreas de superfície ou subterrâneas (inclusive para metropolitanos), pistas de aeroportos;
 a pavimentação de autoestradas, rodovias e outras vias não urbanas, construção de pontes, viadutos e túneis, a instalação de barreiras acústicas, a construção de praças de pedágio, a sinalização com pintura em rodovias e aeroportos, a instalação de placas de sinalização de tráfego e semelhantes, conforme classificação 4211-1 do CNAE 2.0;
 a construção, </t>
        </r>
        <r>
          <rPr>
            <u/>
            <sz val="9"/>
            <color indexed="81"/>
            <rFont val="Tahoma"/>
            <family val="2"/>
          </rPr>
          <t>pavimentação e sinalização de vias urbanas</t>
        </r>
        <r>
          <rPr>
            <sz val="9"/>
            <color indexed="81"/>
            <rFont val="Tahoma"/>
            <family val="2"/>
          </rPr>
          <t xml:space="preserve">, ruas e locais para estacionamento de veículos, a construção de </t>
        </r>
        <r>
          <rPr>
            <u/>
            <sz val="9"/>
            <color indexed="81"/>
            <rFont val="Tahoma"/>
            <family val="2"/>
          </rPr>
          <t>praças</t>
        </r>
        <r>
          <rPr>
            <sz val="9"/>
            <color indexed="81"/>
            <rFont val="Tahoma"/>
            <family val="2"/>
          </rPr>
          <t xml:space="preserve">, pista de atletismo, </t>
        </r>
        <r>
          <rPr>
            <u/>
            <sz val="9"/>
            <color indexed="81"/>
            <rFont val="Tahoma"/>
            <family val="2"/>
          </rPr>
          <t xml:space="preserve">campos de futebol </t>
        </r>
        <r>
          <rPr>
            <sz val="9"/>
            <color indexed="81"/>
            <rFont val="Tahoma"/>
            <family val="2"/>
          </rPr>
          <t xml:space="preserve">e </t>
        </r>
        <r>
          <rPr>
            <u/>
            <sz val="9"/>
            <color indexed="81"/>
            <rFont val="Tahoma"/>
            <family val="2"/>
          </rPr>
          <t>calçadas</t>
        </r>
        <r>
          <rPr>
            <sz val="9"/>
            <color indexed="81"/>
            <rFont val="Tahoma"/>
            <family val="2"/>
          </rPr>
          <t xml:space="preserve"> para pedestres, elevados, passarelas e </t>
        </r>
        <r>
          <rPr>
            <i/>
            <sz val="9"/>
            <color indexed="81"/>
            <rFont val="Tahoma"/>
            <family val="2"/>
          </rPr>
          <t>ciclovias</t>
        </r>
        <r>
          <rPr>
            <sz val="9"/>
            <color indexed="81"/>
            <rFont val="Tahoma"/>
            <family val="2"/>
          </rPr>
          <t xml:space="preserve">, metrô e VLT.
</t>
        </r>
        <r>
          <rPr>
            <b/>
            <sz val="9"/>
            <color indexed="81"/>
            <rFont val="Tahoma"/>
            <family val="2"/>
          </rPr>
          <t xml:space="preserve">
</t>
        </r>
        <r>
          <rPr>
            <sz val="9"/>
            <color indexed="81"/>
            <rFont val="Tahoma"/>
            <family val="2"/>
          </rPr>
          <t>3.3.10.7.6.3</t>
        </r>
        <r>
          <rPr>
            <b/>
            <sz val="9"/>
            <color indexed="81"/>
            <rFont val="Tahoma"/>
            <family val="2"/>
          </rPr>
          <t xml:space="preserve"> “Construção de Redes de Abastecimento de Água, Coleta de Esgoto e Construções Correlatas” </t>
        </r>
        <r>
          <rPr>
            <sz val="9"/>
            <color indexed="81"/>
            <rFont val="Tahoma"/>
            <family val="2"/>
          </rPr>
          <t>enquadram-se:</t>
        </r>
        <r>
          <rPr>
            <b/>
            <sz val="9"/>
            <color indexed="81"/>
            <rFont val="Tahoma"/>
            <family val="2"/>
          </rPr>
          <t xml:space="preserve">
</t>
        </r>
        <r>
          <rPr>
            <sz val="9"/>
            <color indexed="81"/>
            <rFont val="Tahoma"/>
            <family val="2"/>
          </rPr>
          <t xml:space="preserve"> a construção de sistemas para o abastecimento de água tratada - reservatórios de distribuição, estações elevatórias de bombeamento, linhas principais de adução de longa e média distância e redes de distribuição de água, a construção de </t>
        </r>
        <r>
          <rPr>
            <u/>
            <sz val="9"/>
            <color indexed="81"/>
            <rFont val="Tahoma"/>
            <family val="2"/>
          </rPr>
          <t>redes de coleta de esgoto</t>
        </r>
        <r>
          <rPr>
            <sz val="9"/>
            <color indexed="81"/>
            <rFont val="Tahoma"/>
            <family val="2"/>
          </rPr>
          <t xml:space="preserve">, inclusive de interceptores, </t>
        </r>
        <r>
          <rPr>
            <u/>
            <sz val="9"/>
            <color indexed="81"/>
            <rFont val="Tahoma"/>
            <family val="2"/>
          </rPr>
          <t>estações de tratamento de esgoto</t>
        </r>
        <r>
          <rPr>
            <sz val="9"/>
            <color indexed="81"/>
            <rFont val="Tahoma"/>
            <family val="2"/>
          </rPr>
          <t xml:space="preserve"> (ETE), estações de bombeamento de esgoto (EBE), a construção de galerias pluviais (obras de micro e macrodrenagem);</t>
        </r>
        <r>
          <rPr>
            <b/>
            <sz val="9"/>
            <color indexed="81"/>
            <rFont val="Tahoma"/>
            <family val="2"/>
          </rPr>
          <t xml:space="preserve">
</t>
        </r>
        <r>
          <rPr>
            <sz val="9"/>
            <color indexed="81"/>
            <rFont val="Tahoma"/>
            <family val="2"/>
          </rPr>
          <t xml:space="preserve"> as obras de irrigação (canais), a manutenção de </t>
        </r>
        <r>
          <rPr>
            <u/>
            <sz val="9"/>
            <color indexed="81"/>
            <rFont val="Tahoma"/>
            <family val="2"/>
          </rPr>
          <t>redes de abastecimento de água tratada</t>
        </r>
        <r>
          <rPr>
            <sz val="9"/>
            <color indexed="81"/>
            <rFont val="Tahoma"/>
            <family val="2"/>
          </rPr>
          <t xml:space="preserve">, a manutenção de redes de coleta e de sistemas de tratamento de esgoto, conforme classificação 4222-7 do CNAE 2.0;
 a construção de </t>
        </r>
        <r>
          <rPr>
            <u/>
            <sz val="9"/>
            <color indexed="81"/>
            <rFont val="Tahoma"/>
            <family val="2"/>
          </rPr>
          <t>estações de tratamento de água</t>
        </r>
        <r>
          <rPr>
            <sz val="9"/>
            <color indexed="81"/>
            <rFont val="Tahoma"/>
            <family val="2"/>
          </rPr>
          <t xml:space="preserve"> (ETA).
</t>
        </r>
        <r>
          <rPr>
            <b/>
            <sz val="9"/>
            <color indexed="81"/>
            <rFont val="Tahoma"/>
            <family val="2"/>
          </rPr>
          <t xml:space="preserve">
</t>
        </r>
        <r>
          <rPr>
            <sz val="9"/>
            <color indexed="81"/>
            <rFont val="Tahoma"/>
            <family val="2"/>
          </rPr>
          <t>3.3.10.7.6.4</t>
        </r>
        <r>
          <rPr>
            <b/>
            <sz val="9"/>
            <color indexed="81"/>
            <rFont val="Tahoma"/>
            <family val="2"/>
          </rPr>
          <t xml:space="preserve"> “Construção e Manutenção de Estações e Redes de Distribuição de Energia Elétrica” </t>
        </r>
        <r>
          <rPr>
            <sz val="9"/>
            <color indexed="81"/>
            <rFont val="Tahoma"/>
            <family val="2"/>
          </rPr>
          <t>enquadram-se:</t>
        </r>
        <r>
          <rPr>
            <b/>
            <sz val="9"/>
            <color indexed="81"/>
            <rFont val="Tahoma"/>
            <family val="2"/>
          </rPr>
          <t xml:space="preserve">
</t>
        </r>
        <r>
          <rPr>
            <sz val="9"/>
            <color indexed="81"/>
            <rFont val="Tahoma"/>
            <family val="2"/>
          </rPr>
          <t> a construção de usinas, estações e subestações hidrelétricas, eólicas, nucleares, termoelétricas, a construção de redes de transmissão e distribuição de energia elétrica, inclusive o serviço de eletrificação rural;
 a construção de redes de eletrificação para ferrovias e metropolitano, conforme classificação 4221-9/02 do CNAE 2.0;
 a manutenção de redes de distribuição de energia elétrica, quando executada por empresa não produtora ou distribuidora de energia elétrica, conforme classificação 4221-9/03 do CNAE 2.0;</t>
        </r>
        <r>
          <rPr>
            <b/>
            <sz val="9"/>
            <color indexed="81"/>
            <rFont val="Tahoma"/>
            <family val="2"/>
          </rPr>
          <t xml:space="preserve">
</t>
        </r>
        <r>
          <rPr>
            <sz val="9"/>
            <color indexed="81"/>
            <rFont val="Tahoma"/>
            <family val="2"/>
          </rPr>
          <t xml:space="preserve"> obras de iluminação pública e a construção de barragens e represas para geração de energia elétrica.
</t>
        </r>
        <r>
          <rPr>
            <b/>
            <sz val="9"/>
            <color indexed="81"/>
            <rFont val="Tahoma"/>
            <family val="2"/>
          </rPr>
          <t xml:space="preserve">
</t>
        </r>
        <r>
          <rPr>
            <sz val="9"/>
            <color indexed="81"/>
            <rFont val="Tahoma"/>
            <family val="2"/>
          </rPr>
          <t>3.3.10.7.6.5</t>
        </r>
        <r>
          <rPr>
            <b/>
            <sz val="9"/>
            <color indexed="81"/>
            <rFont val="Tahoma"/>
            <family val="2"/>
          </rPr>
          <t xml:space="preserve"> Para o tipo de obra “Portuárias, Marítimas e Fluviais”</t>
        </r>
        <r>
          <rPr>
            <sz val="9"/>
            <color indexed="81"/>
            <rFont val="Tahoma"/>
            <family val="2"/>
          </rPr>
          <t xml:space="preserve"> enquadram-se:</t>
        </r>
        <r>
          <rPr>
            <b/>
            <sz val="9"/>
            <color indexed="81"/>
            <rFont val="Tahoma"/>
            <family val="2"/>
          </rPr>
          <t xml:space="preserve">
</t>
        </r>
        <r>
          <rPr>
            <sz val="9"/>
            <color indexed="81"/>
            <rFont val="Tahoma"/>
            <family val="2"/>
          </rPr>
          <t xml:space="preserve"> obras marítimas e fluviais, tais como, construção de instalações portuárias, construção de portos e marinas, construção de eclusas e canais de navegação (vias navegáveis), enrrocamentos, obras de dragagem, aterro hidráulico, </t>
        </r>
        <r>
          <rPr>
            <u/>
            <sz val="9"/>
            <color indexed="81"/>
            <rFont val="Tahoma"/>
            <family val="2"/>
          </rPr>
          <t>barragens,</t>
        </r>
        <r>
          <rPr>
            <sz val="9"/>
            <color indexed="81"/>
            <rFont val="Tahoma"/>
            <family val="2"/>
          </rPr>
          <t xml:space="preserve"> represas e diques, exceto para energia elétrica, a construção de emissários submarinos, a instalação de cabos submarinos, conforme classificação 4291-0 do CNAE 2.0;
 a</t>
        </r>
        <r>
          <rPr>
            <u/>
            <sz val="9"/>
            <color indexed="81"/>
            <rFont val="Tahoma"/>
            <family val="2"/>
          </rPr>
          <t xml:space="preserve"> construção de píeres </t>
        </r>
        <r>
          <rPr>
            <sz val="9"/>
            <color indexed="81"/>
            <rFont val="Tahoma"/>
            <family val="2"/>
          </rPr>
          <t>e outras obras com influência direta de cursos d’água.</t>
        </r>
      </text>
    </comment>
    <comment ref="E14" authorId="1" shapeId="0" xr:uid="{00000000-0006-0000-0A00-000003000000}">
      <text>
        <r>
          <rPr>
            <sz val="10"/>
            <color indexed="81"/>
            <rFont val="Tahoma"/>
            <family val="2"/>
          </rPr>
          <t>ADMINISTRAÇÃO CENTRAL
Diretoria e secretarias
Suprimentos  e Compras
Financeiro, incluindo Tesouraria e Contabilidade
Jurídico
Recursos Humanos
Planejamento e Orçamentos
Comercial
Apoio e Deposito
Despesas de instalação do Escritório Central
Seguros do Escritório Central e Deposito
Taxas para funcionamento
Material de consumo (limpeza, higiene, escritório).
Consumo de energia, água, telefone etc.
Estes custos incidem na obra, pois a operação de uma empresa que tem em sua sede, uma estrutura montada para atender TODAS as obras em andamento é um custo que deverá ser reembolsado pela obra.
A valoração destes custos deveria ser enfocada em função do faturamento anual da empresa, porém nem sempre estes dados estão disponíveis no momento de estabelecer-se o DI.
 Desta forma, usualmente rateia-se os custos acima do escritório central para a obra.  
Varia de empresa para empresa. Quando não é levantado são sugeridos valores entre 2% e 8% sobre o custo direto de produção (CD).</t>
        </r>
      </text>
    </comment>
    <comment ref="E15" authorId="1" shapeId="0" xr:uid="{00000000-0006-0000-0A00-000004000000}">
      <text>
        <r>
          <rPr>
            <sz val="10"/>
            <color indexed="81"/>
            <rFont val="Tahoma"/>
            <family val="2"/>
          </rPr>
          <t xml:space="preserve">Compreende os imprevistos que são ocasionados na obra, feriados extraordinários, substituição de materiais por outros de melhor qualidade, etc.
TIPOS DE IMPREVISTOS
FORÇA MAIOR: 
NATURAIS:ENCHENTES, RAIOS, VENDAVAIS
ECONÔMICOS:CRIAÇAO DE NOVOS IMPOSTOS, JORNADAS DE TRABALHO DIFERENTES
SÓCIO-POLÍTICOS: GREVES, GUERRAS, SAQUES
DE PREVISIBILIDADE RELATIVA:
NATURAIS:CHEIAS, CHUVAS
ECONÔMICOS:ATRASO DE PAGAMENTO, AUMENTO DA INFLAÇÃO, ATRASOS DE TERCEIROS
HUMANOS: VARIAÇÕES DE PRODUTIVIDADE, INTERRUPÇÕES DE TRABALHO, ACORDOS JUDICIAIS DE QUESTÕES TRABALHISTAS
ALEATÓRIOS:
DE DIFÍCIL PREVISÃO, TAIS COMO ACIDENTES, SUBSTITUIÇÕES DE MATERIAIS, FURTOS, PERDA DE MATERIAL POR VANDALISMO, ETC.
</t>
        </r>
        <r>
          <rPr>
            <sz val="10"/>
            <color indexed="81"/>
            <rFont val="Tahoma"/>
            <family val="2"/>
          </rPr>
          <t xml:space="preserve">
</t>
        </r>
      </text>
    </comment>
    <comment ref="E17" authorId="1" shapeId="0" xr:uid="{00000000-0006-0000-0A00-000005000000}">
      <text>
        <r>
          <rPr>
            <sz val="10"/>
            <color indexed="81"/>
            <rFont val="Tahoma"/>
            <family val="2"/>
          </rPr>
          <t xml:space="preserve">Remuneração de recursos investidos pelo contratado na execução da obra em benefício de contratante.
Se o contratante não dá um adiantamento para o início da obra, o contratado deverá investir um capital sobre o qual terá uma despesa financeira correspondente ao prazo entre o desembolso e o recebimento (consideramos 30 dias).
 É sugerido adotar o valor dos rendimentos do CDB. 
</t>
        </r>
      </text>
    </comment>
    <comment ref="E19" authorId="1" shapeId="0" xr:uid="{00000000-0006-0000-0A00-000006000000}">
      <text>
        <r>
          <rPr>
            <sz val="10"/>
            <color indexed="81"/>
            <rFont val="Tahoma"/>
            <family val="2"/>
          </rPr>
          <t>O lucro de uma determinada obra é o resultado financeiro positivo resultante da diferença entre todas as receitas e das despesas da obra.
Este valor, após o recolhimento do Imposto de renda é o lucro da Empresa, ou sua remuneração.</t>
        </r>
        <r>
          <rPr>
            <b/>
            <sz val="10"/>
            <color indexed="81"/>
            <rFont val="Tahoma"/>
            <family val="2"/>
          </rPr>
          <t xml:space="preserve">
</t>
        </r>
      </text>
    </comment>
    <comment ref="E23" authorId="1" shapeId="0" xr:uid="{00000000-0006-0000-0A00-000007000000}">
      <text>
        <r>
          <rPr>
            <sz val="10"/>
            <color indexed="81"/>
            <rFont val="Tahoma"/>
            <family val="2"/>
          </rPr>
          <t>Referem-se aos tributos ou impostos cobrados sobre a receita total da obra e compreendem os impostos citados nas colunas abaixo.
Segundo recomendação do TCU (Tribunal de Contas da União) o IRPJ (Imposto de Renda Pessoa Jurídica) e CSLL (Contribuição Social Sobre o Lucro Líquido) não devem ser incluídos nos orçamentos de obras, já que estão relacionados com o desempenho financeiro da empresa e não com a execução do serviço de construção civil que está sendo orçado.</t>
        </r>
      </text>
    </comment>
    <comment ref="E29" authorId="1" shapeId="0" xr:uid="{00000000-0006-0000-0A00-000008000000}">
      <text>
        <r>
          <rPr>
            <sz val="10"/>
            <color indexed="81"/>
            <rFont val="Tahoma"/>
            <family val="2"/>
          </rPr>
          <t>COFINS (Contribuição para Financiamento da Seguridade Socia Financia a seguridade social pelo sistema S (SESC, SESI, SENAC, SENAI, SEST, SENAT, SENAR E SEBRAE).</t>
        </r>
      </text>
    </comment>
    <comment ref="E30" authorId="1" shapeId="0" xr:uid="{00000000-0006-0000-0A00-000009000000}">
      <text>
        <r>
          <rPr>
            <sz val="10"/>
            <color indexed="81"/>
            <rFont val="Tahoma"/>
            <family val="2"/>
          </rPr>
          <t xml:space="preserve">PIS (Programa de Integração Social) - 0,65% : Financia o pagamento do seguro desemprego e do abono dos trabalhadores que ganham até dois salários mínimos, bem como o financiamento de  programas de desenvolvimento econômico.
</t>
        </r>
      </text>
    </comment>
  </commentList>
</comments>
</file>

<file path=xl/sharedStrings.xml><?xml version="1.0" encoding="utf-8"?>
<sst xmlns="http://schemas.openxmlformats.org/spreadsheetml/2006/main" count="68270" uniqueCount="36875">
  <si>
    <t>UNIDADE</t>
  </si>
  <si>
    <t>M</t>
  </si>
  <si>
    <t>UN</t>
  </si>
  <si>
    <t>KG</t>
  </si>
  <si>
    <t>M2</t>
  </si>
  <si>
    <t>H</t>
  </si>
  <si>
    <t>COBERTURA</t>
  </si>
  <si>
    <t>M3</t>
  </si>
  <si>
    <t>MOVIMENTO DE TERRA</t>
  </si>
  <si>
    <t>ML</t>
  </si>
  <si>
    <t>L</t>
  </si>
  <si>
    <t>PAR</t>
  </si>
  <si>
    <t>CJ</t>
  </si>
  <si>
    <t>GASOLINA COMUM</t>
  </si>
  <si>
    <t>MASSA ACRILICA</t>
  </si>
  <si>
    <t>MASSA PARA VIDRO</t>
  </si>
  <si>
    <t>OLEO DE LINHACA</t>
  </si>
  <si>
    <t>BDI</t>
  </si>
  <si>
    <t>BDI:</t>
  </si>
  <si>
    <t>CÓDIGO</t>
  </si>
  <si>
    <t>UND</t>
  </si>
  <si>
    <t>ESTRUTURAS</t>
  </si>
  <si>
    <t>IMPERMEABILIZAÇÃO</t>
  </si>
  <si>
    <t>IOPES</t>
  </si>
  <si>
    <t>und</t>
  </si>
  <si>
    <t>m2</t>
  </si>
  <si>
    <t>m3</t>
  </si>
  <si>
    <t>m</t>
  </si>
  <si>
    <t>Locação de obra com gabarito de madeira</t>
  </si>
  <si>
    <t>Equipe topográfica para serviços simples de locação e nivelamento (incluindo equipamento, transporte e profissionais nivel médio)</t>
  </si>
  <si>
    <t>mês</t>
  </si>
  <si>
    <t>Locação de andaime metálico para trabalho em fachada de edifíco (aluguel de 1 m² por 1 mês) inclusive frete, montagem e desmontagem</t>
  </si>
  <si>
    <t>Aluguel mensal container para escritório, sem banheiro, dim. 6.00x2.40m, incl. porta, 2 janelas, abert p/ ar cond., 2 pt iluminação, 2 tomadas elét. e 1 tomada telef. Isolamento térmico (teto e paredes), piso em comp. Naval, cert. NR18, incl. laudo descontaminação.</t>
  </si>
  <si>
    <t>Mobilização e desmobilização de conteiner locado para barracão de obra</t>
  </si>
  <si>
    <t>Locação de andaime metálico para fachada - tipo torre (aluguel mensal)</t>
  </si>
  <si>
    <t>Fornecimento e instalação de proteção para andaime fachadeiro considerando plataforma, rodapé e guarda-corpo em madeira, inclusive entelamento, conforme NR-18 (medido por m2 de fachada)</t>
  </si>
  <si>
    <t>Aluguel mensal container para escritório, dim. 6.00x2.40m, c/ banheiro (vaso+lavat+chuveiro e básc), incl. porta, 2 janelas, abert p/ ar cond., 2 pt iluminação, 2 tom. elét. e 1 tom.telef. Isolam.térmico(teto e paredes), piso em comp. Naval, cert. NR18, incl. laudo descontaminação.</t>
  </si>
  <si>
    <t>ms</t>
  </si>
  <si>
    <t>Aluguel mensal container para refeitorio, incl. porta, 2 janelas, abert p/ ar cond., 2 pt iluminação, 2 tomadas elét. e 1 tomada telef. Isolamento térmico (paredes e teto), piso em comp. Naval pintado, cert. NR18, incl. laudo descontaminação.</t>
  </si>
  <si>
    <t>Aluguel mensal container para vestiário, incl. porta, venezianas de circulação, 1 pt iluminação, Isolamento térmico (teto), piso em comp. Naval pintado, cert. NR18, incl. laudo descontaminação.</t>
  </si>
  <si>
    <t>Aluguel mensal container sanitário, incl porta, básc, 2 ptos luz, 1 pto aterram., 3vasos, 3lavatórios, calha mictório, 6 chuveiros (1 eletrico), torn.,registros, piso comp. Naval pintado, cert NR18 e laudo descontaminação</t>
  </si>
  <si>
    <t>Aluguel mensal container para almoxarifado, incl. porta, 2 janelas, 1 pt iluminação, Isolamento térmico (teto), piso em comp. Naval pintado, cert. NR18, incl. laudo descontaminação.</t>
  </si>
  <si>
    <t>Barracão para escritório com sanitário área de 14.50 m2, de chapa de compens. 12mm e pontalete 8x8cm, piso cimentado e cobertura de telha de fibroc. 6mm, incl. ponto de luz e cx. de inspeção, conf. projeto (1 utilização)</t>
  </si>
  <si>
    <t>Barracão para almoxarifado área de 10.90m2, de chapa de compensado de 12mm e pontalete 8x8cm, piso cimentado e cobertura de telhas de fibrocimento de 6mm, incl. ponto de luz, conf. projeto (1 utilização)</t>
  </si>
  <si>
    <t>Barracão para depósito de cimento área de 10.90m2, de chapa de compensado 12mm e pontaletes 8x8cm, piso cimentado e cobertura de telhas de fibrocimento de 6mm, inclusive ponto de luz, conf. projeto (1 utilização)</t>
  </si>
  <si>
    <t>Refeitório com paredes de chapa de compens. 12mm e pontaletes 8x8cm, piso ciment. e cob. de telhas fibroc. 6mm, incl. ponto de luz e cx. de inspeção (cons. 1.21 m2/func./turno), conf. projeto (1 utilização)</t>
  </si>
  <si>
    <t>Unidade de sanitário e vestiário p/ até 20 func. área de 18.15m2, paredes de chapa compens. 12mm e pontalete 8x8cm, piso cimentado, cobert. telha fibroc. 6mm, incl. instalação de luz e cx. de inspeção, conf. projeto (1 utilização)</t>
  </si>
  <si>
    <t>Unidade de sanitário e vestiário de 20 a 40 func. área 25.40m2, paredes de chapa compens. 12mm e pontalete 8x8cm, piso cimentado, cobert. telha fibroc. 6mm, incl. inst. de luz e cx. de inspeção, conf. projeto (1 utilização)</t>
  </si>
  <si>
    <t>Unidade de sanitário e vestiário de 40 a 60 func. área 33.90m2, paredes de chapa compens. 12mm e pontalete 8x8cm, piso cimentado, cobert. telha fibroc. 6mm, incl. inst. de luz e cx. de inspeção, conf. projeto (1 utilização)</t>
  </si>
  <si>
    <t>Galpão para serraria e carpintaria área 12.00m2, em peça de madeira 8x8cm e contraventamento de 5x7cm, cobertura de telha de fibroc. de 6mm, inclusive ponto e cabo de alimentação da máquina, conf. projeto (1 utilização)</t>
  </si>
  <si>
    <t>Galpão para corte e armação com área de 6.00m2, em peças de madeira 8x8cm e contraventamento de 5x7cm, cobertura de telhas de fibroc. de 6mm, inclusive ponto e cabo de alimentação da máquina, conf. projeto (1 utilização)</t>
  </si>
  <si>
    <t>Reservatório de poliestileno de 500L, incl. suporte em madeira de 7x12cm e 5x7cm, elevado de 4m, conf. projeto (1 utilização)</t>
  </si>
  <si>
    <t>Reservatório de poliestileno de 1000 L, incl. suporte em madeira de 7x12cm e 8x7cm, elevado de 4m, conf. projeto (1 utilização)</t>
  </si>
  <si>
    <t>Rede de luz, incl. padrão entrada de energia trifás., cabo de ligação até barracões, quadro de distrib., disj. e chave de força (quando necessário), cons. 20m entre padrão entrada e QDG, conf. projeto (1 utilização)</t>
  </si>
  <si>
    <t>Rede de esgoto, contendo fossa e filtro, inclusive tubos e conexões de ligação entre caixas, considerando distância de 25m, conforme projeto (1 utilização)</t>
  </si>
  <si>
    <t>Barracão para escritório com sanitário área 14.50m2, de chapa de compens. 12mm e pontalete 8x8cm, piso cimentado e cobertura de telha de fibroc. 6mm, incl. ponto de luz e cx. de inspeção, conf. projeto (2 utilizações)</t>
  </si>
  <si>
    <t>Barracão para almoxarifado área de 10.90m2, de chapa de compensado 12mm e pontaletes 8x8cm, piso cimentado e cobertura de telha de fibrocimento de 6mm, inclusive ponto de luz, conf. projeto (2 utilizações)</t>
  </si>
  <si>
    <t>Barracão para depósito de cimento área de 10.90m2, de chapa de compensado 12mm e pontaletes 8x8cm, piso cimentado e cobertura de telhas de fibrocimento de 6mm, inclusive ponto de luz, conf. projeto (2 utilizações)</t>
  </si>
  <si>
    <t>Refeitório com paredes de chapa de compens. 12mm e pontaletes 8x8cm, piso ciment. e cobert. de telhas fibroc. 6mm, incl. ponto de luz e cx. de inspeção (cons. 1.21m2/func./turno), conf. projeto (2 utilização)</t>
  </si>
  <si>
    <t>Unidade de sanitário e vestiário para até 20 func. área 18.15m2, paredes de chapa compens. 12mm e pontalete 8x8cm, piso cimentado, cobert. telha fibroc. 6mm, incl. inst. de luz e cx. de inspeção, conf. projeto (2 utilizações)</t>
  </si>
  <si>
    <t>Unidade de sanitário e vestiário de 20 a 40 func. área 25.40m2, paredes de chapa compens. 12mm e pontalete 8x8cm, piso cimentado, cobert. telha fibroc. 6mm, incl. inst. de luz e cx. de inspeção, conf. projeto (2 utilizações)</t>
  </si>
  <si>
    <t>Unidade de sanitário e vestiário de 40 a 60 func. área 33.90m2, paredes de chapa compens. 12mm e pontalete 8x8cm, piso cimentado, cobert. telha fibroc. 6mm, incl. inst. de luz e cx. de inspeção, conf. projeto (2 utilizações)</t>
  </si>
  <si>
    <t>Galpão para serraria e carpintaria área 12.00m2, em peças de madeira 8x8cm e contraventamento de 5x7cm, cobertura de telhas de fibroc. de 6mm, inclusive ponto e cabo de alimentação da máquina, conf. projeto (2 utilizações)</t>
  </si>
  <si>
    <t>Galpão para corte e armação com área de 6.00m2, de peças de madeira 8x8cm e contraventamento de 5x7cm, cobertura de telhas de fibroc. de 6mm, inclusive ponto e cabo de alimentação da máquina, conf. projeto (2 utilizações)</t>
  </si>
  <si>
    <t>Reservatório de poliestileno de 500 L, incl. suporte em madeira de 7x12cm e 5x7cm, elevado de 4m, conforme projeto (2 utilizações)</t>
  </si>
  <si>
    <t>Reservatório de poliestileno de 1000 L, inclusive suporte em madeira de 7x12cm e 5x7cm, elevado de 4m, conforme projeto (2 utilizações)</t>
  </si>
  <si>
    <t>Escavação manual em material de 1a. categoria, até 1.50 m de profundidade</t>
  </si>
  <si>
    <t>Escavação manual em material de 2a. categoria, até 1.50 m de profundidade</t>
  </si>
  <si>
    <t>Escavação mecânica em material de 1a. categoria</t>
  </si>
  <si>
    <t>Escavação mecânica em material de 2a. categoria</t>
  </si>
  <si>
    <t>Apiloamento do fundo de vala com maço de 30 a 60kg</t>
  </si>
  <si>
    <t>Reaterro apiloado de cavas de fundação, em camadas de 20 cm</t>
  </si>
  <si>
    <t>Material para aterro - areia limpa (fornecimento já considerado 15% de empolamento)</t>
  </si>
  <si>
    <t>Lastro de brita 3 e 4, apiloado manualmente</t>
  </si>
  <si>
    <t>Lastro de areia</t>
  </si>
  <si>
    <t>Aterro manual para regularização do terreno em areia, inclusive adensamento hidráulico e fornecimento do material (máximo de 100m3)</t>
  </si>
  <si>
    <t>Aterro manual para regularização do terreno em argila, inclusive adensamento manual e fornecimento do material (máximo de 100m3)</t>
  </si>
  <si>
    <t>Aterro com areia em áreas de calçada, inclusive fornecimento e adensamento</t>
  </si>
  <si>
    <t>Aterro compactado utilizando compactador de placa vibratória com reaproveitamento do material</t>
  </si>
  <si>
    <t>Reaterro de valas, exclusive compactação</t>
  </si>
  <si>
    <t>Índice de preço para remoção de entulho decorrente da execução de obras (Classe A CONAMA - NBR 10.004 - Classe II-B), incluindo aluguel da caçamba, carga, transporte e descarga em área licenciada</t>
  </si>
  <si>
    <t>Transporte de material encosta acima, serviço inteiramente manual, a 10m de distância, considerados ao longo da encosta, inclusive carga e descarga (txdam)</t>
  </si>
  <si>
    <t>Transporte de material encosta abaixo, serviço inteiramente manual, a 10m de distância, considerados ao longo da encosta, inclusive carga e descarga (txdam)</t>
  </si>
  <si>
    <t>Fornecimento, preparo e aplicação de concreto ciclópico Fck=15MPa com 30% de pedra de mão</t>
  </si>
  <si>
    <t>Fôrma de tábua de madeira de 2.5 x 30.0 cm para fundações, levando-se em conta a utilização 5 vezes (incluido o material, corte, montagem, escoramento e desforma)</t>
  </si>
  <si>
    <t>Fornecimento, preparo e aplicação de concreto Fck = 30 MPa (com brita 1 e 2) - (5% de perdas já incluído no custo)</t>
  </si>
  <si>
    <t>Fornecimento, preparo e aplicação de concreto magro com consumo mínimo de cimento de 250 kg/m3 (brita 1 e 2) - (5% de perdas já incluído no custo)</t>
  </si>
  <si>
    <t>Fornecimento, preparo e aplicação de concreto Fck=15 MPa (brita 1 e 2) - (5% de perdas já incluído no custo)</t>
  </si>
  <si>
    <t>Fornecimento, preparo e aplicação de concreto Fck=20 MPa (brita 1 e 2) - (5% de perdas já incluído no custo)</t>
  </si>
  <si>
    <t>Fornecimento, preparo e aplicação de concreto Fck=25 MPa (brita 1 e 2) - (5% de perdas já incluído no custo)</t>
  </si>
  <si>
    <t>Fôrma de chapa compensada resinada 12mm, levando-se em conta a utilização 3 vezes (incluido o material, corte, montagem, escoramento e desfôrma)</t>
  </si>
  <si>
    <t>Fornecimento e aplicação de concreto USINADO Fck=20 MPa - considerando lançamento MANUAL para INFRA-ESTRUTURA (5% de perdas já incluído no custo)</t>
  </si>
  <si>
    <t>Fornecimento e aplicação de concreto USINADO Fck=25 MPa - considerando lançamento MANUAL para INFRA-ESTRUTURA (5% de perdas já incluído no custo)</t>
  </si>
  <si>
    <t>Fornecimento, dobragem e colocação em fôrma, de armadura CA-50 A média, diâmetro de 6.3 a 10.0 mm</t>
  </si>
  <si>
    <t>kg</t>
  </si>
  <si>
    <t>Fornecimento, dobragem e colocação em fôrma, de armadura CA-50 A grossa diâmetro de 12.5 a 25.0 mm (1/2 a 1")</t>
  </si>
  <si>
    <t>Fornecimento, dobragem e colocação em fôrma, de armadura CA-60 B fina, diâmetro de 4.0 a 7.0mm</t>
  </si>
  <si>
    <t>Fôrma de tábua de madeira de 2.5x30.0cm, levando-se em conta utilização 1 vez (incluindo o material, corte, montagem, escoramento e desforma)</t>
  </si>
  <si>
    <t>Fôrma de tábua de madeira de 2.5x30.0cm, levando-se em conta utilização 3 vezes (incluindo o material, corte, montagem, escoramento e desforma)</t>
  </si>
  <si>
    <t>Fornecimento e aplicação de concreto USINADO Fck=30 MPa - considerando lançamento MANUAL para INFRA-ESTRUTURA (5% de perdas já incluído no custo)</t>
  </si>
  <si>
    <t>Fornecimento e aplicação de concreto USINADO Fck=20 MPa - considerando BOMBEAMENTO (5% de perdas já incluído no custo) (6% de taxa p/concr.bombeavel)</t>
  </si>
  <si>
    <t>Fornecimento e aplicação de concreto USINADO Fck=25 MPa - considerando BOMBEAMENTO (5% de perdas já incluído no custo) (6% de taxa p/concr.bombeavel)</t>
  </si>
  <si>
    <t>Fornecimento e aplicação de concreto USINADO Fck=30 MPa - considerando BOMBEAMENTO (5% de perdas já incluído no custo) (6% de taxa p/ concr. bombeavel)</t>
  </si>
  <si>
    <t>Fornecimento, dobragem e colocação em fôrma, de armadura CA-50 A grossa, diâmetro de 12.5 a 25.0mm</t>
  </si>
  <si>
    <t>Fôrma em chapa de madeira compensada plastificada 12mm para estrutura em geral, 5 reaproveitamentos, reforçada com sarrafos de madeira 2.5x10cm (incl material, corte, montagem, escoras em eucalipto e desforma)</t>
  </si>
  <si>
    <t>Forma de chapas madeira compensada resinada, esp. 12mm, levando-se em conta a utilização 3 vezes, reforçadas com sarrafos de madeira de 2.5 x 10.0cm (incl material, corte, montagem, escoras em eucalipto e desforma)</t>
  </si>
  <si>
    <t>Fôrma com chapa compensada plastificada esp. 12mm, utização 5 vezes</t>
  </si>
  <si>
    <t>Execução de junta de dilatação 2 x 2 cm considerando 1cm de aplicação de isopor e 1cm de aplicação de mastique elástico do tipo sikaflex 1a ou equivalente</t>
  </si>
  <si>
    <t>Fornecimento e lançamento de concreto para grouteamento com adição de pedrisco (50% em peso), utilizando Sikagrout ou produto equivalente, exclusive forma</t>
  </si>
  <si>
    <t>Revestimento externo com argamassa corretiva tipo Sika Monotop 622 BR ou equivalente, esp. 5mm</t>
  </si>
  <si>
    <t>Tela de proteção de arame galvanizado 1/2" fio 12, com quadro em tubo de ferro galvanizado 1 1/2" e cantoneira de ferro 1/2" x 1/2" x1/8", conforme detalhe em projeto</t>
  </si>
  <si>
    <t>Grade de tela tipo mosquiteiro de arame galvanizado #18, fio 32, inclusive, requadro em cantoneira de ferro 1/8"x1/2"x1/2"</t>
  </si>
  <si>
    <t>Portão de ferro de abrir em barra chata, inclusive chumbamento</t>
  </si>
  <si>
    <t>Grade de ferro em barra chata, inclusive chumbamento</t>
  </si>
  <si>
    <t>Portão de ferro de correr em barra chata, inclusive chumbamento</t>
  </si>
  <si>
    <t>Portão de ferro de abrir em barra chata, chapa e tubo, inclusive chumbamento</t>
  </si>
  <si>
    <t>Janela de correr para vidro em alumínio anodizado cor natural, linha 25, completa, incl. puxador com tranca, alizar, caixilho e contramarco, exclusive vidro</t>
  </si>
  <si>
    <t>Báscula para vidro em alumínio anodizado cor natural, linha 25, completa, com tranca, caixilho, alizar e contramarco, exclusive vidro</t>
  </si>
  <si>
    <t>Janela tipo maxim-ar para vidro em alumínio anodizado natural, linha 25, completa, incl. puxador com tranca, caixilho, alizar e contramarco, exclusive vidro</t>
  </si>
  <si>
    <t>Porta de abrir tipo veneziana em alumínio anodizado, linha 25, completa, incl. puxador com tranca, caixilho, alizar e contramarco</t>
  </si>
  <si>
    <t>Guichê/gradil em perfil L 1" e perfil T 3/4" em ferro, inclusive pintura em esmalte sintético, marca de referência SUVINIL</t>
  </si>
  <si>
    <t>Escovamento com escova de aço em esquadrias de ferro</t>
  </si>
  <si>
    <t>Vidro plano transparente liso, com 4 mm de espessura</t>
  </si>
  <si>
    <t>Vidro fantasia mini-boreal, com 4 mm de espessura</t>
  </si>
  <si>
    <t>Vidro aramado esp. 6mm, colocado</t>
  </si>
  <si>
    <t>Espelho para banheiros espessura 4 mm, incluindo chapa compensada 10 mm, moldura de alumínio em perfil L 3/4", fixado com parafusos cromados</t>
  </si>
  <si>
    <t>Espelho espessura 4 mm, incluindo chapa compensada 6mm, moldura de peça de madeira 7x2.5cm fixada com parafuso e bucha conforme detalhe em projeto</t>
  </si>
  <si>
    <t>Espelho prata esp. 4 mm sobre caixa de compensado colado revestido com fórmica e fixado com parafuso cromado e bucha, dim. 1,80 x 0,40m, conforme detalhe em projeto</t>
  </si>
  <si>
    <t>Estrutura de madeira de lei tipo Paraju, peroba mica, angelim pedra ou equivalente para telhado de telha cerâmica tipo capa e canal, com pontaletes, terças, caibros e ripas, inclusive tratamento com cupinicida, exclusive telhas</t>
  </si>
  <si>
    <t>Estrutura de madeira de lei tipo Paraju, peroba mica, angelim pedra ou equivalente para telhado de telha ondulada de fibrocimento esp. 6mm, com pontaletes e caibros, inclusive tratamento com cupinicida, exclusive telhas</t>
  </si>
  <si>
    <t>Estrutura de madeira de lei tipo Paraju ou equivalente para cobertura de telha de fibrocimento canalete 49/90, inclusive tratamento com cupinicida, exclusive telhas</t>
  </si>
  <si>
    <t>Estrutura de madeira de lei tipo Paraju, peroba mica, angelim pedra ou equivalente para telhado de telhas cerâmicas tipo capa e canal c/ tesouras, pilares, vigas, terças, caibros e ripas, incl. trat. c/cupinicida, exclusive telhas</t>
  </si>
  <si>
    <t>Estrutura de madeira de lei Paraju, peroba mica, angelim pedra ou equivalente para telhado de telha cerâmica tipo francesa, com pontaletes, terças, caibros e ripas, inclusive tratamento com cupunicida, exclusive telhas</t>
  </si>
  <si>
    <t>Cobertura nova de telhas onduladas de fibrocimento 6.0mm, inclusive cumeeiras e acessórios de fixação</t>
  </si>
  <si>
    <t>Cobertura nova de telhas onduladas de fibrocimento 8.0mm, inclusive cumeeiras e acessórios de fixação</t>
  </si>
  <si>
    <t>Cobertura nova de telhas de alumínio trapezoidal, H = 8 cm, esp. 0.5mm, inclusive acessórios de fixação</t>
  </si>
  <si>
    <t>Cobertura nova de telhas cerâmicas tipo capa e canal inclusive cumeeira (telhas compradas na praça de Vitória, posto obra) (área de projeção horizontal; incl. 35%)</t>
  </si>
  <si>
    <t>Cobertura nova de telhas cerâmicas tipo capa e canal inclusive cumeeiras (telhas compradas na fábrica, posto obra)</t>
  </si>
  <si>
    <t>Cumeeira para cobertura em telha cerâmica tipo capa e canal</t>
  </si>
  <si>
    <t>Cumeeira para cobertura em telhas onduladas de fibrocimento 6.0mm</t>
  </si>
  <si>
    <t>Cobertura em telha ondulada de alumínio, esp. 0.5mm, inclusive acessórios de fixação</t>
  </si>
  <si>
    <t>Rufo de chapa metálica nº 26 com largura de 30 cm</t>
  </si>
  <si>
    <t>Calha de concreto armado Fck=15 MPa em "U" nas dimensões de 38 x 56 cm conforme detalhes em projeto</t>
  </si>
  <si>
    <t>Calha em chapa galvanizada com largura de 40 cm</t>
  </si>
  <si>
    <t>Rufo de chapa de alumínio esp. 0.5mm, largura de 30cm</t>
  </si>
  <si>
    <t>Platibanda de alvenaria de bloco cerâmico 10x20x20cm, assentado com argamassa de cimento, cal hidratada CH1 e areia no traço 1:0,5:8, amarrada com pilaretes em conc. arm. a cada 2m (H=1.0m), excl. revest.</t>
  </si>
  <si>
    <t>Recolocação de engradamento de madeira para telhado com telha cerâmica, com pontaletes, terças, caibros e ripas, exclusive fornecimento</t>
  </si>
  <si>
    <t>Recolocação de estrutura de madeira para telhado com telha ondulada de fibrocimento ou telha ecológica tipo onduline, com pontaletes e caibros, exclusive fornecimento</t>
  </si>
  <si>
    <t>Recolocação de telha ondulada de fibrocimento 6mm, excl. cumeeira</t>
  </si>
  <si>
    <t>Remoção, lavagem com escova de aço e recolocação de telhas cerâmicas</t>
  </si>
  <si>
    <t>Limpeza de calhas e coletores (serviço realizado por servente)</t>
  </si>
  <si>
    <t>Impermeabilização com argamassa de igol 2 - marca de referência Sika</t>
  </si>
  <si>
    <t>Pintura impermeabilizante com igolflex ou equivalente a 3 demãos</t>
  </si>
  <si>
    <t>Impermeabilização, empregando argamassa de cimento e areia sem peneirar no traço 1:3 com aditivo impermeabilizado tipo sika 1 ou equivalente, espessura de 2 cm</t>
  </si>
  <si>
    <t>Chapisco com argamassa de cimento e areia média ou grossa lavada no traço 1:3, espessura 5 mm</t>
  </si>
  <si>
    <t>Forro de gesso acabamento tipo liso</t>
  </si>
  <si>
    <t>Emboço de argamassa de cimento, cal hidratada CH1 e areia lavada traço 1:0.5:6, espessura 20 mm</t>
  </si>
  <si>
    <t>Reboco tipo paulista de argamassa de cimento, cal hidratada CH1 e areia lavada traço 1:0.5:6, espessura 25 mm</t>
  </si>
  <si>
    <t>Chapisco de argamassa de cimento e areia média ou grossa lavada, no traço 1:3, espessura 5 mm</t>
  </si>
  <si>
    <t>Azulejo branco 15 x 15 cm, juntas a prumo, assentado com argamassa de cimento colante, inclusive rejuntamento com cimento branco, marcas de referência Eliane, Cecrisa ou Portobello</t>
  </si>
  <si>
    <t>Roda-parede de madeira de lei tipo Paraju ou equivalente, de 10 x 2.5cm, fixado com parafuso e bucha plástica n° 8</t>
  </si>
  <si>
    <t>Roda-parede de madeira de lei tipo Paraju ou equivalente, de 20 X 1.5cm fixado com parafuso e bucha plástica n° 7</t>
  </si>
  <si>
    <t>Acabamento de alumínio com perfil de canto para arremate das paredes</t>
  </si>
  <si>
    <t>Acabamento de perfil "U" em alumínio anodizado fosco 1/2"</t>
  </si>
  <si>
    <t>Pastilha cerâmica branca 5 x 5 cm, assentada com argamassa de cimento colante e rejunte pré-fabricado, marcas de referência Atlas, Jatobá, NGK ou equivalentwe</t>
  </si>
  <si>
    <t>Assentamento de revestimento cerâmico com cimento colante, excl. rejuntamento e cerâmica</t>
  </si>
  <si>
    <t>Roda parede em granito cinza andorinha 7x2cm, com acabamento abaulado nos dois lados</t>
  </si>
  <si>
    <t>Assentamento e rejuntamento de piso em porcelanato (dimensões superiores a 30x30cm) utilizando dupla colagem de argamassa colante para porcelanato tipo ACII/ACIII, exclusive fornecimento do porcelanato e do rejunte</t>
  </si>
  <si>
    <t>Emboço de argamassa de cimento, cal hidratada CH1 e areia média ou grossa lavada no traço 1:0.5:6, espessura 20 mm</t>
  </si>
  <si>
    <t>Reboco de argamassa de cimento, cal hidratada CH1 e areia média ou grossa lavada no traço 1:0.5:6, espessura 5mm</t>
  </si>
  <si>
    <t>Reboco tipo paulista de argamassa de cimento, cal hidratada CH1 e areia média ou grossa lavada no traço 1:0.5:6, espessura 25 mm</t>
  </si>
  <si>
    <t>Reboco de argamassa de cimento, cal hidratada CH1 e areia média ou grossa lavada no traço 1:0.5:6, com impermeabilizante para revestimentos (caixas, fossas, filtros, cisternas, etc...)</t>
  </si>
  <si>
    <t>Chapisco de argamassa de cimento e areia média ou grossa lavada no traço 1:3, espessura 5mm, com utilização de impermeabilizante</t>
  </si>
  <si>
    <t>Regularização de base p/ revestimento cerâmico, com argamassa de cimento e areia no traço 1:5, espessura 5cm</t>
  </si>
  <si>
    <t>Lastro regularizado e impermeabilizado de concreto não estrutural, espessura de 8 cm</t>
  </si>
  <si>
    <t>Lastro regularizado de concreto não estrutural, espessura de 8 cm</t>
  </si>
  <si>
    <t>Lastro impermeabilizado de concreto não estrutural, espessura de 6 cm</t>
  </si>
  <si>
    <t>Lastro de concreto não estrutural, espessura de 6 cm</t>
  </si>
  <si>
    <t>Lastro impermeabilizado de concreto não estrutural, espessura de 8cm</t>
  </si>
  <si>
    <t>Piso cimentado liso com 1.5 cm de espessura, de argamassa de cimento e areia no traço 1:3 e juntas plásticas em quadros de 1 m</t>
  </si>
  <si>
    <t>Piso de tábuas corridas de Peroba de 15cm sobre caibros de 5x6cm espaçados de 50cm, fixados com argamassa de cimento e areia no traço 1:5</t>
  </si>
  <si>
    <t>Junta plástica 17 x 3 mm, para pisos corridos, inclusive fornecimento e colocação</t>
  </si>
  <si>
    <t>Piso de cimentado camurçado executado com argamassa de cimento e areia no traço 1:3, esp. 3.0cm</t>
  </si>
  <si>
    <t>Piso cimentado liso com 1.5 cm de espessura, em argamassa de cimento e areia no traço 1:3 e juntas plásticas em quadros de 1 m colorido com corante tipo Xadrez ou equivalente</t>
  </si>
  <si>
    <t>Fornecimento e instalação de Piso Paviflex dim. 30x30cm, esp. 2mm linha Chroma Concept ref. Fademac ou equivalente</t>
  </si>
  <si>
    <t>Revestimento de piso com placas de borracha plurigoma preto pastilhado ou equivalente, inclusive arremate</t>
  </si>
  <si>
    <t>Assentamento de piso cerâmico, com utilização de cimento colante, excl. rejuntamento e cerâmica</t>
  </si>
  <si>
    <t>Rejuntamento de piso cerâmico, usando cimento branco, para juntas de no máximo 3mm de espessura</t>
  </si>
  <si>
    <t>Rejuntamento empregando argamassa para rejunte, esp. 5mm</t>
  </si>
  <si>
    <t>Assentamento e rejuntamento de piso em porcelanato (dimensões superiores a 30x30cm) utilizando dupla colagem de argamassa colante para porcelanato tipo ACIII, exclusive fornecimento do porcelanato e do rejunte</t>
  </si>
  <si>
    <t>Piso argamassa alta resistência tipo granilite ou equiv de qualidade comprovada, esp de 10mm, com juntas plástica em quadros de 1m, na cor natural, com acabamento anti-derrapante mecanizado, inclusive regularização e=3.0cm</t>
  </si>
  <si>
    <t>Piso argamassa alta resistência tipo granilite ou equiv de qualidade comprovada, esp de 10mm, com juntas plástica em quadros de 1m, na cor natural, com acabamento polido mecanizado, inclusive regularização e=3.0cm</t>
  </si>
  <si>
    <t>Piso cerâmico esmaltado, PEI 5, acabamento semibrilho, dim. 45x45cm, ref. de cor CARGO PLUS WHITE Eliane/equiv. assentado com argamassa de cimento colante, inclusive rejuntamento</t>
  </si>
  <si>
    <t>Rodapé de argamassa de cimento e areia no traço 1:3, altura de 7 cm e espessura de 2 cm</t>
  </si>
  <si>
    <t>Rodapé de madeira de lei 7.0 x 1.5 cm, fixado com parafuso e bucha plástica n° 7</t>
  </si>
  <si>
    <t>Peitoril de mármore branco com largura 40 cm e esp. 3cm</t>
  </si>
  <si>
    <t>Soleira de granito esp. 2 cm e largura de 15 cm</t>
  </si>
  <si>
    <t>Soleira de granito cinza, espessura 3 cm e largura de 3 cm, conforme detalhe em projeto</t>
  </si>
  <si>
    <t>Peitoril de granito cinza polido, 15 cm, esp. 3cm</t>
  </si>
  <si>
    <t>Rodapé em cerâmica PEI-3, h = 7cm, assentado com argamassa de cimento, cal e areia, incl. rejuntamento com cimento branco</t>
  </si>
  <si>
    <t>Rodapé de granito cinza esp. 2cm, h=7cm, assentado com argamassa de cimento, cal hidratada CH1 e areia no traço 1:0,5:8, incl. rejuntamento com cimento branco</t>
  </si>
  <si>
    <t>Rodapé de argamassa de alta resistência tipo granilite ou equivalente de qualidade comprovada, altura de 10 cm e espessura de 10 mm, com cantos boleados, executado com cimento e granitina grana N.1, inclusive polimento</t>
  </si>
  <si>
    <t>Soleira de argamassa de alta resistência tipo granilite ou equivalente de qualidade comprovada, largura de 15cm, executado com cimento e granitina grana N.1</t>
  </si>
  <si>
    <t>Recomposição de piso cimentado, com argamassa de cimento e areia no traço 1:3, com 2 cm de espessura, incl. lastro</t>
  </si>
  <si>
    <t>Fossa séptica de anéis pré-moldados de concreto, diâmetro 1.20 m, altura útil de 1.70m, completa, incluindo tampa c/visita de 60cm, concreto p/fundo esp.10 cm, e tubo para ligação ao filtro</t>
  </si>
  <si>
    <t>Filtro anaeróbio de anéis pré-moldados de concreto, diâmetro de 1.20m, altura útil de 1.80m, completo, incl. tampa c/visita de 60 cm, concreto p/fundo esp.10cm e tubulação de saída de esgoto</t>
  </si>
  <si>
    <t>Fossa séptica de anéis pré-moldados de concreto, diâmetro 2.00 m, Hútil 2.0m completa, incluindo tampa c/visita de 60cm, concreto p/ fundo esp.10 cm, tubo de limpeza e escavação, conf. detalhe em projeto</t>
  </si>
  <si>
    <t>Filtro anaeróbio de anéis pré-moldados de concreto, diâm. 2.0m, Hútil 2.0m, compl., incl. tampa c/visita 60cm, concreto p/ fundo esp. 10cm, escavação, brita 4 e tubulação de saída esgoto 150mm, conf. proj.</t>
  </si>
  <si>
    <t>Mureta p/ cavalete (Padrão 1B - CESAN) de alv. blocos cerâmicos 10x20x20cm deitados, dimensões 0.80x1.0x0.20m, para instalação de caixa termoplastica, incl revest. em reboco e lastro concreto esp.10cm, exclusive caixa e cavalete</t>
  </si>
  <si>
    <t>Ponto de água fria (lavatório, tanque, pia de cozinha, etc...)</t>
  </si>
  <si>
    <t>pt</t>
  </si>
  <si>
    <t>Ponto com registro de pressão (chuveiro, caixa de descarga, etc...)</t>
  </si>
  <si>
    <t>Ponto de torneira de jardim (para praças)</t>
  </si>
  <si>
    <t>Ponto de válvula de descarga, inclusive válvula (sem acabamento)</t>
  </si>
  <si>
    <t>Ponto para esgoto primário (vaso sanitário)</t>
  </si>
  <si>
    <t>Ponto para esgoto secundário (pia, lavatório, mictório, tanque, bidê, etc...)</t>
  </si>
  <si>
    <t>Ponto para caixa sifonada, inclusive caixa sifonada pvc 150x150x50mm com grelha em pvc</t>
  </si>
  <si>
    <t>Ponto para ralo sifonado, inclusive ralo sifonado 100 x 40 mm c/ grelha em pvc</t>
  </si>
  <si>
    <t>Ponto para ralo seco, inclusive ralo pvc 10 cm com grelha em pvc</t>
  </si>
  <si>
    <t>Ponto para caixa sifonada, inclusive caixa sifonada pvc 150x150x50mm com grelha em aço inox</t>
  </si>
  <si>
    <t>Ponto para ralo sifonado, inclusive ralo sifonado 100 x 40 mm c/ grelha em açõ inox</t>
  </si>
  <si>
    <t>Ponto de válvula de descarga, inclusive válvula e acabamento anti-vandalismo cromado referência Docol, Fabrimar e Deca</t>
  </si>
  <si>
    <t>Ponto de válvula de descarga, inclusive válvula de descarga de 50mm (1 1/2"), com acabamento para válvula de descarga Benefit, marca de referência Docol ou equivalente Mod. 00184906</t>
  </si>
  <si>
    <t>Ponto p/ válvula (mictório) inclusive válvula com acabamento marca de referência Pressmatic Docol, Mod. 17015106 e tubo de ligação p/mictório antivandalismo Pressmatic Mod. 00132606 marca de ref. Docol ou equivalente</t>
  </si>
  <si>
    <t>Tubo PVC rígido para esgoto no diâmetro de 100mm incluindo escavação e aterro com areia</t>
  </si>
  <si>
    <t>Tubo PVC rígido para esgoto no diâmetro de 150mm incluindo escavação e aterro com areia</t>
  </si>
  <si>
    <t>Tubo PVC rígido para esgoto no diâmetro de 200mm incluindo escavação e aterro com areia</t>
  </si>
  <si>
    <t>Tubo PVC rígido para esgoto no diâmetro de 75 mm incluindo escavação e aterro com areia</t>
  </si>
  <si>
    <t>Caixas de inspeção de alv. blocos concreto 9x19x39cm, dim, 60x60cm e Hmáx = 1m, com tampa de conc. esp. 5cm, lastro de conc. esp. 10cm, revest intern. c/ chapisco e reboco impermeabilizado, incl. escavação, reaterro e enchimento</t>
  </si>
  <si>
    <t>Caixa de areia de alvenaria de blocos de concreto 9x19x39cm, dim. 60x60cm e Hmáx=1m, c/ tampa em concreto esp. 5cm, lastro concreto esp. 10cm, revestida intern. c/ chapisco e reboco impermeabilizante, incl. escavação e reaterro</t>
  </si>
  <si>
    <t>Caixa sifonada especial de alv. bloco conc.9x19x39cm, dim 60x60cm e Hmáx=1m, c/ tampa em concreto esp.5cm, lastro conc.esp.10cm, revest. intern. c/chap. e reb. impermeab. escav, reaterro e curva curta c/ visita e plug em pvc 100mm</t>
  </si>
  <si>
    <t>Caixa de gordura de alv. bloco concreto 9x19x39cm, dim.60x60cm e Hmáx=1m, com tampa em concreto esp.5cm, lastro concreto esp.10cm, revestida intern. c/ chapisco e reboco impermeab, escavação, reaterro e parede interna em concreto</t>
  </si>
  <si>
    <t>Caixa retentora de matéria sólida de alv. bloco conc.9x19x39cm, dim 60x60cm e Hmáx=1m, c/ tampa conc. esp.5cm, lastro conc. esp.10cm, revest. internamente c/ chap, reb. impermeab., escavação, reaterro e parede int. em concreto</t>
  </si>
  <si>
    <t>Caixas de inspeção de alv. blocos concreto 9x19x39cm, dim.100x60cm e Hmáx = 1m, com tampa de conc. esp. 5cm, lastro de conc. esp. 10cm, revest intern. c/ chapisco e reboco impermeabilizado, incl. escavação, reaterro e enchimento</t>
  </si>
  <si>
    <t>Caixa de gordura simples de alv. bloco concr.9x19x39cm, dim.80x60cm e Hmáx=1m, com tampa em concr.esp.5cm, lastro concr.esp.10cm, revestida intern. c/ chapisco e reboco impermeab, escavação, reaterro e parede interna em concr.</t>
  </si>
  <si>
    <t>Caixa de gordura especial de alv. bloco concr. 9x19x39cm, dim.60x60cm e Hmáx=1m, com tampa em concr.esp.5cm, lastro concr.esp.10cm, revestida intern. c/ chapisco e reboco impermeab, escavação, reaterro e parede interna em concr.</t>
  </si>
  <si>
    <t>Grelha largura 20 cm de ferro redondo de 1/2" a cada 3 cm, contorno com barra de ferro de 3/4" x 1/8" e caixilho de cantoneira de 1" x 3/16"</t>
  </si>
  <si>
    <t>Caixa de inspeção em alv. bloco concreto 9x19x39cm, dim. 60x60cm e Hmáx=1m, c/ tampa de ferro fundido 40x40cm, lastro de concreto esp.10cm, revest. interno c/ chapisco e reboco impermeabiliz, incl. escavação, reaterro e enchimento</t>
  </si>
  <si>
    <t>Caixa de areia em alv. de bloco de concreto 9x19x39, dim. 60x60cm e Hmáx=1m, c/ tampa em ferro fundido, lastro de concreto esp. 10cm, revest. int. c/ chapisco e reboco impermeabilizado, incl. escavação e reaterro</t>
  </si>
  <si>
    <t>Caixa sifonada especial em alv. bloco concr. 9x19x39cm, dim. 60x60cm e Hmáx=1m. c/ tampa em ferro fundido, lastro conc. esp.10cm, revest. int. c/ chap. e reboco imperm., incl. esc, reaterro e curva curta c/ visita e plug pvc 100mm</t>
  </si>
  <si>
    <t>Caixa de gordura em alv. bloco 9x19x39cm, dim. 60x60cm e Hmáx=1.0m, c/ tampa de ferro fundido, lastro concr. esp. 10cm, revest. intern. c/ chapisco e reboco impermeab., escavação, reaterro e parede int. em concreto</t>
  </si>
  <si>
    <t>Caixa retentora de mat. sólida em alv. bloco conc.9x19x39cm, dim.60x60cm e Hmáx=1m, c/ tampa de ferro fund., lastro conc. esp.10cm, revest. int. c/ chap. e reb. impermeab., esc. reaterro e parede int. em concreto</t>
  </si>
  <si>
    <t>Sifão em PVC para tanque 2"</t>
  </si>
  <si>
    <t>Tampa para caixa sifonada, em PVC, de 150x150mm</t>
  </si>
  <si>
    <t>Tampa para ralo, em PVC, de 100x100mm</t>
  </si>
  <si>
    <t>Tampa para ralo, em aço inox, de 100x100mm</t>
  </si>
  <si>
    <t>Abertura e fechamento de rasgos em alvenaria, para passagem de tubulações, diâm. 1/2" a 1"</t>
  </si>
  <si>
    <t>Abertura e fechamento de rasgos em alvenaria, para passagem de tubulações, diâm. 11/4" a 2"</t>
  </si>
  <si>
    <t>Abertura e fechamento de rasgos em alvenaria, para passagem de tubulações, diâm. 21/2 a 4"</t>
  </si>
  <si>
    <t>Abertura e fechamento de rasgos em concreto, para passagem de tubulações, diâm. 1/2" a 1"</t>
  </si>
  <si>
    <t>Abertura e fechamento de rasgos em concreto, para passagem de tubulações, diâm. 11/4" a 2"</t>
  </si>
  <si>
    <t>Abertura e fechamento de rasgos em concreto, para passagem de tubulações, diâm. 2 1/2"a 4"</t>
  </si>
  <si>
    <t>Revisões e reparos em caixas de descarga</t>
  </si>
  <si>
    <t>Revisões e reparos em torneiras de bóia</t>
  </si>
  <si>
    <t>Mureta de medição utilizando arg. cimento, cal e areia, dimensões 1100x2000x200mm, com pilares e cintas, revestido com chapisco e reboco, inclusive pintura emassamento e pintura acrílica a três demãos, exclusive cobertura</t>
  </si>
  <si>
    <t>Mureta de medição utilizando arg. cimento, cal e areia, dimensões 1500x2200x400mm, revestido com chapisco e reboco, inclusive pintura emassamento, pintura acrílica a três demãos e cobertura em telha cerâmica</t>
  </si>
  <si>
    <t>Quadro de distribuição de energia, de embutir, com 18 divisões modulares, com barramento</t>
  </si>
  <si>
    <t>Quadro de distribuição de energia, de embutir, com 24 divisões modulares, com barramento</t>
  </si>
  <si>
    <t>Quadro de distribuição de energia, de embutir, com 32 divisões modulares, com barramento</t>
  </si>
  <si>
    <t>Caixa de distribuição 20x20x15 cm</t>
  </si>
  <si>
    <t>Quadro de distribuição de energia, de embutir, com 12 divisões modulares, sem barramento</t>
  </si>
  <si>
    <t>Quadro distrib. energia, embutido ou semi embutido, capac. p/ 34 disj. DIN, c/barram trif. 150A barra. neutro e terra, fab. em chapa de aço 12 USG com porta, espelho, trinco com fechad ch yale, Ref. QDETG II-34DIN-CEMAR ou equiv.</t>
  </si>
  <si>
    <t>Quadro distrib. energia, embutido ou semi embutido, capac. p/ 44 disj. DIN, c/barram trif. 150A barra. neutro e terra, fab. em chapa de aço 12 USG com porta, espelho, trinco com fechad ch yale, Ref. QDETG II-44DIN-CEMAR ou equiv.</t>
  </si>
  <si>
    <t>Quadro distrib. energia, embutido ou semi embutido, capac. p/ 56 disj. DIN, c/barram trif. 225A barra. neutro e terra, fab. em chapa de aço 12 USG com porta, espelho, trinco com fechad ch</t>
  </si>
  <si>
    <t>Caixa para medidor polifásico carga até 41000W inclusive caixa para disjuntor polifásico até 100A</t>
  </si>
  <si>
    <t>Caixa de aterramento de concreto simples, nas dimensões de 30x30x25cm, com revest. int. em chapisco e reboco, tampa de concreto esp.5cm e lastro de brita esp. 5 cm, incl. haste 5/8"x2400mm</t>
  </si>
  <si>
    <t>Caixa de passagem de alvenaria de blocos de concreto 9x19x39cm, dimensões de 30x30x50cm, com revestimento interno em chapisco e reboco, tampa de concreto esp.5cm e lastro de brita 5 cm</t>
  </si>
  <si>
    <t>Caixa de passagem de alvenaria de blocos de concreto 9x19x39cm, dimensões de 40x40x50cm, com revestimento interno em chapisco e reboco, tampa de concreto esp.5cm e lastro de brita 5 cm</t>
  </si>
  <si>
    <t>Caixa de passagem de alvenaria de blocos de concreto 9x19x39cm, dimensões de 50x50x50cm, com revestimento interno em chapisco e reboco, tampa de concreto esp.5cm e lastro de brita 5 cm</t>
  </si>
  <si>
    <t>Conjunto caixa termoplástica para Medidor Padrão ESCELSA Monofáfico com tampa transparente em policarbonato P-980-009 inclusive caixa para disjuntor monof P-940-003 Padrão Escelsa</t>
  </si>
  <si>
    <t>Caixa de embutir marca de referência Tigreflex, 4x2"</t>
  </si>
  <si>
    <t>Caixa de embutir marca de referência Tigreflex, 4x4"</t>
  </si>
  <si>
    <t>Caixa de passagem 150x150x80mm, chapa 18, com tampa parafusada</t>
  </si>
  <si>
    <t>Caixa de passagem 200x200x100mm, chapa 18, com tampa parafusada</t>
  </si>
  <si>
    <t>Caixa de passagem 300x300x120mm, chapa 18, com tampa parafusada</t>
  </si>
  <si>
    <t>Caixa de passagem 400x400x120mm, chapa 18, com tampa parafusada</t>
  </si>
  <si>
    <t>Caixa sextavada em PVC de 3x3x1 1/2", marca de referência Tigreflex</t>
  </si>
  <si>
    <t>Envelopamento de concreto simples com consumo mínimo de cimento de 250kg/m3, inclusive escavação para profundidade mínima do eletroduto de 50 cm, de 25 x 25 cm, para 1 eletroduto</t>
  </si>
  <si>
    <t>Envelopamento de concreto simples com consumo mínimo de cimento de 250kg/m3, inclusive escavação para profundidade mínima do eletroduto de 50 cm, de 25 x 30 cm, para 2 eletrodutos</t>
  </si>
  <si>
    <t>Envelopamento de concreto simples com consumo mínimo de cimento de 250kg/m3, inclusive escavação para profundidade mínima do eletroduto de 50cm, de 60 x 30 cm, para 3 eletrodutos</t>
  </si>
  <si>
    <t>Envelopamento de concreto simples com consumo mínimo de cimento de 250kg/m3, inclusive escavação para profundidade mínima do eletroduto de 50cm, de 45 x 45 cm, para 3 eletrodutos</t>
  </si>
  <si>
    <t>Eletroduto aparente de PVC rígido roscável diâmetro 3/4", inclusive abraçadeira de fixação</t>
  </si>
  <si>
    <t>Caixa de ligação de alumínio silício, tipo CONDULETES,sem rosca, no formato B, inclusive tampa com vedação, diâmetro 3/4"</t>
  </si>
  <si>
    <t>Caixa de ligação de alumínio silício, tipo CONDULETES, sem rosca, no formato T, inclusive tampa com vedação, diâmetro 3/4"</t>
  </si>
  <si>
    <t>Caixa de ligação de alumínio silício, tipo CONDULETES, sem rosca, no formato LR, inclusive tampa com vedação, diâmetro 3/4"</t>
  </si>
  <si>
    <t>Caixa de ligação de alumínio silício, tipo CONDULETES, sem rosca, no formato X, inclusive tampa com vedação, diâmetro 3/4"</t>
  </si>
  <si>
    <t>Eletroduto aparente de PVC rígido roscável diâmetro 1", inclusive abraçadeira de fixação</t>
  </si>
  <si>
    <t>Canaleta sistema X da Pial ou equivalente, inclusive conexões</t>
  </si>
  <si>
    <t>Eletrocalha perfurada em chapa de aço galvanizado nº16, 150x50mm, sem tampa</t>
  </si>
  <si>
    <t>Eletrocalha perfurada em chapa de aço galvanizado nº16, 200x100mm, sem tampa</t>
  </si>
  <si>
    <t>Eletrocalha perfurada em chapa de aço galvanizado nº16, 300x100mm, sem tampa</t>
  </si>
  <si>
    <t>Eletrocalha perfurada em chapa de aço galvanizado nº16, 400x100mm, sem tampa</t>
  </si>
  <si>
    <t>Redução concêntrica para eletrocalha perfurada, tipo "U", 200x150mm, aba 100</t>
  </si>
  <si>
    <t>Redução concêntrica para eletrocalha perfurada, tipo "U", 300x150mm, aba 100</t>
  </si>
  <si>
    <t>Redução concêntrica para eletrocalha perfurada, tipo "U", 400x150mm, aba 100</t>
  </si>
  <si>
    <t>Saída horizontal para eletroduto de 3/4"</t>
  </si>
  <si>
    <t>Saída horizontal para eletroduto de 1"</t>
  </si>
  <si>
    <t>Saída horizontal para eletroduto de 2"</t>
  </si>
  <si>
    <t>Tampa de encaixe para eletrocalha em chapa de aço galvanizada 18, dim. 150mm</t>
  </si>
  <si>
    <t>Tampa de encaixe para eletrocalha em chapa de aço galvanizada 18, dim. 200mm</t>
  </si>
  <si>
    <t>Tampa de encaixe para eletrocalha em chapa de aço galvanizada 18, dim. 300mm</t>
  </si>
  <si>
    <t>Tampa de encaixe para eletrocalha em chapa de aço galvanizada 18, dim. 400mm</t>
  </si>
  <si>
    <t>Junção simples para eletrocalha metálica 200x100mm, galvanizada, ref. Mega MG 2760 ou equivalente</t>
  </si>
  <si>
    <t>Junção simples para eletrocalha metálica 300x100mm, galvanizada, ref. Mega MG 2760 ou equivalente</t>
  </si>
  <si>
    <t>TÊ horizontal 90º para eletrocalha metálica 200x100mm, galvanizada, ref. MEGA MG 2570 ou equivalente</t>
  </si>
  <si>
    <t>TÊ horizontal 90º para eletrocalha metálica 300x100mm, galvanizada, ref. MEGA MG 2570 ou equivalente</t>
  </si>
  <si>
    <t>Curva horizontal 90º para eletrocalha metálica, 200x100mm, galvanizada, ref. MEGA MG 2510</t>
  </si>
  <si>
    <t>Curva horizontal 90º para eletrocalha metálica, 300x100mm, galvanizada, ref. MEGA MG 2510</t>
  </si>
  <si>
    <t>Suporte de fixação de eletroduto no teto, através de fita metálica perfurada (Walsiwa) ou equiv (1,30m), cursor (1 und), h=60cm, suporte "Y" (1 und), parafuso e bucha S8 (1 und)</t>
  </si>
  <si>
    <t>Suporte de fixação de eletrocalha de 200x100mm, na parede, através de suporte tipo mão francesa simples (1 und), parafuso e bucha S8 (2und)</t>
  </si>
  <si>
    <t>Suporte de fixação de eletrocalha de 300x100mm, na parede, através de suporte tipo mão francesa reforçada (1 und), parafuso e bucha S8 (2 und)</t>
  </si>
  <si>
    <t>Suporte de fixação de eletrocalha de 400x100mm, na parede, através de suporte tipo mão francesa reforçada (1 und), parafuso e bucha S8 (2 und)</t>
  </si>
  <si>
    <t>Suporte de fixação de eletrocalha de 200x100mm, no teto, através de gancho vertical (1 und), porca sextavada e arruela 1/4" (4 und), vergalhão rosca total 1/4" (h=60cm), cantoneira ZZ (1 und) e parafuso e bucha S8 (2 und)</t>
  </si>
  <si>
    <t>Arame galvanizado 12 BWG (0.048 kg/m)</t>
  </si>
  <si>
    <t>Cabeçote de alumínio de 3/4"</t>
  </si>
  <si>
    <t>Canaleta sistema X Pial ou equivalente, inclusive conecções, 20x10x2200 mm, cod. 30801</t>
  </si>
  <si>
    <t>Fita isolante em rolo de 19mm x 20 m, número 33 Scoth ou equivalente</t>
  </si>
  <si>
    <t>Receptáculo (bocal) de louça para lâmpada incandescente</t>
  </si>
  <si>
    <t>Lâmpada fluorescente 40 W</t>
  </si>
  <si>
    <t>Arame de aço 14 BWG para guia</t>
  </si>
  <si>
    <t>Lâmpada fluorescente de 20W</t>
  </si>
  <si>
    <t>Soquete para lâmpada fluorescente</t>
  </si>
  <si>
    <t>Caixa de passagem de alvenaria de blocos cerâmicos 10 furos 10x20x20cm dimensões de 25x25x25cm, com revestimento interno em chapisco e reboco, tampa de concreto esp.5cm e lastro de brita 5 cm</t>
  </si>
  <si>
    <t>Caixa de passagem de alvenaria de blocos cerâmicos 10 furos 10x20x20cm dimensões de 50x50x50cm, com revestimento interno em chapisco e reboco, tampa de concreto esp.5cm e lastro de brita 5 cm</t>
  </si>
  <si>
    <t>Caixa de passagem de alvenaria de blocos cerâmicos 10 furos 10x20x20cm, dimensão de 30x30x30cm, com revestimento interno em chapisco e reboco, tampa de concreto esp. 5cm e lastro de brita 5cm</t>
  </si>
  <si>
    <t>Caixa de inspeção de alvenaria de blocos cerâmicos 10 furos 10x20x20cm dimensões de 30x30x60cm, com revestimento interno em chapisco e reboco, tampa de concreto esp.5cm e lastro de brita 5 cm</t>
  </si>
  <si>
    <t>Caixa de passagem de alvenaria de blocos de concreto 9x19x39cm, dimensões de 80x80x80m, com revestimento interno em chapisco e reboco tampa de concreto esp. 5cm e lastro de brita 5cm</t>
  </si>
  <si>
    <t>Caixa de passagem de alvenaria de blocos de concreto 9x19x39cm, dimensões de 1.00x1.00x1.00m, com revestimento interno em chapisco e reboco tampa de concreto esp. 5cm e lastro de brita 5cm</t>
  </si>
  <si>
    <t>Cabeçote de alumínio de 1 1/2"</t>
  </si>
  <si>
    <t>Haste de terra tipo COPPERWELD - 5/8" x 2.40m</t>
  </si>
  <si>
    <t>Abertura e fechamento de rasgos em alvenaria, para passagem de eletrodutos diâm. 1/2" a 1"</t>
  </si>
  <si>
    <t>Abertura e fechamento de rasgos em alvenaria, para passagem de eletroduto diâm. 1 1/4"a 2"</t>
  </si>
  <si>
    <t>Abertura e fechamento de rasgos em alvenaria, para passagem de eletroduto diâm. 2 1/2" a 4"</t>
  </si>
  <si>
    <t>Abertura e fechamento de rasgos em concreto, para passagem de eletroduto diâm. 1/2" a 1"</t>
  </si>
  <si>
    <t>Abertura e fechamento de rasgos em concreto, para passagem de eletroduto diâm. 1 1/4" a 2"</t>
  </si>
  <si>
    <t>Abertura e fechamento de rasgos em concreto, para passagem de eletroduto diâm. 2 1/2" a 4"</t>
  </si>
  <si>
    <t>Subestação ext. aérea trifás. 75KVA, completa, c/ quadros de medição, transf. a óleo, chave geral tripolar, poste e acessórios, conf. NOR-TEC-01 da Escelsa, incl. mureta rev. c/ arg. cimento, cal hidrat. CH1 e areia traço 1:0.5:6</t>
  </si>
  <si>
    <t>Subestação ext. aérea trifás. 112.5KVA, completa, c/ quadros de medição, transf. a óleo, chave geral trip., poste e acessórios, conf. NOR-TEC-01 da Escelsa, incl. mureta rev. c/ arg. cimento, cal hidrat. CH1 e areia traço 1:0.5:6</t>
  </si>
  <si>
    <t>Subestação ext. aérea trifás. 150KVA, completa, c/ quadros de medição, transf. a óleo, chave geral trip., poste e acessórios, conf. NOR-TEC-01 da Escelsa, incl. mureta rev. c/ arg. cimento, cal hidrat. CH1 e areia traço 1:0.5:6</t>
  </si>
  <si>
    <t>Subestação ext. aérea trifás. 225KVA, completa, c/ quadros de medição, transf. a óleo, chave geral trip., poste e acessórios, conf. NOR-TEC-01 da Escelsa, incl. mureta rev. c/ arg. cimento, cal hidrat. CH1 e areia traço 1:0.5:6</t>
  </si>
  <si>
    <t>Ponto padrão de poste para iluminação externa - considerando eletroduto PVC rígido de 3/4" inclusive conexões (7.7m) e fio isolado PVC de 2.5mm2 (25.2.0m)</t>
  </si>
  <si>
    <t>Ponto padrão de tomada de piso - considerando eletroduto PVC rígido de 3/4" inclusive conexões (5.0m), fio isolado PVC de 2.5mm2 (18.0m) e caixa alumínio silício 4x4" (1 und)</t>
  </si>
  <si>
    <t>Quadro distrib. energia, embutido ou semi embutido, capac. p/ 16 disj. DIN, c/barram trif. 100A barra. neutro e terra, fab. em chapa de aço 12 USG com porta, espelho, trinco com fechad ch yale, Ref. QDTN II-16DIN-CEMAR ou equiv.</t>
  </si>
  <si>
    <t>Quadro distrib. energia, embutido ou semi embutido, capac. p/ 28 disj. DIN, c/barram trif. 100A barra. neutro e terra, fab. em chapa de aço 12 USG com porta, espelho, trinco com fechad ch yale, Ref. QDTN II-28DIN-CEMAR ou equiv.</t>
  </si>
  <si>
    <t>Quadro distrib. energia, embutido ou semi embutido, capac. p/ 34 disj. DIN, c/barram trif. 100A barra. neutro e terra, fab. em chapa de aço 12 USG com porta, espelho, trinco com fechad ch yale, Ref. QDTN II-34DIN-CEMAR ou equiv</t>
  </si>
  <si>
    <t>Quadro distrib. energia, embutido ou semi embutido, capac. p/ 44 disj. DIN, c/barram trif. 100A barra. neutro e terra, fab. em chapa de aço 12 USG com porta, espelho, trinco com fechad ch yale, Ref. QDTN II-44DIN-CEMAR ou equiv</t>
  </si>
  <si>
    <t>Quadro distrib. energia, embutido ou semi embutido, capac. p/ 54 disj. DIN, c/barram trif. 100A barra. neutro e terra, fab. em chapa de aço 12 USG com porta, espelho, trinco com fechad ch yale, Ref. QDTN II-54DIN-CEMAR</t>
  </si>
  <si>
    <t>Caixa de telefone em chapa de aço padrão TELEBRAS N. 6, 1200x1200x150 mm, com fundo de madeira</t>
  </si>
  <si>
    <t>Aterramento com haste de terra 5/8"x2.40m, cabo de cobre nú 6mm2 em caixa de concreto de dimensões internas de 30x30x30cm</t>
  </si>
  <si>
    <t>Caixa de telefone em chapa de aço padrão TELEBRAS do tipo CIE-2 200x200x120mm</t>
  </si>
  <si>
    <t>Caixa de telefone em chapa de aço padrão TELEBRAS do tipo CIE-4 600x600x120 mm</t>
  </si>
  <si>
    <t>Caixa para telefone padrão TELEMAR, dim. 1070 x 520 x 500 mm, com tampa de ferro tipo R2, assentada com argamassa de cimento, cal e areia</t>
  </si>
  <si>
    <t>Cabo telefônico CI, diâmetro do condutor 50mm, 30 pares</t>
  </si>
  <si>
    <t>Tomada para telefone com conector RJ 11</t>
  </si>
  <si>
    <t>Aterramento com haste terra 5/8" x 2.40, cabo de cobre nu 6mm2, inclusive caixa de concreto 30 x 30 cm</t>
  </si>
  <si>
    <t>Pára-raios tipo franklim incluindo base de fixação, conjunto de contraventagem c/abraçadeira p/3 estais em tubo e demais acessórios c/exceção do cabo de cobre de descida e suportes isoladores</t>
  </si>
  <si>
    <t>Condutor de cobre nú, seção de 35mm2, inclusive suportes isoladores e acessórios de fixação, conforme projeto</t>
  </si>
  <si>
    <t>Cabo condutor de cobre eletrolítico nu, tempera meio dura, encordoamento classe 2, para aterramento, diam. 50mm2</t>
  </si>
  <si>
    <t>Conector de medição em latão com 2 parafusos para cabos de 16 a 50 mm2, ref. TEL-562, Termotécnica ou equivalente</t>
  </si>
  <si>
    <t>Fixador universal latão estanhado p/ cabos 16 a 70 mm2 ref. 5024, incl. parafuso sextavado M6x45mm, arruela lisa 1/4", bucha nº8, vedação dos furos c/ poliuretano ref. 5905, marca de ref. Termotécnica ou equivalente</t>
  </si>
  <si>
    <t>Mastro simples 3mx1.1/2", uma descida, incl. base de fixação, captor, conj.de contraventagem c/abraçadeira p/3 estais em tubo e demais acessórios, excl. cabo de cobre de descida e suportes isoladores, ref.Termotécnica ou equiv.</t>
  </si>
  <si>
    <t>Mastro telescópico 5mx2", uma descida, incl. base de fixação, captor, conj.de contraventagem c/abraçadeira p/3 estais em tubo e demais acessórios excl. cabo de cobre de descida e suportes isoladores, ref. Termotécnica ou equiv.</t>
  </si>
  <si>
    <t>Caixa de inspeção em PVC, diâmetro 300 mm, ref TEL-552, marca de referência Termotécnica ou equivalente, inclusive escavação e reaterro</t>
  </si>
  <si>
    <t>Cabo de cobre nú 50mm2, ref. TEL 5750, marca de referência Termotécnica ou equivalente</t>
  </si>
  <si>
    <t>Cabo de cobre nú 35mm2, ref. TEL 5735, marca de referência Termotécnica ou equivalente</t>
  </si>
  <si>
    <t>Presilha de latão ref. 744, inclusive parafuso fenda DN 4,2x32mm e bucha nylon DN 6mm e vedação dos furos com poliuretano ref. 5905, marca de ref. Termotécnica ou equivalente</t>
  </si>
  <si>
    <t>Tampa reforçada em ferro fundido com escotilha TEL 536, inclusive assentamento, marca de referência Termotécnica ou equivalente</t>
  </si>
  <si>
    <t>Abraçadeira tipo "D" com cunha, diâmetro 1", ref. TEL-095, marca de referência Termotécnica ou equivalente</t>
  </si>
  <si>
    <t>Tampão para eletroduto 1", ref. TEL-5533, marca de referência Termotécnica ou equivalente</t>
  </si>
  <si>
    <t>Caixa de equalização de potenciais para uso interno e externo com cinco (5) terminais para aterramento (BEP), em polipropileno, ref. TEL-902, marca de referência Termotécnica ou equivalente</t>
  </si>
  <si>
    <t>Caixa de equalização de potenciais para uso interno e externo com nove (9) terminais para aterramento (BEP), em aço, com flange inferior e vedação na porta, ref. TEL-903, marca de referência Termotécnica ou equivalente</t>
  </si>
  <si>
    <t>Barra chata em alumínio 7/8"x1/8" (70mm²), com furos diâmetro 7 mm ref. TEL-771, marca de referência Termotécnica ou equivalente</t>
  </si>
  <si>
    <t>Barra chata em aço galvanizado a fogo 7/8"x1/8" (70mm²), com furos diâm. 7mm ref. TEL-761, marca de referência Termotécnica ou equivalente</t>
  </si>
  <si>
    <t>Terminal estanhado de 1 compressão 1 furo, 35mm², ref. TEL-5135, marca de referência Termotécnica ou equivalente</t>
  </si>
  <si>
    <t>Curva 90º de barra chata em alumínio 7/8"x1/8"x300mm, 70mm², ref. TEL-778, marca de referência Termotécnica ou equivalente</t>
  </si>
  <si>
    <t>Fixador ômega em latão ref. 733, inclusive parafuso fenda DN 4,2x32mm, bucha nylon DN 6mm e vedação dos furos com poliuretano ref. 5905, marca de ref. Termotécnica ou equivalente</t>
  </si>
  <si>
    <t>Cordoalha flexível 25x100 mm, com dois furos, diâmetro 11 mm, ref. TEL-5701, marca de referência Termotécnica ou equivalente</t>
  </si>
  <si>
    <t>Fita perfurada em latão niquelado 20mm x 0,8mm, para equalização de potenciais, ref. TEL-750, marca de referência Termotécnica ou equivalente</t>
  </si>
  <si>
    <t>Cabo de cobre nú 50 mm2, ref. TEL-5750, marca de referência Termotécnica ou equivalente, inclusive abertura e fechamento de vala para cabo dimensões 50x20cm</t>
  </si>
  <si>
    <t>Terminal estanhado de 1 compressão 1 furo, 50mm², ref. TEL-5150, marca de referência Termotécnica ou equivalente</t>
  </si>
  <si>
    <t>Ponto para seta indicativa de saída, incl. seta em acrílico, com fonte alimentadora própria que assegure um funcionamento mínimo de 1h, para quando ocorrer falta de energia elétrica na rede pública, conforme projeto</t>
  </si>
  <si>
    <t>Chapisco com argamassa de cimento e areia média ou grossa sem peneirar no traço 1:3, espessura 5 mm</t>
  </si>
  <si>
    <t>Fornecimento, preparo e aplicação de concreto armado Fck=15 MPa, inclusive forma, armação e desforma para lajes maciças</t>
  </si>
  <si>
    <t>Pintura com tinta látex PVA Suvinil, Coral ou Metalatex, inclusive selador em paredes internas e forros a três demãos</t>
  </si>
  <si>
    <t>Pintura com tinta acrílica Suvinil, Coral ou Metalatex, inclusive selador acrílico, em paredes externas a três demãos</t>
  </si>
  <si>
    <t>Estrado de madeira de lei tipo Paraju ou equivalente conforme detalhe em projeto</t>
  </si>
  <si>
    <t>Alvenaria de blocos de concreto 9x19x39 c/ resist. min comp. 2.5MPa, assentado c/ argamassa de cimento, cal hidratada CH1 e areia traço 1:0,5:8, esp.juntas 10mm e esp. paredes, sem revestimento, 9cm</t>
  </si>
  <si>
    <t>Reboco tipo paulista com argamassa de cimento, cal hidratada CH1 e areia no traço 1:0,5:6, espessura 25mm</t>
  </si>
  <si>
    <t>Tela em arame galvanizado de 1"e fio 10 para ventilação de casa de gás, chumbada com argamassa de cimento, cal e areia</t>
  </si>
  <si>
    <t>Lastro regularizado e impermeabilizado de concreto não estrutural, esp. de 8cm</t>
  </si>
  <si>
    <t>Fornecimento, preparo e aplicação de concreto Fck = 15MPa (brita 1 e 2) - (5% de perdas)</t>
  </si>
  <si>
    <t>Pintura com tinta esmalte sintético Suvinil, Coral ou Metalatex a duas demãos, inclusive fundo anti corrosivo a uma demão, em metal</t>
  </si>
  <si>
    <t>Laje armada espessura de 3cm p/ enchimento de fundo de bancada inox</t>
  </si>
  <si>
    <t>Registro de pressão com canopla cromada diam. 15mm (1/2"), marcas de referência Fabrimar, Deca ou Docol</t>
  </si>
  <si>
    <t>Registro de pressão com canopla cromada diam. 20mm (3/4"), marcas de referência Fabrimar, Deca ou Docol</t>
  </si>
  <si>
    <t>Registro de gaveta com canopla cromada diam. 15mm (1/2"), marcas de referência Fabrimar, Deca ou Docol</t>
  </si>
  <si>
    <t>Registro de gaveta com canopla cromada, diam. 20mm (3/4"), marcas de referência Fabrimar, Deca ou Docol</t>
  </si>
  <si>
    <t>Registro de gaveta com canopla cromada diam. 25mm (1"), marcas de referência Fabrimar, Deca ou Docol</t>
  </si>
  <si>
    <t>Registro de gaveta com canopla cromada diam 32mm (11/4"), marcas de referência Fabrimar, Deca ou Docol</t>
  </si>
  <si>
    <t>Caixa de descarga plástica de sobrepor 6/9 litros, ref. ASTRA, AKROS ou equivalente</t>
  </si>
  <si>
    <t>Reservatório de polietileno de 500 L, inclusive adaptadores com flanges de PVC e torneira de bóia de 3/4"</t>
  </si>
  <si>
    <t>Lavatório de aço inox, liga AISI 304, N° 18, marcas de referência Fisher, Metalpress ou Mekal, inclusive apoio de concreto, argamassa de apoio e assentamento, válvula e sifão cromados, exclusive torneira, conf. projeto</t>
  </si>
  <si>
    <t>Escovário de aço inox, liga AISI 304, N° 18, marcas de referência Fischer, Metalpress ou Mekal, inclusive apoio de concreto, argamassa de apoio e assentamento, válvula e sifão cromados, exclusive torneira, conf. projeto</t>
  </si>
  <si>
    <t>Tanque de aço inox nº 2, marcas de referência Fisher, Metalpress ou Mekal, inclusive válvula de metal e sifão</t>
  </si>
  <si>
    <t>Bebedouro de aço inox, marcas de referência Fisher, Metalpress ou Mekal, inclusive válvula, sifão cromado e torneiras, exclusive alvenaria, dim. 0.45x2.75 m, conforme detalhe em projeto</t>
  </si>
  <si>
    <t>Mictório coletivo de aço inox, liga AISI-304 n.18, marcas de referência Fisher, Metalpress ou Mekal, dimensões 1.80x0.30m, com tubo espargidor</t>
  </si>
  <si>
    <t>Cuba de aço inox n° 1(dim.460x300x150)mm, marcas de referência Franke, Strake, tramontina, inclusive válvula de metal 31/2" e sifão cromado 1 x 1/2", excl. torneira</t>
  </si>
  <si>
    <t>Tanque simples de aço inox Fischer, mod. TQ1-S AISI 304, ou equivalente nas marcas Metalpress ou Mekal, inclusive válvula de metal 1 1/4" e sifão cromado 2", excl. torneira</t>
  </si>
  <si>
    <t>Cuba p/ panelões de aço inox 80x60x40 cm, marcas de referência Fisher, Metalpress ou Mekal, inclusive válvula metal 1 1/4" e sifão cromado 1 x 1 1/2", excl. torneira</t>
  </si>
  <si>
    <t>Tanque duplo de aço inox AISI 304, marcas de referência Fisher (mod TQI-D) Metalpress ou Mekal, inclusive válvulas de metal 1 1/4" e sifão cromado 2", excl. torneiras</t>
  </si>
  <si>
    <t>Ducha manual Acqua jet , linha Aquarius, com registro ref.C 2195, marcas de referência Fabrimar, Deca ou Docol</t>
  </si>
  <si>
    <t>Cabide simples de um gancho, linha Versailles, ref. 08, acabamento cromado, da Moldenox, Docol ou Deca</t>
  </si>
  <si>
    <t>Reservatório de polietileno de 5.000 L, inclusive peça de madeira 6 x 16 cm para apoio, exclusive flanges e torneira de bóia</t>
  </si>
  <si>
    <t>Cuba em aço inox nº 02(dim.560x340x150)mm, marcas de referência Franke, Strake, tramontina, inclusive válvula de metal 31/2" e sifão cromado 1 x 1/2", excl. torneira</t>
  </si>
  <si>
    <t>Pia em aço inox com 01 cuba nº 1, dimensões de 0.60 x 1.50m, inclusive válvula tipo americana, exclusive sifão</t>
  </si>
  <si>
    <t>Pia em aço inox com 02 cubas nº 1, dimensões 0.60 x 2.50, inclusive válvula tipo americana, exclusive sifão</t>
  </si>
  <si>
    <t>Pia em aço inox com 01 cuba nº 1, dimensões de 0.60 x 1.80m, inclusive válvula americana, exclusive sifão</t>
  </si>
  <si>
    <t>Pia em aço inox com 02 cubas nº 2, dimensões de 0.60 x 2.10m, inclusive válvula americana, exclusive sifão</t>
  </si>
  <si>
    <t>Assento plástico para vaso sanitário, marcas de referência Deca, Celite ou Ideal Standard</t>
  </si>
  <si>
    <t>Chuveiro frio de PVC, marcas de referência Atlas, Cipla ou Akros</t>
  </si>
  <si>
    <t>Reservatório de polietileno de 1000l, inclusive peça de madeira 6x16cm para apoio, exclusive flanges e torneira de bóia</t>
  </si>
  <si>
    <t>Mictório de aço inox, marcas de referência Fisher, Metalpress ou Mekal, com 30 cm de largura e comp. variável, inclusive válvula tipo americana, engate flexível cromado, válvula de descarga, sifão cromado e conjunto de fixação</t>
  </si>
  <si>
    <t>Bebedouro em aço inox coletivo, marcas de referência Fisher, Metalpress ou Mekal, inclusive base de apoio em concreto e fechamento em alvenaria revestida com azulejo, inclusive válvula e sifão, exclusive torneiras</t>
  </si>
  <si>
    <t>Reservatório de polietileno de 15.000l, inclusive peça de madeira 5 x 16cm para apoio, exclusive flanges e torneiras de boia</t>
  </si>
  <si>
    <t>Interruptor de uma tecla simples 10A/250V, com placa 4x2"</t>
  </si>
  <si>
    <t>Interruptor de duas teclas simples 10A/250V, com placa 4x2"</t>
  </si>
  <si>
    <t>Interruptor de uma tecla paralelo 10A/250V, com placa 4x2"</t>
  </si>
  <si>
    <t>Interruptor de uma tecla simples 10A/250V e uma tomada 3 polos 10A/250V, padrão brasileiro, NBR 14136, linha branca, com placa 4x2"</t>
  </si>
  <si>
    <t>Interruptor de duas teclas simples 10A/250V e uma tomada 3 polos universal 10A/250V, com placa 4x2"</t>
  </si>
  <si>
    <t>Interruptor pulsador de campainha 10A/250V, com placa 4x2"</t>
  </si>
  <si>
    <t>Tomada de 3 polos 20A/250V, com placa 4x2"</t>
  </si>
  <si>
    <t>Interruptor de três teclas simples 10 A/250 V e duas teclas simples 10A/250V, com placa 4x4"</t>
  </si>
  <si>
    <t>Interruptor de três teclas simples 10A/250V, c/ placa 4x2"</t>
  </si>
  <si>
    <t>Espelho para caixa estampada 4 x 2"</t>
  </si>
  <si>
    <t>Espelho para caixa estampada 4 x 4"</t>
  </si>
  <si>
    <t>Tomada coaxial 75 ohms para TV</t>
  </si>
  <si>
    <t>Bomba centrífuga monofásica 1/2 CV</t>
  </si>
  <si>
    <t>Bomba centrífuga monofásica 3/4 CV</t>
  </si>
  <si>
    <t>Bomba centrifuga trifásica 2CV</t>
  </si>
  <si>
    <t>Bomba elétrica centrífuga monofásica 1 CV</t>
  </si>
  <si>
    <t>Ventilador de teto base madeira sem alojamento para luminária, ref. Tron ou equivalente, com comando de interruptor simples, sem dimer para regulagem de velocidade</t>
  </si>
  <si>
    <t>Campainha tipo timbre Pial, cod. 412.77 ou equivalente</t>
  </si>
  <si>
    <t>Campainha tipo prato Pial, cod. 414.18</t>
  </si>
  <si>
    <t>Chuveiro elétrico tipo ducha Lorenzet ou Corona</t>
  </si>
  <si>
    <t>Emassamento de paredes e forros, com duas demãos de massa à base de óleo, marcas de referência Suvinil, Coral ou Metalatex</t>
  </si>
  <si>
    <t>Pintura com nata de cimento sobre superfície áspera a três demãos</t>
  </si>
  <si>
    <t>Pintura de superfície metálica com uma demão de primer Epoxi e duas demãos de tinta à base de Epoxi</t>
  </si>
  <si>
    <t>Muro de arrimo de concreto ciclópico com aterro na parte posterior, inclusive forma de madeira e dreno de brita</t>
  </si>
  <si>
    <t>Cerca H=2.30cm, c/tela losang. arame fio 12 malha 2" revest. em PVC com mourão curvo de concreto H=3,20m, secção T, fixado emsolo, a cada 3m, c/3 fios de arame farpado na parte curva, incl 3 fios tensores, chumbadores e sapata de 40x40x50cm</t>
  </si>
  <si>
    <t>Alambrado sobre muro existente, executado em tela fio 12 malha 3", com 02 fios tensores, fixados em tubos de FG 11/2" colocados a cada 3m (h do alambrado =1,5m), inlcusive chumbamento no muro</t>
  </si>
  <si>
    <t>Cerca com mourão de concreto reto H=2.5, base quadrada 10x10cm, fixado em solo a cada 3.0m, com 10 fios de arame galvanizado liso nº 10</t>
  </si>
  <si>
    <t>Gradil H = 1.90m padrão SEDU em tudo de FG 2" e barra chata de 11/2"x1/4", para fixação sobre mureta conforme projeto, exclusive a mureta.</t>
  </si>
  <si>
    <t>Gradil H = 1.90m padrão SEDU em tubo de FG 31/2" e barra chata de 2"x1/4" para fixação sobre mureta conforme projeto, exclusive a mureta.</t>
  </si>
  <si>
    <t>Canaleta no piso em concreto simples com dimensões internas de 20 x 10 cm e grelha em ferro diam. 1/2" a cada 3 cm fixados em cantoneira de 3/4" x 1/8" apoiada sobre requadro em cantoneira de 1" x 3/16"</t>
  </si>
  <si>
    <t>Fornecimento de grama tipo esmeralda em placas com espessura de 0.06 m, exclusive plantio</t>
  </si>
  <si>
    <t>Fornecimento e espalhamento de areia média lavada</t>
  </si>
  <si>
    <t>Fornecimento e espalhamento de brita 1 ou 2</t>
  </si>
  <si>
    <t>Fornecimento e espalhamento de terra vegetal</t>
  </si>
  <si>
    <t>Fornecimento e espalhamento de pó de pedra</t>
  </si>
  <si>
    <t>Fornecimento e plantio de grama em placas tipo esmeralda, inclusive fornecimento de terra vegetal</t>
  </si>
  <si>
    <t>Limpeza geral de obras (quadras, praças e jardins)</t>
  </si>
  <si>
    <t>Banco de concreto aparente com tampo de 40x40x5 cm e base de 20x20x36 cm para mesa de jogos, conforme detalhe em projeto</t>
  </si>
  <si>
    <t>Mesa de concreto aparente com tampo de 60x60x5 cm, base de 30x30x75 cm e tabuleiro 40x40cm embutido no concreto, feito com pastilhas de mármore branco e granito preto de 5x5x2cm conf. projeto</t>
  </si>
  <si>
    <t>Banco de concreto armado aparente com apoios de alvenaria assentada com argamassa de cimento, cal e areia, largura de 0,50m e espessura de 0,05m</t>
  </si>
  <si>
    <t>Poço c/ anéis pré-moldados diam. 1.5m e profundidade de 7m, inclusive fornecimento</t>
  </si>
  <si>
    <t>Bicicletário em tubo de ferro galvanizado 1" e ferro liso 1/2", inclusive pintura, conforme projeto padrão SEDU</t>
  </si>
  <si>
    <t>Placa para inauguração de obra em alumínio polido e=4mm, dimensões 40 x 50 cm, gravação em baixo relevo, inclusive pintura e fixação</t>
  </si>
  <si>
    <t>Pintura à base de epoxi, marcas de referência Suvinil, Coral ou Novacor, em faixas com largura de 5cm, para demarcação de quadras de esportes</t>
  </si>
  <si>
    <t>Pintura com tinta à base de resinas acrílicas, marcas de referencia Suvinil, Coral ou Novacor, sobre piso de concreto a duas demãos</t>
  </si>
  <si>
    <t>Trave para futebol de salão de tubo de ferro galvanizado 3", com recuo, removível, dimensões oficiais 3x2m</t>
  </si>
  <si>
    <t>Conjunto de poste de voleibol de tubo de ferro galvanizado 3"e parte móvel de 21/2", inclusive carretilha, furo com tubo de ferro galvanizado de 31/2"e tampão de furo</t>
  </si>
  <si>
    <t>Preparo, regularização e compactação do terreno (compactador manual) para execução de piso de quadra</t>
  </si>
  <si>
    <t>Mureta em alvenaria de blocos cerâmicos 10x20x20cmm, h=0.60cm, para fechamento de quadra, com pilaretes de travamento em concreto armado a cada 3m, inclusive chapisco</t>
  </si>
  <si>
    <t>Parede em alvenaria de bloco cerâmico 10x20x20cm, h=2m, para proteção de fundo de gol (quadra poliesportiva), com pilares em concreto armado a cada 3m para travamento, inclusive chapisco</t>
  </si>
  <si>
    <t>Goivete nas dimensões 2x1 executado sobre alvenaria chapiscada e rebocada</t>
  </si>
  <si>
    <t>Rede de proteção em nylon malha 10x10 cm para proteção de quadra de esportes</t>
  </si>
  <si>
    <t>Pintura a base de epoxi, marcas de referência Suvinil, Coral ou Novacor, em faixas largura de 8cm para demarcação de quadra de esportes</t>
  </si>
  <si>
    <t>Recuperação de piso de quadra com demolição parcial do concreto e aplicação de granilite, inclusive regularização</t>
  </si>
  <si>
    <t>Estrut. metálica p/ quadra poliesp. coberta constituída por perfis formados a frio, aço estrutural ASTM A-570 G33 (terças) ASTM A-36 (demais perfis) c/ o sistema de trat. e pint conf descrito em notas da planilha</t>
  </si>
  <si>
    <t>Quadro de avisos de fórmica lisa brilhante</t>
  </si>
  <si>
    <t>Quadro mural de azulejo extra 15 x 15 cm e moldura de madeira de lei de 7.0 x 2.5 cm nas dimensões de 2.09 x 1.04 m</t>
  </si>
  <si>
    <t>Guarda corpo de tubo de ferro galvanizado, diâm. 3" e 2", h=0.8 m inclusive pintura a óleo ou esmalte</t>
  </si>
  <si>
    <t>Banco de concreto armado aparente Fck=15 MPa, com apoios de concreto, largura de 45cm, espessura de 7cm e altura de 45cm</t>
  </si>
  <si>
    <t>Alçapão de visita ao barrilete de chapa de madeira de lei medindo 60x60cm, inclusive dobradiça, marco, alizar e fechadura, emassamento e pintura</t>
  </si>
  <si>
    <t>Proteção para caixa de descarga em malha de ferro 3/4" fio 12, perfil "L" 1" e barra chata 3/4" x 1/8", conf. detalhe</t>
  </si>
  <si>
    <t>Corrimão em tubo de ferro galvanizado diam. 2" com chumbadores a cada 1.5m</t>
  </si>
  <si>
    <t>MS</t>
  </si>
  <si>
    <t>Capacete de obra</t>
  </si>
  <si>
    <t>Uniforme de obra (Calça e camisa)</t>
  </si>
  <si>
    <t>Veste de segurança</t>
  </si>
  <si>
    <t>Bota de segurança (par)</t>
  </si>
  <si>
    <t>Óculos de proteção</t>
  </si>
  <si>
    <t>Luva de raspa (par)</t>
  </si>
  <si>
    <t>Capa de chuva</t>
  </si>
  <si>
    <t>Máscara de ar</t>
  </si>
  <si>
    <t>Cinto de segurança</t>
  </si>
  <si>
    <t>Picareta com cabo</t>
  </si>
  <si>
    <t>Pá de pedreiro com cabo</t>
  </si>
  <si>
    <t>Enxada com cabo</t>
  </si>
  <si>
    <t>Serrote 26"</t>
  </si>
  <si>
    <t>Martelo com cabo</t>
  </si>
  <si>
    <t>Nivel de pedreiro</t>
  </si>
  <si>
    <t>Alicate universal</t>
  </si>
  <si>
    <t>Marreta 5 Kg com cabo</t>
  </si>
  <si>
    <t>Chave de grifo 10"</t>
  </si>
  <si>
    <t>Jogo de chave de fenda</t>
  </si>
  <si>
    <t>Cavadeira de braço</t>
  </si>
  <si>
    <t>Serra Tico-tico</t>
  </si>
  <si>
    <t>Serra de disco (circular)</t>
  </si>
  <si>
    <t>Carrinho de mão</t>
  </si>
  <si>
    <t>DETALHAMENTO DO BDI</t>
  </si>
  <si>
    <t>OBRA:</t>
  </si>
  <si>
    <t>1. Regime de Contribuição Previdenciária</t>
  </si>
  <si>
    <t>Sem Desoneração</t>
  </si>
  <si>
    <t>2. Tipo de Intervenção</t>
  </si>
  <si>
    <t>Fornecimento de Materiais e Equipamentos</t>
  </si>
  <si>
    <t>3. Incidências sobre o custo</t>
  </si>
  <si>
    <t>%</t>
  </si>
  <si>
    <t>4 – Incidências sobre o preço de venda</t>
  </si>
  <si>
    <t>Despesas Tributárias - I</t>
  </si>
  <si>
    <t>COFINS</t>
  </si>
  <si>
    <t>PIS</t>
  </si>
  <si>
    <t>INSS</t>
  </si>
  <si>
    <t>5 – Demonstrativo de cálculo do BDI</t>
  </si>
  <si>
    <t>( 1- I )</t>
  </si>
  <si>
    <t>Redes de Água, Esgoto ou Correlatas</t>
  </si>
  <si>
    <t>AE 099 V009</t>
  </si>
  <si>
    <t>Tipologia</t>
  </si>
  <si>
    <t>Limites de BDI</t>
  </si>
  <si>
    <t>Mín</t>
  </si>
  <si>
    <t>Máx.</t>
  </si>
  <si>
    <t>Edificações</t>
  </si>
  <si>
    <t>Portuárias, Marítimas e Fluviais</t>
  </si>
  <si>
    <t>Rodovias e Ferrovias</t>
  </si>
  <si>
    <t>Tipologia da Obra</t>
  </si>
  <si>
    <t>Verificação</t>
  </si>
  <si>
    <t>DATA BASE:</t>
  </si>
  <si>
    <t>AGRUPAR</t>
  </si>
  <si>
    <t>ITEM</t>
  </si>
  <si>
    <t>FONTE</t>
  </si>
  <si>
    <t>TOTAL</t>
  </si>
  <si>
    <t>CUSTO</t>
  </si>
  <si>
    <t>PESO</t>
  </si>
  <si>
    <t>SERVIÇOS PRELIMINARES</t>
  </si>
  <si>
    <t>CESAN</t>
  </si>
  <si>
    <t>SINAPI</t>
  </si>
  <si>
    <t>COMP</t>
  </si>
  <si>
    <t>MERC</t>
  </si>
  <si>
    <t>COTAÇÃO</t>
  </si>
  <si>
    <t>PREÇO</t>
  </si>
  <si>
    <t>DESCRIÇÃO</t>
  </si>
  <si>
    <t>TIPO</t>
  </si>
  <si>
    <t>TOPOGRAFO - (TECNICO 2O GRAU NIVEL C)</t>
  </si>
  <si>
    <t>MOURAO RETO DE CONCRETO BASE 10X10CM H=2.50M</t>
  </si>
  <si>
    <t>REJUNTE JUNTAPLUS FINA COR CINZA</t>
  </si>
  <si>
    <t>REJUNTE PORCELANATO QUARTZOLIT</t>
  </si>
  <si>
    <t>AREIA LAVADA MEDIA</t>
  </si>
  <si>
    <t>CAL HIDRATADO P/ ARGAMASSA CH III</t>
  </si>
  <si>
    <t>CIMENTO PORTLAND CP III - 40</t>
  </si>
  <si>
    <t>CIMENTO BRANCO NAO ESTRUTURAL</t>
  </si>
  <si>
    <t>CIMENTO COLANTE INDUSTRIALIZADO AC I</t>
  </si>
  <si>
    <t>BRITA 1</t>
  </si>
  <si>
    <t>Com Desoneração</t>
  </si>
  <si>
    <t>BRITA 2</t>
  </si>
  <si>
    <t>BRITA 3</t>
  </si>
  <si>
    <t>BRITA 4</t>
  </si>
  <si>
    <t>PEDRA DE MAO (RACHAO)</t>
  </si>
  <si>
    <t>PEDRISCO</t>
  </si>
  <si>
    <t>PO DE PEDRA</t>
  </si>
  <si>
    <t>BRITA N.3 E 4</t>
  </si>
  <si>
    <t>BARRO PARA ATERRO</t>
  </si>
  <si>
    <t>BRITA 1 E 2 (MEDIA)</t>
  </si>
  <si>
    <t>ARGAMASSA FINA PRE FABRICADA P/ ASSENT E REJUNTE DE PASTILHAS</t>
  </si>
  <si>
    <t>AREIA FINA</t>
  </si>
  <si>
    <t>AREIA PARA ATERRO</t>
  </si>
  <si>
    <t>ARGAMASSA PARA GRAUTEAMENTO TIPO SIKAGROUT</t>
  </si>
  <si>
    <t>REJUNTE PRE-FABRICADA</t>
  </si>
  <si>
    <t>ARGAM COLANTE FLEXIVEL AC III P/ ASSENT. PORCELANATO E PEDRAS (GRANITO E MÁRMORE)</t>
  </si>
  <si>
    <t>ARGAMASSA TIXOTROPICA SIKA MONOTOP 622 BR</t>
  </si>
  <si>
    <t>FORMICA BRANCA ACABAMENTO FROST 0,80MM</t>
  </si>
  <si>
    <t>PECA EM MADEIRA PINUS 10 X 2.5 CM (BRUTA)</t>
  </si>
  <si>
    <t>PECA EM MADEIRA 7 X 2 CM (BRUTA)</t>
  </si>
  <si>
    <t>PECA EM MADEIRA 7X5CM (BRUTA)</t>
  </si>
  <si>
    <t>SARRAFO DE MADEIRA PINUS 10 X 2.5CM</t>
  </si>
  <si>
    <t>TABUA DE MADEIRA PINUS 30 X 2.5 CM (TAIPA DE 1ª)</t>
  </si>
  <si>
    <t>TABUA DE MADEIRA PINUS 30 X 2.5 CM</t>
  </si>
  <si>
    <t>PONTALETE DE MADEIRA BRUTA DE 3ª 8.0 X 8.0 CM</t>
  </si>
  <si>
    <t>SARRAFO DE MADEIRA DE LEI 8 X 2.5 CM (BRUTA)</t>
  </si>
  <si>
    <t>TACO P/ FIXACAO DE BATENTE/RODAPE 10X10X2,5 CM</t>
  </si>
  <si>
    <t>CHAPA COMPENSADO NAVAL ESP. 15 MM, DIM. 2.20 X 1.60 M</t>
  </si>
  <si>
    <t>FL</t>
  </si>
  <si>
    <t>CHAPA COMPENSADA RESINADA ESP. 6MM</t>
  </si>
  <si>
    <t>CHAPA COMPENSADA RESINADA ESP. 10MM</t>
  </si>
  <si>
    <t>CHAPA COMPENSADA RESINADA ESP. 12MM</t>
  </si>
  <si>
    <t>CHAPA COMPENSADA PLASTIFICADA ESP. 12MM</t>
  </si>
  <si>
    <t>PECA EM MADEIRA DE LEI 8.0 X 8.0 CM</t>
  </si>
  <si>
    <t>PECA EM MADEIRA DE LEI 5.0 X 10.0 CM (APARELHADA)</t>
  </si>
  <si>
    <t>PECA EM MADEIRA DE LEI 7.0 X 12.0 CM (APARELHADA)</t>
  </si>
  <si>
    <t>PECA EM MADEIRA DE LEI 15.0 X 20.0 CM (APARELHADA)</t>
  </si>
  <si>
    <t>RIPA EM MADEIRA DE LEI 1.5 X 5.0 CM</t>
  </si>
  <si>
    <t>RIPA EM MADEIRA DE LEI 1.5 X 4.0 CM</t>
  </si>
  <si>
    <t>RIPA MADEIRA DE LEI DE 7 X 2 CM</t>
  </si>
  <si>
    <t>FORMICA LISA BRILHANTE</t>
  </si>
  <si>
    <t>TABUA EM MADEIRA DE LEI DE 20 CM DE LARGURA</t>
  </si>
  <si>
    <t>ESCORA DE EUCALIPTO (COMP.=3.50M)</t>
  </si>
  <si>
    <t>DZ</t>
  </si>
  <si>
    <t>PECA EM MADEIRA E LEI 6X16CM (BRUTA)</t>
  </si>
  <si>
    <t>PECA EM MADEIRA DE LEI 7X12CM (BRUTA)</t>
  </si>
  <si>
    <t>PECA EM MADEIRA DE LEI 7X5CM (BRUTA)</t>
  </si>
  <si>
    <t>PECA EM MADEIRA DE LEI 2X1 CM (BRUTA)</t>
  </si>
  <si>
    <t>PECA EM MADEIRA DE LEI 8.5 X 2 CM (BRUTA)</t>
  </si>
  <si>
    <t>ANDAIME MET TUBULAR FACHADA - LOCACAO (M/MÊS)</t>
  </si>
  <si>
    <t>ANDAIME PARA FACHADA (LOCAÇÃO MENSAL)</t>
  </si>
  <si>
    <t>RIPA EM MADEIRA (MATERIAL DE 3ª) 5X2CM PINUS OU EQUIVALENTE</t>
  </si>
  <si>
    <t>ACO CA-50 DE 6.3MM</t>
  </si>
  <si>
    <t>ACO CA-50 DE 8.0MM</t>
  </si>
  <si>
    <t>ACO CA-50 DE 20.0MM</t>
  </si>
  <si>
    <t>ACO CA-60 DE 5.0MM</t>
  </si>
  <si>
    <t>TELA SOLDADA EM AÇO TIPO TELCON Q-138 P/ ARMADURA</t>
  </si>
  <si>
    <t>LAJE PRE-FABRICADA TRELIÇADA H=8CM - SOBRECARGA 200KG/M2 PARA FORRO - EXCLUSIVE CAPEAMENTO</t>
  </si>
  <si>
    <t>LAJE PRE-FABRICADA TRELIÇADA H= 8CM - SOBRECARGA 300 KG/M2 - PARA PISO - EXCLUSIVE CAPEAMENTO</t>
  </si>
  <si>
    <t>BLOCO DE CONCRETO 9 X 19 X 39CM - VEDACAO</t>
  </si>
  <si>
    <t>BLOCO DE CONCRETO 14 X 19 X 39CM - VEDACAO</t>
  </si>
  <si>
    <t>BLOCO DE CONCRETO 19 X 19 X 39CM - VEDACAO</t>
  </si>
  <si>
    <t>BLOCO DE CONCRETO 14 X 19 X 39CM - ESTRUTURAL</t>
  </si>
  <si>
    <t>BLOCO DE CONCRETO 19 X 19 X 39CM - ESTRUTURAL</t>
  </si>
  <si>
    <t>BLOCO DE CONCRETO 9 X 19 X 39 CM - ESTRUTURAL</t>
  </si>
  <si>
    <t>BLOCO CERÂMICO 10 FUROS 09X19X19CM - PRAÇA VITÓRIA</t>
  </si>
  <si>
    <t>BLOCO CERÂMICO 10 FUROS 09X19X19CM - DA FABRICA</t>
  </si>
  <si>
    <t>COBOGO DE CONCRETO TIPO RETO 20 X 20 X 10 CM - 4 FUROS</t>
  </si>
  <si>
    <t>COBOGO DE CONCRETO TIPO RETO 10 X 40 X 40CM - 9 FUROS</t>
  </si>
  <si>
    <t>GRANITO CINZA ANDORINHA E = 3 CM POLIDO NOS DOIS LADOS</t>
  </si>
  <si>
    <t>SIKA TOP 107</t>
  </si>
  <si>
    <t>MANTA GEOTEXTIL DE POLIESTER BIDIM RT-16</t>
  </si>
  <si>
    <t>IMPERMEABILIZANTE PRETO FLEXIVEL IGOLFLEX OU EQUIVALENTE</t>
  </si>
  <si>
    <t>IMPERMEABILIZANTE ASFALTICO DISPERSO EM AGUA IGOL 2 - SIKA OU EQUIVALENTE</t>
  </si>
  <si>
    <t>SIKAFLEX 1A</t>
  </si>
  <si>
    <t>SIKA TOP 108 ARMATEC (INIBIDOR DE CORROSAO)</t>
  </si>
  <si>
    <t>LONA PLASTICA PRETA 80 MICRAS</t>
  </si>
  <si>
    <t>MANTA ASFALTICA 3MM TIPO III - APP (AREIA/POLIESTER/POLIESTER) NBR 9952, INCL. ARG. REGULAR. E PROTECAO</t>
  </si>
  <si>
    <t>MANTA ASFALTICA 4MM TIPO III - APP (AREIA/POLIESTER/POLIESTER) NBR 9952, INCL. ARG. REGULAR. E PROTECAO</t>
  </si>
  <si>
    <t>OXIPRIMER DA TEXSA OU EQUIVALENTE</t>
  </si>
  <si>
    <t>POLIURETANO FLEXIVEL BISNAGA 360G TEL 5905</t>
  </si>
  <si>
    <t>TELHA FIBROCIMENTO ONDULADA DE 6MM</t>
  </si>
  <si>
    <t>TELHA FIBROCIMENTO ONDULADA DE 8MM</t>
  </si>
  <si>
    <t>TELHA ALUMINIO TRAPEZOIDAL 0,5MM</t>
  </si>
  <si>
    <t>TELHA CERAMICA TIPO CAPA E CANAL PLAN - NATURAL</t>
  </si>
  <si>
    <t>CUMEEIRA CERAMICA TIPO CAPA E CANAL NAT - FABRICA</t>
  </si>
  <si>
    <t>CUMEEIRA CERAMICA CAPA E CANAL NAT - PÇA VITORIA</t>
  </si>
  <si>
    <t>TELHA ONDULADA DE ALUMÍNIO ESP. 0.5 MM</t>
  </si>
  <si>
    <t>TELHA AL/ZINCO ONDULADA (GALVALUME) ESP. 0.43MM</t>
  </si>
  <si>
    <t>RUFO EM ALUMINIO ESP. 0.5 MM LARGURA 30 CM</t>
  </si>
  <si>
    <t>CUMEEIRA FIBROCIMENTO NORMAL (ONDULADA)</t>
  </si>
  <si>
    <t>CANTONEIRA ABAS IGUAIS DE FERRO ASTM A-36 - 1/8" X 1/2" X 1/2"</t>
  </si>
  <si>
    <t>CONJUNTO VEDACAO ELASTICA</t>
  </si>
  <si>
    <t>ARO EM METAL PARA BASQUETE</t>
  </si>
  <si>
    <t>CANTONEIRA ABAS IGUAIS DE FERRO ASTM A-36 - 1/8" X 3/4" X 3/4"</t>
  </si>
  <si>
    <t>PARAFUSO PARA MADEIRA DE 80MM</t>
  </si>
  <si>
    <t>PARAFUSO S-8</t>
  </si>
  <si>
    <t>BUCHA PLASTICA COM PARAFUSO - 8MM</t>
  </si>
  <si>
    <t>BUCHA PLASTICA 8MM</t>
  </si>
  <si>
    <t>PARAFUSO CROMADO P/FIXACAO SANITARIOS</t>
  </si>
  <si>
    <t>PARAFUSO CROMADO D = 4 MM</t>
  </si>
  <si>
    <t>PORCA SEXTAVADA 1/4"</t>
  </si>
  <si>
    <t>PREGO - PRECO MEDIO DAS BITOLAS</t>
  </si>
  <si>
    <t>PREGO 12X12</t>
  </si>
  <si>
    <t>PREGO 15X15</t>
  </si>
  <si>
    <t>PREGO 18X27</t>
  </si>
  <si>
    <t>PREGO 18X30</t>
  </si>
  <si>
    <t>PREGO 18X27 GALVANIZADO</t>
  </si>
  <si>
    <t>PARAFUSO PARA BUCHA S-5</t>
  </si>
  <si>
    <t>PARAFUSO PARA BUCHA PLASTICA N.7</t>
  </si>
  <si>
    <t>PARAFUSO SEXTAVADO COM PORCA E ARRUELA 3/8" X 11/2" - ZINCADO</t>
  </si>
  <si>
    <t>CONJUNTO FIXACAO P/ TELHA DE ALUMINIO TRAPEZOIDAL</t>
  </si>
  <si>
    <t>PARAFUSO COM BUCHA S-10</t>
  </si>
  <si>
    <t>BARRA CHATA DE FERRO ASTM A-36 1/4" X 2"</t>
  </si>
  <si>
    <t>PARAFUSO GALV. C/PORCA E ARRUELA 16MM X 200MM</t>
  </si>
  <si>
    <t>BUCHA DE NYLON N.º8 REF.: TEL-5308</t>
  </si>
  <si>
    <t>CANTONEIRA FERRO CROMADO,PEQ. P/DIVISÓRIA GRANITO OU MARMORE ESP 3CM</t>
  </si>
  <si>
    <t>PARAFUSO FERRO CROMADO, ROSCA COM DUAS CABEÇAS P/ DIVISÓRIA</t>
  </si>
  <si>
    <t>DOBRADICA FERRO CROMADO P/PORTA DE DIVISORIA DE MARMORE OU GRANITO ESP 3CM</t>
  </si>
  <si>
    <t>BATENTE FERRO CROMADO P/PORTA DE DIVISORIA DE MARMORE OU GRANITO ESP 3CM</t>
  </si>
  <si>
    <t>PARAFUSO COM BUCHA S8</t>
  </si>
  <si>
    <t>CONJUNTO P/ FIXAÇÃO TELHA ALUMINIO ONDULADA</t>
  </si>
  <si>
    <t>PARAFUSO AUTOATARRACHANTE DIM 4.2X32MM REF TEL5333</t>
  </si>
  <si>
    <t>ARRUELA LISA ACO INOX 1/4" - TEL-5303</t>
  </si>
  <si>
    <t>BUCHA DE NYLON N.º6 REF.: TEL-5306</t>
  </si>
  <si>
    <t>CONJ PARAFUSO, PORCA E ARRUELA LATAO 1/2 X 2"</t>
  </si>
  <si>
    <t>ARAME GALVANIZADO N.10 BWG</t>
  </si>
  <si>
    <t>ARAME GALVANIZADO N.12 BWG</t>
  </si>
  <si>
    <t>ARAME GALVANIZADO N.14 BWG</t>
  </si>
  <si>
    <t>ARAME GALVANIZADO N.16 BWG</t>
  </si>
  <si>
    <t>ARAME GALVANIZADO N.18 BWG</t>
  </si>
  <si>
    <t>ARAME RECOZIDO N.18 BWG</t>
  </si>
  <si>
    <t>ARAME GALVANIZADO N.14 AWG</t>
  </si>
  <si>
    <t>ARAME FARPADO GALVANIZAD FIO 16BWG</t>
  </si>
  <si>
    <t>MOURAO CONCRETO CURVO SECAO "T" H=3,20M</t>
  </si>
  <si>
    <t>TELA ARAME GALV. MALHA # 2" LOSANGULAR - FIO N.16 BWG</t>
  </si>
  <si>
    <t>TELA DE ARAME GALVANIZADO DE 1" FIO N.10 BWG</t>
  </si>
  <si>
    <t>TELA DE ARAME GALV. MALHA # 2" LOSANGULAR - FIO N.12 BWG - REVEST EM PVC</t>
  </si>
  <si>
    <t>TELA ARAME GALV. MALHA # 3" LOSANGULAR - FIO N. 12 BWG - REVEST EM PVC</t>
  </si>
  <si>
    <t>TELA ARAME GALV. MALHA # 1" QUADRADA - FIO N.12 BWG</t>
  </si>
  <si>
    <t>TELA ARAME GALV CORRUGADA "QUEBRA CHAMA" MALHA 3MM QUADRADA</t>
  </si>
  <si>
    <t>TELA MOSQUITEIRO EM NYLON MALHA 14 ABERTURA 1,5MM</t>
  </si>
  <si>
    <t>TELA MOSQUITEIRO ARAME GALV. MALHA # 18 FIO 32 QUADRADA</t>
  </si>
  <si>
    <t>TELA ARAME GALV. MALHA # 1/2" QUADRADA - FIO N.12 BWG</t>
  </si>
  <si>
    <t>TELA ARAME GALV. MALHA # 3/4" QUADRADA - FIO N.12 BWG</t>
  </si>
  <si>
    <t>DIVERSOS</t>
  </si>
  <si>
    <t>BOMBEAMENTO DE CONCRETO</t>
  </si>
  <si>
    <t>TABULEIRO MARMORE BRANCO E GRANITO PRETO 40X40CM</t>
  </si>
  <si>
    <t>COLA BRANCA "PVA" CASCOLA/FORMICA/MUNDIAL/EQUIVALENTE</t>
  </si>
  <si>
    <t>DESMOLDANTE PARA FORMAS</t>
  </si>
  <si>
    <t>MOLDURA CANTONEIRA ALUMINIO PERFIL L 3/4"X3/4X1/8"</t>
  </si>
  <si>
    <t>JUNTA PLASTICA DE 17 X 3 MM</t>
  </si>
  <si>
    <t>CABO ACO GALV. SM 6X7-AF 6,4MM (1/4")</t>
  </si>
  <si>
    <t>BARRA CHATA DE FERRO ASTM A-36 3/16" X 1"</t>
  </si>
  <si>
    <t>BARRA CHATA DE FERRO ASTM A-36 1/4" X 1"</t>
  </si>
  <si>
    <t>FILETE EM ISOPOR 2X1CM</t>
  </si>
  <si>
    <t>DUREPOX (250G)</t>
  </si>
  <si>
    <t>PARAF. INOX SEXT. M6X45MM, BUCHA N.8, ARRUELA 1/4"</t>
  </si>
  <si>
    <t>FIXADOR UNIV SPDA ESTANH TEL-5024 P/CABO 16 A 70MM</t>
  </si>
  <si>
    <t>SELANTE A BASE DE POLIURETANO SIKAFLEX UNIVERSAL OU EQUIVALENTE (CARTUCHO COM 300ML)</t>
  </si>
  <si>
    <t>ALIZAR / GUARNICAO EM MAD DE LEI 5.0 X 1.5 CM</t>
  </si>
  <si>
    <t>PORTA MADEIRA DE LEI LISA MEDIA SARRAFEADA ESP.30MM 0.80 X 1.80M P/ PINTURA</t>
  </si>
  <si>
    <t>MARCO MAD LEI 15X3CM BAT 0.90X2.10M ANGELIM PEDRA</t>
  </si>
  <si>
    <t>MARCO MAD LEI 15X3CM BAT 0.60X2.10M ANGELIM PEDRA</t>
  </si>
  <si>
    <t>MARCO MAD LEI 15X3CM BAT 0.70X2.10M ANGELIM PEDRA</t>
  </si>
  <si>
    <t>MARCO MAD LEI 15X3CM BAT 0.80X2.10M ANGELIM PEDRA</t>
  </si>
  <si>
    <t>MARCO EM MADEIRA DE LEI 15 X 3 CM</t>
  </si>
  <si>
    <t>PORTA EM COMPENSADO LISA LEVE COLMEIA ESP.35MM,0.7X2.1M P/PINT.</t>
  </si>
  <si>
    <t>PORTA MADEIRA DE LEI LISA MEDIA SARRAFEADA ESP 30 MM 0.6X2.1M P/ PINTURA</t>
  </si>
  <si>
    <t>PORTA MADEIRA DE LEI LISA MEDIA SARRAFEADA ESP 30 MM 0.7X2.1M P/ PINTURA</t>
  </si>
  <si>
    <t>PORTA MADEIRA DE LEI LISA MEDIA SARRAFEADA ESP 30 MM 0.8X2.1M P/ PINTURA</t>
  </si>
  <si>
    <t>PORTA MADEIRA DE LEI LISA MEDIA SARRAFEADA ESP 30 MM 0.9X2.1M P/ PINTURA</t>
  </si>
  <si>
    <t>PORTA EM MADEIRA DE LEI LISA MEDIA SARRAFEADA P/ PINTURA 0.60 X 1.80M</t>
  </si>
  <si>
    <t>PORTA MADEIRA DE LEI LISA MEDIA SARRAFEADA ESP 30MM P/ PINTURA 0.80 X 1.60 M</t>
  </si>
  <si>
    <t>PORTA DE VENEZIANA EM MADEIRA DE LEI, 0.7 X 2.10M</t>
  </si>
  <si>
    <t>PORTA DE VENEZIANA EM MADEIRA DE LEI, 0.60 X 2.10M</t>
  </si>
  <si>
    <t>PORTA DE VENEZIANA EM MADEIRA DE LEI 0.80 X 2.10M</t>
  </si>
  <si>
    <t>ALIZAR / GUARNICAO EM MAD DE LEI 7X1.5CM</t>
  </si>
  <si>
    <t>PORTA MADEIRA DE LEI LISA MEDIA SARRAFEADA ESP 30MM P/ PINTURA 0.60 X 1.60M</t>
  </si>
  <si>
    <t>ALIZAR / GUARNICAO EM MAD DE LEI 5X2.5CM</t>
  </si>
  <si>
    <t>CAIXILHO MAD LEI 9X3CM P/ JANELA - ANGELIM PEDRA</t>
  </si>
  <si>
    <t>PORTA MAD LEI LISA MEDIA SARRAFEADA 30MM 0.70 X 2.10M C/VISOR 0.40 X 0.60M</t>
  </si>
  <si>
    <t>PORTA MAD LEI LISA MEDIA SARRAFEADA 30MM 0.80 X 2.10M C/ VISOR 0.40 X 0.60M</t>
  </si>
  <si>
    <t>PORTA MAD LEI LISA MEDIA SARRAFEADA 30MM 0.90 X 2.10M C/ VISOR 0.40 X 0.60M</t>
  </si>
  <si>
    <t>PORTA ABRIR VENEZIANA ALUM ANOD NATURAL LINHA 25/SUPREMA</t>
  </si>
  <si>
    <t>JANELA MAXIM-AR ALUMINIO ANOD. NATURAL LINHA 25/SUPREMA</t>
  </si>
  <si>
    <t>JANELA DE CORRER ALUMINIO ANOD. NATURAL LINHA 25/SUPREMA</t>
  </si>
  <si>
    <t>FECHADURA COMPLETA PARA PORTA INTERNA</t>
  </si>
  <si>
    <t>FECHADURA COMPLETA PORTA EXTERNA</t>
  </si>
  <si>
    <t>TARGETA FIO REDONDO 3"</t>
  </si>
  <si>
    <t>FECHADURA PARA PORTAO</t>
  </si>
  <si>
    <t>TARGETA FIO REDONDO 2"</t>
  </si>
  <si>
    <t>FECHADURA ALAVANCA E CHAVE YALE</t>
  </si>
  <si>
    <t>FECHADURA DE SEGURANCA ALIANCA MARCA REFERENCIA</t>
  </si>
  <si>
    <t>CADEADO 40MM</t>
  </si>
  <si>
    <t>CADEADO 30 MM</t>
  </si>
  <si>
    <t>PORTA CADEADO PARA CADEADO DE 30MM</t>
  </si>
  <si>
    <t>PORTA CADEADO PARA CADEADO DE 40MM</t>
  </si>
  <si>
    <t>FECHADURA TIPO "LIVRE-OCUPADO"</t>
  </si>
  <si>
    <t>DOBRADICA DE FERRO ZINCADO DE 3" X 2 1/2"</t>
  </si>
  <si>
    <t>DOBRADICA EM LATAO CROMADO 3 X 2.1/2" C/ PARAFUSO</t>
  </si>
  <si>
    <t>TRINCO CHATO EM AÇO CROMADO DE EMBUTIR 20CM</t>
  </si>
  <si>
    <t>BASCULA LINHA 25 ALUMINIO ANOD NATURAL</t>
  </si>
  <si>
    <t>FECHADURA COM MAÇANETA TIPO BOLA E CHAVE YALE</t>
  </si>
  <si>
    <t>FECHADURA DE SOBREPOR TIPO CAIXAO E CHAVE COMUM</t>
  </si>
  <si>
    <t>FECH COM MAÇANETA TIPO ALAVANCA E CHAVE TIPO COMUM</t>
  </si>
  <si>
    <t>AZULEJO BRANCO 15X15CM</t>
  </si>
  <si>
    <t>CERAMICA 10X10 CM COR BRANCA OU AREIA</t>
  </si>
  <si>
    <t>PASTILHA CERÂMICA 5X5CM COR BRANCA</t>
  </si>
  <si>
    <t>CERAMICA 10X10CM REF. CAMBURI BRANCO</t>
  </si>
  <si>
    <t>MARMORE BRANCO P/BANCADA ESP. 3 CM</t>
  </si>
  <si>
    <t>GRANITO CINZA ANDORINHA POLIDO ESP. 2CM P/ BANCAD</t>
  </si>
  <si>
    <t>CANTONEIRA DE ALUMINIO SEXTAVADA P/ ACABAMENTO</t>
  </si>
  <si>
    <t>MOLDURA EM MADEIRA DE LEI DE 7.0 X 2.5 CM</t>
  </si>
  <si>
    <t>PEITORIL GRANITO CINZA ANDORINHA LARG.15CM,ESP.3CM</t>
  </si>
  <si>
    <t>PEITORIL MARMORE BRANCO, LARG. 40 CM</t>
  </si>
  <si>
    <t>RODA PAREDE GRAN CINZA AND 7X2CM ACAB 2 LADOS</t>
  </si>
  <si>
    <t>FORRO DE GESSO COLOCADO, ACABAMENTO TIPO LISO</t>
  </si>
  <si>
    <t>FORRO PVC FRISADO L= 20CM ESP.10MM, COLOCADO</t>
  </si>
  <si>
    <t>ROLDANA CROMADA C/ PINO DIAM. Ø 3" CANAL TIPO "V" 2"</t>
  </si>
  <si>
    <t>PORTA CADEADO E CADEADO 40MM</t>
  </si>
  <si>
    <t>XADREZ (PO CORANTE TIPO XADREZ MARCA DE REF.)</t>
  </si>
  <si>
    <t>LADRILHO HIDRAULICO RANHURADO 20X20CM COLORIDO</t>
  </si>
  <si>
    <t>LADRILHO HIDRÁULICO PASTILHADO 20X20CM COLORIDO</t>
  </si>
  <si>
    <t>PISO CERAMICO 45X45 CM CARGO PLUS WHITE ELIANE - PEI 5</t>
  </si>
  <si>
    <t>SELADOR EPOXI INTERGARD 2001 VERNIZ INCOLOR - INTERNACIONAL OU EQUIVALENTE</t>
  </si>
  <si>
    <t>JUNTA DE DILATACAO PLASTICA</t>
  </si>
  <si>
    <t>PORCELANATO POL ACET 60X60CM CIMENTO CINZA BOLD</t>
  </si>
  <si>
    <t>PORCELANTO NATURAL ACETINADO 60X60CM PLATINA NA</t>
  </si>
  <si>
    <t>GONZO DIAM 1" (MACHO/FEMEA) PARA PORTÃO (DE SOBREPOR)</t>
  </si>
  <si>
    <t>AGREGADO DE ALTA RESISTENCIA PARA PISOS</t>
  </si>
  <si>
    <t>PISO EMBORRAC PASTILHADO COR PRETA PLURIGOMA/EQUIV</t>
  </si>
  <si>
    <t>RODAPE DE PEROBA DE 1.5X7CM</t>
  </si>
  <si>
    <t>SOLEIRA GRANITO CINZA ANDORINHA ESP = 3CM, L= 3CM</t>
  </si>
  <si>
    <t>JUNTA PLASTICA "I" 27MM PARA PISOS</t>
  </si>
  <si>
    <t>RODA-PAREDE EM MADEIRA DE LEI DE 10.0 X 2.5 CM</t>
  </si>
  <si>
    <t>SOLEIRA GRANITO CINZA ANDORINHA ESP=2CM,L=15CM</t>
  </si>
  <si>
    <t>RODA-PAREDE EM MADEIRA DE LEI 20.0 X 1.5 CM</t>
  </si>
  <si>
    <t>RODAPE GRANITO CINZA ANDORINHA ESP. 2CM H=7CM ACAB. RETO</t>
  </si>
  <si>
    <t>RODAPE MARMORE BRANCO H=7CM</t>
  </si>
  <si>
    <t>MEIO FIO CONCRETO PRE-MOLD. 12X15X30CM</t>
  </si>
  <si>
    <t>BLOCO CONCRETO TIPO PAVI-S ESP.8CM,35MPA(48UND/M2)</t>
  </si>
  <si>
    <t>BLOCO CONCRETO TIPO PAVI-S ESP.10CM - 35MPA</t>
  </si>
  <si>
    <t>BLOCO CONCRETO PAVI-S ESP. 6CM 35 MPA (48UN/M2)</t>
  </si>
  <si>
    <t>TINTA EPOXI INTERGARD INTERNATIONAL REF2005 (CINZA OU BRANCO) INCLUSIVE O COMPONENTE B - INTERNACIONAL OU EQUIVALENTE</t>
  </si>
  <si>
    <t>VIDRO MINI-BOREAL ESP.4MM, COLOCADO</t>
  </si>
  <si>
    <t>ESPELHO PRATA ESPESSURA 4 MM</t>
  </si>
  <si>
    <t>BOTAO FRANCES P/FIXACAO DE ESPELHOS, CROMADO</t>
  </si>
  <si>
    <t>VIDRO ARAMADO ESP. 6MM, COLOCADO</t>
  </si>
  <si>
    <t>TINTA LATEX PVA</t>
  </si>
  <si>
    <t>TINTA LATEX ACRILICA FOSCA</t>
  </si>
  <si>
    <t>TINTA A BASE DE EMULSAO ACRILICA (PARA PISOS)</t>
  </si>
  <si>
    <t>SELADOR ACRILICO</t>
  </si>
  <si>
    <t>SOLVENTE PARA TINTA A BASE DE EPOXI</t>
  </si>
  <si>
    <t>TINTA PARA PISOS</t>
  </si>
  <si>
    <t>TINTA ESMALTE SINT. BRILHANTE COR BRANCA</t>
  </si>
  <si>
    <t>AGUARRAZ MINERAL</t>
  </si>
  <si>
    <t>CAL EM PO PARA PINTURA</t>
  </si>
  <si>
    <t>FUNDO BRANCO FOSCO NIVELADOR P/ MADEIRAS</t>
  </si>
  <si>
    <t>LIQUIDO SELADOR PARA PINTURA LATEX PVA</t>
  </si>
  <si>
    <t>LIXA P/ FERRO Nº 100 K-246 225X275MM - NORTON OU EQUIVALENTE</t>
  </si>
  <si>
    <t>LIXA PARA MADEIRA/MASSA Nº 150</t>
  </si>
  <si>
    <t>MASSA A BASE DE PVA</t>
  </si>
  <si>
    <t>PRIMER A BASE DE EPOXI</t>
  </si>
  <si>
    <t>SILICONE - HIDROFUGANTE</t>
  </si>
  <si>
    <t>TRINCHA 2"</t>
  </si>
  <si>
    <t>VERNIZ ACRILICO PARA CONCRETO</t>
  </si>
  <si>
    <t>ZARCAO</t>
  </si>
  <si>
    <t>REMOVEDOR</t>
  </si>
  <si>
    <t>IMUNIZANTE PARA MADEIRA</t>
  </si>
  <si>
    <t>VERNIZ FOSCO FILTRO SOLAR LINHA PREMIUM</t>
  </si>
  <si>
    <t>VERNIZ POLIURETANO BRILHANTE LINHA PREMIUM</t>
  </si>
  <si>
    <t>PAISAGISMO</t>
  </si>
  <si>
    <t>GRAMA EM PLACAS TIPO ESMERALDA</t>
  </si>
  <si>
    <t>TERRA VEGETAL</t>
  </si>
  <si>
    <t>PLACA DE OBRA - ADESIVADA COM IMPRESSÃO DIGITAL</t>
  </si>
  <si>
    <t>ACIDO MURIATICO</t>
  </si>
  <si>
    <t>MASSA PLASTICA</t>
  </si>
  <si>
    <t>ESTRADO DE MADEIRA PADRÃO CASA GAS CONF PROJETO</t>
  </si>
  <si>
    <t>TRAVE P/ FUT SALAO 3,00X2,00M C/ RECUO FG D=3"</t>
  </si>
  <si>
    <t>POSTE VOLEIBOL FG D=2 1/2" C/ CARRETILHA E TAMPAO</t>
  </si>
  <si>
    <t>REDE COM MALHA GROSSA PARA TRAVE DE FUTEBOL SALAO</t>
  </si>
  <si>
    <t>CESTA PARA ARO DE BASQUETE</t>
  </si>
  <si>
    <t>REDE VOLEIBOL MALHA GROSSA, LONA SUP. E INFERIOR</t>
  </si>
  <si>
    <t>CANTONEIRA ABAS IGUAIS DE FERRO ASTM A-36 - 1/8" X 1" X 1"</t>
  </si>
  <si>
    <t>CANTONEIRA ABAS IGUAIS DE FERRO ASTM A-36 - 3/16" X 1.1/2" X 1.1/2" GALV.</t>
  </si>
  <si>
    <t>CAIXA DE PRE-MOLDADO P/ AR CONDICIONADO 18.000 BTU</t>
  </si>
  <si>
    <t>ABRACADEIRA GUIA P/ MASTRO SIMPLES P/ 1 DESCIDA 1.1/2" - TEL-320</t>
  </si>
  <si>
    <t>GRANITO CINZA ANDORINHA ESP 2CM POLIDO NAS DUAS FACES</t>
  </si>
  <si>
    <t>POSTES</t>
  </si>
  <si>
    <t>POSTE CIRC.CONCRETO ALT.MONT.11M/300KG,PAD ESCELSA</t>
  </si>
  <si>
    <t>POSTE CIRCULAR DE CONCRETO 11M/600KG</t>
  </si>
  <si>
    <t>MAO FRANCESA PLANA GALVANIZADA 32 X 726 MM</t>
  </si>
  <si>
    <t>REDUÇÃO CONCÊNT ELETROC PERF "U" 200X150MM,ABA100</t>
  </si>
  <si>
    <t>REDUÇÃO CONCÊNT ELETROC PERF "U" 300X150MM,ABA100</t>
  </si>
  <si>
    <t>REDUÇÃO CONCÊNT ELETROC PERF "U" 400X150MM,ABA100</t>
  </si>
  <si>
    <t>SUPORTE ANGULAR P/ELETROCALHA DE 400X100MM</t>
  </si>
  <si>
    <t>CURVA 90º BARRA CHATA ALUM 7/8"X1/8"X300MM TEL 778</t>
  </si>
  <si>
    <t>ISOLADOR DE PINO POLIMERICO 15KV - ROSCA 25MM</t>
  </si>
  <si>
    <t>CONECTOR PORCELANA 3P P/FIO 10MM2</t>
  </si>
  <si>
    <t>CONECTOR PORCELANA 3P P/FIO 6MM2</t>
  </si>
  <si>
    <t>CONECTOR PORCELANA 3P P/ FIO 4MM2</t>
  </si>
  <si>
    <t>LUMINARIA BETA E40 250/400 IP66/44 CT SR TECNOWATT OU EQUIVALENTE</t>
  </si>
  <si>
    <t>ARMACAO SECUNDARIA 2 ESTRIBOS COM HASTE 16X150MM</t>
  </si>
  <si>
    <t>CX PASS MET Nº6 "TELEBRAS" 120X120X15CM CH GALV</t>
  </si>
  <si>
    <t>QUADRO DIST EMBUTIR MET C/ BARRAMENTO TRIFASICO 18 CIRC - 100A C/ TRINCO</t>
  </si>
  <si>
    <t>QUADRO DIST EMBUTIR MET C/ BARRAMENTO TRIFASICO 40 CIRC - 100A C/ TRINCO</t>
  </si>
  <si>
    <t>QUADRO DIST EMBUTIR MET C/ BARRAMENTO TRIFASICO 24 CIRC - 100A C/ TRINCO</t>
  </si>
  <si>
    <t>QUADRO DIST EMBUTIR MET C/ BARRAMENTO TRIFASICO 32 CIRC - 100A C/ TRINCO</t>
  </si>
  <si>
    <t>QUADRO DIST EMBUTIR PVC 3 CIRC S/ BARRAMENTO C/ TRINCO</t>
  </si>
  <si>
    <t>CAIXA PARA TRANSFORMADOR DE CORRENTE (TC) ATE 112,5KVA - 200:5A</t>
  </si>
  <si>
    <t>CHAVE BLINDADA 600V-200A C/ FUSIVEL NH160A</t>
  </si>
  <si>
    <t>CONJ CX MEDIDOR POLIFASICO P-980-005+CX DISJ P-940-003</t>
  </si>
  <si>
    <t>CAIXA PVC 3" X 3" TIGREFLEX - SEXTAVADA</t>
  </si>
  <si>
    <t>QUADRO DIST EMBUTIR MET C/ BARRAMENTO TRIFASICO 16 CIRC - 100A C/ TRINCO</t>
  </si>
  <si>
    <t>QUADRO DIST EMBUTIR MET C/ BARRAMENTO TRIFASICO 28 CIRC - 100A C/ TRINCO</t>
  </si>
  <si>
    <t>QUADRO DIST EMBUTIR MET C/ BARRAMENTO TRIFASICO 44 CIRC - 150A C/ TRINCO</t>
  </si>
  <si>
    <t>QUADRO DIST EMBUTIR MET C/ BARRAMENTO TRIFASICO 54 CIRC - 100A C/ TRINCO</t>
  </si>
  <si>
    <t>QUADRO DIST EMBUTIR MET C/ BARRAMENTO TRIFASICO 44 CIRC - 100A C/ TRINCO</t>
  </si>
  <si>
    <t>QUADRO DIST EMB MET 3F 56/40 CIRC DIN/UL - 225A</t>
  </si>
  <si>
    <t>CAIXA PASSAG. CH 18 C/TAMPA PARAF. 400X400X120MM</t>
  </si>
  <si>
    <t>QUADRO DIST EMBUTIR MET C/ BARRAMENTO TRIFASICO 34 CIRC - 100A C/ TRINCO</t>
  </si>
  <si>
    <t>REDUÇÃO DE FERRO GALVANIZADO Ø 50X32MM (2X1 1/4")</t>
  </si>
  <si>
    <t>ELETRODUTO DE PVC RIGIDO 1/2" - ROSCAVEL SEM LUVA</t>
  </si>
  <si>
    <t>ELETRODUTO DE PVC RIGIDO 3/4" - ROSCAVEL SEM LUVA</t>
  </si>
  <si>
    <t>ELETRODUTO DE PVC RIGIDO 1" - ROSCAVEL SEM LUVA</t>
  </si>
  <si>
    <t>ELETRODUTO DE PVC RIGIDO 1 1/4" - ROSCAVEL SEM LUVA</t>
  </si>
  <si>
    <t>ELETRODUTO DE PVC RIGIDO 1 1/2" - ROSCAVEL SEM LUVA</t>
  </si>
  <si>
    <t>ELETRODUTO DE PVC RIGIDO 2" - ROSCAVEL SEM LUVA</t>
  </si>
  <si>
    <t>ELETRODUTO DE PVC RIGIDO 3" - ROSCAVEL SEM LUVA</t>
  </si>
  <si>
    <t>ELETRODUTO DE PVC RIGIDO 4" - ROSCAVEL SEM LUVA</t>
  </si>
  <si>
    <t>CURVA DE PVC RIGIDO PARA ELETRODUTO DE 3/4"</t>
  </si>
  <si>
    <t>LUVA DE PVC RIGIDO PARA ELETRODUTO 3/4"</t>
  </si>
  <si>
    <t>ELETRODUTO CONDULETE PVC 3/4" APARENTE TIGRE/SIM.</t>
  </si>
  <si>
    <t>NIPLE PVC PARA ELETRODUTO 3"</t>
  </si>
  <si>
    <t>CANALETA SISTEMA X PIAL LEGRAND OU SIMILAR</t>
  </si>
  <si>
    <t>ELETRODUTO CONDULETE PVC 1" APARENTE TIGRE E EQUIV</t>
  </si>
  <si>
    <t>ELETRODUTO DE PVC RIGIDO 6"</t>
  </si>
  <si>
    <t>ACABAMENTO PARA CANALETA SISTEMA X PIAL - FINA</t>
  </si>
  <si>
    <t>ELETRODUTO FLEXIVEL CORRUGADO 3/4" PVC TIGREFLEX</t>
  </si>
  <si>
    <t>ELETRODUTO FLEXIVEL CORRUGADO 1" PVC TIGREFLEX</t>
  </si>
  <si>
    <t>DUTO CORRUGADO DE PEAD COR PRETA 6"</t>
  </si>
  <si>
    <t>DUTO CORRUGADO DE PEAD COR PRETA 1 1/2"</t>
  </si>
  <si>
    <t>DUTO CORRUGADO DE PEAD COR PRETA 2"</t>
  </si>
  <si>
    <t>DUTO CORRUGADO DE PEAD COR PRETA 4"</t>
  </si>
  <si>
    <t>DUTO CORRUGADO DE PEAD COR PRETA 3"</t>
  </si>
  <si>
    <t>DUTO CORRUGADO DE PEAD COR PRETA 1 1/4"</t>
  </si>
  <si>
    <t>FIOS E CABOS</t>
  </si>
  <si>
    <t>CABO FLEX ISOL. TERMOPLAST. 750V - 1,5 MM2 - 70º</t>
  </si>
  <si>
    <t>CABO FLEX ISOL. TERMOPLAST. 750V - 2,50 MM2 - 70º</t>
  </si>
  <si>
    <t>CABO FLEX ISOL. TERMOPLAST. 750V - 4,00 MM2 - 70º</t>
  </si>
  <si>
    <t>CABO FLEX ISOL. TERMOPLAST. 750V - 6,00 MM2 - 70º</t>
  </si>
  <si>
    <t>CABO FLEX ISOL. TERMOPLAST. 750V - 16MM2 - 70º</t>
  </si>
  <si>
    <t>CABO FLEX ISOL. TERMOPLAST. 750V - 25MM2 - 70º</t>
  </si>
  <si>
    <t>CABO TELEFONICO CI C/ 30 PARES Ø 50 MM</t>
  </si>
  <si>
    <t>CABO COBRE UNIPOLAR 25 MM2 ISOLAMENTO 15KV</t>
  </si>
  <si>
    <t>CABO UTP 4 PARES CAT 5E</t>
  </si>
  <si>
    <t>CABO FLEX ISOL. TERMOPLAST. 750V - 10MM2 - 70º</t>
  </si>
  <si>
    <t>CABO DE COBRE UNIPOLAR 35 MM2 COM ISOLAMENTO 15KV</t>
  </si>
  <si>
    <t>FIO DE COBRE RECOZIDO Nº 6 P/ AMARRAÇÃO</t>
  </si>
  <si>
    <t>CHAVE BLINDADA 600V 160A C/ TERMINAIS P/CABO 70MM2</t>
  </si>
  <si>
    <t>PRENSA CABOS PARA ELETRODUTO 3/4"</t>
  </si>
  <si>
    <t>JUNCAO SIMPLES LONGA P/ ELETROCALHA 300X100 MM</t>
  </si>
  <si>
    <t>JUNCAO SIMPLES CURTA P/ ELETROCALHA 200X100 MM</t>
  </si>
  <si>
    <t>QUADRO DISTR TRIFASICO QDETG UX 34 MOD (2X17) 150A CEMAR</t>
  </si>
  <si>
    <t>CONJ CX MEDIDOR MONOF P-980-009+CX DISJ P-940-003</t>
  </si>
  <si>
    <t>CAIXA MED POLIF P-980-009 CARGA ATE 41000W ESCELSA (CJ)</t>
  </si>
  <si>
    <t>CAIXA MED POLIF P-980-009 CARGA- 41000A57000W ESCE (CJ)</t>
  </si>
  <si>
    <t>CAIXA MED POLIF P-980-010 CARGA-57000A75000W ESCE (CJ)</t>
  </si>
  <si>
    <t>FUSIVEL NH - 01 RETARDADO, IN=100A</t>
  </si>
  <si>
    <t>FUSIVEL NH - 01 RETARDADO, IN=160A</t>
  </si>
  <si>
    <t>FUSIVEL NH 01 RETARDADO IN 125 A</t>
  </si>
  <si>
    <t>FUSÍVEL NH-02 RETARDADO, IN=300A</t>
  </si>
  <si>
    <t>FUSÍVEL NH-02 RETARDADO, IN=250A</t>
  </si>
  <si>
    <t>FUSÍVEL NH-02 RETARDADO, IN=355A</t>
  </si>
  <si>
    <t>DISJ TERMOMAG TRIP CX MOLD 400A 65KA 600VCA</t>
  </si>
  <si>
    <t>MINI DISJUNTOR TRIPOLAR 90A CURVA C 5KA 220/127V</t>
  </si>
  <si>
    <t>MINI DISJUNTOR MONOPOLAR 16A CURVA C 5KA 220/127V</t>
  </si>
  <si>
    <t>MINI DISJUNTOR MONOPOLAR 20A CURVA C 5KA 220/127V</t>
  </si>
  <si>
    <t>MINI DISJUNTOR MONOPOLAR 25A CURVA C 5KA 220/127V</t>
  </si>
  <si>
    <t>MINI DISJUNTOR MONOPOLAR 32A CURVA C 5KA 220/127V</t>
  </si>
  <si>
    <t>MINI DISJUNTOR MONOPOLAR 40A CURVA C 5KA 220/127V</t>
  </si>
  <si>
    <t>MINI DISJUNTOR BIPOLAR 16A CURVA C 5KA 220/127V</t>
  </si>
  <si>
    <t>MINI DISJUNTOR BIPOLAR 20A CURVA C 5KA 220/127V</t>
  </si>
  <si>
    <t>MINI DISJUNTOR BIPOLAR 25A CURVA C 5KA 220/127V</t>
  </si>
  <si>
    <t>MINI DISJUNTOR BIPOLAR 32A CURVA C 5KA 220/127V</t>
  </si>
  <si>
    <t>MINI DISJUNTOR BIPOLAR 40A CURVA C 5KA 220/127V</t>
  </si>
  <si>
    <t>MINI DISJUNTOR BIPOLAR 50A CURVA C 5KA 220/127V</t>
  </si>
  <si>
    <t>MINI DISJUNTOR TRIPOLAR 16A CURVA C 5KA 220/127V</t>
  </si>
  <si>
    <t>MINI DISJUNTOR TRIPOLAR 20A CURVA C 5KA 220/127V</t>
  </si>
  <si>
    <t>MINI DISJUNTOR TRIPOLAR 25A CURVA C 5KA 220/127V</t>
  </si>
  <si>
    <t>MINI DISJUNTOR TRIPOLAR 32A CURVA C 5KA 220/127V</t>
  </si>
  <si>
    <t>MINI DISJUNTOR TRIPOLAR 40A CURVA C 5KA 220/127V</t>
  </si>
  <si>
    <t>MINI DISJUNTOR TRIPOLAR 50A CURVA C 5KA 220/127V</t>
  </si>
  <si>
    <t>MINI DISJUNTOR TRIPOLAR 70A CURVA C 5KA 220/127V</t>
  </si>
  <si>
    <t>MINI DISJUNTOR TRIPOLAR 80A CURVA C 5KA 220/127V</t>
  </si>
  <si>
    <t>MINI DISJUNTOR TRIPOLAR 63A CURVA C 5KA 220/127V</t>
  </si>
  <si>
    <t>MINI DISJUNTOR MONOPOLAR 10A CURVA C 5KA 220/127V</t>
  </si>
  <si>
    <t>MINI DISJUNTOR MONOPOLAR 63A CURVA C 5KA 220/127V</t>
  </si>
  <si>
    <t>MINI DISJUNTOR MONOPOLAR 6A CURVA C 5KA 220/127V</t>
  </si>
  <si>
    <t>MINI DISJUNTOR MONOPOLAR 50A CURVA C 5KA 220/127V</t>
  </si>
  <si>
    <t>DISJUNTOR 3P CX MOLDADA 200A - 50KA/240V 25KA/415V</t>
  </si>
  <si>
    <t>DISJUNTOR TERMOMAG.TIPO TED,3POLOS,175A,GE/SIMILAR</t>
  </si>
  <si>
    <t>MINI DISJUNTOR MONOPOLAR 4A CURVA C 5KA 220/127V</t>
  </si>
  <si>
    <t>MINI DISJUNTOR MONOPOLAR 70A CURVA C 5KA 220/127V</t>
  </si>
  <si>
    <t>MINI DISJUNTOR MONOPOLAR 80A CURVA C 5KA 220/127V</t>
  </si>
  <si>
    <t>MINI DISJUNTOR BIPOLAR 63A CURVA C 5KA 220/127V</t>
  </si>
  <si>
    <t>MINI DISJUNTOR BIPOLAR 70A CURVA C 5KA 220/127V</t>
  </si>
  <si>
    <t>MINI DISJUNTOR BIPOLAR 80A CURVA C 5KA 220/127V</t>
  </si>
  <si>
    <t>MINI DISJUNTOR MONOPOLAR 2A CURVA C 5KA 220/127V</t>
  </si>
  <si>
    <t>CAIXA PASSAG. CH 18 C/TAMPA PARAF. 100X100X80MM</t>
  </si>
  <si>
    <t>CAIXA PASSAG. CH 18 C/TAMPA PARAF. 150X150X80MM</t>
  </si>
  <si>
    <t>CAIXA PASSAG. CH 18 C/TAMPA PARAF. 200X200X100MM</t>
  </si>
  <si>
    <t>CAIXA PASSAG. CH 18 C/TAMPA PARAF. 300X300X120MM</t>
  </si>
  <si>
    <t>CAIXA C/TAMPA DO TIPO CIE-2 20X20X12 CM (TELEFONE) (DE EMBUTIR)</t>
  </si>
  <si>
    <t>CAIXA C/TAMPA DO TIPO CIE-4 60X60X12 CM (TELEFONE) (DE EMBUTIR)</t>
  </si>
  <si>
    <t>CAIXA METALICA DA GOMES DIM. 20 X 20 X 15 CM</t>
  </si>
  <si>
    <t>APARELHOS ELÉTRICOS</t>
  </si>
  <si>
    <t>BEBEDOURO P/ DEFIC. REF. BDF 300 - IBBL</t>
  </si>
  <si>
    <t>INTERRUPTOR (MODULO) 1 TECLA SIMPLES 10A/250V S/ ESPELHO</t>
  </si>
  <si>
    <t>INTERRUPTOR (MODULO) 1 TECLA PARALELO 10A/250V S/ ESPELHO</t>
  </si>
  <si>
    <t>INTERRUPTOR PULSADOR CAMPAINHA S/ ESPELHO (MODULO)</t>
  </si>
  <si>
    <t>TOMADA (MODULO) PAD BRAS 2 P+T 20A/250V NBR 14136 S/ ESPELH</t>
  </si>
  <si>
    <t>TOMADA (MODULO) PAD BRAS 2 P+T 10A/250V NBR 14136 S/ ESPELH</t>
  </si>
  <si>
    <t>TOMADA DE 3 POLOS 20A 250V S/ ESPELHO</t>
  </si>
  <si>
    <t>ESPELHO 4X2", LINHA BRANCA</t>
  </si>
  <si>
    <t>ESPELHO 4X4", LINHA BRANCA</t>
  </si>
  <si>
    <t>LUMINARIA FLUOR. COMERCIAL CHANFRADA 2X20W COMPLETA C/LAMPADA E REATOR - EMBRUTIR/SOBREPOR</t>
  </si>
  <si>
    <t>LUMINARIA FLUOR. COMERCIAL CHANFRADA 2X40W COMPLETA C/LAMPADA E REATOR - EMBRUTIR/SOBREPOR</t>
  </si>
  <si>
    <t>LUMINARIA FLUOR. COMERCIAL CHANFRADA 1X20W COMPLETA C/LAMPADA E REATOR - EMBRUTIR/SOBREPOR</t>
  </si>
  <si>
    <t>RELE FOTOELETRICO MAG. MOD. RM10A / 220V</t>
  </si>
  <si>
    <t>ARANDELA COM DIFUSOR EM VIDRO 25CM</t>
  </si>
  <si>
    <t>LUMINARIA FLUOR. COMERCIAL CHANFRADA 1X40W COMPLETA C/LAMPADA E REATOR - EMBRUTIR/SOBREPOR</t>
  </si>
  <si>
    <t>LAMPADA MISTA DE 160 W</t>
  </si>
  <si>
    <t>LAMPADA VS 400W/220V MOD. SON PHILLIPS/SIMILAR - OVOIDE</t>
  </si>
  <si>
    <t>LAMPADA FLUORESCENTE TUBULAR 20W</t>
  </si>
  <si>
    <t>LAMPADA FLUORESCENTE TUBULAR 40W</t>
  </si>
  <si>
    <t>BLOCO AUT. ILUM. EMERG. P/ ACLARAMENTO E/OU BALIZAMENTO 2X9W - AUT. 2 HORAS</t>
  </si>
  <si>
    <t>PLAFONIER COM GLOBO PLÁSTICO 9X4"</t>
  </si>
  <si>
    <t>SUPORTE PARA UMA LUMINARIA TIPO PETALA - SL1</t>
  </si>
  <si>
    <t>ARANDELA PROVA DE TEMPO 45º EM ALUM SILICIO, ACAB EPOXI CINZA (E-27) - VISOR POLICARB. C/ GRADE</t>
  </si>
  <si>
    <t>CAMPAINHA TIMBRE PIAL COD. 41277 OU SIMILAR</t>
  </si>
  <si>
    <t>CAMPAINHA TIPO PRATO PIAL COD. 41418</t>
  </si>
  <si>
    <t>BOMBA CENTR MONOFASICA 110/220V 1/2CV REF: CAM W4C</t>
  </si>
  <si>
    <t>CHUVEIRO ELÉTRICO EM PVC - TIPO DUCHA</t>
  </si>
  <si>
    <t>BOMBA CENTRIFUGA TRIFASICA 2 CV - CAM W14</t>
  </si>
  <si>
    <t>BOMBA CENTR TRIFASICA 220/380V 5CV REF CAM 620 TJM</t>
  </si>
  <si>
    <t>BOMBA CENTR MONOFASICA 110/220V 1 CV REF: CAM W10</t>
  </si>
  <si>
    <t>BOMBA CENTR MONOFASICA 110/220V 3/4CV REF: CAM W10</t>
  </si>
  <si>
    <t>CHUVEIRO PRESSMATIC ANT VANDALISMO 17125006</t>
  </si>
  <si>
    <t>DISP PROT CONTR SURTOS DPS BIPOLAR 275VCA COR 40KA</t>
  </si>
  <si>
    <t>CAIXA POLIPROPILENO EQUIP 180X150X90MM TEL 902</t>
  </si>
  <si>
    <t>BASE EM ACO GALV P/ MASTROS 2" - 4 FUROS Ø8MM TEL-074</t>
  </si>
  <si>
    <t>CONJ ESTAIAMENTO TIPO RIGIDO 1,5M CADA ESTAIS X 1.1/2" - TEL 440</t>
  </si>
  <si>
    <t>CAIXA INSPECAO DO TERRA,PVC,DIÂM.30CM,TAMPA FERRO</t>
  </si>
  <si>
    <t>CONECTOR DE UMA DESCIDA PARA CABO 35MM2</t>
  </si>
  <si>
    <t>CAPTOR C/ ROSCA ACO INOX Ø 3/4" X 350MM, TEL-036</t>
  </si>
  <si>
    <t>ABRACADEIRA GUIA MASTRO REFORCADA P/ 1 DESCIDA 1.1/2" - TEL-340</t>
  </si>
  <si>
    <t>PARA-RAIOS POLIMERICO 12KV - 10KA COM SUPORTE</t>
  </si>
  <si>
    <t>ABRACADEIRA GUIA P/ MASTRO SIMPLES P/1 DESCIDA 2"</t>
  </si>
  <si>
    <t>CONECTOR MEDICAO EM BRONZE C/ 4 PARAFUSOS TEL-560</t>
  </si>
  <si>
    <t>CONECTOR DE PRESSAO P/CABO DE COBRE DE 35 MM2</t>
  </si>
  <si>
    <t>SUPORTE ISOLADOR P/APLICACAO EM QUINAS DE 90 GRAUS</t>
  </si>
  <si>
    <t>SUPORTE ISOLADOR C/ROLDANA P/APARAFUSAR C/CHAPA</t>
  </si>
  <si>
    <t>SUPORTE ISOLADOR REFORCADO P/APARAFUSAR C/CHAPA</t>
  </si>
  <si>
    <t>ABRACADEIRA GUIA P/ MASTRO REFORCADA P/ 1 DESCIDA 2" - TEL-350</t>
  </si>
  <si>
    <t>FIXADOR TIPO ÕMEGA LATAO FURO 5.5MM P/ CABO 35MM2</t>
  </si>
  <si>
    <t>BASE EM ACO GALV P/ MASTROS 1.1/2" - 4 FUROS Ø8MM TEL-064</t>
  </si>
  <si>
    <t>ABRACADEIRA GUIA P/ MASTRO SIMPLES P/ 1 DESCIDA 2" - TEL-330</t>
  </si>
  <si>
    <t>TAMPAO PARA ELETRODUTO 1", REF. TEL-5533</t>
  </si>
  <si>
    <t>TERMINAL COMPRESSÃO COBRE ESTANHADO 50MM2 TEL 5150</t>
  </si>
  <si>
    <t>MAO FRANCESA REFORCADA P/ ELETROCALHA 400MM</t>
  </si>
  <si>
    <t>TAMPA DE ENCAIXE P/ ELETROCALHA CH18, 400MM</t>
  </si>
  <si>
    <t>TAMPA DE ENCAIXE P/ ELETROCALHA CH18, 300MM</t>
  </si>
  <si>
    <t>TAMPA DE ENCAIXE P/ ELETROCALHA CH18, 150MM</t>
  </si>
  <si>
    <t>BATERIA SELADA 12V 60AH</t>
  </si>
  <si>
    <t>CAIXA DE INSPECAO DE PVC Ø300X300MM - TEL-552</t>
  </si>
  <si>
    <t>TAMPA REFORCADA EM FºFº C/ ESCOTILHA - TEL-536</t>
  </si>
  <si>
    <t>ISOLADOR PORCELANA TIPO ROLDANA 80X80 MM P/ 2 CABOS - MARROM</t>
  </si>
  <si>
    <t>TERMINAL A COMPRESSAO TIPO OLHAL #70MM2</t>
  </si>
  <si>
    <t>ELETROCALHA STANDARD PERFURADA S/ TAMPA 150X50MM - CH16</t>
  </si>
  <si>
    <t>ABRACADEIRA TIPO D COM CUNHA P/ ELETRODUTO Ø 1" - TEL-095</t>
  </si>
  <si>
    <t>TERMINAL CABO-BARRA EM LATÃO 2 X # 240 MM2</t>
  </si>
  <si>
    <t>ABRACADEIRA TIPO "U" P/ FIXACAO ELETRODUTO 3/4"</t>
  </si>
  <si>
    <t>ABRACADEIRA ACO GALV TIPO U DIAM. 1.1/2"</t>
  </si>
  <si>
    <t>CABECOTE DE ENTRADA 1" EM ALUMINIO FUNDIDO</t>
  </si>
  <si>
    <t>ABRACADEIRA TIPO COPO 1" C/ PARAFUSO/BUCHA</t>
  </si>
  <si>
    <t>CONJ PARAFUSO, PORCA E ARRUELA LATAO 3/16 X 1"</t>
  </si>
  <si>
    <t>CONJ PARAFUSO, PORCA E ARRUELA LATAO 1/4 X 1"</t>
  </si>
  <si>
    <t>CONJ PARAFUSO, PORCA E ARRUELA LATAO 5/16 X 11/4"</t>
  </si>
  <si>
    <t>CONJ PARAFUSO, PORCA E ARRUELA LATAO 3/8 X 11/2"</t>
  </si>
  <si>
    <t>TAMPA DE ENCAIXE P/ ELETROCALHA CH18, 200MM</t>
  </si>
  <si>
    <t>NIPLE DUPLO ACO GALVANIZADO BSP Ø 4" (100MM)</t>
  </si>
  <si>
    <t>CAPTOR C/ ROSCA LATAO CROM Ø 3/4" X 250MM, TEL-010</t>
  </si>
  <si>
    <t>PARAFUSO M6X45MM, TEL-5346</t>
  </si>
  <si>
    <t>CORDOALHA CHATA FLEX. 100X25MM 2 FUROS TEL 5701</t>
  </si>
  <si>
    <t>ALICATE Z-201</t>
  </si>
  <si>
    <t>CONJ ESTAIAMENTO TIPO RIGIDO 2M CADA ESTAIS X 2" - TEL-453</t>
  </si>
  <si>
    <t>CAIXA ACO EQUIP POT 380X320X175MM - TEL-903</t>
  </si>
  <si>
    <t>BARRA CHATA AÇO GALV. FOGO 7/8"X1/8"(3M) TEL-761</t>
  </si>
  <si>
    <t>TERMINAL CABO-BARRA EM LATÃO # 150 MM2</t>
  </si>
  <si>
    <t>VERGALHAO DE ACO C/ ROSCA 1/4" P/ ELETROCALHA</t>
  </si>
  <si>
    <t>ELETROCALHA STANDARD PERFURADA S/ TAMPA 200X100MM - CH16</t>
  </si>
  <si>
    <t>MAO FRANCESA REFORCADA P/ ELETROCALHA 300MM</t>
  </si>
  <si>
    <t>ELETROCALHA STANDARD PERFURADA S/ TAMPA 400X100MM - CH16</t>
  </si>
  <si>
    <t>TERMINAL CABO-BARRA EM LATÃO # 240 MM2</t>
  </si>
  <si>
    <t>CRUZETA DE MADEIRA P/ POSTE 90 X 135 X 2400MM</t>
  </si>
  <si>
    <t>PORCA QUADRADA DIAM. 16MM</t>
  </si>
  <si>
    <t>TERMINAL CABO-BARRA EM LATÃO # 300 MM2</t>
  </si>
  <si>
    <t>CANTONEIRA "ZZ" ALTA P/PERFILADO 38/38 - REF. 114-11-Z, MOPA</t>
  </si>
  <si>
    <t>REATOR AFP INT. LÂMPADA VAPOR SÓDIO 400W/220V</t>
  </si>
  <si>
    <t>VENTILADOR DE TETO COMERCIAL C/ ALETAS DE MADEIRA S/ LUMIN., INCL. COMANDO</t>
  </si>
  <si>
    <t>CENTRAL DE ALARME ENDERECAVEL 4 LACOS ATE 256 ENDERECOS</t>
  </si>
  <si>
    <t>TERMINAL CABO-BARRA EM LATÃO # 10 MM2</t>
  </si>
  <si>
    <t>TERMINAL CABO-BARRA EM LATÃO # 25 MM2</t>
  </si>
  <si>
    <t>TERMINAL CABO-BARRA EM LATÃO # 35 MM2</t>
  </si>
  <si>
    <t>TERMINAL CABO-BARRA EM LATÃO # ATÉ 4 MM2</t>
  </si>
  <si>
    <t>SUSPENSAO VERTICAL PARA ELETROCALHA 200X100 MM</t>
  </si>
  <si>
    <t>TE HORIZONTAL 90º PERFURADA C/ TAMPA 200X100MM - CH16</t>
  </si>
  <si>
    <t>TE HORIZONTAL 90º PERFURADA C/ TAMPA 300X100MM - CH16</t>
  </si>
  <si>
    <t>SUPORTE ANGULAR P/ELETROCALHA DE 30X10CM</t>
  </si>
  <si>
    <t>CONECTOR SPLIT BOLT 35MM2 - ACAB. NATURAL TEL 5015</t>
  </si>
  <si>
    <t>SAIDA HORIZONTAL P/ELETRODUTO Ø 1"</t>
  </si>
  <si>
    <t>MASTRO TELESCOPICO C/ REDUCAO P/ 3/4" 5M - TEL-480</t>
  </si>
  <si>
    <t>CURVA HORIZONTAL 90º PERFURADA 200X100MM - CH16</t>
  </si>
  <si>
    <t>CURVA HORIZONTAL 90º PERFURADA 300X100MM - CH16</t>
  </si>
  <si>
    <t>CURSOR P/FITA WALSIWA ERAFLEX</t>
  </si>
  <si>
    <t>PORCA QUADRADA PARA PARAFUSO M16</t>
  </si>
  <si>
    <t>FITA ISOLANTE NR 33 - 19MM X 20M</t>
  </si>
  <si>
    <t>BOCAL PORCELANA C/ ROSCA P/ LAMPADA INCANDESCENTE</t>
  </si>
  <si>
    <t>SAPATILHA PARA CABO DE AÇO</t>
  </si>
  <si>
    <t>TAMPA DE FERRO R2 DIM. 1070X520MM PADRAO TELEBRAS (TRAFEGO LEVE)</t>
  </si>
  <si>
    <t>SELA PARA CRUZETA DE MADEIRA</t>
  </si>
  <si>
    <t>CANTONEIRA ABAS IGUAIS DE FERRO ASTM A-36 - 3/16" X 1.1/2" X 1.1/2"</t>
  </si>
  <si>
    <t>CABECOTE DE ALUMINIO FUNDIDO 3/4"</t>
  </si>
  <si>
    <t>CABECOTE DE ALUMINIO FUNDIDO 1 1/2"</t>
  </si>
  <si>
    <t>CABECOTE DE ALUMINIO FUNDIDO 1 1/4"</t>
  </si>
  <si>
    <t>CANTONEIRA ABAS IGUAIS DE FERRO ASTM A-36 - 3/16" X 1" X 1"</t>
  </si>
  <si>
    <t>CRUZETA DE MADEIRA P/ POSTE 90 X 112,5 X 2400 MM</t>
  </si>
  <si>
    <t>OLHAL DE FERRO GALVANIZADO C/ PARAFUSO 16X200MM</t>
  </si>
  <si>
    <t>CANTONEIRA ABAS IGUAIS DE FERRO ASTM A-36 - 3/16" X 1.1/4" X 1.1/4"</t>
  </si>
  <si>
    <t>TERMINAL MECANICO P/CABO 16MM2</t>
  </si>
  <si>
    <t>NIPLE PVC DUPLO 4"</t>
  </si>
  <si>
    <t>ARMACAO SECUNDARIA 1 ESTRIBO C/HASTE 16X150MM</t>
  </si>
  <si>
    <t>CABECOTE DE ALUMINIO FUNDIDO 6"</t>
  </si>
  <si>
    <t>NIPLE PVC DUPLO 6"</t>
  </si>
  <si>
    <t>ELETROC CH16 PERFURADA 300X100MM S/TAMPA</t>
  </si>
  <si>
    <t>PINO DE CRUZETA 19MM P/ISOLADOR DE DISTRIBUICAO</t>
  </si>
  <si>
    <t>MAO FRANCESA 38X38MM SIMPLES P/ ELETROCALHA 200MM</t>
  </si>
  <si>
    <t>TERMINAL CABO-BARRA EM LATÃO # 6 MM2</t>
  </si>
  <si>
    <t>TERMINAL CABO-BARRA EM LATÃO # 16 MM2</t>
  </si>
  <si>
    <t>TERMINAL CABO-BARRA EM LATÃO # 50 MM2</t>
  </si>
  <si>
    <t>TERMINAL CABO-BARRA EM LATÃO # 70 MM2</t>
  </si>
  <si>
    <t>TERMINAL CABO-BARRA EM LATÃO # 95 MM2</t>
  </si>
  <si>
    <t>TERMINAL CABO-BARRA EM LATÃO # 120 MM2</t>
  </si>
  <si>
    <t>TERMINAL CABO-BARRA EM LATÃO # 185 MM2</t>
  </si>
  <si>
    <t>TERMINAL CABO-BARRA EM LATÃO 2 X # 185 MM2</t>
  </si>
  <si>
    <t>ARRUELA LISA EM LATAO 1/4"</t>
  </si>
  <si>
    <t>ACIONADOR MANUAL DE ALARME ENDERECAVEL TP QUEBRA VIDRO</t>
  </si>
  <si>
    <t>CINTA CIRCULAR ACO GALVANIZADO 200MM</t>
  </si>
  <si>
    <t>SUPORTE P/ TRANSFORMADOR EM LIGA DE ALUMINIO P/ POSTE CONCRETO CIRCULAR - 225MM</t>
  </si>
  <si>
    <t>TERMINAL CABO-BARRA EM LATAO 2X # 300MM2</t>
  </si>
  <si>
    <t>CONECTOR RJ45 MACHO - PARA REDE DE DADOS</t>
  </si>
  <si>
    <t>PRENSA CABOS PARA ELETRODUTO 1/2"</t>
  </si>
  <si>
    <t>PRENSA CABOS PARA ELETRODUTO 1"</t>
  </si>
  <si>
    <t>ESPELHO 4X2" C/ 1 CONECTOR RJ-45 FEMEA CAT 5E</t>
  </si>
  <si>
    <t>TOMADA TELEFONE COM CONECTOR RJ11</t>
  </si>
  <si>
    <t>TOMADA COAXIAL 75 OHMS PARA TV C/ ESPELHO 4X2"</t>
  </si>
  <si>
    <t>TERMINAL COMPRESSÃO COBRE ESTANHADO 35MM TEL 5135</t>
  </si>
  <si>
    <t>CONECTOR DE MEDICAO EM LATAO C/ 2 PARAFUSOS TEL-562</t>
  </si>
  <si>
    <t>BUJAO DE ACO GALVANIZADO 2 1/2"</t>
  </si>
  <si>
    <t>BUJAO DE ACO GALVANIZADO 3"</t>
  </si>
  <si>
    <t>BUJAO DE ACO GALVANIZADO 4"</t>
  </si>
  <si>
    <t>LUVA DE REDUCAO ACO GALV 4X2 1/2"</t>
  </si>
  <si>
    <t>NIPLE DUPLO ACO GALVANIZADO BSP Ø 2.1/2" (65MM)</t>
  </si>
  <si>
    <t>TUBO DE ACO GALVANIZADO 21,30 X 2,25MM (1/2") LEVE</t>
  </si>
  <si>
    <t>TUBO DE ACO GALVANIZADO 26,90 X 2,25MM (3/4") LEVE</t>
  </si>
  <si>
    <t>TUBO DE ACO GALVANIZADO 33,40 X 2,65MM (1") LEVE</t>
  </si>
  <si>
    <t>TUBO DE ACO GALVANIZADO 42,40 X 2,65MM (1 1/4") LEVE</t>
  </si>
  <si>
    <t>TUBO DE ACO GALVANIZADO 48,30 X 3,00MM (1 1/2") LEVE</t>
  </si>
  <si>
    <t>TUBO DE ACO GALVANIZADO 60,30 X 3,00MM (2") LEVE</t>
  </si>
  <si>
    <t>TUBO DE ACO GALVANIZADO 76,10 X 3,35MM (2 1/2") LEVE</t>
  </si>
  <si>
    <t>TUBO DE ACO GALVANIZADO 88,90 X 3,35MM (3") LEVE</t>
  </si>
  <si>
    <t>TUBO DE ACO GALVANIZADO 114,30 X 3,75MM (4") LEVE</t>
  </si>
  <si>
    <t>ADAPTADOR PVC SOLD.FLANGES LIVRES P/CX.AGUA 20MM</t>
  </si>
  <si>
    <t>ADAPTADOR PVC SOLD.FLANGES LIVRES P/CX.AGUA 25MM</t>
  </si>
  <si>
    <t>ADAPTADOR PVC SOLD.FLANGES LIVRES P/CX.AGUA 32MM</t>
  </si>
  <si>
    <t>ADAPTADOR PVC SOLD.FLANGES LIVRES P/CX.AGUA 40MM</t>
  </si>
  <si>
    <t>ADAPTADOR PVC SOLD.FLANGES LIVRES P/CX.AGUA 50MM</t>
  </si>
  <si>
    <t>ADAPTADOR PVC SOLD.FLANGES LIVRES P/CX.AGUA 60MM</t>
  </si>
  <si>
    <t>ADAPTADOR PVC SOLD.FLANGES LIVRES P/CX.AGUA 75MM</t>
  </si>
  <si>
    <t>ADAPTADOR PVC SOLDAVEL PARA REGISTRO 25MM X 3/4"</t>
  </si>
  <si>
    <t>ADAPTADOR PVC SOLDAVEL PARA REGISTRO 32MM X 1"</t>
  </si>
  <si>
    <t>ADAPTADOR PVC SOLDAVEL PARA REGISTRO 50MM X 1 1/2"</t>
  </si>
  <si>
    <t>BUCHA DE REDUCAO PVC SOLDAVEL LONGA 32X25MM</t>
  </si>
  <si>
    <t>BUCHA DE REDUCAO PVC SOLDAVEL LONGA 50X32MM</t>
  </si>
  <si>
    <t>JOELHO DE REDUCAO 90 PVC SOLDAVEL DE 32X25MM</t>
  </si>
  <si>
    <t>JOELHO 90 PVC SOLD/ROSCA REDUCAO 25X3/4"</t>
  </si>
  <si>
    <t>JOELHO DE REDUCAO 90 PVC SOLD/ROSCA DE 25X1/2"</t>
  </si>
  <si>
    <t>LUVA PVC SOLDAVEL/ROSCA DE 25X3/4"</t>
  </si>
  <si>
    <t>TUBO PVC CORRUGADO PERFURADO 100MM RIGIDO</t>
  </si>
  <si>
    <t>CURVA 90° CURTA PVC ESGOTO 40MM</t>
  </si>
  <si>
    <t>CURVA 90° CURTA PVC ESGOTO 100MM</t>
  </si>
  <si>
    <t>CURVA 90° LONGA PVC ESGOTO 100 MM</t>
  </si>
  <si>
    <t>JOELHO 90 C/VISITA PVC ESG 100X50MM</t>
  </si>
  <si>
    <t>PLUG PVC ESGOTO DE 100MM</t>
  </si>
  <si>
    <t>TE PVC REDUCAO ESGOTO DE 150X100MM</t>
  </si>
  <si>
    <t>JOELHO 90 DE PVC SOLDAVEL DE 25MM</t>
  </si>
  <si>
    <t>JOELHO 90 DE PVC SOLDAVEL DE 32MM</t>
  </si>
  <si>
    <t>JOELHO 90 DE PVC SOLDAVEL DE 50MM</t>
  </si>
  <si>
    <t>TE DE PVC SOLDAVEL DE 25MM</t>
  </si>
  <si>
    <t>TE DE PVC SOLDAVEL DE 32MM</t>
  </si>
  <si>
    <t>JOELHO 45 DE PVC P/ ESGOTO DE 40MM</t>
  </si>
  <si>
    <t>JOELHO 90 DE PVC P/ ESGOTO DE 40MM</t>
  </si>
  <si>
    <t>JOELHO 90 DE PVC P/ ESGOTO DE 75MM</t>
  </si>
  <si>
    <t>JOELHO 90 DE PVC P/ ESGOTO DE 100MM</t>
  </si>
  <si>
    <t>TE 90° PVC RIGIDO P/ ESGOTO DE 40MM (1 1/2")</t>
  </si>
  <si>
    <t>TE 90° PVC RIGIDO P/ ESGOTO DE 100MM (4")</t>
  </si>
  <si>
    <t>TUBO DE PVC DE 1 1/2" P/ DESCARGA</t>
  </si>
  <si>
    <t>LUVA DE PVC SOLDAVEL DE 25MM</t>
  </si>
  <si>
    <t>JOELHO 45 DE PVC P/ ESGOTO DE 150MM</t>
  </si>
  <si>
    <t>TE DE PVC SOLDAVEL DE 32X25MM</t>
  </si>
  <si>
    <t>JOELHO 45 DE PVC SOLDAVEL DE 25MM</t>
  </si>
  <si>
    <t>ANEL DE BORRACHA P/TUBO PVC 150MM (6")</t>
  </si>
  <si>
    <t>TUBO PVC RIGIDO ROSCAVEL DE 3/4"</t>
  </si>
  <si>
    <t>TUBO PVC RIGIDO ROSCAVEL DE 1"</t>
  </si>
  <si>
    <t>LUVA PVC ROSCAVEL DE 3/4"</t>
  </si>
  <si>
    <t>LUVA PVC ROSCAVEL DE 1"</t>
  </si>
  <si>
    <t>JOELHO 90 PVC ROSCAVEL C/ BUCHA DE LATAO 3/4"</t>
  </si>
  <si>
    <t>BACIA SANITÁRIA CONVENCIONAL RAVENA P9, DECA</t>
  </si>
  <si>
    <t>REGISTRO DE GAVETA BRUTO 15MM - 1/2"</t>
  </si>
  <si>
    <t>REGISTRO DE GAVETA BRUTO 20MM - 3/4"</t>
  </si>
  <si>
    <t>REGISTRO DE GAVETA BRUTO 25MM - 1"</t>
  </si>
  <si>
    <t>REGISTRO DE GAVETA BRUTO 32MM - 1.1/4"</t>
  </si>
  <si>
    <t>REGISTRO DE GAVETA BRUTO 40MM - 1.1/2"</t>
  </si>
  <si>
    <t>REGISTRO DE GAVETA BRUTO 50MM - 2"</t>
  </si>
  <si>
    <t>REGISTRO DE GAVETA BRUTO 65MM - 2.1/2"</t>
  </si>
  <si>
    <t>REGISTRO DE GAVETA BRUTO 80MM - 3"</t>
  </si>
  <si>
    <t>REGISTRO DE GAVETA CROMADO 1/2" COM CANOPLA</t>
  </si>
  <si>
    <t>REGISTRO DE GAVETA CROMADO 3/4" COM CANOPLA</t>
  </si>
  <si>
    <t>REGISTRO DE GAVETA CROMADO 1" COM CANOPLA</t>
  </si>
  <si>
    <t>REGISTRO DE GAVETA CROMADO 1 1/2" COM CANOPLA</t>
  </si>
  <si>
    <t>REGISTRO DE PRESSAO CROMADO 1/2"</t>
  </si>
  <si>
    <t>REGISTRO DE PRESSAO CROMADO 3/4"</t>
  </si>
  <si>
    <t>REGISTRO DE GAVETA CROMADO 1 1/4" COM CANOPLA</t>
  </si>
  <si>
    <t>REGISTRO DE PRESSAO BRUTO 3/4"</t>
  </si>
  <si>
    <t>REGISTRO DE ESFERA C/ BORBOLETA 3/4" BR 33 TIGRE</t>
  </si>
  <si>
    <t>REGISTRO PRESSAO BRUTO 1/2"</t>
  </si>
  <si>
    <t>VALVULA DE SAIDA PARA LAVATORIO CROMADA 1"</t>
  </si>
  <si>
    <t>VALVULA DE ESCOAMENTO P/ PIA OU TANQUE 1.1/4" CROMADA</t>
  </si>
  <si>
    <t>VALVULA DE SAIDA P/MICTORIO CROMADA (11/2")</t>
  </si>
  <si>
    <t>VALVULA DE PVC 2" C/ UNHO</t>
  </si>
  <si>
    <t>VALVULA DE PVC 1" C/ UNHO</t>
  </si>
  <si>
    <t>VALVULA DE DESCARGA 1 1/2" C/ ACABAMENTO CROMADO</t>
  </si>
  <si>
    <t>VALVULA DE DESCARGA COM REGISTRO 1 1/2" S/ ACABAM.</t>
  </si>
  <si>
    <t>VALVULA RETENCAO HORIZONTAL BRONZE - 80MM (3")</t>
  </si>
  <si>
    <t>VALVULA RETENCAO VERTICAL BRONZE - 32MM (1 1/4")</t>
  </si>
  <si>
    <t>VALVULA RETENCAO VERTICAL BRONZE - 20 MM 3/4"</t>
  </si>
  <si>
    <t>VALVULA RETENCAO VERTICAL BRONZE - 15MM (1/2")</t>
  </si>
  <si>
    <t>VALVULA RETENCAO VERTICAL BRONZE - 40MM (11/2")</t>
  </si>
  <si>
    <t>VALVULA RETENCAO VERTICAL BRONZE - 50MM (2")</t>
  </si>
  <si>
    <t>VALVULA RETENCAO VERTICAL BRONZE - 65MM (21/2")</t>
  </si>
  <si>
    <t>VALVULA RETENCAO VERTICAL BRONZE - 80MM (3")</t>
  </si>
  <si>
    <t>VALVULA DE RETENCAO VERTICAL BRONZE - 25MM (1")</t>
  </si>
  <si>
    <t>VALVULA EM PVC P/ LAVAT PADRAO POPULAR 1" C/ UNHO</t>
  </si>
  <si>
    <t>VALVULA DE DESCARGA COM CANOPLA CROMADA 11/4"</t>
  </si>
  <si>
    <t>VÁLVULA ESFERA NPT CLASSE 300 Ø 3/4"</t>
  </si>
  <si>
    <t>SIFAO METALICO TIPO COPO 1X1 1/2"</t>
  </si>
  <si>
    <t>SIFAO CROMADO 2"</t>
  </si>
  <si>
    <t>SIFAO METAL CROMADO P/ LAVATORIO 1" X 1 1/2"</t>
  </si>
  <si>
    <t>SIFAO DE PVC RIGIDO TIPO COPO 1" X 1 1/2"</t>
  </si>
  <si>
    <t>SIFAO ACO INOX CROMADO P/ LAVATORIO 1 1/4"</t>
  </si>
  <si>
    <t>SIFAO DE PVC DIAMETRO 2"</t>
  </si>
  <si>
    <t>SIFAO PVC PADRAO POPULAR P/ LAVATÓRIO 1"X1 1/2"</t>
  </si>
  <si>
    <t>ENGATE FLEXIVEL METAL CROMADO ESTEVES</t>
  </si>
  <si>
    <t>TUBO ACO GALV NBR5590 CL PESADA 20 MM (3/4) - GAS</t>
  </si>
  <si>
    <t>CAP 3/4 NPT - GALVANIZADO 300 LBS</t>
  </si>
  <si>
    <t>VALVULA DE RETENCAO MEIA LUVA 7/16" NS X 1/2" NPT</t>
  </si>
  <si>
    <t>PIGTAIL POL MX7/16 NS(24) - P45 - 0,50M</t>
  </si>
  <si>
    <t>TE NPT 3/4"- GALVANIZADO 300 LBS</t>
  </si>
  <si>
    <t>REGULADOR PRESSAO PRIM EST SAIDA 150KPA INC VALVULA P/ 02 CILIDROS</t>
  </si>
  <si>
    <t>CAIXA DESCARGA PLASTICA SOBREPOR BRANCA 6/9 LITROS</t>
  </si>
  <si>
    <t>RESERVATORIO DE POLIETILENO 1.000 L C/ TAMPA</t>
  </si>
  <si>
    <t>RESERVATORIO DE POLIETILENO 5.000 L C/ TAMPA</t>
  </si>
  <si>
    <t>RESERVATORIO DE POLIETILENO 1.500 L C/ TAMPA</t>
  </si>
  <si>
    <t>RESERVATORIO DE POLIETILENO 500 L C/ TAMPA</t>
  </si>
  <si>
    <t>RESERVATORIO DE POLIETILENO 310 L C/ TAMPA</t>
  </si>
  <si>
    <t>RESERVATORIO DE POLIETILENO 3.000 L C/ TAMPA</t>
  </si>
  <si>
    <t>RESERVATORIO DE POLIETILENO 2.000 L C/ TAMPA</t>
  </si>
  <si>
    <t>RESERVATORIO DE POLIETILENO 15.000 L C/ TAMPA</t>
  </si>
  <si>
    <t>BACIA LOUÇA BRANCA DECA VOGUE PLUS REF. P 510</t>
  </si>
  <si>
    <t>BACIA SIF. LOUCA DECA LINHA RAVENA REF. P.909</t>
  </si>
  <si>
    <t>BACIA SIFONADA DE LOUCA BRANCA</t>
  </si>
  <si>
    <t>BACIA LOUCA BRANCA COM CAIXA ACOPLADA</t>
  </si>
  <si>
    <t>CABIDE DE LOUCA BRANCA COM 2 GANCHOS</t>
  </si>
  <si>
    <t>LAVATORIO DE LOUCA BRANCA COM COLUNA</t>
  </si>
  <si>
    <t>LAVATORIO DE LOUCA BRANCA SEM COLUNA</t>
  </si>
  <si>
    <t>MICTORIO COLETIVO ACO INOX, AISI 304 N.18 - L=30CM</t>
  </si>
  <si>
    <t>PIA DE ACO INOXIDAVEL COM CUBA SIMPLES 1.50X0.58M</t>
  </si>
  <si>
    <t>TANQUE SIMPLES 85 LTS ACO INOX, AISI 304 - TS Nº 2</t>
  </si>
  <si>
    <t>TANQUE SIMPLES 45 LTS ACO INOX, AISI 304 - TS Nº 1</t>
  </si>
  <si>
    <t>CABIDE DE LOUCA BRANCA COM 1 GANCHO</t>
  </si>
  <si>
    <t>CHUVEIRO DE PVC C/ BRACO</t>
  </si>
  <si>
    <t>BACIA SIFONADA INFANTIL DE LOUCA BRANCA</t>
  </si>
  <si>
    <t>CUBA LOUCA BRANCA DE EMBUTIR DIAM.36CM DECA L-41</t>
  </si>
  <si>
    <t>ESCOVARIO AÇO INOX, AISI 304 Nº 18 - (17X43X23CM)</t>
  </si>
  <si>
    <t>LAVATORIO EM ACO INOX, LIGA AISI 304 N.1</t>
  </si>
  <si>
    <t>MICTORIO ACO INOX LIGA AISI 304 N.18 C/VALVULA</t>
  </si>
  <si>
    <t>TANQUE DUPLO 90 LTS ACO INOX AISI 304 TD Nº 1</t>
  </si>
  <si>
    <t>BEBEDOURO EM ACO INOX, AISI 304 CH18 DIM. 45X275CM</t>
  </si>
  <si>
    <t>CUBA EM ACO INOX P/ PANELOES, AISI 304 CH 22</t>
  </si>
  <si>
    <t>PIA EM ACO INOX C/ 2 CUBAS NO. 1 0.60 X 2.50 M</t>
  </si>
  <si>
    <t>BEBEDOURO ACO INOX COLETIVO N.18 - L= 0.45 M</t>
  </si>
  <si>
    <t>TANQUE DUPLO EM MARMORITE - DIM. 100X60 CM</t>
  </si>
  <si>
    <t>PIA EM MARMORITE P/COZINHA DIM. 1.20 X 0.60 M</t>
  </si>
  <si>
    <t>CABIDE 1 GANCHO REF.08 ACAB. CROMADO</t>
  </si>
  <si>
    <t>CANOPLA PARA VALVULA DE DESCARGA</t>
  </si>
  <si>
    <t>CUBA LOUCA BRANCA OVAL DE EMBUTIR REF. L37</t>
  </si>
  <si>
    <t>BACIA DE LOUÇA BRANCA LINHA APIA</t>
  </si>
  <si>
    <t>LAV. LOUÇA BRANCA S/ COLUNA LINHA COLIBRI</t>
  </si>
  <si>
    <t>TANQUE MARMORITE COM 1 BOJO DIM. 60X50CM</t>
  </si>
  <si>
    <t>CUBA ACO INOX RETANG. SIMPLES REF.302 MARCA STRAKE</t>
  </si>
  <si>
    <t>PIA ACO INOXI 01 CUBA N. 1 DIM. 0.60 X 1.80M</t>
  </si>
  <si>
    <t>PIA ACO INOXI 02 CUBAS N. 2 DIM. 0.60 X 2.10M</t>
  </si>
  <si>
    <t>LAVATORIO BRANCO COM COLUNA BRANCO PADRAO POPULAR</t>
  </si>
  <si>
    <t>LAVATORIO DE CANTO BRANCO REF. L101</t>
  </si>
  <si>
    <t>CUBA AÇO INOX RETANG. SIMPLES REF.301 MARCA STRAKE</t>
  </si>
  <si>
    <t>LAVATORIO DE CANTO BRANCO COLECAO MASTER - L76</t>
  </si>
  <si>
    <t>ACAB. ANTIVAND. REF. 01505006 P/ VALVULA DESCARGA</t>
  </si>
  <si>
    <t>BACIA SIF. LOUCA BRANCA VOGUE PLUS CONFORT - P51</t>
  </si>
  <si>
    <t>TORNEIRA PARA TANQUE</t>
  </si>
  <si>
    <t>TORNEIRA DE PRESSAO CROMADA P/LAVATORIO 1/2"</t>
  </si>
  <si>
    <t>TUBO DE LIGACAO CROMADO COM CANOPLA</t>
  </si>
  <si>
    <t>TORNEIRA DE JARDIM CROMADA 3/4" OU 1/2"</t>
  </si>
  <si>
    <t>TORNEIRA DE PRESSAO EM PVC P/ PIA 1/2"</t>
  </si>
  <si>
    <t>DUCHA MANUAL ACQUA JET C/ REG.PRESSÃO REF. C 2195</t>
  </si>
  <si>
    <t>TORNEIRA PARA PIA CROMADA 1/2" FABRIMAR OU SIMILAR</t>
  </si>
  <si>
    <t>TORNEIRA JATO ESGUICHO EM ACO INOX DIAM. 3/8" - TAMANHO 15 CM P/ BEBEDOURO INDUSTRIAL</t>
  </si>
  <si>
    <t>TORNEIRA EM PVC PARA LAVATORIO</t>
  </si>
  <si>
    <t>TORNEIRA DE PRESSAO CROMADA PARA TANQUE DE 1/2"</t>
  </si>
  <si>
    <t>TORN. CROMADA 1/2" LINHA PRATIKA REF.1157-P FABRIMAR</t>
  </si>
  <si>
    <t>TORNEIRA PRESSÃO CROMADA USO GERAL 3/4"</t>
  </si>
  <si>
    <t>FILTRO AQUALAR CURTO AP200 AQUALAR/EQUIV C/ REFIL(VELA)</t>
  </si>
  <si>
    <t>VALVULA DESC ANTI-VANDALISMO P/ MICTORIO DOCOL/EQU</t>
  </si>
  <si>
    <t>LAVATÓRIO COM COLUNA BRANCA CONFORT L51+CS1V</t>
  </si>
  <si>
    <t>TUBO LIGACAO MICTORIO ANTIVAND 00132606 DOCOL/EQU</t>
  </si>
  <si>
    <t>ACAB. VALV. DESC. PRESSMATIC BENEFIT 00184906 DOCOL</t>
  </si>
  <si>
    <t>CHUVEIRO CROMADO COM DESVIADOR FLEXIVEL 1975C</t>
  </si>
  <si>
    <t>CAIXA DE INCENDIO/ABRIGO PARA MANGUEIRA 60X90X17CM C/ TAMPA E SUPORTE</t>
  </si>
  <si>
    <t>EXTINTOR GAS CARBONICO CO2 5 BC -6 KG</t>
  </si>
  <si>
    <t>CAIXA DE ACO 40X60X40CM P/HIDRANTE DE RECALQUE</t>
  </si>
  <si>
    <t>ADAPTADOR LATAO ROSCA P/ ENGATE RAPIDO 63X63MM</t>
  </si>
  <si>
    <t>SUPORTE PARA EXTINTOR</t>
  </si>
  <si>
    <t>EXTINTOR AP 2A (10 LITROS)</t>
  </si>
  <si>
    <t>EXTINTOR PORTATIL PO QUIMICO SECO ABC- 4KG</t>
  </si>
  <si>
    <t>EXTINTOR PORTATIL PO QUIMICO SECO ABC- 6KG</t>
  </si>
  <si>
    <t>REGISTRO GLOBO ANGULAR 45º DE 63MM</t>
  </si>
  <si>
    <t>MANGUEIRA DE 63MM X 20 M C/ ENGATE STORZ</t>
  </si>
  <si>
    <t>REGISTRO GLOBO ANGULAR 90 DE 63MM</t>
  </si>
  <si>
    <t>TAMPAO COM CORRENTE PARA REGISTRO GLOBO ANGULAR</t>
  </si>
  <si>
    <t>CAIXA DE INCENDIO/ABRIGO PARA MANGUEIRA 80X90X17CM C/ TAMPA E SUPORTE</t>
  </si>
  <si>
    <t>CHAVE P/ CONEXOES TIPO STORZ DN 1 1/2X 2 1/2"</t>
  </si>
  <si>
    <t>MANGUEIRA DE INCENDIO 63MM X 15 M C/ ENGATE STORZ</t>
  </si>
  <si>
    <t>SINALIZ DE EMERGENCIA (SAIDA) ACRILICA AUTONOMA</t>
  </si>
  <si>
    <t>PLACA DE SINALIZAÇÃO DE EMERGÊNCIA DE ORIENTAÇÃO E SALVAMENTO , CONFORME ABNT NBR 13434/2004 E NT14/2010-ES</t>
  </si>
  <si>
    <t>ESGUICHO EM LATAO REGULAVEL 2.1/2"</t>
  </si>
  <si>
    <t>RALO SIFONADO EM PVC 100X40MM COM GRELHA EM PVC</t>
  </si>
  <si>
    <t>RALO SECO PVC 10 CM, COM GRELHA EM PVC</t>
  </si>
  <si>
    <t>CAIXA SIFONADA PVC 150X150X50MM,COM GRELHA EM PVC</t>
  </si>
  <si>
    <t>TAMPA P/ CAIXA SIFONADA EM PVC 15X15CM</t>
  </si>
  <si>
    <t>RALO SIFONADO 10X10CM C/ GRELHA QUADRADA PVC</t>
  </si>
  <si>
    <t>RALO SIFONADO EM PVC 100X40MM, C/ GRELHA CROMADA</t>
  </si>
  <si>
    <t>RALO SECO PVC 10CM, C/ GRELHA CROMADA</t>
  </si>
  <si>
    <t>RALO SIFONADO 100X40MM C/GRELHA PVC,AKROS MAR.REF.</t>
  </si>
  <si>
    <t>TAMPA ACO INOX ROTATIVA P/ CAIXA SIFONADA 150X150MM</t>
  </si>
  <si>
    <t>TAMPA ACO INOX ROTATIVA PARA RALO 100X100MM</t>
  </si>
  <si>
    <t>TAMPA PVC PARA RALO 100X100MM</t>
  </si>
  <si>
    <t>CHAPA GALVANIZADA Nº 26 DESENV 30 CM</t>
  </si>
  <si>
    <t>SUPORTE PARA CALHA</t>
  </si>
  <si>
    <t>CHAPA DE ACO GALVANIZADO Nº 16 (ESP. 1,55MM)</t>
  </si>
  <si>
    <t>CALHA EM CHAPA DE ACO GALVANIZADO N. 20 40X25X25CM</t>
  </si>
  <si>
    <t>CHAPA DE ACO GALVANIZADA Nº 14 (ESP. 1,95MM)</t>
  </si>
  <si>
    <t>TAMPA FERRO FUNDIDO ARTICULADA (60X40) CM</t>
  </si>
  <si>
    <t>FITA PERFURADA WALSYWA 19MM X 30M</t>
  </si>
  <si>
    <t>CAIXA TERMOPLASTICA P/ HIDROMETRO DN 3/4" P/PAREDE</t>
  </si>
  <si>
    <t>FILTRO ANAER.ANEL CONCR.DIAM 1M,H=2.0M,C/ VISITA</t>
  </si>
  <si>
    <t>CX SIF MONTADA C/ GRELHA E PORTA GRELHA QUADRADO INOX 150X150X50MM</t>
  </si>
  <si>
    <t>LAVATORIO C/ COLUNA RAVENA DECA L91/C9 BRANCO</t>
  </si>
  <si>
    <t>BOLSA DE BORRACHA Ø 1.1/2" P/ BACIA SANIT.</t>
  </si>
  <si>
    <t>ENGATES DE PVC</t>
  </si>
  <si>
    <t>ENGATES CROMADOS</t>
  </si>
  <si>
    <t>ASSENTO DE PLASTICO PARA VASO SANITARIO</t>
  </si>
  <si>
    <t>FITA DE VEDACAO 18MM X 50M</t>
  </si>
  <si>
    <t>ADESIVO PARA TUBO DE PVC RIGIDO</t>
  </si>
  <si>
    <t>SOLUCAO LIMPADORA PARA PVC RIGIDO</t>
  </si>
  <si>
    <t>TORNEIRA DE BOIA EM LATAO(BOIA PLAST)DN 20MM (3/4)</t>
  </si>
  <si>
    <t>TORNEIRA BOIA HASTE METALICA BALAO PLASTICO - 3/4"</t>
  </si>
  <si>
    <t>FILTRO ANAEROBIO ANEIS CONCR. DIAM.1.20M, H=2.00M</t>
  </si>
  <si>
    <t>FOSSA ANEIS PRE-MOLDADOS DIAM. 2M,H=2M,TAMPA 60CM</t>
  </si>
  <si>
    <t>FILTRO ANAER. ANEIS CONCR.DIAM. 2M,H=2M,TAMPA 60CM</t>
  </si>
  <si>
    <t>CAVALETE PARA PADRAO DE ENTRADA D=3/4"</t>
  </si>
  <si>
    <t>ENGATE N.3 EM PVC CIPLA OU SIMILAR</t>
  </si>
  <si>
    <t>ENGATE DE PVC 1/2"X40MM, LUCONI MARCA DE REF.</t>
  </si>
  <si>
    <t>LUBRIFICANTE PARA TUBO DE PVC E FERRO FUNDIDO</t>
  </si>
  <si>
    <t>FOSSA ANÉIS CONCR. D=1.20M, H=2.0M C/VISITA 60 CM</t>
  </si>
  <si>
    <t>AUTOMATICO DE BOIA 2 FUNCOES 25A</t>
  </si>
  <si>
    <t>TAMPA PLASTICA PARA BACIA SIFONADA INFANTIL</t>
  </si>
  <si>
    <t>ANEL PRE-MOLDADO DE CONCRETO Ø 1.50 M - H= 0,50M</t>
  </si>
  <si>
    <t>TAMPA PRE-MOLDADA DIAMETRO 1.5M</t>
  </si>
  <si>
    <t>REPARO DE VÁLVULA DE DESCARGA</t>
  </si>
  <si>
    <t>REMOCAO RESIDUOS CLASSE A CONAMA (CACAMBA) CLASSE II B (NBR10004) INCLUSIVE DESTINACAO FINAL</t>
  </si>
  <si>
    <t>BARRA CHATA DE FERRO ASTM A-36 1/4" X 1.1/4"</t>
  </si>
  <si>
    <t>TUBO ACO GALV 60,30 X 3,75MM (2") DIN 2440 - MEDIO</t>
  </si>
  <si>
    <t>TUBO ACO GALV. 33,70 X 3,35MM (1") DIN 2440 - MEDIO</t>
  </si>
  <si>
    <t>ALCAPAO DE MADEIRA DE LEI 60X60CM</t>
  </si>
  <si>
    <t>JATEAMENTO PADRÃO SA 2 1/2</t>
  </si>
  <si>
    <t>TUBO ACO GALV 26,90 X 2,65MM (3/4") DIN 2440 - MEDIO</t>
  </si>
  <si>
    <t>TUBO ACO GALV 76,10 X 3,75MM (2.1/2") DIN 2440 - MEDIO</t>
  </si>
  <si>
    <t>ALUGUEL MENSAL CONTAINER P/ ALMOX 6.00X2.40X2.40M</t>
  </si>
  <si>
    <t>REDE EM CORDA DE NYLON P/PROTECAO QUADRA ESPORTES MALHA 10X10CM</t>
  </si>
  <si>
    <t>MOBILIZAÇÃO E DESMOB. CONTEINER P/BARRACÃO DE OBRA</t>
  </si>
  <si>
    <t>TUBO ACO GALV 48,30 X 3,35MM (1.1/2") DIN 2440 - MEDIO</t>
  </si>
  <si>
    <t>TAMPA DE FERRO FUNDIDO 40X40CM C/ INSCR - TRAFEGO LEVE</t>
  </si>
  <si>
    <t>MOLDE P/ SOLDA EXOTERMICA TIPO HCL 5/8" 50-5</t>
  </si>
  <si>
    <t>PÇ</t>
  </si>
  <si>
    <t>ALUGUEL MENSAL CONTAINER VESTIARIO 6.0X2.40X2.40M</t>
  </si>
  <si>
    <t>ALUGUEL CONTAINER REFEITORIO 6X2.40X2.40M</t>
  </si>
  <si>
    <t>ALUGUEL CONTAINER SANITARIO COLET 6X2.40X2.40M</t>
  </si>
  <si>
    <t>FITA PERF NIQUELADA P/ EQUALIZ ROLO 3M 20X0.8MM 7F</t>
  </si>
  <si>
    <t>PO EXOTERMICO IGNICAO C/ PALITO CARTUCHO 115</t>
  </si>
  <si>
    <t>ALUGUEL CONTAINER ESCR+BANH 6X2.40X2.40M P+2J+1PT AR</t>
  </si>
  <si>
    <t>PLACA P/ INAUGURACAO OBRA EM ALUM POLIDO 40X50CM</t>
  </si>
  <si>
    <t>SUPORTE "Y" WALSYWA P/ FIXACAO DE ELETRODUTOS TETO</t>
  </si>
  <si>
    <t>ALUGUEL CONTAINER ESCRITORIO SEM WC (6X2.40X2.40)M</t>
  </si>
  <si>
    <t>DETECTOR OPTICO ENDERECAVEL 24V</t>
  </si>
  <si>
    <t>TIJOLO ESMERIL 76,2X76,2X50,8 MM</t>
  </si>
  <si>
    <t>SIRENE ELETRONICA MEDIA TP CORNETA</t>
  </si>
  <si>
    <t>TUBO ACO GALV 101,60 X 4,25MM (3.1/2") DIN 2440 - MEDIO</t>
  </si>
  <si>
    <t>TRINCO REDONDO VERTICAL FERRO GALVANIZADO 15CM</t>
  </si>
  <si>
    <t>GALVANIZAÇÃO ELETROLITICA</t>
  </si>
  <si>
    <t>BARRA CHATA DE FERRO ASTM A-36 1/8" X 3/4"</t>
  </si>
  <si>
    <t>BARRA CHATA DE FERRO ASTM A-36 1/4" X 1.1/2"</t>
  </si>
  <si>
    <t>CANTONEIRA ABAS IGUAIS DE FERRO ASTM A-36 - 1/4" X 1.1/4" X 1.1/4"</t>
  </si>
  <si>
    <t>BARRA DE FERRO REDONDA LISA SAE-1020 Ø 1/2"</t>
  </si>
  <si>
    <t>BARRA DE FERRO REDONDA LISA SAE-1020 Ø 5/8"</t>
  </si>
  <si>
    <t>BARRA DE FERRO REDONDA LISA SAE-1020 Ø 3/8"</t>
  </si>
  <si>
    <t>BARRA DE FERRO REDONDA LISA SAE-1020 Ø 5/16"</t>
  </si>
  <si>
    <t>PERFIL METALICO "T" 3/4 X 1/8"</t>
  </si>
  <si>
    <t>PERFIL METALICO "U" 200 X 50 X 3,8MM</t>
  </si>
  <si>
    <t>PERFIL 2L LAMINADO 38,10 X 38,10 X 3,18 X 200MM</t>
  </si>
  <si>
    <t>TUBO ACO GALV 88,90 X 4,00MM (3") DIN 2440 - MEDIO</t>
  </si>
  <si>
    <t>PERFIL "U" ENRIJECIDO 200 X 75 X 25 X 2,65MM (7,92KG/M)</t>
  </si>
  <si>
    <t>MASTRO SIMPLES FG DE 1 1/2"X3M</t>
  </si>
  <si>
    <t>CERAMICA LISA BRANCA REF POLAR 33X61 A - INCESA OU EQUIVALENE</t>
  </si>
  <si>
    <t>PORTA CORTA FOGO COM BARRA ANTIPANICO 1.00 X 2.10</t>
  </si>
  <si>
    <t>SOLO BRITA</t>
  </si>
  <si>
    <t>ESTOPA BRANCA - KG</t>
  </si>
  <si>
    <t>CINTO DE SEGURANCA</t>
  </si>
  <si>
    <t>UNIFORME DE BRIM (CALCA / CAMISA)</t>
  </si>
  <si>
    <t>CAPA DE CHUVA</t>
  </si>
  <si>
    <t>VESTE DE SEGURANCA (COLETE REFLETIVO)</t>
  </si>
  <si>
    <t>CAPACETE DE OBRA COM CARNEIRA</t>
  </si>
  <si>
    <t>BOTA DE SEGURANÇA</t>
  </si>
  <si>
    <t>OCULOS DE PROTECAO</t>
  </si>
  <si>
    <t>LUVA DE RASPA</t>
  </si>
  <si>
    <t>MASCARA DE AR</t>
  </si>
  <si>
    <t>PICARETA COM CABO</t>
  </si>
  <si>
    <t>PA DE PEDREIRO C/ CABO</t>
  </si>
  <si>
    <t>ENXADA COM CABO</t>
  </si>
  <si>
    <t>SERROTE DE 26"</t>
  </si>
  <si>
    <t>MARTELO 27CM COM CABO</t>
  </si>
  <si>
    <t>NIVEL DE PEDREIRO 12"</t>
  </si>
  <si>
    <t>ALICATE UNIVERSAL 8"</t>
  </si>
  <si>
    <t>MARRETA 5KG C/ CABO</t>
  </si>
  <si>
    <t>CHAVE AJUSTAVEL INGLESA "GRIFO" 10"</t>
  </si>
  <si>
    <t>JOGO DE CHAVE DE FENDA</t>
  </si>
  <si>
    <t>CAVADEIRA DE BRAÇO</t>
  </si>
  <si>
    <t>SERRA TICO TICO</t>
  </si>
  <si>
    <t>SERRA DE DISCO (CIRCULAR)</t>
  </si>
  <si>
    <t>CARRINHO DE MAO</t>
  </si>
  <si>
    <t>ESTAGIÁRIO 4 HORAS-UFES (INCL.L SOCIAIS DE 5%)</t>
  </si>
  <si>
    <t>PORTA MAD. MEXICANA C/VISOR P/ VERNIZ 0.80X2.10M</t>
  </si>
  <si>
    <t>PORTA MAD. MEXICANA 2F C/VISOR VERNIZ 1.60X2.10M</t>
  </si>
  <si>
    <t>PORTA MAD. MEXICANA C/VISOR P/ VERNIZ 0.60X2.10</t>
  </si>
  <si>
    <t>PORTA MAD. MEXICANA C/VISOR P/ VERNIZ 0.70X2.10</t>
  </si>
  <si>
    <t>PORTA MAD. MEXICANA C/VISOR P/ VERNIZ 0.90X2.10</t>
  </si>
  <si>
    <t>INSUMOS SINAPI</t>
  </si>
  <si>
    <t>MAQUINA ELETRICA P/ POLIMENTO PISO - REF TAB SINAPI</t>
  </si>
  <si>
    <t>MAQ. CORTAR ASFALTO/CONCRETO - REF TABELA SINAPI</t>
  </si>
  <si>
    <t>RETROESCAVADEIRA MASSEY FERGUSON MF-86HF (E011)</t>
  </si>
  <si>
    <t>BETONEIRA 320 L (E301)</t>
  </si>
  <si>
    <t>VIBRADOR DE IMERSAO ELETRICO 2HP (E306)</t>
  </si>
  <si>
    <t>CAMINHAO CARR MBENZ L1620/51 C/GUIND. 6T X M(E434)</t>
  </si>
  <si>
    <t>CAMINHAO TANQUE MB L1620/51 6.000 L (1.0) E406</t>
  </si>
  <si>
    <t>TEODOLITO C/ PRECISAO +/- 6 SEGUNDOS (SINAPI 7247)</t>
  </si>
  <si>
    <t>NIVEL OTICO C/ PRECISAO +/- 0,7MM (SINAPI 7252)</t>
  </si>
  <si>
    <t>KOMBI STANDER A GASOLINA (PREÇO DE AQUISICAO)</t>
  </si>
  <si>
    <t>GOL 1.0 TOTAL FLEX 4 PORTAS BASICO GASOLINA (PRECO AQUIS)</t>
  </si>
  <si>
    <t>CARREG. DE PNEUS CASE W-20 1,33M3 (1.0) (E016)</t>
  </si>
  <si>
    <t>CAMINHAO BASC M BENZ LK1620 6 M3 (10,5T) - (E403)</t>
  </si>
  <si>
    <t>COMPACTADOR MANUAL MOTOR DIESEL POT.5HP (E906)</t>
  </si>
  <si>
    <t>SCORIO</t>
  </si>
  <si>
    <t>DER</t>
  </si>
  <si>
    <t>DATA BASE</t>
  </si>
  <si>
    <t>DEMOLIÇÕES E RETIRADAS</t>
  </si>
  <si>
    <t>LIMPEZA DO TERRENO</t>
  </si>
  <si>
    <t>LOCAÇÃO</t>
  </si>
  <si>
    <t>INSTALAÇÃO DO CANTEIRO DE OBRAS</t>
  </si>
  <si>
    <t>TAPUMES, BARRACÕES E COBERTURAS</t>
  </si>
  <si>
    <t>INSTALAÇÃO DO CANTEIRO DE OBRAS (UTILIZAÇÃO 1 VEZ), PROJETO PADRÃO LABOR - NR.18 (OBRAS COM PRAZO DE EXECUÇÃO SUPERIOR A 12 MESES)</t>
  </si>
  <si>
    <t>INSTALAÇÃO DO CANTEIRO DE OBRAS (UTILIZAÇÃO 2 VEZES), PROJETO PADRÃO LABOR - NR.18 (OBRAS COM PRAZO DE EXECUÇÃO DE 6 A 12 MESES)</t>
  </si>
  <si>
    <t>ESCAVAÇÕES</t>
  </si>
  <si>
    <t>REATERRO E COMPACTAÇÃO</t>
  </si>
  <si>
    <t>TRANSPORTES</t>
  </si>
  <si>
    <t>INFRA-ESTRUTURA (FUNDAÇÃO)</t>
  </si>
  <si>
    <t>SUPER-ESTRUTURA</t>
  </si>
  <si>
    <t>ESTRUTURAS DE CONCRETO APARENTE</t>
  </si>
  <si>
    <t>LAJES PRÉ-MOLDADAS</t>
  </si>
  <si>
    <t>RECUPERAÇÃO DE ESTRUTURAS</t>
  </si>
  <si>
    <t>MURO DE ARRIMO (Conc. ciclópico 15MPa c/ 30% de pedra de mão, c/ forn., preparo e aplicação de concreto, forma de tábua pinho-reap.5 vezes, exclusive escav. e reaterro) seções tipicas nas seguintes dimensões:</t>
  </si>
  <si>
    <t>PAREDES E PAINÉIS</t>
  </si>
  <si>
    <t>ALVENARIA DE VEDAÇÃO</t>
  </si>
  <si>
    <t>PLACAS E PAINÉIS DIVISÓRIOS</t>
  </si>
  <si>
    <t>VERGAS/CONTRAVERGA</t>
  </si>
  <si>
    <t>ALVENARIA ESTRUTURAL</t>
  </si>
  <si>
    <t>ALVENARIA DE VEDAÇÃO EMPREGANDO ARGAMASSA DE CIMENTO, CAL E AREIA</t>
  </si>
  <si>
    <t>ESQUADRIAS DE MADEIRA</t>
  </si>
  <si>
    <t>MARCOS E ALIZARES</t>
  </si>
  <si>
    <t>FERRAGENS</t>
  </si>
  <si>
    <t>PORTA EM MADEIRA DE LEI TIPO ANGELIM PEDRA OU EQUIV.C/ENCHIMENTO EM MADEIRA 1A.QUALIDADE ESP. 30MM P/ PINTURA, INCLUSIVE ALIZARES, DOBRADIÇAS E FECHADURA EXTERNA, EXCLUSIVE MARCO</t>
  </si>
  <si>
    <t>PORTA EM MADEIRA DE LEI TIPO ANGELIM PEDRA/EQUIV, ESP. 30MM C/ ACAB. LISO P/ PINTURA, INCL. FECHADURA TIPO "LIVRE/OCUPADO" E FERRAGENS P/ FIXAÇÃO EM GRANITO, EXCLUSIVE MARCO</t>
  </si>
  <si>
    <t>PORTA EM VENEZIANA, EM MADEIRA DE LEI, ESP. 30MM, INCL. DOBRADIÇAS, EXCLUSIVE ALIZAR, MARCO E FECHADURA</t>
  </si>
  <si>
    <t>PORTA EM MADEIRA DE LEI TIPO ANGELIM PEDRA OU EQUIV. C/ ENCHIMENTO EM MADEIRA DE 1ª QUALIDADE ESP 30MM, COM VISOR DE VIDRO, INCL. ALIZARES, DOBRADIÇAS E FECHADURAS EXT EM LATÃO CROMADO LAFONTE/EQUIV , EXCL. MARCO, NAS DIMENSÕES:</t>
  </si>
  <si>
    <t>REVISÕES E REPAROS</t>
  </si>
  <si>
    <t>PORTA EM MADEIRA DE LEI COM ENCHIMENTO EM MADEIRA DE 1ª QUALIDADE, ESP. 30MM, PARA PINTURA, INCL. ALIZARES, DOBRADIÇAS, FECHADURA TIPO "LIVRE/OCUPADO" EXCLUSIVE MARCO</t>
  </si>
  <si>
    <t>ESQUADRIAS METÁLICAS</t>
  </si>
  <si>
    <t>GRADES E PORTÕES</t>
  </si>
  <si>
    <t>ESQUADRIAS METÁLICAS (M2)</t>
  </si>
  <si>
    <t>VIDROS E ESPELHOS</t>
  </si>
  <si>
    <t>VIDROS PARA ESQUADRIAS</t>
  </si>
  <si>
    <t>ESPELHOS</t>
  </si>
  <si>
    <t>ESTRUTURA PARA TELHADO</t>
  </si>
  <si>
    <t>TELHADO</t>
  </si>
  <si>
    <t>RUFOS E CALHAS</t>
  </si>
  <si>
    <t>PLATIBANDA</t>
  </si>
  <si>
    <t>IMPERMEABILIZAÇÃO DE CAIXAS DE ÁGUA</t>
  </si>
  <si>
    <t>Impermeabilização nas seguintes etapas: chapisco traço 1:2 c/ sika 1 ou equivalente, revest. duplo c/ argamassa de cimento e areia traço 1:3 c/ sika 1 ou equivalente, em 2x15 mm e acab. argamassa 1:1</t>
  </si>
  <si>
    <t>IMPERMEABILIZAÇÃO CALHAS, LAJES DESCOBERTAS, BALDRAMES, PAREDES E JARDINEIRAS</t>
  </si>
  <si>
    <t>IMPERMEABILIZAÇÃO DE FOSSAS E FILTROS</t>
  </si>
  <si>
    <t>Impermeabilização nas seguintes etapas: chapisco traço 1:2 c/ sika 1 prop. 1:10 ou equiv., revest. duplo c/ argamassa de cimento e areia traço 1:3 c/ sika 1 prop. 1:12 ou equivalente, esp. 2x15 mm e acab. argamassa 1:2</t>
  </si>
  <si>
    <t>TETOS E FORROS</t>
  </si>
  <si>
    <t>REVESTIMENTO COM ARGAMASSA</t>
  </si>
  <si>
    <t>REBAIXAMENTOS</t>
  </si>
  <si>
    <t>REVESTIMENTO EMPREGANDO ARGAMASSA DE CIMENTO, CAL E AREIA</t>
  </si>
  <si>
    <t>REVESTIMENTO DE PAREDES</t>
  </si>
  <si>
    <t>ACABAMENTOS</t>
  </si>
  <si>
    <t>PISOS INTERNOS E EXTERNOS</t>
  </si>
  <si>
    <t>LASTRO DE CONTRAPISO</t>
  </si>
  <si>
    <t>DEGRAUS, RODAPÉS, SOLEIRAS E PEITORIS</t>
  </si>
  <si>
    <t>INSTALAÇÕES HIDRO-SANITÁRIAS</t>
  </si>
  <si>
    <t>SUMIDOUROS, FOSSAS SÉPTICAS E FILTROS ANAERÓBIOS</t>
  </si>
  <si>
    <t>ENTRADA DE ÁGUA</t>
  </si>
  <si>
    <t>PONTOS HIDRO-SANITÁRIOS</t>
  </si>
  <si>
    <t>TUBULAÇÃO DE LIGAÇÃO DE CAIXAS</t>
  </si>
  <si>
    <t>CAIXAS EMPREGANDO ARGAMASSA DE CIMENTO, CAL E AREIA</t>
  </si>
  <si>
    <t>REDE DE ÁGUA FRIA - TUBOS METÁLICOS</t>
  </si>
  <si>
    <t>REDE DE ÁGUA FRIA - TUBOS SOLDÁVEIS DE PVC</t>
  </si>
  <si>
    <t>REDE DE ÁGUA FRIA - CONEXÕES SOLDÁVEIS DE PVC</t>
  </si>
  <si>
    <t>REDE DE ESGOTO - TUBOS DE PVC</t>
  </si>
  <si>
    <t>CAIXAS DE PVC / EQUIPAMENTOS</t>
  </si>
  <si>
    <t>ABERTURA E FECHAMENTO DE RASGOS (inclusive preparo e aplicação de argamassa)</t>
  </si>
  <si>
    <t>INSTALAÇÕES ELÉTRICAS</t>
  </si>
  <si>
    <t>PADRÃO DE ENTRADA</t>
  </si>
  <si>
    <t>QUADRO DE DISTRIBUIÇÃO</t>
  </si>
  <si>
    <t>CAIXAS DE PASSAGEM</t>
  </si>
  <si>
    <t>ENVELOPAMENTO DE ELETRODUTOS</t>
  </si>
  <si>
    <t>INSTALAÇÕES APARENTES</t>
  </si>
  <si>
    <t>COMPOSIÇÕES INTERMEDIÁRIAS P/ ELETRICA</t>
  </si>
  <si>
    <t>CAIXAS DE PASSAGEM EMPREGANDO ARGAMASSA DE CIMENTO, CAL E AREIA</t>
  </si>
  <si>
    <t>ELETRODUTOS E CONEXÕES</t>
  </si>
  <si>
    <t>CHAVES, FUSIVEIS E DISJUNTORES</t>
  </si>
  <si>
    <t>SERVIÇOS DIVERSOS</t>
  </si>
  <si>
    <t>PADRAO DE ENTRADA DE ENERGIA - NORTEC-01 - ESCELSA</t>
  </si>
  <si>
    <t>Padrão de entrada de energia elétrica, monofásico, entrada aérea, a 2 fios, carga instalada em muro de 3500 até 9000W - 220/127V</t>
  </si>
  <si>
    <t>Padrão de entrada de energia elétrica, bifásico, entrada aérea, a 3 fios, carga instalada em muro de 9001 até 15000W - 220/127V</t>
  </si>
  <si>
    <t>Padrão de entrada de energia elétrica, trifásico, entrada aérea, a 4 fios, carga instalada em muro de 15001 até 26000W - 220/127V</t>
  </si>
  <si>
    <t>Padrão de entrada de energia elétrica, trifásico, entrada aérea, a 4 fios, carga instalada em muro de 26001 até 34000W - 220/127V</t>
  </si>
  <si>
    <t>Padrão de entrada de energia elétrica, trifásico, entrada aérea, a 4 fios, carga instalada em muro de 34001 até 41000W - 220/127V</t>
  </si>
  <si>
    <t>Padrão de entrada de energia elétrica, trifásico, entrada aérea, a 4 fios, carga instalada em muro de 57001 até 75000W - 220/127V</t>
  </si>
  <si>
    <t>Padrão de entrada de energia elétrica, trifásico, entrada subterrânea, a 4 fios, carga instalada em muro de 57001 até 75000W - 220/127V, exclusive derivação de ramal de entrada subterrânea</t>
  </si>
  <si>
    <t>PONTOS ELETRICOS REVISAO NR-10</t>
  </si>
  <si>
    <t>QUADROS DE DISTRIBUIÇÃO COM BARRAMENTO, TRINCO E FECHADURA</t>
  </si>
  <si>
    <t>TERMINAIS, CONECTORES E ABRAÇADEIRAS</t>
  </si>
  <si>
    <t>OUTRAS INSTALAÇÕES</t>
  </si>
  <si>
    <t>INSTALAÇÃO DE TELEFONE</t>
  </si>
  <si>
    <t>INSTALAÇÃO DE GÁS</t>
  </si>
  <si>
    <t>INSTALAÇÃO DE PÁRA-RAIO</t>
  </si>
  <si>
    <t>Kit completo para solda Exotérmica (Molde HCL 5/8" Ref: TEL905611 / Cartucho n° 115 Ref: TEL 909115 / Alicate Z 201 Ref: TEL 998201), marca de referência Termotécnica ou equivalente</t>
  </si>
  <si>
    <t>INSTALAÇÃO DE INCÊNDIO</t>
  </si>
  <si>
    <t>DEPÓSITO DE GÁS</t>
  </si>
  <si>
    <t>Fornecimento e instalação de Cabo de rede par trançado 4 pares Categoria 5e</t>
  </si>
  <si>
    <t>APARELHOS HIDRO-SANITÁRIOS</t>
  </si>
  <si>
    <t>LOUÇAS</t>
  </si>
  <si>
    <t>BANCADAS</t>
  </si>
  <si>
    <t>TORNEIRAS, REGISTROS, VÁLVULAS E METAIS</t>
  </si>
  <si>
    <t>OUTROS APARELHOS</t>
  </si>
  <si>
    <t>LUMINÁRIAS</t>
  </si>
  <si>
    <t>INTERRUPTORES E TOMADAS</t>
  </si>
  <si>
    <t>BOMBAS</t>
  </si>
  <si>
    <t>Bomba centrífuga trifásica 5CV, modelo 620 Dancor, ou equivalente</t>
  </si>
  <si>
    <t>VENTILADORES</t>
  </si>
  <si>
    <t>PINTURA</t>
  </si>
  <si>
    <t>SOBRE PAREDES E FORROS</t>
  </si>
  <si>
    <t>SOBRE CONCRETO OU BLOCOS CERÂMICOS APARENTES</t>
  </si>
  <si>
    <t>SOBRE MADEIRA</t>
  </si>
  <si>
    <t>SOBRE METAL</t>
  </si>
  <si>
    <t>SOBRE ELEMENTOS ESPECIAIS</t>
  </si>
  <si>
    <t>SOBRE PISOS</t>
  </si>
  <si>
    <t>Pintura sobre pisos, marcas de referência Novacor, Coral ou Suvinil, a duas demãos, Linha Premium</t>
  </si>
  <si>
    <t>Aplicação de tinta epóxi de alta espessura semibrilhante sobre piso de concreto a três demãos, inclusive selador epóxi a uma demão - Ref. Intergard 2005 e 2001 - Internacional ou equivalente</t>
  </si>
  <si>
    <t>SERVIÇOS COMPLEMENTARES EXTERNOS</t>
  </si>
  <si>
    <t>MUROS E FECHAMENTOS</t>
  </si>
  <si>
    <t>PAVIMENTAÇÃO</t>
  </si>
  <si>
    <t>TRATAMENTO, CONSERVAÇÃO E LIMPEZA</t>
  </si>
  <si>
    <t>Limpeza geral da obra (edificação)</t>
  </si>
  <si>
    <t>DIVERSOS EXTERNOS</t>
  </si>
  <si>
    <t>QUADRA DE ESPORTES (Ver nota 9 da planilha)</t>
  </si>
  <si>
    <t>SERVIÇOS COMPLEMENTARES INTERNOS</t>
  </si>
  <si>
    <t>QUADROS DE GIZ / AVISO</t>
  </si>
  <si>
    <t>ARMÁRIOS E PRATELEIRAS</t>
  </si>
  <si>
    <t>DIVERSOS INTERNOS</t>
  </si>
  <si>
    <t>APOIO</t>
  </si>
  <si>
    <t>Locação de veículo tipo Gol 1.000 a gasolina ou equivalente, com até 1 (um) ano de uso, em bom estado de conservação com:</t>
  </si>
  <si>
    <t>SERVIÇOS GERAIS</t>
  </si>
  <si>
    <t>ENCARGOS COMPLEMENTARES - EQUIPAMENTOS DE PROTEÇÃO INDIVIDUAL</t>
  </si>
  <si>
    <t>ENCARGOS COMPLEMENTARES - FERRAMENTAS MANUAIS</t>
  </si>
  <si>
    <t>COEF</t>
  </si>
  <si>
    <t>UNIT</t>
  </si>
  <si>
    <t>SICRO</t>
  </si>
  <si>
    <t>ADM LOCAL</t>
  </si>
  <si>
    <t>ACEITO</t>
  </si>
  <si>
    <t>ATUAL</t>
  </si>
  <si>
    <t>SETOP 02/16</t>
  </si>
  <si>
    <t>FINANCEIRO</t>
  </si>
  <si>
    <t>MASSA PARA MADEIRA</t>
  </si>
  <si>
    <t>CÓD</t>
  </si>
  <si>
    <t>SC25KG</t>
  </si>
  <si>
    <t>M2XMES</t>
  </si>
  <si>
    <t/>
  </si>
  <si>
    <t>CHP</t>
  </si>
  <si>
    <t>CHI</t>
  </si>
  <si>
    <t>TXKM</t>
  </si>
  <si>
    <t>T</t>
  </si>
  <si>
    <t>M3XKM</t>
  </si>
  <si>
    <t>KGXKM</t>
  </si>
  <si>
    <t>UNXKM</t>
  </si>
  <si>
    <t>M2XKM</t>
  </si>
  <si>
    <t>LXKM</t>
  </si>
  <si>
    <t>MXKM</t>
  </si>
  <si>
    <t>MES</t>
  </si>
  <si>
    <t>AD Administração Local, Mobilização, Desmobilização e Apoio Tecnológico</t>
  </si>
  <si>
    <t>un</t>
  </si>
  <si>
    <t>t</t>
  </si>
  <si>
    <t>un.Km</t>
  </si>
  <si>
    <t>m2.Km</t>
  </si>
  <si>
    <t>t.Km</t>
  </si>
  <si>
    <t>h</t>
  </si>
  <si>
    <t>un.mês</t>
  </si>
  <si>
    <t>Km</t>
  </si>
  <si>
    <t>m2.mês</t>
  </si>
  <si>
    <t>AL Alvenarias e Paredes Divisórias</t>
  </si>
  <si>
    <t>Nota: As marcas indicadas servem apenas para definir o modelo e o padrão de qualidade.</t>
  </si>
  <si>
    <t>AP Aparelhos Hidráulicos, Sanitários, Elétricos, Mecânicos e Esportivos</t>
  </si>
  <si>
    <t>BP Pavimentação</t>
  </si>
  <si>
    <t>Reparador instantâneo de pavimentos (concreto asfáltico não emulsionado) para aplicação a frio, embalado em sacos multifoliados de papel Kraft com 40 Kg. Fornecimento e aplicação (espalhamento).</t>
  </si>
  <si>
    <t>CE Consultoria Especializada</t>
  </si>
  <si>
    <t>hh</t>
  </si>
  <si>
    <t>CI Coberturas, Isolamentos e Impermeabilizações</t>
  </si>
  <si>
    <t>CO Canteiro de Obras</t>
  </si>
  <si>
    <t>DR Galerias, Drenos e Conexos</t>
  </si>
  <si>
    <t>Tubo de concreto armado, classe PA-2, para galerias de aguas pluviais, com diametro de 0,70m, aterro e compactacao ate a geratriz superior do tubo; inclusive fornecimento do material para rejuntamento com argamassa de cimento e areia no traco 1:4. Fornecimento e assentamento.</t>
  </si>
  <si>
    <t>Tubo de concreto armado, classe PA-2, para galerias de aguas pluviais, com diametro de 0,80m, aterro e compactacao ate a geratriz superior do tubo; inclusive fornecimento do material para rejuntamento com argamassa de cimento e areia no traco 1:4. Fornecimento e assentamento.</t>
  </si>
  <si>
    <t>Tubo de concreto armado, classe PA-2, para galerias de aguas pluviais, com diametro de 0,90m, aterro e compactacao ate a geratriz superior do tubo; inclusive fornecimento do material para rejuntamento com argamassa de cimento e areia no traco 1:4. Fornecimento e assentamento.</t>
  </si>
  <si>
    <t>Tubo de concreto armado, classe PA-2, para galerias de aguas pluviais, com diametro de 1,20m, aterro e compactacao ate a geratriz superior do tubo; inclusive fornecimento do material para rejuntamento com argamassa de cimento e areia no traco 1:4. Fornecimento e assentamento.</t>
  </si>
  <si>
    <t>Tubo de concreto armado, classe PA-2, para galerias de aguas pluviais, com diametro de 1,50m, aterro e compactacao ate a geratriz superior do tubo; inclusive fornecimento do material para rejuntamento com argamassa de cimento e areia no traco 1:4. Fornecimento e assentamento.</t>
  </si>
  <si>
    <t>Tubo de concreto armado, classe PA-2, para galerias de aguas pluviais, com diametro de 2,00m, aterro e compactacao ate a geratriz superior do tubo; inclusive fornecimento do material para rejuntamento com argamassa de cimento e areia no traco 1:4. Fornecimento e assentamento.</t>
  </si>
  <si>
    <t>EQ Equipamentos</t>
  </si>
  <si>
    <t>Nota: Não estão incluídos nos custos, quaisquer parcelas para despesas de transporte ou instalação dos equipamentos no canteiro de obras.  As marcas indicadas servem apenas para definir o modelo e o padrão de qualidade.</t>
  </si>
  <si>
    <t>h.dam</t>
  </si>
  <si>
    <t>Compressor de ar, portatil e rebocabel, sem operador, com material de operacao e material de manutencao, com as seguintes especificacoes minimas: motor diesel de 77CV, pressao de trabalho de 102PSI, descarga livre de 335PCM. Custo horario improdutivo (motor funcionando).</t>
  </si>
  <si>
    <t>Compressor de ar, portatil e rebocabel, sem operador, com material de operacao e material de manutencao, com as seguintes especificacoes minimas: motor diesel de 77CV, pressao de trabalho de 102PSI, descarga livre de 335PCM. Custo horario improdutivo (motor desligado).</t>
  </si>
  <si>
    <t>Compressor de ar, estacionário, sem operador, com as seguintes especificações mínimas: motor diesel de 125HP, pressão de trabalho de 100PSI, descarga livre de 631PCM.  Custo horário improdutivo (motor desligado).</t>
  </si>
  <si>
    <t>ES Esquadrias</t>
  </si>
  <si>
    <t>mod</t>
  </si>
  <si>
    <t>pc</t>
  </si>
  <si>
    <t>Kg</t>
  </si>
  <si>
    <t>ET Estruturas</t>
  </si>
  <si>
    <t>m3.mês</t>
  </si>
  <si>
    <t>Nota: a - Para tirante com comprimento total menor que 9m, aumentar o item em 30%.  b - Para tirante com comprimento total maior que 15m, adotar somente 85% do custo  do item.</t>
  </si>
  <si>
    <t>cj</t>
  </si>
  <si>
    <t>saco</t>
  </si>
  <si>
    <t>FD Fundações</t>
  </si>
  <si>
    <t>IP Iluminação Pública</t>
  </si>
  <si>
    <t>sem cotação</t>
  </si>
  <si>
    <t>par</t>
  </si>
  <si>
    <t>IT Instalações Elétricas, Hidráulicas, Sanitárias e Mecânicas</t>
  </si>
  <si>
    <t>MP Manutenção Preventiva e Corretiva</t>
  </si>
  <si>
    <t>cj.mês</t>
  </si>
  <si>
    <t>MT Movimento de Terra</t>
  </si>
  <si>
    <t>Nota: Considera-se a descarga do material no solo, no plano do estacionamento da máquina e ângulo de giro de 90º; para descarga diretamente em viaturas, multiplicar o custo do item por 1,10; para ângulo de giro de 180º, multiplicar custo do item por 1,25.</t>
  </si>
  <si>
    <t>Nota: Para profundidade entre 1,5m e 3m, multiplicar o valor do item por 1,25.  Considerando valas, ou níveis de valas, com largura entre 1,5m e 2m (inclusive), multiplicar os valores prescritos por 1,20.  Para larguras entre 2m e 3m (exclusive extremos), multiplicar por 1,10.</t>
  </si>
  <si>
    <t>PJ Serviços de Parques e Jardins</t>
  </si>
  <si>
    <t>Nota: Nos itens correspondentes a serviços periódicos, os preços entendem-se em cada vez que foram executados.  As frequências indicadas servem apenas para melhor definir os preços.</t>
  </si>
  <si>
    <t>ha</t>
  </si>
  <si>
    <t>dam2</t>
  </si>
  <si>
    <t>Gel para plantio (polímero hidrorretentor) de mudas de espécies florestais arbóreas para reflorestamento, inclusive aplicação na cova, exclusive transporte do material, e medido por cova.</t>
  </si>
  <si>
    <t>Mudas de espécies florestais nativas com altura entre 0,50m e 0,70m. Fornecimento.</t>
  </si>
  <si>
    <t>Mudas de espécies florestais nativas com altura entre 0,70m e 1,00m. Fornecimento.</t>
  </si>
  <si>
    <t>Mudas de espécies florestais nativas com altura entre 1,00m e 1,30m. Fornecimento.</t>
  </si>
  <si>
    <t>Mudas de espécies florestais nativas com altura entre 1,30m e 1,60m. Fornecimento.</t>
  </si>
  <si>
    <t>PT Pinturas</t>
  </si>
  <si>
    <t>Nota: 1- Critérios para orçamento: a) Esquadrias cegas: (2,5 x área do vão); b) Esquadrias com área de vidro &lt; 50%: (2,5 x área do vão); c) Esquadrias com 50% vidro e 50% veneziana: (3,5 x área do vão); d) Esquadrias de veneziana: (4,5 x área do vão); e) Grades simples, telas e básculas: (2 x área do vão); f) Grades trabalhadas e pantográficas: (4 x área do vão); g) Madeiramento de telhados: (3,3 x projeção horizontal); h) Estrutura metálica de telhados e treliças: (3,5 x projeção horizontal); i) Paredes em elementos vazados (cobogó): (3 x área do vão); j) Paredes e tetos até 2m²: não descontar vãos; demais: área real.  Obs: Andaimes, montagem/desmontagem e transporte - ver categoria CO.</t>
  </si>
  <si>
    <t>RV Revestimentos</t>
  </si>
  <si>
    <t>Nota: 1 - Os materiais são medidos em volume.  2 - Os volumes de cimento referem-se ao material solto.  3 - Quanto a areia comum, a fina, a de emboço e ao pó de pedra, são considerados inchados de 25% sobre o volume seco, ou inundado por efeito de umidade. 4 - A cal empregada é a cal hidratada, em pó.  5 - Na composição dos itens desta categoria, leva-se em conta o emprego de mão-de-obra em cirandagem e, ainda, a perda de material consequente à operação.</t>
  </si>
  <si>
    <t>SC Serviços Complementares</t>
  </si>
  <si>
    <t>SE Serviços de Escritório, Laboratório e Campo</t>
  </si>
  <si>
    <t>ST Serviços de Engenharia de Tráfego</t>
  </si>
  <si>
    <t>rolo</t>
  </si>
  <si>
    <t>TC Transporte, Carga e Descarga</t>
  </si>
  <si>
    <t>Nota: As despesas de transporte constam de 2 parcelas, uma considerando o custo da operação de carga e descarga do material e outra dependendo da distância a vencer, o transporte propriamente dito.  O fator Km existente nos itens de transporte refere-se à distância desde o embarque até o ponto de destino.  A despesa com o retorno já está incluída no custo unitário.</t>
  </si>
  <si>
    <t>t.dam</t>
  </si>
  <si>
    <t>GRUPO - S01.010 - CANTEIRO DE OBRAS</t>
  </si>
  <si>
    <t>BARRACAO PARA ESCRITORIO/FISCALIZACAO</t>
  </si>
  <si>
    <t>BARRACAO ABERTO PARA GUARDA DE TUBOS</t>
  </si>
  <si>
    <t>BARRACAO ABERTO PARA SERVICOS GERAIS</t>
  </si>
  <si>
    <t>BARRACAO FECHADO DEPOSITO/ALMOXARIFADO</t>
  </si>
  <si>
    <t>BARRACAO PARA REFEITORIO</t>
  </si>
  <si>
    <t>BARRACAO PARA VESTIARIO E SANITARIO</t>
  </si>
  <si>
    <t>PADRAO DE ENTRADA PROVISORIO DE ENERGIA</t>
  </si>
  <si>
    <t>PADRAO DE ENTRADA PROVISORIO DE AGUA</t>
  </si>
  <si>
    <t>TAPUME CHAPA COMPENSADA RESINADA E=6MM</t>
  </si>
  <si>
    <t>TAPUME TELHA METAL E=0,50MM H=2,00M</t>
  </si>
  <si>
    <t>PLACA OBRA PAD CESAN E AGENTE FINANCEIRO</t>
  </si>
  <si>
    <t>FOSSA SEPTICA PRE-MOLDADA CAP 10 PESSOAS</t>
  </si>
  <si>
    <t>FILTRO ANAEROBICO PRE-MOLDADO CAP 10 PES</t>
  </si>
  <si>
    <t>SUMIDOURO PRE-MOLDADO CAP 10 PESSOAS</t>
  </si>
  <si>
    <t>CONTAINER ESCRITORIO DE 6,0X2,4M C/ BANH</t>
  </si>
  <si>
    <t>UNM</t>
  </si>
  <si>
    <t>CONTAINER DEPOSITO MAT 6,0X2,4M C/ BANH</t>
  </si>
  <si>
    <t>CONTAINER DEPOSITO MAT 6,0X2,4M S/ BANH</t>
  </si>
  <si>
    <t>CONTAINER SANIT/VESTIARIO DE 6,0X2,4M</t>
  </si>
  <si>
    <t>MOBILIZACAO DE CONTAINER 6,0X2,4M</t>
  </si>
  <si>
    <t>DESMOBILIZACAO DE CONTAINER 6,0X2,4M</t>
  </si>
  <si>
    <t>BANHEIRO QUIMICO</t>
  </si>
  <si>
    <t>SANITARIO HIDRAULICO PORTATIL</t>
  </si>
  <si>
    <t>TRANSP MAT FORNEC CESAN DIST 51 A 100KM</t>
  </si>
  <si>
    <t>TK</t>
  </si>
  <si>
    <t>TRANSP MAT FORNEC CESAN DIST 101 A 200KM</t>
  </si>
  <si>
    <t>TRANSP MAT FORNEC CESAN DIST ACI 200KM</t>
  </si>
  <si>
    <t>GRUPO GERADOR ATE 20 KVA</t>
  </si>
  <si>
    <t>HRS</t>
  </si>
  <si>
    <t>GRUPO GERADOR DE 21 A 80 KVA</t>
  </si>
  <si>
    <t>GRUPO GERADOR DE 81 A 125 KVA</t>
  </si>
  <si>
    <t>GRUPO GERADOR DE 126 A 180 KVA</t>
  </si>
  <si>
    <t>MOB E DESMOB DE EQUIPAMENTOS &lt;=50KM</t>
  </si>
  <si>
    <t>MOB E DESMOB DE EQUIPAMENTOS &gt;50KM</t>
  </si>
  <si>
    <t>KM</t>
  </si>
  <si>
    <t>GRUPO - S02.010 - SERVIÇOS TÉCNICOS</t>
  </si>
  <si>
    <t>CADASTRO DE REDE AGUA OU ESGOTO</t>
  </si>
  <si>
    <t>CADASTRO DA OBRA CIVIL LOCALIZADA</t>
  </si>
  <si>
    <t>LOC NIV REDE COL/RECAL/EMISARIO/ADUTORA</t>
  </si>
  <si>
    <t>LOC NIV E ACOMP TOPOG REDES DIST AGUA</t>
  </si>
  <si>
    <t>ACOMP TOPOGRAFICO REDES COLETORAS ESGOTO</t>
  </si>
  <si>
    <t>ACOMP TOPOGR RECAL/EMISARIO/ADUTORA</t>
  </si>
  <si>
    <t>TESTE DE DEFORMACAO E DECLIVIDADE</t>
  </si>
  <si>
    <t>TESTE DE ESTANQUEIDADE</t>
  </si>
  <si>
    <t>LOCACAO OBRA COM EQUIPAMENTO TOPOGRAFICO</t>
  </si>
  <si>
    <t>LOCACAO OBRA SEM EQUIPAMENTO TOPOGRAFICO</t>
  </si>
  <si>
    <t>LOCACAO AREA COM EQUIPAMENTO TOPOGRAFICO</t>
  </si>
  <si>
    <t>EQUIPE TOPOGRAFICA OBRA POR MES</t>
  </si>
  <si>
    <t>EQUIPE TOPOGRAFICA OBRA POR DIA</t>
  </si>
  <si>
    <t>ENSAIO COMPRESSAO SIMPLES - CONTRAPROVA</t>
  </si>
  <si>
    <t>MARCO LOCALIZADOR DE DUTOS</t>
  </si>
  <si>
    <t>SINALIZACAO COM FITA SUBTERRANEA</t>
  </si>
  <si>
    <t>GRUPO - S03.010 - SERVIÇOS PRELIMINARES</t>
  </si>
  <si>
    <t>TAPUME VEDACAO DESCONTINUO COM TABUAS</t>
  </si>
  <si>
    <t>TAPUME PROT CHAPA COMPENS RESINADA 12MM</t>
  </si>
  <si>
    <t>TAPUME PROT TELHA MET E=0,50MM H=2,0M</t>
  </si>
  <si>
    <t>PASSADICOS COM PRANCHAS DE MADEIRA</t>
  </si>
  <si>
    <t>PASSADICOS COM CHAPAS DE ACO</t>
  </si>
  <si>
    <t>TELA DE PROTECAO FACHADA</t>
  </si>
  <si>
    <t>ESCORAMENTO DE MURO</t>
  </si>
  <si>
    <t>ESCORAMENTO DE ARVORES</t>
  </si>
  <si>
    <t>ESCORAMENTO DE POSTES</t>
  </si>
  <si>
    <t>ANDAIME TIPO BALANCIM LEVE</t>
  </si>
  <si>
    <t>ANDAIME FACHADEIRO (M2XMES)</t>
  </si>
  <si>
    <t>MONTAGEM/DESMONTAGEM ANDAIME FACHADEIRO</t>
  </si>
  <si>
    <t>TRANSP MANUAL MAT DIFIC ACESS ATE 500M</t>
  </si>
  <si>
    <t>TRANSP MANUAL MAT DIFIC ACESS ACIMA 500M</t>
  </si>
  <si>
    <t>TRANSPORTE MANUAL DE MATERIAIS</t>
  </si>
  <si>
    <t>TO</t>
  </si>
  <si>
    <t>CORTE DESTOC ARVORE DIAM DE 10,01 A 30CM</t>
  </si>
  <si>
    <t>CORTE DESTOC ARVORE DIAM MAIOR 30,0CM</t>
  </si>
  <si>
    <t>LIMPEZA DE AREA (VARREDURA)</t>
  </si>
  <si>
    <t>LIMPEZA DE RUA COM LAVAGEM</t>
  </si>
  <si>
    <t>LIMPEZA GERAL DA EDIFICACAO</t>
  </si>
  <si>
    <t>LIMPEZA MANUAL DE TERRENO</t>
  </si>
  <si>
    <t>LIMPEZA MANUAL TERRENO VEGETACAO DENSA</t>
  </si>
  <si>
    <t>LIMPEZA MECANICA DE TERRENO</t>
  </si>
  <si>
    <t>LIMPEZA DE CONCRETO C/ HIDROJATEAMENTO</t>
  </si>
  <si>
    <t>LIMPEZA DE CALHAS</t>
  </si>
  <si>
    <t>LIMP MANUAL CANALETA DE AGUAS PLUVIAIS</t>
  </si>
  <si>
    <t>LIMPEZA PAREDES E FUNDO COM ESCOVACAO</t>
  </si>
  <si>
    <t>LIMPEZA E LAVAGEM COM BOMBA ALTA PRESSAO</t>
  </si>
  <si>
    <t>LIMPEZA MANUAL DE CAIXA</t>
  </si>
  <si>
    <t>LIMPEZA E DESOB DE REDES COM RID-GID</t>
  </si>
  <si>
    <t>RETIRADA MAT LEITO FILTRANTE C/ REAPROV</t>
  </si>
  <si>
    <t>RASPAGEM/LIMP MECANICA TERRENO C/ TRATOR</t>
  </si>
  <si>
    <t>REGULARIZACAO E ACERTO MANUAL DO TERRENO</t>
  </si>
  <si>
    <t>REGULARIZACAO MECANICA DE TERRENO</t>
  </si>
  <si>
    <t>REMOCAO DE ENTULHO SEM CAMINHAO</t>
  </si>
  <si>
    <t>PODA MANUAL DE GRAMA INCLUSIVE BOTA FORA</t>
  </si>
  <si>
    <t>PODA MEC DE GRAMA INCLUSIVE BOTA FORA</t>
  </si>
  <si>
    <t>PLACA SINALIZACAO TRANSITO EM CAVALETE</t>
  </si>
  <si>
    <t>TELA TAPUME CONTINUO PARA SINALIZACAO</t>
  </si>
  <si>
    <t>CONES DE SINALIZACAO</t>
  </si>
  <si>
    <t>CONES DE SINALIZACAO COM SINALIZADOR</t>
  </si>
  <si>
    <t>BANDEROLA DE SINALIZACAO</t>
  </si>
  <si>
    <t>SINAL PARE E SIGA C/ PLACAS BLOQ E RADIO</t>
  </si>
  <si>
    <t>SINALIZACAO NOTURNA COM ENERGIA ELETRICA</t>
  </si>
  <si>
    <t>SINALIZACAO COM FAIXA DUPLA ZEBRADA</t>
  </si>
  <si>
    <t>APICOAMENTO MANUAL DE CONCRETO</t>
  </si>
  <si>
    <t>DEMOLICAO DE ALVEN LAJOTA/TIJOLO/BLOCO</t>
  </si>
  <si>
    <t>DEMOLICAO DE ALVENARIA DE COBOGO</t>
  </si>
  <si>
    <t>DEMOLICAO MANUAL CONCRETO ARMADO</t>
  </si>
  <si>
    <t>DEMOLICAO MECANICA CONCRETO ARMADO</t>
  </si>
  <si>
    <t>DEMOLICAO MANUAL CONCRETO SIMPLES/CICLOP</t>
  </si>
  <si>
    <t>DEMOLICAO MANUAL DE PISO EM CERAMICA</t>
  </si>
  <si>
    <t>DEMOLICAO MANUAL DE PISO EM GRANITO</t>
  </si>
  <si>
    <t>DEMOLICAO DE REVESTIMENTO EM CERAMICA</t>
  </si>
  <si>
    <t>RETIRADA DE BANCADA MARMORE/GRANITO</t>
  </si>
  <si>
    <t>RETIRADA DE BACIA/LAVATORIOS C/ REAPROV.</t>
  </si>
  <si>
    <t>RETIRADA COBERT CANALETE 49 OU 90 C/ REA</t>
  </si>
  <si>
    <t>RETIRADA COBERT TELHA FIBROCIM C/ REPROV</t>
  </si>
  <si>
    <t>RETIRADA DA ESTRUTURA MADEIRA DO TELHADO</t>
  </si>
  <si>
    <t>RETIRADA DE  MASSA UNICA/REBOCO/EMBOCO</t>
  </si>
  <si>
    <t>RETIRADA DE ARAME FARPADO DE CERCA</t>
  </si>
  <si>
    <t>RETIRADA DE CERCA EM TELA GALVANIZADA</t>
  </si>
  <si>
    <t>RETIRADA DE CERCA SEM REAPROVEITAMENTO</t>
  </si>
  <si>
    <t>RETIRADA DE DIVISORIAS COM REAPROVEITAM</t>
  </si>
  <si>
    <t>RETIR ESQUADRIA PORTA/JANELA C/ REAPRPV.</t>
  </si>
  <si>
    <t>RETIRADA DE FORRO EM PVC C/ REAPROVEITAM</t>
  </si>
  <si>
    <t>RETIRADA DE GUARDA CORPO</t>
  </si>
  <si>
    <t>REMOCAO DE PINTURA ESTRUTURA METALICA</t>
  </si>
  <si>
    <t>RETIRADA PONTO ELETRICOS, INC DISJUNTOR</t>
  </si>
  <si>
    <t>RETIRADA DE PORTAO COM REAPROVEITAMENTO</t>
  </si>
  <si>
    <t>RETIR RODAPE/DEGRAU/SOLEIRA/BANC GRANITO</t>
  </si>
  <si>
    <t>RETIRADA DE TELHA CERAMICA</t>
  </si>
  <si>
    <t>RETIRADA DE TORNEIRAS E REGISTROS</t>
  </si>
  <si>
    <t>RETIRADA PISO PAVIFLEX/PLACAS BORRACHA</t>
  </si>
  <si>
    <t>RETIRADA DE GRADES OU GRADIS</t>
  </si>
  <si>
    <t>DESATIVACAO E VEDACAO DE PONTO DE AGUA</t>
  </si>
  <si>
    <t>FURO EM ROCHA DN 32MM/50CM C/ ENCH GROUT</t>
  </si>
  <si>
    <t>FURO EM PAREDE CONCRETO 3/8" 15 A 20CM</t>
  </si>
  <si>
    <t>ABERTUR/FECHAM ALVENAR TUBO DN15A25MM</t>
  </si>
  <si>
    <t>ABERTUR/FECHAM ALVENAR TUBO DN32A50MM</t>
  </si>
  <si>
    <t>ABERTUR/FECHAM ALVENAR TUBO DN75 A 100MM</t>
  </si>
  <si>
    <t>CACAMBA ESTAC. P/ CARREG.MANUAL</t>
  </si>
  <si>
    <t>RETIRADA DE TAMPAS CHAPA ACO</t>
  </si>
  <si>
    <t>DEMOLICAO DE PISO CIMENTADO SOBRE LASTR</t>
  </si>
  <si>
    <t>CACAMBA ESTACIONARIA P/ RECEB. DE LODO</t>
  </si>
  <si>
    <t>RETIRADA MAT LEITO FILTRANTE S/ REAPROV</t>
  </si>
  <si>
    <t>ANDAIME TUBULAR P/ESTRUTURAS CONCRETO</t>
  </si>
  <si>
    <t>MONTAGEM/DESMONTAGEM ANDAIME TUBULAR</t>
  </si>
  <si>
    <t>LOCACAO ANDAIME METALICO TUBULAR (MXMES)</t>
  </si>
  <si>
    <t>PLACAS INDICATIVAS EM ACRILICO</t>
  </si>
  <si>
    <t>RETIRADA DE GUARDA CORPO C REAPROVEITAM</t>
  </si>
  <si>
    <t>GRUPO - S04.010 - MOVIMENTO DE TERRA</t>
  </si>
  <si>
    <t>ESCAVACAO MANUAL SOLO 1ªCAT PROF ATE 3M</t>
  </si>
  <si>
    <t>ESCAVACAO MANUAL SOLO 1ªCAT PROF ACI 3M</t>
  </si>
  <si>
    <t>ESCAVACAO MANUAL VALA ATE 1M SOLO MOLE</t>
  </si>
  <si>
    <t>ESCAVACAO MANUAL DE SOLO TURFOSO</t>
  </si>
  <si>
    <t>ESCAVACAO MANUAL SOLO 2ªCAT PROF ATE 3M</t>
  </si>
  <si>
    <t>ESCAVACAO MECAN SOLO 1ªCAT PROF ATE 3M</t>
  </si>
  <si>
    <t>ESCAVACAO MECAN SOLO 1ªCAT PROF ACI 3M</t>
  </si>
  <si>
    <t>ESCAVACAO MECANICA DE MATERIAL TURFOSO</t>
  </si>
  <si>
    <t>ESCAVACAO MECAN SOLO 2ªCAT PROF ATE 3M</t>
  </si>
  <si>
    <t>ESCAVACAO MECAN SOLO 2ªCAT PROF ACI 3M</t>
  </si>
  <si>
    <t>ESCAVACAO CAVA/VALA COM ARGAM EXPANSIVA</t>
  </si>
  <si>
    <t>ESC ROCHA MACICO OU AFLORADA C/ ARG EXPA</t>
  </si>
  <si>
    <t>ESCAVACAO MEC EM ROCHA S/ USO EXPLOSIVOS</t>
  </si>
  <si>
    <t>ESCAVACAO EM CAVA C/ USO EXPLOSIVOS</t>
  </si>
  <si>
    <t>ESCAVACAO MEC E REMOCAO DE SOLOS MOLES</t>
  </si>
  <si>
    <t>REGULARIZACAO DO FUNDO DE VALA COM AREIA</t>
  </si>
  <si>
    <t>REGULARIZACAO DO FUNDO DE CAVA C/ BRITA</t>
  </si>
  <si>
    <t>REGULARIZACAO DO FUNDO VALA</t>
  </si>
  <si>
    <t>REATERRO MAN SEM COMPACTACAO CONTROLADA</t>
  </si>
  <si>
    <t>REATERRO MEC SEM COMPACTACAO CONTROLADA</t>
  </si>
  <si>
    <t>REATERRO COM APILOAMENTO MANUAL</t>
  </si>
  <si>
    <t>REATERRO COM COMPACTACAO MECANICA</t>
  </si>
  <si>
    <t>REATERRO COM ADENSAMENTO HIDRAULICO</t>
  </si>
  <si>
    <t>ATERRO COM AREIA SEM COMPAC CONTROLADA</t>
  </si>
  <si>
    <t>ATERRO COM AREIA COM COMPAC MECANICA</t>
  </si>
  <si>
    <t>ATERRO COM AREIA COM ADENSAMENTO HIDR</t>
  </si>
  <si>
    <t>ATERRO COM ARGILA S/ COMPAC CONTROLADA</t>
  </si>
  <si>
    <t>ATERRO COM ARGILA C/ APILOAMENTO MANUAL</t>
  </si>
  <si>
    <t>ATERRO COM ARGILA C/ COMPAC MECANICA</t>
  </si>
  <si>
    <t>ATERRO COM ARGILA MECANIZADO 100% PN</t>
  </si>
  <si>
    <t>CORTE TERRENO NATURAL COM EQUIP MECANICO</t>
  </si>
  <si>
    <t>CORTE ATERRO COMPENS INCL COMPAC. 100%PN</t>
  </si>
  <si>
    <t>CORTE, CARGA, DESC E ESPALH MAT DIST 1,5</t>
  </si>
  <si>
    <t>CORTE E CARGA DE MATERIAL COM EQUIP MECA</t>
  </si>
  <si>
    <t>CARGA E DESCARGA QQ TIPO SOLO(BOTA FORA)</t>
  </si>
  <si>
    <t>CARGA E DESCARGA DE ROCHA (BOTA FORA)</t>
  </si>
  <si>
    <t>CARGA MAN E DESC DE ENTULHO EM CAMINHAO</t>
  </si>
  <si>
    <t>TRANSPORTE DE SOLOS PARA BOTA FORA</t>
  </si>
  <si>
    <t>MK</t>
  </si>
  <si>
    <t>TRANSPORTE DE MATERIAIS PARA ATERRO</t>
  </si>
  <si>
    <t>ESPALHAMENTO/REGUL DE MATERIAL ESCAVADO</t>
  </si>
  <si>
    <t>DRAGAGEM DE LAGOAS E VALAS</t>
  </si>
  <si>
    <t>BOTA-FORA DE MATERIAIS SEM USO CAMINHAO</t>
  </si>
  <si>
    <t>COMPAC MEC ATERRO ARGILOGO 100% PN</t>
  </si>
  <si>
    <t>GRUPO - S05.010 - ESCORAMENTO / CONTENÇÃO</t>
  </si>
  <si>
    <t>ESCORAMENTO METALICO TIPO GAIOLA</t>
  </si>
  <si>
    <t>ESCORAMENTO VALAS COM PRANCHA METALICA</t>
  </si>
  <si>
    <t>ESCORAMENTO CAVAS COM PRANCHA METALICA</t>
  </si>
  <si>
    <t>ENROCAMENTO COM PEDRA DE MAO</t>
  </si>
  <si>
    <t>ENSECADEIRA COM SACOS DE AREIA</t>
  </si>
  <si>
    <t>ENSECADEIRA SACOS E SOLO LOCAL</t>
  </si>
  <si>
    <t>ENSECADEIRA COM PRANCHAS DE MADEIRA</t>
  </si>
  <si>
    <t>DAMAS EM SOLO CIMENTO 6:1 (ESTRUTURANTE)</t>
  </si>
  <si>
    <t>DAMAS EM SOLO CIMENTO 12:1</t>
  </si>
  <si>
    <t>DAMAS CONTENCAO MADEIRA</t>
  </si>
  <si>
    <t>GABIAO TIPO COLCHAO H=0,30 ZN/AL+PVC</t>
  </si>
  <si>
    <t>MURO GABIAO TIPO CAIXA 2X1X1M ZN/AL</t>
  </si>
  <si>
    <t>RIP-RAP EM PLACAS CONCRETO ARMADO E=5CM</t>
  </si>
  <si>
    <t>INJECAO DE SOLO-CIMENTO 10:1</t>
  </si>
  <si>
    <t>SOLO CIMENTO 1:6 ENSACADO</t>
  </si>
  <si>
    <t>GRUPO - S06.010 - ESGOTAMENTO</t>
  </si>
  <si>
    <t>ESGOT C/ AUX DE CJ MOTO-BOMBA ATE 10M3/H</t>
  </si>
  <si>
    <t>ESGOT C/ AUX DE CJ MOTO-BOMBA ACI 10M3/H</t>
  </si>
  <si>
    <t>REBAI LENCOL FREATICO C/ PONT FILTRANTES</t>
  </si>
  <si>
    <t>GRUPO - S07.010 - FUNDACOES E ESTRUTURAS</t>
  </si>
  <si>
    <t>LASTRO DE AREIA MEDIA LAVADA</t>
  </si>
  <si>
    <t>LASTRO DE PO DE PEDRA</t>
  </si>
  <si>
    <t>LASTRO DE BRITA "0"</t>
  </si>
  <si>
    <t>LASTRO DE BRITA "1"</t>
  </si>
  <si>
    <t>LASTRO DE BRITA "2"</t>
  </si>
  <si>
    <t>LASTRO DE BRITA 3 A 4</t>
  </si>
  <si>
    <t>LASTRO DE PEDRA DE MAO</t>
  </si>
  <si>
    <t>TIJOLO CERAMICO PARA LEITO DE SECAGEM</t>
  </si>
  <si>
    <t>LASTRO DE CONCRETO MAGRO</t>
  </si>
  <si>
    <t>FORMA PLANA METALICA ESCO/DESF/CIMB</t>
  </si>
  <si>
    <t>FORMA CURVA METALICA ESCO/DESF/CIMB</t>
  </si>
  <si>
    <t>FORMA PLANA DE MADEIRA - PILAR/VIGA/PARE</t>
  </si>
  <si>
    <t>FORMA CURVA MADEIRA - PILAR/VIGA/PAREDE</t>
  </si>
  <si>
    <t>FORMA PLANA CHAPA 12MM-VIGA/PILAR/PAREDE</t>
  </si>
  <si>
    <t>FORMA PLANA CHAPA 12MM-LAJE</t>
  </si>
  <si>
    <t>FORMA CURVA CHAPA COMPENSADA PLAST 12MM</t>
  </si>
  <si>
    <t>CIMBRAMENTO DE MADEIRA PARA EDIFICACOES</t>
  </si>
  <si>
    <t>TAMPONAMENTO DE FURO DE FORMA METALICA</t>
  </si>
  <si>
    <t>ARMADURA CA-25</t>
  </si>
  <si>
    <t>ARMADURA CA-50</t>
  </si>
  <si>
    <t>ARMADURA CA-60</t>
  </si>
  <si>
    <t>CONCRETO FCK 100 KG/CM2, VIRADO NA OBRA</t>
  </si>
  <si>
    <t>CONCRETO FCK 150 KG/CM2, VIRADO NA OBRA</t>
  </si>
  <si>
    <t>CONCRETO FCK 200 KG/CM2, VIRADO NA OBRA</t>
  </si>
  <si>
    <t>CONCRETO FCK 250 KG/CM2, VIRADO NA OBRA</t>
  </si>
  <si>
    <t>CONCRETO USINADO FCK 150 KG/CM2</t>
  </si>
  <si>
    <t>CONCRETO USINADO FCK 200 KG/CM2</t>
  </si>
  <si>
    <t>CONCRETO USINADO FCK 250 KG/CM2</t>
  </si>
  <si>
    <t>CONCRETO USINADO FCK 300 KG/CM2</t>
  </si>
  <si>
    <t>CONCRETO USINADO FCK 350 KG/CM2</t>
  </si>
  <si>
    <t>CONCRETO USINADO FCK 400 KG/CM2</t>
  </si>
  <si>
    <t>CONCRETO USINADO FCK 200 KG/CM2 BOMBEADO</t>
  </si>
  <si>
    <t>CONCRETO USINADO FCK 250 KG/CM2 BOMBEADO</t>
  </si>
  <si>
    <t>CONCRETO USINADO FCK 300 KG/CM2 BOMBEADO</t>
  </si>
  <si>
    <t>CONCRETO USINADO FCK 350 KG/CM2 BOMBEADO</t>
  </si>
  <si>
    <t>CONCRETO USINADO FCK 400 KG/CM2 BOMBEADO</t>
  </si>
  <si>
    <t>CONCRETO CICLOPICO</t>
  </si>
  <si>
    <t>LAJE PRE-MOLDADA PARA FORRO SIMPLES</t>
  </si>
  <si>
    <t>LAJE PRE-MOLDADA SOBRECARGA 300KG/M2</t>
  </si>
  <si>
    <t>CRAVACAO DE ESTACAS COM TRILHO TR-57</t>
  </si>
  <si>
    <t>CRAVACAO DE ESTACAS COM TRILHO TR-68</t>
  </si>
  <si>
    <t>CRAVACAO DE ESTACA CONC DN 180MM 35 TON</t>
  </si>
  <si>
    <t>CRAVACAO DE ESTACA CONC DN 230MM 55 TON</t>
  </si>
  <si>
    <t>CRAVACAO ESTACA EUCALIPTO TRATADO 0,15M</t>
  </si>
  <si>
    <t>CRAV ESTACA PERFIL "I" BITOLA W 150X13</t>
  </si>
  <si>
    <t>CRAV ESTACA PERFIL "I" BITOLA W 200X35,9</t>
  </si>
  <si>
    <t>CRAV ESTACA PERFIL "I" BITOLA W 200X46,1</t>
  </si>
  <si>
    <t>PILAR 40X20CM REDE DN150 A 250-RIO</t>
  </si>
  <si>
    <t>PILAR 60X20CM REDE DN300 A 400-RIO</t>
  </si>
  <si>
    <t>PILAR 40X15CM REDE DN150 A 250-CORREGO</t>
  </si>
  <si>
    <t>PILAR 60X15CM REDE DN300 A 400-CORREGO</t>
  </si>
  <si>
    <t>BASE 80X60X40CM REDE DN150 A 400-RIO</t>
  </si>
  <si>
    <t>BASE 60X60X30CM REDE DN150 A 250-CORREGO</t>
  </si>
  <si>
    <t>BASE 80X60X30CM REDE DN300 A 400-CORREGO</t>
  </si>
  <si>
    <t>GRUPO - S08.010 - DISPOSITIVOS ESPECIAIS - CAIXAS E POÇOS DE VISITA</t>
  </si>
  <si>
    <t>PV-ANEL CONCR DN 600 PROF ATE 1,25M</t>
  </si>
  <si>
    <t>PV-ANEL CONCR DN 1000 PROF DE1,26A1,75M</t>
  </si>
  <si>
    <t>PV-ANEL CONCR DN 1000 PROF DE1,76A2,25M</t>
  </si>
  <si>
    <t>PV-ANEL CONCR DN 1000 PROF DE2,26A2,75M</t>
  </si>
  <si>
    <t>PV-ANEL CONCR DN 1200 PROF DE2,76A3,25M</t>
  </si>
  <si>
    <t>PV-ANEL CONCR DN 1200 PROF DE3,26A3,75M</t>
  </si>
  <si>
    <t>PV-ANEL CONCR DN 1200 PROF DE3,76A4,25M</t>
  </si>
  <si>
    <t>PV-ANEL CONCR DN 1200 PROF DE4,26A4,75M</t>
  </si>
  <si>
    <t>PV-ANEL CONCR DN 1200 PROF DE4,76A5,25M</t>
  </si>
  <si>
    <t>PV-ANEL CONCR DN 1200 PROF DE5,26A5,75M</t>
  </si>
  <si>
    <t>PV-ANEL CONCR DN 1200 PROF DE5,76A6,25M</t>
  </si>
  <si>
    <t>PV DN600 BEIRA RIO PROF ATE 1,25M-ENTER</t>
  </si>
  <si>
    <t>PV DN600 BEIRA RIO PROF 1,26A1,75M-ENTER</t>
  </si>
  <si>
    <t>PV DN600 BEIRA RIO PROF 1,76A2,25M-ENTER</t>
  </si>
  <si>
    <t>PV DN600 BEIRA RIO PROF 2,26A2,75M-ENTER</t>
  </si>
  <si>
    <t>PV DN800 BEIRA RIO PROF ATE 1,25M-ENTER</t>
  </si>
  <si>
    <t>PV DN800 BEIRA RIO PROF 1,26A1,75M-ENTER</t>
  </si>
  <si>
    <t>PV DN800 BEIRA RIO PROF 1,76A2,25M-ENTER</t>
  </si>
  <si>
    <t>PV DN800 BEIRA RIO PROF 2,26A2,75M-ENTER</t>
  </si>
  <si>
    <t>PV DN800 BEIRA RIO PROF 2,76A3,25M-ENTER</t>
  </si>
  <si>
    <t>PV DN800 BEIRA RIO PROF 3,26A3,75M-ENTER</t>
  </si>
  <si>
    <t>PV DN600 BEIRA RIO PROF ATE 1,25M-AEREO</t>
  </si>
  <si>
    <t>PV DN600 BEIRA RIO PROF 1,26A1,75M-AEREO</t>
  </si>
  <si>
    <t>PV DN800 BEIRA RIO PROF ATE 1,25M-AEREO</t>
  </si>
  <si>
    <t>PV DN800 BEIRA RIO PROF 1,26A1,75M-AEREO</t>
  </si>
  <si>
    <t>PV DN800 BEIRA RIO PROF 1,76A2,25M-AEREO</t>
  </si>
  <si>
    <t>PV POLIET DN 800 PROF ATE 1,25M</t>
  </si>
  <si>
    <t>PV POLIET DN 800 PROF DE 1,26 A 1,75M</t>
  </si>
  <si>
    <t>PV POLIET DN 800 PROF DE 1,76 A 2,25M</t>
  </si>
  <si>
    <t>PV POLIET DN 1000 PROF DE 2,26 A 2,75M</t>
  </si>
  <si>
    <t>PV POLIET DN 1000 PROF DE 2,76 A 3,25M</t>
  </si>
  <si>
    <t>PV POLIET DN 1000 PROF DE 3,26 A 3,75M</t>
  </si>
  <si>
    <t>PV POLIET DN 1000 PROF DE 3,76 A 4,25M</t>
  </si>
  <si>
    <t>GRUPO - S09.010 - FECHAMENTO</t>
  </si>
  <si>
    <t>ALVENARIA DE TIJOLO MACICO, E=10CM</t>
  </si>
  <si>
    <t>ALVENARIA DE TIJOLO MACICO, E=20CM</t>
  </si>
  <si>
    <t>ALVENARIA DE LAJOTA FURADA E=10CM</t>
  </si>
  <si>
    <t>ALVENARIA DE LAJOTA FURADA E=20CM</t>
  </si>
  <si>
    <t>ALVENARIA BLOCO CONCRETO E=9CM</t>
  </si>
  <si>
    <t>ALVENARIA BLOCO CONCRETO E=14CM</t>
  </si>
  <si>
    <t>ALVENARIA BLOCO CONCRETO E=19CM</t>
  </si>
  <si>
    <t>ALVENARIA BLOCO CONCRETO E=9CM APARENTE</t>
  </si>
  <si>
    <t>ALVENARIA BLOCO CONCRETO E=14CM APARENTE</t>
  </si>
  <si>
    <t>ALVENARIA BLOCO CONCRETO E=19CM APARENTE</t>
  </si>
  <si>
    <t>ALVENARIA BLOCO CONCR E=14CM ESTRUTURAL</t>
  </si>
  <si>
    <t>ALVENARIA BLOCO CONCR E=19CM ESTRUTURAL</t>
  </si>
  <si>
    <t>ALVENARIA BLOCO CONCR E=14CM ESTRUT/APAR</t>
  </si>
  <si>
    <t>ALVENARIA BLOCO CONCR E=19CM ESTRUT/APAR</t>
  </si>
  <si>
    <t>ALVENAR BL CONCR U E=14CM ARM/CONC/AMAR</t>
  </si>
  <si>
    <t>ALVENAR BL CONCR U E=19CM ARM/CONC/AMAR</t>
  </si>
  <si>
    <t>ALVENARIA ELEMENTO VAZADO CERAMICO E=7CM</t>
  </si>
  <si>
    <t>ALVENARIA ELEMENTO VAZADO CONCR E=10CM</t>
  </si>
  <si>
    <t>ALVENARIA DE PEDRA</t>
  </si>
  <si>
    <t>GUARDA CORPO PRFV 2"X2"  PADRAO A2.3</t>
  </si>
  <si>
    <t>GUARDA-CORPO GALV 1.1/2"  PAD A2.2 S/TEL</t>
  </si>
  <si>
    <t>GUARDA-CORPO GALV 1.1/2"  PAD A2.2 C/TEL</t>
  </si>
  <si>
    <t>CORRIMAO PRFV 2"X2" PADRAO A2.3</t>
  </si>
  <si>
    <t>CORRIMAO ACO GALV. 1.1/2", PAD A2.4</t>
  </si>
  <si>
    <t>FORRO EM GESSO LISO</t>
  </si>
  <si>
    <t>FORRO EM REGUAS DE PVC</t>
  </si>
  <si>
    <t>LINHA DE SOMBRA PARA FORRO DE GESSO</t>
  </si>
  <si>
    <t>GRUPO - S10.010 - PISOS E REVESTIMENTOS</t>
  </si>
  <si>
    <t>PISO CERAMICO PEI-5 TIPO "A"</t>
  </si>
  <si>
    <t>REVESTIMENTO CERAMICO PEI-3 TIPO "A"</t>
  </si>
  <si>
    <t>PISO LADRILHO HIDRAULICO 20X20CM</t>
  </si>
  <si>
    <t>PLACAS CONCR. ARMADO E=8,0CM 50X50CM-VIA</t>
  </si>
  <si>
    <t>PLACAS CONCR ARMADO E=4,0CM 40X40CM-JARD</t>
  </si>
  <si>
    <t>PISO ALTA RESIST C/ JUNTA E AGREGADO 8MM</t>
  </si>
  <si>
    <t>PISO CIMENTADO E=2,0CM SOB/ LASTRO 8,0CM</t>
  </si>
  <si>
    <t>RODAPE CERAMICO PEI-5 TIPO "A"</t>
  </si>
  <si>
    <t>RODAPE DE MADEIRA MACICA H=7,0CM</t>
  </si>
  <si>
    <t>SOLEIRA, RODAPE E PEITORIL GRANITO E=2CM</t>
  </si>
  <si>
    <t>REGUL BASE DE PISO C/ ARGAM 1:3, E=3CM</t>
  </si>
  <si>
    <t>EMBOCO ARGAMASSA CIMENTO/CAL/AREIA 1:2:9</t>
  </si>
  <si>
    <t>EMBOCO ARGAMASSA CIMENTO/AREIA 1:3</t>
  </si>
  <si>
    <t>REBOCO COMUM ARGAMASSA CIMENTO/AREIA 1:3</t>
  </si>
  <si>
    <t>REBOCO PAULISTA ARGAM CIMENTO/AREIA 1:3</t>
  </si>
  <si>
    <t>REBOCO PAULISTA TETO/PLATIB TRAÇO 1:2:9</t>
  </si>
  <si>
    <t>CALAFETO ARGAMASSA CIMENTO/AREIA 1:3</t>
  </si>
  <si>
    <t>CHAPISCO INT/EXT ARGAM CIMENTO/AREIA 1:3</t>
  </si>
  <si>
    <t>CHAPISCO TETO/PLATIB ARG CIMEN/AREIA 1:3</t>
  </si>
  <si>
    <t>CHAPISCO ACABAM ARGAM CIMENTO/AREIA 1:3</t>
  </si>
  <si>
    <t>EMASSAMENTO ESQUADRIAS MADEIRA 2 DEMAOS</t>
  </si>
  <si>
    <t>EMASSAM PAREDE/TETO MASSA PVA 2 DEMAOS</t>
  </si>
  <si>
    <t>EMASSAM PAREDE/TETO MASSA ACRIL 2 DEMAOS</t>
  </si>
  <si>
    <t>PINTURA CAL PAREDE EXT/MEIO FIO 1 DEMAO</t>
  </si>
  <si>
    <t>PINTURA PVA LATEX  PAREDE/TETO 2 DEMAOS</t>
  </si>
  <si>
    <t>PINTURA PVA LATEX  PAREDE/TETO 3 DEMAOS</t>
  </si>
  <si>
    <t>PINTURA ACRILICA SOBRE CHAPISCO 2 DEMAOS</t>
  </si>
  <si>
    <t>PINTURA LATEX SOBRE CHAPISCO 2 DEMAOS</t>
  </si>
  <si>
    <t>PINTURA TEXTURA ACRILICA FINA</t>
  </si>
  <si>
    <t>PINTURA TEXTURA ACRILICA GROSSA</t>
  </si>
  <si>
    <t>PINTURA ESMALTE SINTETICO ACO 2 DEMAOS</t>
  </si>
  <si>
    <t>PINTURA ESMALTE SINTET TUBUL 2 DEMAOS</t>
  </si>
  <si>
    <t>PINT ESMALTE SINT PAREDE/TETO 2 DEMAOS</t>
  </si>
  <si>
    <t>PINT ESMALTE SINT PAREDE/TETO 3 DEMAOS</t>
  </si>
  <si>
    <t>PINTURA ESMALTE SINTET MADEIRA 2 DEMAOS</t>
  </si>
  <si>
    <t>PINTURA ACRILICA PAREDE/TETO 2 DEMAOS</t>
  </si>
  <si>
    <t>PINTURA ACRILICA PAREDE/TETO 3 DEMAOS</t>
  </si>
  <si>
    <t>PINTURA EM VERNIZ ACRILICO 2 DEMAOS</t>
  </si>
  <si>
    <t>PINTURA EPOXI PAREDES 2 DEMAOS</t>
  </si>
  <si>
    <t>PINT ANTICORROSIVA ZARCAO FERRO 2 DEMAOS</t>
  </si>
  <si>
    <t>PINTURA ACRILICA PARA PISO 2 DEMAOS</t>
  </si>
  <si>
    <t>PINTURA COM NATA DE CIMENTO</t>
  </si>
  <si>
    <t>BANCADA DE APOIO GRANITO CINZA E=2,0CM</t>
  </si>
  <si>
    <t>SELADOR ACRILICO PAREDE/TETO</t>
  </si>
  <si>
    <t>POLIURETANO ACRIL ESTR METAL DUAS DEMAOS</t>
  </si>
  <si>
    <t>REBOCO IMPERME C/ ARGAMASSA TIXOTROPICA</t>
  </si>
  <si>
    <t>PINTURA EM VERNIZ REDUTOR EPOXI 2 DEMAOS</t>
  </si>
  <si>
    <t>GRUPO - S11.010 - IMPERMEABILIZAÇÃO</t>
  </si>
  <si>
    <t>ADITIVO IMPERMEABILIZANTE SIKA 1 OU SIMI</t>
  </si>
  <si>
    <t>ADIT ACELER PEGA/ENDURECIM SIKA 3 OU SIM</t>
  </si>
  <si>
    <t>ADESIVO BASE POLIMERO SIKAFIX OU SIMILAR</t>
  </si>
  <si>
    <t>ARGAMASSA FLUIDA SIKAGROUT250 OU SIMILAR</t>
  </si>
  <si>
    <t>SIKA TOP 108 OU SIMILAR 2 DEMAOS</t>
  </si>
  <si>
    <t>IGOLFLEX OU SIMILAR 2 DEMAOS</t>
  </si>
  <si>
    <t>IGOLFLEX OU SIMILAR 3 DEMAOS</t>
  </si>
  <si>
    <t>IGOLFLEX BRANCO OU SIMILAR 2 DEMAOS</t>
  </si>
  <si>
    <t>IGOLFLEX BRANCO OU SIMILAR 3 DEMAOS</t>
  </si>
  <si>
    <t>IGOL 2 OU SIMILAR 2 DEMAOS</t>
  </si>
  <si>
    <t>SIKA TOP 107 OU SIMILAR 1 DEMAO</t>
  </si>
  <si>
    <t>SIKA TOP 107 OU SIMILAR 2 DEMAOS</t>
  </si>
  <si>
    <t>SIKA TOP 107 OU SIMILAR 3 DEMAOS</t>
  </si>
  <si>
    <t>SIKA TOP FLEX OU SIMILAR 1 DEMAO</t>
  </si>
  <si>
    <t>SIKA TOP FLEX OU SIMILAR 2 DEMAOS</t>
  </si>
  <si>
    <t>SIKA TOP FLEX OU SIMILAR 3 DEMAOS</t>
  </si>
  <si>
    <t>SIKAGARD 62 OU SIMILAR</t>
  </si>
  <si>
    <t>MANTA ASFALTICA E=4MM ESTRUTURADA</t>
  </si>
  <si>
    <t>REJUNTE MASTIQUE 2X1 - SIKAFLEX OU SIMIL</t>
  </si>
  <si>
    <t>PINTURA EPOXI ALCATRAO 3 DEMAOS</t>
  </si>
  <si>
    <t>TECIDO DE POLIESTER 1 CAMADA</t>
  </si>
  <si>
    <t>ISOPOR COM E=2,5CM</t>
  </si>
  <si>
    <t>ISOPOR COM E=1,0CM</t>
  </si>
  <si>
    <t>JUNTA DILAT ELAST CONCR FUNGENBAND O-22</t>
  </si>
  <si>
    <t>REVEST SIKA TOP 122 OU SIMILAR E=20MM</t>
  </si>
  <si>
    <t>GEOGRELHA DE POLIESTER RESISTENCIA 200KN</t>
  </si>
  <si>
    <t>MANTA GEOTEXTIL POLIESTER 10KN/M</t>
  </si>
  <si>
    <t>GRUPO - S12.010 - ESQUADRIAS E VIDROS</t>
  </si>
  <si>
    <t>PORTA MADEIRA PRANCHETA, COMPLETA</t>
  </si>
  <si>
    <t>PORTA DE MADEIRA ALMOFADA, COMPLETA</t>
  </si>
  <si>
    <t>PORTA ALUMINIO DE ABRIR/CORRER, COMPLETA</t>
  </si>
  <si>
    <t>JANELA/BASCULA ALUM ABRIR/CORRER, COMPL</t>
  </si>
  <si>
    <t>VIDRO LISO TRANSPARENTE E=4MM</t>
  </si>
  <si>
    <t>DIVISORIA GRANITO CINZA POLIDO DUAS FACE</t>
  </si>
  <si>
    <t>ESPELHO DE CRISTAL E=4MM</t>
  </si>
  <si>
    <t>GRUPO - S13.010 - COBERTURA</t>
  </si>
  <si>
    <t>COBERT TELHAS FIBR OND E=6MM, C/ MADEIR</t>
  </si>
  <si>
    <t>COBERT TELHAS FIBR OND E=6MM, S/ MADEIR</t>
  </si>
  <si>
    <t>COBERT TELHAS FIBR OND E=8MM, C/ MADEIR</t>
  </si>
  <si>
    <t>COBERT TELHAS FIBR OND E=8MM, S/ MADEIR</t>
  </si>
  <si>
    <t>COBERTURA TELHAS CANALETE 49, C/ MADEIR</t>
  </si>
  <si>
    <t>COBERTURA TELHAS CANALETE 49, S/ MADEIR</t>
  </si>
  <si>
    <t>COBERTURA TELHAS CANALETE 90, C/ MADEIR</t>
  </si>
  <si>
    <t>COBERTURA TELHAS CANALETE 90 S MADEIRAM</t>
  </si>
  <si>
    <t>COBERT TELHAS ALUMINIO ONDULADA E=5,0MM</t>
  </si>
  <si>
    <t>COBERT TELHAS CERAMICA FRANCESA, C/MADEI</t>
  </si>
  <si>
    <t>COBERT TELHAS CERAMICA COLONIAL, C/MADEI</t>
  </si>
  <si>
    <t>COBERT TELHAS TRANSL TRAP, ESTRU METAL</t>
  </si>
  <si>
    <t>CUMEEIRA UNIVERSAL DE FIBROCIMENTO</t>
  </si>
  <si>
    <t>RUFO EM ALUMINIO ESP=0,5MM LARGURA 40CM</t>
  </si>
  <si>
    <t>CALHA EM PVC L=20CM COM SUPORTE</t>
  </si>
  <si>
    <t>GRUPO -  S14.010 - INSTALAÇÕES HIDROSSANITÁRIAS</t>
  </si>
  <si>
    <t>BACIA SANITARIA LOUCA CAIXA ACOPLADA</t>
  </si>
  <si>
    <t>BACIA SANITARIA LOUCA CONVENCIONAL</t>
  </si>
  <si>
    <t>BACIA SANITARIA LOUCA CONVENCIONAL PCD</t>
  </si>
  <si>
    <t>MICTORIO LOUCA SIFONADO</t>
  </si>
  <si>
    <t>LAVATORIO LOUCA COM COLUNA</t>
  </si>
  <si>
    <t>LAVATORIO LOUCA COM COLUNA SUSPENSA PCD</t>
  </si>
  <si>
    <t>LAVATORIO LOUCA SEM COLUNA SUSPENSO</t>
  </si>
  <si>
    <t>CUBA LOUCA DE EMBUTIR</t>
  </si>
  <si>
    <t>CUBA ACO INOX DE EMBUTIR</t>
  </si>
  <si>
    <t>TANQUE LOUCA SUSPENSO SEM COLUNA</t>
  </si>
  <si>
    <t>CHUVEIRO PLASTICO BRANCO ELETRICO</t>
  </si>
  <si>
    <t>CHUVEIRO PLASTICO BRANCO COMUM</t>
  </si>
  <si>
    <t>DUCHA HIGIENICA METAL CROMADO</t>
  </si>
  <si>
    <t>TORNEIRA BANCADA METAL MANUAL LAVATORIO</t>
  </si>
  <si>
    <t>TORNEIRA BANCADA METAL AUTOMAT LAVATORIO</t>
  </si>
  <si>
    <t>TORNEIRA BANCADA METAL MANUAL PIA COZINH</t>
  </si>
  <si>
    <t>TORNEIRA PVC MANUAL USO GERAL</t>
  </si>
  <si>
    <t>CABIDE METAL CROMADO UM GANCHO</t>
  </si>
  <si>
    <t>PAPELEIRA METAL CROMADO</t>
  </si>
  <si>
    <t>PAPELEIRA PLASTICA PAPEL HIGIENICO ROLAO</t>
  </si>
  <si>
    <t>TOALHEIRO PLASTICO PAPEL TOALHA</t>
  </si>
  <si>
    <t>SABONETEIRA PLASTICA TIPO DISPENSER</t>
  </si>
  <si>
    <t>RALO SECO PVC 100X53X40MM QUADRADO</t>
  </si>
  <si>
    <t>RALO SINFONADO PVC 100X40MM CILINDRICO</t>
  </si>
  <si>
    <t>CAIXA SINFONADA PVC 100X100X50MM REDONDA</t>
  </si>
  <si>
    <t>CAIXA DESCARGA EXTERNA PLASTICA COMPLETA</t>
  </si>
  <si>
    <t>CAIXA GORDURA PRE-MOLDADA 40X40X40CM</t>
  </si>
  <si>
    <t>CAIXA PASSAGEM PRE-MOLDADA 40X40X40CM</t>
  </si>
  <si>
    <t>CAIXA DAGUA FIBRA VIDRO 500L COMPLETA</t>
  </si>
  <si>
    <t>CAIXA DAGUA FIBRA VIDRO 1000L COMPLETA</t>
  </si>
  <si>
    <t>PONTO AGUA FRIA</t>
  </si>
  <si>
    <t>PONTO DRENO AR-CONDICIONADO</t>
  </si>
  <si>
    <t>PONTO REGISTRO DE PRESSAO</t>
  </si>
  <si>
    <t>PONTO REGISTRO DE GAVETA 3/4"</t>
  </si>
  <si>
    <t>PONTO REGISTRO DE GAVETA 1/2"</t>
  </si>
  <si>
    <t>PONTO VALVULA DESCARGA MICTORIO</t>
  </si>
  <si>
    <t>PONTO VALVULA DESCARGA BACIA SANITARIA</t>
  </si>
  <si>
    <t>PONTO VALVULA DESCARGA BACIA SANITAR PCD</t>
  </si>
  <si>
    <t>PONTO ESGOTO PRIMARIO</t>
  </si>
  <si>
    <t>PONTO ESGOTO SECUNDARIO</t>
  </si>
  <si>
    <t>PONTO VENTILACAO ESGOTO</t>
  </si>
  <si>
    <t>TANQUE PRE-MOLDADO DE CONCRETO</t>
  </si>
  <si>
    <t>TUBO PVC SOLD AGUA 20MM, INC CONEXOES</t>
  </si>
  <si>
    <t>TUBO PVC SOLD AGUA 25MM, INC CONEXOES</t>
  </si>
  <si>
    <t>TUBO PVC SOLD AGUA 32MM, INC CONEXOES</t>
  </si>
  <si>
    <t>TUBO PVC SOLD AGUA 50MM, INC CONEXOES</t>
  </si>
  <si>
    <t>TUBO PVC SOLD ESGOTO 40MM, INC CONEXOES</t>
  </si>
  <si>
    <t>TUBO PVC SOLD ESGOTO 50MM, INC CONEXOES</t>
  </si>
  <si>
    <t>TUBO PVC SOLD ESGOTO 75MM, INC CONEXOES</t>
  </si>
  <si>
    <t>TUBO PVC SOLD ESGOTO 100MM, INC CONEXOES</t>
  </si>
  <si>
    <t>TUBO PVC SOLD ESGOTO 200MM, INC CONEXOES</t>
  </si>
  <si>
    <t>REGISTRO DE GAVETA BRUTO DN 25 MM (1")</t>
  </si>
  <si>
    <t>GRUPO -  S15.010 - INSTALAÇÕES ELÉTRICAS/TELEFONIA/CABEAMENTO</t>
  </si>
  <si>
    <t>PONTO ILUMINACAO APARENTE TETO</t>
  </si>
  <si>
    <t>PONTO ILUMINACAO EMBUTIDO PAREDE</t>
  </si>
  <si>
    <t>PONTO INTERRUPTOR SIMPLES EMBUT 1TECLA</t>
  </si>
  <si>
    <t>PONTO INTERRUPTOR SIMPLES EMBUT 2TECLAS</t>
  </si>
  <si>
    <t>PONTO INTERRUPTOR SIMPLES EMBUT 3TECLAS</t>
  </si>
  <si>
    <t>PONTO TOMADA EMBUTIDO 2P+T 10A/250V</t>
  </si>
  <si>
    <t>PONTO TOMADA EMBUTIDO 2P+T 20A/250V</t>
  </si>
  <si>
    <t>PONTO TOMADA EMBUTIDO 3P+T 30A/440V</t>
  </si>
  <si>
    <t>PONTO TOMADA PISO EMBUTID 2P+T 10A/250V</t>
  </si>
  <si>
    <t>PONTO TOMADA CHUVEIRO ELETRICO EMBUTIDO</t>
  </si>
  <si>
    <t>PONTO TOMADA AR CONDICIONADO EMBUTIDO</t>
  </si>
  <si>
    <t>PONTO TOMADA DE TELEFONE RJ11 EMBUTIDO</t>
  </si>
  <si>
    <t>PONTO ANTENA DE TV EMBUTIDO</t>
  </si>
  <si>
    <t>CAIXA PASSAGEM ALV ELET 500X500MM DT-103</t>
  </si>
  <si>
    <t>CAIXA PASSAGEM ALV ELET 300X300MM DT-104</t>
  </si>
  <si>
    <t>POSTE ILUM C/LUMINARIA DECORATIVA DT-118</t>
  </si>
  <si>
    <t>GRUPO -  16.010 - INSTALAÇÕES ELETROMECÂNICAS</t>
  </si>
  <si>
    <t>MONT E ASSENT CJ MOTOBOMBA POT ATE 10CV</t>
  </si>
  <si>
    <t>MONT E ASSENT CJ MOTOBOMBA POT 10A20CV</t>
  </si>
  <si>
    <t>MONT E ASSENT CJ MOTOBOMBA POT 20A30CV</t>
  </si>
  <si>
    <t>MONT E ASSENT CJ MOTOBOMBA POT 30A50CV</t>
  </si>
  <si>
    <t>MONT E ASSENT CJ MOTOBOMBA POT 50A100CV</t>
  </si>
  <si>
    <t>MONT E ASSENT CJ MOTOBOMBA POT 100A300CV</t>
  </si>
  <si>
    <t>MONT E ASSENT CJ MOTOBOMBA POT 300A500CV</t>
  </si>
  <si>
    <t>MONT E ASSENT CJ MOTOBOMBA POT &gt;500CV</t>
  </si>
  <si>
    <t>MONT E INST QUADRO COMANDO POT ATE 10CV</t>
  </si>
  <si>
    <t>MONT E INST QUADRO COMANDO POT 10A20CV</t>
  </si>
  <si>
    <t>MONT E INST QUADRO COMANDO POT 20A30CV</t>
  </si>
  <si>
    <t>MONT E INST QUADRO COMANDO POT 30A50CV</t>
  </si>
  <si>
    <t>MONT E INST QUADRO COMANDO POT 50A100CV</t>
  </si>
  <si>
    <t>MONT E INST QUADRO COMANDO POT 100A300CV</t>
  </si>
  <si>
    <t>MONT E INST QUADRO COMANDO POT 300A500CV</t>
  </si>
  <si>
    <t>MONT E INST QUADRO COMANDO POT &gt; 500CV</t>
  </si>
  <si>
    <t>ESTRUTURA EM MADEIRA DE LEI</t>
  </si>
  <si>
    <t>COMPORTA STOPLOG FIBRA VIDRO E=3MM</t>
  </si>
  <si>
    <t>COMPORTA STOPLOG FIBRA VIDRO E=5MM</t>
  </si>
  <si>
    <t>COMPORTA STOPLOG FIBRA VIDRO E=6MM</t>
  </si>
  <si>
    <t>COMPORTA STOPLOG FIBRA VIDRO E=7MM</t>
  </si>
  <si>
    <t>COMPORTA STOPLOG FIBRA VIDRO E=10MM</t>
  </si>
  <si>
    <t>COMPORTA STOPLOG FIBRA VIDRO E=15MM</t>
  </si>
  <si>
    <t>COMPORTA STOPLOG FIBRA VIDRO E=20MM</t>
  </si>
  <si>
    <t>CHICANA FIBRA VIDRO E=3MM</t>
  </si>
  <si>
    <t>CHICANA FIBRA VIDRO E=5MM</t>
  </si>
  <si>
    <t>CHICANA FIBRA VIDRO E=6MM</t>
  </si>
  <si>
    <t>CHICANA FIBRA VIDRO E=7MM</t>
  </si>
  <si>
    <t>CHICANA FIBRA VIDRO E=10MM</t>
  </si>
  <si>
    <t>CHICANA FIBRA VIDRO E=15MM</t>
  </si>
  <si>
    <t>CHICANA FIBRA VIDRO E=20MM</t>
  </si>
  <si>
    <t>CALHA PARSHALL PADRAO FIBRA VIDRO W=3"</t>
  </si>
  <si>
    <t>CALHA PARSHALL PADRAO FIBRA VIDRO W=6"</t>
  </si>
  <si>
    <t>CALHA PARSHALL PADRAO FIBRA VIDRO W=9"</t>
  </si>
  <si>
    <t>CALHA PARSHALL PADRAO FIBRA VIDRO W=12"</t>
  </si>
  <si>
    <t>CALHA PARSHALL PADRAO FIBRA VIDRO W=18"</t>
  </si>
  <si>
    <t>CALHA PARSHALL PADRAO FIBRA VIDRO W=24"</t>
  </si>
  <si>
    <t>TAMPA FIBRA VIDRO E=6MM</t>
  </si>
  <si>
    <t>GRUPO -  S17.010 - ASSENTAMENTO</t>
  </si>
  <si>
    <t>ASSENTAMENTO TUBO FOFO JE DN 50</t>
  </si>
  <si>
    <t>ASSENTAMENTO TUBO FOFO JE DN 80</t>
  </si>
  <si>
    <t>ASSENTAMENTO TUBO FOFO JE DN 100</t>
  </si>
  <si>
    <t>ASSENTAMENTO TUBO FOFO JE DN 150</t>
  </si>
  <si>
    <t>ASSENTAMENTO TUBO FOFO JE DN 200</t>
  </si>
  <si>
    <t>ASSENTAMENTO TUBO FOFO JE DN 250</t>
  </si>
  <si>
    <t>ASSENTAMENTO TUBO FOFO JE DN 300</t>
  </si>
  <si>
    <t>ASSENTAMENTO TUBO FOFO JE DN 350</t>
  </si>
  <si>
    <t>ASSENTAMENTO TUBO FOFO JE DN 400</t>
  </si>
  <si>
    <t>ASSENTAMENTO TUBO FOFO JE DN 450</t>
  </si>
  <si>
    <t>ASSENTAMENTO TUBO FOFO JE DN 500</t>
  </si>
  <si>
    <t>ASSENTAMENTO TUBO FOFO JE DN 600</t>
  </si>
  <si>
    <t>ASSENTAMENTO TUBO FOFO JE DN 700</t>
  </si>
  <si>
    <t>ASSENTAMENTO TUBO FOFO JE DN 800</t>
  </si>
  <si>
    <t>ASSENTAMENTO TUBO FOFO JE DN 900</t>
  </si>
  <si>
    <t>ASSENTAMENTO TUBO FOFO JE DN 1000</t>
  </si>
  <si>
    <t>ASSENTAMENTO TUBO FOFO JE DN 1200</t>
  </si>
  <si>
    <t>ASSENTAMENTO TUBO PVC PBA DN 50</t>
  </si>
  <si>
    <t>ASSENTAMENTO TUBO PVC PBA DN 75</t>
  </si>
  <si>
    <t>ASSENTAMENTO TUBO PVC PBA DN 100</t>
  </si>
  <si>
    <t>ASSENTAMENTO TUBO PVC EB-644 DN 100</t>
  </si>
  <si>
    <t>ASSENTAMENTO TUBO PVC EB-644 DN 150</t>
  </si>
  <si>
    <t>ASSENTAMENTO TUBO PVC EB-644 DN 200</t>
  </si>
  <si>
    <t>ASSENTAMENTO TUBO PVC EB-644 DN 250</t>
  </si>
  <si>
    <t>ASSENTAMENTO TUBO PVC EB-644 DN 300</t>
  </si>
  <si>
    <t>ASSENTAMENTO TUBO PVC EB-644 DN 350</t>
  </si>
  <si>
    <t>ASSENTAMENTO TUBO PVC EB-644 DN 400</t>
  </si>
  <si>
    <t>ASSENTAMENTO TUBO PVC DEFOFO DN 100</t>
  </si>
  <si>
    <t>ASSENTAMENTO TUBO PVC DEFOFO DN 150</t>
  </si>
  <si>
    <t>ASSENTAMENTO TUBO PVC DEFOFO DN 200</t>
  </si>
  <si>
    <t>ASSENTAMENTO TUBO PVC DEFOFO DN 250</t>
  </si>
  <si>
    <t>ASSENTAMENTO TUBO PVC DEFOFO DN 300</t>
  </si>
  <si>
    <t>ASSENTAMENTO TUBO PVC DEFOFO DN 350</t>
  </si>
  <si>
    <t>ASSENTAMENTO TUBO PVC DEFOFO DN 400</t>
  </si>
  <si>
    <t>ASSENTAMENTO TUBO PVC DEFOFO DN 500</t>
  </si>
  <si>
    <t>ASSENTAMENTO TUBO PVC EB-608 DN 40</t>
  </si>
  <si>
    <t>ASSENTAMENTO TUBO PVC EB-608 DN 50</t>
  </si>
  <si>
    <t>ASSENTAMENTO TUBO PVC EB-608 DN 75</t>
  </si>
  <si>
    <t>ASSENTAMENTO TUBO PVC EB-608 DN 100</t>
  </si>
  <si>
    <t>ASSENTAMENTO TUBO PVC ROSCA 1/2"</t>
  </si>
  <si>
    <t>ASSENTAMENTO TUBO PVC ROSCA 3/4"</t>
  </si>
  <si>
    <t>ASSENTAMENTO TUBO PVC ROSCA 1"</t>
  </si>
  <si>
    <t>ASSENTAMENTO TUBO PVC ROSCA 1.1/4"</t>
  </si>
  <si>
    <t>ASSENTAMENTO TUBO PVC ROSCA 1.1/2"</t>
  </si>
  <si>
    <t>ASSENTAMENTO TUBO PVC ROSCA 2"</t>
  </si>
  <si>
    <t>ASSENTAMENTO TUBO PVC ROSCA 2.1/2"</t>
  </si>
  <si>
    <t>ASSENTAMENTO TUBO PVC ROSCA 3"</t>
  </si>
  <si>
    <t>ASSENTAMENTO TUBO PVC ROSCA 4"</t>
  </si>
  <si>
    <t>ASSENTAMENTO TUBO PVC SOLDA D 20</t>
  </si>
  <si>
    <t>ASSENTAMENTO TUBO PVC SOLDA D 25</t>
  </si>
  <si>
    <t>ASSENTAMENTO TUBO PVC SOLDA D 32</t>
  </si>
  <si>
    <t>ASSENTAMENTO TUBO PVC SOLDA D 40</t>
  </si>
  <si>
    <t>ASSENTAMENTO TUBO PVC SOLDA D 50</t>
  </si>
  <si>
    <t>ASSENTAMENTO TUBO PVC SOLDA D 60</t>
  </si>
  <si>
    <t>ASSENTAMENTO TUBO PVC SOLDA D 110</t>
  </si>
  <si>
    <t>ASSENTAMENTO TUBO FOGO ROSCA D 1/2"</t>
  </si>
  <si>
    <t>ASSENTAMENTO TUBO FOGO ROSCA D 3/4"</t>
  </si>
  <si>
    <t>ASSENTAMENTO TUBO FOGO ROSCA D 2"</t>
  </si>
  <si>
    <t>ASSENTAMENTO TUBO FOGO ROSCA D 2.1/2"</t>
  </si>
  <si>
    <t>ASSENTAMENTO TUBO FOGO ROSCA D 3"</t>
  </si>
  <si>
    <t>ASSENTAMENTO TUBO FOGO ROSCA D 4"</t>
  </si>
  <si>
    <t>ASSENTAMENTO TUBO FOGO ROSCA D 6"</t>
  </si>
  <si>
    <t>ASSENTAMENTO TUBO CONCRETO DN 200</t>
  </si>
  <si>
    <t>ASSENTAMENTO TUBO CONCRETO DN 300</t>
  </si>
  <si>
    <t>ASSENTAMENTO TUBO CONCRETO DN 400</t>
  </si>
  <si>
    <t>ASSENTAMENTO TUBO CONCRETO DN 500</t>
  </si>
  <si>
    <t>ASSENTAMENTO TUBO CONCRETO DN 600</t>
  </si>
  <si>
    <t>ASSENTAMENTO TUBO CONCRETO DN 700</t>
  </si>
  <si>
    <t>ASSENTAMENTO TUBO CONCRETO DN 800</t>
  </si>
  <si>
    <t>ASSENTAMENTO TUBO CONCRETO DN 900</t>
  </si>
  <si>
    <t>ASSENTAMENTO TUBO CONCRETO DN 1000</t>
  </si>
  <si>
    <t>ASSENTAMENTO TUBO CONCRETO DN 1200</t>
  </si>
  <si>
    <t>ASSENTAMENTO TUBO CONCRETO DN 1500</t>
  </si>
  <si>
    <t>ASSENT TUBO FOFO DN 80 SOBRE PILARES</t>
  </si>
  <si>
    <t>ASSENT TUBO FOFO DN 100 SOBRE PILARES</t>
  </si>
  <si>
    <t>ASSENT TUBO FOFO DN 150 SOBRE PILARES</t>
  </si>
  <si>
    <t>ASSENT TUBO FOFO DN 200 SOBRE PILARES</t>
  </si>
  <si>
    <t>ASSENT TUBO FOFO DN 250 SOBRE PILARES</t>
  </si>
  <si>
    <t>ASSENT TUBO FOFO DN 300 SOBRE PILARES</t>
  </si>
  <si>
    <t>ASSENT TUBO FOFO DN 350 SOBRE PILARES</t>
  </si>
  <si>
    <t>ASSENT TUBO FOFO DN 400 SOBRE PILARES</t>
  </si>
  <si>
    <t>GRUPO -   S18.010 - SERVIÇOS DE FUNDIÇÃO E USINAGEM</t>
  </si>
  <si>
    <t>PECAS EM CHAPAS/PERFIL/BARRA EM ACO</t>
  </si>
  <si>
    <t>TUBOS E CONEXOES FLANGEADOS EM ACO</t>
  </si>
  <si>
    <t>TUBOS E CONEXOES EM ACO SOLDADO</t>
  </si>
  <si>
    <t>PECAS EM CHAPAS/PERFIL/BARRA EM ACO INOX</t>
  </si>
  <si>
    <t>TUBOS E CONEXOES EM ACO INOX</t>
  </si>
  <si>
    <t>PECAS EM ESTRUTURA PESADA EM ACO</t>
  </si>
  <si>
    <t>CORTE SOLDA DE TUBOS ATE DN 150</t>
  </si>
  <si>
    <t>CORTE SOLDA DE TUBOS DN 200</t>
  </si>
  <si>
    <t>CORTE SOLDA DE TUBOS DN 250</t>
  </si>
  <si>
    <t>CORTE SOLDA DE TUBOS DN 300</t>
  </si>
  <si>
    <t>CORTE SOLDA DE TUBOS DN 400</t>
  </si>
  <si>
    <t>CORTE SOLDA DE TUBOS DN 500</t>
  </si>
  <si>
    <t>CORTE SOLDA DE TUBOS DN 600</t>
  </si>
  <si>
    <t>CORTE SOLDA DE TUBOS DN 700</t>
  </si>
  <si>
    <t>GRUPO -  S19.010 - INTERLIGAÇÕES</t>
  </si>
  <si>
    <t>INTERLIGACAO DE REDE ATE DN 100</t>
  </si>
  <si>
    <t>INTERLIGACAO DE REDE DN 150</t>
  </si>
  <si>
    <t>INTERLIGACAO DE REDE  DN 200 A DN 300</t>
  </si>
  <si>
    <t>INTERLIGACAO DE REDE  DN 350 A DN 500</t>
  </si>
  <si>
    <t>INTERLIGACAO DE REDE  DN 600 A DN 700</t>
  </si>
  <si>
    <t>INTERLIGACAO DE REDE  DN 800 A DN 900</t>
  </si>
  <si>
    <t>INTERLIGACAO DE REDE  DN 1000</t>
  </si>
  <si>
    <t>INTERLIGACAO DE REDE DN 75-C/ REDE CARGA</t>
  </si>
  <si>
    <t>INTERLIGACAO DE REDE DN 100-C/ REDE CARG</t>
  </si>
  <si>
    <t>INTERLIGACAO DE REDE DN 150-C/ REDE CARG</t>
  </si>
  <si>
    <t>INTERLIGACAO DE REDE DN 200-C/ REDE CARG</t>
  </si>
  <si>
    <t>INTERLIGACAO DE REDE DN 250-C/ REDE CARG</t>
  </si>
  <si>
    <t>INTERLIGACAO DE REDE DN 300-C/ REDE CARG</t>
  </si>
  <si>
    <t>INTERLIGACAO DE REDE DN 350-C/ REDE CARG</t>
  </si>
  <si>
    <t>INTERLIGACAO DE REDE DN 400-C/ REDE CARG</t>
  </si>
  <si>
    <t>GRUPO -   S20.010 - LIGAÇÕES PREDIAIS</t>
  </si>
  <si>
    <t>LIG PRED ESG LONGA C/MAT S/PAV H0,6A1,0M</t>
  </si>
  <si>
    <t>LIG PRED ESG LONGA C/MAT PARAL H0,6A1,0M</t>
  </si>
  <si>
    <t>LIG PRED ESG LONGA C/MAT BLOCO H0,6A1,0M</t>
  </si>
  <si>
    <t>LIG PRED ESG LONGA C/MAT ASFAL H0,6A1,0M</t>
  </si>
  <si>
    <t>LIG PRED ESG CURTA C/MAT S/PAV H0,6A1,0M</t>
  </si>
  <si>
    <t>LIG PRED ESG CURTA C/MAT PARAL H0,6A1,0M</t>
  </si>
  <si>
    <t>LIG PRED ESG CURTA C/MAT BLOCO H0,6A1,0M</t>
  </si>
  <si>
    <t>LIG PRED ESG CURTA C/MAT ASFAL H0,6A1,0M</t>
  </si>
  <si>
    <t>LIG PRED AGUA DN 20, C/ COLAR, S/PAV</t>
  </si>
  <si>
    <t>LIG PRED AGUA DN 20, C/ COLAR, ASFALTO</t>
  </si>
  <si>
    <t>LIG PRED AGUA DN 20, C/ COLAR, PARALELO</t>
  </si>
  <si>
    <t>LIG PRED AGUA DN 20, C/ COLAR, BLOCO</t>
  </si>
  <si>
    <t>LIG PRED AGUA DN 20, C/ TE, S/PAVIMENTO</t>
  </si>
  <si>
    <t>LIG PRED AGUA DN 20, C/ TE, ASFALTO</t>
  </si>
  <si>
    <t>LIG PRED AGUA DN 20, C/ TE, PARALELO</t>
  </si>
  <si>
    <t>LIG PRED AGUA DN 20, C/ TE, BLOCO</t>
  </si>
  <si>
    <t>PADRAO 1A-CAIXA TERMOPLASTICA HIDROM ¾"</t>
  </si>
  <si>
    <t>PADRAO 1B-CAIXA TERMOPLASTICA HIDROM ¾"</t>
  </si>
  <si>
    <t>PADRAO 1C-CAVALETE PVC HIDROMETRO ¾"</t>
  </si>
  <si>
    <t>PADRAO 1D-CAIXA ENTERRADA HIDROMETRO ¾"</t>
  </si>
  <si>
    <t>PADRAO 2-CAIXA ENTERRADA HIDROMETRO 1"</t>
  </si>
  <si>
    <t>PADRAO 3-CAIXA ENTERRADA HIDROM 1.1/2"</t>
  </si>
  <si>
    <t>PADRAO 4-CAIXA ENTERRADA HIDROMETRO 2"</t>
  </si>
  <si>
    <t>PADRAO 5-CAIXA ENTERRADA HIDROMETRO 3"</t>
  </si>
  <si>
    <t>PADRAO 6-CAIXA ENTERRADA HIDROMETRO 4"</t>
  </si>
  <si>
    <t>INSTALACAO DE HIDROMETRO COM DN  ¾"</t>
  </si>
  <si>
    <t>INSTALACAO DE HIDROMETRO COM DN  1"</t>
  </si>
  <si>
    <t>INSTALACAO DE HIDROMETRO COM DN  1.1/2"</t>
  </si>
  <si>
    <t>INSTALACAO DE HIDROMETRO COM DN  2" A 4"</t>
  </si>
  <si>
    <t>LOCALIZACAO DO RAMAL PREDIAL</t>
  </si>
  <si>
    <t>REPARO DA BASE DO PADRAO TIPO CAVALETE</t>
  </si>
  <si>
    <t>REPARO CAIXA ENTER TERMOPLASTICA CALCADA</t>
  </si>
  <si>
    <t>REPARO DE CAIXA TERMOPLASTICA DE PAREDE</t>
  </si>
  <si>
    <t>CAIXA LIGACAO PREDIAL EM ANEL CONCRETO</t>
  </si>
  <si>
    <t>TAMPA CAIXA DE LIGACAO PREDIAL ESGOTO</t>
  </si>
  <si>
    <t>CAIXA LIGACAO ANEL CONCRETO-BEIRA RIO</t>
  </si>
  <si>
    <t>REDE CONDOM PVC NBR7362 100-BEIRA RIO</t>
  </si>
  <si>
    <t>REDE CONDOM FOFO NBR15420 100-BEIRA RIO</t>
  </si>
  <si>
    <t>LIGACAO INTRA-DOMICILIAR NA CALCADA</t>
  </si>
  <si>
    <t>LIGACAO INTRA-DOMICILIAR-INST. EXISTENTE</t>
  </si>
  <si>
    <t>LIGACAO INTRA-DOMICILIAR PADRAO ATE 6M</t>
  </si>
  <si>
    <t>LIGACAO INTRA-DOMIC PAD DIST&gt;6 E &lt;=12M</t>
  </si>
  <si>
    <t>LIGACAO INTRA-DOMIC PAD DIST&gt;12 E &lt;=18M</t>
  </si>
  <si>
    <t>LIG INTRA-DOMICILIAR CALÇADA(INTERIOR)</t>
  </si>
  <si>
    <t>LIG INTRA-DOMICILIAR-INST EXIST(INTERIOR</t>
  </si>
  <si>
    <t>LIG INTRA-DOMIC PADRAO ATÉ 6M (INTERIOR)</t>
  </si>
  <si>
    <t>LIG INTRA-DOMIC PAD DIST&gt;6E&lt;=12M(INTERIO</t>
  </si>
  <si>
    <t>LIG INTRA-DOMIC PAD DIST&gt;12E&lt;=18M(INTERI</t>
  </si>
  <si>
    <t>LIG ESG DENTRO PI NA REDE E CAP DRENAGEM</t>
  </si>
  <si>
    <t>PESQ RAMAL PREDIAL P/ NOVA LIGACAO ESGOT</t>
  </si>
  <si>
    <t>GRUPO - S21.010 - PAVIMENTAÇÃO E  URBANIZAÇÃO</t>
  </si>
  <si>
    <t>RETIRADA DE PAVIMENTO ASFALTICO</t>
  </si>
  <si>
    <t>RETIRADA PAV ASFALTICO C/ BASE PARALELO</t>
  </si>
  <si>
    <t>RETIRADA PAV ASFALTICO C/ BASE BLOCOS</t>
  </si>
  <si>
    <t>RETIRADA DE PAVIMENTO EM PARALELEPIPEDO</t>
  </si>
  <si>
    <t>RETIRADA PAVIMENTO EM BLOCOS ARTICULADOS</t>
  </si>
  <si>
    <t>RETIRADA PAVIMENTO PAVI-S</t>
  </si>
  <si>
    <t>RETIRADA PAVIMENTO EM PEDRA PORTUGUESA</t>
  </si>
  <si>
    <t>RETIRADA CALCADA EM CERAMICA INCL. LASTR</t>
  </si>
  <si>
    <t>RETIRADA CALCADA CACOS MARMORE/GRANITO</t>
  </si>
  <si>
    <t>RETIRADA PAVIM CIMENTADO LISO INCL LASTR</t>
  </si>
  <si>
    <t>RETIRADA DE MEIO-FIO CONCRETO OU PEDRA</t>
  </si>
  <si>
    <t>RETIRADA DE SARJETA DE CONCRETO</t>
  </si>
  <si>
    <t>RECOMPOSICAO PAVIMENTO PARALELEPIPEDO</t>
  </si>
  <si>
    <t>RECOMPOSICAO PAVIMENTO BLOCO CONC SEXTAV</t>
  </si>
  <si>
    <t>RECOMPOSICAO PAVIMENTO BLOCO CONC PAVI-S</t>
  </si>
  <si>
    <t>RECOMPOSICAO PAVIMENTO PEDRA PORTUGUESA</t>
  </si>
  <si>
    <t>RECOMP DE PAVIMENTO EM PLACAS CONCRETO</t>
  </si>
  <si>
    <t>RECOMPOSICAO DE PAVIMENTO EM CERAMICA</t>
  </si>
  <si>
    <t>RECOMP PAVIMENTO CIMENTADO INCL LASTRO</t>
  </si>
  <si>
    <t>RECOMPOSICAO MEIO FIO CONCRETO OU PEDRA</t>
  </si>
  <si>
    <t>RECOMPOSICAO DE SARJETA DE CONCRETO</t>
  </si>
  <si>
    <t>BASE EM SOLO BRITA</t>
  </si>
  <si>
    <t>PINTURA LIGACAO SOBRE BASE(RR-2C)</t>
  </si>
  <si>
    <t>RECOMPOSICAO DE PAVIMENTO ASFALTICO</t>
  </si>
  <si>
    <t>RECOMP PAV ASFALTICO AREAS TAPA BURACO</t>
  </si>
  <si>
    <t>TRANSPORTE DE MASSA ASFALTICA</t>
  </si>
  <si>
    <t>PAVIMENTACAO BLOCO CONCR SEXTAVADO E=6CM</t>
  </si>
  <si>
    <t>PAVIMENTACAO BLOCO CONCR SEXTAVADO E=8CM</t>
  </si>
  <si>
    <t>PAVIMENTACAO BLOCO CONCR PAVI-S E=6CM</t>
  </si>
  <si>
    <t>PAVIMENTACAO BLOCO CONCR PAVI-S E=8CM</t>
  </si>
  <si>
    <t>PAVIMENTACAO PARALELEPIPEDO</t>
  </si>
  <si>
    <t>MEIO FIO DE CONCRETO SECAO 15x12x30CM</t>
  </si>
  <si>
    <t>PAVIMENTO EM PEDRISCO E=5,0CM</t>
  </si>
  <si>
    <t>PAVIMENTO EM PEDRISCO E=10,0CM</t>
  </si>
  <si>
    <t>PINTURA LETREIRO/LOGOMARCA CESAN</t>
  </si>
  <si>
    <t>GRAMA ESMERALDA PLACAS, TERRA VEG. 2,0CM</t>
  </si>
  <si>
    <t>PLANTIO DE ARVORES H=2,0M</t>
  </si>
  <si>
    <t>BANCO PRE-MOLDADO DE CONCRETO</t>
  </si>
  <si>
    <t>CAIXA RALO EM CONCRETO, COMPLETA</t>
  </si>
  <si>
    <t>MEIA CANA DE CONCRETO DN 200</t>
  </si>
  <si>
    <t>MEIA CANA DE CONCRETO DN 300</t>
  </si>
  <si>
    <t>MEIA CANA DE CONCRETO DN 400</t>
  </si>
  <si>
    <t>MEIA CANA DE CONCRETO DN 500</t>
  </si>
  <si>
    <t>MEIA CANA DE CONCRETO DN 600</t>
  </si>
  <si>
    <t>SARJETA EM CONCRETO</t>
  </si>
  <si>
    <t>REDE DREN TUBO CONCR CA-1 DN 400 S/ PAV</t>
  </si>
  <si>
    <t>REDE DREN TUBO CONCR CA-2 DN 300 S/ PAV</t>
  </si>
  <si>
    <t>REDE DREN TUBO CONCR CA-2 DN 400 S/ PAV</t>
  </si>
  <si>
    <t>TAMPAO FERRO FUNDIDO DN 600MM</t>
  </si>
  <si>
    <t>TAMPAO FERRO FUNDIDO DN 800MM</t>
  </si>
  <si>
    <t>CONCERTINA CLIP (DUPLA) ACO GALV D=2,76</t>
  </si>
  <si>
    <t>SINALIZACAO HORIZONT TERMOPLAST EXTRUSAO</t>
  </si>
  <si>
    <t>ASFALTO A FRIO ENSACADO</t>
  </si>
  <si>
    <t>RETIRADA CALCADA EM CIMENTADO DESEMP</t>
  </si>
  <si>
    <t>RECOMP DE CALCADA EM CIMENTADO DESEMP</t>
  </si>
  <si>
    <t>BASE EM CASCALHO</t>
  </si>
  <si>
    <t>SINALIZACAO HORIZONT TINTA BASE ACRILICA</t>
  </si>
  <si>
    <t>GRUPO -  S23.010 - SERVIÇOS ESPECIAIS</t>
  </si>
  <si>
    <t>LASTRO DE BRITA "0" PARA BIOFILTRO</t>
  </si>
  <si>
    <t>LASTRO DE BRITA "1" PARA BIOFILTRO</t>
  </si>
  <si>
    <t>LASTRO DE BRITA "2" PARA BIOFILTRO</t>
  </si>
  <si>
    <t>TURFA/CAVACO/CARVAO/AREIA P/ BIOFILTRO</t>
  </si>
  <si>
    <t>TELA TIPO MOSQUITEIRO PARA BIOFILTRO</t>
  </si>
  <si>
    <t>AREIA GROSSA</t>
  </si>
  <si>
    <t>ENROCAMENTO COM PEDRA DE MAO ARGAMASSADA</t>
  </si>
  <si>
    <t>CAIXA DE PASSAGEM 60X60X100</t>
  </si>
  <si>
    <t>DEFENSA METALICA</t>
  </si>
  <si>
    <t>CARVAO ANTRACITO TE=1,1A1,3MM CU=1,5MM</t>
  </si>
  <si>
    <t>SEIXO ROLADO PARA FILTRO 50MMX25MM</t>
  </si>
  <si>
    <t>SEIXO ROLADO PARA FILTRO 19MMX12,7MM</t>
  </si>
  <si>
    <t>SEIXO ROLADO PARA FILTRO 12,7MMX6,3MM</t>
  </si>
  <si>
    <t>SEIXO ROLADO PARA FILTRO 6,3MMX3,2MM</t>
  </si>
  <si>
    <t>SEIXO ROLADO PARA FILTRO 3,2MMX2,0MM</t>
  </si>
  <si>
    <t>AREIA PARA FILTRO TE=0,50MM CU=1,5MM</t>
  </si>
  <si>
    <t>GRUPO -  S25.010 - SISTEMA ABASTECIMENTO DE ÁGUA</t>
  </si>
  <si>
    <t>REDE AGUA PVC PBA 15 DN 50 S/PAV</t>
  </si>
  <si>
    <t>REDE AGUA PVC PBA 15 DN 50 ASFALTO</t>
  </si>
  <si>
    <t>REDE AGUA PVC PBA 15 DN 50 BLOCO/PAVI´S</t>
  </si>
  <si>
    <t>REDE AGUA PVC PBA 15 DN 50 PARALELO</t>
  </si>
  <si>
    <t>REDE AGUA PVC PBA 15 DN 75 S/PAV</t>
  </si>
  <si>
    <t>REDE AGUA PVC PBA 15 DN 75 ASFALTO</t>
  </si>
  <si>
    <t>REDE AGUA PVC PBA 15 DN 75 BLOCO/PAVI´S</t>
  </si>
  <si>
    <t>REDE AGUA PVC PBA 15 DN 75 PARALELO</t>
  </si>
  <si>
    <t>REDE AGUA PVC PBA 15 DN 100 S/PAV</t>
  </si>
  <si>
    <t>REDE AGUA PVC PBA 15 DN 100 ASFALTO</t>
  </si>
  <si>
    <t>REDE AGUA PVC PBA 15 DN 100 BLOCO/PAVI´S</t>
  </si>
  <si>
    <t>REDE AGUA PVC PBA 15 DN 100 PARALELO</t>
  </si>
  <si>
    <t>REDE AGUA PVC PBA 20 DN 50 S/PAV</t>
  </si>
  <si>
    <t>REDE AGUA PVC PBA 20 DN 50 ASFALTO</t>
  </si>
  <si>
    <t>REDE AGUA PVC PBA 20 DN 50 BLOCO/PAVI´S</t>
  </si>
  <si>
    <t>REDE AGUA PVC PBA 20 DN 50 PARALELO</t>
  </si>
  <si>
    <t>REDE AGUA PVC PBA 20 DN 75 S/PAV</t>
  </si>
  <si>
    <t>REDE AGUA PVC PBA 20 DN 75 ASFALTO</t>
  </si>
  <si>
    <t>REDE AGUA PVC PBA 20 DN 75 BLOCO/PAVI´S</t>
  </si>
  <si>
    <t>REDE AGUA PVC PBA 20 DN 75 PARALELO</t>
  </si>
  <si>
    <t>REDE AGUA PVC PBA 20 DN 100 S/PAV</t>
  </si>
  <si>
    <t>REDE AGUA PVC PBA 20 DN 100 ASFALTO</t>
  </si>
  <si>
    <t>REDE AGUA PVC PBA 20 DN 100 BLOCO/PAVI´S</t>
  </si>
  <si>
    <t>REDE AGUA PVC PBA 20 DN 100 PARALELO</t>
  </si>
  <si>
    <t>REDE AGUA PVC DEFOFO DN 100 S/PAV</t>
  </si>
  <si>
    <t>REDE AGUA PVC DEFOFO DN 100 ASFALTO</t>
  </si>
  <si>
    <t>REDE AGUA PVC DEFOFO DN 100 BLOCO/PAVI´S</t>
  </si>
  <si>
    <t>REDE AGUA PVC DEFOFO DN 100 PARALELO</t>
  </si>
  <si>
    <t>REDE AGUA PVC DEFOFO DN 150 S/PAV</t>
  </si>
  <si>
    <t>REDE AGUA PVC DEFOFO DN 150 ASFALTO</t>
  </si>
  <si>
    <t>REDE AGUA PVC DEFOFO DN 150 BLOCO/PAVI´S</t>
  </si>
  <si>
    <t>REDE AGUA PVC DEFOFO DN 150 PARALELO</t>
  </si>
  <si>
    <t>REDE AGUA PVC DEFOFO DN 200 S/PAV</t>
  </si>
  <si>
    <t>REDE AGUA PVC DEFOFO DN 200 ASFALTO</t>
  </si>
  <si>
    <t>REDE AGUA PVC DEFOFO DN 200 BLOCO/PAVI´S</t>
  </si>
  <si>
    <t>REDE AGUA PVC DEFOFO DN 200 PARALELO</t>
  </si>
  <si>
    <t>REDE AGUA PVC DEFOFO DN 250 S/PAV</t>
  </si>
  <si>
    <t>REDE AGUA PVC DEFOFO DN 250 ASFALTO</t>
  </si>
  <si>
    <t>REDE AGUA PVC DEFOFO DN 250 BLOCO/PAVI´S</t>
  </si>
  <si>
    <t>REDE AGUA PVC DEFOFO DN 250 PARALELO</t>
  </si>
  <si>
    <t>REDE AGUA PVC DEFOFO DN 300 S/PAV</t>
  </si>
  <si>
    <t>REDE AGUA PVC DEFOFO DN 300 ASFALTO</t>
  </si>
  <si>
    <t>REDE AGUA PVC DEFOFO DN 300 BLOCO/PAVI´S</t>
  </si>
  <si>
    <t>REDE AGUA PVC DEFOFO DN 300 PARALELO</t>
  </si>
  <si>
    <t>REDE AGUA PVC DEFOFO DN 350 S/PAV</t>
  </si>
  <si>
    <t>REDE AGUA PVC DEFOFO DN 350 ASFALTO</t>
  </si>
  <si>
    <t>REDE AGUA PVC DEFOFO DN 350 BLOCO/PAVI´S</t>
  </si>
  <si>
    <t>REDE AGUA PVC DEFOFO DN 350 PARALELO</t>
  </si>
  <si>
    <t>REDE AGUA PVC DEFOFO DN 400 S/PAV</t>
  </si>
  <si>
    <t>REDE AGUA PVC DEFOFO DN 400 ASFALTO</t>
  </si>
  <si>
    <t>REDE AGUA PVC DEFOFO DN 400 BLOCO/PAVI´S</t>
  </si>
  <si>
    <t>REDE AGUA PVC DEFOFO DN 400 PARALELO</t>
  </si>
  <si>
    <t>REDE AGUA FOFO K-7 DN 80 S/PAV</t>
  </si>
  <si>
    <t>REDE AGUA FOFO K-7 DN 80 BLOCO</t>
  </si>
  <si>
    <t>REDE AGUA FOFO K-7 DN 80 PARALELO</t>
  </si>
  <si>
    <t>REDE AGUA FOFO K-7 DN 100 S/PAV</t>
  </si>
  <si>
    <t>REDE AGUA FOFO K-7 DN 100 ASFALTO</t>
  </si>
  <si>
    <t>REDE AGUA FOFO K-7 DN 100 BLOCO</t>
  </si>
  <si>
    <t>REDE AGUA FOFO K-7 DN 100 PARALELO</t>
  </si>
  <si>
    <t>REDE AGUA FOFO K-7 DN 150 S/PAV</t>
  </si>
  <si>
    <t>REDE AGUA FOFO K-7 DN 150 ASFALTO</t>
  </si>
  <si>
    <t>REDE AGUA FOFO K-7 DN 150 BLOCO</t>
  </si>
  <si>
    <t>REDE AGUA FOFO K-7 DN 150 PARALELO</t>
  </si>
  <si>
    <t>REDE AGUA FOFO K-7 DN 200 S/PAV</t>
  </si>
  <si>
    <t>REDE AGUA FOFO K-7 DN 200 ASFALTO</t>
  </si>
  <si>
    <t>REDE AGUA FOFO K-7 DN 200 BLOCO</t>
  </si>
  <si>
    <t>REDE AGUA FOFO K-7 DN 200 PARALELO</t>
  </si>
  <si>
    <t>REDE AGUA FOFO K-7 DN 250 S/PAV</t>
  </si>
  <si>
    <t>REDE AGUA FOFO K-7 DN 250 ASFALTO</t>
  </si>
  <si>
    <t>REDE AGUA FOFO K-7 DN 250 BLOCO</t>
  </si>
  <si>
    <t>REDE AGUA FOFO K-7 DN 250 PARALELO</t>
  </si>
  <si>
    <t>REDE AGUA FOFO K-7 DN 300 S/PAV</t>
  </si>
  <si>
    <t>REDE AGUA FOFO K-7 DN 300 ASFALTO</t>
  </si>
  <si>
    <t>REDE AGUA FOFO K-7 DN 300 BLOCO</t>
  </si>
  <si>
    <t>REDE AGUA FOFO K-7 DN 300 PARALELO</t>
  </si>
  <si>
    <t>REDE AGUA FOFO K-7 DN 350 S/PAV</t>
  </si>
  <si>
    <t>REDE AGUA FOFO K-7 DN 350 ASFALTO</t>
  </si>
  <si>
    <t>REDE AGUA FOFO K-7 DN 350 BLOCO</t>
  </si>
  <si>
    <t>REDE AGUA FOFO K-7 DN 350 PARALELO</t>
  </si>
  <si>
    <t>REDE AGUA FOFO K-7 DN 400 S/PAV</t>
  </si>
  <si>
    <t>REDE AGUA FOFO K-7 DN 400 ASFALTO</t>
  </si>
  <si>
    <t>REDE AGUA FOFO K-7 DN 400 BLOCO</t>
  </si>
  <si>
    <t>REDE AGUA FOFO K-7 DN 400 PARALELO</t>
  </si>
  <si>
    <t>REDE AGUA FOFO K-7 DN 80 S/PAV S/F</t>
  </si>
  <si>
    <t>REDE AGUA FOFO K-7 DN 80 BLOCO S/F</t>
  </si>
  <si>
    <t>REDE AGUA FOFO K-7 DN 80 PARALELO S/F</t>
  </si>
  <si>
    <t>REDE AGUA FOFO K-7 DN 100 S/PAV S/F</t>
  </si>
  <si>
    <t>REDE AGUA FOFO K-7 DN 100 ASFALTO S/F</t>
  </si>
  <si>
    <t>REDE AGUA FOFO K-7 DN 100 BLOCO S/F</t>
  </si>
  <si>
    <t>REDE AGUA FOFO K-7 DN 100 PARALELO S/F</t>
  </si>
  <si>
    <t>REDE AGUA FOFO K-7 DN 150 S/PAV S/F</t>
  </si>
  <si>
    <t>REDE AGUA FOFO K-7 DN 150 ASFALTO S/F</t>
  </si>
  <si>
    <t>REDE AGUA FOFO K-7 DN 150 BLOCO S/F</t>
  </si>
  <si>
    <t>REDE AGUA FOFO K-7 DN 150 PARALELO S/F</t>
  </si>
  <si>
    <t>REDE AGUA FOFO K-7 DN 200 S/PAV S/F</t>
  </si>
  <si>
    <t>REDE AGUA FOFO K-7 DN 200 ASFALTO S/F</t>
  </si>
  <si>
    <t>REDE AGUA FOFO K-7 DN 200 BLOCO S/F</t>
  </si>
  <si>
    <t>REDE AGUA FOFO K-7 DN 200 PARALELO S/F</t>
  </si>
  <si>
    <t>REDE AGUA FOFO K-7 DN 250 S/PAV S/F</t>
  </si>
  <si>
    <t>REDE AGUA FOFO K-7 DN 250 ASFALTO S/F</t>
  </si>
  <si>
    <t>REDE AGUA FOFO K-7 DN 250 BLOCO S/F</t>
  </si>
  <si>
    <t>REDE AGUA FOFO K-7 DN 250 PARALELO S/F</t>
  </si>
  <si>
    <t>REDE AGUA FOFO K-7 DN 300 S/PAV S/F</t>
  </si>
  <si>
    <t>REDE AGUA FOFO K-7 DN 300 ASFALTO S/F</t>
  </si>
  <si>
    <t>REDE AGUA FOFO K-7 DN 300 BLOCO S/F</t>
  </si>
  <si>
    <t>REDE AGUA FOFO K-7 DN 300 PARALELO S/F</t>
  </si>
  <si>
    <t>REDE AGUA FOFO K-7 DN 350 S/PAV S/F</t>
  </si>
  <si>
    <t>REDE AGUA FOFO K-7 DN 350 ASFALTO S/F</t>
  </si>
  <si>
    <t>REDE AGUA FOFO K-7 DN 350 BLOCO S/F</t>
  </si>
  <si>
    <t>REDE AGUA FOFO K-7 DN 350 PARALELO S/F</t>
  </si>
  <si>
    <t>REDE AGUA FOFO K-7 DN 400 S/PAV S/F</t>
  </si>
  <si>
    <t>REDE AGUA FOFO K-7 DN 400 ASFALTO S/F</t>
  </si>
  <si>
    <t>REDE AGUA FOFO K-7 DN 400 BLOCO S/F</t>
  </si>
  <si>
    <t>REDE AGUA FOFO K-7 DN 400 PARALELO S/F</t>
  </si>
  <si>
    <t>REDE DE AGUA AEREA FOFO K-7 DN 80</t>
  </si>
  <si>
    <t>REDE DE AGUA AEREA FOFO K-7 DN 100</t>
  </si>
  <si>
    <t>REDE DE AGUA AEREA FOFO K-7 DN 150</t>
  </si>
  <si>
    <t>REDE DE AGUA AEREA FOFO K-7 DN 200</t>
  </si>
  <si>
    <t>REDE DE AGUA AEREA FOFO K-7 DN 250</t>
  </si>
  <si>
    <t>REDE DE AGUA AEREA FOFO K-7 DN 300</t>
  </si>
  <si>
    <t>REDE DE AGUA AEREA FOFO K-7 DN 80 S/F</t>
  </si>
  <si>
    <t>REDE DE AGUA AEREA FOFO K-7 DN 100 S/F</t>
  </si>
  <si>
    <t>REDE DE AGUA AEREA FOFO K-7 DN 150 S/F</t>
  </si>
  <si>
    <t>REDE DE AGUA AEREA FOFO K-7 DN 200 S/F</t>
  </si>
  <si>
    <t>REDE DE AGUA AEREA FOFO K-7 DN 250 S/F</t>
  </si>
  <si>
    <t>REDE DE AGUA AEREA FOFO K-7 DN 300 S/F</t>
  </si>
  <si>
    <t>GRUPO - S26.010 - SISTEMA ESGOTAMENTO SANITÁRIO</t>
  </si>
  <si>
    <t>REDE ESG PVC NBR7362 150 ATE 1,25m S/PAV</t>
  </si>
  <si>
    <t>REDE ESG PVC NBR7362 150 ATE 1,25m ASFAL</t>
  </si>
  <si>
    <t>REDE ESG PVC NBR7362 150 ATE 1,25m BLOCO</t>
  </si>
  <si>
    <t>REDE ESG PVC NBR7362 150 ATE 1,25m PARAL</t>
  </si>
  <si>
    <t>REDE ESG PVC NBR7362 150 1,26A1,75 S/PAV</t>
  </si>
  <si>
    <t>REDE ESG PVC NBR7362 150 1,26A1,75 ASFAL</t>
  </si>
  <si>
    <t>REDE ESG PVC NBR7362 150 1,26A1,75 BLOCO</t>
  </si>
  <si>
    <t>REDE ESG PVC NBR7362 150 1,26A1,75 PARAL</t>
  </si>
  <si>
    <t>REDE ESG PVC NBR7362 150 1,76A2,25 S/PAV</t>
  </si>
  <si>
    <t>REDE ESG PVC NBR7362 150 1,76A2,25 ASFAL</t>
  </si>
  <si>
    <t>REDE ESG PVC NBR7362 150 1,76A2,25 BLOCO</t>
  </si>
  <si>
    <t>REDE ESG PVC NBR7362 150 1,76A2,25 PARAL</t>
  </si>
  <si>
    <t>REDE ESG PVC NBR7362 150 2,26A2,75 S/PAV</t>
  </si>
  <si>
    <t>REDE ESG PVC NBR7362 150 2,26A2,75 ASFAL</t>
  </si>
  <si>
    <t>REDE ESG PVC NBR7362 150 2,26A2,75 BLOCO</t>
  </si>
  <si>
    <t>REDE ESG PVC NBR7362 150 2,26A2,75 PARAL</t>
  </si>
  <si>
    <t>REDE ESG PVC NBR7362 150 2,76A3,25 S/PAV</t>
  </si>
  <si>
    <t>REDE ESG PVC NBR7362 150 2,76A3,25 ASFAL</t>
  </si>
  <si>
    <t>REDE ESG PVC NBR7362 150 2,76A3,25 BLOCO</t>
  </si>
  <si>
    <t>REDE ESG PVC NBR7362 150 2,76A3,25 PARAL</t>
  </si>
  <si>
    <t>REDE ESG PVC NBR7362 150 3,26A3,75 S/PAV</t>
  </si>
  <si>
    <t>REDE ESG PVC NBR7362 150 3,26A3,75 ASFAL</t>
  </si>
  <si>
    <t>REDE ESG PVC NBR7362 150 3,26A3,75 BLOCO</t>
  </si>
  <si>
    <t>REDE ESG PVC NBR7362 150 3,26A3,75 PARAL</t>
  </si>
  <si>
    <t>REDE ESG PVC NBR7362 150 3,76A4,25 S/PAV</t>
  </si>
  <si>
    <t>REDE ESG PVC NBR7362 150 3,76A4,25 ASFAL</t>
  </si>
  <si>
    <t>REDE ESG PVC NBR7362 150 3,76A4,25 BLOCO</t>
  </si>
  <si>
    <t>REDE ESG PVC NBR7362 150 3,76A4,25 PARAL</t>
  </si>
  <si>
    <t>REDE ESG PVC NBR7362 200 ATE 1,25m S/PAV</t>
  </si>
  <si>
    <t>REDE ESG PVC NBR7362 200 ATE 1,25m ASFAL</t>
  </si>
  <si>
    <t>REDE ESG PVC NBR7362 200 ATE 1,25m BLOCO</t>
  </si>
  <si>
    <t>REDE ESG PVC NBR7362 200 ATE 1,25m PARAL</t>
  </si>
  <si>
    <t>REDE ESG PVC NBR7362 200 1,26A1,75 S/PAV</t>
  </si>
  <si>
    <t>REDE ESG PVC NBR7362 200 1,26A1,75 ASFAL</t>
  </si>
  <si>
    <t>REDE ESG PVC NBR7362 200 1,26A1,75 BLOCO</t>
  </si>
  <si>
    <t>REDE ESG PVC NBR7362 200 1,26A1,75 PARAL</t>
  </si>
  <si>
    <t>REDE ESG PVC NBR7362 200 1,76A2,25 S/PAV</t>
  </si>
  <si>
    <t>REDE ESG PVC NBR7362 200 1,76A2,25 ASFAL</t>
  </si>
  <si>
    <t>REDE ESG PVC NBR7362 200 1,76A2,25 BLOCO</t>
  </si>
  <si>
    <t>REDE ESG PVC NBR7362 200 1,76A2,25 PARAL</t>
  </si>
  <si>
    <t>REDE ESG PVC NBR7362 200 2,26A2,75 S/PAV</t>
  </si>
  <si>
    <t>REDE ESG PVC NBR7362 200 2,26A2,75 ASFAL</t>
  </si>
  <si>
    <t>REDE ESG PVC NBR7362 200 2,26A2,75 BLOCO</t>
  </si>
  <si>
    <t>REDE ESG PVC NBR7362 200 2,26A2,75 PARAL</t>
  </si>
  <si>
    <t>REDE ESG PVC NBR7362 200 2,76A3,25 S/PAV</t>
  </si>
  <si>
    <t>REDE ESG PVC NBR7362 200 2,76A3,25 ASFAL</t>
  </si>
  <si>
    <t>REDE ESG PVC NBR7362 200 2,76A3,25 BLOCO</t>
  </si>
  <si>
    <t>REDE ESG PVC NBR7362 200 2,76A3,25 PARAL</t>
  </si>
  <si>
    <t>REDE ESG PVC NBR7362 200 3,26A3,75 S/PAV</t>
  </si>
  <si>
    <t>REDE ESG PVC NBR7362 200 3,26A3,75 ASFAL</t>
  </si>
  <si>
    <t>REDE ESG PVC NBR7362 200 3,26A3,75 BLOCO</t>
  </si>
  <si>
    <t>REDE ESG PVC NBR7362 200 3,26A3,75 PARAL</t>
  </si>
  <si>
    <t>REDE ESG PVC NBR7362 200 3,76A4,25 S/PAV</t>
  </si>
  <si>
    <t>REDE ESG PVC NBR7362 200 3,76A4,25 ASFAL</t>
  </si>
  <si>
    <t>REDE ESG PVC NBR7362 200 3,76A4,25 BLOCO</t>
  </si>
  <si>
    <t>REDE ESG PVC NBR7362 200 3,76A4,25 PARAL</t>
  </si>
  <si>
    <t>REDE ESG PVC NBR7362 250 ATE 1,25m S/PAV</t>
  </si>
  <si>
    <t>REDE ESG PVC NBR7362 250 ATE 1,25m ASFAL</t>
  </si>
  <si>
    <t>REDE ESG PVC NBR7362 250 ATE 1,25m BLOCO</t>
  </si>
  <si>
    <t>REDE ESG PVC NBR7362 250 ATE 1,25m PARAL</t>
  </si>
  <si>
    <t>REDE ESG PVC NBR7362 250 1,26A1,75 S/PAV</t>
  </si>
  <si>
    <t>REDE ESG PVC NBR7362 250 1,26A1,75 ASFAL</t>
  </si>
  <si>
    <t>REDE ESG PVC NBR7362 250 1,26A1,75 BLOCO</t>
  </si>
  <si>
    <t>REDE ESG PVC NBR7362 250 1,26A1,75 PARAL</t>
  </si>
  <si>
    <t>REDE ESG PVC NBR7362 250 1,76A2,25 S/PAV</t>
  </si>
  <si>
    <t>REDE ESG PVC NBR7362 250 1,76A2,25 ASFAL</t>
  </si>
  <si>
    <t>REDE ESG PVC NBR7362 250 1,76A2,25 BLOCO</t>
  </si>
  <si>
    <t>REDE ESG PVC NBR7362 250 1,76A2,25 PARAL</t>
  </si>
  <si>
    <t>REDE ESG PVC NBR7362 250 2,26A2,75 S/PAV</t>
  </si>
  <si>
    <t>REDE ESG PVC NBR7362 250 2,26A2,75 ASFAL</t>
  </si>
  <si>
    <t>REDE ESG PVC NBR7362 250 2,26A2,75 BLOCO</t>
  </si>
  <si>
    <t>REDE ESG PVC NBR7362 250 2,26A2,75 PARAL</t>
  </si>
  <si>
    <t>REDE ESG PVC NBR7362 250 2,76A3,25 S/PAV</t>
  </si>
  <si>
    <t>REDE ESG PVC NBR7362 250 2,76A3,25 ASFAL</t>
  </si>
  <si>
    <t>REDE ESG PVC NBR7362 250 2,76A3,25 BLOCO</t>
  </si>
  <si>
    <t>REDE ESG PVC NBR7362 250 2,76A3,25 PARAL</t>
  </si>
  <si>
    <t>REDE ESG PVC NBR7362 250 3,26A3,75 S/PAV</t>
  </si>
  <si>
    <t>REDE ESG PVC NBR7362 250 3,26A3,75 ASFAL</t>
  </si>
  <si>
    <t>REDE ESG PVC NBR7362 250 3,26A3,75 BLOCO</t>
  </si>
  <si>
    <t>REDE ESG PVC NBR7362 250 3,26A3,75 PARAL</t>
  </si>
  <si>
    <t>REDE ESG PVC NBR7362 250 3,76A4,25 S/PAV</t>
  </si>
  <si>
    <t>REDE ESG PVC NBR7362 250 3,76A4,25 ASFAL</t>
  </si>
  <si>
    <t>REDE ESG PVC NBR7362 250 3,76A4,25 BLOCO</t>
  </si>
  <si>
    <t>REDE ESG PVC NBR7362 250 3,76A4,25 PARAL</t>
  </si>
  <si>
    <t>REDE ESG PVC NBR7362 300 ATE 1,25m S/PAV</t>
  </si>
  <si>
    <t>REDE ESG PVC NBR7362 300 ATE 1,25m ASFAL</t>
  </si>
  <si>
    <t>REDE ESG PVC NBR7362 300 ATE 1,25m BLOCO</t>
  </si>
  <si>
    <t>REDE ESG PVC NBR7362 300 ATE 1,25m PARAL</t>
  </si>
  <si>
    <t>REDE ESG PVC NBR7362 300 1,26A1,75 S/PAV</t>
  </si>
  <si>
    <t>REDE ESG PVC NBR7362 300 1,26A1,75 ASFAL</t>
  </si>
  <si>
    <t>REDE ESG PVC NBR7362 300 1,26A1,75 BLOCO</t>
  </si>
  <si>
    <t>REDE ESG PVC NBR7362 300 1,26A1,75 PARAL</t>
  </si>
  <si>
    <t>REDE ESG PVC NBR7362 300 1,76A2,25 S/PAV</t>
  </si>
  <si>
    <t>REDE ESG PVC NBR7362 300 1,76A2,25 ASFAL</t>
  </si>
  <si>
    <t>REDE ESG PVC NBR7362 300 1,76A2,25 BLOCO</t>
  </si>
  <si>
    <t>REDE ESG PVC NBR7362 300 1,76A2,25 PARAL</t>
  </si>
  <si>
    <t>REDE ESG PVC NBR7362 300 2,26A2,75 S/PAV</t>
  </si>
  <si>
    <t>REDE ESG PVC NBR7362 300 2,26A2,75 ASFAL</t>
  </si>
  <si>
    <t>REDE ESG PVC NBR7362 300 2,26A2,75 BLOCO</t>
  </si>
  <si>
    <t>REDE ESG PVC NBR7362 300 2,26A2,75 PARAL</t>
  </si>
  <si>
    <t>REDE ESG PVC NBR7362 300 2,76A3,25 S/PAV</t>
  </si>
  <si>
    <t>REDE ESG PVC NBR7362 300 2,76A3,25 ASFAL</t>
  </si>
  <si>
    <t>REDE ESG PVC NBR7362 300 2,76A3,25 BLOCO</t>
  </si>
  <si>
    <t>REDE ESG PVC NBR7362 300 2,76A3,25 PARAL</t>
  </si>
  <si>
    <t>REDE ESG PVC NBR7362 300 3,26A3,75 S/PAV</t>
  </si>
  <si>
    <t>REDE ESG PVC NBR7362 300 3,26A3,75 ASFAL</t>
  </si>
  <si>
    <t>REDE ESG PVC NBR7362 300 3,26A3,75 BLOCO</t>
  </si>
  <si>
    <t>REDE ESG PVC NBR7362 300 3,26A3,75 PARAL</t>
  </si>
  <si>
    <t>REDE ESG PVC NBR7362 300 3,76A4,25 S/PAV</t>
  </si>
  <si>
    <t>REDE ESG PVC NBR7362 300 3,76A4,25 ASFAL</t>
  </si>
  <si>
    <t>REDE ESG PVC NBR7362 300 3,76A4,25 BLOCO</t>
  </si>
  <si>
    <t>REDE ESG PVC NBR7362 300 3,76A4,25 PARAL</t>
  </si>
  <si>
    <t>REDE ESG PVC NBR7362 350 ATE 1,25m S/PAV</t>
  </si>
  <si>
    <t>REDE ESG PVC NBR7362 350 ATE 1,25m ASFAL</t>
  </si>
  <si>
    <t>REDE ESG PVC NBR7362 350 ATE 1,25m BLOCO</t>
  </si>
  <si>
    <t>REDE ESG PVC NBR7362 350 ATE 1,25m PARAL</t>
  </si>
  <si>
    <t>REDE ESG PVC NBR7362 350 1,26A1,75 S/PAV</t>
  </si>
  <si>
    <t>REDE ESG PVC NBR7362 350 1,26A1,75 ASFAL</t>
  </si>
  <si>
    <t>REDE ESG PVC NBR7362 350 1,26A1,75 BLOCO</t>
  </si>
  <si>
    <t>REDE ESG PVC NBR7362 350 1,26A1,75 PARAL</t>
  </si>
  <si>
    <t>REDE ESG PVC NBR7362 350 1,76A2,25 S/PAV</t>
  </si>
  <si>
    <t>REDE ESG PVC NBR7362 350 1,76A2,25 ASFAL</t>
  </si>
  <si>
    <t>REDE ESG PVC NBR7362 350 1,76A2,25 BLOCO</t>
  </si>
  <si>
    <t>REDE ESG PVC NBR7362 350 1,76A2,25 PARAL</t>
  </si>
  <si>
    <t>REDE ESG PVC NBR7362 350 2,26A2,75 S/PAV</t>
  </si>
  <si>
    <t>REDE ESG PVC NBR7362 350 2,26A2,75 ASFAL</t>
  </si>
  <si>
    <t>REDE ESG PVC NBR7362 350 2,26A2,75 BLOCO</t>
  </si>
  <si>
    <t>REDE ESG PVC NBR7362 350 2,26A2,75 PARAL</t>
  </si>
  <si>
    <t>REDE ESG PVC NBR7362 350 2,76A3,25 S/PAV</t>
  </si>
  <si>
    <t>REDE ESG PVC NBR7362 350 2,76A3,25 ASFAL</t>
  </si>
  <si>
    <t>REDE ESG PVC NBR7362 350 2,76A3,25 BLOCO</t>
  </si>
  <si>
    <t>REDE ESG PVC NBR7362 350 2,76A3,25 PARAL</t>
  </si>
  <si>
    <t>REDE ESG PVC NBR7362 350 3,26A3,75 S/PAV</t>
  </si>
  <si>
    <t>REDE ESG PVC NBR7362 350 3,26A3,75 ASFAL</t>
  </si>
  <si>
    <t>REDE ESG PVC NBR7362 350 3,26A3,75 BLOCO</t>
  </si>
  <si>
    <t>REDE ESG PVC NBR7362 350 3,26A3,75 PARAL</t>
  </si>
  <si>
    <t>REDE ESG PVC NBR7362 350 3,76A4,25 S/PAV</t>
  </si>
  <si>
    <t>REDE ESG PVC NBR7362 350 3,76A4,25 ASFAL</t>
  </si>
  <si>
    <t>REDE ESG PVC NBR7362 350 3,76A4,25 BLOCO</t>
  </si>
  <si>
    <t>REDE ESG PVC NBR7362 350 3,76A4,25 PARAL</t>
  </si>
  <si>
    <t>REDE ESG PVC NBR7362 400 ATE 1,25m S/PAV</t>
  </si>
  <si>
    <t>REDE ESG PVC NBR7362 400 ATE 1,25m ASFAL</t>
  </si>
  <si>
    <t>REDE ESG PVC NBR7362 400 ATE 1,25m BLOCO</t>
  </si>
  <si>
    <t>REDE ESG PVC NBR7362 400 ATE 1,25m PARAL</t>
  </si>
  <si>
    <t>REDE ESG PVC NBR7362 400 1,26A1,75 S/PAV</t>
  </si>
  <si>
    <t>REDE ESG PVC NBR7362 400 1,26A1,75 ASFAL</t>
  </si>
  <si>
    <t>REDE ESG PVC NBR7362 400 1,26A1,75 BLOCO</t>
  </si>
  <si>
    <t>REDE ESG PVC NBR7362 400 1,26A1,75 PARAL</t>
  </si>
  <si>
    <t>REDE ESG PVC NBR7362 400 1,76A2,25 S/PAV</t>
  </si>
  <si>
    <t>REDE ESG PVC NBR7362 400 1,76A2,25 ASFAL</t>
  </si>
  <si>
    <t>REDE ESG PVC NBR7362 400 1,76A2,25 BLOCO</t>
  </si>
  <si>
    <t>REDE ESG PVC NBR7362 400 1,76A2,25 PARAL</t>
  </si>
  <si>
    <t>REDE ESG PVC NBR7362 400 2,26A2,75 S/PAV</t>
  </si>
  <si>
    <t>REDE ESG PVC NBR7362 400 2,26A2,75 ASFAL</t>
  </si>
  <si>
    <t>REDE ESG PVC NBR7362 400 2,26A2,75 BLOCO</t>
  </si>
  <si>
    <t>REDE ESG PVC NBR7362 400 2,26A2,75 PARAL</t>
  </si>
  <si>
    <t>REDE ESG PVC NBR7362 400 2,76A3,25 S/PAV</t>
  </si>
  <si>
    <t>REDE ESG PVC NBR7362 400 2,76A3,25 ASFAL</t>
  </si>
  <si>
    <t>REDE ESG PVC NBR7362 400 2,76A3,25 BLOCO</t>
  </si>
  <si>
    <t>REDE ESG PVC NBR7362 400 2,76A3,25 PARAL</t>
  </si>
  <si>
    <t>REDE ESG PVC NBR7362 400 3,26A3,75 S/PAV</t>
  </si>
  <si>
    <t>REDE ESG PVC NBR7362 400 3,26A3,75 ASFAL</t>
  </si>
  <si>
    <t>REDE ESG PVC NBR7362 400 3,26A3,75 BLOCO</t>
  </si>
  <si>
    <t>REDE ESG PVC NBR7362 400 3,26A3,75 PARAL</t>
  </si>
  <si>
    <t>REDE ESG PVC NBR7362 400 3,76A4,25 S/PAV</t>
  </si>
  <si>
    <t>REDE ESG PVC NBR7362 400 3,76A4,25 ASFAL</t>
  </si>
  <si>
    <t>REDE ESG PVC NBR7362 400 3,76A4,25 BLOCO</t>
  </si>
  <si>
    <t>REDE ESG PVC NBR7362 400 3,76A4,25 PARAL</t>
  </si>
  <si>
    <t>REDE ESG FOFO 80 ATE 1,25m PARAL</t>
  </si>
  <si>
    <t>REDE ESG FOFO 100 ATE 1,25m PARAL</t>
  </si>
  <si>
    <t>REDE ESG FOFO 80 ATE 1,25m S/PAV S/F</t>
  </si>
  <si>
    <t>REDE ESG FOFO 80 ATE 1,25m PARAL S/F</t>
  </si>
  <si>
    <t>REDE ESG FOFO 80 1,26A1,75m PARAL S/F</t>
  </si>
  <si>
    <t>REDE ESG FOFO 100 ATE 1,25m PARAL S/F</t>
  </si>
  <si>
    <t>REDE ESG FOFO 100 1,26A1,75m PARAL S/F</t>
  </si>
  <si>
    <t>REDE ESG FOFO 150 ATE 1,25m S/PAV</t>
  </si>
  <si>
    <t>REDE ESG FOFO 150 ATE 1,25m ASF</t>
  </si>
  <si>
    <t>REDE ESG FOFO 150 ATE 1,25m BLOCO</t>
  </si>
  <si>
    <t>REDE ESG FOFO 150 ATE 1,25m PARAL</t>
  </si>
  <si>
    <t>REDE ESG FOFO 150 1,26A1,75m S/PAV</t>
  </si>
  <si>
    <t>REDE ESG FOFO 150 1,26A1,75m ASF</t>
  </si>
  <si>
    <t>REDE ESG FOFO 150 1,26A1,75m BLOCO</t>
  </si>
  <si>
    <t>REDE ESG FOFO 150 1,26A1,75m PARAL</t>
  </si>
  <si>
    <t>REDE ESG FOFO 150 1,76A2,25m S/PAV</t>
  </si>
  <si>
    <t>REDE ESG FOFO 150 1,76A2,25m ASF</t>
  </si>
  <si>
    <t>REDE ESG FOFO 150 1,76A2,25m BLOCO</t>
  </si>
  <si>
    <t>REDE ESG FOFO 150 1,76A2,25m PARAL</t>
  </si>
  <si>
    <t>REDE ESG FOFO 150 2,26A2,75m S/PAV</t>
  </si>
  <si>
    <t>REDE ESG FOFO 150 2,26A2,75m ASF</t>
  </si>
  <si>
    <t>REDE ESG FOFO 150 2,26A2,75m BLOCO</t>
  </si>
  <si>
    <t>REDE ESG FOFO 150 2,26A2,75m PARAL</t>
  </si>
  <si>
    <t>REDE ESG FOFO 150 2,76A3,25m S/PAV</t>
  </si>
  <si>
    <t>REDE ESG FOFO 150 2,76A3,25m ASF</t>
  </si>
  <si>
    <t>REDE ESG FOFO 150 2,76A3,25m BLOCO</t>
  </si>
  <si>
    <t>REDE ESG FOFO 150 2,76A3,25m PARAL</t>
  </si>
  <si>
    <t>REDE ESG FOFO 150 3,26A3,75m S/PAV</t>
  </si>
  <si>
    <t>REDE ESG FOFO 150 3,26A3,75m ASF</t>
  </si>
  <si>
    <t>REDE ESG FOFO 150 3,26A3,75m BLOCO</t>
  </si>
  <si>
    <t>REDE ESG FOFO 150 3,26A3,75m PARAL</t>
  </si>
  <si>
    <t>REDE ESG FOFO 150 3,76A4,25m S/PAV</t>
  </si>
  <si>
    <t>REDE ESG FOFO 150 3,76A4,25m ASF</t>
  </si>
  <si>
    <t>REDE ESG FOFO 150 3,76A4,25m BLOCO</t>
  </si>
  <si>
    <t>REDE ESG FOFO 150 3,76A4,25m PARAL</t>
  </si>
  <si>
    <t>REDE ESG FOFO 200 ATE 1,25m S/PAV</t>
  </si>
  <si>
    <t>REDE ESG FOFO 200 ATE 1,25m ASF</t>
  </si>
  <si>
    <t>REDE ESG FOFO 200 ATE 1,25m BLOCO</t>
  </si>
  <si>
    <t>REDE ESG FOFO 200 ATE 1,25m PARAL</t>
  </si>
  <si>
    <t>REDE ESG FOFO 200 1,26A1,75m S/PAV</t>
  </si>
  <si>
    <t>REDE ESG FOFO 200 1,26A1,75m ASF</t>
  </si>
  <si>
    <t>REDE ESG FOFO 200 1,26A1,75m BLOCO</t>
  </si>
  <si>
    <t>REDE ESG FOFO 200 1,26A1,75m PARAL</t>
  </si>
  <si>
    <t>REDE ESG FOFO 200 1,76A2,25m S/PAV</t>
  </si>
  <si>
    <t>REDE ESG FOFO 200 1,76A2,25m ASF</t>
  </si>
  <si>
    <t>REDE ESG FOFO 200 1,76A2,25m BLOCO</t>
  </si>
  <si>
    <t>REDE ESG FOFO 200 1,76A2,25m PARAL</t>
  </si>
  <si>
    <t>REDE ESG FOFO 200 2,26A2,75m S/PAV</t>
  </si>
  <si>
    <t>REDE ESG FOFO 200 2,26A2,75m ASF</t>
  </si>
  <si>
    <t>REDE ESG FOFO 200 2,26A2,75m BLOCO</t>
  </si>
  <si>
    <t>REDE ESG FOFO 200 2,26A2,75m PARAL</t>
  </si>
  <si>
    <t>REDE ESG FOFO 200 2,76A3,25m S/PAV</t>
  </si>
  <si>
    <t>REDE ESG FOFO 200 2,76A3,25m ASF</t>
  </si>
  <si>
    <t>REDE ESG FOFO 200 2,76A3,25m BLOCO</t>
  </si>
  <si>
    <t>REDE ESG FOFO 200 2,76A3,25m PARAL</t>
  </si>
  <si>
    <t>REDE ESG FOFO 200 3,26A3,75m S/PAV</t>
  </si>
  <si>
    <t>REDE ESG FOFO 200 3,26A3,75m ASF</t>
  </si>
  <si>
    <t>REDE ESG FOFO 200 3,26A3,75m BLOCO</t>
  </si>
  <si>
    <t>REDE ESG FOFO 200 3,26A3,75m PARAL</t>
  </si>
  <si>
    <t>REDE ESG FOFO 200 3,76A4,25m S/PAV</t>
  </si>
  <si>
    <t>REDE ESG FOFO 200 3,76A4,25m ASF</t>
  </si>
  <si>
    <t>REDE ESG FOFO 200 3,76A4,25m BLOCO</t>
  </si>
  <si>
    <t>REDE ESG FOFO 200 3,76A4,25m PARAL</t>
  </si>
  <si>
    <t>REDE ESG FOFO 250 ATE 1,25m S/PAV</t>
  </si>
  <si>
    <t>REDE ESG FOFO 250 ATE 1,25m ASF</t>
  </si>
  <si>
    <t>REDE ESG FOFO 250 ATE 1,25m BLOCO</t>
  </si>
  <si>
    <t>REDE ESG FOFO 250 ATE 1,25m PARAL</t>
  </si>
  <si>
    <t>REDE ESG FOFO 250 1,26A1,75m S/PAV</t>
  </si>
  <si>
    <t>REDE ESG FOFO 250 1,26A1,75m ASF</t>
  </si>
  <si>
    <t>REDE ESG FOFO 250 1,26A1,75m BLOCO</t>
  </si>
  <si>
    <t>REDE ESG FOFO 250 1,26A1,75m PARAL</t>
  </si>
  <si>
    <t>REDE ESG FOFO 250 1,76A2,25m S/PAV</t>
  </si>
  <si>
    <t>REDE ESG FOFO 250 1,76A2,25m ASF</t>
  </si>
  <si>
    <t>REDE ESG FOFO 250 1,76A2,25m BLOCO</t>
  </si>
  <si>
    <t>REDE ESG FOFO 250 1,76A2,25m PARAL</t>
  </si>
  <si>
    <t>REDE ESG FOFO 250 2,26A2,75m S/PAV</t>
  </si>
  <si>
    <t>REDE ESG FOFO 250 2,26A2,75m ASF</t>
  </si>
  <si>
    <t>REDE ESG FOFO 250 2,26A2,75m BLOCO</t>
  </si>
  <si>
    <t>REDE ESG FOFO 250 2,26A2,75m PARAL</t>
  </si>
  <si>
    <t>REDE ESG FOFO 250 2,76A3,25m S/PAV</t>
  </si>
  <si>
    <t>REDE ESG FOFO 250 2,76A3,25m ASF</t>
  </si>
  <si>
    <t>REDE ESG FOFO 250 2,76A3,25m BLOCO</t>
  </si>
  <si>
    <t>REDE ESG FOFO 250 2,76A3,25m PARAL</t>
  </si>
  <si>
    <t>REDE ESG FOFO 250 3,26A3,75m S/PAV</t>
  </si>
  <si>
    <t>REDE ESG FOFO 250 3,26A3,75m ASF</t>
  </si>
  <si>
    <t>REDE ESG FOFO 250 3,26A3,75m BLOCO</t>
  </si>
  <si>
    <t>REDE ESG FOFO 250 3,26A3,75m PARAL</t>
  </si>
  <si>
    <t>REDE ESG FOFO 250 3,76A4,25m S/PAV</t>
  </si>
  <si>
    <t>REDE ESG FOFO 250 3,76A4,25m ASF</t>
  </si>
  <si>
    <t>REDE ESG FOFO 250 3,76A4,25m BLOCO</t>
  </si>
  <si>
    <t>REDE ESG FOFO 250 3,76A4,25m PARAL</t>
  </si>
  <si>
    <t>REDE ESG FOFO 300 ATE 1,25m S/PAV</t>
  </si>
  <si>
    <t>REDE ESG FOFO 300 ATE 1,25m ASF</t>
  </si>
  <si>
    <t>REDE ESG FOFO 300 ATE 1,25m BLOCO</t>
  </si>
  <si>
    <t>REDE ESG FOFO 300 ATE 1,25m PARAL</t>
  </si>
  <si>
    <t>REDE ESG FOFO 300 1,26A1,75m S/PAV</t>
  </si>
  <si>
    <t>REDE ESG FOFO 300 1,26A1,75m ASF</t>
  </si>
  <si>
    <t>REDE ESG FOFO 300 1,26A1,75m BLOCO</t>
  </si>
  <si>
    <t>REDE ESG FOFO 300 1,26A1,75m PARAL</t>
  </si>
  <si>
    <t>REDE ESG FOFO 300 1,76A2,25m S/PAV</t>
  </si>
  <si>
    <t>REDE ESG FOFO 300 1,76A2,25m ASF</t>
  </si>
  <si>
    <t>REDE ESG FOFO 300 1,76A2,25m BLOCO</t>
  </si>
  <si>
    <t>REDE ESG FOFO 300 1,76A2,25m PARAL</t>
  </si>
  <si>
    <t>REDE ESG FOFO 300 2,26A2,75m S/PAV</t>
  </si>
  <si>
    <t>REDE ESG FOFO 300 2,26A2,75m ASF</t>
  </si>
  <si>
    <t>REDE ESG FOFO 300 2,26A2,75m BLOCO</t>
  </si>
  <si>
    <t>REDE ESG FOFO 300 2,26A2,75m PARAL</t>
  </si>
  <si>
    <t>REDE ESG FOFO 300 2,76A3,25m S/PAV</t>
  </si>
  <si>
    <t>REDE ESG FOFO 300 2,76A3,25m ASF</t>
  </si>
  <si>
    <t>REDE ESG FOFO 300 2,76A3,25m BLOCO</t>
  </si>
  <si>
    <t>REDE ESG FOFO 300 2,76A3,25m PARAL</t>
  </si>
  <si>
    <t>REDE ESG FOFO 300 3,26A3,75m S/PAV</t>
  </si>
  <si>
    <t>REDE ESG FOFO 300 3,26A3,75m ASF</t>
  </si>
  <si>
    <t>REDE ESG FOFO 300 3,26A3,75m BLOCO</t>
  </si>
  <si>
    <t>REDE ESG FOFO 300 3,26A3,75m PARAL</t>
  </si>
  <si>
    <t>REDE ESG FOFO 300 3,76A4,25m S/PAV</t>
  </si>
  <si>
    <t>REDE ESG FOFO 300 3,76A4,25m ASF</t>
  </si>
  <si>
    <t>REDE ESG FOFO 300 3,76A4,25m BLOCO</t>
  </si>
  <si>
    <t>REDE ESG FOFO 300 3,76A4,25m PARAL</t>
  </si>
  <si>
    <t>REDE ESG FOFO 350 ATE 1,25m S/PAV</t>
  </si>
  <si>
    <t>REDE ESG FOFO 350 ATE 1,25m ASF</t>
  </si>
  <si>
    <t>REDE ESG FOFO 350 ATE 1,25m BLOCO</t>
  </si>
  <si>
    <t>REDE ESG FOFO 350 ATE 1,25m PARAL</t>
  </si>
  <si>
    <t>REDE ESG FOFO 350 1,26A1,75m S/PAV</t>
  </si>
  <si>
    <t>REDE ESG FOFO 350 1,26A1,75m ASF</t>
  </si>
  <si>
    <t>REDE ESG FOFO 350 1,26A1,75m BLOCO</t>
  </si>
  <si>
    <t>REDE ESG FOFO 350 1,26A1,75m PARAL</t>
  </si>
  <si>
    <t>REDE ESG FOFO 350 1,76A2,25m S/PAV</t>
  </si>
  <si>
    <t>REDE ESG FOFO 350 1,76A2,25m ASF</t>
  </si>
  <si>
    <t>REDE ESG FOFO 350 1,76A2,25m BLOCO</t>
  </si>
  <si>
    <t>REDE ESG FOFO 350 1,76A2,25m PARAL</t>
  </si>
  <si>
    <t>REDE ESG FOFO 350 2,26A2,75m S/PAV</t>
  </si>
  <si>
    <t>REDE ESG FOFO 350 2,26A2,75m ASF</t>
  </si>
  <si>
    <t>REDE ESG FOFO 350 2,26A2,75m BLOCO</t>
  </si>
  <si>
    <t>REDE ESG FOFO 350 2,26A2,75m PARAL</t>
  </si>
  <si>
    <t>REDE ESG FOFO 350 2,76A3,25m S/PAV</t>
  </si>
  <si>
    <t>REDE ESG FOFO 350 2,76A3,25m ASF</t>
  </si>
  <si>
    <t>REDE ESG FOFO 350 2,76A3,25m BLOCO</t>
  </si>
  <si>
    <t>REDE ESG FOFO 350 2,76A3,25m PARAL</t>
  </si>
  <si>
    <t>REDE ESG FOFO 350 3,26A3,75m S/PAV</t>
  </si>
  <si>
    <t>REDE ESG FOFO 350 3,26A3,75m ASF</t>
  </si>
  <si>
    <t>REDE ESG FOFO 350 3,26A3,75m BLOCO</t>
  </si>
  <si>
    <t>REDE ESG FOFO 350 3,26A3,75m PARAL</t>
  </si>
  <si>
    <t>REDE ESG FOFO 350 3,76A4,25m S/PAV</t>
  </si>
  <si>
    <t>REDE ESG FOFO 350 3,76A4,25m ASF</t>
  </si>
  <si>
    <t>REDE ESG FOFO 350 3,76A4,25m BLOCO</t>
  </si>
  <si>
    <t>REDE ESG FOFO 350 3,76A4,25m PARAL</t>
  </si>
  <si>
    <t>REDE ESG FOFO 400 ATE 1,25m S/PAV</t>
  </si>
  <si>
    <t>REDE ESG FOFO 400 ATE 1,25m ASF</t>
  </si>
  <si>
    <t>REDE ESG FOFO 400 ATE 1,25m BLOCO</t>
  </si>
  <si>
    <t>REDE ESG FOFO 400 ATE 1,25m PARAL</t>
  </si>
  <si>
    <t>REDE ESG FOFO 400 1,26A1,75m S/PAV</t>
  </si>
  <si>
    <t>REDE ESG FOFO 400 1,26A1,75m ASF</t>
  </si>
  <si>
    <t>REDE ESG FOFO 400 1,26A1,75m BLOCO</t>
  </si>
  <si>
    <t>REDE ESG FOFO 400 1,26A1,75m PARAL</t>
  </si>
  <si>
    <t>REDE ESG FOFO 400 1,76A2,25m S/PAV</t>
  </si>
  <si>
    <t>REDE ESG FOFO 400 1,76A2,25m ASF</t>
  </si>
  <si>
    <t>REDE ESG FOFO 400 1,76A2,25m BLOCO</t>
  </si>
  <si>
    <t>REDE ESG FOFO 400 1,76A2,25m PARAL</t>
  </si>
  <si>
    <t>REDE ESG FOFO 400 2,26A2,75m S/PAV</t>
  </si>
  <si>
    <t>REDE ESG FOFO 400 2,26A2,75m ASF</t>
  </si>
  <si>
    <t>REDE ESG FOFO 400 2,26A2,75m BLOCO</t>
  </si>
  <si>
    <t>REDE ESG FOFO 400 2,26A2,75m PARAL</t>
  </si>
  <si>
    <t>REDE ESG FOFO 400 2,76A3,25m S/PAV</t>
  </si>
  <si>
    <t>REDE ESG FOFO 400 2,76A3,25m ASF</t>
  </si>
  <si>
    <t>REDE ESG FOFO 400 2,76A3,25m BLOCO</t>
  </si>
  <si>
    <t>REDE ESG FOFO 400 2,76A3,25m PARAL</t>
  </si>
  <si>
    <t>REDE ESG FOFO 400 3,26A3,75m S/PAV</t>
  </si>
  <si>
    <t>REDE ESG FOFO 400 3,26A3,75m ASF</t>
  </si>
  <si>
    <t>REDE ESG FOFO 400 3,26A3,75m BLOCO</t>
  </si>
  <si>
    <t>REDE ESG FOFO 400 3,26A3,75m PARAL</t>
  </si>
  <si>
    <t>REDE ESG FOFO 400 3,76A4,25m S/PAV</t>
  </si>
  <si>
    <t>REDE ESG FOFO 400 3,76A4,25m ASF</t>
  </si>
  <si>
    <t>REDE ESG FOFO 400 3,76A4,25m BLOCO</t>
  </si>
  <si>
    <t>REDE ESG FOFO 400 3,76A4,25m PARAL</t>
  </si>
  <si>
    <t>REDE ESG FOFO 150 ATE 1,25m S/PAV S/F</t>
  </si>
  <si>
    <t>REDE ESG FOFO 150 ATE 1,25m ASF S/F</t>
  </si>
  <si>
    <t>REDE ESG FOFO 150 ATE 1,25m BLOCO S/F</t>
  </si>
  <si>
    <t>REDE ESG FOFO 150 ATE 1,25m PARAL S/F</t>
  </si>
  <si>
    <t>REDE ESG FOFO 150 1,26A1,75m S/PAV S/F</t>
  </si>
  <si>
    <t>REDE ESG FOFO 150 1,26A1,75m ASF S/F</t>
  </si>
  <si>
    <t>REDE ESG FOFO 150 1,26A1,75m BLOCO S/F</t>
  </si>
  <si>
    <t>REDE ESG FOFO 150 1,26A1,75m PARAL S/F</t>
  </si>
  <si>
    <t>REDE ESG FOFO 150 1,76A2,25m S/PAV S/F</t>
  </si>
  <si>
    <t>REDE ESG FOFO 150 1,76A2,25m ASF S/F</t>
  </si>
  <si>
    <t>REDE ESG FOFO 150 1,76A2,25m BLOCO S/F</t>
  </si>
  <si>
    <t>REDE ESG FOFO 150 1,76A2,25m PARAL S/F</t>
  </si>
  <si>
    <t>REDE ESG FOFO 150 2,26A2,75m S/PAV S/F</t>
  </si>
  <si>
    <t>REDE ESG FOFO 150 2,26A2,75m ASF S/F</t>
  </si>
  <si>
    <t>REDE ESG FOFO 150 2,26A2,75m BLOCO S/F</t>
  </si>
  <si>
    <t>REDE ESG FOFO 150 2,26A2,75m PARAL S/F</t>
  </si>
  <si>
    <t>REDE ESG FOFO 150 2,76A3,25m S/PAV S/F</t>
  </si>
  <si>
    <t>REDE ESG FOFO 150 2,76A3,25m ASF S/F</t>
  </si>
  <si>
    <t>REDE ESG FOFO 150 2,76A3,25m BLOCO S/F</t>
  </si>
  <si>
    <t>REDE ESG FOFO 150 2,76A3,25m PARAL S/F</t>
  </si>
  <si>
    <t>REDE ESG FOFO 150 3,26A3,75m S/PAV S/F</t>
  </si>
  <si>
    <t>REDE ESG FOFO 150 3,26A3,75m ASF S/F</t>
  </si>
  <si>
    <t>REDE ESG FOFO 150 3,26A3,75m BLOCO S/F</t>
  </si>
  <si>
    <t>REDE ESG FOFO 200 ATE 1,25m S/PAV S/F</t>
  </si>
  <si>
    <t>REDE ESG FOFO 200 ATE 1,25m PARAL S/F</t>
  </si>
  <si>
    <t>REDE ESG FOFO 200 1,26A1,75m PARAL S/F</t>
  </si>
  <si>
    <t>REDE ESG FOFO 250 ATE 1,25m ASF S/F</t>
  </si>
  <si>
    <t>REDE ESG FOFO 250 1,26A1,75m ASF S/F</t>
  </si>
  <si>
    <t>REDE ESG FOFO 300 ATE 1,25m ASF S/F</t>
  </si>
  <si>
    <t>REDE ESG FOFO 300 ATE 1,25m PARAL S/F</t>
  </si>
  <si>
    <t>REDE ESG FOFO 300 1,26A1,75m ASF S/F</t>
  </si>
  <si>
    <t>REDE ESG FOFO 300 1,26A1,75m PARAL S/F</t>
  </si>
  <si>
    <t>REDE ESG FOFO 300 1,76A2,25m PARAL S/F</t>
  </si>
  <si>
    <t>INTERCEP FOFO 150 ATE 1,25-BEIRA RIO</t>
  </si>
  <si>
    <t>INTERCEP FOFO 150 1,26A1,75M-B. RIO</t>
  </si>
  <si>
    <t>INTERCEP FOFO 150 1,76A2,25M-B. RIO</t>
  </si>
  <si>
    <t>INTERCEP FOFO 150 2,26A2,75M-B. RIO</t>
  </si>
  <si>
    <t>INTERCEP FOFO 200 ATE 1,25-BEIRA RIO</t>
  </si>
  <si>
    <t>INTERCEP FOFO 200 1,26A1,75M-B. RIO</t>
  </si>
  <si>
    <t>INTERCEP FOFO 200 1,76A2,25M-B. RIO</t>
  </si>
  <si>
    <t>INTERCEP FOFO 200 2,26A2,75M-B. RIO</t>
  </si>
  <si>
    <t>INTERCEP FOFO 250 ATE 1,25-BEIRA RIO</t>
  </si>
  <si>
    <t>INTERCEP FOFO 250 1,26A1,75M-B. RIO</t>
  </si>
  <si>
    <t>INTERCEP FOFO 250 1,76A2,25M-B. RIO</t>
  </si>
  <si>
    <t>INTERCEP FOFO 250 2,26A2,75M-B. RIO</t>
  </si>
  <si>
    <t>INTERCEP FOFO 300 ATE 1,25-BEIRA RIO</t>
  </si>
  <si>
    <t>INTERCEP FOFO 300 1,26A1,75M-B. RIO</t>
  </si>
  <si>
    <t>INTERCEP FOFO 300 1,76A2,25M-B. RIO</t>
  </si>
  <si>
    <t>INTERCEP FOFO 300 2,26A2,75M-B. RIO</t>
  </si>
  <si>
    <t>INTERCEP FOFO 150 AEREO - BEIRA RIO</t>
  </si>
  <si>
    <t>INTERCEP FOFO 200 AEREO - BEIRA RIO</t>
  </si>
  <si>
    <t>INTERCEP FOFO 250 AEREO - BEIRA RIO</t>
  </si>
  <si>
    <t>INTERCEP FOFO 300 AEREO - BEIRA RIO</t>
  </si>
  <si>
    <t>INTERCEP FOFO 150 ATE 1,25-BEIRA RIO S/F</t>
  </si>
  <si>
    <t>INTERCEP FOFO 150 1,26A1,75M-B. RIO S/F</t>
  </si>
  <si>
    <t>INTERCEP FOFO 150 1,76A2,25M-B. RIO S/F</t>
  </si>
  <si>
    <t>INTERCEP FOFO 150 2,26A2,75M-B. RIO S/F</t>
  </si>
  <si>
    <t>INTERCEP FOFO 200 ATE 1,25-BEIRA RIO S/F</t>
  </si>
  <si>
    <t>INTERCEP FOFO 200 1,26A1,75M-B. RIO S/F</t>
  </si>
  <si>
    <t>INTERCEP FOFO 200 1,76A2,25M-B. RIO S/F</t>
  </si>
  <si>
    <t>INTERCEP FOFO 200 2,26A2,75M-B. RIO S/F</t>
  </si>
  <si>
    <t>INTERCEP FOFO 250 ATE 1,25-BEIRA RIO S/F</t>
  </si>
  <si>
    <t>INTERCEP FOFO 250 1,26A1,75M-B. RIO S/F</t>
  </si>
  <si>
    <t>INTERCEP FOFO 250 1,76A2,25M-B. RIO S/F</t>
  </si>
  <si>
    <t>INTERCEP FOFO 250 2,26A2,75M-B. RIO S/F</t>
  </si>
  <si>
    <t>INTERCEP FOFO 300 ATE 1,25-BEIRA RIO S/F</t>
  </si>
  <si>
    <t>INTERCEP FOFO 300 1,26A1,75M-B. RIO S/F</t>
  </si>
  <si>
    <t>INTERCEP FOFO 300 1,76A2,25M-B. RIO S/F</t>
  </si>
  <si>
    <t>INTERCEP FOFO 300 2,26A2,75M-B. RIO S/F</t>
  </si>
  <si>
    <t>INTERCEP FOFO 150 AEREO - BEIRA RIO S/F</t>
  </si>
  <si>
    <t>INTERCEP FOFO 200 AEREO - BEIRA RIO S/F</t>
  </si>
  <si>
    <t>INTERCEP FOFO 250 AEREO - BEIRA RIO S/F</t>
  </si>
  <si>
    <t>INTERCEP FOFO 300 AEREO - BEIRA RIO S/F</t>
  </si>
  <si>
    <t>FITAS ANTI-CORROSIVAS PRETA PARA ASSENT TELHAS</t>
  </si>
  <si>
    <t>AD 05 Ensaios e Sondagens (recomenda-se a não utilização dos itens deste clã para fins de confrontação de resultados com especificações técnicas)</t>
  </si>
  <si>
    <t>AD 05.05 Ensaios e Pesquisas em Solo "Recomenda-se a não utilização deste item para fins de confrontação de resultados com especificações técnicas"</t>
  </si>
  <si>
    <t>AD 05.05.0050 (/)</t>
  </si>
  <si>
    <t>Análise granulométrica sem sedimentação.</t>
  </si>
  <si>
    <t>AD 05.05.0053 (/)</t>
  </si>
  <si>
    <t>Análise granulométrica completa, em amostra de solo, de acordo com a NBR7181 e NBR6457, compreendendo as fases de peneiramento e sedimentação, quando constatada a presença de partículas finas em sua composição.</t>
  </si>
  <si>
    <t>AD 05.05.0100 (/)</t>
  </si>
  <si>
    <t>Ensaio de adensamento endométrico em amostra de solo, envolvendo, no mínimo, 10 estágios de carga, inclusive um laço de descarregamento e recarregamento, de acordo com as recomendações estabelecidas na NBR12007.</t>
  </si>
  <si>
    <t>AD 05.05.0150 (/)</t>
  </si>
  <si>
    <t>Ensaio de cizalhamento direto em solo, com, no mínimo, 3 níveis de tensão normal aplicada à amostra e com apresentação das curvas de tensão cisalhante por deslocamento horizontal e deslocamento vertical por deslocamento horizontal, em mm, para cada um dos 3 níveis de tensão.</t>
  </si>
  <si>
    <t>AD 05.05.0200 (/)</t>
  </si>
  <si>
    <t>Ensaio de laboratório, para determinação da Densidade Real dos grãos de amostra de solo, de acordo com as recomendações de preparo descritas na NBR6457.</t>
  </si>
  <si>
    <t>AD 05.05.0250 (/)</t>
  </si>
  <si>
    <t>Ensaio para determinação, em laboratório, do Limite de Liquidez de amostra de solo fino, de acordo com as recomendações da NBR7180 e da NBR6457.</t>
  </si>
  <si>
    <t>AD 05.05.0300 (/)</t>
  </si>
  <si>
    <t>Ensaio para determinação, em laboratório, do Limite de Plasticidade de amostra de solo fino, de acordo com as recomendações da NBR7180 e da NBR6457.</t>
  </si>
  <si>
    <t>AD 05.05.0325 (/)</t>
  </si>
  <si>
    <t>Ensaio para determinação de massa específica aparente "in situ" (DPTM-92/64).</t>
  </si>
  <si>
    <t>AD 05.05.0350 (/)</t>
  </si>
  <si>
    <t>Ensaio para determinação, em laboratório, do Peso Específico Aparente de amostra de solo, de acordo com as recomendações da NBR6457.</t>
  </si>
  <si>
    <t>AD 05.05.0450 (/)</t>
  </si>
  <si>
    <t>Ensaio para determinação do Índice de Suporte Califórnia (CBR) - 3 pontos - obtido com energia Proctor Normal, através de, no mínimo, 5 corpos de prova, conforme recomendações da NBR9895.</t>
  </si>
  <si>
    <t>AD 05.05.0500 (/)</t>
  </si>
  <si>
    <t>Ensaio para determinação, no campo, da umidade aparente do solo, através do Método "speedy".</t>
  </si>
  <si>
    <t>AD 05.05.0550 (/)</t>
  </si>
  <si>
    <t>Ensaio para determinação da umidade natural de amostras de solo, em laboratório.</t>
  </si>
  <si>
    <t>AD 05.05.0600 (/)</t>
  </si>
  <si>
    <t>Extração e acondicionamento de amostra indeformada de solo, com pistão estacionário de 100mm e de acordo com as recomendações estabelecidas na NBR9820.</t>
  </si>
  <si>
    <t>AD 05.05.0650 (B)</t>
  </si>
  <si>
    <t>Instalação de medidor de nível de água, inclusive transporte da equipe.</t>
  </si>
  <si>
    <t>AD 05.05.0700 (/)</t>
  </si>
  <si>
    <t>Sondagem manual com pá e picareta, por metro linear ou fração.</t>
  </si>
  <si>
    <t>AD 05.05.0703 (/)</t>
  </si>
  <si>
    <t>Sondagem manual com trado e cavadeira, por metro linear ou fração.</t>
  </si>
  <si>
    <t>AD 05.05.0706 (A)</t>
  </si>
  <si>
    <t>Sondagem de reconhecimento, a trado manual, com diâmetro de 100mm.</t>
  </si>
  <si>
    <t>AD 05.10 Sondagem Rotativa com Coroa de Wídia "Recomenda-se a não utilização deste item para fins de confrontação de resultados com especificações técnicas"</t>
  </si>
  <si>
    <t>AD 05.10.0050 (/)</t>
  </si>
  <si>
    <t>Sondagem rotativa vertical, em rocha alterada, com coroa de Wídia ou similar, diâmetro B (60mm), inclusive deslocamento e posicionamento em cada furo.</t>
  </si>
  <si>
    <t>AD 05.10.0100 (/)</t>
  </si>
  <si>
    <t>Sondagem rotativa vertical, em rocha alterada, com coroa de Wídia ou similar, diâmetro N (75mm), inclusive deslocamento e posicionamento em cada furo.</t>
  </si>
  <si>
    <t>AD 05.10.0150 (/)</t>
  </si>
  <si>
    <t>Sondagem rotativa vertical, em solo, com coroa de  Wídia ou similar, diâmetro B (60mm), inclusive deslocamento e posicionamento em cada furo.</t>
  </si>
  <si>
    <t>AD 05.10.0200 (/)</t>
  </si>
  <si>
    <t>Sondagem rotativa vertical, em solo, com coroa de  Wídia ou similar, diâmetro N (75mm), inclusive deslocamento e posicionamento em cada furo.</t>
  </si>
  <si>
    <t>AD 05.15 Sondagem Rotativa com Coroa de Diamente "Recomenda-se a não utilização deste item para fins de confrontação de resultados com especificações técnicas"</t>
  </si>
  <si>
    <t>AD 05.15.0050 (/)</t>
  </si>
  <si>
    <t>Sondagem rotativa com Coroa de diamante, em rocha sã, diâmetro HW, inclinada (qualquer inclinação diferente da vertical), inclusive deslocamento dentro do canteiro e instalação da sonda no furo.</t>
  </si>
  <si>
    <t>AD 05.15.0100 (/)</t>
  </si>
  <si>
    <t>Sondagem rotativa com Coroa de diamante, em rocha sã, diâmetro NW, inclinada (qualquer inclinação diferente da vertical), inclusive deslocamento dentro do canteiro e instalação da sonda no furo.</t>
  </si>
  <si>
    <t>AD 05.15.0150 (/)</t>
  </si>
  <si>
    <t>Sondagem rotativa vertical, em rocha alterada, com coroa de diamante, diâmetro B (60mm), inclusive deslocamento e posicionamento em cada furo.</t>
  </si>
  <si>
    <t>AD 05.15.0200 (/)</t>
  </si>
  <si>
    <t>Sondagem rotativa vertical, em rocha alterada, com coroa de diamante, diâmetro H (99mm),  inclusive deslocamento e posicionamento em cada furo.</t>
  </si>
  <si>
    <t>AD 05.15.0250 (/)</t>
  </si>
  <si>
    <t>Sondagem rotativa vertical, em rocha sã, com coroa de diamante, diâmetro B (60mm), inclusive deslocamento e posicionamento em cada furo.</t>
  </si>
  <si>
    <t>AD 05.15.0300 (/)</t>
  </si>
  <si>
    <t>Sondagem rotativa vertical, em rocha sã, com coroa de diamante, diâmetro N (75mm), inclusive deslocamento e posicionamento em cada furo.</t>
  </si>
  <si>
    <t>AD 05.15.0400 (/)</t>
  </si>
  <si>
    <t>Sondagem rotativa vertical, em rocha sã, com coroa de diamante, diâmetro H (99mm), inclusive deslocamento e posicionamento em cada furo.</t>
  </si>
  <si>
    <t>AD 05.20 Sondagem à Percurssão "Recomenda-se a não utilização deste item para fins de confrontação de resultados com especificações técnicas"</t>
  </si>
  <si>
    <t>AD 05.20.0050 (/)</t>
  </si>
  <si>
    <t>Sondagem à percussão com diâmetro até 3", com ensaio de penetração (SPT) a cada metro, incluindo relatório contendo classificação tátil visual das amostras, perfis individuais dos furos, planta de localização e respectivas cotas das sondagens.  Inclui deslocamento até 50m de distância e instalação do tripé em cada furo dentro do canteiro, excluindo mobilização e desmobilização.</t>
  </si>
  <si>
    <t>AD 10 Locação e Marcação de Obra</t>
  </si>
  <si>
    <t>AD 10.05 Marcação de Obra sem Instrumento de Topografia</t>
  </si>
  <si>
    <t>AD 10.05.0050 (/)</t>
  </si>
  <si>
    <t>Marcação de obra, sem instrumento topográfico, considerada a projeção horizontal da área envolvente.</t>
  </si>
  <si>
    <t>AD 10.10 Marcação de Obra com Instrumento de Topografia</t>
  </si>
  <si>
    <t>AD 10.10.0100 (/)</t>
  </si>
  <si>
    <t>Locação de obra com aparelho topográfico, sobre cerca de marcação, inclusive construção desta e sua pré-locação e o fornecimento do material e tendo, por medição, o perímetro a construir.</t>
  </si>
  <si>
    <t>AD 15 Mobilização e Desmobilização</t>
  </si>
  <si>
    <t>AD 15.05 Mobilização e Desmobilização de Equipamentos e Amostras de Sondagem</t>
  </si>
  <si>
    <t>AD 15.05.0050 (/)</t>
  </si>
  <si>
    <t>Deslocamento, entre furos, de equipamento de sondagem a percurssão, incluindo desmontagem e remontagem.</t>
  </si>
  <si>
    <t>AD 15.10 Mobilização e Desmobilização de Equipamentos e Cargas de Grande Porte</t>
  </si>
  <si>
    <t>AD 15.10.0050 (/)</t>
  </si>
  <si>
    <t>Carga e descarga de equipamentos pesados em carretas, exclusive o custo horário do equipamento, durante a operação.</t>
  </si>
  <si>
    <t>AD 15.10.0100 (A)</t>
  </si>
  <si>
    <t>Transporte de andaime suspenso, tipo leve, para pintura, inclusive ida e volta do caminhão, carga e descarga (considerar o mínimo de 40unxKm, para cálculo deste transporte).</t>
  </si>
  <si>
    <t>AD 15.10.0150 (A)</t>
  </si>
  <si>
    <t>Transporte de andaime suspenso, tipo pesado, para revestimento, inclusive ida e volta do caminhão, carga e descarga (considerar o mínimo de 200unxKm, para cálculo deste transporte).</t>
  </si>
  <si>
    <t>AD 15.10.0200 (/)</t>
  </si>
  <si>
    <t>Transporte de andaime tubular, considerando-se a área de projeção vertical do andaime, inclusive ida e volta do caminhão, carga e descarga (considerar o mínimo de 315m2xKm, para cálculo deste transporte).</t>
  </si>
  <si>
    <t>AD 15.10.0250 (/)</t>
  </si>
  <si>
    <t>Transporte de elevador de obras constituído por cabine aberta, com plataforma, guinchos e cabos de 16m de altura.</t>
  </si>
  <si>
    <t>AD 15.10.0300 (/)</t>
  </si>
  <si>
    <t>Transporte de equipamentos pesados em carretas, exclusive a carga e descarga e  o custo horário dos equipamentos transportados.</t>
  </si>
  <si>
    <t>AD 15.10.0350 (A)</t>
  </si>
  <si>
    <t>Transporte marítimo de carga de qualquer natureza, exclusive despesas de carga e descarga, no trajeto da Ilha do Governador até a Ilha de Paquetá ou vice-versa, em embarcação apropriada (considerar apenas a viagem com a carga).</t>
  </si>
  <si>
    <t>AD 15.15 Equipamentos para Transporte</t>
  </si>
  <si>
    <t>AD 15.15.0050 (C)</t>
  </si>
  <si>
    <t>Caminhoneta de serviço, com cabine e caçamba, com  motor bicombustível, cabine simples, com ar condicionado e direção hidráulica, capacidade de carga mínima de 650Kg, tração 4 x 2, com motorista, material de operação e material de manutenção.  Custo horário produtivo.</t>
  </si>
  <si>
    <t>AD 15.15.0100 (B)</t>
  </si>
  <si>
    <t>Caminhoneta de serviço, com cabine e caçamba, com  motor bicombustível, cabine simples, com ar condicionado e direção hidráulica, capacidade de carga mínima de 650Kg, tração 4 x 2, com motorista e material de operação.  Custo horário improdutivo (motor funcionando).</t>
  </si>
  <si>
    <t>AD 15.15.0150 (B)</t>
  </si>
  <si>
    <t>Caminhoneta de serviço, com cabine e caçamba, com  motor bicombustível, cabine simples, com ar condicionado e direção hidráulica, capacidade de carga mínima de 650Kg, tração 4 x 2, com motorista.  Custo horário improdutivo (motor desligado).</t>
  </si>
  <si>
    <t>AD 15.15.0200 (A)</t>
  </si>
  <si>
    <t>Caminhoneta de servico, capacidade para 13 passageiros ou 1650Kg, com motorista, material de operacao e material de manutencao, com as seguintes especificacoes minimas: motor a gasolina de 123CV, modelo básico. Custo horario diurno (entre 05:00h e 22:00h).</t>
  </si>
  <si>
    <t>AD 15.15.0250 (B)</t>
  </si>
  <si>
    <t>Caminhoneta de Servico, capacidade para 13 passageiros ou 1650Kg, com motorista, material de operacao e material de manutencao, com as seguintes especificacoes minimas: motor a gasolina de 123CV. Custo horario produtivo.</t>
  </si>
  <si>
    <t>AD 15.15.0300 (A)</t>
  </si>
  <si>
    <t>Caminhoneta de Servico, capacidade para 13 passageiros ou 1650Kg, com motorista e material de operacao, com as seguintes especificacoes minimas: motor a gasolina de 123CV. Custo horario improdutivo (motor funcionando).</t>
  </si>
  <si>
    <t>AD 15.15.0350 (A)</t>
  </si>
  <si>
    <t>Caminhoneta de Servico, capacidade para 13 passageiros ou 1650Kg, com motorista, com as seguintes especificacoes minimas: motor a gasolina de 123CV. Custo horario improdutivo (motor desligado).</t>
  </si>
  <si>
    <t>AD 15.15.0401 (B)</t>
  </si>
  <si>
    <t>Caminhoneta de Serviço, capacidade de 7 passageiros ou 600 Kg, com motorista, material de operacao e material de manutencao, com as seguintes especificacoes minimas: a gasolina de 83CV, autonomia de 3000 Km/mês. Custo mensal.</t>
  </si>
  <si>
    <t>AD 15.15.0403(B)</t>
  </si>
  <si>
    <t>Caminhoneta de Servico (kilometragem adicional), capacidade para 13 passageiros ou 1650 Kg, com motorista, material de operacao e material de manutenção, com as seguintes especificacoes minimas: motor a gasolina de 123CV.  Custo do quilometro adicional.</t>
  </si>
  <si>
    <t>AD 15.15.0550 (A)</t>
  </si>
  <si>
    <t>Carreta para transporte pesado, com capacidade de carga útil de 60/80t, com motorista operador, material de operação e material de manutenção, com as seguintes especificações mínimas: motor diesel de 330CV, chassis extensível até 21m e semi-reboque de 4 eixos.  Custo horário produtivo.</t>
  </si>
  <si>
    <t>AD 15.15.0600 (A)</t>
  </si>
  <si>
    <t>Carreta para transporte pesado, com capacidade de carga útil de 60/80t, com motorista operador e material de operação, com as seguintes especificações mínimas: motor diesel de 330CV, chassis extensível até 21m e semi-reboque de 4 eixos.  Custo horário improdutivo (motor funcionando).</t>
  </si>
  <si>
    <t>AD 15.15.0650 (A)</t>
  </si>
  <si>
    <t>Carreta para transporte pesado, com capacidade de carga útil de 60/80t, com motorista operador, com as seguintes especificações mínimas: motor diesel de 330CV, chassis extensível até 21m e semi-reboque de 4 eixos.  Custo horário improdutivo (motor desligado).</t>
  </si>
  <si>
    <t>AD 15.15.0700 (A)</t>
  </si>
  <si>
    <t>Carreta para transporte pesado, com capacidade de carga útil de 30t, com motorista operador, material de operação e material de manutenção, com as seguintes especificações mínimas: motor diesel de 330CV, chassis extensível até 21m e semi-reboque de 3 eixos.  Custo horário produtivo.</t>
  </si>
  <si>
    <t>AD 15.15.0703 (/)</t>
  </si>
  <si>
    <t>Carreta para transporte pesado, com capacidade de carga útil de 30t, com motorista operador e material de operação, com as seguintes especificações mínimas: motor diesel de 330CV, chassis extensível até 21m e semi-reboque de 3 eixos.  Custo horário improdutivo (motor funcionando).</t>
  </si>
  <si>
    <t>AD 15.15.0706 (/)</t>
  </si>
  <si>
    <t>Carreta para transporte pesado, com capacidade de carga útil de 30t, com motorista, com as seguintes especificações mínimas: motor diesel de 330CV, chassis extensível até 21m e semi-reboque de 3 eixos.  Custo horário improdutivo (motor desligado).</t>
  </si>
  <si>
    <t>AD 15.15.0750 (B)</t>
  </si>
  <si>
    <t>Veículo de serviço, motor 1.0, com ar condicionado, direção hidráulica, rádio, inclusive combustível, seguro, lubrificação, manutenção, licenciamento, quilometragem livre, sem motorista.  Custo mensal.</t>
  </si>
  <si>
    <t>AD 15.15.0770 (A)</t>
  </si>
  <si>
    <t>Veículo de serviço para apoio às operações de trafego, motor 1.0 a gasolina, 4 portas, com ar condicionado e direção hidráulica, identificação padrão CET-RIO, sinalizador giratório, equipamento de rastreamento, inclusive combustível, licenciamento, seguro obrigatório, lubrificação, manutenção, lavagem geral.  Quilometragem média de 3.300 Km / mês, sem motorista.  Custo mensal.</t>
  </si>
  <si>
    <t>AD 15.15.0800 (A)</t>
  </si>
  <si>
    <t>Veículo de serviço, motor 1.0 a gasolina, de 69 CV (67,6 HP), para apoio às operações de tráfego (uso exclusivo SMTR/CET-RIO), com ar condicionado, direção hidráulica, inclusive material de operação e material de manutenção, licenciamento, seguro e adesivos na carroceria, sinalizador giratório, rádio AM/FM digital, e caixa de ferramentas e acessórios.  Quilometragem média de 4.500Km/mês, sem motorista.  Custo mensal.</t>
  </si>
  <si>
    <t>AD 20 Instalações Provisórias de Obra</t>
  </si>
  <si>
    <t>AD 20.05 Tapumes e Barracões</t>
  </si>
  <si>
    <t>AD 20.05.0050 (B)</t>
  </si>
  <si>
    <t>Barracão de obra com paredes de madeira compensada, tipo chapa resinada com 10mm de espessura, piso cimentado e estrutura de madeira serrada, e cobertura de telhas onduladas de fibras vegetais e minerais com 3mm de espessura, inclusive pintura, instalações de aparelhos, esquadrias e ferragens, constando de escritório, sanitários, depósitos e torre com caixa d'água em polietileno com capacidade de 500l, reaproveitado 5 vezes, exclusive ligações provisórias.</t>
  </si>
  <si>
    <t>AD 20.05.0100 (A)</t>
  </si>
  <si>
    <t>Barracão de obra com parede de madeira, tipo chapa de madeira resinada com 10mm de espessura, pintadas internamente e externamente com PVA - látex, piso em concreto simples revestido com cimentado, estrutura de madeira serrada, cobertura de telhas onduladas de fibras vegetais e minerais com 3mm de espessura, inclusive instalações, esquadrias e ferragens, torre de madeira serrada com caixa d'água em polietileno, capacidade de 500l, com utilização de 3 vezes (ferragens, madeiras, quadro de luz, acessórios elétricos e hidráulicos, caixa d'água, telhas), exclusive as ligações provisórias e sanitários.</t>
  </si>
  <si>
    <t>AD 20.05.0200 (B)</t>
  </si>
  <si>
    <t>Sanitario com vaso, lavatorio e chuveiro para pessoal de obra, coletivo de 2 unidades e 4,2m2, executado com chapas de madeira compensada plastificada de 10mm e telhas onduladas de fibras vegetais e minerais, inclusive instalacoes, aparelhos, esquadrias e ferragens, considerando reaproveitamento das instalações nao embutidas no solo, das telhas e dos aparelhos 2 vezes e exclusive as ligações externas a mais de 2m das paredes</t>
  </si>
  <si>
    <t>AD 20.05.0250 (B)</t>
  </si>
  <si>
    <t>Sanitario com vaso, lavatorio e chuveiro para pessoal de obra, com 2m2, executado com chapas de madeira compensada plastificada de 10mm e telhas onduladas de fibras vegetais e minerais, inclusive instalacoes, aparelhos, esquadrias e ferragens, considerando reaproveitamento das instalações nao embutidas no solo, das telhas e dos aparelhos 2 vezes e exclusive as ligações externas a mais de 2m das paredes</t>
  </si>
  <si>
    <t>AD 20.05.0300 (/)</t>
  </si>
  <si>
    <t>Tapume de vedação ou proteção, executado com chapas de compensado, tipo chapa resinada ou similar, com 6mm de espessura, exclusive pintura.</t>
  </si>
  <si>
    <t>AD 20.05.0350 (/)</t>
  </si>
  <si>
    <t>Tapume de vedação ou proteção, executado com chapas de compensado, tipo chapa resinada ou similar, com 6mm de espessura, com utilização 2 vezes, exclusive pintura.</t>
  </si>
  <si>
    <t>AD 20.05.0400 (A)</t>
  </si>
  <si>
    <t>Tapume de vedação ou proteção, executado com tábuas de madeira serrada, sendo o aproveitamento da madeira 2 vezes, exclusive pintura.</t>
  </si>
  <si>
    <t>AD 20.05.0450 (/)</t>
  </si>
  <si>
    <t>Tapume de vedação ou proteção, executado com telhas trapezoidais de aço galvanizado (esp.: 0,50mm), inclusive duas demãos de pintura esmalte sintético, na face externa, considerando a utilização das telhas 4 vezes e da moldura em perna de 3"x3", duas vezes.</t>
  </si>
  <si>
    <t>AD 20.05.0500 (/)</t>
  </si>
  <si>
    <t>Aluguel de banheiro quimico, incluindo transporte de ida e volta, manutenção e higienização 3 vezes por semana. Modelo Luxo, dimensções 2,31 x 1,15 x 1,15m.</t>
  </si>
  <si>
    <t>AD 20.10 Galpões</t>
  </si>
  <si>
    <t>AD 20.10.0050 (/)</t>
  </si>
  <si>
    <t>Galpão de canteiro de obras, para oficina e/ou depósito, inclusive o madeiramento, a cobertura de telha ondulada de fibrocimento, sem amianto, de 6mm de espessura, preparo do terreno e piso cimentado.</t>
  </si>
  <si>
    <t>AD 20.15 Container</t>
  </si>
  <si>
    <t>AD 20.15.0050 (/)</t>
  </si>
  <si>
    <t>Container escritório, modelo padrão, medindo: (6x2,4x2,55)m, em estrutura de aço, composto por piso de madeira corrida, paredes forradas com compensado naval, teto com isolamento térmico, com 1 porta de (0,80x2,10)m, 2 basculantes de (1,20x1,20)m, WC com pia, vaso sanitário e chuveiro, entrada para ar condicionado com suporte e tomada 3P, 2 pontos de iluminação, 2 tomadas elétricas, distribuição interna das instalações elétricas e hidráulicas até o ponto de entrada/saída da unidade e peso aproximado de 2t, exclusive carga, descarga e transporte ida e volta ao canteiro.  Aluguel mensal.</t>
  </si>
  <si>
    <t>AD 20.15.0100 (/)</t>
  </si>
  <si>
    <t>Container escritório, vestiário ou depósito, modelo padrão, medindo: (6x2,4x2,55)m, em estrutura de aço, composto por piso de madeira, paredes forradas com compensado naval, teto com isolamento térmico, com 1 porta de (0,80x2,10)m, 2 basculantes de (1,20x1,20), entrada para ar condicionado com suporte e tomada 3P, 2 pontos de iluminação, 2 tomadas elétricas, distribuição interna das instalações elétricas e hidráulicas até o ponto de entrada/saída da unidade e peso aproximado de 2t, exclusive carga, descarga e transporte ida e volta ao canteiro.  Aluguel mensal.</t>
  </si>
  <si>
    <t>AD 20.15.0150 (/)</t>
  </si>
  <si>
    <t>Container WC, modelo padrão, medindo: (6x2,4x2,55)m, em estrutura de aço, composto por piso de compensado naval revestido com plurigoma, paredes ao natural, teto com isolamento térmico, com 1 porta de (0,80x2,10)m, 2 basculantes de (1,20x1,20), com 5 chuveiros, 3 vasos sanitários, mictório e 3 lavatórios, 2 pontos de iluminação, distribuição interna das instalações elétricas e hidráulicas até o ponto de entrada/saída da unidade e peso aproximado de 2,3t, exclusive carga, descarga e transporte ida e volta ao canteiro.  Aluguel mensal.</t>
  </si>
  <si>
    <t>AD 20.20 Ligações Provisórias</t>
  </si>
  <si>
    <t>AD 20.20.0050 (/)</t>
  </si>
  <si>
    <t>Instalação e ligação provisórias de alimentação de energia elétrica, em baixa tensão (BT), para canteiro de obras, exclusive o fornecimento do medidor.</t>
  </si>
  <si>
    <t>AD 20.20.0100 (/)</t>
  </si>
  <si>
    <t>Instalação e ligação provisória de obra de água e esgoto a rede pública.</t>
  </si>
  <si>
    <t>AD 20.25 Sinalização de Obras Públicas</t>
  </si>
  <si>
    <t>AD 20.25.0050 (A)</t>
  </si>
  <si>
    <t>Barragem de bloqueio, de obra na via pública, de acordo com a Deliberação OCOR 01/2001 de 17/10/2001, compreendendo o fornecimento, pintura dos suportes de madeira e reaproveitamento do conjunto 40 vezes.</t>
  </si>
  <si>
    <t>AD 20.25.0051 (/)</t>
  </si>
  <si>
    <t>Tapume-barragem, removível, para bloqueio de veículos e pedestres e proteção de intervenções em faixas de rolamento de vias e em passeios públicos, altura útil de 1,40m, com pintura de face externa em forma de seta, no sentido obrigatório do desvio, nas cores vermelha e fundo branco, madeiramento (chapa resinada de 10mm, encabeçamento de (5 x 5)cm, dois pontaletes de (7,5 x 7,5)cm por chapa) cravado em bloco pré-moldado de concreto de (0,40 x 0,40 x 0,30)cm, calculada a utilização para 05 obras.</t>
  </si>
  <si>
    <t>AD 20.25.0100 (/)</t>
  </si>
  <si>
    <t>Barragem de bloqueio, de obra na via pública, de acordo com a Deliberação OCOR 01/2001 de 17/10/2001, compreendendo a colocação e retirada uma vez.</t>
  </si>
  <si>
    <t>AD 20.25.0150 (/)</t>
  </si>
  <si>
    <t>Demarcação provisória de pavimento, por pintura, em cor amarela.  Medido por área efetivamente pintada.</t>
  </si>
  <si>
    <t>AD 20.25.0200 (/)</t>
  </si>
  <si>
    <t>Placa de sinalização para obra na via pública, com 0,60m de largura por 1m de altura, com avisos em letras pintadas, compreendendo o fornecimento e pintura, inclusive da estrutura e suporte em madeira serrada e base de concreto.</t>
  </si>
  <si>
    <t>AD 20.25.0210 (/)</t>
  </si>
  <si>
    <t>Placa de sinalização para obra na via pública, tipo cavalete articulado, confeccionado em chapa Pet 2,4mm, fundo, textos e símbolos em vinil auto adesivo, estrutura em aço tratado a base de Wash primer, pintado pelo processo eletrostático, nas dimensões de 0,60m x 1,00m. Fornecimento.</t>
  </si>
  <si>
    <t>AD 20.25.0250 (/)</t>
  </si>
  <si>
    <t>Placa de sinalização para obra na via pública, compreendendo exclusivamente o serviço de colocação e retirada.</t>
  </si>
  <si>
    <t>AD 20.25.0300 (A)</t>
  </si>
  <si>
    <t>Placa de identificação de obra pública, inclusive pintura, estrutura, suporte de madeira em peças de madeira serrada de (7,5 x 7,5)cm e transporte.  Fornecimento e colocação.</t>
  </si>
  <si>
    <t>AD 20.25.0310 (/)</t>
  </si>
  <si>
    <t>Placa de identificação de obra pública, confeccionado em chapa de Pet 2,0mm, fundo, textos e símbolos em vinil auto adesivo e estrutura de requadro, suporte estruturado em peça de madeira serrada de (7,5 x 7,5)cm pintado, inclusive transporte. Fornecimento e colocação.</t>
  </si>
  <si>
    <t>AD 20.25.0350 (/)</t>
  </si>
  <si>
    <t>Semáforo para sinalização de obra na via pública, compreendendo exclusivamente o serviço e retirada.</t>
  </si>
  <si>
    <t>AD 20.25.0400 (A)</t>
  </si>
  <si>
    <t>Semaforo para sinalizaçao de obra na via publica, compreendendo o fornecimento do semaforo, do suporte de madeira e do material eletrico. Exclusive a colocacao e retirada</t>
  </si>
  <si>
    <t>AD 25 Sinalização</t>
  </si>
  <si>
    <t>AD 25.05 Sinalização Preventiva</t>
  </si>
  <si>
    <t>AD 25.05.0050 (/)</t>
  </si>
  <si>
    <t>Aluguel de balizador vagalume, equipado com pisca alerta e painéis de fita refletiva padrão Engenharia com altura de 1,32m, de acordo com o manual do DNSR e CET-RIO, incluindo manutenção, primeira colocação e retirada da obra.</t>
  </si>
  <si>
    <t>AD 25.05.0150 (/)</t>
  </si>
  <si>
    <t>Aluguel de cavalete minicade, equipado com painéis refletivos de alta intensidade e um pisca alerta com célula foto-elétrica, alimentada por 2 baterias de 6V (dispensa o uso de gerador).</t>
  </si>
  <si>
    <t>AD 25.05.0200 (/)</t>
  </si>
  <si>
    <t>Aluguel de cavalete plástico universal de polietileno de alto impacto, na cor branca, com painéis de fita refletiva na dimensões (1,15x0,61)m, permitindo adaptação de até 2 piscas alertas e placas de sinalizações diversas, de acordo com o manual do DNSR e CET-RIO, com mais acessórios, incluindo 1 pisca alerta, primeira colocação e retirada no final da obra.</t>
  </si>
  <si>
    <t>AD 25.05.0250 (/)</t>
  </si>
  <si>
    <t>Aluguel de cone canalizador empilhável T-Topde de alta densidade de polietileno inquebrável, com 1,06m de altura e 0,33m de faixa refletiva com base de borracha removível, permitindo prestação de pisca alerta, de acordo com o manual do DNSR e CET-RIO, com mais acessórios, incluindo manutenção, colocação e retirada no final da obra, excluindo o pisca alerta.</t>
  </si>
  <si>
    <t>AD 25.05.0300 (A)</t>
  </si>
  <si>
    <t>Aluguel de pisca alerta para adaptação em cones canalizadores e cavaletes.</t>
  </si>
  <si>
    <t>AD 25.05.0350 (/)</t>
  </si>
  <si>
    <t>Aluguel de placas de sinalização de obras, refletivas, revestidas com película refletiva grau técnico.</t>
  </si>
  <si>
    <t>AD 25.05.0450 (A)</t>
  </si>
  <si>
    <t>Rolo de tela plástica, nas dimensões de (50x1,20)m, na cor laranja, sendo utilizada 2 vezes.  Fornecimento.</t>
  </si>
  <si>
    <t>AD 25.05.0500 (A)</t>
  </si>
  <si>
    <t>Proteção de canteiro de obra em áreas públicas, compreendendo tela plástica, estrutura de madeira a cada 3m de distância com base de concreto, utilização 2 vezes.</t>
  </si>
  <si>
    <t>AD 30 Relatórios</t>
  </si>
  <si>
    <t>AD 30.05 Relatórios</t>
  </si>
  <si>
    <t>AD 30.05.0050 (B)</t>
  </si>
  <si>
    <t>Relatório final de obras ou serviços de engenharia, incluindo desenhos tamanho A-1 em "Autocad for Windows", registro fotográfico dos serviços com fotos (10x15)cm acompanhadas de legendas e indicação da localização, informações contratuais, planilha orçamentária e descrição do escopo dos serviços, realizados, todos com texto em "Word for Windows", conforme recomendações e especificações do órgão contratante.  O Relatório deverá ser apresentado em duas vias (original e cópia) encadernadas e acompanhadas de cópia digitalizada e armazenada em "DVD Rom".  O item deverá ser medido pelo número de pranchas originais que compõe o relatório.</t>
  </si>
  <si>
    <t>AD 30.05.0100 (/)</t>
  </si>
  <si>
    <t>Relatório de Implantação e Acompanhamento (RIA) do PGRCC, incluindo a apresentação dos comprovantes do Transporte e Destinação Final dos RCC (Classes A, B, C e D), Lista de Treinamentos dos Funcionários e Registro Fotográfico dos locais de acondicionamento e treinamento com fotos (10X15)cm acompanhadas de legendas e indicacao da localizacao, conforme recomendacoes e especificacoes do orgao contratante. O Relatorio devera ser apresentado em duas vias (original e copia) encadernadas e acompanhadas de copia digitalizada e armazenada em "DVD Rom".</t>
  </si>
  <si>
    <t>AD 30.05.0200 (/)</t>
  </si>
  <si>
    <t>Relatório técnico cadastral de estruturas de drenagem em encostas, conforme modelo GEO-RIO.  Incluído vistoria em campo, desenhos digitais georreferenciados e cotados da estrutura e registro fotográfico.</t>
  </si>
  <si>
    <t>AD 30.05.0300 (/)</t>
  </si>
  <si>
    <t>Relatório técnico cadastral de estruturas de contenção em encostas, conforme modelo GEO-RIO.  Incluído vistoria em campo, desenhos digitais georreferenciados e cotados da estrutura e registro fotográfico.</t>
  </si>
  <si>
    <t>AD 35 Ensaios Tecnológicos (recomenda-se a não utilização dos itens deste clã para fins de confrontação de resultados com especificações técnicas)</t>
  </si>
  <si>
    <t>AD 35.05 Ensaios em Betumes e em Misturas Betuminosas "Recomenda-se a não utilização deste item para fins de confrontação de resultados com especificações técnicas"</t>
  </si>
  <si>
    <t>AD 35.05.0050 (/)</t>
  </si>
  <si>
    <t>Carga das partículas (PMB-565).</t>
  </si>
  <si>
    <t>AD 35.05.0053 (/)</t>
  </si>
  <si>
    <t>Desemulsibilidade (PMB-580).</t>
  </si>
  <si>
    <t>AD 35.05.0056 (/)</t>
  </si>
  <si>
    <t>Penetração à 25°C, 100g, 5s (MB-107).</t>
  </si>
  <si>
    <t>AD 35.05.0059 (/)</t>
  </si>
  <si>
    <t>Ponto de Fulgor Cleveland (MB-90).</t>
  </si>
  <si>
    <t>AD 35.05.0062 (/)</t>
  </si>
  <si>
    <t>Viscosidade SSF a cada temperatura, para emulsão (PMB-581 a 512).</t>
  </si>
  <si>
    <t>AD 35.10 Ensaios com Cimento Portland "Recomenda-se a não utilização deste item para fins de confrontação de resultados com especificações técnicas"</t>
  </si>
  <si>
    <t>AD 35.10.0050 (/)</t>
  </si>
  <si>
    <t>Ensaio normal completo (MB-1).</t>
  </si>
  <si>
    <t>AD 35.10.0100 (/)</t>
  </si>
  <si>
    <t>Ensaio químico completo de cimento.</t>
  </si>
  <si>
    <t>AD 35.15 Ensaios em Concreto "Recomenda-se a não utilização deste item para fins de confrontação de resultados com especificações técnicas"</t>
  </si>
  <si>
    <t>AD 35.15.0050 (A)</t>
  </si>
  <si>
    <t>Controle tecnológico de obras em concreto armado, considerando-se apenas o controle do concreto e constando de coleta, moldagem e capeamento de corpos de prova, transporte até 50Km, ensaios de resistência à compressão aos 28 dias e "slump test", medido por m3 de concreto colocado nas formas.</t>
  </si>
  <si>
    <t>AD 35.15.0100 (A)</t>
  </si>
  <si>
    <t>Ensaio de resistência à compressão de corpo de prova cilíndrico (15x30)cm, exclusive o transporte.</t>
  </si>
  <si>
    <t>AD 35.15.0150 (A)</t>
  </si>
  <si>
    <t>Moldagem e coleta de corpo de prova de concreto e transporte a 50Km, por topo.</t>
  </si>
  <si>
    <t>AD 35.15.0200 (A)</t>
  </si>
  <si>
    <t>Remate e capeamento de corpo de prova, exclusive o transporte.</t>
  </si>
  <si>
    <t>AD 35.20 Ensaios em Mistura Asfáltica "Recomenda-se a não utilização deste item para fins de confrontação de resultados com especificações técnicas"</t>
  </si>
  <si>
    <t>AD 35.20.0050 (/)</t>
  </si>
  <si>
    <t>Análise granulométrica após extração do ligante.</t>
  </si>
  <si>
    <t>AD 35.20.0053 (/)</t>
  </si>
  <si>
    <t>Densidade aparente (DPTM-77/63).</t>
  </si>
  <si>
    <t>AD 35.20.0056 (/)</t>
  </si>
  <si>
    <t>Determinação, com auxílio de sonda rotativa, da densidade de mistura compactada, por corpo de prova.</t>
  </si>
  <si>
    <t>AD 35.20.0059 (/)</t>
  </si>
  <si>
    <t>Determinação da estabilidade e fluência Marshall (DPTM-43/64).</t>
  </si>
  <si>
    <t>AD 35.20.0062 (/)</t>
  </si>
  <si>
    <t>Determinação do teor de betume (DBTM-53/63).</t>
  </si>
  <si>
    <t>AD 35.20.0065 (/)</t>
  </si>
  <si>
    <t>Fadiga por compressão diametral.</t>
  </si>
  <si>
    <t>AD 35.20.0068 (/)</t>
  </si>
  <si>
    <t>Fadiga por flexão (vigota).</t>
  </si>
  <si>
    <t>AD 35.20.0071 (/)</t>
  </si>
  <si>
    <t>Módulo resiliente por compressão diametral.</t>
  </si>
  <si>
    <t>AD 35.20.0074 (/)</t>
  </si>
  <si>
    <t>Módulo resiliente por flexão (vigota).</t>
  </si>
  <si>
    <t>AD 35.20.0077 (/)</t>
  </si>
  <si>
    <t>Recuperação do ligante (Abson).</t>
  </si>
  <si>
    <t>AD 35.25 Ensaios em Solos e Rochas "Recomenda-se a não utilização deste item para fins de confrontação de resultados com especificações técnicas"</t>
  </si>
  <si>
    <t>AD 35.25.0050 (/)</t>
  </si>
  <si>
    <t>Ensaio de cisalhamento direto, em juntas (diaclases), em laboratório, com controle de deslocamento cisalhante e da tensão normal aplicada, através de sistema de aquisição de dados automático, para 5 níveis de tensão normal, incluindo a preparação da amostra por corpo de prova e de relatório, excluindo a extração da amostra orientada.</t>
  </si>
  <si>
    <t>AD 35.25.0100 (/)</t>
  </si>
  <si>
    <t>Ensaio para determinação de Módulo de Deformação, coeficiente de Poisson e resistência à compressão, em corpos de prova de rocha, nos diâmetros N até H, excluindo a preparação da amostra, por corpo de prova.</t>
  </si>
  <si>
    <t>AD 35.25.0150 (/)</t>
  </si>
  <si>
    <t>Ensaio para determinação da resistência á compressão simples axial, em corpos de prova em rocha, com diâmetro entre N até H, excluindo a preparação da amostra.</t>
  </si>
  <si>
    <t>AD 35.25.0200 (/)</t>
  </si>
  <si>
    <t>Ensaio de SPT, com amostrador padrão, durante sondagem rotativa mista, qualquer diâmetro, qualquer profundidade, por ensaio.</t>
  </si>
  <si>
    <t>AD 35.25.0250 (/)</t>
  </si>
  <si>
    <t>Preparação de corpos de prova, em rocha, com serra diamantada, incluindo retificação de topo, base e geratriz, nos diâmetros de N até H, por corpo de prova.</t>
  </si>
  <si>
    <t>AD 35.30 Ensaios em Estruturas de Concreto Armado ou Protendido "Recomenda-se a não utilização deste item para fins de confrontação de resultados com especificações técnicas"</t>
  </si>
  <si>
    <t>AD 35.30.0050 (A)</t>
  </si>
  <si>
    <t>Avaliação da espessura de carbonatação, por ponto, em estruturas de concreto armado ou protendido, através de aspersão de solução de fenolftaleína, inclusive coleta da amostra.</t>
  </si>
  <si>
    <t>AD 35.30.0150 (/)</t>
  </si>
  <si>
    <t>Determinação do índice de vazios, massa específica e capacidade de absorção do concreto, através de corpo de prova retirado em estruturas de concreto armado ou protendido, conforme NBR 9778, inclusive coleta da amostra.</t>
  </si>
  <si>
    <t>AD 35.30.0200 (/)</t>
  </si>
  <si>
    <t>Determinação de teor de cloretos, por amostra, em estruturas de concreto armado ou protendido, conforme Norma da ACI-318/31-BR36, inclusive coleta da amostra.</t>
  </si>
  <si>
    <t>AD 35.30.0250 (/)</t>
  </si>
  <si>
    <t>Determinação do teor de sulfatos, por amostra, em estruturas de concreto armado ou protendido, conforme boletim n° 25 do IPT, inclusive coleta da amostra.</t>
  </si>
  <si>
    <t>AD 35.30.0300 (/)</t>
  </si>
  <si>
    <t>Extração de corpo de prova de concreto, diâmetro de 4", com corte, preparo e ensaios de compressão axial, para determinação da resistência do concreto em estruturas de concreto, armado ou protendido, conforme NBR-7680 e NBR-5739, inclusive coleta da amostra.</t>
  </si>
  <si>
    <t>AD 35.30.0350 (/)</t>
  </si>
  <si>
    <t>Reconstituição do traço de concreto, por amostra, através de corpos de provas retirados em estruturas de concreto armado ou protendido, conforme boletim n° 25 do IPT, inclusive coleta de amostra.</t>
  </si>
  <si>
    <t>AD 35.30.0400 (A)</t>
  </si>
  <si>
    <t>Verificação do potencial de corrosão da armadura (por ensaio, área de 2m2) em estrutura de concreto armado ou protendido, conforme Norma ASTM-C-868/87, inclusive coleta da amostra.</t>
  </si>
  <si>
    <t>AD 35.35 Ensaios de Caracterização "Recomenda-se a não utilização deste item para fins de confrontação de resultados com especificações técnicas"</t>
  </si>
  <si>
    <t>AD 35.35.0050 (A)</t>
  </si>
  <si>
    <t>Amostra indeformada em bloco.</t>
  </si>
  <si>
    <t>AD 35.35.0100 (/)</t>
  </si>
  <si>
    <t>Ensaio de amostra de areia.</t>
  </si>
  <si>
    <t>AD 35.35.0150 (/)</t>
  </si>
  <si>
    <t>Ensaio de amostra de material pétreo.</t>
  </si>
  <si>
    <t>AD 35.35.0200 (/)</t>
  </si>
  <si>
    <t>Ensaio de compactação com energia Proctor Intermediário, conforme as recomendações da NBR7182 e da NBR6457.</t>
  </si>
  <si>
    <t>AD 35.35.0250 (/)</t>
  </si>
  <si>
    <t>Ensaio de compactação com energia Proctor Modificado, conforme as recomendações da NBR7182 e da NBR6457.</t>
  </si>
  <si>
    <t>AD 35.35.0300 (/)</t>
  </si>
  <si>
    <t>Ensaio de compactação com energia Proctor Normal, conforme recomendações da NBR 7182 e NBR 6457.</t>
  </si>
  <si>
    <t>AD 35.35.0350 (/)</t>
  </si>
  <si>
    <t>Ensaio de compressão não confinada em amostra natural de solo, conforme recomendações da NBR12770.</t>
  </si>
  <si>
    <t>AD 35.35.0400 (/)</t>
  </si>
  <si>
    <t>Ensaio de compressão simples em amostra moldada.</t>
  </si>
  <si>
    <t>AD 35.35.0450 (A)</t>
  </si>
  <si>
    <t>Ensaio de palheta vane teste.</t>
  </si>
  <si>
    <t>AD 35.35.0500 (A)</t>
  </si>
  <si>
    <t>Ensaio de perda d'água, sondagem rotativa em rocha.</t>
  </si>
  <si>
    <t>AD 35.35.0550 (/)</t>
  </si>
  <si>
    <t>Ensaio para determinação do coeficiente de permeabilidade, em amostra argilosa moldada, à carga variável, conforme NBR14545.</t>
  </si>
  <si>
    <t>AD 35.35.0600 (/)</t>
  </si>
  <si>
    <t>Ensaio para determinação do coeficiente de permeabilidade, em amostra argilosa natural, à carga variável, conforme NBR14545.</t>
  </si>
  <si>
    <t>AD 35.35.0650 (/)</t>
  </si>
  <si>
    <t>Ensaio para determinação de coeficiente de permeabilidade, em amostra granular natural, à carga constante, conforme NBR13292.</t>
  </si>
  <si>
    <t>AD 35.35.0700 (/)</t>
  </si>
  <si>
    <t>Ensaio para determinação do Índice Suporte Califórnia (CBR) - 5 pontos - obtido com energia Proctor Intermediário, através de, no mínimo, 5 corpos de prova, conforme recomendação da NBR9895, NBR6457, NBR7182.</t>
  </si>
  <si>
    <t>AD 35.35.0750 (/)</t>
  </si>
  <si>
    <t>Ensaio para determinação do Índice Suporte Califórnia (CBR) - 5 pontos - obtido com energia Proctor Modificado, através de, no mínimo, 5 corpos de prova, conforme recomendação da NBR9895, NBR6457, NBR7182.</t>
  </si>
  <si>
    <t>AD 35.35.0800 (/)</t>
  </si>
  <si>
    <t>Ensaio para determinação do Índice Suporte Califórnia (CBR) - 5 pontos - obtido com energia Proctor Normal, através de, no mínimo, 5 corpos de prova, conforme recomendação da NBR9895, NBR6457, NBR7182.</t>
  </si>
  <si>
    <t>AD 35.35.0850 (/)</t>
  </si>
  <si>
    <t>Ensaio para determinação do Índice Suporte Califórnia (CBR) - 3 pontos - obtido com energia Proctor Intermediário, através de, no mínimo, 5 corpos de prova, conforme recomendação da NBR9895, NBR6457, NBR7182.</t>
  </si>
  <si>
    <t>AD 35.35.0900 (/)</t>
  </si>
  <si>
    <t>Ensaio para determinação do Índice Suporte Califórnia (CBR) - 3 pontos - obtido com energia Proctor Modificado, através de, no mínimo, 5 corpos de prova, conforme recomendação da NBR9895, NBR6457, NBR7182.</t>
  </si>
  <si>
    <t>AD 35.35.0950 (/)</t>
  </si>
  <si>
    <t>Ensaio triaxial drenado em amostra moldada por CP.</t>
  </si>
  <si>
    <t>AD 35.35.1000 (/)</t>
  </si>
  <si>
    <t>Ensaio triaxial drenado em amostra natural por CP.</t>
  </si>
  <si>
    <t>AD 35.35.1050 (/)</t>
  </si>
  <si>
    <t>Ensaio triaxial não drenado em amostra moldada por CP.</t>
  </si>
  <si>
    <t>AD 35.35.1100 (/)</t>
  </si>
  <si>
    <t>Ensaio triaxial não drenado em amostra natural por CP.</t>
  </si>
  <si>
    <t>AD 40 Mão-de-Obra</t>
  </si>
  <si>
    <t>AD 40.05 Mão-de-Obra da Administração Local</t>
  </si>
  <si>
    <t>AD 40.05.0050 (/)</t>
  </si>
  <si>
    <t>Ajudante (inclusive encargos sociais).</t>
  </si>
  <si>
    <t>AD 40.05.0056 (/)</t>
  </si>
  <si>
    <t>Almoxarife (inclusive encargos sociais).</t>
  </si>
  <si>
    <t>AD 40.05.0068 (/)</t>
  </si>
  <si>
    <t>Apontador (inclusive encargos sociais).</t>
  </si>
  <si>
    <t>AD 40.05.0074 (/)</t>
  </si>
  <si>
    <t>Auxiliar de almoxarife (inclusive encargos sociais).</t>
  </si>
  <si>
    <t>AD 40.05.0077 (A)</t>
  </si>
  <si>
    <t>Auxiliar de enfermagem (inclusive encargos sociais).</t>
  </si>
  <si>
    <t>AD 40.05.0080 (/)</t>
  </si>
  <si>
    <t>Auxiliar de escritório (inclusive encargos sociais).</t>
  </si>
  <si>
    <t>AD 40.05.0086 (/)</t>
  </si>
  <si>
    <t>Técnico de nível médio (inclusive encargos sociais).</t>
  </si>
  <si>
    <t>AD 40.05.0092 (/)</t>
  </si>
  <si>
    <t>Auxiliar de topografia - serviços de campo (inclusive encargos sociais).</t>
  </si>
  <si>
    <t>AD 40.05.0094 (/)</t>
  </si>
  <si>
    <t>Biólogo na área de Meio Ambiente (inclusive encargos sociais).</t>
  </si>
  <si>
    <t>AD 40.05.0098 (/)</t>
  </si>
  <si>
    <t>Chefe de escritório (inclusive encargos sociais).</t>
  </si>
  <si>
    <t>AD 40.05.0104 (/)</t>
  </si>
  <si>
    <t>Desenhista A (inclusive encargos sociais).</t>
  </si>
  <si>
    <t>AD 40.05.0110 (/)</t>
  </si>
  <si>
    <t>Digitador (inclusive encargos sociais).</t>
  </si>
  <si>
    <t>AD 40.05.0116 (/)</t>
  </si>
  <si>
    <t>Encarregado (inclusive encargos sociais).</t>
  </si>
  <si>
    <t>AD 40.05.0119 (A)</t>
  </si>
  <si>
    <t>Enfermeiro (inclusive encargos sociais).</t>
  </si>
  <si>
    <t>AD 40.05.0122 (/)</t>
  </si>
  <si>
    <t>Engenheiro, arquiteto ou geólogo jr (inclusive encargos sociais).</t>
  </si>
  <si>
    <t>AD 40.05.0128 (/)</t>
  </si>
  <si>
    <t>Engenheiro ou arquiteto, coordenador geral de projetos ou supervisor de obras (inclusive encargos sociais).</t>
  </si>
  <si>
    <t>AD 40.05.0134 (/)</t>
  </si>
  <si>
    <t>Engenheiro,  arquiteto ou geólogo sênior (inclusive encargos sociais).</t>
  </si>
  <si>
    <t>AD 40.05.0138 (A)</t>
  </si>
  <si>
    <t>Engenheiro de segurança do trabalho (inclusive encargos sociais).</t>
  </si>
  <si>
    <t>AD 40.05.0140 (/)</t>
  </si>
  <si>
    <t>Escriturário (inclusive encargos sociais).</t>
  </si>
  <si>
    <t>AD 40.05.0146 (/)</t>
  </si>
  <si>
    <t>Estagiário (inclusive encargos sociais).</t>
  </si>
  <si>
    <t>AD 40.05.0149 (A)</t>
  </si>
  <si>
    <t>Médico do trabalho (inclusive encargos sociais).</t>
  </si>
  <si>
    <t>AD 40.05.0152 (/)</t>
  </si>
  <si>
    <t>Mestre de obra A (inclusive encargos sociais).</t>
  </si>
  <si>
    <t>AD 40.05.0158 (/)</t>
  </si>
  <si>
    <t>Mestre de obra B (inclusive encargos sociais).</t>
  </si>
  <si>
    <t>AD 40.05.0164 (/)</t>
  </si>
  <si>
    <t>Motorista de caminhão e carreta (inclusive encargos sociais).</t>
  </si>
  <si>
    <t>AD 40.05.0170 (/)</t>
  </si>
  <si>
    <t>Motorista de veículo leve de serviço (inclusive encargos sociais).</t>
  </si>
  <si>
    <t>AD 40.05.0173 (/)</t>
  </si>
  <si>
    <t>Motorista operador de reboque e munck (inclusive encargos sociais).</t>
  </si>
  <si>
    <t>AD 40.05.0176 (/)</t>
  </si>
  <si>
    <t>Operador de computador (inclusive encargos sociais).</t>
  </si>
  <si>
    <t>AD 40.05.0182 (/)</t>
  </si>
  <si>
    <t>Programador de computador (inclusive encargos sociais).</t>
  </si>
  <si>
    <t>AD 40.05.0188 (/)</t>
  </si>
  <si>
    <t>Secretária (inclusive encargos sociais).</t>
  </si>
  <si>
    <t>AD 40.05.0200 (/)</t>
  </si>
  <si>
    <t>Supervisor de tráfego, com todo o seu EPI, colete, capa, boné, apito, (inclusive encargos sociais).</t>
  </si>
  <si>
    <t>AD 40.05.0206 (/)</t>
  </si>
  <si>
    <t>Técnico em eletrônica ou eletrotécnica (inclusive encargos sociais).</t>
  </si>
  <si>
    <t>AD 40.05.0209 (A)</t>
  </si>
  <si>
    <t>Técnico de segurança do trabalho (inclusive encargos sociais).</t>
  </si>
  <si>
    <t>AD 40.05.0212 (/)</t>
  </si>
  <si>
    <t>Topógrafo A - serviços de campo e escritório, com responsabilidade de dirigí-los (inclusive encargos sociais).</t>
  </si>
  <si>
    <t>AD 40.05.0218 (A)</t>
  </si>
  <si>
    <t>Vigia (inclusive encargos sociais).</t>
  </si>
  <si>
    <t>AL 05 Alvenaria</t>
  </si>
  <si>
    <t>AL 05.03 Alvenaria de Pedra Natural Bruta (seca) - Paredes</t>
  </si>
  <si>
    <t>AL 05.03.0050 (/)</t>
  </si>
  <si>
    <t>Alvenaria de pedra seca em elevação, de uma face, feita com blocos de dimensões aproximadas de (30x30x30)cm até (40x40x40)cm, até 3m de altura.</t>
  </si>
  <si>
    <t>AL 05.05 Alvenaria de Pedra Natural Aparelhada (argamassada)</t>
  </si>
  <si>
    <t>AL 05.05.0050 (/)</t>
  </si>
  <si>
    <t>Alvenaria de pedra em elevação, de uma face, feita com blocos de dimensões aproximadas de (30x30x30)cm até (40x40x40)cm, assentes com argamassa de cimento, saibro e areia 1:2:3, juntas simples, até 1,50m de altura.</t>
  </si>
  <si>
    <t>AL 05.05.0053 (/)</t>
  </si>
  <si>
    <t>Alvenaria de pedra em elevação, de uma face, feita com blocos de  pedra-de-mão, assentes com argamassa de cimento, saibro e areia, traço 1:2:3, até 1,50m de altura, sendo a espessura até 0,35m.</t>
  </si>
  <si>
    <t>AL 05.05.0100 (/)</t>
  </si>
  <si>
    <t>Alvenaria de pedra em elevação, de uma face, feita com blocos de dimensões aproximadas de (30x30x30)cm até (40x40x40)cm, assentes com argamassa de cimento, saibro e areia 1:2:3, juntas simples, acima de 1,50 até 3m de altura.</t>
  </si>
  <si>
    <t>AL 05.05.0150 (/)</t>
  </si>
  <si>
    <t>Alvenaria de pedra em elevação, de 2 faces, feita com blocos de pedra-de-mão, assentes com argamassa de cimento, saibro e areia no traço 1:2:3, até 1,50m de altura, sendo espessura até 0,35m.</t>
  </si>
  <si>
    <t>AL 05.05.0200 (/)</t>
  </si>
  <si>
    <t>Alvenaria de pedra em elevação, de 2 faces, feita com blocos de  pedra-de-mão, assentes com argamassa de cimento, saibro e areia no traço 1:2:3, acima de 1,50 até 3m de altura, sendo espessura até 0,35m.</t>
  </si>
  <si>
    <t>AL 05.05.0250 (A)</t>
  </si>
  <si>
    <t>Junta relevo, em alvenaria de pedra em elevação, de 1 face, feita com blocos de dimensões aproximadas de (30x30x30)cm até (40x40x40)cm, com argamassa de cimento, cal e areia fina, no traço 1:3:5.</t>
  </si>
  <si>
    <t>AL 05.10 Alvenaria de Tijolos Cerâmicos Maciços - Paredes</t>
  </si>
  <si>
    <t>AL 05.10.0050 (/)</t>
  </si>
  <si>
    <t>Alvenaria de tijolo maciço (7x10x20)cm, com argamassa de cimento e saibro no traço 1:6, em paredes de meia vez (0,10m), de superfície corrida, até 1,50m de altura, e medida pela área real.</t>
  </si>
  <si>
    <t>AL 05.10.0053 (/)</t>
  </si>
  <si>
    <t>Alvenaria de tijolo maciço (7x10x20)cm, com argamassa de cimento e saibro no traço 1:6, em paredes de meia vez (0,10m), de superfície corrida, até 3m de altura, e medida pela área real.</t>
  </si>
  <si>
    <t>AL 05.10.0059 (/)</t>
  </si>
  <si>
    <t>Alvenaria de tijolo maciço (7x10x20)cm, com argamassa de cimento e saibro no traço 1:6, em paredes de meia vez (0,10m), de superfície corrida, de 3m a 4,50m de altura, e medida pela área real.</t>
  </si>
  <si>
    <t>AL 05.10.0103 (/)</t>
  </si>
  <si>
    <t>Alvenaria de tijolo maciço (7x10x20)cm, com argamassa de cimento e saibro no traço 1:6, em paredes com vãos ou arestas, de meia vez (0,10m), até 3m  de altura, e medida pela área real.</t>
  </si>
  <si>
    <t>AL 05.10.0106 (/)</t>
  </si>
  <si>
    <t>Alvenaria de tijolo maciço (7x10x20)cm, com argamassa de cimento e saibro no traço 1:6, em paredes com vãos ou arestas, de meia vez (0,10m), de 3m a 4,50m de altura, e medida pela área real.</t>
  </si>
  <si>
    <t>AL 05.10.0150 (/)</t>
  </si>
  <si>
    <t>Alvenaria de tijolo maciço (7x10x20)cm, com argamassa de cimento e saibro no traço 1:6, em paredes de 1 vez (0,20m), de superfície corrida, até 1,50m de altura, e medida pela área real.</t>
  </si>
  <si>
    <t>AL 05.10.0152 (/)</t>
  </si>
  <si>
    <t>Alvenaria de tijolo maciço (7x10x20)cm, com argamassa de cimento e saibro no traço 1:6, em paredes de 1 vez (0,20m), de superfície corrida, até 3m de altura, e medida pela área real.</t>
  </si>
  <si>
    <t>AL 05.10.0153 (/)</t>
  </si>
  <si>
    <t>Alvenaria de tijolo maciço (7x10x20)cm, com argamassa de cimento e saibro no traço 1:6, em paredes com vãos ou arestas, de 1 vez (0,20m), até 3m de altura, e medida pela área real.</t>
  </si>
  <si>
    <t>AL 05.10.0156 (/)</t>
  </si>
  <si>
    <t>Alvenaria de tijolo maciço (7x10x20)cm, com argamassa de cimento e saibro no traço 1:6, em paredes de 1 vez (0,20m), de superfície corrida, de 3m a 4,50m de altura, e medida pela área real.</t>
  </si>
  <si>
    <t>AL 05.10.0200 (/)</t>
  </si>
  <si>
    <t>Alvenaria de tijolo maciço (7x10x20)cm, com argamassa de cimento e saibro no traço 1:6, em paredes com vãos ou arestas, de 1 vez (0,20m), de 3m a 4,50m de altura, e medida pela área real.</t>
  </si>
  <si>
    <t>AL 05.15 Alvenaria de Tijolos Cerâmicos Maciços - Caixas Enterradas</t>
  </si>
  <si>
    <t>AL 05.15.0050 (/)</t>
  </si>
  <si>
    <t>Alvenaria para caixas enterradas, até 0,80m de profundidade, de tijolo maciço (7x10x20)cm, com argamassa de cimento, saibro e areia no traço 1:2:2 e parede de meia vez.</t>
  </si>
  <si>
    <t>AL 05.15.0100 (/)</t>
  </si>
  <si>
    <t>Alvenaria para caixas enterradas, até 0,80m de profundidade, de tijolo maciço (7x10x20)cm, com argamassa de cimento, saibro e areia no traço 1:2:2 e parede de 1 vez (19cm).</t>
  </si>
  <si>
    <t>AL 05.15.0103 (/)</t>
  </si>
  <si>
    <t>Alvenaria para caixas enterradas, de 0,80m a 1,60m de profundidade, de tijolo maciço (7x10x20)cm, com argamassa de cimento, saibro e areia no traço 1:2:2 e parede de 1 vez e meia (29cm).</t>
  </si>
  <si>
    <t>AL 05.20 Alvenaria de Blocos Cerâmicos Vazados (vedação)</t>
  </si>
  <si>
    <t>AL 05.20.0050 (/)</t>
  </si>
  <si>
    <t>Alvenaria de tijolo (10x20x20)cm,de furos redondos, com argamassa de cimento e saibro no traço 1:8, em parede de meia vez (0,10m), de superfície corrida, até 1,50m de altura, e medida pela área real.</t>
  </si>
  <si>
    <t>AL 05.20.0053 (/)</t>
  </si>
  <si>
    <t>Alvenaria de tijolo (10x20x20)cm, de furos redondos, com argamassa de cimento e saibro no traço 1:8, em parede de meia vez (0,10m), de superfície corrida, até 3m de altura, e medida pela área real.</t>
  </si>
  <si>
    <t>AL 05.20.0056 (/)</t>
  </si>
  <si>
    <t>Alvenaria de tijolo (10x20x20)cm, de furos redondos, com argamassa de cimento e saibro no traço 1:8, em paredes de meia vez (0,10m), de superfície corrida, de 3m a 4,50m de altura, e medida pela área real.</t>
  </si>
  <si>
    <t>AL 05.20.0100 (/)</t>
  </si>
  <si>
    <t>Alvenaria de tijolo (10x20x20)cm, de furos redondos, com argamassa de cimento e saibro no traço 1:8, em parede com vãos ou arestas (0,10m), até 3m de altura, e medida pela área real.</t>
  </si>
  <si>
    <t>AL 05.20.0103 (/)</t>
  </si>
  <si>
    <t>Alvenaria de tijolo (10x20x20)cm, de furos redondos, com argamassa de cimento e saibro no traço 1:8, em paredes com vãos ou arestas de meia vez (0,10m), de 3m a 4,50m de altura, e medida pela área real.</t>
  </si>
  <si>
    <t>AL 05.20.0150 (/)</t>
  </si>
  <si>
    <t>Alvenaria de tijolo (10x20x30)cm, de furos redondos, com argamassa de cimento e saibro no traço 1:8, em paredes de meia vez (0,10m), de superfície corrida, até 1,50m de altura, e medida pela área real.</t>
  </si>
  <si>
    <t>AL 05.20.0153 (/)</t>
  </si>
  <si>
    <t>Alvenaria de tijolo (10x20x30)cm, de furos redondos, com argamassa de cimento e saibro no traço 1:8, em paredes de meia vez (0,10m), de superfície corrida, até 3m de altura, e medida pela área real.</t>
  </si>
  <si>
    <t>AL 05.20.0156 (/)</t>
  </si>
  <si>
    <t>Alvenaria de tijolo (10x20x30)cm, de furos redondos, com argamassa de cimento e saibro no traço 1:8, em paredes de meia vez (0,10m), de superfície corrida de 3m a 4,50m de altura, e medida pela área real.</t>
  </si>
  <si>
    <t>AL 05.20.0200 (/)</t>
  </si>
  <si>
    <t>Alvenaria de tijolo (10x20x30)cm, de furos redondos, com argamassa de cimento e saibro no traço 1:8, em paredes com vãos ou arestas (0,10m), até 3m de altura, e medida pela área real.</t>
  </si>
  <si>
    <t>AL 05.20.0203 (/)</t>
  </si>
  <si>
    <t>Alvenaria de tijolo (10x20x30)cm, de furos redondos, com argamassa de cimento e saibro no traço 1:8, em paredes com vãos ou arestas de meia vez (0,10m), de 3m a 4,50m de altura, e medida pela área real.</t>
  </si>
  <si>
    <t>AL 05.20.0250 (/)</t>
  </si>
  <si>
    <t>Alvenaria de tijolo (10x20x20)cm, de furos redondos, com argamassa de cimento e saibro no traço 1:8, em paredes de 1 vez (0,20m), de superfície corrida, até 1,50m de altura, e medida pela área real.</t>
  </si>
  <si>
    <t>AL 05.20.0253 (/)</t>
  </si>
  <si>
    <t>Alvenaria de tijolo (10x20x20)cm, de furos redondos, com argamassa de cimento e saibro no traço 1:8, em paredes de 1 vez (0,20m), de superfície corrida, até 3m de altura, e medida pela área real.</t>
  </si>
  <si>
    <t>AL 05.20.0300 (/)</t>
  </si>
  <si>
    <t>Alvenaria de tijolo (10x20x20)cm, de furos redondos, com argamassa de cimento e saibro no traço 1:8, em parede com vãos ou arestas (0,20m), até 3m de altura, e medida pela área real.</t>
  </si>
  <si>
    <t>AL 05.20.0303 (/)</t>
  </si>
  <si>
    <t>Alvenaria de tijolo (10x20x20)cm, de furos redondos, com argamassa de cimento e saibro no traço 1:8, em parede com vãos ou arestas (0,20m), de 3m a 4,50m de altura, e medida pela área real.</t>
  </si>
  <si>
    <t>AL 05.20.0350 (/)</t>
  </si>
  <si>
    <t>Alvenaria de tijolo (10x20x30)cm, de furos redondos, com argamassa de cimento e saibro no traço 1:8, em paredes de 1 vez (0,20m), de superfície corrida, até 1,50m de altura, e medida pela área real.</t>
  </si>
  <si>
    <t>AL 05.20.0353 (/)</t>
  </si>
  <si>
    <t>Alvenaria de tijolo (10x20x30)cm, de furos redondos, com argamassa de cimento e saibro no traço 1:8, em paredes de 1 vez (0,20m), de superfície corrida, até 3m de altura, e medida pela área real.</t>
  </si>
  <si>
    <t>AL 05.20.0400 (/)</t>
  </si>
  <si>
    <t>Alvenaria de tijolo (10x20x30)cm, de furos redondos, com argamassa de cimento e saibro no traço 1:8, em paredes com vãos ou arestas (0,20m), até 3m de altura, e medida pela área real.</t>
  </si>
  <si>
    <t>AL 05.20.0450 (/)</t>
  </si>
  <si>
    <t>Alvenaria de tijolo (10x20x30)cm, de furos redondos, com argamassa de cimento e saibro no traço 1:8, em paredes corridas de 1 vez (0,20m), de 3m a 4,50m de altura, e medida pela área real.</t>
  </si>
  <si>
    <t>AL 05.20.0500 (/)</t>
  </si>
  <si>
    <t>Alvenaria de tijolo (10x20x30)cm, de furos redondos, com argamassa de cimento e saibro no traço 1:8, em paredes com vãos ou arestas de 1 vez (0,20m), de 3m a 4,50m de altura, e medida pela área real.</t>
  </si>
  <si>
    <t>AL 05.23 Alvenaria de Blocos Cerâmicos Vazados (estrutural)</t>
  </si>
  <si>
    <t>AL 05.23.0100 (/)</t>
  </si>
  <si>
    <t>Alvenaria estrutural de tijolo cerâmico (14x19x29)cm, aparentes, espessura de 14cm, para superfícies com vãos e arestas.  Fornecimento e assentamento.</t>
  </si>
  <si>
    <t>AL 05.23.0200 (/)</t>
  </si>
  <si>
    <t>Alvenaria estrutural de tijolo cerâmico tipo "L" (14x19x29)cm, aparentes, espessura de 14cm, para cintas e vergas de amarração.  Fornecimento e assentamento.</t>
  </si>
  <si>
    <t>AL 05.23.0300 (/)</t>
  </si>
  <si>
    <t>Alvenaria estrutural de tijolo cerâmico tipo "U" (14x19x29)cm, aparentes, espessura de 14cm, para cintas e vergas de amarração.  Fornecimento e assentamento.</t>
  </si>
  <si>
    <t>AL 05.25 Alvenaria de Blocos de Concreto (vedação)</t>
  </si>
  <si>
    <t>AL 05.25.0050 (/)</t>
  </si>
  <si>
    <t>Alvenaria de blocos de concreto (10x20x40)cm, com argamassa de cimento e areia no traço 1:8, em paredes corridas de 0,10m de espessura, até 3m de altura, e medida pela área real.</t>
  </si>
  <si>
    <t>AL 05.25.0053 (/)</t>
  </si>
  <si>
    <t>Alvenaria de blocos de concreto (10x20x40)cm, com argamassa de cimento e areia no traço 1:8, em paredes corridas de 0,10m de espessura, de 3m a 4,50m de altura, e medida pela área real.</t>
  </si>
  <si>
    <t>AL 05.25.0100 (/)</t>
  </si>
  <si>
    <t>Alvenaria de blocos de concreto (10x20x40)cm, com argamassa de cimento e areia, no traço 1:8, em paredes com vãos e arestas de meia vez (0,10m), até 3m de altura, e medida pela área real.</t>
  </si>
  <si>
    <t>AL 05.25.0103 (/)</t>
  </si>
  <si>
    <t>Alvenaria de blocos de concreto (10x20x40)cm, com argamassa de cimento e areia no traço 1:8, em paredes com vãos e arestas de meia vez (0,10m),de 3m a 4,50m de altura, e medida pela área real.</t>
  </si>
  <si>
    <t>AL 05.25.0250 (/)</t>
  </si>
  <si>
    <t>Alvenaria de blocos de concreto (15x20x40)cm, em paredes de 0,15m de espessura, com argamassa de cimento e areia no traço 1:4 (em volume), no assentamento e no preenchimento dos vazios dos blocos, até 1,50m de altura e medida pela área real.</t>
  </si>
  <si>
    <t>AL 05.25.0300 (/)</t>
  </si>
  <si>
    <t>Alvenaria de blocos de concreto (15x20x40)cm, com argamassa de cimento e areia no traço 1:8, em paredes de 0,15m de espessura, de superfície corrida, e medida pela área real.</t>
  </si>
  <si>
    <t>AL 05.25.0350 (/)</t>
  </si>
  <si>
    <t>Alvenaria de blocos de concreto (10x20x40)cm, com argamassa de cimento e areia no traço 1:8, em paredes corridas de 0,20m de espessura, até 3m de altura, e medida pela área real.</t>
  </si>
  <si>
    <t>AL 05.25.0353 (/)</t>
  </si>
  <si>
    <t>Alvenaria de blocos de concreto (10x20x40)cm, com argamassa de cimento e areia no traço 1:8, em paredes corridas de 0,20m de espessura, de 3m a 4,50m de altura, e medida pela área real.</t>
  </si>
  <si>
    <t>AL 05.25.0400 (/)</t>
  </si>
  <si>
    <t>Alvenaria de blocos de concreto (10x20x40)cm, com argamassa de cimento e areia no traço 1:8, em paredes com vãos ou arestas de 0,20m de espessura, até 3m de altura, e medida pela área real.</t>
  </si>
  <si>
    <t>AL 05.25.0403 (/)</t>
  </si>
  <si>
    <t>Alvenaria de blocos de concreto (10x20x40)cm, com argamassa de cimento e areia no traço 1:8, em paredes com vãos ou arestas de 0,20m de espessura, de 3m a 4,50m de altura, e medida pela área real.</t>
  </si>
  <si>
    <t>AL 05.25.0450 (/)</t>
  </si>
  <si>
    <t>Alvenaria de blocos de concreto (20x20x40)cm, com argamassa de cimento e areia no traço 1:6, em paredes de 0,20m de espessura, de superfície corrida, até 3m de altura, e medida pela área real.</t>
  </si>
  <si>
    <t>AL 05.25.0453 (/)</t>
  </si>
  <si>
    <t>Alvenaria de blocos de concreto (20x20x40)cm, com argamassa de cimento e areia no traço 1:6, em paredes corridas de 0,20m de espessura, de 3m a 4,50m de altura, e medida pela área real.</t>
  </si>
  <si>
    <t>AL 05.27 Alvenaria de Blocos de Concreto (estrutural)</t>
  </si>
  <si>
    <t>AL 05.27.0100 (/)</t>
  </si>
  <si>
    <t>Alvenaria de blocos de concreto estrutural (15x20x40)cm, com argamassa de cimento e areia no traço 1:8, em paredes com vãos de meia vez (0,15m), até 3m de altura, e medida pela área real.</t>
  </si>
  <si>
    <t>AL 05.29 Alvenaria de Blocos de Concreto Celular</t>
  </si>
  <si>
    <t>AL 05.29.0100 (/)</t>
  </si>
  <si>
    <t>Alvenaria de blocos de concreto celular (10x30x60)cm, com argamassa de cimento, cal hidratada e areia fina no traço 1:3:5, em paredes de 10cm de espessura e medida pela área real.</t>
  </si>
  <si>
    <t>AL 05.30 Alvenaria de Blocos Vazados (cobogó)</t>
  </si>
  <si>
    <t>AL 05.30.0050 (A)</t>
  </si>
  <si>
    <t>Parede de blocos vazados (cobogó), em tijolos cerâmicos (10x10x10)cm, assentes com argamassa de cimento e areia no traço 1:4, levando um vergalhão de 5,0mm em cada junta, preso nas extremidades à estrutura ou alvenaria existente. Fornecimento e assentamento.</t>
  </si>
  <si>
    <t>AL 05.30.0150 (A)</t>
  </si>
  <si>
    <t>Parede de blocos vazados (cobogó), em placas de concreto (51x51x7)cm, furos quadrados, assentes com argamassa de cimento e areia no traço 1:4, levando um vergalhão de 5,0mm em cada junta, preso nas extremidades, à estrutura ou alvenaria existente. Fornecimento e assentamento.</t>
  </si>
  <si>
    <t>AL 05.30.0200 (/)</t>
  </si>
  <si>
    <t>Parede de elementos vazados (cobogó), em placas de concreto modelo 22-B, Neo-Rex ou similar, medindo: (33x33x10)cm, assentes com argamassa de cimento e areia, no traço 1:4.  Fornecimento e assentamento.</t>
  </si>
  <si>
    <t>AL 05.30.0250 (/)</t>
  </si>
  <si>
    <t>Paredes de veneziana de concreto, em tijolos tipo Neo-Rex nº 59 (39x10x10)cm ou similar, assentes com argamassa de cimento e aeia no traço 1:4.  Fornecimento e assentamento.</t>
  </si>
  <si>
    <t>AL 05.35 Alvenaria de Blocos de Vidro</t>
  </si>
  <si>
    <t>AL 05.35.0050 (A)</t>
  </si>
  <si>
    <t>Alvenaria de blocos de vidro nacional, tipo veneziana (19x8x9,5)cm, assentes com argamassa de cimento, cal e areia fina, no traço 1:3:5.  Fornecimento e assentamento.</t>
  </si>
  <si>
    <t>AL 05.35.0100 (/)</t>
  </si>
  <si>
    <t>Alvenaria de blocos de vidro nacional, canelado (20x20x10)cm, assentes com argamassa de cimento, cal e areia fina, no traço 1:3:5. Fornecimento e assentamento.</t>
  </si>
  <si>
    <t>AL 05.35.0150 (/)</t>
  </si>
  <si>
    <t>Alvenaria de blocos de vidro nacional, incolor (20x20x10)cm, padrão Rio-Cidade, assentes com silicone. Fornecimento e assentamento.</t>
  </si>
  <si>
    <t>AL 10 Divisórias</t>
  </si>
  <si>
    <t>AL 10.05 Paredes Divisórias</t>
  </si>
  <si>
    <t>AL 10.05.0050 (A)</t>
  </si>
  <si>
    <t>Divisória de madeira de dupla face, construída com chapas de compensado de 6mm, estruturada internamente com sarrafos de madeira serrada de (2,5 x 5)cm, com utilização de 2 vezes, exclusive pintura.  Fornecimento e colocação.</t>
  </si>
  <si>
    <t>AL 10.05.0100 (A)</t>
  </si>
  <si>
    <t>Painel de madeira face única, construído com chapa de compensado com 10mm, estruturada com sarrafos de madeira serrada de (2,5 x 5)cm, com utilização de 2 vezes, exclusive pintura.  Fornecimento e colocação.</t>
  </si>
  <si>
    <t>AL 10.05.0150 (/)</t>
  </si>
  <si>
    <t>Divisória tipo painel-painel, com 35mm de espessura, considerando uma área superior a 100m2, constituída de painel cego, com miolo semi-oco, revestido em chapa dura de alta densidade, pintado, estruturado em perfis de aço galvanizado pintado, inclusive portas e exclusive suas ferragens. Fornecimento e colocação.</t>
  </si>
  <si>
    <t>AL 10.05.0153 (/)</t>
  </si>
  <si>
    <t>Divisória tipo painel-painel, com 35mm de espessura, considerando uma área superior a 100m2, constituída de painel cego, com miolo semi-oco, revestido em chapa dura de alta densidade, com laminado melamínico de baixa pressão, estruturado em perfis de aço galvanizado, pintado, inclusive portas e exclusive suas ferragens. Fornecimento e colocação.</t>
  </si>
  <si>
    <t>AL 10.05.0156 (/)</t>
  </si>
  <si>
    <t>Divisória tipo painel-painel, com 35mm de espessura, considerando uma área superior a 100m2, constituída de painel cego com miolo semi-oco, revestido em chapa dura de alta densidade, pintado, estruturado em perfis de alumínio anodizado natural, inclusive portas e exclusive suas ferragens. Fornecimento e colocação.</t>
  </si>
  <si>
    <t>AL 10.05.0200 (/)</t>
  </si>
  <si>
    <t>Divisória tipo painel-painel, com 35mm de espessura, considerando uma área superior a 100m2, constituída de painel cego, com miolo semi-oco, revestido em chapa dura de alta densidade, com laminado melamínico de baixa pressão, estruturado em perfis de alumínio anodizado natural, inclusive portas e exclusive suas ferragens. Fornecimento e colocação.</t>
  </si>
  <si>
    <t>AL 10.05.0400 (/)</t>
  </si>
  <si>
    <t>Divisória tipo painel-bandeira de vidro, com 35mm de espessura, considerando uma área superior a 100m2, constituída de painel e vidro na parte superior (inclusive este), com miolo semi-oco, revestido em chapa dura de alta densidade, pintado, estruturado em perfis de aço galvanizado pintado, inclusive portas e exclusive suas ferragens. Fornecimento e colocação.</t>
  </si>
  <si>
    <t>AL 10.05.0450 (/)</t>
  </si>
  <si>
    <t>Divisória tipo painel-bandeira de vidro, com 35mm de espessura, considerando uma área superior a 100m2, constituída de painel de vidro na parte superior (inclusive este), com miolo semi-oco, revestido em chapa dura de alta densidade, com laminado melamínico de baixa pressão, estruturado em perfis de aço galvanizado, pintado, inclusive portas e exclusive suas ferragens. Fornecimento e colocação.</t>
  </si>
  <si>
    <t>AL 10.05.0600 (/)</t>
  </si>
  <si>
    <t>Divisória tipo painel-bandeira de vidro, com 35mm de espessura, considerando uma área superior a 100m2, constituída de painel e vidro na parte superior (inclusive este), com miolo semi-oco, revestido em chapa dura de alta densidade, pintado, estruturado em perfis de alumínio anodizado natural, inclusive portas e exclusive suas ferragens. Fornecimento e colocação.</t>
  </si>
  <si>
    <t>AL 10.05.0650 (/)</t>
  </si>
  <si>
    <t>Divisória tipo painel-bandeira de vidro, com 35mm de espessura, considerando uma área superior a 100m2, constituída de painel e vidro na parte superior (inclusive este), com miolo semi-oco, revestido em chapa dura de alta densidade, com laminado melamínico de baixa pressão, estruturado em perfis de alumínio anodizado natural, inclusive portas e exclusive suas ferragens. Fornecimento e colocação.</t>
  </si>
  <si>
    <t>AL 10.05.0750 (/)</t>
  </si>
  <si>
    <t>Divisória tipo painel-vidro-painel, com 35mm de espessura, considerando uma área superior a 100m2, constituída de painel cego até a altura de 1,10m e acima de 2,10m, com vidro entre 1,10 e 2,10m (inclusive este), com miolo semi-oco, revestido em chapa dura de alta densidade, pintado, estruturado em perfis de aço galvanizado, pintado, inclusive portas e exclusive suas ferragens. Fornecimento e colocação.</t>
  </si>
  <si>
    <t>AL 10.05.0800 (/)</t>
  </si>
  <si>
    <t>Divisória tipo painel-vidro-painel, com 35mm de espessura, considerando uma área superior a 100m2, constituída de painel cego até a altura de 1,10m e acima de 2,10m, com vidro entre 1,10 e 2,10m (inclusive este), com miolo semi-oco, revestido em chapa dura de alta densidade, com laminado melamínico de baixa pressão, estruturado em perfis de aço galvanizado, pintado, inclusive portas e exclusive suas ferragens. Fornecimento e colocação.</t>
  </si>
  <si>
    <t>AL 10.05.0850 (/)</t>
  </si>
  <si>
    <t>Divisória tipo painel-vidro-painel, com 35mm de espessura, considerando uma área superior a 100m2, constituída de painel cego até a altura de 1,10m e acima de 2,10m, com vidro entre 1,10 e 2,10m (inclusive este), com miolo maciço, retardante de fogo, à base mineral de vermiculita expandida, revestido em chapa dura de alta densidade, pintado, estruturado em perfis de aço galvanizado, pintado, inclusive portas e exclusive suas ferragens. Fornecimento e colocação.</t>
  </si>
  <si>
    <t>AL 10.05.0950 (/)</t>
  </si>
  <si>
    <t>Divisória tipo painel-vidro-painel, com 35mm de espessura, considerando uma área superior a 100m2, constituída de painel cego até a altura de 1,10m e acima de 2,10m, com vidro entre 1,10 e 2,10m (inclusive este), com miolo semi-oco, revestido em chapa dura de alta densidade, pintado, estruturado em perfis de alumínio anodizado natural, inclusive portas e exclusive suas ferragens. Fornecimento e colocação.</t>
  </si>
  <si>
    <t>AL 10.05.1000 (/)</t>
  </si>
  <si>
    <t>Divisória tipo painel-vidro-painel, com 35mm de espessura, considerando uma área superior a 100m2, constituída de painel cego até a altura de 1,10 e 2,10m, com vidro entre 1,10 e 2,10m (inclusive este), com miolo semi-oco, revestido em chapa dura de alta densidade, com laminado melamínico de baixa pressão, estruturado em perfis de alumínio anodizado natural, inclusive portas e exclusive suas ferragens. Fornecimento e colocação.</t>
  </si>
  <si>
    <t>AL 10.05.1150 (A)</t>
  </si>
  <si>
    <t>Painel de acabamento para cabines e palcos, construído com pano de polipropileno, gramatura 60, com largura de 1,40m, em cor, estruturado com madeira serrada de (2 x 5)cm .  Fornecimento e colocação.</t>
  </si>
  <si>
    <t>AL 10.05.1200 (/)</t>
  </si>
  <si>
    <t>Painel divisório com (3,0x0,5x0,1)m, de concreto celular autoclavado, conforme DIN 4223, com densidade nominal de 725Kg/m3, resistência mínima de ruptura de 45Kg/m2 e armadura CA-60 eletrosoldada , Sical ou similar.  Fornecimento e instalação.</t>
  </si>
  <si>
    <t>AL 10.05.2000 (/)</t>
  </si>
  <si>
    <t>Parede divisória em Painel Wall Eternit ou similar, fixado em perfil guia no piso ou teto e perfil "H" montante em chapa perfilada de aço zincado.  Fornecimento e colocação.</t>
  </si>
  <si>
    <t>AL 10.05.2500 (/)</t>
  </si>
  <si>
    <t>Parede divisória termo-acústica, tipo sanduiche, lisa, em chapa de aço galvanizado, 0,50mm, para uso onde se requer isolamento termo-accústico e conforto térmico, dupla estanqueidade lateral (superior/inferior) com pintura eletrostática branca, com miolo de isopor, fixado em perfil guia no piso ou no teto e perfil "H", montante em chapa perfilada de aço zincado. Fornecimento e colocação.</t>
  </si>
  <si>
    <t>AL 10.05.3000 (/)</t>
  </si>
  <si>
    <t>Parede divisória termo-acústica, tipo sanduiche, lisa, em chapa de aço galvanizado, 0,50mm, para uso onde se requer isolamento termo-acústico e conforto térmico, dupla estanqueidade lateral (superior/inferior) com pintura eletrostática branca, com miolo de isopor, fixado em perfil guia no piso ou teto e perfil "H", montante em chapa perfilada de aço zincado.  Fornecimento e colocação.</t>
  </si>
  <si>
    <t>AL 10.10 Paredes Divisórias para Sanitários e Banheiros</t>
  </si>
  <si>
    <t>AL 10.10.0050 (A)</t>
  </si>
  <si>
    <t>Parede divisória para sanitários, em placa de Mármore Branco Nacional, com 3cm de espessura, polida nas 2 faces, apoiada no piso e parede, exclusive fornecimento das ferragens de fixação do mármore, portas e suas ferragens. Fornecimento e colocação.</t>
  </si>
  <si>
    <t>AL 10.10.0053 (A)</t>
  </si>
  <si>
    <t>Parede divisória para sanitários, de placa de Mármore Branco Cintilante, com de 3cm de espessura, polida nas faces apoiada no piso e parede, exclusive fornecimento das ferragens de fixação de mármore, portas e suas ferragens. Fornecimento e colocação.</t>
  </si>
  <si>
    <t>AL 10.10.0100 (/)</t>
  </si>
  <si>
    <t>Parede divisória para sanitários e banheiros, de placas de concreto armado (fck=15MPa), com 3,50cm de espessura, chumbadas no piso e fixado na divisória, em 3 pontos na sua altura, por estribos previamente deixados na fundição da placa, exclusive revestimento, porta e suas ferragens. Fornecimento e colocação.</t>
  </si>
  <si>
    <t>AL 10.10.0103 (/)</t>
  </si>
  <si>
    <t>Parede, em placa de concreto armado fck=15MPa, com 5cm de espessura, chumbadas no piso e fixada na parede em 3 pontos, por estribos previamente deixados na furação da placa. Fornecimento e colocação.</t>
  </si>
  <si>
    <t>AL 10.15 Paredes Divisórias de Gesso</t>
  </si>
  <si>
    <t>AL 10.15.0050 (/)</t>
  </si>
  <si>
    <t>Parede interna, de gesso acartonado, constituído por 2 painéis de 12,5mm, estruturado em perfilados metálicos de 75mm, com espessura de 100mm e pé direito máximo de 3,50m, Lafarge - Gypsum ou similar.  Fornecimento e colocação.</t>
  </si>
  <si>
    <t>AP 05 Aparelhos Hidro-Sanitários</t>
  </si>
  <si>
    <t>AP 05.05 Aparelhos de Louça</t>
  </si>
  <si>
    <t>AP 05.05.0100 (/)</t>
  </si>
  <si>
    <t>Cabide de louça, de 4"x2", na cor branca, Celite ou similar.  Fornecimento e colocação.</t>
  </si>
  <si>
    <t>AP 05.05.0150 (/)</t>
  </si>
  <si>
    <t>Cuba de louça, de (49x36)cm, para lavatório, na cor branca.  Fornecimento.</t>
  </si>
  <si>
    <t>AP 05.05.0153 (A)</t>
  </si>
  <si>
    <t>Cuba de louça, de (49x36)cm,  para lavatório, na cor branca, torneira de 1/2", válvula de PVC rígido de 1"x2 3/8" e sifão de PVC rígido de 1"x1 1/2".  Fornecimento e colocação.</t>
  </si>
  <si>
    <t>AP 05.05.0200 (/)</t>
  </si>
  <si>
    <t>Lavatório, de (42x30)cm, na cor branca, torneira de 1/2", válvula, sifão de PVC rígido e rabicho de plástico.  Fornecimento.</t>
  </si>
  <si>
    <t>AP 05.05.0203 (/)</t>
  </si>
  <si>
    <t>Lavatório L911, na cor branca, de (42x30)cm, Deca ou similar.  Fornecimento.</t>
  </si>
  <si>
    <t>AP 05.05.0206 (/)</t>
  </si>
  <si>
    <t>Lavatório, na cor branca, de (45x33)cm, sifão de 1"x1 1/4", torneira de 1/2" com arejador, válvula e rabicho de plástico.  Fornecimento.</t>
  </si>
  <si>
    <t>AP 05.05.0209 (/)</t>
  </si>
  <si>
    <t>Lavatório, de (45x33)cm, na cor branca, referência 001905, Celite ou similar, com fixação.  Fornecimento.</t>
  </si>
  <si>
    <t>AP 05.05.0212 (/)</t>
  </si>
  <si>
    <t>Lavatório, na cor branca, de (52x43)cm, fixação, sifão de 1"x1 1/4", aparelho  com válvula simples, arrejador e rabicho cromado de 1/2".  Fornecimento.</t>
  </si>
  <si>
    <t>AP 05.05.0215 (/)</t>
  </si>
  <si>
    <t>Lavatório de embutir, na cor branca, linha ovalada, referência 13310103-6, Ideal Standard ou similar.  Fornecimento.</t>
  </si>
  <si>
    <t>AP 05.05.0250 (/)</t>
  </si>
  <si>
    <t>Mictório, com sifão integrado, na cor branca.  Fornecimento.</t>
  </si>
  <si>
    <t>AP 05.05.0300 (/)</t>
  </si>
  <si>
    <t>Papeleira de louça, de (15 x 15)cm, com rolete de plástico, na cor branca.  Fornecimento e colocação.</t>
  </si>
  <si>
    <t>AP 05.05.0400 (/)</t>
  </si>
  <si>
    <t>Porta-toalha de plástico, de 24", com consolos de louça, na cor branca.  Fornecimento e colocação.</t>
  </si>
  <si>
    <t>AP 05.05.0450 (/)</t>
  </si>
  <si>
    <t>Tanque de louça, de (63x55)cm, coluna e fixação.  Fornecimento.</t>
  </si>
  <si>
    <t>AP 05.05.0500 (/)</t>
  </si>
  <si>
    <t>Vaso sifonado, na cor branca, válvula de descarga luxo,  de 1 1/2", assento plástico.  Fornecimento.</t>
  </si>
  <si>
    <t>AP 05.05.0503 (/)</t>
  </si>
  <si>
    <t>Vaso sifonado, na cor branca.  Fornecimento.</t>
  </si>
  <si>
    <t>AP 05.05.0509 (/)</t>
  </si>
  <si>
    <t>Vaso sifonado, na cor branca, com assento plástico tipo popular e caixa de descarga plástica externa.  Fornecimento.</t>
  </si>
  <si>
    <t>AP 05.05.0512 (/)</t>
  </si>
  <si>
    <t>Vaso sifonado, linha Azaléia, na cor branca, Celite ou similar, e caixa de descarga de louça acoplada.  Fornecimento.</t>
  </si>
  <si>
    <t>AP 05.05.0550 (/)</t>
  </si>
  <si>
    <t>Vaso sifonado, infantil, na cor branca.  Fornecimento.</t>
  </si>
  <si>
    <t>AP 05.05.0553 (/)</t>
  </si>
  <si>
    <t>Vaso sanitário infantil, na cor branca, com fixação.  Fornecimento e assentamento.</t>
  </si>
  <si>
    <t>AP 05.07 Aparelhos Hidro-Sanitários para Deficientes Físicos</t>
  </si>
  <si>
    <t>AP 05.07.0100 (/)</t>
  </si>
  <si>
    <t>Assento especial para bacia sanitária para deficiente físico, cor gelo, linha Vogue Plus Conforto, referência AP52, da Deca ou similar.  Fornecimento.</t>
  </si>
  <si>
    <t>AP 05.07.0300 (/)</t>
  </si>
  <si>
    <t>Bacia sanitária para deficiente físico, cor gelo, linha Vogue Plus Conforto, referência P51, da Deca ou similar.  Fornecimento.</t>
  </si>
  <si>
    <t>AP 05.07.0800 (/)</t>
  </si>
  <si>
    <t>Lavatório de louça com coluna, para deficiente físico, cor gelo, linha Vogue Plus Conforto, referência L51, dimensões 55x47 cm, da Deca ou similar, coluna de louça universal referência C1, da Deca ou similar.  Fornecimento.</t>
  </si>
  <si>
    <t>AP 05.10 Aparelhos de Aço Inoxidável</t>
  </si>
  <si>
    <t>AP 05.10.0050 (/)</t>
  </si>
  <si>
    <t>Banca seca de aço inoxidável com 0,55m de largura, até 3m de comprimento, em chapa  18-304, sobre apoios de alvenaria de meia vez e verga de concreto, sem revestimento.  Fornecimento e colocação.</t>
  </si>
  <si>
    <t>AP 05.10.0053 (/)</t>
  </si>
  <si>
    <t>Banca de aço inoxidável de (2x0,55)m, em chapa 18-304, com 1 cuba de (500x400x200)mm, em chapa 20-304, válvula americana, sifão de 1 1/2"x1 1/2", sobre apoios de alvenaria de meia vez e verga de concreto, sem revestimento; exclusive torneira.  Fornecimento e colocação.</t>
  </si>
  <si>
    <t>AP 05.10.0100 (/)</t>
  </si>
  <si>
    <t>Banca de aço inoxidável de (2x0,55)m, em chapa 18-304, com 2 cubas de (500x400x200)mm, em chapa 20-304, 2 válvulas americana, 2 sifões de 1 1/2"x1 1/2", sobre apoios de alvenaria de meia vez e verga de concreto, sem revestimento; exclusive torneira.  Fornecimento e colocação.</t>
  </si>
  <si>
    <t>AP 05.10.0125 (/)</t>
  </si>
  <si>
    <t>Barra de apoio angular, em aço inoxidável AISI 304, diâmetro de 1 1/4", inclusive fixação com parafusos inoxidável e buchas plásticas.  Fornecimento.</t>
  </si>
  <si>
    <t>AP 05.10.0128 (/)</t>
  </si>
  <si>
    <t>Barra de apoio 90º, modelo "L", (60x60)cm, em aço inoxidável AISI 304, diâmetro de 1 1/4", inclusive fixação com parafusos inoxidável e buchas plásticas.  Fornecimento.</t>
  </si>
  <si>
    <t>AP 05.10.0131 (/)</t>
  </si>
  <si>
    <t>Barra de apoio reta, com 50cm, em aço inoxidável AISI 304, tubo de 1 1/4", inclusive fixação com parafuso inoxidável e buchas plásticas.  Fornecimento.</t>
  </si>
  <si>
    <t>AP 05.10.0134 (/)</t>
  </si>
  <si>
    <t>Barra de apoio para pia ou lavatório (proteção para pia), em aço inoxidável AISI 304, tubo de 1 1/4", inclusive fixação com parafusos inoxidáveis e buchas plásticas.  Fornecimento.</t>
  </si>
  <si>
    <t>AP 05.10.0137 (/)</t>
  </si>
  <si>
    <t>Barra de apoio lateral de vaso sanitário, modelo "P" ou "U", em aço inoxidável AISI 304, de 1 1/4", inclusive fixação com parafusos inoxidável e buchas plásticas.  Fornecimento.</t>
  </si>
  <si>
    <t>AP 05.10.0150 (A)</t>
  </si>
  <si>
    <t>Cuba aço inoxidável de (500x400x200)mm, em chapa 20-304, válvula americana, sifão de   1 1/2"x1 1/2", exclusive torneira.  Fornecimento e colocação.</t>
  </si>
  <si>
    <t>AP 05.10.0200 (/)</t>
  </si>
  <si>
    <t>Coifa de aço inoxidável medindo: (2,1x1,2)m; inclusive 3m de duto com (500x500)mm, exaustor de 3CV.  Fornecimento e colocação.</t>
  </si>
  <si>
    <t>AP 05.10.0250 (/)</t>
  </si>
  <si>
    <t>Escovário em aço inoxidável, padrão Secretaria Municipal de Saúde, com (150x50)cm, para 3 torneiras.  Fornecimento e colocação.</t>
  </si>
  <si>
    <t>AP 05.10.0253 (/)</t>
  </si>
  <si>
    <t>Escovário em aço inoxidável, padrão Secretaria Municipal de Saúde, com (260x50)cm, para 4 torneiras.  Fornecimento e colocação.</t>
  </si>
  <si>
    <t>AP 05.10.0400 (/)</t>
  </si>
  <si>
    <t>Mictório coletivo de aço inoxidável, com seção de (580x300)mm, em chapa 20-304, com crivo de saída de 1 1/4", registro de 3/4".  Fornecimento.</t>
  </si>
  <si>
    <t>AP 05.10.0500 (/)</t>
  </si>
  <si>
    <t>Porta caçamba, de ferro esmaltado, lixeira de aço inoxidável, em chapa 18-304, com (300x300)mm.  Fornecimento e colocação.</t>
  </si>
  <si>
    <t>AP 05.10.0600 (/)</t>
  </si>
  <si>
    <t>Tanque de aço inoxidável, em chapa 22-304, de (520x520)mm, capacidade de 30l, com esfregador; exclusive torneira.  Fornecimento.</t>
  </si>
  <si>
    <t>AP 05.10.0603 (/)</t>
  </si>
  <si>
    <t>Tanque de expurgo, em aço inoxidável liga 18:8, padrão americano, AISI 304 n° 18, medindo: (600x500x850)mm, com 01 (uma) cuba de expurgo de (500x400x300)mm,  com sifão de aço inoxidável de 75mm de diâmetro, face superior com acabamento escovado e grade basculante removível, tampa em inox com abertura lateral e ralo perfurado, modelo TQ-EXP, Inconox ou similar.  Fornecimento.</t>
  </si>
  <si>
    <t>AP 05.15 Aparelhos e Acessórios Hidro-Sanitários de Plástico - PVC</t>
  </si>
  <si>
    <t>AP 05.15.0050 (/)</t>
  </si>
  <si>
    <t>Aspersores de PVC rígido, giro de 360°, entrada de 3/4", Sempreverde, Fabrimar ou similar.  Fornecimento.</t>
  </si>
  <si>
    <t>AP 05.15.0101 (/)</t>
  </si>
  <si>
    <t>Assento sanitário convencional em polietileno. Fornecimento e colocação</t>
  </si>
  <si>
    <t>AP 05.15.0106 (/)</t>
  </si>
  <si>
    <t>Assento plástico, para vaso infantil.  Fornecimento e colocação.</t>
  </si>
  <si>
    <t>AP 05.15.0150 (/)</t>
  </si>
  <si>
    <t>Braço de plástico branco, de 1/2", com canopla.  Fornecimento.</t>
  </si>
  <si>
    <t>AP 05.15.0200 (/)</t>
  </si>
  <si>
    <t>Caixa de descarga, plástica, externa.  Fornecimento.</t>
  </si>
  <si>
    <t>AP 05.15.0250 (/)</t>
  </si>
  <si>
    <t>Chuveiro de plástico, na cor branca, exclusive braço.</t>
  </si>
  <si>
    <t>AP 05.15.0253 (/)</t>
  </si>
  <si>
    <t>Chuveiro de plástico, com braço de 1/2", na cor branca e 1 registro de pressão nº B-1416 ou similar de 1/2".  Fornecimento.</t>
  </si>
  <si>
    <t>AP 05.15.0300 (/)</t>
  </si>
  <si>
    <t>Mangueira de borracha flexível, cristal, com diâmetro de 1/2".  Fornecimento.</t>
  </si>
  <si>
    <t>AP 05.15.0303 (/)</t>
  </si>
  <si>
    <t>Mangueira de borracha flexível, cristal, com diâmetro de 3/4".  Fornecimento.</t>
  </si>
  <si>
    <t>AP 05.15.0306 (/)</t>
  </si>
  <si>
    <t>Mangueira de borracha flexível, cristal, com diâmetro de 1".  Fornecimento.</t>
  </si>
  <si>
    <t>AP 05.15.0350 (/)</t>
  </si>
  <si>
    <t>Rabicho plástico de 30cm com saída de 1/2".  Fornecimento.</t>
  </si>
  <si>
    <t>AP 05.15.0401 (/)</t>
  </si>
  <si>
    <t>Registro de esfera de PVC rígido, soldável, diâmetro de 20mm.  Fornecimento e instalação.</t>
  </si>
  <si>
    <t>AP 05.15.0403 (/)</t>
  </si>
  <si>
    <t>Registro de esfera de PVC rígido, soldável, diâmetro de 20mm.  Fornecimento.</t>
  </si>
  <si>
    <t>AP 05.15.0406 (/)</t>
  </si>
  <si>
    <t>Registro de esfera de PVC rígido, soldável, diâmetro de 25mm.  Fornecimento e instalação.</t>
  </si>
  <si>
    <t>AP 05.15.0409 (/)</t>
  </si>
  <si>
    <t>Registro de esfera de PVC rígido, soldável, diâmetro de 25mm.  Fornecimento.</t>
  </si>
  <si>
    <t>AP 05.15.0412 (/)</t>
  </si>
  <si>
    <t>Registro de esfera de PVC rígido, soldável, diâmetro de 32mm.  Fornecimento e instalação.</t>
  </si>
  <si>
    <t>AP 05.15.0415 (/)</t>
  </si>
  <si>
    <t>Registro de esfera de PVC rígido, soldável, diâmetro de 40mm.  Fornecimento e instalação.</t>
  </si>
  <si>
    <t>AP 05.15.0418 (/)</t>
  </si>
  <si>
    <t>Registro de esfera de PVC rígido, soldável, diâmetro de 40mm.  Fornecimento.</t>
  </si>
  <si>
    <t>AP 05.15.0421 (/)</t>
  </si>
  <si>
    <t>Registro de esfera de PVC rígido, soldável, diâmetro de 50mm.  Fornecimento e instalação.</t>
  </si>
  <si>
    <t>AP 05.15.0424 (/)</t>
  </si>
  <si>
    <t>Registro de esfera de PVC rígido, soldável, diâmetro de 50mm.  Fornecimento.</t>
  </si>
  <si>
    <t>AP 05.15.0427 (/)</t>
  </si>
  <si>
    <t>Registro de esfera de PVC rígido, roscável, diâmetro de 1 1/2".   Fornecimento e instalação.</t>
  </si>
  <si>
    <t>AP 05.15.0450 (/)</t>
  </si>
  <si>
    <t>Saboneteira plástica de sobrepor, para sabonete líquido.  Fornecimento.</t>
  </si>
  <si>
    <t>AP 05.15.0500 (/)</t>
  </si>
  <si>
    <t>Sifão roscável para pia ou lavatório de PVC rígido, diâmetro de 1".  Fornecimento.</t>
  </si>
  <si>
    <t>AP 05.15.0503 (/)</t>
  </si>
  <si>
    <t>Sifão para tanque, de PVC rígido, diâmetro de 1 1/4".  Fornecimento e instalação.</t>
  </si>
  <si>
    <t>AP 05.15.0506 (/)</t>
  </si>
  <si>
    <t>Sifão soldável, de PVC rígido, de 40mm, para pia ou lavatório.  Fornecimento.</t>
  </si>
  <si>
    <t>AP 05.15.0550 (/)</t>
  </si>
  <si>
    <t>Tanque de esterilização de mamadeiras, em PVC.  Fornecimento e instalação.</t>
  </si>
  <si>
    <t>AP 05.15.0600 (/)</t>
  </si>
  <si>
    <t>Torneira de bóia, de PVC rígido, diâmetro de 1/2".  Fornecimento e instalação.</t>
  </si>
  <si>
    <t>AP 05.15.0603 (/)</t>
  </si>
  <si>
    <t>Torneira de bóia, de PVC rígido, diâmetro de 3/4".  Fornecimento e instalação.</t>
  </si>
  <si>
    <t>AP 05.15.0650 (/)</t>
  </si>
  <si>
    <t>Torneira de PVC rígido, diâmetro de 1/2".  Fornecimento e instalação.</t>
  </si>
  <si>
    <t>AP 05.15.0700 (/)</t>
  </si>
  <si>
    <t>Torneira para pia ou tanque, de PVC rígido, diâmetro de 1/2".  Fornecimento e instalação.</t>
  </si>
  <si>
    <t>AP 05.15.0750 (/)</t>
  </si>
  <si>
    <t>Tubo de descarga, tipo longo de 1 1/2", de PVC rígido, para caixa de descarga externa.  Fornecimento.</t>
  </si>
  <si>
    <t>AP 05.15.0800 (/)</t>
  </si>
  <si>
    <t>Válvula para lavatório, de 1 1/4", de PVC rígido.  Fornecimento.</t>
  </si>
  <si>
    <t>AP 05.15.0803 (/)</t>
  </si>
  <si>
    <t>Válvula para lavatório, de 1"x 2 3/4".  Fornecimento.</t>
  </si>
  <si>
    <t>AP 05.15.0806 (/)</t>
  </si>
  <si>
    <t>Válvula para pia, de PVC rígido.  Fornecimento.</t>
  </si>
  <si>
    <t>AP 05.20 Aparelhos e Acessórios Hidro-Sanitários de Metal</t>
  </si>
  <si>
    <t>AP 05.20.0100 (/)</t>
  </si>
  <si>
    <t>Chuveiro estampado, acabamento cromado, articulado com braço de 1/2".  Fornecimento.</t>
  </si>
  <si>
    <t>AP 05.20.0118 (/)</t>
  </si>
  <si>
    <t>Duchinha manual, com registro de pressão.  Fornecimento.</t>
  </si>
  <si>
    <t>AP 05.20.0150 (/)</t>
  </si>
  <si>
    <t>Misturador simples para chuveiro, de 3/4".  Fornecimento.</t>
  </si>
  <si>
    <t>AP 05.20.0153 (/)</t>
  </si>
  <si>
    <t>Misturador Belle Epoque Light, para lavatório, acabamento cromado, Deca ou similar.  Fornecimento.</t>
  </si>
  <si>
    <t>AP 05.20.0200 (/)</t>
  </si>
  <si>
    <t>Registro de pressão, em bronze, bruto, com diâmetro de 1/2".  Fornecimento.</t>
  </si>
  <si>
    <t>AP 05.20.0206 (A)</t>
  </si>
  <si>
    <t>Registro de pressão, em bronze, diâmetro de 1/2", com acabamento cromado, para filtro.  Fornecimento e instalação.</t>
  </si>
  <si>
    <t>AP 05.20.0230 (/)</t>
  </si>
  <si>
    <t>Registro regulador de vazão Economaster, para controle de vazão em pontos de abastecimento de água, de 1/2", acabamento cromado, para uso em conjunto com rabichos de ligação, exclusive estes, referência 1450, da Fabrimar ou similar.  Fornecimento.</t>
  </si>
  <si>
    <t>AP 05.20.0250 (/)</t>
  </si>
  <si>
    <t>Rabicho cromado de 30cm com saída de 1/2".  Fornecimento.</t>
  </si>
  <si>
    <t>AP 05.20.0253 (A)</t>
  </si>
  <si>
    <t>Rabicho flexível cromado de 40cm com saída de 1/2".  Fornecimento e instalação.</t>
  </si>
  <si>
    <t>AP 05.20.0300 (/)</t>
  </si>
  <si>
    <t>Sifão, de 1" x 1 1/4", Deca 1680-C ou similar.  Fornecimento.</t>
  </si>
  <si>
    <t>AP 05.20.0303 (/)</t>
  </si>
  <si>
    <t>Sifão, diâmetro de 1 1/2"x 1 1/2".  Fornecimento.</t>
  </si>
  <si>
    <t>AP 05.20.0306 (A)</t>
  </si>
  <si>
    <t>Sifão metálico cromado, de 1 1/2"x2".  Fornecimento e instalação.</t>
  </si>
  <si>
    <t>AP 05.20.0400 (/)</t>
  </si>
  <si>
    <t>Torneira  de bóia, em bronze, de pressão, de 3/4".  Fornecimento e instalação.</t>
  </si>
  <si>
    <t>AP 05.20.0403 (/)</t>
  </si>
  <si>
    <t>Torneira de bóia, em bronze, de pressão, de 1".  Fornecimento e instalação.</t>
  </si>
  <si>
    <t>AP 05.20.0406 (/)</t>
  </si>
  <si>
    <t>Torneira de bóia, em bronze, de pressão, de 1 1/4".  Fornecimento e instalação.</t>
  </si>
  <si>
    <t>AP 05.20.0409 (/)</t>
  </si>
  <si>
    <t>Torneira de bóia, em bronze, de pressão, de 1 1/2".  Fornecimento e instalação.</t>
  </si>
  <si>
    <t>AP 05.20.0412 (/)</t>
  </si>
  <si>
    <t>Torneira de bóia, em bronze, de pressão, de 2".  Fornecimento e instalação.</t>
  </si>
  <si>
    <t>AP 05.20.0450 (/)</t>
  </si>
  <si>
    <t>Torneira para filtro, 1147-A, Fabrimar ou similar.  Fornecimento.</t>
  </si>
  <si>
    <t>AP 05.20.0500 (/)</t>
  </si>
  <si>
    <t>Torneira para jardins, modelo 1153, de 1/2", Deca ou similar.  Fornecimento.</t>
  </si>
  <si>
    <t>AP 05.20.0550 (/)</t>
  </si>
  <si>
    <t>Torneira com arejador para lavatório, 1193-A, Fabrimar ou similar.  Fornecimento.</t>
  </si>
  <si>
    <t>AP 05.20.0560 (/)</t>
  </si>
  <si>
    <t>Torneira de fechamento automático Acquapress para lavatório, com arejador anti-vandalismo, acabamento cromado, referência 1180-AV, Fabrimar ou similar.  Fornecimento.</t>
  </si>
  <si>
    <t>AP 05.20.0570 (/)</t>
  </si>
  <si>
    <t>Torneira para lavatório Pressmatic Benefit de Mesa Chrome, código 00185106, Docol ou similar.  Fornecimento.</t>
  </si>
  <si>
    <t>AP 05.20.0600 (/)</t>
  </si>
  <si>
    <t>Torneira para pia, com arejador, 1168, tipo parede, de 1/2", Deca ou similar.  Fornecimento.</t>
  </si>
  <si>
    <t>AP 05.20.0606 (/)</t>
  </si>
  <si>
    <t>Torneira para pia ou tanque, nº 1158-A, de 1/2", Fabrimar ou similar.  Fornecimento.</t>
  </si>
  <si>
    <t>AP 05.20.0650 (/)</t>
  </si>
  <si>
    <t>Torneira para lavatório, Aquarius 1193-A, de 1/2", da Fabrimar ou similar. Fornecimento.</t>
  </si>
  <si>
    <t>AP 05.20.0700 (/)</t>
  </si>
  <si>
    <t>Tubo de ligação para vaso sanitário, com anel expansor, cromado.  Fornecimento.</t>
  </si>
  <si>
    <t>AP 05.20.0750 (/)</t>
  </si>
  <si>
    <t>Válvula americana, de 3 1/2"x1 1/2". Fornecimento.</t>
  </si>
  <si>
    <t>AP 05.20.0753 (A)</t>
  </si>
  <si>
    <t>Válvula americana, de 3 1/2"x1 1/2".  Fornecimento e instalação.</t>
  </si>
  <si>
    <t>AP 05.20.0760 (/)</t>
  </si>
  <si>
    <t>Válvula de escoamento universal para cubas e lavatórios, diâmetro de 1", acabamento cromado, referência 1601, Fabrimar ou similar.  Fornecimento.</t>
  </si>
  <si>
    <t>AP 05.20.0800 (/)</t>
  </si>
  <si>
    <t>Válvula para tanque, de 1 1/4"x 2 3/4".  Fornecimento.</t>
  </si>
  <si>
    <t>AP 05.20.0840 (/)</t>
  </si>
  <si>
    <t>Válvula de descarga externa Silent Flux, com acionamento por alavanca, com regulagem de tempo de descarga e vazão, bitola de 1 1/4", para pressão de serviço entre 2 a 40 mca, referência 3500, da Fabrimar ou similar.  Fornecimento.</t>
  </si>
  <si>
    <t>AP 05.20.0850 (A)</t>
  </si>
  <si>
    <t>Válvula de descarga, silenciosa, cromada, de embutir, com registro de 1 1/4".  Fornecimento.</t>
  </si>
  <si>
    <t>AP 05.20.0853 (A)</t>
  </si>
  <si>
    <t>Válvula de descarga, silenciosa, cromada, de embutir, com registro de 1 1/4".   Fornecimento e instalação.</t>
  </si>
  <si>
    <t>AP 05.20.0871 (A)</t>
  </si>
  <si>
    <t>Válvula de descarga, silenciosa, cromada, de embutir, com registro de 1 1/2".  Fornecimento.</t>
  </si>
  <si>
    <t>AP 05.20.0876 (/)</t>
  </si>
  <si>
    <t>Válvula de descarga para mictório Acquapress, de fechamento automático, acabamento cromado, referência 1181, da Fabrimar ou similar.  Fornecimento.</t>
  </si>
  <si>
    <t>AP 05.20.0897 (/)</t>
  </si>
  <si>
    <t>Válvula de esfera em bronze, com diâmetro de 1/2", referência 1552, Deca ou similar.  Fornecimento.</t>
  </si>
  <si>
    <t>AP 05.20.0900 (/)</t>
  </si>
  <si>
    <t>Válvula de esfera em bronze, com diâmetro de 3/4", referência 1552, Deca ou similar.  Fornecimento.</t>
  </si>
  <si>
    <t>AP 05.20.0903 (/)</t>
  </si>
  <si>
    <t>Válvula de esfera em bronze, com diâmetro de 1", referência 1552, Deca ou similar.  Fornecimento.</t>
  </si>
  <si>
    <t>AP 05.20.0906 (/)</t>
  </si>
  <si>
    <t>Válvula de esfera em bronze, com diâmetro de 1 1/2", referência 1552, Deca ou similar.  Fornecimento.</t>
  </si>
  <si>
    <t>AP 10 Aparelhos Elétricos</t>
  </si>
  <si>
    <t>AP 10.05 Aquecedores Elétricos</t>
  </si>
  <si>
    <t>AP 10.05.0050 (A)</t>
  </si>
  <si>
    <t>Aquecedor elétrico automático de 200l, compreendendo 6m de eletroduto de 3/4" e 20m de fio de cobre de 6mm².  Fornecimento e instalação.</t>
  </si>
  <si>
    <t>AP 10.10 Bebedouros Elétricos</t>
  </si>
  <si>
    <t>AP 10.10.0050 (/)</t>
  </si>
  <si>
    <t>Bebedouro elétrico tipo pressão em aço inoxidável, modelo de pé, adulto/criança, capacidade 80l/h.  Fornecimento.</t>
  </si>
  <si>
    <t>AP 10.10.0053 (A)</t>
  </si>
  <si>
    <t>Bebedouro elétrico, exclusive o fornecimento do aparelho, compreendendo: 2 varas de eletroduto PVC, diâmetro de 3/4" com luvas, 10m de fio 2,5mm2, tomada de embutir caixa estampada, 4m de tubo de PVC 3/4", 3m de tubo de 40mm, registro de 3/4" e conexões.  Instalação até o ralo existente e assentamento.</t>
  </si>
  <si>
    <t>AP 10.15 Chuveiros Elétricos</t>
  </si>
  <si>
    <t>AP 10.15.0010 (/)</t>
  </si>
  <si>
    <t>Braço cromado para chuveiro elétrico, diâmetro de 1/2". Fornecimento.</t>
  </si>
  <si>
    <t>AP 10.15.0050 (/)</t>
  </si>
  <si>
    <t>Chuveiro elétrico, automático, 110/220V, Lorenzetti ou similar.  Fornecimento.</t>
  </si>
  <si>
    <t>AP 10.15.0100 (/)</t>
  </si>
  <si>
    <t>Chuveiro elétrico, automático, maxi-ducha, com braço cromado de 1/2", 110/220V e 1 registro  de pressão de 3/4".  Fornecimento.</t>
  </si>
  <si>
    <t>AP 10.20 Aparelhos Eletrodomésticos</t>
  </si>
  <si>
    <t>AP 10.20.0050 (/)</t>
  </si>
  <si>
    <t>Ar Condicionado para colocação em parede, de 7500BTUS.  Fornecimento.</t>
  </si>
  <si>
    <t>AP 10.20.0059 (/)</t>
  </si>
  <si>
    <t>Ar Condicionado para colocação em parede, de 21000BTUS.  Fornecimento.</t>
  </si>
  <si>
    <t>AP 10.20.0100 (/)</t>
  </si>
  <si>
    <t>Condicionador de ar, tipo Split convencional, 9.000 btu, quente / frio, controle remoto total sem fio, mostrador digital, inclusive unidade externa independente, Ever Confort ou similar. Fornecimento.</t>
  </si>
  <si>
    <t>AP 10.20.0103 (/)</t>
  </si>
  <si>
    <t>Condicionador de ar, tipo Split convencional, 12.000 btu, quente / frio, controle remoto total sem fio, mostrador digital, inclusive unidade externa independente, Ever Confort ou similar. Fornecimento.</t>
  </si>
  <si>
    <t>AP 10.20.0106 (/)</t>
  </si>
  <si>
    <t>Condicionador de ar, tipo Split convencional, 18.000 btu, quente / frio, controle remoto total sem fio, mostrador digital, inclusive unidade externa independente, Ever Confort ou similar. Fornecimento.</t>
  </si>
  <si>
    <t>AP 10.20.0109 (/)</t>
  </si>
  <si>
    <t>Condicionador de ar, tipo Split convencional, 24.000 btu, quente / frio, controle remoto total sem fio, mostrador digital, inclusive unidade externa independente, Ever Confort ou similar.  Fornecimento.</t>
  </si>
  <si>
    <t>AP 10.25 Exaustores</t>
  </si>
  <si>
    <t>AP 10.25.0025 (/)</t>
  </si>
  <si>
    <t>Exaustor axial de parede, com diâmetro de 300mm, da True ou similar.  Fornecimento e instalação.</t>
  </si>
  <si>
    <t>AP 10.25.0050 (/)</t>
  </si>
  <si>
    <t>Exaustor axial de parede, com diâmetro de 800mm, vazão de 22000m3/h, pressão de 5mmca e motor de 1,5HP de 6 polos/220V. Fornecimento.</t>
  </si>
  <si>
    <t>AP 10.25.0100 (/)</t>
  </si>
  <si>
    <t>Exaustor eólico de 24", para fixação em telhados.  Fornecimento.</t>
  </si>
  <si>
    <t>AP 10.30 Torneiras Elétricas</t>
  </si>
  <si>
    <t>AP 10.30.0050 (A)</t>
  </si>
  <si>
    <t>Torneira elétrica 110/220V.  Fornecimento e instalação.</t>
  </si>
  <si>
    <t>AP 10.30.0059 (A)</t>
  </si>
  <si>
    <t>Torneira fotoelétrica.  Fornecimento e instalação.</t>
  </si>
  <si>
    <t>AP 10.35 Ventiladores Elétricos</t>
  </si>
  <si>
    <t>AP 10.35.0050 (/)</t>
  </si>
  <si>
    <t>Ventilador de teto, com chave para ventilação e exaustão e pás em aço pintado, Ventaço ou similar.  Fornecimento e instalação.</t>
  </si>
  <si>
    <t>AP 10.35.0100 (/)</t>
  </si>
  <si>
    <t>Ventilador de parede, com diâmetro de 400mm, vazão de 5000m3/h, pressão de 5mmca e motor de 0,33HP de 4 polos/220V.  Fornecimento e instalação.</t>
  </si>
  <si>
    <t>AP 10.35.0150 (/)</t>
  </si>
  <si>
    <t>Ventilador de parede, tipo comercial, oscilante, VP20, diâmetro de 20", motor de 270W, rotação de 1500RPM, vazão de 280m3/min., monofásico de 110/220V, da Viva Vento ou similar.  Fornecimento.</t>
  </si>
  <si>
    <t>AP 10.35.0200 (/)</t>
  </si>
  <si>
    <t>Ventilador de parede, tipo industrial, oscilante, diâmetro de 24", motor de 1/8HP, rotação de 1500RPM (com 3 velocidades), vazão de 380m3/min., monofásico de 110/220V, Veneza Plus V2, Solaster ou similar.  Fornecimento.</t>
  </si>
  <si>
    <t>AP 10.99 Diversos</t>
  </si>
  <si>
    <t>AP 10.99.0100 (/)</t>
  </si>
  <si>
    <t>Lanterna de segurança, tipo giratória, para Câmara Escura, com filtro vermelho, tipo Kodak 6B ou similar, em estrutura de aço pintado.  Fornecimento.</t>
  </si>
  <si>
    <t>AP 10.99.0150 (/)</t>
  </si>
  <si>
    <t>Prisma bicolor de sinalização para portas de salas de Raio X.  Fornecimento e instalação.</t>
  </si>
  <si>
    <t>AP 15 Aparelhos Industriais</t>
  </si>
  <si>
    <t>AP 15.05 Fogões</t>
  </si>
  <si>
    <t>AP 15.05.0050 (/)</t>
  </si>
  <si>
    <t>Fogão industrial, à gás, em aço carbono pintado, de 4 bocas com grelha em ferro fundido de (30x30)cm, provido de 2 queimadores simples e 2 queimadores duplos e estrado paneleiro inferior, nas medidas de (76x86x85)cm, Merinox Fog 430 ou similar.  Fornecimento.</t>
  </si>
  <si>
    <t>AP 15.05.0100 (/)</t>
  </si>
  <si>
    <t>Fogão industrial, à gás, em aço carbono pintado, de 6 bocas com grelha em ferro fundido de (30x30)cm, provido de 3 queimadores simples e 3 queimadores duplos e estrado paneleiro inferior, Merinox Fog 630 ou similar.  Fornecimento.</t>
  </si>
  <si>
    <t>AP 15.05.0150 (/)</t>
  </si>
  <si>
    <t>Fogão industrial de 6 bocas com forno.  Fornecimento.</t>
  </si>
  <si>
    <t>AP 15.10 Filtros</t>
  </si>
  <si>
    <t>AP 15.10.0050 (/)</t>
  </si>
  <si>
    <t>Filtro eletrostático para exaustão mecânica, tipo Penney, modelo FET 21H3, ou similar, com capacidade nominal de 9900 m3/h, alimentação de 220V, monifásica, perda de pressão de 10 mmca (limpo) e 20 mmca (sujo), temperatura de trabalho até 140°F, carcaça em aço carbono, pré-filtro mecânico de telas executado em alumínio e separador inercial de névoas e gotas em alumínio, inclusive difusores.  Fornecimento.</t>
  </si>
  <si>
    <t>AP 20 Aparelhos Mecânicos</t>
  </si>
  <si>
    <t>AP 20.05 Elevadores Hidráulicos</t>
  </si>
  <si>
    <t>AP 20.05.0050 (/)</t>
  </si>
  <si>
    <t>Elevador especial para cadeira de rodas, capacidade de 210Kg, velocidade 15m/min, 2 paradas, percurso de 6,60m, comando automático simples em todas as paradas, com 2 portas por andar, abertura do mesmo lado tipo eixo vertical, dimensões de (0,80x2,00)m, portas em chapa com acabamento primer para pintura (exclusive esta), cabina com dimensões de (0,90x1,30x2,05)m em estrutura metálica, acabamento do piso em chapa de aço 3/16" revestida em borracha sintética, teto e acabamentos laterais com painel em chapa de aço com pintura eletrostática na cor bege, iluminação da cabina com luminária fluorescente, porta da cabina pantográfica manual em alumínio anodizado, guias em perfil "T" laminado, contrapeso em blocos de ferro fundido, com máquina superior, moto-freio e redutor de rosca sem fim, auxiliado por contrapeso, modelo EL-2913 da montele ou similar.  Fornecimento, montagem e instalação.</t>
  </si>
  <si>
    <t>AP 20.05.0100 (/)</t>
  </si>
  <si>
    <t>Elevador hidráulico, com capacidade para 6 pessoas, 420Kg, velocidade de 0,75m/s, paradas 2 (1 a 2), com motor de corrente alternada, 2 velocidades, tensão de iluminação de 110V, motriz de 220V, frequência de 60Hz, máquina de tração com engrenagem em cima da caixa, Otis ou similar.  Fornecimento, montagem e instalação.</t>
  </si>
  <si>
    <t>AP 20.05.0140 (/)</t>
  </si>
  <si>
    <t>Elevador sem casa de máquinas, com 3 paradas, capacidade 8 pessoas ou 600Kg, modelo Smart MRL8-DF da Atlas Schindler ou similar.  Fornecimento, montagem e instalação.</t>
  </si>
  <si>
    <t>AP 20.05.0150 (/)</t>
  </si>
  <si>
    <t>Elevador hidráulico, com capacidade para 8 pessoas, 560Kg, velocidade de 0,53m/s, percurso 11,3m, paradas 4 (T1 a 3), com motor trifásico de 220V, 60Hz, sistema hidráulico com transmissão força motriz através de óleo sobre pressão por grupo impulsor, o comprimento da tubulação não poderá exceder a 6m, com sistema eletrônico de comando e controle dotado de display digital, isolador de posição no pavimento principal e setas direcionais nos demais pavimentos, Atlas Vilares ou similar.  Fornecimento, montagem e instalação.</t>
  </si>
  <si>
    <t>AP 20.05.0200 (/)</t>
  </si>
  <si>
    <t>Plataforma para transporte vertical, percurso de 3,17m, capacidade para 230kg, velocidade de 6m/minuto, com duas paradas, guarda corpo lateral com braço tipo basculante e acesso pelo mesmo lado, comando automático simples nas duas paradas franqueado, chave na cabine, motor elétrico de 2CV a 1720 rpm, 60 hz, trifásico (220/380V), acionamento com fuso de aço com  rosca trapezoidal 150 e bucha auto lubrificante, construção modulada em  chapas e perfis de aço com ligações parafusadas de alta resistência, acabamento em pintura a pó na cor cinza, com acabamento texturizado, cabine com piso anti-derrapante, chaves de fim de curso, microrutores de interferência no percurso, acoplamento por embreagem cônica automática.  Plataforma nas dimensões da base, sendo largura e profundidade respectivamente de (125x125)cm, dimensões úteis da cabine,  sendo largura e profundidade respectivamente de (80x120)cm, inclusive portão de embarque/desembarque nos dois pavimentos, Montele, modelo PL-237ou similar.  Fornecimento, montagem e instalação.</t>
  </si>
  <si>
    <t>AP 25 Aparelhos Hospitalares</t>
  </si>
  <si>
    <t>AP 25.05 Aparelhos Hospitalares</t>
  </si>
  <si>
    <t>AP 25.05.0050 (/)</t>
  </si>
  <si>
    <t>Aspirador a vácuo com frasco para redes de gases medicinais.  Fornecimento.</t>
  </si>
  <si>
    <t>AP 25.05.0100 (/)</t>
  </si>
  <si>
    <t>Fluxômetro com umidificador, ar comprimido/oxigênio, para redes de gases medicinais.  Fornecimento.</t>
  </si>
  <si>
    <t>AP 30 Botijões de Gás</t>
  </si>
  <si>
    <t>AP 30.05 Botijões de Gás</t>
  </si>
  <si>
    <t>AP 30.05.0051 (/)</t>
  </si>
  <si>
    <t>Botijão de gás engarrafado (GLP), capacidade para 13Kg, inclusive o vasilhame e o gás.  Fornecimento e colocação.</t>
  </si>
  <si>
    <t>AP 30.05.0101 (/)</t>
  </si>
  <si>
    <t>Botijão de gás engarrafado (GLP), capacidade para 45Kg, inclusive o vasilhame e o gás.  Fornecimento e colocação.</t>
  </si>
  <si>
    <t>AP 30.05.0300 (/)</t>
  </si>
  <si>
    <t>Regulador Fisher para botijões de gás GLP com 13Kg.  Fornecimento.</t>
  </si>
  <si>
    <t>AP 35 Caixas d'Água</t>
  </si>
  <si>
    <t>AP 35.05 Caixas d'Água</t>
  </si>
  <si>
    <t>AP 35.05.0050 (/)</t>
  </si>
  <si>
    <t>Caixa d'água em polietileno, capacidade para 500l, com alças de ancoragem e transporte, tampa  com fechamento por meio de travas, diâmetro de 131cm e altura de 72cm, modelo Aqualev ou similar.  Fornecimento.</t>
  </si>
  <si>
    <t>AP 35.05.0100 (/)</t>
  </si>
  <si>
    <t>Caixa d'água redonda, de fibra de vidro, capacidade para 1000l, com tampa.  Fornecimento.</t>
  </si>
  <si>
    <t>AP 35.05.0103 (/)</t>
  </si>
  <si>
    <t>Caixa d'água em polietileno, capacidade para 1000l, com alças de ancoragem e transporte, tampa  com fechamento por meio de travas, diâmetro de 163cm e altura de 93cm, modelo Aqualev ou similar.  Fornecimento.</t>
  </si>
  <si>
    <t>AP 35.10 Reservatórios</t>
  </si>
  <si>
    <t>AP 35.10.0050 (/)</t>
  </si>
  <si>
    <t>Reservatório em fibra de vidro, com capacidade de 10.000L, dimensões (diâmetro: 2,60 x altura: 2,00m), para água não potável ou para aproveitamento de água de chuva (AAC), fabricados para operarem sob regime de carga oscilante cíclica, tratamento especial com absorvedores de radiações UVA e UVB solares extra-reforçados, suportam carga de compressão diretamente no costado sem necessidade de contenção quando soterrados. Tratamento interno com resinas adequadas e especiais (conforme aprovação do Ministério da Saúde e o Instituto Adolpho Lutz). Reservatórios testados em resistência máxima à tração, flexão, dureza Barcol, métodos / Normas utilizadas: ASTM D-638/77 - ASTM D-790/71 - ASTM D-2583. Fornecimento.</t>
  </si>
  <si>
    <t>AP 35.10.0100 (/)</t>
  </si>
  <si>
    <t>Reservatório em fibra de vidro, com capacidade de 20.000L, dimensões (diâmetro: 3,00 x altura: 2,84m), para água não potável ou para aproveitamento de água de chuva (AAC), fabricados para operarem sob regime de carga oscilante cíclica, tratamento especial com absorvedores de radiações UVA e UVB solares extra-reforçados, suportam carga de compressão diretamente no costado sem necessidade de contenção quando soterrados. Tratamento interno com resinas adequadas e especiais (conforme aprovação do Ministério da Saúde e o Instituto Adolpho Lutz). Reservatórios testados em resistência máxima à tração, flexão, dureza Barcol, métodos / Normas utilizadas: ASTM D-638/77 - ASTM D-790/71 - ASTM D-2583. Fornecimento.</t>
  </si>
  <si>
    <t>AP 35.10.0150 (/)</t>
  </si>
  <si>
    <t>Reservatório em fibra de vidro, com capacidade de 30.000L, dimensões (diâmetro: 3,00 x altura: 4,26m), para água não potável ou para aproveitamento de água de chuva (AAC), fabricados para operarem sob regime de carga oscilante cíclica, tratamento especial com absorvedores de radiações UVA e UVB solares extra-reforçados, suportam carga de compressão diretamente no costado sem necessidade de contenção quando soterrados. Tratamento interno com resinas adequadas e especiais (conforme aprovação do Ministério da Saúde e o Instituto Adolpho Lutz). Reservatórios testados em resistência máxima à tração, flexão, dureza Barcol, métodos / Normas utilizadas: ASTM D-638/77 - ASTM D-790/71 - ASTM D-2583. Fornecimento.</t>
  </si>
  <si>
    <t>AP 35.15 Castelos D'Água</t>
  </si>
  <si>
    <t>AP 35.15.0050 (/)</t>
  </si>
  <si>
    <t>Reservatório metálico, padrão SABESP ou similar, com capacidade para 50m³, para água potável, estilo taça água total.  Aço USI-SAC-41 ou cor-400, inclusive encanamento interno, escadas (interna e externa) entrada e saídas, suporte chave elétrica, dreno auto limpante, base para fixação, guarda corpo de proteção e corrimão superior.  Fornecimento e instalação.</t>
  </si>
  <si>
    <t>AP 35.15.0100 (/)</t>
  </si>
  <si>
    <t>Reservatório metálico, padrão SABESP ou similar, com capacidade para 100m³, para água potável, estilo taça água total.  Aço USI-SAC-41 ou cor-400, inclusive encanamento interno, escadas (interna e externa) entrada e saídas, suporte chave elétrica, dreno auto limpante, base para fixação, guarda corpo de proteção e corrimão superior.  Fornecimento e instalação.</t>
  </si>
  <si>
    <t>AP 40 Elementos de Concreto e Alvenaria</t>
  </si>
  <si>
    <t>AP 40.05 Elementos de Concreto e Alvenaria</t>
  </si>
  <si>
    <t>AP 40.05.0050 (A)</t>
  </si>
  <si>
    <t>Balcão de passagem de alimentos, em concretro aparente, guarnição em madeira aparelhada, exclusive pintura.</t>
  </si>
  <si>
    <t>AP 40.05.0100 (A)</t>
  </si>
  <si>
    <t>Banca de concreto aparente, com 0,60m de largura e 0,06m de espessura, para 1 cuba, exclusive esta.</t>
  </si>
  <si>
    <t>AP 40.05.0150 (A)</t>
  </si>
  <si>
    <t>Bebedouro ou lavatório de concreto, fundido no local, seção em calha prismática, largura de 0,40m, rebordo com 0,25m de altura, medidos internamente em osso, revestido de azulejos brancos (15x15)cm interna e externamente, e válvula; exclusive torneira.</t>
  </si>
  <si>
    <t>AP 40.05.0200 (A)</t>
  </si>
  <si>
    <t>Mictório de concreto, fundido no local, com seção em calha prismática, largura de 0,40m, rebordo com 0,15m, medidos internamente em osso, revestido de azulejos brancos (15x15)cm, interna e externamente, e válvula. Exclusive instalação hidráulica.</t>
  </si>
  <si>
    <t>AP 45 Extintores</t>
  </si>
  <si>
    <t>AP 45.05 Extintores</t>
  </si>
  <si>
    <t>AP 45.05.0050 (/)</t>
  </si>
  <si>
    <t>Extintor de incêndio, tipo água sob pressão, de 10l, completo.  Fornecimento.</t>
  </si>
  <si>
    <t>AP 45.05.0100 (/)</t>
  </si>
  <si>
    <t>Extintor de incêndio, tipo gás carbônico, de 4kg, completo.  Fornecimento e colocação.</t>
  </si>
  <si>
    <t>AP 45.05.0103 (/)</t>
  </si>
  <si>
    <t>Extintor de incêndio, tipo gás carbônico, de 6kg, completo.  Fornecimento e colocação.</t>
  </si>
  <si>
    <t>AP 45.05.0106 (/)</t>
  </si>
  <si>
    <t>Extintor de incêndio, tipo gás carbônico, de 10Kg, completo.  Fornecimento.</t>
  </si>
  <si>
    <t>AP 45.05.0150 (/)</t>
  </si>
  <si>
    <t>Extintor de incêndio, tipo pó químico, de 4kg, completo.  Fornecimento e colocação.</t>
  </si>
  <si>
    <t>AP 45.05.0153 (/)</t>
  </si>
  <si>
    <t>Extintor de incêndio, tipo pó químico, de 6kg, completo.  Fornecimento e colocação.</t>
  </si>
  <si>
    <t>AP 45.05.0156 (/)</t>
  </si>
  <si>
    <t>Extintor de incêndio, tipo pó químico seco, de 12kg, completo.  Fornecimento.</t>
  </si>
  <si>
    <t>AP 45.05.0159 (/)</t>
  </si>
  <si>
    <t>Extintor de incêndio, tipo pó químico seco, de 30kg, completo com carreta.  Fornecimento.</t>
  </si>
  <si>
    <t>AP 50 Itens de Mármore, Granito e Outros</t>
  </si>
  <si>
    <t>AP 50.05 Itens de Mármore, Granito e Outros</t>
  </si>
  <si>
    <t>AP 50.05.0040 (A)</t>
  </si>
  <si>
    <t>Banca de Mármore Branco Nacional, com 3cm de espessura, medindo: (1,00x0,60)m, com abertura para uma cuba, sobre apoios de alvenaria de meia vez e verga de concreto, sem revestimento. Fornecimento e assentamento.</t>
  </si>
  <si>
    <t>AP 50.05.0050 (/)</t>
  </si>
  <si>
    <t>Banca de Mármore Branco Nacional, com 3cm de espessura, medindo (1,50x0,60)m, com abertura para 1 cuba, sobre apoios de alvenaria de meia vez e verga de concreto, sem revestimento.  Fornecimento e assentamento.</t>
  </si>
  <si>
    <t>AP 50.05.0053 (/)</t>
  </si>
  <si>
    <t>Banca de Mármore Branco Nacional, com 3cm de espessura, medindo: (2x0,60)m com abertura para 1 ou 2 cubas sobre apoios de alvenaria de meia vez e vergas de concreto, sem revestimento. Fornecimento e assentamento.</t>
  </si>
  <si>
    <t>AP 50.05.0056 (/)</t>
  </si>
  <si>
    <t>Banca de Mármore Branco Cintilante, com 3cm de espessura, medindo: (2,20x0,60)m com abertura para 1cuba sobre apoio de alvenaria de meia vez e vergas de concreto sem revestimento.  Fornecimento e assentamento.</t>
  </si>
  <si>
    <t>AP 50.05.0059 (/)</t>
  </si>
  <si>
    <t>Banca de Mármore Branco Nacional, com 3cm de espessura, medindo: (2,50x0,60)m, com abertura para 1 ou 2 cubas sobre apoios de alvenaria de meia vez e vergas de concreto, se</t>
  </si>
  <si>
    <t>AP 50.05.0062 (/)</t>
  </si>
  <si>
    <t>Banca de Mármore Branco Nacional, com 3cm de espessura, medindo (3x0,60)m, com abertura para 1 ou 2 cubas, sobre apoios de alvenaria de meia vez e vergas de concreto, sem revestimento.  Fornecimento e assentamento.</t>
  </si>
  <si>
    <t>AP 50.05.0065 (/)</t>
  </si>
  <si>
    <t>Banca de Mármore Branco Nacional, com 3cm de espessura, medindo (3,50x0,60)m, com abertura para 1 ou 2 cubas, sobre apoios de alvenaria de meia vez e vergas de concreto, sem revestimento.  Fornecimento e assentamento.</t>
  </si>
  <si>
    <t>AP 50.05.0068 (/)</t>
  </si>
  <si>
    <t>Banca de Mármore Branco Nacional, com 3cm de espessura, medindo (4x0,60)m, com abertura para 1 ou 2 cubas, sobre apoios de alvenaria de meia vez e vergas de concreto, sem revestimento.  Fornecimento e assentamento.</t>
  </si>
  <si>
    <t>AP 50.05.0071 (/)</t>
  </si>
  <si>
    <t>Banca de Mármore Branco Nacional, com 3cm de espessura, medindo 0,60m de largura, com abertura para 1 ou 2 cubas, sobre apoios de alvenaria de meia vez e vergas de concreto, sem revestimento.  Fornecimento e assentamento.</t>
  </si>
  <si>
    <t>AP 50.05.0074 (/)</t>
  </si>
  <si>
    <t>Banca de Mármore Branco Nacional, com 3cm de espessura medindo: (2x0,60)m, com abertura para 2 conchas de louça, sobre apoios de alvenaria de meia vez e vergas de concreto, sem revestimento.  Fornecimento e assentamento.</t>
  </si>
  <si>
    <t>AP 50.05.0150 (/)</t>
  </si>
  <si>
    <t>Banca seca de Mármore Branco Nacional, com 3cm de espessura e 0,60m de largura, sobre apoios de alvenaria de meia vez e verga de concreto, sem revestimento.  Fornecimento e assentamento.</t>
  </si>
  <si>
    <t>AP 50.05.0153 (A)</t>
  </si>
  <si>
    <t>Banca de mármore sintético, medindo: (120x50)cm, com cuba do mesmo material, exclusive torneira, válvula e sifão.  Fornecimento e assentamento.</t>
  </si>
  <si>
    <t>AP 50.05.0250 (A)</t>
  </si>
  <si>
    <t>Banca de mármore sintético, medindo: (140x55)cm, com cuba do mesmo material, exclusive torneira, válvula e sifão.  Fornecimento e assentamento.</t>
  </si>
  <si>
    <t>AP 50.05.0253 (/)</t>
  </si>
  <si>
    <t>Banca de mármore sintético, medindo: (150x55)cm, com cuba do mesmo material, exclusive torneira, válvula e sifão.  Fornecimento e assentamento.</t>
  </si>
  <si>
    <t>AP 50.05.0256 (/)</t>
  </si>
  <si>
    <t>Banca de mármore sintético, medindo: (160x55)cm, com cuba do mesmo material, exclusive torneira, válvula e sifão.  Fornecimento e assentamento.</t>
  </si>
  <si>
    <t>AP 50.05.0300 (/)</t>
  </si>
  <si>
    <t>Banca de mármore sintético, medindo: (100x50)cm, com cuba do mesmo material, exclusive torneira, válvula e sifão.  Fornecimento e assentamento.</t>
  </si>
  <si>
    <t>AP 50.05.0500 (/)</t>
  </si>
  <si>
    <t>Banca seca em granito Cinza Andorinha, com 3cm de espessura e 0,60m de largura, sobre apoios de alvenaria de meia vez e verga de concreto, sem revestimento.  Fornecimento e assentamento.</t>
  </si>
  <si>
    <t>AP 50.05.0503 (/)</t>
  </si>
  <si>
    <t>Banca em granito Cinza Andorinha, com 3cm de espessura e 0,60m de largura, com abertura para 1 ou 2 cubas, sobre apoios de alvenaria de meia vez e verga de concreto, sem revestimento.  Fornecimento e assentamento.</t>
  </si>
  <si>
    <t>AP 50.05.0550 (/)</t>
  </si>
  <si>
    <t>Banca de granito Preto Tijuca, com 3cm de espessura, sem abertura para cuba, sobre apoios de alvenaria de meia vez e verga de concreto, sem revestimento.  Fornecimento e assentamento.</t>
  </si>
  <si>
    <t>AP 50.05.0600 (/)</t>
  </si>
  <si>
    <t>Prateleira em Mármore Branco Nacional, com 3cm de espessura, 40cm de largura, com rasgo na parede.  Fornecimento e assentamento.</t>
  </si>
  <si>
    <t>AP 50.05.0650 (/)</t>
  </si>
  <si>
    <t>Tanque para lavagem em marmorite, medindo: (47x60)cm, de coralita.  Fornecimento.</t>
  </si>
  <si>
    <t>AP 55 Filtros</t>
  </si>
  <si>
    <t>AP 55.05 Filtros</t>
  </si>
  <si>
    <t>AP 55.05.0050 (A)</t>
  </si>
  <si>
    <t>Filtro industrial, com vazão de 1000l/h, Líder ou similar.  Fornecimento.</t>
  </si>
  <si>
    <t>AP 55.05.0100 (A)</t>
  </si>
  <si>
    <t>Filtro residencial de 1 vela, de metal, esmaltado com registro.  Fornecimento.</t>
  </si>
  <si>
    <t>AP 55.05.0150 (A)</t>
  </si>
  <si>
    <t>Filtro termoplástico, com areia (100Kg), para bomba com motor monofásico ou trifásico, com vazão de 4100l/h, exclusive esta, modelo 19 TP-2, Jacuzzi ou similar.  Fornecimento.</t>
  </si>
  <si>
    <t>AP 60 Móveis</t>
  </si>
  <si>
    <t>AP 60.05 Móveis</t>
  </si>
  <si>
    <t>AP 60.05.0050 (/)</t>
  </si>
  <si>
    <t>Banco de madeira aparelhada, envernizado, boleado nas bordas, confeccionado com assento de (30x30)cm, revestido com laminado melamínico, sendo a altura do banco de 52cm.</t>
  </si>
  <si>
    <t>AP 65 Cortinas e Persianas</t>
  </si>
  <si>
    <t>AP 65.05 Cortinas e Persianas</t>
  </si>
  <si>
    <t>AP 65.05.0100 (/)</t>
  </si>
  <si>
    <t>Persianas horizontais em alumínio, lâminas micro 25 (2,5cm), nas dimensões de (1,25x1,85)m, Luxaflex ou similar.  Fornecimento e colocação.</t>
  </si>
  <si>
    <t>AP 65.05.0203 (/)</t>
  </si>
  <si>
    <t>Persiana horizontal metálica 16mm, na cor branca, sem bando, com trilhos e demais materias necessários para fixação.  Fornecimento e colocação.</t>
  </si>
  <si>
    <t>AP 65.05.0240 (/)</t>
  </si>
  <si>
    <t>Persiana vertical em PVC, na cor branca, sem bando, com trilhos e demais materias necessários para fixação.  Fornecimento e colocação.</t>
  </si>
  <si>
    <t>AP 65.05.0250 (/)</t>
  </si>
  <si>
    <t>Persiana vertical em tecido, com trilhos e demais materiais necessários para fixação.  Fornecimento e colocação.</t>
  </si>
  <si>
    <t>AP 99 Diversos</t>
  </si>
  <si>
    <t>AP 99.99 Diversos</t>
  </si>
  <si>
    <t>AP 99.99.0050 (/)</t>
  </si>
  <si>
    <t>Braçadeira para dutos de ar condicionado em cantoneira de 3/4"x1/8".   Fornecimento e colocação.</t>
  </si>
  <si>
    <t>AP 99.99.0100 (/)</t>
  </si>
  <si>
    <t>Lava olhos de emergência com acionamento manual por alavanca, tubulação e conexões em ferro galvanizado, pia em AISI 304, conexões de entrada e saída de 1" BSP, pintura anticorrosiva, na cor verde segurança, pia com diâmetro de 300mm.  Fornecimento e colocação.</t>
  </si>
  <si>
    <t>AP 99.99.0112 (A)</t>
  </si>
  <si>
    <t>Moinho a vento, com roda de diâmetro de 3,40mx18pás, confeccionado em chapas galvanizadas nº 20, com dobras laterais e pintura automotiva, sistema de freio automático, retorno automático de destravamento, montado em torre de 9,00m de altura, estruturada com 4 pés de cantoneira galvanizada a fogo de 2"x1/4", base intermediária na altura de 3,00m, com cantoneira galvanizada de 3"x1/4", para assentamento de caixa d'água, pistão de 4", saída de 1 1/4", tubos galvanizados de 1 1/4", varões trefilados de 1/2", em aço 1045 com rosca e tampa de 6", para fechamento de poço, inclusive fundações.  Fornecimento, montagem e instalaçao.</t>
  </si>
  <si>
    <t>AP 99.99.0115 (A)</t>
  </si>
  <si>
    <t>Moinho a vento com roda de diâmetro de 3,40mx18pás, confeccionado em chapas galvanizadas nº 20 com dobras laterais e pintura automotiva, sistema de freio automático, retorno automático de destravamento, montado em torre de 12,00m de altura estruturada com 4 pés de cantoneira galvanizada a fogo de 2"x1/4", base intermediária na altura de 3,00m com cantoneira galvanizada de 3"x1/4", para assentamento de caixa d'água, pistão de 4", saída de 1 1/4", tubos galvanizados de 1 1/4", varões trefilados de 1/2" em aço 1045 com rosca e tampa de 6" para fechamento de poço, inclusive fundações.  Fornecimento, montagem e instalaçao.</t>
  </si>
  <si>
    <t>BP 05 Bases e Pavimentos</t>
  </si>
  <si>
    <t>BP 05.05 Bases e Pavimentos</t>
  </si>
  <si>
    <t>BP 05.05.0025 (/)</t>
  </si>
  <si>
    <t>Base de brita graduada, inclusive fornecimento de materiais, exclusive transporte do canteiro para a pista, medida após compactação.</t>
  </si>
  <si>
    <t>BP 05.05.0050 (/)</t>
  </si>
  <si>
    <t>Base de brita corrida, inclusive fornecimento dos materiais, medida após a compactação.</t>
  </si>
  <si>
    <t>BP 05.05.0053 (/)</t>
  </si>
  <si>
    <t>Base ou sub base estabilizada sem mistura de materiais, conforme Caderno de Encargos - PCRJ, exclusive escavação e transporte dos materiais, inclusive o transporte da água.</t>
  </si>
  <si>
    <t>BP 05.05.0056 (/)</t>
  </si>
  <si>
    <t>Base ou sub base estabilizada granulometricamente, com mistura de 2 ou mais materiais, conforme Caderno de Encargos - PCRJ, exclusive escavação e transporte dos materiais, inclusive o transporte de água.</t>
  </si>
  <si>
    <t>BP 05.05.0059 (/)</t>
  </si>
  <si>
    <t>Base de solo-cimento, executado "in loco", o custo indeniza as operações de execução na pista, inclusive transporte da água e se aplica ao volume de solo-cimento executado, medido após a compactação, exclusive a escavação, cimento e transporte dos materiais.</t>
  </si>
  <si>
    <t>BP 05.05.0100 (A)</t>
  </si>
  <si>
    <t>Camada de bloqueio (colchão) de areia, espalhado e comprimido mecanicamente, medido após compressão.</t>
  </si>
  <si>
    <t>BP 05.05.0103 (A)</t>
  </si>
  <si>
    <t>Camada de bloqueio (colchão) de pó-de-pedra, espalhado e comprimido mecanicamente, medida após compressão.</t>
  </si>
  <si>
    <t>BP 05.05.0150 (/)</t>
  </si>
  <si>
    <t>Camada de pó-de-pedra espalhada manualmente, medida após a compactação.</t>
  </si>
  <si>
    <t>BP 05.05.0200 (A)</t>
  </si>
  <si>
    <t>Capa selante compreendendo aplicação de asfalto na proporção de 1,1 a 1,4l/m2, distribuição de agregado (5 a 15Kg/m2) e compactação com rolo leve.</t>
  </si>
  <si>
    <t>BP 05.05.0250 (A)</t>
  </si>
  <si>
    <t>Construção de aterro, conforme Caderno de Encargos - PCRJ; exclusive escavação e carga, transporte e fornecimento dos materiais.</t>
  </si>
  <si>
    <t>BP 05.05.0300 (A)</t>
  </si>
  <si>
    <t>Construção de reforço de sub leito, conforme Caderno de Encargos - PCRJ; exclusive escavação e carga, transporte e fornecimento dos materiais.</t>
  </si>
  <si>
    <t>BP 05.05.0350 (/)</t>
  </si>
  <si>
    <t>Execução de pavimentação de saibro arenoso, em camadas de 10cm, medida após a compactação, inclusive fornecimento do material, espalhamento, rega e compactação.</t>
  </si>
  <si>
    <t>BP 05.05.0353 (/)</t>
  </si>
  <si>
    <t>Execução de pavimentação em saibro melhorado com cimento, em camadas de 8cm de espessura, medida após a compressão, sendo a proporção de cimento de 5% em volume (72Kg/m3), inclusive fornecimento dos materiais.</t>
  </si>
  <si>
    <t>BP 05.05.0400 (A)</t>
  </si>
  <si>
    <t>Imprimação de base de pavimentação, conforme Caderno de Encargos - PCRJ.</t>
  </si>
  <si>
    <t>BP 05.05.0450 (B)</t>
  </si>
  <si>
    <t>Regularização de subleito, conforme Caderno de Encargos - PCRJ.  O preço indeniza as operações de execução e transporte de água e se aplica à área efetivamente regularizada, exclusive transporte e escavação de corretivos.</t>
  </si>
  <si>
    <t>BP 05.10 Bases e Sub-bases de Material Reciclado</t>
  </si>
  <si>
    <t>BP 05.10.0100 (B)</t>
  </si>
  <si>
    <t>Base de agregados reciclados, de resíduos da construção civil, inclusive fornecimento dos materiais, medido após compactação.</t>
  </si>
  <si>
    <t>BP 05.10.0500 (B)</t>
  </si>
  <si>
    <t>Sub-base e reforço de agregados reciclados, de resíduos da construção civil, inclusive fornecimento dos materiais, medido após compactação</t>
  </si>
  <si>
    <t>BP 10 Revestimentos de Pavimentos</t>
  </si>
  <si>
    <t>BP 10.05 Pavimentos Flexíveis</t>
  </si>
  <si>
    <t>BP 10.05.0050 (A)</t>
  </si>
  <si>
    <t>Concreto betuminoso usinado a quente, para camada intermediária (BINDER), de acordo com as  especificações da PCRJ; exclusive transporte da usina para a pista e espalhamento da mistura.</t>
  </si>
  <si>
    <t>BP 10.05.0100 (A)</t>
  </si>
  <si>
    <t>Concreto betuminoso usinado a quente, para camada de rolamento, de acordo com as  especificações da PCRJ; exclusive transporte da usina para a pista e espalhamento da mistura.</t>
  </si>
  <si>
    <t>BP 10.05.0150 (/)</t>
  </si>
  <si>
    <t>Concreto asfáltico pré-misturado a frio, conforme Caderno de Encargos - PCRJ.  O preço indeniza as operações de execução, o fornecimento e o transporte dos materiais empregados, e aplica-se ao volume executado, medido após a compressão.</t>
  </si>
  <si>
    <t>BP 10.05.0170 (/)</t>
  </si>
  <si>
    <t>Concreto Asfáltico Usinado a Quente, com asfalto borracha, utilizando no mínimo 15% de borracha granulada de pneus, satisfazendo as propriedades da Norma do DER/PR-ES-P-28/5, atendendo as normas de segurança e do meio ambiente, para camada de rolamento, de acordo com as especificações da PCRJ, exclusive o transporte da usina para pista e espalhamento da mistura.</t>
  </si>
  <si>
    <t>BP 10.05.0200 (/)</t>
  </si>
  <si>
    <t>Espalhamento manual e compactação mecânica de concreto asfáltico usinado a quente, ou de pré-misturado, exclusive fornecimento de todos os materiais.</t>
  </si>
  <si>
    <t>BP 10.05.0250 (/)</t>
  </si>
  <si>
    <t>Espalhamento com motonivelaora e compactação mecânica de qualquer tipo de revestimento asfáltico, executado de acordo com as especificações da PCRJ.</t>
  </si>
  <si>
    <t>BP 10.05.0300 (/)</t>
  </si>
  <si>
    <t>Espalhamento com vibro acabadora convencional e compactação mecânica de qualquer tipo de concreto asfáltico usinado a quente, executado de acordo com as especificações da PCRJ, exclusive os materiais.</t>
  </si>
  <si>
    <t>BP 10.05.0303 (/)</t>
  </si>
  <si>
    <t>Espalhamento com vibro acabadora eletrônica e compactação mecânica de qualquer tipo de concreto asfáltico usinado a quente, executado de acordo com as especificações da PCRJ.</t>
  </si>
  <si>
    <t>BP 10.05.0350 (/)</t>
  </si>
  <si>
    <t>Manta geotêxtil de poliéster, em uma camada, sobre pavimentação betuminosa tipo OP-20, Bidim ou similar.  Fornecimento e colocação.</t>
  </si>
  <si>
    <t>BP 10.05.0355 (/)</t>
  </si>
  <si>
    <t>BP 10.05.0400 (B)</t>
  </si>
  <si>
    <t>Pintura de ligação, inclusive limpeza do trecho a ser trabalhado.</t>
  </si>
  <si>
    <t>BP 10.05.0450 (/)</t>
  </si>
  <si>
    <t>Piso sintético para atletismo, moldado no local, sem juntas ou emendas, com 2 camadas distintas, sendo a anterior composta de uma manta flexível de grânulos preto de borracha vulcanizada de granulometria controlada, aglomerados com resinas de poliuretano, moldado "in loco" sobre a base, com aplicação prévia de primer de poliuretano na camada superior (espessura de 3mm), e composta de granulado fino de borracha EPDM colorida e resinas coloridas de poliuretano, com inibidores de raios UV que será aplicada sobre a manta com equipamento de jateamento tipo Spray, com a superfície acabada, texturada de cor vermelha tijolo, tipo Lisotan, Lisonda ou similar.</t>
  </si>
  <si>
    <t>BP 10.05.0500 (/)</t>
  </si>
  <si>
    <t>Recomposição de revestimento em concreto asfáltico usinado a quente, executado em áreas de pequenas dimensões; exclusive corte, pintura de ligação e fornecimento de todos os materiais.</t>
  </si>
  <si>
    <t>BP 10.05.0550 (/)</t>
  </si>
  <si>
    <t>Reforço ou tratamento para trincamentos, com revestimento betuminoso, feito com manta de geogrelha flexível de poliéster de alta tenacidade oude fibra de vidro revestida com polímero a elevada temperatura (mínimo de 180 ºC), combinado com manta não tecida ultra leve, em forma de grelha, com abertura de malha de (40x40)mm, malha fixa sem movimentação resistência de 50KN/m, transversal e longitudinal, especificação segundo a norma DER-SP - ET-DE-P00/43, com as seguintes especificações: resistência a tração &gt;=50KN/m para deformação &lt;=12% conforme NBR 12824; resistência a fadiga &gt;=90% de resistência retida após 100.000 ciclos carga/descarga e ponto de amolecimento &gt;180 ºC.  Fornecimento e colocação.</t>
  </si>
  <si>
    <t>BP 10.05.0600 (A)</t>
  </si>
  <si>
    <t>Micro revestimento asfáltico a frio, com emprego de emulsão modificada com polímeros, aditivo de controle de rompimento, abertura ao tráfego no máximo em 2h, consumo por m2 entre 10Kg a 12Kg, em uma única camada, com emprego da faixa III ou IV da ISSA.  O preço inclui todos os materiais, equipamentos, mão de obra, execução e transporte.  O micro revestimento asfáltico a frio deverá atender as especificações da ISSA ou do DNER.</t>
  </si>
  <si>
    <t>BP 10.05.0650 (/)</t>
  </si>
  <si>
    <t>Revestimento de concreto betuminoso usinado a quente, para camada de rolamento, com 4cm de espessura, exclusive transporte da usina para a pista de imprimação.</t>
  </si>
  <si>
    <t>BP 10.05.0651 (/)</t>
  </si>
  <si>
    <t>Revestimento de concreto betuminoso usinado a quente, espalhado manualmente, com 4cm de espessura, exclusive transporte da usina para o local de aplicação.</t>
  </si>
  <si>
    <t>BP 10.05.0653 (B)</t>
  </si>
  <si>
    <t>Revestimento de concreto betuminoso usinado a quente, com 5 cm de espessura, executado em uma camada, de acordo com as instruções do DER-RJ, exclusive o transporte da usina para o local de aplicação.</t>
  </si>
  <si>
    <t>BP 10.05.0656 (/)</t>
  </si>
  <si>
    <t>Revestimento de concreto betuminoso usinado a quente, com 8cm de espessura, executado em 2 camadas, sendo a inferior de ligação (Binder), com 4cm de espessura e a superior de rolamento, conforme Caderno de Encargos - PCRJ, exclusive transporte da usina para a pista.</t>
  </si>
  <si>
    <t>BP 10.05.0659 (/)</t>
  </si>
  <si>
    <t>Revestimento de concreto betuminoso usinado a quente, com 10cm de espessura, executado em 2 camadas, sendo a inferior de ligação (Binder), com 6cm de espessura e a superior de rolamento, inclusive pintura de ligação entre as camadas, conforme Caderno de Encargos - PCRJ, exclusive transporte da usina para a pista.</t>
  </si>
  <si>
    <t>BP 10.05.0670 (/)</t>
  </si>
  <si>
    <t>Revestimento de concreto betuminoso usinado a quente, executado em uma camada, de acordo com as instruções do DER-RJ, exclusive o transporte da usina para o local de aplicação.</t>
  </si>
  <si>
    <t>BP 10.05.0700 (A)</t>
  </si>
  <si>
    <t>Revestimento de concreto asfáltico, com polímero, usinado à quente, com 5cm de espessura, executado com vibroacabadora com controle eletrônico e mesa extensiva de no mínimo 7m, conforme especificações da Prefeitura da Cidade do Rio de Janeiro.</t>
  </si>
  <si>
    <t>BP 10.05.0703 (A)</t>
  </si>
  <si>
    <t>Revestimento de concreto asfáltico, com polímero, usinado à quente, com 7cm de espessura, executado com vibroacabadora com controle eletrônico e mesa extensiva de no mínimo 7m, conforme especificações da Prefeitura da Cidade do Rio de Janeiro.</t>
  </si>
  <si>
    <t>BP 10.05.0715 (/)</t>
  </si>
  <si>
    <t>Revestimento em concreto asfáltico usinado a quente, com cimento asfáltico aditivado com polímero, com ponto de amolecimento superior a 80º C, contento aditivo de mistura morna resistente a estocagem que permita espalhamento e compactação da mistura em temperatura inferior a 140 º C, com incorporação de 15% de material obtido na fresagem de revestimento asfáltico (RAP), atendendo às normas de segurança e de meio ambiente, espalhado e compactado na espessura de 5 cm, de acordo com as especificações da Prefeitura da Cidade do Rio de Janeiro, exclusive transporte da usina à pista.</t>
  </si>
  <si>
    <t>BP 10.05.0725 (/)</t>
  </si>
  <si>
    <t>Revestimento em concreto asfáltico usinado a quente, com cimento asfáltico aditivado com polímero, tipo SMA, com ponto de amolecimento superior a 80º C, contendo aditivo de mistura morna resistente a estocagem que permita espalhamento e compactação da mistura em temperatura inferior a 140º C, atendendo às normas de segurança e de meio ambiente, espalhado e compactado na espessura de 5 cm, de acordo com as especificações da Prefeitura da Cidade do Rio de Janeiro, exclusive transporte da usina à pista.</t>
  </si>
  <si>
    <t>BP 10.05.0750 (/)</t>
  </si>
  <si>
    <t>Revestimento de saibro executado manualmente, comprimido em camada; exclusive o fornecimento e o transporte do saibro, sendo a camada medida após a compressão.</t>
  </si>
  <si>
    <t>BP 10.05.0800 (/)</t>
  </si>
  <si>
    <t>Revestimento de saibro executado mecanicamente (motoniveladora e rolo), comprimido em camada; exclusive o fornecimento e o transporte do saibro, sendo a camada medida após a compressão.</t>
  </si>
  <si>
    <t>BP 10.10 Pavimentos Rígidos</t>
  </si>
  <si>
    <t>BP 10.10.0050 (B)</t>
  </si>
  <si>
    <t>Pavimento rígido com armadura simples, com 10cm de espessura, em concreto de 20 MPa, monolítica, com juntas serradas, incluindo nivelamento da base com nível, colocação de lona plástica de polietileno de 200mc, tela eletro-soldada Telcon Q-92 com 10% de superposição, para execução de Quadra Poliesportiva, exclusive preparo do terreno.</t>
  </si>
  <si>
    <t>BP 10.10.0500 (C)</t>
  </si>
  <si>
    <t>Pavimento rígido, com 8cm de espessura, em concreto argamassado com FCK=20MPa, colorido com óxido de ferro vermelho sintético, juntas serradas, lona plástica de polietileno de 0,20mm, e camada regularizadora de pó de pedra, compactada mecanicamente, com acabamento de superfície desempenado, camurçado e vassourado, cura com manta geotextil e proteção com cumeeira de sarrafo de madeira e lona plástica, para execução de pavimento de ciclovia, exclusive preparo do terreno.</t>
  </si>
  <si>
    <t>BP 10.10.0600 (/)</t>
  </si>
  <si>
    <t>Pavimento rígido em concreto usinado FCK=20MPa, colorido com oxido de ferro vermelho sintético, com acabamento de superfície desempenado e camurçado, espessura de 8cm, juntas serradas a cada 1,5m, preenchidas com selante de silicone, lona plástica de polietileno de 0,20mm, e camada regularizadora de pó de pedra compactada mecanicamente, cura úmida com manta geotextil e proteção com cumeeira de sarrfo de madeira e lona plástica, para execução de pavimento de ciclovia, exclusive preparo do terreno.</t>
  </si>
  <si>
    <t>BP 10.15 Juntas</t>
  </si>
  <si>
    <t>BP 10.15.0050 (A)</t>
  </si>
  <si>
    <t>Junta de retração, serrada com disco de diamantes, para pavimentos de placas de concreto, com 5cm de profundidade, somente o corte, exclusive preenchimento e barras de ligação e de transferência.</t>
  </si>
  <si>
    <t>BP 10.15.0100 (/)</t>
  </si>
  <si>
    <t>Junta de retração, serrada com disco de diamante,  em revestimento de placas de concreto, com 5cm de profundidade, inclusive preenchimento de asfalto diluído CM-30, exclusive barras de ligação e de transferência.</t>
  </si>
  <si>
    <t>BP 10.15.0150 (/)</t>
  </si>
  <si>
    <t>Junta de retração, em revestimento de placa de concreto do tipo encaixe (macho e fêmea), inclusive preenchimento de asfalto diluído CM-30, exclusive barras de ligação e de transferência.</t>
  </si>
  <si>
    <t>BP 10.15.0200 (/)</t>
  </si>
  <si>
    <t>Limpeza e preenchimento de junta de retração, com asfalto duluído CM-30, exclusive corte, barras de ligação e de transferência.</t>
  </si>
  <si>
    <t>BP 10.20 Pavimentos em Lajotas de Concreto Pré-Moldado</t>
  </si>
  <si>
    <t>BP 10.20.0050 (A)</t>
  </si>
  <si>
    <t>Assentamento de artefato de concreto, sobre colchão de pó-de-pedra, areia ou material equivalente, com fornecimento de todos os materiais, exclusive o artefato de concreto, inclusive rejuntamento, de acordo com as especificações da PCRJ.</t>
  </si>
  <si>
    <t>BP 10.20.0100 (A)</t>
  </si>
  <si>
    <t>Reassentamento de artefato de concreto, com reaproveitamento deste, com limpeza de rejunte aderente, sobre colchão de pó-de-pedra, areia ou material equivalente, inclusive fornecimento de todos os materiais, inclusive rejuntamento.</t>
  </si>
  <si>
    <t>BP 10.20.0103 (A)</t>
  </si>
  <si>
    <t>Reassentamento de artefato de concreto, com reaproveitamento deste, sobre colchão de pó-de-pedra, areia ou material equivalente e o fornecimento de todos os materiais.</t>
  </si>
  <si>
    <t>BP 10.20.0150 (/)</t>
  </si>
  <si>
    <t>Pavimentação com blocos vazados de concreto, medindo: (50x50x10)cm, assentes em camadas de areia grossa de 2cm, exclusive preparo do terreno, Concregrama CGD, Neo-Rex ou similar.  Fornecimento e assentamento.</t>
  </si>
  <si>
    <t>BP 10.20.0153 (/)</t>
  </si>
  <si>
    <t>Pavimentação com blocos vazados de concreto, medindo: (60x45x7,5)cm, assentes em camadas de areia grossa de 2cm, exclusive preparo do terreno, Concregrama CG7, Neo-Rex ou similar.  Fornecimento e assentamento.</t>
  </si>
  <si>
    <t>BP 10.20.0300 (A)</t>
  </si>
  <si>
    <t>Rejuntamento de artefato de concreto, com argamassa de cimento e areia no traço 1:3, com fornecimento de todos os materiais.</t>
  </si>
  <si>
    <t>BP 10.20.0350 (/)</t>
  </si>
  <si>
    <t>Revestimento intertravado com peças (blocos) de concreto com cimento, cor natural, com resistência à compressão de 35MPa, altamente vibro-prensados, (16 faces), holandês (retangular), com espessura de 6cm, com todos os materiais e equipamentos, inclusive compactação com soquete vibratório, corte dos blocos para arremate, com máquina de juntas (serra para concreto) e "colchão" de areia para assentamento e rejuntamento, de acordo com as normas NBR 9780 e NBR 9781, Pré-moldado UNI-STEIN, raquete ou similar.</t>
  </si>
  <si>
    <t>BP 10.20.0353 (/)</t>
  </si>
  <si>
    <t>Revestimento intertravado com peças (blocos) de concreto com cimento, colorido; nas cores vermelho, amarelo, preto e variações, com resistência à compressão de 35MPa, altamente vibro-prensados, (16 faces), holandês (retangular), com espessura de 6cm, com todos os materiais e equipamentos, inclusive compactação com soquete vibratório, corte dos blocos para arremate, com máquina de juntas (serra para concreto) e "colchão" de areia para assentamento e rejuntamento, de acordo com as normas NBR 9780 e NBR 9781, Pré-moldado UNI-STEIN, raquete ou similar.</t>
  </si>
  <si>
    <t>BP 10.20.0356 (/)</t>
  </si>
  <si>
    <t>Revestimento intertravado com peças (blocos) de concreto com cimento, cor natural, com resistência à compressão de 35MPa, altamente vibro-prensados, (16 faces), holandês (retangular), com espessura de 8cm, com todos os materiais e equipamentos, inclusive compactação com soquete vibratório, corte dos blocos para arremate, com máquina de juntas (serra para concreto) e "colchão" de areia para assentamento e rejuntamento, de acordo com as normas NBR 9780 e NBR 9781, Pré-moldado UNI-STEIN, raquete ou similar.</t>
  </si>
  <si>
    <t>BP 10.20.0359 (/)</t>
  </si>
  <si>
    <t>Revestimento intertravado com peças (blocos) de concreto com cimento, colorido; nas cores vermelho, amarelo, preto e variações, com resistência à compressão de 35MPa, altamente vibro-prensados, (16 faces), holandês (retangular), com espessura de 8cm, com todos os materiais e equipamentos, inclusive compactação com soquete vibratório, corte dos blocos para arremate, com máquina de juntas (serra para concreto) e "colchão" de areia para assentamento e rejuntamento, de acordo com as normas NBR 9780 e NBR 9781, Pré-moldado UNI-STEIN, raquete ou similar.</t>
  </si>
  <si>
    <t>BP 10.20.0362 (/)</t>
  </si>
  <si>
    <t>Revestimento intertravado com peças (blocos) de concreto com cimento, cor natural, com resistência à compressão de 35MPa, altamente vibro-prensados, (16 faces), holandês (retangular), com espessura de 10cm, com todos os materiais e equipamentos, inclusive compactação com soquete vibratório, corte dos blocos para arremate, com máquina de juntas (serra para concreto) e "colchão" de areia para assentamento e rejuntamento, de acordo com as normas NBR 9780 e NBR 9781, Pré-moldado UNI-STEIN, raquete ou similar.</t>
  </si>
  <si>
    <t>BP 10.20.0365 (/)</t>
  </si>
  <si>
    <t>Revestimento intertravado com peças (blocos) de concreto com cimento, cor natural, com resistência à compressão de 50MPa, altamente vibro-prensados, (16 faces), holandês (retangular), com espessura de 10cm, com todos os materiais e equipamentos, inclusive compactação com soquete vibratório, corte dos blocos para arremate, com máquina de juntas (serra para concreto) e "colchão" de areia para assentamento e rejuntamento, de acordo com as normas NBR 9780 e NBR 9781, Pré-moldado UNI-STEIN, raquete ou similar.</t>
  </si>
  <si>
    <t>BP 10.20.0368 (/)</t>
  </si>
  <si>
    <t>Revestimento intertravado com peças (blocos) de concreto com cimento, colorido; nas cores vermelho, amarelo, preto e variações, com resistência à compressão de 35MPa, altamente vibro-prensados, (16 faces), holandês (retangular), com espessura de 10cm, com todos os materiais e equipamentos, inclusive compactação com soquete vibratório, corte dos blocos para arremate, com máquina de juntas (serra para concreto) e "colchão" de areia para assentamento e rejuntamento, de acordo com as normas NBR 9780 e NBR 9781, Pré-moldado UNI-STEIN, raquete ou similar.</t>
  </si>
  <si>
    <t>BP 10.25 Pavimentos em Paralelepípedo</t>
  </si>
  <si>
    <t>BP 10.25.0050 (/)</t>
  </si>
  <si>
    <t>Paralelepípedos.  Fornecimento.</t>
  </si>
  <si>
    <t>BP 10.25.0100 (/)</t>
  </si>
  <si>
    <t>Assentamento de paralelepípedos com reaproveitamento destes, fornecimento de pó-de-pedra e rejuntamento com betume e cascalhinho.</t>
  </si>
  <si>
    <t>BP 10.25.0103 (/)</t>
  </si>
  <si>
    <t>Assentamento de paralelepípedos com reaproveitamento destes e fornecimento de pó-de-pedra e rejuntamento com argamassa de cimento e areia no traço 1:3.</t>
  </si>
  <si>
    <t>BP 10.25.0150 (/)</t>
  </si>
  <si>
    <t>Arrancamento e reassentamento de paralelepípedos com limpeza de betume, aderente sobre colchão de pó-de-pedra, incluindo fornecimento do pó-de-pedra, exclusive rejuntamento e fornecimento dos paralelepípedos.</t>
  </si>
  <si>
    <t>BP 10.25.0153 (/)</t>
  </si>
  <si>
    <t>Arrancamento e reassentamento de paralelepípedos com limpeza do betume, aderente sobre colchão de pó-de-pedra, inclusive fornecimento de pó-de-pedra e rejuntamento com argamassa de cimento e areia no traço 1:3, exclusive fornecimento dos paralelepípedos.</t>
  </si>
  <si>
    <t>BP 10.25.0156 (/)</t>
  </si>
  <si>
    <t>Assentamento de paralelepípedos com reaproveitamento destes, inclusive fornecimento de pó-de-pedra, exclusive rejuntamento.</t>
  </si>
  <si>
    <t>BP 10.25.0200 (A)</t>
  </si>
  <si>
    <t>Reassentamento de paralelepípedos, com reaproveitamento deste, com limpeza de rejunto aderido, sobre colchão de pó-de-pedra, areia ou material equivalente, inclusive fornecimento de todos os materiais e o rejuntamento.</t>
  </si>
  <si>
    <t>BP 10.25.0250 (/)</t>
  </si>
  <si>
    <t>Rejuntamento de pavimentação de paralelepípedos com betume e cascalhinho, exclusive o fornecimento do betume.</t>
  </si>
  <si>
    <t>BP 10.25.0253 (/)</t>
  </si>
  <si>
    <t>Rejuntamento de revestimento em paralelepípedos, com CAP-40 e Brita 0, inclusive fornecimento de todos os materiais.</t>
  </si>
  <si>
    <t>BP 10.25.0303 (/)</t>
  </si>
  <si>
    <t>Pavimentação com paralelepípedos sobre colchão de pó-de-pedra e rejuntamento com betume e cascalhinho, inclusive fornecimento de todos os materiais.</t>
  </si>
  <si>
    <t>BP 15 Recuperação e Reciclagem de Pavimentos</t>
  </si>
  <si>
    <t>BP 15.05 Fresagem</t>
  </si>
  <si>
    <t>BP 15.05.0051 (/)</t>
  </si>
  <si>
    <t>Corte mecânico com fresadora a frio, em zona urbana sem interferências, inclusive coleta do material em caminhão basculante, exclusive transporte do material.</t>
  </si>
  <si>
    <t>BP 15.05.0060 (A)</t>
  </si>
  <si>
    <t>Corte mecânico com fresadora à frio, em concreto asfáltico, em zona urbana com interferências, inclusive coleta do material em caminhão basculante, exclusive transporte do material.</t>
  </si>
  <si>
    <t>BP 15.05.0100 (B)</t>
  </si>
  <si>
    <t>Reciclagem de pavimento (técnica de espuma de asfalto), com a adição de CAP 50/70, cimento portland e água e todos os materiais necessários, com até 15cm de espessura, considerando a execução no período diurno e em meia pista. (volume medido após a compactação).</t>
  </si>
  <si>
    <t>BP 20 Meios-Fios, Sarjetas, Tentos e Guias</t>
  </si>
  <si>
    <t>BP 20.05 Meio-Fio e Tento de Granito</t>
  </si>
  <si>
    <t>BP 20.05.0050 (/)</t>
  </si>
  <si>
    <t>Meio-fio em granito, com seção de (20x25)cm, formato de paralelogramo com ângulo de 83°, superfícies sem polimento com chanfro de 1cm na parte superior, em uma das faces.  Fornecimento e assentamento.</t>
  </si>
  <si>
    <t>BP 20.05.0053 (/)</t>
  </si>
  <si>
    <t>Meio-fio reto de granito, altura de 0,35m, apicoado comum, fornecimento e assentamento com rejuntamento de argamassa de cimento e areia no traço 1:4.</t>
  </si>
  <si>
    <t>BP 20.05.0100 (/)</t>
  </si>
  <si>
    <t>Travessão ou tento de granito, fornecimento e assentamento com rejuntamento de argamassa de cimento e areia no traço 1:4.</t>
  </si>
  <si>
    <t>BP 20.10 Meio-Fio e Tento Moldado no Local</t>
  </si>
  <si>
    <t>BP 20.10.0050 (B)</t>
  </si>
  <si>
    <t>Cordão de concreto simples, com secção de (6x25)cm, moldados no local, inclusive escavação e reaterro.</t>
  </si>
  <si>
    <t>BP 20.10.0053 (B)</t>
  </si>
  <si>
    <t>Cordão de concreto simples, com secção de (10x25)cm, moldados no local, inclusive escavação e reaterro.</t>
  </si>
  <si>
    <t>BP 20.10.0100 (B)</t>
  </si>
  <si>
    <t>Meio-fio de concreto simples (fck=13,5MPa), moldado no local, conforme Caderno de Encargos - PCRJ, medindo 0,15m na base e com altura de 0,30m, rejuntamento com argamassa de cimento e areia no traço 1:4, inclusive o fornecimento de todos os materiais, escavação e reaterro.</t>
  </si>
  <si>
    <t>BP 20.10.0150 (A)</t>
  </si>
  <si>
    <t>Meio-fio reto de concreto simples (fck=15MPa), moldado no local, conforme Caderno de Encargos - PCRJ, medindo 0,15m na base e com altura de 0,45m, rejuntamento com argamassa de cimento e areia no traço 1:4, inclusive o fornecimento de todos os materiais, escavação e reaterro.</t>
  </si>
  <si>
    <t>BP 20.10.0200 (B)</t>
  </si>
  <si>
    <t>Meio-fio curvo de concreto simples (fck=13,5MPa), moldado no local, conforme Caderno de Encargos - PCRJ, medindo 0,15m na base e com altura de 0,30m, rejuntamento com argamassa de cimento e areia no traço 1:4; com fornecimento de todos os materiais, escavação e reaterro.</t>
  </si>
  <si>
    <t>BP 20.10.0250 (A)</t>
  </si>
  <si>
    <t>Meio-fio curvo de concreto simples (fck=15MPa), moldado no local, conforme Caderno de Encargos - PCRJ, medindo 0,15m na base e com altura de 0,45m, rejuntamento com argamassa de cimento e areia no traço 1:4, inclusive o fornecimento de todos os materiais, escavação e reaterro.</t>
  </si>
  <si>
    <t>BP 20.10.0300 (/)</t>
  </si>
  <si>
    <t>Execução de meio-fio simples de concreto (15X30cm), moldado no local, com utilização de concreto importado de usina fck=25MPa e utilização de máquina extrusora, incluindo mobilização e desmobilização da máquina, alimentação, manutenção e deslocamento da máquina na obra, operador e ajudante, inclusive materiais, acabamento e serventia para acabamento.</t>
  </si>
  <si>
    <t>BP 20.15 Meio-Fio e Sarjeta Conjugados Moldados no Local</t>
  </si>
  <si>
    <t>BP 20.15.0050 (A)</t>
  </si>
  <si>
    <t>Sarjeta e meio-fio conjugados, de concreto simples (fck=15MPa), moldado no local, conforme Caderno de Encargos - PCRJ, medindo 0,45m de base e com altura de 0,30m, rejuntamento de argamassa de cimento e areia no traço 1:4; inclusive o fornecimento de todos os materiais.</t>
  </si>
  <si>
    <t>BP 20.15.0053 (B)</t>
  </si>
  <si>
    <t>Sarjeta e meio-fio conjugados, de concreto simples (fck=35MPa), moldado no local, conforme Caderno de Encargos - PCRJ, medindo 0,45m de base e com altura de 0,30m, rejuntamento de argamassa de cimento e areia no traço 1:4; inclusive o fornecimento de todos os materiais.</t>
  </si>
  <si>
    <t>BP 20.15.0056 (A)</t>
  </si>
  <si>
    <t>Sarjeta e meio-fio conjugados, de concreto colorido simples (fck=35MPa), moldado no local, conforme Caderno de Encargos - PCRJ, medindo 0,45m de base e com altura de 0,30m, rejuntamento de argamassa de cimento e areia no traço 1:4; inclusive o fornecimento de todos os materiais.</t>
  </si>
  <si>
    <t>BP 20.15.0059 (A)</t>
  </si>
  <si>
    <t>Sarjeta e meio-fio conjugados, de concreto simples (fck=15MPa), moldado no local, conforme Caderno de Encargos - PCRJ, medindo 0,65m de base e com altura de 0,30m, rejuntamento de argamassa de cimento e areia no traço 1:4; inclusive o fornecimento de todos os materiais.</t>
  </si>
  <si>
    <t>BP 20.15.0065 (/)</t>
  </si>
  <si>
    <t>Execução de meio-fio (15X30cm) e sarjeta (30X15cm) conjugados de concreto moldado no local, com utilização de concreto importado de usina fck=25MPa, com utilização de máquina extrusora, com mobilização e desmobilização da máquina, alimentação, lubrificação e deslocamento da máquina na obra, operador e ajudante, inclusive materiais, acabamento e serventia para acabamento.</t>
  </si>
  <si>
    <t>BP 20.20 Meio-Fio e Sarjeta Pré-Moldados</t>
  </si>
  <si>
    <t>BP 20.20.0050 (A)</t>
  </si>
  <si>
    <t>Meio-fio de concreto pré-moldado (fck=15MPa), medindo 0,15m na base e com altura de 0,30m, rejuntamento com argamassa de cimento e areia no traço 1:4, inclusive o fornecimento de todos os materiais, escavação e reaterro.</t>
  </si>
  <si>
    <t>BP 20.20.0053 (B)</t>
  </si>
  <si>
    <t>Meio-fio de concreto pré-moldado (fck=15MPa), medindo 0,15m na base e com altura de 0,45m, rejuntamento com argamassa de cimento e areia no traço 1:4, inclusive o fornecimento de todos os materiais, escavação e reaterro.</t>
  </si>
  <si>
    <t>BP 20.25 Sarjetas e Guias</t>
  </si>
  <si>
    <t>BP 20.25.0050 (A)</t>
  </si>
  <si>
    <t>Guia de concreto armado, destinado ao encunhamento de pavimentação em paralelos, em logradouro com declividade do greide maior que 18%, de seção (0,15x0,40)m, assentado transversalmente ao eixo da via.  Fornecimento e assentamento.</t>
  </si>
  <si>
    <t>BP 20.25.0100 (/)</t>
  </si>
  <si>
    <t>Sarjeta-guia de paralelepípedo (1 fiada), assente sobre base de concreto (fck=11MPa); inclusive esta, rejuntamento de argamassa de cimento e areia (traço 1:3), para pavimentação betuminosa.</t>
  </si>
  <si>
    <t>BP 20.25.0150 (/)</t>
  </si>
  <si>
    <t>Sarjeta de concreto simples (fck=13,5MPa), moldada no local, conforme Caderno de Encargos - PCRJ, medindo 0,30m de largura e 0,10m de espessura, inclusive o fornecimento de todos os materiais.</t>
  </si>
  <si>
    <t>BP 20.25.0200 (/)</t>
  </si>
  <si>
    <t>Sarjeta de concreto simples (fck=15MPa), moldada no local, conforme Caderno de Encargos - PCRJ, medindo 0,30m de largura e 0,15m de espessura, inclusive o fornecimento de todos os materiais.</t>
  </si>
  <si>
    <t>BP 20.30 Levantamentos e Reassentamentos</t>
  </si>
  <si>
    <t>BP 20.30.0050 (/)</t>
  </si>
  <si>
    <t>Levantamento e reassentamento de meio-fio.</t>
  </si>
  <si>
    <t>BP 20.30.0053 (/)</t>
  </si>
  <si>
    <t>Levantamento e reassentamento de tento ou travessão.</t>
  </si>
  <si>
    <t>BP 20.30.0100 (/)</t>
  </si>
  <si>
    <t>Reassentamento de meio-fio.</t>
  </si>
  <si>
    <t>BP 20.30.0103 (/)</t>
  </si>
  <si>
    <t>Reassentamento de tento ou travessão.</t>
  </si>
  <si>
    <t>CE 05 Serviços de Engenharia e Arquitetura</t>
  </si>
  <si>
    <t>CE 05.05 Acompanhamento e Desenvolvimento de Projetos</t>
  </si>
  <si>
    <t>CE 05.05.0050 (/)</t>
  </si>
  <si>
    <t>Prestação de serviços de engenharia para acompanhamento e desenvolvimento de estudos e projetos das Diretorias de Projetos e de Informações Gerenciais, com alocação de técnicos especializados.</t>
  </si>
  <si>
    <t>CE 05.10 Elaboração de Estudos e Projetos</t>
  </si>
  <si>
    <t>CE 05.10.0056 (/)</t>
  </si>
  <si>
    <t>Arquiteto júnior de serviços técnicos especializados de consultoria de engenharia e arquitetura.</t>
  </si>
  <si>
    <t>CE 05.10.0062 (/)</t>
  </si>
  <si>
    <t>Arquiteto pleno de serviços técnicos especializados de consultoria de engenharia e arquitetura.</t>
  </si>
  <si>
    <t>CE 05.10.0068 (/)</t>
  </si>
  <si>
    <t>Arquiteto sênior de serviços técnicos especializados de consultoria de engenharia e arquitetura.</t>
  </si>
  <si>
    <t>CE 05.10.0074 (/)</t>
  </si>
  <si>
    <t>Arquivista técnico de serviços técnicos especializados de consultoria de engenharia e arquitetura.</t>
  </si>
  <si>
    <t>CE 05.10.0080 (/)</t>
  </si>
  <si>
    <t>Auxiliar de laboratorista de serviços técnicos especializados de consultoria de engenharia e arquitetura.</t>
  </si>
  <si>
    <t>CE 05.10.0086 (/)</t>
  </si>
  <si>
    <t>Técnico de nível médio de serviços técnicos especializados de consultoria de engenharia e arquitetura.</t>
  </si>
  <si>
    <t>CE 05.10.0092 (/)</t>
  </si>
  <si>
    <t>Auxiliar de topografia de serviços técnicos especializados de consultoria de engenharia e arquitetura.</t>
  </si>
  <si>
    <t>CE 05.10.0104 (/)</t>
  </si>
  <si>
    <t>Biólogo pleno de serviços técnicos especializados de consultoria de engenharia e arquitetura.</t>
  </si>
  <si>
    <t>CE 05.10.0110 (/)</t>
  </si>
  <si>
    <t>Consultor de serviços técnicos especializados de consultoria de engenharia e arquitetura.</t>
  </si>
  <si>
    <t>CE 05.10.0116 (/)</t>
  </si>
  <si>
    <t>Coordenador de serviços técnicos especializados de consultoria de engenharia e arquitetura.</t>
  </si>
  <si>
    <t>CE 05.10.0122 (/)</t>
  </si>
  <si>
    <t>Desenhista cadista sênior de serviços técnicos especializados de consultoria de engenharia e arquitetura.</t>
  </si>
  <si>
    <t>CE 05.10.0128 (/)</t>
  </si>
  <si>
    <t>Desenhista júnior de serviços técnicos especializados de consultoria de engenharia e arquitetura.</t>
  </si>
  <si>
    <t>CE 05.10.0134 (/)</t>
  </si>
  <si>
    <t>Desenhista pleno de serviços técnicos especializados de consultoria de engenharia e arquitetura.</t>
  </si>
  <si>
    <t>CE 05.10.0146 (/)</t>
  </si>
  <si>
    <t>Encarregado de serviços técnicos especializados de consultoria de engenharia e arquitetura.</t>
  </si>
  <si>
    <t>CE 05.10.0152 (/)</t>
  </si>
  <si>
    <t>Engenheiro júnior de serviços técnicos especializados de consultoria de engenharia e arquitetura.</t>
  </si>
  <si>
    <t>CE 05.10.0158 (/)</t>
  </si>
  <si>
    <t>Engenheiro pleno de serviços técnicos especializados de consultoria de engenharia e arquitetura.</t>
  </si>
  <si>
    <t>CE 05.10.0164 (/)</t>
  </si>
  <si>
    <t>Engenheiro sênior de serviços técnicos especializados de consultoria de engenharia e arquitetura.</t>
  </si>
  <si>
    <t>CE 05.10.0170 (/)</t>
  </si>
  <si>
    <t>Geólogo júnior de serviços técnicos especializados de consultoria de engenharia e arquitetura.</t>
  </si>
  <si>
    <t>CE 05.10.0176 (/)</t>
  </si>
  <si>
    <t>Geólogo pleno de serviços técnicos especializados de consultoria de engenharia e arquitetura.</t>
  </si>
  <si>
    <t>CE 05.10.0182 (/)</t>
  </si>
  <si>
    <t>Geólogo sênior de serviços técnicos especializados de consultoria de engenharia e arquitetura.</t>
  </si>
  <si>
    <t>CE 05.10.0188 (/)</t>
  </si>
  <si>
    <t>Laboratorista de serviços técnicos especializados de consultoria de engenharia e arquitetura.</t>
  </si>
  <si>
    <t>CE 05.10.0192 (/)</t>
  </si>
  <si>
    <t>Laboratorista especializado em solos - A</t>
  </si>
  <si>
    <t>CE 05.10.0194 (/)</t>
  </si>
  <si>
    <t>Nivelador de serviços técnicos especializados de consultoria de engenharia e arquitetura.</t>
  </si>
  <si>
    <t>CE 05.10.0200 (/)</t>
  </si>
  <si>
    <t>Projetista júnior de serviços técnicos especializados de consultoria de engenharia e arquitetura.</t>
  </si>
  <si>
    <t>CE 05.10.0206 (/)</t>
  </si>
  <si>
    <t>Projetista pleno de serviços técnicos especializados de consultoria de engenharia e arquitetura.</t>
  </si>
  <si>
    <t>CE 05.10.0212 (/)</t>
  </si>
  <si>
    <t>Projetista sênior de serviços técnicos especializados de consultoria de engenharia e arquitetura.</t>
  </si>
  <si>
    <t>CE 05.10.0218 (/)</t>
  </si>
  <si>
    <t>Secretária executiva de serviços técnicos especializados de consultoria de engenharia e arquitetura.</t>
  </si>
  <si>
    <t>CE 05.10.0224 (/)</t>
  </si>
  <si>
    <t>Secretária júnior de serviços técnicos especializados de consultoria de engenharia e arquitetura.</t>
  </si>
  <si>
    <t>CE 05.10.0242 (/)</t>
  </si>
  <si>
    <t>Tecnólogo júnior de serviços técnicos especializados de consultoria de engenharia e arquitetura.</t>
  </si>
  <si>
    <t>CE 05.10.0248 (/)</t>
  </si>
  <si>
    <t>Tecnólogo sênior de serviços técnicos especializados de consultoria de engenharia e arquitetura.</t>
  </si>
  <si>
    <t>CE 05.10.0254 (/)</t>
  </si>
  <si>
    <t>Topógrafo de serviços técnicos especializados de consultoria de engenharia e arquitetura.</t>
  </si>
  <si>
    <t>CI 05 Cobertura</t>
  </si>
  <si>
    <t>CI 05.05 Madeiramento</t>
  </si>
  <si>
    <t>CI 05.05.0050 (/)</t>
  </si>
  <si>
    <t>Colocação de madeiramento de telhas cerâmicas, inclusive pregos, exclusive o fornecimento do madeiramento e das telhas.</t>
  </si>
  <si>
    <t>CI 05.05.0100 (/)</t>
  </si>
  <si>
    <t>Madeiramento para cobertura de telhas onduladas de cimento amianto ou Fiber-Glass ou similar, pregadas sem tesouras ou pontaletes, medido pela projeção.</t>
  </si>
  <si>
    <t>CI 05.05.0150 (A)</t>
  </si>
  <si>
    <t>Madeiramento para cobertura de telhas cerâmicas, (francesa, portuguesa, duplana, colonial ou similar), constituído de cumeeira, terças, caibros, pontaletes e ripas de madeira serrada, pregados sem tesoura, medido pela projeção horizontal.</t>
  </si>
  <si>
    <t>CI 05.05.0200 (/)</t>
  </si>
  <si>
    <t>Peça em madeira serrada, de (7 x 20)cm, para cobertura de qualquer tipo.  Fornecimento e colocação.</t>
  </si>
  <si>
    <t>CI 05.10 Terça</t>
  </si>
  <si>
    <t>CI 05.10.0050 (/)</t>
  </si>
  <si>
    <t>Terça em serrada, de (7,5cm x 7,5cm / 3" x 3"), para estrutura de telhados e coberturas.  Fornecimento e colocação.</t>
  </si>
  <si>
    <t>CI 05.10.0100 (/)</t>
  </si>
  <si>
    <t>Terça em madeira serrada de (7,5cm x 11,25cm / 3" x 4 1/2"), para estrutura de telhados e coberturas. Fornecimento e colocação.</t>
  </si>
  <si>
    <t>CI 05.10.0150 (A)</t>
  </si>
  <si>
    <t>Terça em serrada de (7,5cm x 15cm / 3" x 6"), para estrutura de telhados e coberturas.  Fornecimento e colocação.</t>
  </si>
  <si>
    <t>CI 05.10.0200 (/)</t>
  </si>
  <si>
    <t>Terça em madeira serrada, de (7,5cm x 22,5cm / 3" x 9"), para estrutura de telhados e coberturas.  Fornecimento e colocação.</t>
  </si>
  <si>
    <t>CI 05.15 Caibro</t>
  </si>
  <si>
    <t>CI 05.15.0050 (/)</t>
  </si>
  <si>
    <t>Caibro em madeira serrada, de (3,75cm x 7,5cm / 1 1/2" x 3").  Fornecimento e colocação.</t>
  </si>
  <si>
    <t>CI 05.15.0100 (/)</t>
  </si>
  <si>
    <t>Caibro em madeira serrada, de (5cm x 7,5cm / 2" x 3").  Fornecimento e colocação.</t>
  </si>
  <si>
    <t>CI 05.20 Tesoura</t>
  </si>
  <si>
    <t>CI 05.20.0050 (/)</t>
  </si>
  <si>
    <t>Tesoura completa em madeira serrada, para telhados com vãos de 4m.  Fornecimento e colocação.</t>
  </si>
  <si>
    <t>CI 05.20.0100 (/)</t>
  </si>
  <si>
    <t>Tesoura completa em madeira serrada, para telhados com vãos de 5m.  Fornecimento e colocação.</t>
  </si>
  <si>
    <t>CI 05.20.0150 (/)</t>
  </si>
  <si>
    <t>Tesoura completa em madeira serrada, para telhados com vãos de 6m.  Fornecimento e colocação.</t>
  </si>
  <si>
    <t>CI 05.20.0200 (/)</t>
  </si>
  <si>
    <t>Tesoura completa em madeira serrada, para telhados com vãos de 7m.  Fornecimento e colocação.</t>
  </si>
  <si>
    <t>CI 05.20.0250 (/)</t>
  </si>
  <si>
    <t>Tesoura completa em madeira serrada, para telhados com vãos de 8m.  Fornecimento e colocação.</t>
  </si>
  <si>
    <t>CI 05.20.0300 (/)</t>
  </si>
  <si>
    <t>Tesoura completa em madeira serrada, para telhados com vãos de 9m.  Fornecimento e colocação.</t>
  </si>
  <si>
    <t>CI 05.20.0350 (/)</t>
  </si>
  <si>
    <t>Tesoura completa em madeira serrada, para telhados com vãos de 10m.  Fornecimento e colocação.</t>
  </si>
  <si>
    <t>CI 05.20.0400 (/)</t>
  </si>
  <si>
    <t>Tesoura completa em madeira serrada, para telhados com vãos de 12m.  Fornecimento e colocação.</t>
  </si>
  <si>
    <t>CI 05.25 Pontalete</t>
  </si>
  <si>
    <t>CI 05.25.0050 (/)</t>
  </si>
  <si>
    <t>Pontalete em madeira serrada, de (7,5cm x 7,5cm / 3" x 3"), verticais e horizontais para estrutura de telhados de telhas cerâmicas, medido pela projeção horizontal do telhado.  Fornecimento e Colocação.</t>
  </si>
  <si>
    <t>CI 05.25.0100 (/)</t>
  </si>
  <si>
    <t>Pontalete em madeira serrada, de (7,5cm x 7,5cm / 3" x 3"), verticais e horizontais para estrutura de coberturas de telhas leves (mineral, fibra-vegetal, fiber-glass e similares), medido pela projeção horizontal do telhado.  Fornecimento e colocação.</t>
  </si>
  <si>
    <t>CI 05.30 Coberturas, Telhas e Complementos</t>
  </si>
  <si>
    <t>CI 05.30.0050 (/)</t>
  </si>
  <si>
    <t>Cobertura em telhas coloniais; exclusive cumeeira e madeiramento.  Fornecimento e colocação.</t>
  </si>
  <si>
    <t>CI 05.30.0053 (/)</t>
  </si>
  <si>
    <t>Cobertura em telhas francesas; exclusive cumeeira e madeiramento.  Fornecimento e colocação.</t>
  </si>
  <si>
    <t>CI 05.30.0056 (/)</t>
  </si>
  <si>
    <t>Cobertura em telha portuguesa, exclusive cumeeira e madeiramento.  Fornecimento e colocação.</t>
  </si>
  <si>
    <t>CI 05.30.0100 (/)</t>
  </si>
  <si>
    <t>Colocação de telhas francesas, exclusive fornecimento.</t>
  </si>
  <si>
    <t>CI 05.30.0150 (/)</t>
  </si>
  <si>
    <t>Cobertura em telhas de concreto, exclusive cumeeira e madeiramento.  Fornecimento e colocação.</t>
  </si>
  <si>
    <t>CI 05.30.0250 (/)</t>
  </si>
  <si>
    <t>Cordão para arremate de telhado, executado com argamassa de cimento, areia e saibro no traço 1:2:2.</t>
  </si>
  <si>
    <t>CI 05.30.0300 (/)</t>
  </si>
  <si>
    <t>Cumeeira para cobertura em telhas francesas ou coloniais.  Fornecimento e colocação.</t>
  </si>
  <si>
    <t>CI 05.30.0303 (/)</t>
  </si>
  <si>
    <t>Cumeeira para cobertura em telhas de concreto.  Fornecimento e colocação.</t>
  </si>
  <si>
    <t>CI 05.30.0350 (/)</t>
  </si>
  <si>
    <t>Telhas francesas.  Fornecimento.</t>
  </si>
  <si>
    <t>CI 05.35 Cobertura Simples em Aço Galvanizado</t>
  </si>
  <si>
    <t>CI 05.35.0050 (A)</t>
  </si>
  <si>
    <t>Cobertura com chapa de aço galvanizado, pintada com tinta a pó à base de poliéster nas duas faces nas cores preto, branco, amarelo, cinza ou cerâmica, perfil trapezoidal, espessura 0,65mm, altura de 40mm e largura útil de 970mm, inclusive todos os acessórios para fixação em estrutura metálica (calço, goiva, haste, arruela de neoprene), exclusive cumeeira, Intertelhas ou similar.  Fornecimento e colocação.</t>
  </si>
  <si>
    <t>CI 05.35.0203 (/)</t>
  </si>
  <si>
    <t>Telha metálica CE-100, 0,65mm, perfil trapezoidal, fabricado em aço galvanizado com 270g/m2 de zinco, com largura total de 808mm, largura útil de 750mm e comprimento de 6600mm, pintado por processo eletrostático polimerizada em estufa.  Fornecimento.</t>
  </si>
  <si>
    <t>CI 05.37 Cobertura Dupla em Aço Galvanizado</t>
  </si>
  <si>
    <t>CI 05.37.0100 (A)</t>
  </si>
  <si>
    <t>Cobertura termo-isolante, dupla, tipo sanduíche, trapezoidal, de aço galvanizado 0,43mm, para uso onde se requer conforto térmico, dupla estanqueidade lateral (superior/inferior) sem pintura, recheio de poliéster expandido (EPS altura = 40mm) com retardante à chama e densidade conforme NBR-11.752 da ABNT, largura útil de 985mm, comprimento até 12,00m, altura do trapézio de 36cm, incluindo os acessórios para fixação, Fácil &amp; Rápido ou similar.  Fornecimento e colocação.</t>
  </si>
  <si>
    <t>CI 05.37.0150 (A)</t>
  </si>
  <si>
    <t>Cobertura termo-isolante, dupla, tipo sanduíche, trapezoidal, de aço galvanizado 0,43mm, para uso onde se requer conforto térmico, dupla estanqueidade lateral (superior/inferior) e pintura em 1 face, recheio de poliéster expandido (EPS altura = 40mm) com retardante à chama e densidade conforme NBR-11.752 da ABNT, largura útil de 985mm, comprimento até 7,00m, incluindo os acessórios para fixação e pintura eletrostática com tinta em pó, a base de poliéster com espessura de 60 micras, em estufa contínua a 200ºC, Fácil &amp; Rápido ou similar.  Fornecimento e colocação.</t>
  </si>
  <si>
    <t>CI 05.37.0200 (A)</t>
  </si>
  <si>
    <t>Cobertura termo-isolante, dupla, tipo sanduíche, trapezoidal, de aço galvanizado 0,43mm, para uso onde se requer conforto térmico, dupla estanqueidade lateral (superior/inferior) e pintura nas 2 faces, recheio de poliéster expandido (EPS altura = 40mm) com retardante à chama e densidade conforme NBR-11.752 da ABNT, largura útil de 985mm, comprimento até 7,00m, incluindo os acessórios para fixação e pintura eletrostática com tinta em pó, a base de poliéster com espessura de 60 micras, em estufa contínua a 200ºC, Fácil &amp; Rápido ou similar.  Fornecimento e colocação.</t>
  </si>
  <si>
    <t>CI 05.40 Cobertura Simples em alumínio</t>
  </si>
  <si>
    <t>CI 05.40.0100 (/)</t>
  </si>
  <si>
    <t>Cobertura em chapas de alumínio de 0,5mm de espessura, com sobreposição lateral de 1 onda e longitudinal de 14cm, sendo as chapas fixadas com ganchos de alumínio com rosca de 6mm de diâmetro; exclusive madeiramento e cumeeira.</t>
  </si>
  <si>
    <t>CI 05.40.0150 (/)</t>
  </si>
  <si>
    <t>Colocação de rufo, cumeeira ou contra-rufo de alumínio com 0,8mmx1056mm.</t>
  </si>
  <si>
    <t>CI 05.40.0200 (/)</t>
  </si>
  <si>
    <t>Contra rufo em alumínio, com acabamento em verniz em 1 face e pintada na outra, trapezoidal ou ondulada, medindo: (1500x562x0,8)mm, Alcoa ou similar.  Fornecimento e colocação.</t>
  </si>
  <si>
    <t>CI 05.40.0203 (/)</t>
  </si>
  <si>
    <t>Contra rufo em alumínio, com acabamento em verniz nas 2 faces, trapezoidal ou ondulada, medindo: (1500x562x0,8)mm, Alcoa ou similar.  Fornecimento e colocação.</t>
  </si>
  <si>
    <t>CI 05.40.0250 (/)</t>
  </si>
  <si>
    <t>Cumeeira em alumínio com acabamento em verniz em 1 face e pintada em outra, trapezoidal ou ondulada, medindo: (1265x600x0,8)mm, Alcoa ou similar.  Fornecimento e colocação.</t>
  </si>
  <si>
    <t>CI 05.40.0253 (/)</t>
  </si>
  <si>
    <t>Cumeeira em alumínio com acabamento em verniz nas 2 faces, trapezoidal ou ondulada, medindo: (1265x600x0,8)mm, Alcoa ou similar.  Fornecimento e colocação.</t>
  </si>
  <si>
    <t>CI 05.40.0350 (/)</t>
  </si>
  <si>
    <t>Rufo em alumínio, com acabamento em verniz em 1 face e pintada na outra, trapezoidal, medindo: (1265x600x0,8)mm, Alcoa ou similar.  Fornecimento e colocação.</t>
  </si>
  <si>
    <t>CI 05.40.0353 (/)</t>
  </si>
  <si>
    <t>Rufo em alumínio, com acabamento em verniz nas 2 faces, trapezoidal ou ondulada, medindo: (1265x600x0,8)mm, Alcoa ou similar.  Fornecimento e colocação.</t>
  </si>
  <si>
    <t>CI 05.40.0400 (A)</t>
  </si>
  <si>
    <t>Telha de alumínio, com acabamento em verniz nas 2 faces (interna e externa), no modelo trapezoidal ou ondulada, na espessura de 0,5mm, Alcoflon ou similar.  Fornecimento e colocação.</t>
  </si>
  <si>
    <t>CI 05.40.0403 (A)</t>
  </si>
  <si>
    <t>Telha de alumínio, com acabamento em verniz em 1 face e pintado na outra, no modelo trapezoidal ou ondulada, na espessura de 0,5mm, Alcoflon ou similar.  Fornecimento e colocação.</t>
  </si>
  <si>
    <t>CI 05.43 Cobertura Dupla em alumínio</t>
  </si>
  <si>
    <t>CI 05.43.0050 (/)</t>
  </si>
  <si>
    <t>Cobertura dupla de 30mm, com telha térmica, trapezoidal em alumínio, inclusive todos os acessórios necessários à sua execução, Bernini ou similar.  Fornecimento e colocação, exclusive transporte.</t>
  </si>
  <si>
    <t>CI 05.43.0100 (/)</t>
  </si>
  <si>
    <t>Cobertura termo-isolante, dupla, tipo sanduíche, trapezoidal, de alumínio 0,43mm, para uso onde se requer conforto térmico, dupla estanqueidade lateral, sem pintura, recheio de poliestireno expandido (EPS altura = 40mm) com retardante à chama e densidade conforme NBR-11.752 da ABNT, largura útil de 0,99m, comprimento até 12,00m, incluindo os acessórios para fixação, altura total de 78,8mm, Fácil &amp; Rápido ou similar.  Fornecimento e colocação.</t>
  </si>
  <si>
    <t>CI 05.45 Cobertura em Cimento e Fibras Sem Amianto</t>
  </si>
  <si>
    <t>CI 05.45.0050 (/)</t>
  </si>
  <si>
    <t>Cobertura em telhas onduladas, sem amianto, com espessura de 4mm, fixadas por pregos, inclusive vedação, exclusive o madeiramento, Vogatex ou similar.  Fornecimento e colocação.</t>
  </si>
  <si>
    <t>CI 05.45.0100 (/)</t>
  </si>
  <si>
    <t>Cobertura em telhas onduladas, sem amianto, com espessura de 6mm, fixadas por parafusos galvanizados, inclusive vedação, exclusive o madeiramento, Eternit ou similar.  Fornecimento e colocação.</t>
  </si>
  <si>
    <t>CI 05.45.0106 (/)</t>
  </si>
  <si>
    <t>Cobertura em telhas onduladas, sem amianto, com espessura de 6mm, fixadas por parafusos galvanizados, inclusive vedação, exclusive o madeiramento, Maxiplac da Brasilit ou similar.  Fornecimento e colocação.</t>
  </si>
  <si>
    <t>CI 05.45.0150 (/)</t>
  </si>
  <si>
    <t>Cobertura em telhas onduladas, sem amianto, com espessura de 8mm, fixadas por parafusos galvanizados, inclusive vedação, exclusive o madeiramento, Eternit ou similar.  Fornecimento e colocação.</t>
  </si>
  <si>
    <t>CI 05.45.0156 (A)</t>
  </si>
  <si>
    <t>Cobertura em telhas onduladas, sem amianto, com espessura de 8mm, nas dimensões úteis de (2,30 x 0,50)m, fixadas por parafusos galvanizados, inclusive vedação, exclusive o madeiramento, Modulada da Eternit ou similar.  Fornecimento e colocação.</t>
  </si>
  <si>
    <t>CI 05.45.0200 (A)</t>
  </si>
  <si>
    <t>Cobertura em telhas onduladas, sem amianto, nas dimensões úteis de (9,00 x 0,90)m, fixadas por parafusos e acessórios galvanizados, inclusive peças complementares (rufo, placa de vedação, pingadeira e vedação), exclusive o madeiramento, Canalete 90 da Eternit ou similar.  Fornecimento e colocação.</t>
  </si>
  <si>
    <t>CI 05.45.0250 (/)</t>
  </si>
  <si>
    <t>Cumeeira normal para telhas onduladas de 6mm a 8mm, sem amianto, fixada por parafusos galvanizados, inclusive vedação, Eternit ou similar.  Fornecimento e colocação.</t>
  </si>
  <si>
    <t>CI 05.45.0253 (/)</t>
  </si>
  <si>
    <t>Cumeeira normal para telhas onduladas, sem amianto, fixada por parafusos galvanizados, inclusive vedação, Eternit ou similar.  Fornecimento e colocação.</t>
  </si>
  <si>
    <t>CI 05.45.0256 (/)</t>
  </si>
  <si>
    <t>Cumeeira normal para telhas canalete 90, sem amianto, fixada por parafusos galvanizados, inclusive vedação, Eternit ou similar.  Fornecimento e colocação.</t>
  </si>
  <si>
    <t>CI 05.45.0262 (/)</t>
  </si>
  <si>
    <t>Cumeeira para cobertura tipo Shed e Shed terminal, sem amianto, fixada por parafusos galvanizados, inclusive vedação.  Fornecimento e colocação.</t>
  </si>
  <si>
    <t>CI 05.45.0300 (/)</t>
  </si>
  <si>
    <t>Espigão para cobertura em telhas sem amianto, fixado por parafusos galvanizados, inclusive vedação.  Fornecimento e colocação.</t>
  </si>
  <si>
    <t>CI 05.45.0350 (/)</t>
  </si>
  <si>
    <t>Rufo para cobertura em telhas sem amianto, fixado por parafusos galvanizados, inclusive vedação.  Fornecimento e colocação.</t>
  </si>
  <si>
    <t>CI 05.50 Cobertura em Fibras Vegetais e Minerais</t>
  </si>
  <si>
    <t>CI 05.50.0050 (/)</t>
  </si>
  <si>
    <t>Cobertura em telhas onduladas fabricadas com fibras vegetais e minerais, com espessura de 3mm, presas por pregos galvanizados, exclusive madeiramento, Onduline ou similar.  Fornecimento e colocação.</t>
  </si>
  <si>
    <t>CI 05.50.0100 (/)</t>
  </si>
  <si>
    <t>Cumeeira normal, para telhas onduladas, de (0,50x0,90)m, presas por pregos galvanizados, Onduline ou similar.  Fornecimento e colocação.</t>
  </si>
  <si>
    <t>CI 05.55 Cobertura em Policarbonato, Acrílico e Resina</t>
  </si>
  <si>
    <t>CI 05.55.0050 (A)</t>
  </si>
  <si>
    <t>Chapa de policarbonato alveolar para caixilho com painel fixo, espessura de 10mm.  Fornecimento e colocação.</t>
  </si>
  <si>
    <t>CI 05.55.0100 (A)</t>
  </si>
  <si>
    <t>Cobertura em chapa de policarbonato alveolar, na cor cristal, com 10mm de espessura, incluindo madeiramento em peças de madeira e pilares em tubo de aço galvanizado.  Fornecimento e colocação.</t>
  </si>
  <si>
    <t>CI 05.55.0150 (A)</t>
  </si>
  <si>
    <t>Cobertura em chapas de acrílicos translúcidos de 6mm de espessura, inclusive fixação, exclusive estrutura.  Fornecimento e colocação.</t>
  </si>
  <si>
    <t>CI 05.55.0200 (/)</t>
  </si>
  <si>
    <t>Cobertura em plástico Night and Day ou similar, liso, translúcido, branco, largura de 1,45m.  Fornecimento e colocação.</t>
  </si>
  <si>
    <t>CI 05.55.0220 (/)</t>
  </si>
  <si>
    <t>Cobertura translúcida, cristal, branca leitosa ou cores básicas, perfil trapezoidal ou ondulada, de resina de poliéster reforçada com fibra de vidro, com aditivo estabilizante contra degradação dos raios U.V., espessura de 1,3mm, para uso onde se requer iluminação natural mais vítrea, com economicidade e boa resistência, larguras úteis de 990mm e 1020mm, respectivamente, comprimento até 6,00m, incluindo os acessórios para fixação, Fácil &amp; Rápido ou similar.  Fornecimento e colocação.</t>
  </si>
  <si>
    <t>CI 05.55.0223 (/)</t>
  </si>
  <si>
    <t>Cobertura translúcida, cristal, branca leitosa ou cores básicas, perfil trapezoidal ou ondulada, de resina de poliéster reforçada com fibra de vidro, com aditivo estabilizante contra degradação dos raios U.V., estruturada com véu interno de poliéster, espessura de 1,5mm, para uso onde se requer iluminação natural controlada e privilegia-se: a resistência e a luz difratada, larguras úteis de 990mm e 1020mm, respectivamente, comprimento até 6,00m, incluindo os acessórios para fixação, Fácil &amp; Rápido ou similar.  Fornecimento e colocação.</t>
  </si>
  <si>
    <t>CI 05.55.0250 (/)</t>
  </si>
  <si>
    <t>Estrutura em alumínio em clarabóia para chapa de policarbonato.  Fornecimento e colocação.</t>
  </si>
  <si>
    <t>CI 05.55.0300 (/)</t>
  </si>
  <si>
    <t>Cobertura em telhas P.V.C colonial (230 x 88)cm cerâmica, fixadas por parafusos galvanizados, inclusive vedação, exclusive o madeiramento. Fornecimento e instalação.</t>
  </si>
  <si>
    <t>CI 05.55.0350 (/)</t>
  </si>
  <si>
    <t>Cumeeira central P.V.C cerâmica nas dimensões (1 x 56 x 90)cm, fixada por parafusos galvanizados, inclusive vedação. Fornecimento e colocação.</t>
  </si>
  <si>
    <t>CI 05.60 Calha de PVC Rígido</t>
  </si>
  <si>
    <t>CI 05.60.0050 (A)</t>
  </si>
  <si>
    <t>Calha de beiral, semicircular de PVC rígido, exclusive condutores (vide item CI 05.60.0100).  Fornecimento e colocação.</t>
  </si>
  <si>
    <t>CI 05.60.0100 (/)</t>
  </si>
  <si>
    <t>Condutor para calha de beiral de PVC rígido, inclusive conexões.  Fornecimento e colocação.</t>
  </si>
  <si>
    <t>CI 05.65 Calha de Cobre</t>
  </si>
  <si>
    <t>CI 05.65.0050 (A)</t>
  </si>
  <si>
    <t>Calha de cobre, semicircular, com 25cm de desenvolvimento, inclusive emendas soldadas.  Fornecimento e colocação.</t>
  </si>
  <si>
    <t>CI 05.70 Calha Metálica</t>
  </si>
  <si>
    <t>CI 05.70.0100 (/)</t>
  </si>
  <si>
    <t>Calha de beiral, em chapa galvanizada nº 26, com 25cm de desenvolvimento.  Fornecimento e colocação.</t>
  </si>
  <si>
    <t>CI 05.70.0150 (/)</t>
  </si>
  <si>
    <t>Calha de platibanda ou de rincão, em chapa galvanizada nº 26, com 25cm de desenvolvimento.  Fornecimento e colocação.</t>
  </si>
  <si>
    <t>CI 05.70.0500 (/)</t>
  </si>
  <si>
    <t>Calha de beiral, em chapa galvanizada nº 24, com 75cm de desenvolvimento.  Fornecimento e colocação.</t>
  </si>
  <si>
    <t>CI 05.75 Cobertura em Fiberglass</t>
  </si>
  <si>
    <t>CI 05.75.0100 (/)</t>
  </si>
  <si>
    <t>Cobertura em telhas onduladas translúcidas de Fiber-Glass ou similar, exclusive madeiramento.  Fornecimento e colocação.</t>
  </si>
  <si>
    <t>CI 10 Isolamento</t>
  </si>
  <si>
    <t>CI 10.05 Isolamento</t>
  </si>
  <si>
    <t>CI 10.05.0050 (/)</t>
  </si>
  <si>
    <t>Argila expandida com granulometria fina de 2215.  Fornecimento, inclusive transporte.</t>
  </si>
  <si>
    <t>CI 10.05.0053 (/)</t>
  </si>
  <si>
    <t>Argila expandida com granulometria grossa de 3222.  Fornecimento, inclusive transporte.</t>
  </si>
  <si>
    <t>CI 10.05.0100 (A)</t>
  </si>
  <si>
    <t>Chapa de ferro galvanizada nº 11, de 3mm (1/8").  Fornecimento e instalação.</t>
  </si>
  <si>
    <t>CI 10.05.0121 (A)</t>
  </si>
  <si>
    <t>Chapa de ferro galvanizado nº 18.  Fornecimento e instalação.</t>
  </si>
  <si>
    <t>CI 10.05.0150 (/)</t>
  </si>
  <si>
    <t>Lamina isolante refletiva, composta por Foil de Alumínio em somente uma face, unida a alma de Papel Kraft de alta densidade com adesivos especiais e uma malha protetora que atua como reforço, possui uma resina externa, Duralfoil Multi ou similar.  Fornecimento e instalação.</t>
  </si>
  <si>
    <t>CI 10.05.0153 (/)</t>
  </si>
  <si>
    <t>Lamina isolante refletiva, composta por Foil de Alumínio em ambas as faces, unidas a alma de papel kraft de alta densidade com adesivos especiais e uma malha protetora que atua como reforço, possui uma resina externa, Duralfoil Multi/2 ou similar.  Fornecimento e instalação.</t>
  </si>
  <si>
    <t>CI 10.05.0200 (/)</t>
  </si>
  <si>
    <t>Lamina isolante refletiva, composta por Foil de Alumínio em somente uma face, unida a alma de papel kraft de alta densidade com adesivos especiais e uma malha protetora que atua como reforço, possui uma resina externa,  Duralfoil Residencial branco ou similar.  Fornecimento e instalação.</t>
  </si>
  <si>
    <t>CI 10.05.0250 (/)</t>
  </si>
  <si>
    <t>Subcobertura em fibras contínuas de polietileno de alta densidade, permeável ao vapor e com resistência à passagem de água, inclusive madeiramento para contra-caibros em madeira serrada de (1,50x4,00)cm, Tyvec ou similar.  Fornecimento e instalação.</t>
  </si>
  <si>
    <t>CI 10.05.0300 (A)</t>
  </si>
  <si>
    <t>Tela Sombrit ou similar, com 80% de proteção.  Fornecimento e instalação.</t>
  </si>
  <si>
    <t>CI 15 Impermeabilizações</t>
  </si>
  <si>
    <t>CI 15.05 Impermeabilizações</t>
  </si>
  <si>
    <t>CI 15.05.0050 (/)</t>
  </si>
  <si>
    <t>Aplicação de 2 demãos de impermeabilizante por cristalização da Texas, Denver, Reax, Viapol ou similar.</t>
  </si>
  <si>
    <t>CI 15.05.0100 (/)</t>
  </si>
  <si>
    <t>Argamassa de proteção mecânica com espessura de 2cm, no traço 1:3, com colação de tela.</t>
  </si>
  <si>
    <t>CI 15.05.0125 (/)</t>
  </si>
  <si>
    <t>Impermeabilização de terraços, jardineiras, reservatórios, piscinas, coberturas e superfícies metálicas com membrana flexível aderente, de base acrílica, aplicado a frio, em quatro demãos cruzadas, nas cores branca, azul, cinza ou telha, tipo TECRYL-D3 ou similar.</t>
  </si>
  <si>
    <t>CI 15.05.0150 (/)</t>
  </si>
  <si>
    <t>Impermeabilização de terraços, jardineiras e coberturas isoladas com 3 camadas de asfalto oxidado entremeadas por 3 camadas de feltro asfáltico.</t>
  </si>
  <si>
    <t>CI 15.05.0200 (B)</t>
  </si>
  <si>
    <t>Impermeabilização de terraço à base de membrana de polietileno, de 3mm de espessura, revestimento catalítico do tipo Morter-Plas ou similar, com proteção mecânica em  argamassa de cimento e areia no traço 1:6 e com 1,5cm de espessura, inclusive nivelamento de laje com argamassa de cimento e areia no traço 1:5, com espessura média de 2,5cm.</t>
  </si>
  <si>
    <t>CI 15.05.0250 (/)</t>
  </si>
  <si>
    <t>Impermeabilização de terraço com membrana flexível, com terminação em argamassa de cimento e areia no traço 1:5 com 1,5cm de espessura e regularizações da laje com argamassa de cimento e areia no traço 1:3 com espessura média de 4cm, Torodim ou similar 4p.p.</t>
  </si>
  <si>
    <t>CI 15.05.0300 (/)</t>
  </si>
  <si>
    <t>Impermeabilzação e isolamento térmico de terraços, lajes, calhas e telhados com membrana a base de asfalto plástico puro, sem cargas de minerais, com prova de densidade, alma central de polietileno de alta densidade biorientado e alumínio superior gofrado, espessura de 4mm, tipo Multimanta ou similar.</t>
  </si>
  <si>
    <t>CI 15.05.0350 (/)</t>
  </si>
  <si>
    <t>Impermeabilização de terraço e lajes com membrana a base de asfalto puro, sem cargas minerais com prova de densidade, alma central de polietileno de alta densidade biorientado, transitable, com proteção mecânica primária de geotêxtil, com tecido de poliéster, espessura de 4mm, tipo Multimanta ou similar.</t>
  </si>
  <si>
    <t>CI 15.05.0400 (/)</t>
  </si>
  <si>
    <t>Impermeabilização de reservatório de água elevado ou subterrâneo de sistema rígido (não sujeito a fissuração) constando de limpeza da superfície, chapisco de cimento e areia lavada 1:2 preparado com solução Sika 1, ou similar, e água, 1:15, revestimento com argamassa de cimento e areia 1:3, preparada com solução Sika 1, ou similar, e água, 1:2, em 2 camadas de 15mm cada, e acabamento final alisado a colher no traço 1:1.</t>
  </si>
  <si>
    <t>CI 15.05.0450 (A)</t>
  </si>
  <si>
    <t>Impermeabilização de caixa d'água elevada com 2Kg de Denverlit ou similar, 0,15Kg de Denverfix ou similar, 1,50Kg de Denver LP 54 e 1,10m2 de tela de poliéster, inclusive proteção mecânica.</t>
  </si>
  <si>
    <t>CI 15.05.0453 (/)</t>
  </si>
  <si>
    <t>Impermeabilização de caixa d'água subterrânea com 4Kg de Denverlit ou similar, 0,35Kg de Denverfix ou similar, inclusive proteção mecânica.</t>
  </si>
  <si>
    <t>CI 15.05.0500 (A)</t>
  </si>
  <si>
    <t>Impermeabilização de lajes com Hey'di Cryl ou similar, aplicado em 8 demãos e 1 tela de poliéster, sobre 2 demãos de K11-SR misturado ao KZ usados com base diretamente sobre a laje, após limpeza e regularização, exclusive proteção mecânica e térmica.</t>
  </si>
  <si>
    <t>CI 15.05.0550 (/)</t>
  </si>
  <si>
    <t>Impermeabilização de laje com 0,45Kg de Denver Primer ou similar, 3,50Kg de Denverpren ou similar e 1,10m2 de poliéster.  Fornecimento e aplicação, exclusive proteção mecânica.</t>
  </si>
  <si>
    <t>CI 15.05.0600 (/)</t>
  </si>
  <si>
    <t>Impermeabilização de laje de terraço com 0,45Kg de Denver Primer ou similar, 5Kg de Denverpren ou similar e 1,10m2 de poliéster.  Fornecimento e aplicação, exclusive proteção mecânica e térmica.</t>
  </si>
  <si>
    <t>CI 15.05.0650 (/)</t>
  </si>
  <si>
    <t>Impermeabilização de lajes sem proteção mecânica à base de resinas elastoméricas de poliuretano, bicomponente, aplicado e curado a frio, IMP-C (2,2 Kg/m2) da Imperbras ou similar, estruturado com uma camada de bidim (75 g/cm2).</t>
  </si>
  <si>
    <t>CI 15.05.0700 (/)</t>
  </si>
  <si>
    <t>Impermeabilzação e isolamento térmico de telhado (metálico, barro, fibrocimento, etc.) com membrana a base de asfalto plástico puro, sem cargas de minerais, com prova de densidade, alma central de polietileno de alta densidade biorientado e alumínio superior gofrado, espessura de 3mm, tipo Multimanta ou similar.</t>
  </si>
  <si>
    <t>CI 15.05.0750 (A)</t>
  </si>
  <si>
    <t>Impermeabilização com manta asfáltica de 3mm de espessura a base de asfalto modificado com elastômeros, estruturada com não tecido de filamentos contínuos de poliéster, previamente estabilizados.  A manta deverá atender à norma da ABTN 9952, classe 2, aderida ao substrato com emulsão asfáltica.</t>
  </si>
  <si>
    <t>CI 15.05.0800 (/)</t>
  </si>
  <si>
    <t>Pintura asfáltica (uma demão com 200g/m2), para superfícies lisas de marquizes, banheiros e demais superfícies de pequenas dimensões.  Igol 2 ou similar.  Fornecimento e aplicação.</t>
  </si>
  <si>
    <t>CI 15.05.0850 (B)</t>
  </si>
  <si>
    <t>Plaqueamento in situ para cobertura de impermeabilização com placas 60x60x2,5cm fundidas e revestidas com argamassa de cimento e areia no traço 1:3 juntas espaçadas de 2,5cm tomadas com mastique de hibroasfalto, cimento e areia no traço 1:3.</t>
  </si>
  <si>
    <t>CI 15.05.0900 (/)</t>
  </si>
  <si>
    <t>Revestimento formulado a partir de resinas de poliuretano protetivo sobre impermeabilização elastomérica, acabamento semi-brilho, resistente à abrasão, Top-Coat da Imperbras ou similar.</t>
  </si>
  <si>
    <t>CI 15.05.0950 (/)</t>
  </si>
  <si>
    <t>Selante de silicone de cura neutra, a prova d'água, com comportamento de borracha numa variação de temperatura de 0° a 100° C.  Com preenchimento de (1,5x1,5)cm na interseção da manta com o teto da caixa d'água, Silastic 790 da Dow Corning ou similar.</t>
  </si>
  <si>
    <t>CI 20 Itens de Reforma</t>
  </si>
  <si>
    <t>CI 20.05 Itens de Reforma</t>
  </si>
  <si>
    <t>CI 20.05.0050 (A)</t>
  </si>
  <si>
    <t>Retirada e recolocação de telhas do tipo colonial, inclusive cumeeira e respectiva argamassa, exclusive o fornecimento do material novo.  Medida pela área coberta em projeção.</t>
  </si>
  <si>
    <t>CI 20.05.0100 (/)</t>
  </si>
  <si>
    <t>Retirada e recolocação de telhas francesas, inclusive cumeeira excluindo o fornecimento do material novo.  Medida pela área coberta em projeção.</t>
  </si>
  <si>
    <t>CI 20.05.0150 (/)</t>
  </si>
  <si>
    <t>Retirada e recolocação de telhas em fibro-cimento, ondulado, tipo convencional, inclusive cumeeira, medida pela área coberta em projeção.</t>
  </si>
  <si>
    <t>CI 20.05.0200 (/)</t>
  </si>
  <si>
    <t>Retirada e recolocação de telha em fibro-cimento do tipo Max-calha ou calha 43 ou 49 ou similar, inclusive cumeeira, medida pela área coberta em projeção.</t>
  </si>
  <si>
    <t>CI 20.05.0250 (/)</t>
  </si>
  <si>
    <t>Retirada e recolocação de telha em fibro-cimento do tipo canalete 90 ou similar, inclusive cumeeira, medida pela área coberta em projeção.</t>
  </si>
  <si>
    <t>CO 05 Instalações Provisórias</t>
  </si>
  <si>
    <t>CO 05.05 Andaimes, Plataformas, Escadas e Torres de Madeira</t>
  </si>
  <si>
    <t>CO 05.05.0050 (A)</t>
  </si>
  <si>
    <t>Andaime de madeira, para altura até 7m, compreendendo montagem e desmontagem, já considerando o reaproveitamento 3 vezes da madeira.</t>
  </si>
  <si>
    <t>CO 05.05.0100 (A)</t>
  </si>
  <si>
    <t>Andaime de madeira, para altura entre 7m e 14m, compreendendo montagem e desmontagem, já considerando o reaproveitamento 3 vezes da madeira.</t>
  </si>
  <si>
    <t>CO 05.05.0150 (A)</t>
  </si>
  <si>
    <t>Andaime de madeira, tabuado, sobre cavaletes, para pé direito até 4m, já considerando o reaproveitamento 20 vezes da madeira.  Inclusive movimentação.</t>
  </si>
  <si>
    <t>CO 05.05.0200 (A)</t>
  </si>
  <si>
    <t>Andaime de madeira, tabuado, sobre cavaletes (inclusive estes), com aproveitamento da madeira 20 vezes, inclusive movimentação para pé direito de 4m.</t>
  </si>
  <si>
    <t>CO 05.05.0250 (/)</t>
  </si>
  <si>
    <t>Andaime suspenso de madeira pendente da estrutura por cabos de aço de 3/8", utilização das tábuas 3 vezes, toras e cabos 6 vezes, montagem e desmontagem 1 vez, inclusive plataforma de madeira serrada, e perfuração de laje de concreto, montagem e desmontagem 1 vez.</t>
  </si>
  <si>
    <t>CO 05.05.0300 (/)</t>
  </si>
  <si>
    <t>Escada de madeira executada sobre terreno inclinado, com 80cm de largura mínima, com reaproveitamento da madeira uma vez, compreendo montagem e desmontagem.</t>
  </si>
  <si>
    <t>CO 05.05.0350 (B)</t>
  </si>
  <si>
    <t>Plano inclinado para transporte de materiais diversos encosta acima, com largura de 1,50m e caçamba 1m3, incluindo todos os materiais para sua instalação, exclusive aluguel de guincho.</t>
  </si>
  <si>
    <t>CO 05.05.0400 (A)</t>
  </si>
  <si>
    <t>Plataforma de madeira apoiada sobre suporte, compreendendo montagem e desmontagem, já considerando o reaproveitamento 20 vezes da madeira.</t>
  </si>
  <si>
    <t>CO 05.05.0450 (A)</t>
  </si>
  <si>
    <t>Plataforma de madeira para a proteção a transeuntes, em peças de (7,5 x 15)cm e tábuas de (2,5 x 30)cm, com 2m de largura, com aproveitamento da madeira 2 vezes, incluindo a desmontagem e retirada da madeira, de acordo parágrafo 3º artigo 113 do Regulamento de Construções e Edificações da Prefeitura da Cidade do Rio de Janeiro.</t>
  </si>
  <si>
    <t>CO 05.05.0500 (A)</t>
  </si>
  <si>
    <t>Plataforma ou passarela de madeira, (2,5 x 30)cm, considerando-se o aproveitamento da madeira 10 vezes, exclusive andaime ou outro suporte e movimentação (vide item CO 05.15.0300).</t>
  </si>
  <si>
    <t>CO 05.05.0550 (A)</t>
  </si>
  <si>
    <t>Plataforma ou passarela de madeira, (2,5 x 30)cm, considerando-se o aproveitamento da madeira 20 vezes, exclusive andaime e movimentação (vide item CO 05.15.0300).</t>
  </si>
  <si>
    <t>CO 05.05.0600 (A)</t>
  </si>
  <si>
    <t>Proteção para fachada com tela metálica fio nº 12, malha de (3x3)cm, pregada em madeiramento formado de peças de madeira serrada de (7,5 x 7,5)cm, colocadas na vertical com distância de 1m e cintas horizontais de sarrafos de (2,5 x 10)cm, pregadas por grampo de ferro de 1/2" concretados dentro das lajes.</t>
  </si>
  <si>
    <t>CO 05.05.0650 (A)</t>
  </si>
  <si>
    <t>Tela para proteção de fachada, Sampa ou similar, malha de (3x3)mm, na cor azul, larguras de 1,50m ou 2,85m, 100% polipropileno.  Fornecimento e assentamento.</t>
  </si>
  <si>
    <t>CO 05.05.0700 (/)</t>
  </si>
  <si>
    <t>Torre para guincho, com prumos de madeira serrada, prancha de (1,50x1,60)m, inclusive fornecimento do cabo, montagem e desmontagem de torre e do guincho, exclusive fornecimento do guincho.</t>
  </si>
  <si>
    <t>CO 05.10 Aluguel de Andaimes Metálicos., Elevadores e Teleféricos de Obra</t>
  </si>
  <si>
    <t>CO 05.10.0050 (/)</t>
  </si>
  <si>
    <t>Aluguel de andaime tubular sobre sapatas fixas, formado por elementos de 1,50m de largura e de altura, considerando-se a área da projeção vertical do andaime e pago pelo tempo necessário à sua utilização, exclusive: transporte dos elementos do andaime, até a obra (vide item AD 15.10.0200), plataforma ou passarela de Pinho ou similar (vide itens CO 05.05.0400 e CO 05.15.0300).  Montagem e desmontagem dos andaimes (vide item CO 05.15.0100).</t>
  </si>
  <si>
    <t>CO 05.10.0100 (A)</t>
  </si>
  <si>
    <t>Aluguel de andaime tubular sobre sapatas fixas, formado por elementos de 2m de largura e 1,50m de altura, considerando-se a área da projeção vertical do andaime e pago pelo tempo necessário à sua utilização, exclusive: transporte dos elementos do andaime, até a obra (vide item AD 15.10.0200), plataforma ou passarela de Pinho ou similar (vide itens CO 05.05.0550 e CO 05.15.0300).  Montagem e desmontagem dos andaimes (vide item CO 05.15.0100).</t>
  </si>
  <si>
    <t>CO 05.10.0150 (/)</t>
  </si>
  <si>
    <t>Aluguel de andaime tubular, para altura de até 4m; exclusive mão-de-obra de montagem e desmontagem e transporte.</t>
  </si>
  <si>
    <t>CO 05.10.0200 (/)</t>
  </si>
  <si>
    <t>Aluguel de andaime tubular, para altura de até 15m; exclusive mão-de-obra de montagem e desmontagem, inclusive transporte.</t>
  </si>
  <si>
    <t>CO 05.10.0250 (/)</t>
  </si>
  <si>
    <t>Aluguel de andaime tubular, para altura de 16m até 20m; exclusive mão-de-obra de montagem e desmontagem, inclusive transporte.</t>
  </si>
  <si>
    <t>CO 05.10.0300 (/)</t>
  </si>
  <si>
    <t>Aluguel de andaime tubular, para altura de 21m até 50m; exclusive mão-de-obra de montagem e desmontagem, inclusive transporte.</t>
  </si>
  <si>
    <t>CO 05.10.0350 (/)</t>
  </si>
  <si>
    <t>Aluguel de torre-andaime tubular sobre rodízios com largura e profundidade de 1,50m e 10,50m de altura, exclusive transporte dos elementos da torre, plataforma ou passarela  de Pinho ou similar (vide item CO 05.05.0350).  Montagem e desmontagem (vide item CO 05.15.0100).</t>
  </si>
  <si>
    <t>CO 05.10.0400 (A)</t>
  </si>
  <si>
    <t>Aluguel de elevador para obra, de elementos tubulares, para transporte vertical de materiais em cabine aberta, inclusive esta, guincho de 10CV, plataforma e cabos de 16m de altura, exclusive: transporte dos elementos até a obra.  Inclusive montagem e desmontagem.</t>
  </si>
  <si>
    <t>CO 05.10.0450 (A)</t>
  </si>
  <si>
    <t>Aluguel de elevador para obra, de elementos tubulares, para transporte vertical de concreto, pedra, areia e outros materiais, constituído de guincho de 10CV, caçamba automática de 550l, funil para descarga, silo de espera de 1000l e cabos, 16m de altura, exclusive: transporte dos elementos do elevador, inclusive montagem e desmontagem do elevador.</t>
  </si>
  <si>
    <t>CO 05.10.0475 (/)</t>
  </si>
  <si>
    <t>Aluguel de andaime suspenso, tipo balancin, cadeirinha ou similar, considerando cabo de aço, cordas, equipamentos de segurança (cinto paraquedista, trava quedas, etc), acessórios de montagem e fixação (freios, afastador, jota, barra de ligação, etc), inclusive deslocamentos horizontal e vertical e manutenção do equipamento.</t>
  </si>
  <si>
    <t>CO 05.10.0500 (/)</t>
  </si>
  <si>
    <t>Aluguel de andaime suspenso tipo pesado para serviços de revestimento, com 2m de extensão, constituído por 4 guinchos, cabos com 30m, tela protetora e demais materiais necessários à fixação e operação do andaime.  Exclusive: transporte do andaime até a obra, plataforma (vide item CO 05.05.0200), montagem e desmontagem (vide item CO 05.15.0150).</t>
  </si>
  <si>
    <t>CO 05.10.0550 (/)</t>
  </si>
  <si>
    <t>Aluguel de andaime suspenso tipo leve, para serviços de pintura, com 3m de extensão, constituído por 2 guinchos, cabos com 45m, tela protetora, plataforma e demais materiais necessários à fixação e operação de andaime.  Exclusive: transporte do andaime até a obra, montagem e desmontagem (vide item CO 05.15.0300).</t>
  </si>
  <si>
    <t>CO 05.10.0600 (A)</t>
  </si>
  <si>
    <t>Teleférico de obra para transporte de materiais diversos encosta acima, incluindo todos os materiais para sua instalação, exclusive aluguel guincho, talha manual e montagem e desmontagem.</t>
  </si>
  <si>
    <t>CO 05.15 Montagem, Desmontagem, Remontagem e Movimentação Vertical de Andaimes</t>
  </si>
  <si>
    <t>CO 05.15.0050 (/)</t>
  </si>
  <si>
    <t>Montagem e desmontagem de andaime tubular.</t>
  </si>
  <si>
    <t>CO 05.15.0100 (/)</t>
  </si>
  <si>
    <t>Montagem e desmontagem de andaime tubular, considerando-se a área vertical recoberta.</t>
  </si>
  <si>
    <t>CO 05.15.0150 (/)</t>
  </si>
  <si>
    <t>Montagem e desmontagem de andaime suspenso, considerando-se a extensão horizontal das fachadas e/ou empenas.</t>
  </si>
  <si>
    <t>CO 05.15.0200 (/)</t>
  </si>
  <si>
    <t>Desmontagem e remontagem de andaimes suspensos pendentes da estrutura.</t>
  </si>
  <si>
    <t>CO 05.15.0250 (/)</t>
  </si>
  <si>
    <t>Movimentação vertical de andaime suspenso, considerando-se uma vez a área trabalhada, em projeção vertical.</t>
  </si>
  <si>
    <t>CO 05.15.0300 (/)</t>
  </si>
  <si>
    <t>Movimentação vertical ou horizontal de plataforma ou passarela.</t>
  </si>
  <si>
    <t>CO 05.20 Montagem e Desmontagem de Elevadores de Obras</t>
  </si>
  <si>
    <t>CO 05.20.0050 (/)</t>
  </si>
  <si>
    <t>Montagem e desmontagem de elevador de obra de elementos tubulares para transporte vertical de concreto, pedra, areia e outros materiais e para elevadores com transporte vertical de materiais em cabine aberta constituídos de guincho de 10CV, caçamba automática de 550l, funil para descarga, silo de espera de 1000l, e cabos de 16m de altura.</t>
  </si>
  <si>
    <t>CO 10 Equipamentos</t>
  </si>
  <si>
    <t>CO 10.05 Equipamentos Auxiliares Diversos</t>
  </si>
  <si>
    <t>CO 10.05.0050 (/)</t>
  </si>
  <si>
    <t>Montagem ou desmontagem de andaime tipo flutuante, com plataforma.</t>
  </si>
  <si>
    <t>DR 05 Assentamentos</t>
  </si>
  <si>
    <t>DR 05.05 Tampão de Ferro Fundido</t>
  </si>
  <si>
    <t>DR 05.05.0050 (/)</t>
  </si>
  <si>
    <t>Tampão de ferro fundido, tipo quadrado até (25x25)cm, assentado com argamassa de cimento e areia no traço 1:4 em volume, exclusive o tampão.  Assentamento.</t>
  </si>
  <si>
    <t>DR 05.05.0100 (/)</t>
  </si>
  <si>
    <t>Tampão de ferro fundido, tipo quadrado de (50x50)cm até (1x1)m, assentamento com argamassa de cimento e areia no traço 1:4 em volume, exclusive o tampão.</t>
  </si>
  <si>
    <t>DR 05.05.0125 (/)</t>
  </si>
  <si>
    <t>Tampão de ferro fundido, tipo leve, ou de polietileno de alta densidade, articulado, completo, de 0,30m de diâmetro, padrão RIOLUZ, assentado com argamassa de cimento e areia no traço 1:4 em volume, exclusive o tampão. Assentamento.</t>
  </si>
  <si>
    <t>DR 05.05.0150 (/)</t>
  </si>
  <si>
    <t>Tampão de ferro fundido, tipo leve, ou de polietileno de alta densidade, completo, articulado, de 0,60m de diâmetro, padrão RIOLUZ, assentado com argamassa de cimento e areia no traço 1:4 em volume, exclusive o tempão. Assentamento.</t>
  </si>
  <si>
    <t>DR 05.05.0200 (/)</t>
  </si>
  <si>
    <t>Tampão de ferro fundido, circular, de 0,60m de diâmetro, pesando 175Kg, assentado com argamassa de cimento e areia no traço 1:4 em volume, exclusive o tampão.  Assentamento.</t>
  </si>
  <si>
    <t>DR 05.10 Calhas de Concreto Vibrado</t>
  </si>
  <si>
    <t>DR 05.10.0050 (/)</t>
  </si>
  <si>
    <t>Calhas meio-tubo circulares de concreto vibrado, diâmetro interno de 0,30m.  Fornecimento e assentamento.</t>
  </si>
  <si>
    <t>DR 05.10.0100 (/)</t>
  </si>
  <si>
    <t>Calhas meio-tubo circulares de concreto vibrado, diâmetro interno de 0,40m.  Fornecimento e assentamento.</t>
  </si>
  <si>
    <t>DR 05.10.0200 (/)</t>
  </si>
  <si>
    <t>Calhas meio-tubo circulares de concreto vibrado, diâmetro interno de 0,60m.  Fornecimento e assentamento.</t>
  </si>
  <si>
    <t>DR 05.15 Tubo de Concreto Classe PS-1 - Águas Pluviais</t>
  </si>
  <si>
    <t>DR 05.15.0050 (/)</t>
  </si>
  <si>
    <t>Tubo de concreto simples, classe PS-1, para coletor de águas pluviais, de 0,30m de diâmetro, aterro e compactação até a altura da geratriz superior do tubo; inclusive fornecimento do material para rejuntamento com argamassa de cimento e areia no traço 1:4.  Fornecimento e assentamento.</t>
  </si>
  <si>
    <t>DR 05.15.0100 (/)</t>
  </si>
  <si>
    <t>Tubo de concreto simples, classe PS-1, para coletor de águas pluviais, de 0,40m de diâmetro, aterro e compactação até a altura da geratriz superior do tubo; inclusive fornecimento do material para rejuntamento com argamassa de cimento e areia no traço 1:4.  Fornecimento e assentamento.</t>
  </si>
  <si>
    <t>DR 05.15.0150 (/)</t>
  </si>
  <si>
    <t>Tubo de concreto simples, classe PS-1, para coletor de águas pluviais, de 0,50m de diâmetro, aterro e compactação até a altura da geratriz superior do tubo; inclusive fornecimento do material para rejuntamento com argamassa de cimento e areia no traço 1:4.  Fornecimento e assentamento.</t>
  </si>
  <si>
    <t>DR 05.15.0200 (/)</t>
  </si>
  <si>
    <t>Tubo de concreto simples, classe PS-1, para coletor de águas pluviais, de 0,60m de diâmetro, aterro e compactação até a altura da geratriz superior do tubo; inclusive fornecimento do material para rejuntamento com argamassa de cimento e areia no traço 1:4.  Fornecimento e assentamento.</t>
  </si>
  <si>
    <t>DR 05.20 Tubo de Concreto Classe PA-1 - Águas Pluviais</t>
  </si>
  <si>
    <t>DR 05.20.0050 (/)</t>
  </si>
  <si>
    <t>Tubo de concreto armado, classe PA-1, para galerias de águas pluviais, com diâmetro de 0,40m, aterro e compactação até a geratriz superior do tubo; inclusive fornecimento do material para rejuntamento com argamassa de cimento e areia no traço 1:4.  Fornecimento e assentamento.</t>
  </si>
  <si>
    <t>DR 05.20.0100 (/)</t>
  </si>
  <si>
    <t>Tubo de concreto armado, classe PA-1, para galerias de águas pluviais, com diâmetro de 0,50m, aterro e compactação até a geratriz superior do tubo; inclusive fornecimento do material para rejuntamento com argamassa de cimento e areia no traço 1:4.  Fornecimento e assentamento.</t>
  </si>
  <si>
    <t>DR 05.20.0150 (/)</t>
  </si>
  <si>
    <t>Tubo de concreto armado, classe PA-1, para galerias de águas pluviais, com diâmetro de 0,60m, aterro e compactação até a geratriz superior do tubo; inclusive fornecimento do material para rejuntamento com argamassa de cimento e areia no traço 1:4.  Fornecimento e assentamento.</t>
  </si>
  <si>
    <t>DR 05.20.0200 (/)</t>
  </si>
  <si>
    <t>Tubo de concreto armado, classe PA-1, para galerias de águas pluviais, com diâmetro de 0,70m, aterro e compactação até a geratriz superior do tubo; inclusive fornecimento do material para rejuntamento com argamassa de cimento e areia no traço 1:4.  Fornecimento e assentamento.</t>
  </si>
  <si>
    <t>DR 05.20.0250 (/)</t>
  </si>
  <si>
    <t>Tubo de concreto armado, classe PA-1, para galerias de águas pluviais, com diâmetro de 0,80m, aterro e compactação até a geratriz superior do tubo; inclusive fornecimento do material para rejuntamento com argamassa de cimento e areia no traço 1:4.  Fornecimento e assentamento.</t>
  </si>
  <si>
    <t>DR 05.20.0300 (/)</t>
  </si>
  <si>
    <t>Tubo de concreto armado, classe PA-1, para galerias de águas pluviais, com diâmetro de 0,90m, aterro e compactação até a geratriz superior do tubo; inclusive fornecimento do material para rejuntamento com argamassa de cimento e areia no traço 1:4.  Fornecimento e assentamento.</t>
  </si>
  <si>
    <t>DR 05.20.0350 (/)</t>
  </si>
  <si>
    <t>Tubo de concreto armado, classe PA-1, para galerias de águas pluviais, com diâmetro de 1,00m, aterro e compactação até a geratriz superior do tubo; inclusive fornecimento do material para rejuntamento com argamassa de cimento e areia no traço 1:4.  Fornecimento e assentamento.</t>
  </si>
  <si>
    <t>DR 05.20.0400 (/)</t>
  </si>
  <si>
    <t>Tubo de concreto armado, classe PA-1, para galerias de águas pluviais, com diâmetro de 1,10m, aterro e compactação até a geratriz superior do tubo; inclusive fornecimento do material para rejuntamento com argamassa de cimento e areia no traço 1:4.  Fornecimento e assentamento.</t>
  </si>
  <si>
    <t>DR 05.20.0450 (/)</t>
  </si>
  <si>
    <t>Tubo de concreto armado, classe PA-1, para galerias de águas pluviais, com diâmetro de 1,20m, aterro e compactação até a geratriz superior do tubo; inclusive fornecimento do material para rejuntamento com argamassa de cimento e areia no traço 1:4.  Fornecimento e assentamento.</t>
  </si>
  <si>
    <t>DR 05.20.0500 (/)</t>
  </si>
  <si>
    <t>Tubo de concreto armado, classe PA-1, para galerias de águas pluviais, com diâmetro de 1,50m, aterro e compactação até a geratriz superior do tubo; inclusive fornecimento do material para rejuntamento com argamassa de cimento e areia no traço 1:4.  Fornecimento e assentamento.</t>
  </si>
  <si>
    <t>DR 05.20.0550 (/)</t>
  </si>
  <si>
    <t>Tubo de concreto armado, classe PA-1, para galerias de águas pluviais, com diâmetro de 2,00m, aterro e compactação até a geratriz superior do tubo; inclusive fornecimento do material para rejuntamento com argamassa de cimento e areia no traço 1:4.  Fornecimento e assentamento.</t>
  </si>
  <si>
    <t>DR 05.25 Tubo de Concreto Classe PA-2 - Águas Pluviais</t>
  </si>
  <si>
    <t>DR 05.25.0050 (/)</t>
  </si>
  <si>
    <t>Tubo de concreto armado, classe PA-2, para galerias de águas pluviais, com diâmetro de 0,40m, aterro e compactação até a geratriz superior do tubo; inclusive fornecimento do material para rejuntamento com argamassa de cimento e areia no traço 1:4.  Fornecimento e assentamento.</t>
  </si>
  <si>
    <t>DR 05.25.0100 (/)</t>
  </si>
  <si>
    <t>Tubo de concreto armado, classe PA-2, para galerias de águas pluviais, com diâmetro de 0,50m, aterro e compactação até a geratriz superior do tubo; inclusive fornecimento do material para rejuntamento com argamassa de cimento e areia no traço 1:4.  Fornecimento e assentamento.</t>
  </si>
  <si>
    <t>DR 05.25.0150 (/)</t>
  </si>
  <si>
    <t>Tubo de concreto armado, classe PA-2, para galerias de águas pluviais, com diâmetro de 0,60m, aterro e compactação até a geratriz superior do tubo; inclusive fornecimento do material para rejuntamento com argamassa de cimento e areia no traço 1:4.  Fornecimento e assentamento.</t>
  </si>
  <si>
    <t>DR 05.25.0170 (/)</t>
  </si>
  <si>
    <t>DR 05.25.0180 (/)</t>
  </si>
  <si>
    <t>DR 05.25.0190 (/)</t>
  </si>
  <si>
    <t>DR 05.25.0200 (/)</t>
  </si>
  <si>
    <t>Tubo de concreto armado, classe PA-2, para galerias de águas pluviais, com diâmetro de 1,00m, aterro e compactação até a geratriz superior do tubo; inclusive fornecimento do material para rejuntamento com argamassa de cimento e areia no traço 1:4.  Fornecimento e assentamento.</t>
  </si>
  <si>
    <t>DR 05.25.0250 (/)</t>
  </si>
  <si>
    <t>DR 05.25.0300 (/)</t>
  </si>
  <si>
    <t>DR 05.25.0350 (/)</t>
  </si>
  <si>
    <t>DR 05.27 Tubo de Concreto Armado, Classe EA2, Esgoto Sanitário</t>
  </si>
  <si>
    <t>DR 05.27.0300 (/)</t>
  </si>
  <si>
    <t>Tubo de concreto armado com junta elástica, classe EA-2, para coletor de esgoto sanitário, com diâmetro de 0,30m, aterro e compactação até a geratriz superior do tubo.  Fornecimento e assentamento.</t>
  </si>
  <si>
    <t>DR 05.27.0400 (/)</t>
  </si>
  <si>
    <t>Tubo de concreto armado com junta elástica, classe EA-2, para coletor de esgoto sanitário, com diâmetro de 0,40m, aterro e compactação até a geratriz superior do tubo.  Fornecimento e assentamento.</t>
  </si>
  <si>
    <t>DR 05.27.0500 (/)</t>
  </si>
  <si>
    <t>Tubo de concreto armado com junta elástica, classe EA-2, para coletor de esgoto sanitário, com diâmetro de 0,50m, aterro e compactação até a geratriz superior do tubo.  Fornecimento e assentamento.</t>
  </si>
  <si>
    <t>DR 05.27.0600 (/)</t>
  </si>
  <si>
    <t>Tubo de concreto armado com junta elástica, classe EA-2, para coletor de esgoto sanitário, com diâmetro de 0,60m, aterro e compactação até a geratriz superior do tubo.  Fornecimento e assentamento.</t>
  </si>
  <si>
    <t>DR 05.27.0700 (/)</t>
  </si>
  <si>
    <t>Tubo de concreto armado com junta elástica, classe EA2,  para coletor de esgoto sanitário, com diâmetro de 0,70m, aterro e compactação até a geratriz superior do tubo.  Fornecimento e assentamento.</t>
  </si>
  <si>
    <t>DR 05.27.0901 (/)</t>
  </si>
  <si>
    <t>Tubo de concreto armado com junta elástica, classe EA-2, para coletor de esgoto sanitário, com diâmetro de 0,90m, aterro e compactação até a geratriz superior do tubo.  Fornecimento e assentamento.</t>
  </si>
  <si>
    <t>DR 05.30 Manilhas Cerâmicas Rejuntadas com Argamassa</t>
  </si>
  <si>
    <t>DR 05.30.0050 (/)</t>
  </si>
  <si>
    <t>Manilha cerâmica vidrada, conforme especificações da CEDAE, para esgoto sanitário, aterro e compactação até a altura da geratriz superior do tubo, com diâmetro 0,10m, inclusive fornecimento do material para rejuntamento com argamassa de cimento e areia no traço 1:4. Fornecimento e assentamento.</t>
  </si>
  <si>
    <t>DR 05.30.0100 (/)</t>
  </si>
  <si>
    <t>Manilha cerâmica vidrada, conforme especificações da CEDAE, para esgoto sanitário, aterro e compactação até a altura da geratriz superior do tubo, com diâmetro 0,15m, inclusive fornecimento do material para rejuntamento com argamassa de cimento e areia no traço 1:4. Fornecimento e assentamento.</t>
  </si>
  <si>
    <t>DR 05.30.0150 (/)</t>
  </si>
  <si>
    <t>Manilha cerâmica vidrada, conforme especificações da CEDAE, para esgoto sanitário, aterro e compactação até a altura da geratriz superior do tubo, com diâmetro 0,20m, inclusive fornecimento do material para rejuntamento com argamassa de cimento e areia no traço 1:4. Fornecimento e assentamento.</t>
  </si>
  <si>
    <t>DR 05.30.0200 (/)</t>
  </si>
  <si>
    <t>Manilha cerâmica vidrada, conforme especificações da CEDAE, para esgoto sanitário, aterro e compactação até a altura da geratriz superior do tubo, com diâmetro 0,25m, inclusive fornecimento do material para rejuntamento com argamassa de cimento e areia no traço 1:4. Fornecimento e assentamento.</t>
  </si>
  <si>
    <t>DR 05.30.0250 (/)</t>
  </si>
  <si>
    <t>Manilha cerâmica vidrada, conforme especificações da CEDAE, para esgoto sanitário, aterro e compactação até a altura da geratriz superior do tubo, com diâmetro 0,30m, inclusive fornecimento do material para rejuntamento com argamassa de cimento e areia no traço 1:4. Fornecimento e assentamento.</t>
  </si>
  <si>
    <t>DR 05.35 Conexões de Cerâmica</t>
  </si>
  <si>
    <t>DR 05.35.0050 (/)</t>
  </si>
  <si>
    <t>Curva cerâmica de 45° ou 90° de cerâmica, vibrada internamente, para esgoto, com diâmetro de 0,15m, inclusive fornecimento do material para rejuntamento com argamassa de cimento e areia no traço 1:4.  Fornecimento e assentamento.</t>
  </si>
  <si>
    <t>DR 05.35.0100 (/)</t>
  </si>
  <si>
    <t>Junção de 45° ou 90° de cerâmica, vibrada internamente, para esgoto, com diâmetro de 0,15m, inclusive fornecimento do material para rejuntamento com argamassa de cimento e areia no traço 1:4.  Fornecimento e assentamento.</t>
  </si>
  <si>
    <t>DR 05.35.0150 (/)</t>
  </si>
  <si>
    <t>Junção de 45° ou 90°, vibrada internamente, para esgoto, com diâmetro de 0,20m, inclusive fornecimento do material para rejuntamento com argamassa de cimento e areia no traço 1:4. Fornecimento e assentamento.</t>
  </si>
  <si>
    <t>DR 05.40 Tubo de PVC Rígido para Esgotos Sanitários</t>
  </si>
  <si>
    <t>DR 05.40.0050 (/)</t>
  </si>
  <si>
    <t>Tubo de PVC rígido (NBR-7362), tipo Vinilfort ou similar, para coletor de esgoto sanitário, com diâmetro nominal de 100mm, compreendendo carga e descarga, colocação na vala, montagem e reaterro até a geratriz superior do tubo, inclusive anel de borracha.  Fornecimento e assentamento.</t>
  </si>
  <si>
    <t>DR 05.40.0100 (/)</t>
  </si>
  <si>
    <t>Tubo de PVC rígido (NBR-7362), tipo Vinilfort ou similar, para coletor de esgoto sanitário, com diâmetro nominal de 150mm, compreendendo carga e descarga, colocação na vala, montagem e reaterro até a geratriz superior do tubo, inclusive anel de borracha.  Fornecimento e assentamento.</t>
  </si>
  <si>
    <t>DR 05.40.0150 (/)</t>
  </si>
  <si>
    <t>Tubo de PVC rígido (NBR-7362), tipo Vinilfort ou similar, para coletor de esgoto sanitário, com diâmetro nominal de 200mm, compreendendo carga e descarga, colocação na vala, montagem e reaterro até a geratriz superior do tubo, inclusive anel de borracha.  Fornecimento e assentamento.</t>
  </si>
  <si>
    <t>DR 05.40.0200 (/)</t>
  </si>
  <si>
    <t>Tubo de PVC rígido (NBR-7362), tipo Vinilfort ou similar, para coletor de esgoto sanitário, com diâmetro nominal de 250mm, compreendendo carga e descarga, colocação na vala, montagem e reaterro até a geratriz superior do tubo, inclusive anel de borracha.  Fornecimento e assentamento.</t>
  </si>
  <si>
    <t>DR 05.40.0250 (/)</t>
  </si>
  <si>
    <t>Tubo de PVC rígido (NBR-7362), tipo Vinilfort ou similar, para coletor de esgoto sanitário, com diâmetro nominal de 300mm, compreendendo carga e descarga, colocação na vala, montagem e reaterro até a geratriz superior do tubo, inclusive anel de borracha.  Fornecimento e assentamento.</t>
  </si>
  <si>
    <t>DR 05.41 Tubulações em PEAD Dupla Parede para Esgotos Sanitários</t>
  </si>
  <si>
    <t>DR 05.41.0100 (/)</t>
  </si>
  <si>
    <t>Tubo corrugado de polietileno de alta densidade, fabricado com matéria prima virgem, dupla  parede, para redes coletoras de esgotos, linha Kanasan da Kanaflex ou similar, cor ocre (de acordo com a NBR 7362), diâmetro nominal de 100mm (diâmetro interno de 94mm), incluindo 1 (uma) luva e 2 (dois) anéis de vedação, compreendendo carga e descarga, colocação na vala, montagem e reaterro até a geratriz superior do tubo.  Fornecimento e colocação.</t>
  </si>
  <si>
    <t>DR 05.41.0150 (/)</t>
  </si>
  <si>
    <t>Tubo corrugado de polietileno de alta densidade, fabricado com matéria prima virgem, dupla  parede, para redes coletoras de esgotos, linha Kanasan da Kanaflex ou similar, cor ocre (de acordo com a NBR 7362), diâmetro nominal de 150mm (diâmetro interno de 135mm), incluindo 1 (uma) luva e 2 (dois) anéis de vedação, compreendendo carga e descarga, colocação na vala, montagem e reaterro até a geratriz superior do tubo.  Fornecimento e colocação.</t>
  </si>
  <si>
    <t>DR 05.45 Tubos de PVC rígido para adução e distribuição de àgua</t>
  </si>
  <si>
    <t>DR 05.45.0050 (A)</t>
  </si>
  <si>
    <t>Tubo de PVC rígido - PBA, classe 12, para adução e distibuição de águas, com diâmetro nominal de 50mm, compreendendo carga e descarga, colocação na vala, montagem e reaterro até a geratriz superior do tubo, inclusive anel de borracha.  Fornecimento e assentamento.</t>
  </si>
  <si>
    <t>DR 05.45.0053 (A)</t>
  </si>
  <si>
    <t>Tubo de PVC rígido - PBA, classe 12, para adução e distribuição de águas, com diâmetro nominal de 75mm, compreendendo carga e descarga, colocação na vala, montagem e reaterro até a geratriz superior do tubo, inclusive anel de borracha.  Fornecimento e assentamento.</t>
  </si>
  <si>
    <t>DR 05.45.0056 (A)</t>
  </si>
  <si>
    <t>Tubo de PVC rígido - PBA, classe 12, para adução e distibuição de águas, com diâmetro nominal de 100mm, compreendendo carga e descarga, colocação na vala, montagem e reaterro até a geratriz superior do tubo, inclusive anel de borracha.  Fornecimento e assentamento.</t>
  </si>
  <si>
    <t>DR 05.45.0100 (/)</t>
  </si>
  <si>
    <t>Tubo de PVC rígido - PBA, classe 15 (EB-183), para adução e distribuição de águas, com diâmetro nominal de 50mm, compreendendo carga e descarga, colocação na vala, montagem e reaterro até a geratriz superior do tubo, inclusive anel de borracha.  Fornecimento e assentamento.</t>
  </si>
  <si>
    <t>DR 05.45.0103 (/)</t>
  </si>
  <si>
    <t>Tubo de PVC rígido - PBA, classe 15 (EB-183), para adução e distribuição de águas, com diâmetro nominal de 75mm, compreendendo carga e descarga, colocação na vala, montagem e reaterro até a geratriz superior do tubo, inclusive anel de borracha.  Fornecimento e assentamento.</t>
  </si>
  <si>
    <t>DR 05.45.0106 (/)</t>
  </si>
  <si>
    <t>Tubo de PVC rígido - PBA, classe 15, (EB-183), para adução e distribuição de águas, com diâmetro nominal de 100mm, compreendendo carga e descarga, colocação na vala, montagem e reaterro até a geratriz superior do tubo, inclusive anel de borracha.  Fornecimento e assentamento.</t>
  </si>
  <si>
    <t>DR 05.45.0150 (A)</t>
  </si>
  <si>
    <t>Tubo de PVC rígido - PBA, classe 20, para adução e distibuição de águas, com diâmetro nominal de 50mm, compreendendo carga e descarga, colocação na vala, montagem e reaterro até a geratriz superior do tubo, inclusive anel de borracha.  Fornecimento e assentamento.</t>
  </si>
  <si>
    <t>DR 05.45.0153 (/)</t>
  </si>
  <si>
    <t>Tubo de PVC rígido - PBA, classe 20, para adução e distibuição de águas, com diâmetro nominal de 75mm, compreendendo carga e descarga, colocação na vala, montagem e reaterro até a geratriz superior do tubo, inclusive anel de borracha.  Fornecimento e assentamento.</t>
  </si>
  <si>
    <t>DR 05.45.0156 (/)</t>
  </si>
  <si>
    <t>Tubo de PVC rígido - PBA, classe 20, para adução e distibuição de águas, com diâmetro nominal de 100mm, compreendendo carga e descarga, colocação na vala, montagem e reaterro até a geratriz superior do tubo, inclusive anel de borracha.  Fornecimento e assentamento.</t>
  </si>
  <si>
    <t>DR 05.45.0200 (A)</t>
  </si>
  <si>
    <t>Tubo de PVC rígido - DEFoFo, para adução e distribuição de águas, com diâmetro nominal de 100mm, compreendendo carga e descarga, colocação na vala, montagem e reaterro até a geratriz superior do tubo, inclusive anel de borracha.  Fornecimento e assentamento.</t>
  </si>
  <si>
    <t>DR 05.45.0203 (A)</t>
  </si>
  <si>
    <t>Tubo de PVC rígido - DEFoFo, para adução e distribuição de águas, com diâmetro nominal de 150mm, compreendendo carga e descarga, colocação na vala, montagem e reaterro até a geratriz superior do tubo, inclusive anel de borracha.  Fornecimento e assentamento.</t>
  </si>
  <si>
    <t>DR 05.45.0206 (A)</t>
  </si>
  <si>
    <t>Tubo de PVC rígido - DEFoFo, para adução e distribuição de águas, com diâmetro nominal de 200mm, compreendendo carga e descarga, colocação na vala, montagem e reaterro até a geratriz superior do tubo, inclusive  anel de borracha.  Fornecimento e assentamento.</t>
  </si>
  <si>
    <t>DR 05.45.0209 (A)</t>
  </si>
  <si>
    <t>Tubo de PVC rígido - DEFoFo, para adução e distribuição de águas, com diâmetro nominal de 250mm, compreendendo carga e descarga, colocação na vala, montagem e reaterro até a geratriz superior do tubo, inclusive anel de borracha.  Fornecimento e assentamento.</t>
  </si>
  <si>
    <t>DR 05.45.0212 (A)</t>
  </si>
  <si>
    <t>Tubo de PVC rígido - DEFoFo, para adução e distribuição de águas, com diâmetro nominal de 300mm, compreendendo carga e descarga, colocação na vala, montagem e reaterro até a geratriz superior do tubo, inclusive anel de borracha.  Fornecimento e assentamento.</t>
  </si>
  <si>
    <t>DR 05.50 Conexões e Acessórios de Tubo de PVC Rígido</t>
  </si>
  <si>
    <t>DR 05.50.0050 (/)</t>
  </si>
  <si>
    <t>Adaptador de PVC rígido - PBA com 1 bolsa e rosca, classe 12, inclusive fornecimento do material para junta (anel de borracha e lubrificante) com diâmetro de 50mm.  Fornecimento e assentamento.</t>
  </si>
  <si>
    <t>DR 05.50.0053 (/)</t>
  </si>
  <si>
    <t>Adaptador de PVC rígido - PBA com 1 bolsa e rosca, classe 12, inclusive fornecimento do material para junta (anel de borracha e lubrificante) com diâmetro de 75mm.  Fornecimento e assentamento.</t>
  </si>
  <si>
    <t>DR 05.50.0056 (/)</t>
  </si>
  <si>
    <t>Adaptador de PVC rígido - PBA com 1 bolsa e rosca, classe 12, inclusive fornecimento do material para junta (anel de borracha e lubrificante) com diâmetro de 100mm.  Fornecimento e assentamento.</t>
  </si>
  <si>
    <t>DR 05.50.0100 (/)</t>
  </si>
  <si>
    <t>Adaptador de PVC rígido - PBA com 1 bolsa e rosca, classe 12, diâmetro de 50mm.  Fornecimento e assentamento.</t>
  </si>
  <si>
    <t>DR 05.50.0103 (/)</t>
  </si>
  <si>
    <t>Adaptador de PVC rígido - PBA com 1 bolsa e rosca, classe 12, diâmetro de 75mm.  Fornecimento e assentamento.</t>
  </si>
  <si>
    <t>DR 05.50.0150 (/)</t>
  </si>
  <si>
    <t>Adaptador de PVC rígido - PBA à  bolsa de ferro fundido junta elástica com 1 ponta e 1 bolsa, classe 12, diâmetro de 50mm.  Fornecimento e assentamento.</t>
  </si>
  <si>
    <t>DR 05.50.0153 (/)</t>
  </si>
  <si>
    <t>Adaptador de PVC rígido - PBA à  bolsa de ferro fundido junta elástica com 1 ponta e 1 bolsa, classe 12, diâmetro de 75mm.  Fornecimento e assentamento.</t>
  </si>
  <si>
    <t>DR 05.50.0156 (/)</t>
  </si>
  <si>
    <t>Adaptador de PVC rígido - PBA à  bolsa de ferro fundido junta elástica com 1 ponta e 1 bolsa, classe 12, diâmetro de 100mm.  Fornecimento e assentamento.</t>
  </si>
  <si>
    <t>DR 05.50.0200 (/)</t>
  </si>
  <si>
    <t>Adaptador de PVC rígido, Vinilfort, com 1 ponta e 1 bolsa, para tubo cerâmico, diâmetro de (100x100)mm.  Fornecimento e assentamento.</t>
  </si>
  <si>
    <t>DR 05.50.0250 (/)</t>
  </si>
  <si>
    <t>Cap de PVC rígido - PBA com 1 bolsa, classe 12, diâmetro de 50mm.  Fornecimento e assentamento.</t>
  </si>
  <si>
    <t>DR 05.50.0253 (/)</t>
  </si>
  <si>
    <t>Cap de PVC rígido - PBA com 1 bolsa, classe 12, diâmetro de 75mm.  Fornecimento e assentamento.</t>
  </si>
  <si>
    <t>DR 05.50.0256 (/)</t>
  </si>
  <si>
    <t>Cap de PVC rígido - PBA com 1 bolsa, classe 12, diâmetro de 100mm.  Fornecimento e assentamento.</t>
  </si>
  <si>
    <t>DR 05.50.0300 (/)</t>
  </si>
  <si>
    <t>Curva de 22° 30' de  PVC rígido - PBA com 1 ponta e 1 bolsa, classe 12, diâmetro de 50mm. Fornecimento e assentamento.</t>
  </si>
  <si>
    <t>DR 05.50.0303 (/)</t>
  </si>
  <si>
    <t>Curva de 22°30' de  PVC rígido - PBA com 1 ponta e 1 bolsa, classe 12, diâmetro de 75mm.  Fornecimento e assentamento.</t>
  </si>
  <si>
    <t>DR 05.50.0306 (/)</t>
  </si>
  <si>
    <t>Curva de 22°30' de  PVC rígido - PBA com 1 ponta e 1 bolsa, classe 12, diâmetro de 100mm.  Fornecimento e assentamento.</t>
  </si>
  <si>
    <t>DR 05.50.0350 (/)</t>
  </si>
  <si>
    <t>Curva de 45° de PVC rígido - PBA com 1 ponta e 1 bolsa, classe 12, inclusive fornecimento do material para junta (anel de borracha e lubrificante) diâmetro de 50mm.  Fornecimento e assentamento.</t>
  </si>
  <si>
    <t>DR 05.50.0353 (/)</t>
  </si>
  <si>
    <t>Curva de 45° de PVC rígido - PBA com 1 ponta e 1 bolsa, classe 12, inclusive fornecimento do material para junta (anel de borracha e lubrificante) diâmetro de 75mm.  Fornecimento e assentamento.</t>
  </si>
  <si>
    <t>DR 05.50.0356 (/)</t>
  </si>
  <si>
    <t>Curva de 45° de PVC rígido - PBA com 1 ponta e 1 bolsa, classe 12, inclusive fornecimento do material para junta (anel de borracha e lubrificante) diâmetro de 100mm.  Fornecimento e assentamento.</t>
  </si>
  <si>
    <t>DR 05.50.0359 (/)</t>
  </si>
  <si>
    <t>Curva de 45° de PVC rígido - PBA com 1 ponta e 1 bolsa, classe 12, diâmetro de 160mm, inclusive fornecimento do material para junta (anel de borracha elubrificante).  Fornecimento e assentamento.</t>
  </si>
  <si>
    <t>DR 05.50.0400 (/)</t>
  </si>
  <si>
    <t>Curva longa de 45° de PVC rígido, Vinilfort, com 1 ponta e 1 bolsa, inclusive fornecimento do material para junta (anel de borracha e lubrificante) diâmetro de 100mm.  Fornecimento e assentamento.</t>
  </si>
  <si>
    <t>DR 05.50.0403 (/)</t>
  </si>
  <si>
    <t>Curva curta de 45° de PVC rígido, Vinilfort, com 1 ponta e 1 bolsa, inclusive fornecimento do material para junta (anel de borracha e lubrificante) diâmetro de 100mm.  Fornecimento e assentamento.</t>
  </si>
  <si>
    <t>DR 05.50.0406 (/)</t>
  </si>
  <si>
    <t>Curva de 45° de PVC rígido, Vinilfort, com 1 ponta e 1 bolsa, inclusive fornecimento do material para junta (anel de borracha e lubrificante) diâmetro de 150mm.  Fornecimento e assentamento.</t>
  </si>
  <si>
    <t>DR 05.50.0409 (/)</t>
  </si>
  <si>
    <t>Curva de 45° de PVC rígido, Vinilfort, com 1 ponta e 1 bolsa, inclusive fornecimento do material para junta (anel de borracha e lubrificante) diâmetro de 200mm.  Fornecimento e assentamento.</t>
  </si>
  <si>
    <t>DR 05.50.0412 (/)</t>
  </si>
  <si>
    <t>Curva de 45° de PVC rígido, Vinilfort ou similar, ponta e bolsa, inclusive fornecimento do material para junta (anel de borracha e lubrificante) diâmetro de 250mm.  Fornecimento e assentamento.</t>
  </si>
  <si>
    <t>DR 05.50.0415 (/)</t>
  </si>
  <si>
    <t>Curva de 45° de PVC rígido, Vinilfort, com 1 ponta e 1 bolsa, inclusive fornecimento do material para junta (anel de borracha e lubrificante) diâmetro de 300mm.  Fornecimento e assentamento.</t>
  </si>
  <si>
    <t>DR 05.50.0450 (/)</t>
  </si>
  <si>
    <t>Curva de 90° de PVC rígido - PBA com 1 ponta e 1 bolsa, classe 12, inclusive fornecimento do material para junta (anel de borracha e lubrificante) diâmetro de 50mm.  Fornecimento e assentamento.</t>
  </si>
  <si>
    <t>DR 05.50.0453 (/)</t>
  </si>
  <si>
    <t>Curva de 90º de PVC rígido - PBA com 1 ponta e 1 bolsa, classe 12, inclusive fornecimento do material para junta (anel de borracha e lubrificante) diâmetro de 75mm.  Fornecimento e assentamento.</t>
  </si>
  <si>
    <t>DR 05.50.0456 (/)</t>
  </si>
  <si>
    <t>Curva de 90° de PVC rígido - PBA com 1 ponta e 1 bolsa, classe 12, inclusive fornecimento do material para junta (anel de borracha e lubrificante) diâmetro de 100mm.  Fornecimento e assentamento.</t>
  </si>
  <si>
    <t>DR 05.50.0462 (/)</t>
  </si>
  <si>
    <t>Curva de 90° de PVC rígido - PBA com 1 ponta e 1 bolsa, classe 12, diâmetro de 200mm, inclusive fornecimento do material para junta (anel de borracha elubrificante).  Fornecimento e assentamento.</t>
  </si>
  <si>
    <t>DR 05.50.0500 (/)</t>
  </si>
  <si>
    <t>Curva curta de 90° de PVC rígido, Vinilfort, com 1 ponta e 1 bolsa, inclusive fornecimento do material para junta (anel de borracha e lubrificante) diâmetro de 100mm.  Fornecimento e assentamento.</t>
  </si>
  <si>
    <t>DR 05.50.0550 (/)</t>
  </si>
  <si>
    <t>Curva longa de 90° de PVC rígido, Vinilfort, com 1 ponta e 1 bolsa, inclusive fornecimento do material para junta (lubrificante) diâmetro de 150mm.  Fornecimento e assentamento.</t>
  </si>
  <si>
    <t>DR 05.50.0600 (/)</t>
  </si>
  <si>
    <t>Curva curta de 90° de PVC rígido para esgoto predial com 1 ponta e 1 bolsa, inclusive fornecimento do material para junta (anel de borracha e lubrificante) diâmetro de 100mm.  Fornecimento e assentamento.</t>
  </si>
  <si>
    <t>DR 05.50.0650 (/)</t>
  </si>
  <si>
    <t>Cruzeta de PVC rígido - PBA com 4 bolsas, classe 12, inclusive fornecimento do material para junta (anel de borracha e lubrificante) diâmetro de 75mm.  Fornecimento e assentamento.</t>
  </si>
  <si>
    <t>DR 05.50.0700 (/)</t>
  </si>
  <si>
    <t>Cruzeta de redução de PVC rígido - PBA com 4 bolsas, classe 12, inclusive fornecimento do material para junta (anel de borracha, lubrificante) diâmetro de (75x50)mm.  Fornecimento e assentamento.</t>
  </si>
  <si>
    <t>DR 05.50.0750 (/)</t>
  </si>
  <si>
    <t>Extremidade de PVC rígido - PBA com 1 flange e 1bolsa, classe 12 , inclusive fornecimento do material para junta ( anel e arruela de borracha, parafusos com porca e lubrificante) diâmetro de 50mm.  Fornecimento e assentamento.</t>
  </si>
  <si>
    <t>DR 05.50.0756 (/)</t>
  </si>
  <si>
    <t>Extremidade de PVC rígido - PBA com 1 flange e 1 bolsa, classe 12 , inclusive fornecimento do material para junta (anel e arruela de borracha, parafusos com porca e lubrificante) diâmetro de 75mm.  Fornecimento e assentamento.</t>
  </si>
  <si>
    <t>DR 05.50.0759 (/)</t>
  </si>
  <si>
    <t>Extremidade de PVC rígido - PBA com 1 flange e 1 bolsa, classe 12 , inclusive fornecimento do material para junta (anel e arruela de borracha, parafusos com porca e lubrificante) diâmetro de 100mm.  Fornecimento e assentamento.</t>
  </si>
  <si>
    <t>DR 05.50.0800 (/)</t>
  </si>
  <si>
    <t>Extremidade de PVC rígido - PBA com 1 flange e 1 ponta, classe 12 , inclusive fornecimento do material para junta (arruela de borracha, parafusos com porca) diâmetro de 50mm.  Fornecimento e assentamento.</t>
  </si>
  <si>
    <t>DR 05.50.0803 (/)</t>
  </si>
  <si>
    <t>Extremidade de PVC rígido - PBA com 1 flange e 1 ponta, classe 12 , inclusive fornecimento do material para junta (arruela de borracha, parafusos com porca) diâmetro de 75mm.  Fornecimento e assentamento.</t>
  </si>
  <si>
    <t>DR 05.50.0806 (/)</t>
  </si>
  <si>
    <t>Extremidade de PVC rígido - PBA com 1 flange e 1 ponta, classe 12 , inclusive fornecimento do material para junta (arruela de borracha, parafusos com porca) diâmetro de 100mm.  Fornecimento e assentamento.</t>
  </si>
  <si>
    <t>DR 05.50.0850 (/)</t>
  </si>
  <si>
    <t>Junção de 45° de PVC rígido, PBA com 3 bolsas, classe 12, inclusive fornecimento do material para junta (anel de borracha, lubrificante) diâmetro de 50mm.  Fornecimento e assentamento.</t>
  </si>
  <si>
    <t>DR 05.50.0900 (/)</t>
  </si>
  <si>
    <t>Junção de 45° de PVC rígido, Vinilfort com 3 bolsas, inclusive fornecimento do material para junta (anel de borracha e lubrificante) diâmetro de 100mm.  Fornecimento e assentamento.</t>
  </si>
  <si>
    <t>DR 05.50.0950 (/)</t>
  </si>
  <si>
    <t>Luva simples de PVC rígido - PBA, classe 12, inclusive fornecimento do material para junta (anel de borracha) com diâmetro nominal de 50mm.  Fornecimento e assentamento.</t>
  </si>
  <si>
    <t>DR 05.50.0953 (/)</t>
  </si>
  <si>
    <t>Luva simples de PVC rígido - PBA, classe 12, inclusive fornecimento do material para junta (anel de borracha) com diâmetro nominal de 75mm.  Fornecimento e assentamento.</t>
  </si>
  <si>
    <t>DR 05.50.0956 (/)</t>
  </si>
  <si>
    <t>Luva simples de PVC rígido - PBA, classe 12, inclusive fornecimento do material para junta (anel de borracha) com diâmetro nominal de 100mm.  Fornecimento e assentamento.</t>
  </si>
  <si>
    <t>DR 05.50.1000 (/)</t>
  </si>
  <si>
    <t>Luva de correr de PVC rígido - PBA, classe 12, inclusive fornecimento do material para junta (anel de borracha) com diâmetro nominal de 50mm.  Fornecimento e assentamento.</t>
  </si>
  <si>
    <t>DR 05.50.1003 (/)</t>
  </si>
  <si>
    <t>Luva de correr de PVC rígido - PBA, classe 12, inclusive fornecimento do material para junta (anel de borracha) com diâmetro nominal de 75mm.  Fornecimento e assentamento.</t>
  </si>
  <si>
    <t>DR 05.50.1006 (/)</t>
  </si>
  <si>
    <t>Luva de correr de PVC rígido - PBA, classe 12, inclusive fornecimento do material para junta (anel de borracha) com diâmetro nominal de 100mm.  Fornecimento e assentamento.</t>
  </si>
  <si>
    <t>DR 05.50.1050 (/)</t>
  </si>
  <si>
    <t>Luva de correr de PVC rígido - DEFoFo, Vinilfler, classe 12, inclusive fornecimento do material para junta elástica (anel de borracha) com diâmetro nominal de 100mm.  Fornecimento e assentamento.</t>
  </si>
  <si>
    <t>DR 05.50.1053 (/)</t>
  </si>
  <si>
    <t>Luva de correr de PVC rígido - DEFoFo, Vinilfler, classe 12, inclusive fornecimento do material para junta elástica (anel de borracha) com diâmetro nominal de 150mm.  Fornecimento e assentamento.</t>
  </si>
  <si>
    <t>DR 05.50.1056 (/)</t>
  </si>
  <si>
    <t>Luva de correr de PVC rígido - DEFoFo, Vinilfler, classe 12, inclusive fornecimento do material para junta elástica (anel de borracha) com diâmetro nominal de 200mm.  Fornecimento e assentamento.</t>
  </si>
  <si>
    <t>DR 05.50.1059 (/)</t>
  </si>
  <si>
    <t>Luva de correr de PVC rígido - DEFoFo, Vinilfler, classe 12, inclusive fornecimento do material para junta elástica (anel de borracha) com diâmetro nominal de 250mm.  Fornecimento e assentamento.</t>
  </si>
  <si>
    <t>DR 05.50.1062 (/)</t>
  </si>
  <si>
    <t>Luva de correr de PVC rígido - DEFoFo, Vinilfler, classe 12, inclusive fornecimento do material para junta elástica (anel de borracha) com diâmetro nominal de 300mm.  Fornecimento e assentamento.</t>
  </si>
  <si>
    <t>DR 05.50.1100 (/)</t>
  </si>
  <si>
    <t>Luva de correr de PVC rígido, Vinilfort, classe 12, inclusive fornecimento do material para junta (anel de borracha) com diâmetro nominal de 100mm.  Fornecimento e assentamento.</t>
  </si>
  <si>
    <t>DR 05.50.1103 (/)</t>
  </si>
  <si>
    <t>Luva de correr de PVC rígido, Vinilfort, classe 12, inclusive fornecimento do material para junta (anel de borracha) com diâmetro nominal de 150mm.  Fornecimento e assentamento.</t>
  </si>
  <si>
    <t>DR 05.50.1106 (/)</t>
  </si>
  <si>
    <t>Luva de correr de PVC rígido, Vinilfort, classe 12, inclusive fornecimento do material para junta (anel de borracha) com diâmetro nominal de 200mm.  Fornecimento e assentamento.</t>
  </si>
  <si>
    <t>DR 05.50.1109 (/)</t>
  </si>
  <si>
    <t>Luva de correr de PVC rígido, Vinilfort, classe 12, inclusive fornecimento do material para junta (anel de borracha) com diâmetro nominal de 250mm.  Fornecimento e assentamento.</t>
  </si>
  <si>
    <t>DR 05.50.1112 (/)</t>
  </si>
  <si>
    <t>Luva de correr de PVC rígido, Vinilfort, classe 12, inclusive fornecimento do material para junta (anel de borracha) com diâmetro nominal de 300mm.  Fornecimento e assentamento.</t>
  </si>
  <si>
    <t>DR 05.50.1150 (/)</t>
  </si>
  <si>
    <t>Redução de PVC rígido - PBA com 1 ponta e 1 bolsa, classe 12, inclusive fornecimento do material para junta (anel de borracha, lubrificante) diâmetro de (75x50)mm.  Fornecimento e assentamento.</t>
  </si>
  <si>
    <t>DR 05.50.1200 (/)</t>
  </si>
  <si>
    <t>Redução de PVC rígido - PBA com 1 ponta e 1 bolsa, classe 12, inclusive fornecimento do material para junta (anel de borracha, lubrificante) diâmetro de (100x50)mm.  Fornecimento e assentamento.</t>
  </si>
  <si>
    <t>DR 05.50.1203 (/)</t>
  </si>
  <si>
    <t>Redução de PVC rígido - PBA com 1 ponta e 1 bolsa, classe 12, inclusive fornecimento do material para junta (anel de borracha, lubrificante) diâmetro de (100x75)mm.  Fornecimento e assentamento.</t>
  </si>
  <si>
    <t>DR 05.50.1250 (/)</t>
  </si>
  <si>
    <t>Redução de PVC rígido - PBA com 1 ponta e 1 bolsa, classe 12, inclusive fornecimento do material para junta (anel de borracha, lubrificante), diâmetro de (160x110)mm.  Fornecimento e assentamento.</t>
  </si>
  <si>
    <t>DR 05.50.1300 (/)</t>
  </si>
  <si>
    <t>Redução de PVC rígido - PBA com 1 ponta e 1 bolsa, classe 12, inclusive fornecimento do material para junta (anel de borracha, lubrificante), diâmetro de (200x160)mm.  Fornecimento e assentamento.</t>
  </si>
  <si>
    <t>DR 05.50.1350 (/)</t>
  </si>
  <si>
    <t>Redução excêntrica de PVC rígido, Vinilfort, classe 12, com 1 ponta e 1 bolsa, inclusive fornecimento do material para junta (anel de borracha e lubrificante) com diâmetro de (150x100)mm.  Fornecimento e assentamento.</t>
  </si>
  <si>
    <t>DR 05.50.1353 (/)</t>
  </si>
  <si>
    <t>Redução excêntrica de PVC rígido, Vinilfort, classe 12, com 1 ponta e 1 bolsa, inclusive fornecimento do material para junta (anel de borracha e lubrificante) com diâmetro de (200x150)mm.  Fornecimento e assentamento.</t>
  </si>
  <si>
    <t>DR 05.50.1356 (/)</t>
  </si>
  <si>
    <t>Redução excêntrica de PVC rígido, Vinilfort, classe 12, com 1 ponta e 1 bolsa, inclusive fornecimento do material para junta (anel de borracha e lubrificante) com diâmetro de (250x200)mm.  Fornecimento e assentamento.</t>
  </si>
  <si>
    <t>DR 05.50.1359 (/)</t>
  </si>
  <si>
    <t>Redução excêntrica de PVC rígido, Vinilfort, classe 12, com 1 ponta e 1 bolsa, inclusive fornecimento do material para junta (anel de borracha e lubrificante) com diâmetro de (300x250)mm.  Fornecimento e assentamento.</t>
  </si>
  <si>
    <t>DR 05.50.1400 (/)</t>
  </si>
  <si>
    <t>Selim de 90° elástico de PVC rígido, Vinilfort, com 1 bolsa, inclusive fornecimento do material para junta (anel de borracha e lubrificante) diâmetro de (150x100)mm.  Fornecimento e assentamento.</t>
  </si>
  <si>
    <t>DR 05.50.1403 (/)</t>
  </si>
  <si>
    <t>Selim de 90° elástico de PVC rígido, Vinilfort, com 1 bolsa, inclusive fornecimento do material para junta (anel de borracha e lubrificante) diâmetro de (200x100)mm.  Fornecimento e assentamento.</t>
  </si>
  <si>
    <t>DR 05.50.1406 (/)</t>
  </si>
  <si>
    <t>Selim de 90° elástico de PVC rígido, Vinilfort, com 1 bolsa, inclusive fornecimento do material para junta (anel de borracha e lubrificante) diâmetro de (250x100)mm.  Fornecimento e assentamento.</t>
  </si>
  <si>
    <t>DR 05.50.1409 (/)</t>
  </si>
  <si>
    <t>Selim de 90° elástico de PVC rígido, Vinilfort, com 1 bolsa, inclusive fornecimento do material para junta (anel de borracha e lubrificante) diâmetro de (300x100)mm.  Fornecimento e assentamento.</t>
  </si>
  <si>
    <t>DR 05.50.1450 (/)</t>
  </si>
  <si>
    <t>Tê de PVC rígido - PBA com 3 bolsas, classe 12, inclusive fornecimento do material para junta (anel de borracha, lubrificante) diâmetro de 50mm.  Fornecimento e assentamento.</t>
  </si>
  <si>
    <t>DR 05.50.1453 (/)</t>
  </si>
  <si>
    <t>Tê de PVC rígido - PBA com 3 bolsas, classe 12, inclusive fornecimento do material para junta (anel de borracha, lubrificante) diâmetro de 75mm.  Fornecimento e assentamento.</t>
  </si>
  <si>
    <t>DR 05.50.1456 (/)</t>
  </si>
  <si>
    <t>Tê de PVC rígido - PBA com 3 bolsas, classe 12, inclusive fornecimento do material para junta (anel de borracha, lubrificante) diâmetro de 100mm.  Fornecimento e assentamento.</t>
  </si>
  <si>
    <t>DR 05.50.1459 (/)</t>
  </si>
  <si>
    <t>Tê de PVC rígido - PBA com 3 bolsas, classe 12, inclusive fornecimento do material para junta (anel de borracha, lubrificante), diâmetro de 160mm.  Fornecimento e assentamento.</t>
  </si>
  <si>
    <t>DR 05.50.1500 (/)</t>
  </si>
  <si>
    <t>Tê de redução de PVC rígido - PBA com 3 bolsas, classe 12, inclusive fornecimento do material para junta (anel de borracha, lubrificante), diâmetro de (75x50)mm.  Fornecimento e assentamento.</t>
  </si>
  <si>
    <t>DR 05.50.1503 (/)</t>
  </si>
  <si>
    <t>Tê de redução de PVC rígido - PBA com 3 bolsas, classe 12, inclusive fornecimento do material para junta (anel de borracha, lubrificante), diâmetro de (100x50)mm.  Fornecimento e assentamento.</t>
  </si>
  <si>
    <t>DR 05.50.1506 (/)</t>
  </si>
  <si>
    <t>Tê de redução de PVC rígido - PBA com 3 bolsas, classe 12, inclusive fornecimento do material para junta (anel de borracha, lubrificante), diâmetro de (100x75)mm.  Fornecimento e assentamento.</t>
  </si>
  <si>
    <t>DR 05.50.1509 (/)</t>
  </si>
  <si>
    <t>Tê de redução de PVC rígido - PBA com 3 bolsas, classe 12, inclusive fornecimento do material para junta (anel de borracha, lubrificante), diâmetro de (160x85)mm.  Fornecimento e assentamento.</t>
  </si>
  <si>
    <t>DR 05.50.1512 (/)</t>
  </si>
  <si>
    <t>Tê de redução de PVC rígido - PBA com 3 bolsas, classe 12, inclusive fornecimento do material para junta (anel de borracha, lubrificante), diâmetro de (160x110)mm.  Fornecimento e assentamento.</t>
  </si>
  <si>
    <t>DR 05.50.1515 (/)</t>
  </si>
  <si>
    <t>Tê de redução de PVC rígido - PBA com 3 bolsas, classe 12, inclusive fornecimento do material para junta (anel de borracha, lubrificante), diâmetro de (200x60)mm.  Fornecimento e assentamento.</t>
  </si>
  <si>
    <t>DR 05.50.1550 (/)</t>
  </si>
  <si>
    <t>Tê de PVC rígido, Vinilfort, com 3 bolsas, classe 12, inclusive fornecimento do material para junta (anel de borracha e lubrificante) diâmetro nominal de 100mm.  Fornecimento e assentamento.</t>
  </si>
  <si>
    <t>DR 05.50.1553 (/)</t>
  </si>
  <si>
    <t>Tê de PVC rígido, Vinilfort, com 3 bolsas, classe 12, inclusive fornecimento do material para junta (anel de borracha e lubrificante) diâmetro nominal de 150mm.  Fornecimento e assentamento.</t>
  </si>
  <si>
    <t>DR 05.50.1556 (/)</t>
  </si>
  <si>
    <t>Tê de PVC rígido, Vinilfort, com 3 bolsas, classe 12, inclusive fornecimento do material para junta (anel de borracha e lubrificante) diâmetro nominal de 200mm.  Fornecimento e assentamento.</t>
  </si>
  <si>
    <t>DR 05.50.1559 (/)</t>
  </si>
  <si>
    <t>Tê de PVC rígido, Vinilfort, com 3 bolsas, classe 12, inclusive fornecimento do material para junta (anel de borracha e lubrificante) diâmetro nominal de 250mm.  Fornecimento e assentamento.</t>
  </si>
  <si>
    <t>DR 05.50.1562 (/)</t>
  </si>
  <si>
    <t>Tê de PVC rígido, Vinilfort, com 3 bolsas, classe 12, inclusive fornecimento do material para junta (anel de borracha e lubrificante) diâmetro nominal de 300mm.  Fornecimento e assentamento.</t>
  </si>
  <si>
    <t>DR 05.50.1600 (/)</t>
  </si>
  <si>
    <t>Tê de redução de PVC rígido, Vinilfort, com 3 bolsas, classe 12, inclusive fornecimento do material para junta (anel de borracha) diâmetro de (200x150)mm.  Fornecimento e assentamento.</t>
  </si>
  <si>
    <t>DR 05.50.1603 (/)</t>
  </si>
  <si>
    <t>Tê de redução de PVC rígido, Vinilfort, com 3 bolsas, classe 12, inclusive fornecimento do material para junta (anel de borracha), diâmetro de (250x150)mm.  Fornecimento e assentamento.</t>
  </si>
  <si>
    <t>DR 05.50.1606 (/)</t>
  </si>
  <si>
    <t>Tê de redução de PVC rígido, Vinilfort, com 3 bolsas, classe 12, inclusive fornecimento do material para junta (anel de borracha), diâmetro de (300x150)mm.  Fornecimento e assentamento.</t>
  </si>
  <si>
    <t>DR 05.55 Tubos de PVC - Águas Pluviais</t>
  </si>
  <si>
    <t>DR 05.55.0050 (/)</t>
  </si>
  <si>
    <t>Tubo flexível estruturado de PVC, diâmetro de 300mm, assentado sobre berço flexível, inclusive emendas, aterro e compactação até a geratriz superior do tubo, exclusive material de reaterro.  Fornecimento e assentamento.</t>
  </si>
  <si>
    <t>DR 05.55.0053 (/)</t>
  </si>
  <si>
    <t>Tubo flexível estruturado de PVC, diâmetro de 400mm, assentado sobre berço flexível, inclusive emendas, aterro e compactação até a geratriz superior do tubo, exclusive material de reaterro.  Fornecimento e assentamento.</t>
  </si>
  <si>
    <t>DR 05.55.0056 (/)</t>
  </si>
  <si>
    <t>Tubo flexível estruturado de PVC, diâmetro de 500mm, assentado sobre berço flexível, inclusive emendas, aterro e compactação até a geratriz superior do tubo, exclusive material de reaterro.  Fornecimento e assentamento.</t>
  </si>
  <si>
    <t>DR 05.55.0059 (/)</t>
  </si>
  <si>
    <t>Tubo flexível estruturado de PVC, diâmetro de 600mm, assentado sobre berço flexível, inclusive emendas, aterro e compactação até a geratriz superior do tubo, exclusive material de reaterro.  Fornecimento e assentamento.</t>
  </si>
  <si>
    <t>DR 05.55.0062 (/)</t>
  </si>
  <si>
    <t>Tubo flexível estruturado de PVC, diâmetro de 700mm, assentado sobre berço flexível, inclusive emendas, aterro e compactação até a geratriz superior do tubo, exclusive material de reaterro.  Fornecimento e assentamento.</t>
  </si>
  <si>
    <t>DR 05.55.0065 (/)</t>
  </si>
  <si>
    <t>Tubo flexível estruturado de PVC, diâmetro de 800mm, assentado sobre berço flexível, inclusive emendas, aterro e compactação até a geratriz superior do tubo, exclusive material de reaterro.  Fornecimento e assentamento.</t>
  </si>
  <si>
    <t>DR 05.55.0068 (/)</t>
  </si>
  <si>
    <t>Tubo flexível estruturado de PVC, diâmetro de 900mm, assentado sobre berço flexível, inclusive emendas, aterro e compactação até a geratriz superior do tubo, exclusive material de reaterro.  Fornecimento e assentamento.</t>
  </si>
  <si>
    <t>DR 05.55.0071 (/)</t>
  </si>
  <si>
    <t>Tubo flexível estruturado de PVC, diâmetro de 1000mm, assentado sobre berço flexível, inclusive emendas, aterro e compactação até a geratriz superior do tubo, exclusive material de reaterro.  Fornecimento e assentamento.</t>
  </si>
  <si>
    <t>DR 05.55.0074 (/)</t>
  </si>
  <si>
    <t>Tubo flexível estruturado de PVC, diâmetro de 1100mm, assentado sobre berço flexível, inclusive emendas, aterro e compactação até a geratriz superior do tubo, exclusive material de reaterro.  Fornecimento e assentamento.</t>
  </si>
  <si>
    <t>DR 05.55.0077 (/)</t>
  </si>
  <si>
    <t>Tubo flexível estruturado de PVC, diâmetro de 1200mm, assentado sobre berço flexível, inclusive emendas, aterro e compactação até a geratriz superior do tubo, exclusive material de reaterro.  Fornecimento e assentamento.</t>
  </si>
  <si>
    <t>DR 10 Tubos e Conexões de Ferro Fundido</t>
  </si>
  <si>
    <t>DR 10.05 Tubo de Ferro Fundido para Pressão</t>
  </si>
  <si>
    <t>DR 10.05.0050 (A)</t>
  </si>
  <si>
    <t>Tubo de ferro fundido, dúctil, classe K-9, PN-10, flange-flange, com diâmetro nominal de 80mm, compreendendo: carga e descarga, colocação na vala, montagem e reaterro até a geratriz superior do tubo e teste hidroestático, exclusive acessórios da junta.  Fornecimento e assentamento.</t>
  </si>
  <si>
    <t>DR 10.05.0053 (A)</t>
  </si>
  <si>
    <t>Tubo de ferro fundido, dúctil, classe K-9, PN-10, flange - flange, com diâmetro nominal de 100mm, compreendendo: carga e descarga, colocação na vala, montagem e reaterro até a geratriz superior do tubo e teste hidroestático, exclusive acessórios da junta.  Fornecimento e assentamento.</t>
  </si>
  <si>
    <t>DR 10.05.0056 (A)</t>
  </si>
  <si>
    <t>Tubo de ferro fundido, dúctil, classe K-9, PN-10, flange - flange, com diâmetro nominal de 150mm, compreendendo: carga e descarga, colocação na vala, montagem e reaterro até a geratriz superior do tubo e teste hidroestático, exclusive acessórios da junta.  Fornecimento e assentamento.</t>
  </si>
  <si>
    <t>DR 10.05.0059 (A)</t>
  </si>
  <si>
    <t>Tubo de ferro fundido, dúctil, classe K-9, PN-10, flange - flange, com diâmetro nominal de 200mm, compreendendo: carga e descarga, colocação na vala, montagem e reaterro até a geratriz superior do tubo e teste hidroestático, exclusive acessórios da junta.  Fornecimento e assentamento.</t>
  </si>
  <si>
    <t>DR 10.05.0062 (A)</t>
  </si>
  <si>
    <t>Tubo de ferro fundido, dúctil, classe K-9, PN-10, flange - flange, com diâmetro nominal de 250mm, compreendendo: carga e descarga, colocação na vala, montagem e reaterro até a geratriz superior do tubo e teste hidroestático, exclusive acessórios da junta.  Fornecimento e assentamento.</t>
  </si>
  <si>
    <t>DR 10.05.0065 (A)</t>
  </si>
  <si>
    <t>Tubo de ferro fundido, dúctil, classe K-9, PN-10, flange - flange, com diâmetro nominal de 300mm, compreendendo: carga e descarga, colocação na vala, montagem e reaterro até a geratriz superior do tubo e teste hidroestático, exclusive acessórios da junta.  Fornecimento e assentamento.</t>
  </si>
  <si>
    <t>DR 10.15 Conexões de Tubos de Ferro Fundido para Pressão</t>
  </si>
  <si>
    <t>DR 10.15.0050 (/)</t>
  </si>
  <si>
    <t>Cap de ferro fundido dúctil, pintado interna e externamente com tinta betuminosa, com uma bolsa, inclusive fornecimento do material para junta (anel de borracha), com diâmetro de 80mm.  Fornecimento e assentamento.</t>
  </si>
  <si>
    <t>DR 10.15.0053 (/)</t>
  </si>
  <si>
    <t>Cap de ferro fundido dúctil, pintado interna e externamente com tinta betuminosa, com uma bolsa, inclusive fornecimento do material para junta (anel de borracha), com diâmetro de 100mm.  Fornecimento e assentamento.</t>
  </si>
  <si>
    <t>DR 10.15.0056 (/)</t>
  </si>
  <si>
    <t>Cap de ferro fundido dúctil, pintado interna e externamente com tinta betuminosa, com uma bolsa, inclusive fornecimento do material para junta (anel de borracha), com diâmetro de 150mm.  Fornecimento e assentamento.</t>
  </si>
  <si>
    <t>DR 10.15.0200 (/)</t>
  </si>
  <si>
    <t>Curva de 90° de ferro fundido dúctil, pintada interna e externamente com tinta betuminosa, com 2 flanges, inclusive  fornecimento do material para junta (arruela de borracha, parafusos com porca), com diâmetro de 50mm.  Fornecimento e assentamento.</t>
  </si>
  <si>
    <t>DR 10.15.0203 (/)</t>
  </si>
  <si>
    <t>Curva de 90° de ferro fundido dúctil, pintada interna e externamente com tinta betuminosa, com 2 flanges, inclusive fornecimento do material para junta (arruela de borracha, parafusos com porca), com diâmetro de 80mm.  Fornecimento e assentamento.</t>
  </si>
  <si>
    <t>DR 10.15.0206 (/)</t>
  </si>
  <si>
    <t>Curva de 90° de ferro fundido dúctil, pintada interna e externamente com tinta betuminosa, com 2 flanges, inclusive  fornecimento do material para junta (arruela de borracha, parafusos com porca), com diâmetro de 100mm.  Fornecimento e assentamento.</t>
  </si>
  <si>
    <t>DR 10.15.0209 (/)</t>
  </si>
  <si>
    <t>Curva de 90° de ferro fundido dúctil, pintada interna e externamente com tinta betuminosa, com 2 flanges, inclusive fornecimento do material para junta (arruela de borracha, parafusos com porca), com diâmetro de 150mm.  Fornecimento e assentamento.</t>
  </si>
  <si>
    <t>DR 10.15.0212 (/)</t>
  </si>
  <si>
    <t>Curva de 90° de ferro fundido dúctil, pintada interna e externamente com tinta betuminosa, com 2 flanges, inclusive fornecimento do material para junta (arruela de borracha, parafusos com porca), com diâmetro de 200mm.  Fornecimento e assentamento.</t>
  </si>
  <si>
    <t>DR 10.15.0215 (/)</t>
  </si>
  <si>
    <t>Curva de 90° de ferro fundido dúctil, pintada interna e externamente com tinta betuminosa, com 2 flanges, inclusive fornecimento do material para junta (arruela de borracha, parafusos com porca), com diâmetro de 250mm.  Fornecimento e assentamento.</t>
  </si>
  <si>
    <t>DR 10.15.0220 (/)</t>
  </si>
  <si>
    <t>Curva de 90° de ferro fundido dúctil, pintada interna e externamente com tinta betuminosa, com 2 flanges, inclusive fornecimento de material para junta (arruela de borracha, parafusos com porca), com diâmetro de 300mm.  Fornecimento e Assentamento.</t>
  </si>
  <si>
    <t>DR 10.15.0253 (/)</t>
  </si>
  <si>
    <t>Curva de 45° de ferro fundido dúctil, pintada interna e externamente com tinta betuminosa, com 2 flanges, inclusive fornecimento do material para junta (arruela de borracha, parafusos com porca), com diâmetro de 80mm.  Fornecimento e assentamento.</t>
  </si>
  <si>
    <t>DR 10.15.0256 (/)</t>
  </si>
  <si>
    <t>Curva de 45° de ferro fundido dúctil, pintada interna e externamente com tinta betuminosa, com 2 flanges, inclusive fornecimento do material para junta (arruela de borracha, parafusos com porca), com diâmetro de 100mm.  Fornecimento e assentamento.</t>
  </si>
  <si>
    <t>DR 10.15.0259 (/)</t>
  </si>
  <si>
    <t>Curva de 45° de ferro fundido dúctil, pintada interna e externamente com tinta betuminosa, com 2 flanges, inclusive fornecimento do material para junta (arruela de borracha, parafusos com porca), com diâmetro de 150mm.  Fornecimento e assentamento.</t>
  </si>
  <si>
    <t>DR 10.15.0262 (/)</t>
  </si>
  <si>
    <t>Curva de 45° de ferro fundido dúctil, pintada interna e externamente com tinta betuminosa, com 2 flanges, inclusive fornecimento do material para junta (arruela de borracha, parafusos com porca), com diâmetro de 200mm.  Fornecimento e assentamento.</t>
  </si>
  <si>
    <t>DR 10.15.0265 (/)</t>
  </si>
  <si>
    <t>Curva de 45° de ferro fundido dúctil, pintada interna e externamente com tinta betuminosa, com 2 flanges, inclusive fornecimento do material para junta (arruela de borracha, parafusos com porca), com diâmetro de 250mm.  Fornecimento e assentamento.</t>
  </si>
  <si>
    <t>DR 10.15.0268 (/)</t>
  </si>
  <si>
    <t>Curva de 45° de ferro fundido dúctil, pintada interna e externamente com tinta betuminosa, com 2 flanges, inclusive fornecimento do material para junta (arruela de borracha, parafusos com porca), com diâmetro de 300mm.  Fornecimento e assentamento.</t>
  </si>
  <si>
    <t>DR 10.15.0280 (/)</t>
  </si>
  <si>
    <t>Curva de 22°30' de ferro fundido dúctil, pintada interna e externamente com tinta betuminosa, com 2 flanges, inclusive fornecimento de material para junta (arruela de borracha, parafusos com porca), com diâmetro de 80mm.  Fornecimento e Assentamento.</t>
  </si>
  <si>
    <t>DR 10.15.0283 (/)</t>
  </si>
  <si>
    <t>Curva de 22°30' de ferro fundido dúctil, pintada interna e externamente com tinta betuminosa, com 2 flanges, inclusive fornecimento de material para junta (arruela de borracha, parafusos com porca), com diâmetro de 100mm.  Fornecimento e Assentamento.</t>
  </si>
  <si>
    <t>DR 10.15.0286 (/)</t>
  </si>
  <si>
    <t>Curva de 22°30' de ferro fundido dúctil, pintada interna e externamente com tinta betuminosa, com 2 flanges, inclusive fornecimento de material para junta (arruela de borracha, parafusos com porca), com diâmetro de 150mm.  Fornecimento e Assentamento.</t>
  </si>
  <si>
    <t>DR 10.15.0289 (/)</t>
  </si>
  <si>
    <t>Curva de 22°30' de ferro fundido dúctil, pintada interna e externamente com tinta betuminosa, com 2 flanges, inclusive fornecimento de material para junta (arruela de borracha, parafusos com porca), com diâmetro de 200mm.  Fornecimento e Assentamento.</t>
  </si>
  <si>
    <t>DR 10.15.0291 (/)</t>
  </si>
  <si>
    <t>Curva de 22°30' de ferro fundido dúctil, pintada interna e externamente com tinta betuminosa, com 2 flanges, inclusive fornecimento de material para junta (arruela de borracha, parafusos com porca), com diâmetro de 250mm.  Fornecimento e Assentamento.</t>
  </si>
  <si>
    <t>DR 10.15.0294 (/)</t>
  </si>
  <si>
    <t>Curva de 22°30' de ferro fundido dúctil, pintada interna e externamente com tinta betuminosa, com 2 flanges, inclusive fornecimento de material para junta (arruela de borracha, parafusos com porca), com diâmetro de 300mm.  Fornecimento e Assentamento.</t>
  </si>
  <si>
    <t>DR 10.15.0303 (/)</t>
  </si>
  <si>
    <t>Extremidade de ferro fundido dúctil, pintado internamente e externamente com tinta betuminosa, com 1 flange e 1 bolsa, inclusive fornecimento do material para junta (arruela, parafusos, anel de borracha), com diâmetro de 80mm.  Fornecimento e assentamento.</t>
  </si>
  <si>
    <t>DR 10.15.0306 (/)</t>
  </si>
  <si>
    <t>Extremidade de ferro fundido dúctil, pintado internamente e externamente com tinta betuminosa, com 1 flange e 1 bolsa, inclusive fornecimento do material para junta (arruela, parafusos, anel de borracha), com diâmetro de 100mm.  Fornecimento e assentamento.</t>
  </si>
  <si>
    <t>DR 10.15.0309 (/)</t>
  </si>
  <si>
    <t>Extremidade de ferro fundido dúctil, pintado internamente e externamente com tinta betuminosa, com 1 flange e 1 bolsa, inclusive fornecimento do material para junta (arruela, parafusos, anel de borracha), com diâmetro de 150mm.  Fornecimento e assentamento.</t>
  </si>
  <si>
    <t>DR 10.15.0312 (/)</t>
  </si>
  <si>
    <t>Extremidade de ferro fundido dúctil, pintado internamente e externamente com tinta betuminosa, com 1 flange e 1bolsa, inclusive fornecimento do material para junta (arruela, parafusos, anel de borracha), com diâmetro de 200mm.  Fornecimento e assentamento.</t>
  </si>
  <si>
    <t>DR 10.15.0315 (/)</t>
  </si>
  <si>
    <t>Extremidade de ferro fundido dúctil, pintado internamente e externamente com tinta betuminosa, com 1 flange e 1 bolsa, inclusive fornecimento do material para junta (arruela, parafusos, anel de borracha), com diâmetro de 250mm.  Fornecimento e assentamento.</t>
  </si>
  <si>
    <t>DR 10.15.0318 (A)</t>
  </si>
  <si>
    <t>Extremidade de ferro fundido dúctil, pintado internamente e externamente com tinta betuminosa, com 1 flange e 1 bolsa, inclusive fornecimento do material para junta (arruela, parafusos, anel de borracha), com diâmetro de 300mm.  Fornecimento e assentamento.</t>
  </si>
  <si>
    <t>DR 10.15.0353 (/)</t>
  </si>
  <si>
    <t>Extremidade de ferro fundido dúctil, pintado internamente e externamente com tinta betuminosa, com 1 flange e 1ponta, inclusive fornecimento do material para junta (arruela de borracha, parafusos com porca), com diâmetro de 80mm.  Fornecimento e assentamento.</t>
  </si>
  <si>
    <t>DR 10.15.0356 (/)</t>
  </si>
  <si>
    <t>Extremidade de ferro fundido dúctil, pintado internamente e externamente com tinta betuminosa, com 1 flange e 1ponta, inclusive fornecimento do material para junta (arruela de borracha, parafusos com porca), com diâmetro de 100mm.  Fornecimento e assentamento.</t>
  </si>
  <si>
    <t>DR 10.15.0359 (/)</t>
  </si>
  <si>
    <t>Extremidade de ferro fundido dúctil, pintado internamente e externamente com tinta betuminosa, com 1 flange e 1ponta, inclusive fornecimento do material para junta (arruela de borracha, parafusos com porca), com diâmetro de 150mm.  Fornecimento e assentamento.</t>
  </si>
  <si>
    <t>DR 10.15.0362 (/)</t>
  </si>
  <si>
    <t>Extremidade de ferro fundido dúctil, pintado internamente e externamente com tinta betuminosa, com 1 flange e 1ponta, inclusive fornecimento do material para junta (arruela de borracha, parafusos com porca), com diâmetro de 200mm.  Fornecimento e assentamento.</t>
  </si>
  <si>
    <t>DR 10.15.0365 (/)</t>
  </si>
  <si>
    <t>Extremidade de ferro fundido dúctil, pintado internamente e externamente com tinta betuminosa, com 1 flange e 1ponta, inclusive fornecimento do material para junta (arruela de borracha, parafusos com porca), com diâmetro de 250mm.  Fornecimento e assentamento.</t>
  </si>
  <si>
    <t>DR 10.15.0368 (/)</t>
  </si>
  <si>
    <t>Extremidade de ferro fundido dúctil, pintado internamente e externamente com tinta betuminosa, com 1 flange e 1ponta, inclusive fornecimento do material para junta (arruela de borracha, parafusos com porca), com diâmetro de 300mm.  Fornecimento e assentamento.</t>
  </si>
  <si>
    <t>DR 10.15.0400 (/)</t>
  </si>
  <si>
    <t>Extremidade com aba de vedação de ferro fundido dúctil, pintada internamente e externamente com tinta betuminosa, com 1 flange e 1 ponta, inclusive fornecimento do material para junta (arruela de borracha, parafusos com porca), com diâmetro de 100mm.  Fornecimento e assentamento.</t>
  </si>
  <si>
    <t>DR 10.15.0403 (/)</t>
  </si>
  <si>
    <t>Extremidade com aba de vedação de ferro fundido dúctil, pintada internamente e externamente com tinta betuminosa, com 1 flange e 1 ponta, inclusive fornecimento do material para junta (arruela de borracha, parafusos com porca), com diâmetro de 150mm.  Fornecimento e assentamento.</t>
  </si>
  <si>
    <t>DR 10.15.0406 (/)</t>
  </si>
  <si>
    <t>Extremidade com aba de vedação de ferro fundido dúctil, pintada internamente e externamente com tinta betuminosa, com 1 flange e 1 ponta, inclusive fornecimento do material para junta (arruela de borracha, parafusos com porca), com diâmetro de 200mm.  Fornecimento e assentamento.</t>
  </si>
  <si>
    <t>DR 10.15.0450 (/)</t>
  </si>
  <si>
    <t>Flange cego de ferro fundido dúctil, pintado interna e externamente com tinta betuminosa, inclusive fornecimento do material para junta (arruela de borracha, parafusos com porca), com diâmetro de 80mm.  Fornecimento e assentamento.</t>
  </si>
  <si>
    <t>DR 10.15.0453 (/)</t>
  </si>
  <si>
    <t>Flange cego de ferro fundido dúctil, pintado interna e externamente com tinta betuminosa, inclusive fornecimento do material para junta (arruela de borracha, parafusos com porca), com diâmetro de 100mm.  Fornecimento e assentamento.</t>
  </si>
  <si>
    <t>DR 10.15.0456 (/)</t>
  </si>
  <si>
    <t>Flange cego de ferro fundido dúctil, pintado interna e externamente com tinta betuminosa, inclusive fornecimento do material para junta (arruela de borracha, parafusos com porca), com diâmetro de 150mm.  Fornecimento e assentamento.</t>
  </si>
  <si>
    <t>DR 10.15.0459 (/)</t>
  </si>
  <si>
    <t>Flange cego de ferro fundido dúctil, pintado interna e externamente com tinta betuminosa, inclusive fornecimento do material para junta (arruela de borracha, parafusos com porca), com diâmetro de 200mm.  Fornecimento e assentamento.</t>
  </si>
  <si>
    <t>DR 10.15.0462 (/)</t>
  </si>
  <si>
    <t>Flange cego de ferro fundido dúctil, pintado interna e externamente com tinta betuminosa, inclusive fornecimento do material para junta (arruela de borracha, parafusos com porca), com diâmetro de 250mm.  Fornecimento e assentamento.</t>
  </si>
  <si>
    <t>DR 10.15.0503 (/)</t>
  </si>
  <si>
    <t>Flange de ferro fundido dúctil, pintado interna e externamente com tinta betuminosa, inclusive fornecimento do material para junta (arruela de borracha, parafusos com porca), com diâmetro de 75mm (DN 80mm).  Fornecimento e assentamento.</t>
  </si>
  <si>
    <t>DR 10.15.0506 (/)</t>
  </si>
  <si>
    <t>Flange de ferro fundido dúctil, pintado interna e externamente com tinta betuminosa, inclusive fornecimento do material para junta (arruela de borracha, parafusos com porca), com diâmetro de 100mm.  Fornecimento e assentamento.</t>
  </si>
  <si>
    <t>DR 10.15.0509 (/)</t>
  </si>
  <si>
    <t>Flange de ferro fundido dúctil, pintado interna e externamente com tinta betuminosa, inclusive fornecimento do material para junta (arruela de borracha, parafusos com porca), com diâmetro de 150mm.  Fornecimento e assentamento.</t>
  </si>
  <si>
    <t>DR 10.15.0512 (/)</t>
  </si>
  <si>
    <t>Flange de ferro fundido dúctil, pintado interna e externamente com tinta betuminosa, inclusive fornecimento do material para junta (arruela de borracha, parafusos com porca), com diâmetro de 200mm.  Fornecimento e assentamento.</t>
  </si>
  <si>
    <t>DR 10.15.0515 (/)</t>
  </si>
  <si>
    <t>Flange de ferro fundido dúctil, pintado interna e externamente com tinta betuminosa, inclusive fornecimento do material para junta (arruela de borracha, parafusos com porca), com diâmetro de 250mm.  Fornecimento e assentamento.</t>
  </si>
  <si>
    <t>DR 10.15.0530 (/)</t>
  </si>
  <si>
    <t>Junção de 45° de ferro fundido dúctil, pintado interna e externamente com tinta betuminosa, com 3 flanges, inclusive fornecimento do material para junta (arruela de borracha, parafusos com porca), com diâmetro de (80x80)mm.  Fornecimento e assentamento.</t>
  </si>
  <si>
    <t>DR 10.15.0533 (/)</t>
  </si>
  <si>
    <t>Junção de 45° de ferro fundido dúctil, pintado interna e externamente com tinta betuminosa, com 3 flanges, inclusive fornecimento do material para junta (arruela de borracha, parafusos com porca), com diâmetro de (100x80)mm.  Fornecimento e assentamento.</t>
  </si>
  <si>
    <t>DR 10.15.0536 (/)</t>
  </si>
  <si>
    <t>Junção de 45° de ferro fundido dúctil, pintado interna e externamente com tinta betuminosa, com 3 flanges, inclusive fornecimento do material para junta (arruela de borracha, parafusos com porca), com diâmetro de (100x100)mm.  Fornecimento e assentamento.</t>
  </si>
  <si>
    <t>DR 10.15.0539 (/)</t>
  </si>
  <si>
    <t>Junção de 45° de ferro fundido dúctil, pintado interna e externamente com tinta betuminosa, com 3 flanges, inclusive fornecimento do material para junta (arruela de borracha, parafusos com porca), com diâmetro de (150x150)mm.  Fornecimento e assentamento.</t>
  </si>
  <si>
    <t>DR 10.15.0542 (/)</t>
  </si>
  <si>
    <t>Junção de 45° de ferro fundido dúctil, pintado interna e externamente com tinta betuminosa, com 3 flanges, inclusive fornecimento do material para junta (arruela de borracha, parafusos com porca), com diâmetro de (250x250)mm.  Fornecimento e assentamento.</t>
  </si>
  <si>
    <t>DR 10.15.0550 (/)</t>
  </si>
  <si>
    <t>Junta Gibault de ferro fundido dúctil, pintado interna e externamente com tinta betuminosa, inclusive fornecimento do material para junta (anel de borracha, luva, contra-flanges e parafusos com porca), com diâmetro de 50mm.  Fornecimento e assentamento.</t>
  </si>
  <si>
    <t>DR 10.15.0553 (/)</t>
  </si>
  <si>
    <t>Junta Gibault de ferro fundido dúctil, pintado interna e externamente com tinta betuminosa, inclusive fornecimento do material para junta (anel de borracha, luva, contra-flanges e parafusos com porca), com diâmetro de 75mm.  Fornecimento e assentamento.</t>
  </si>
  <si>
    <t>DR 10.15.0556 (/)</t>
  </si>
  <si>
    <t>Junta Gibault de ferro fundido dúctil, pintado interna e externamente com tinta betuminosa, inclusive fornecimento do material para junta (anel de borracha, luva, contra-flanges e parafusos com porca), com diâmetro de 100mm.  Fornecimento e assentamento.</t>
  </si>
  <si>
    <t>DR 10.15.0559 (/)</t>
  </si>
  <si>
    <t>Junta Gibault de ferro fundido dúctil, pintado interna e externamente com tinta betuminosa, inclusive fornecimento do material para junta (anel de borracha, luva, contra-flanges e parafusos com porca), com diâmetro de 150mm.  Fornecimento e assentamento.</t>
  </si>
  <si>
    <t>DR 10.15.0562 (/)</t>
  </si>
  <si>
    <t>Junta Gibault de ferro fundido dúctil, pintado interna e externamente com tinta betuminosa, inclusive fornecimento do material para junta (anel de borracha, luva, contra-flanges e parafusos com porca), com diâmetro de 200mm.  Fornecimento e assentamento.</t>
  </si>
  <si>
    <t>DR 10.15.0565 (/)</t>
  </si>
  <si>
    <t>Junta Gibault de ferro fundido dúctil, pintado interna e externamente com tinta betuminosa, inclusive fornecimento do material para junta (anel de borracha, luva, contra-flanges e parafusos com porca), com diâmetro de 250mm.  Fornecimento e assentamento.</t>
  </si>
  <si>
    <t>DR 10.15.0569 (A)</t>
  </si>
  <si>
    <t>Junta Gibault de ferro fundido dúctil, pintado interna e externamente com tinta betuminosa, inclusive fornecimento do material para junta (anel de borracha, luva, contra-flanges e parafusos com porca), com diâmetro de 300mm.  Fornecimento e assentamento.</t>
  </si>
  <si>
    <t>DR 10.15.0600 (/)</t>
  </si>
  <si>
    <t>Luva de ferro fundido dúctil, pintado interna e externamente com tinta betuminosa, com 2 bolsas, inclusive fornecimento do material para junta (anel de borracha), com diâmetro de 100mm.  Fornecimento e assentamento.</t>
  </si>
  <si>
    <t>DR 10.15.0603 (/)</t>
  </si>
  <si>
    <t>Luva de ferro fundido dúctil, pintado interna e externamente com tinta betuminosa, com 2 bolsas, inclusive fornecimento do material para junta (anel de borracha), com diâmetro de 150mm.  Fornecimento e assentamento.</t>
  </si>
  <si>
    <t>DR 10.15.0606 (/)</t>
  </si>
  <si>
    <t>Luva de ferro fundido dúctil, pintado interna e externamente com tinta betuminosa, com 2 bolsas, inclusive fornecimento do material para junta (anel de borracha), com diâmetro de 200mm.  Fornecimento e assentamento.</t>
  </si>
  <si>
    <t>DR 10.15.0656 (/)</t>
  </si>
  <si>
    <t>Redução de ferro fundido dúctil, pintada interna e externamente com tinta betuminosa, com ponta e bolsa, inclusive fornecimento do material para junta (anel de borracha), com diâmetro nominal de (100x80)mm.  Fornecimento e assentamento.</t>
  </si>
  <si>
    <t>DR 10.15.0659 (/)</t>
  </si>
  <si>
    <t>Redução de ferro fundido dúctil, pintada interna e externamente com tinta betuminosa, com ponta e bolsa, inclusive fornecimento do material para junta (anel de borracha), com diâmetro nominal de (150x80)mm.  Fornecimento e assentamento.</t>
  </si>
  <si>
    <t>DR 10.15.0662 (/)</t>
  </si>
  <si>
    <t>Redução de ferro fundido dúctil, pintada interna e externamente com tinta betuminosa, com ponta e bolsa, inclusive fornecimento do material para junta (anel de borracha), com diâmetro nominal de (150x100)mm.  Fornecimento e assentamento.</t>
  </si>
  <si>
    <t>DR 10.15.0665 (/)</t>
  </si>
  <si>
    <t>Redução de ferro fundido dúctil, pintada interna e externamente com tinta betuminosa, com ponta e bolsa, inclusive fornecimento do material para junta (anel de borracha), com diâmetro nominal de (200x100)mm.  Fornecimento e assentamento.</t>
  </si>
  <si>
    <t>DR 10.15.0669 (/)</t>
  </si>
  <si>
    <t>Redução de ferro fundido dúctil, pintada interna e externamente com tinta betuminosa, com ponta e bolsa, inclusive fornecimento do material para junta (anel de borracha), com diâmetro nominal de (200x150)mm.  Fornecimento e assentamento.</t>
  </si>
  <si>
    <t>DR 10.15.0700 (/)</t>
  </si>
  <si>
    <t>Redução de ferro fundido dúctil, pintado interna e externamente com tinta betuminosa, com 2 flanges, inclusive fornecimento do material para junta (arruela de borracha, parafusos com porca) com diâmetro de (80x50)mm.  Fornecimento e assentamento.</t>
  </si>
  <si>
    <t>DR 10.15.0703 (/)</t>
  </si>
  <si>
    <t>Redução de ferro fundido dúctil, pintado interna e externamente com tinta betuminosa, com 2 flanges, inclusive fornecimento do material para junta (arruela de borracha, parafusos com porca) com diâmetro de (100x80)mm.  Fornecimento e assentamento.</t>
  </si>
  <si>
    <t>DR 10.15.0706 (/)</t>
  </si>
  <si>
    <t>Redução de ferro fundido dúctil, pintado interna e externamente com tinta betuminosa, com 2 flanges, inclusive fornecimento do material para junta (arruela de borracha, parafusos com porca) com diâmetro de (150x80)mm.  Fornecimento e assentamento.</t>
  </si>
  <si>
    <t>DR 10.15.0709 (/)</t>
  </si>
  <si>
    <t>Redução de ferro fundido dúctil, pintado interna e externamente com tinta betuminosa, com 2 flanges, inclusive fornecimento do material para junta (arruela de borracha, parafusos com porca) com diâmetro de (150x100)mm.  Fornecimento e assentamento.</t>
  </si>
  <si>
    <t>DR 10.15.0712 (/)</t>
  </si>
  <si>
    <t>Redução de ferro fundido dúctil, pintado interna e externamente com tinta betuminosa, com 2 flanges, inclusive fornecimento do material para junta (arruela de borracha, parafusos com porca) com diâmetro de (200x100)mm.  Fornecimento e assentamento.</t>
  </si>
  <si>
    <t>DR 10.15.0715 (/)</t>
  </si>
  <si>
    <t>Redução de ferro fundido dúctil, pintado interna e externamente com tinta betuminosa, com 2 flanges, inclusive fornecimento do material para junta (arruela de borracha, parafusos com porca) com diâmetro de (200x150)mm.  Fornecimento e assentamento.</t>
  </si>
  <si>
    <t>DR 10.15.0718 (/)</t>
  </si>
  <si>
    <t>Redução de ferro fundido dúctil, pintado interna e externamente com tinta betuminosa, com 2 flanges, inclusive fornecimento do material para junta (arruela de borracha, parafusos com porca) com diâmetro de (250x200)mm.  Fornecimento e assentamento.</t>
  </si>
  <si>
    <t>DR 10.15.0750 (/)</t>
  </si>
  <si>
    <t>Redução excêntrica de ferro fundido dúctil, pintado interna e externamente com tinta betuminosa, com 2 flanges,  inclusive fornecimento do material para junta (arruela de borracha, parafusos com porca) com diâmetro de (80x50)mm.  Fornecimento e assentamento.</t>
  </si>
  <si>
    <t>DR 10.15.0756 (/)</t>
  </si>
  <si>
    <t>Redução excêntrica de ferro fundido dúctil, pintado interna e externamente com tinta betuminosa, com 2 flanges, inclusive fornecimento do material para junta (arruela de borracha, parafusos com porca) com diâmetro de (100x80)mm.  Fornecimento e assentamento.</t>
  </si>
  <si>
    <t>DR 10.15.0759 (/)</t>
  </si>
  <si>
    <t>Redução excêntrica de ferro fundido dúctil, pintado interna e externamente com tinta betuminosa, com 2 flanges, inclusive fornecimento do material para junta (arruela de borracha, parafusos com porca) com diâmetro de (150x80)mm.  Fornecimento e assentamento.</t>
  </si>
  <si>
    <t>DR 10.15.0762 (/)</t>
  </si>
  <si>
    <t>Redução excêntrica de ferro fundido dúctil, pintado interna e externamente com tinta betuminosa, com 2 flanges, inclusive fornecimento do material para junta (arruela de borracha, parafusos com porca) com diâmetro de (150x100)mm.  Fornecimento e assentamento.</t>
  </si>
  <si>
    <t>DR 10.15.0765 (/)</t>
  </si>
  <si>
    <t>Redução excêntrica de ferro fundido dúctil, pintado interna e externamente com tinta betuminosa, com 2 flanges,  inclusive fornecimento do material para junta (arruela de borracha, parafusos com porca) com diâmetro de (200x100)mm.  Fornecimento e assentamento.</t>
  </si>
  <si>
    <t>DR 10.15.0853 (/)</t>
  </si>
  <si>
    <t>Tê de ferro fundido dúctil, pintado interna e externamente com tinta betuminosa, com 3 bolsas, inclusive fornecimento do material para junta (anel de borracha), com diâmetro nominal de (80x80)mm.  Fornecimento e assentamento.</t>
  </si>
  <si>
    <t>DR 10.15.0859 (/)</t>
  </si>
  <si>
    <t>Tê de ferro fundido dúctil, pintado interna e externamente com tinta betuminosa, com 3 bolsas, inclusive fornecimento do material para junta (anel de borracha), com diâmetro nominal de (100x80)mm.  Fornecimento e assentamento.</t>
  </si>
  <si>
    <t>DR 10.15.0862 (/)</t>
  </si>
  <si>
    <t>Tê de ferro fundido dúctil, pintado interna e externamente com tinta betuminosa, com 3 bolsas, inclusive fornecimento do material para junta (anel de borracha), com diâmetro nominal de (100x100)mm.  Fornecimento e assentamento.</t>
  </si>
  <si>
    <t>DR 10.15.0868 (/)</t>
  </si>
  <si>
    <t>Tê de ferro fundido dúctil, pintado interna e externamente com tinta betuminosa, com 3 bolsas, inclusive fornecimento do material para junta (anel de borracha), com diâmetro nominal de (150x80)mm.  Fornecimento e assentamento.</t>
  </si>
  <si>
    <t>DR 10.15.0871 (/)</t>
  </si>
  <si>
    <t>Tê de ferro fundido dúctil, pintado interna e externamente com tinta betuminosa, com 3 bolsas, inclusive fornecimento do material para junta (anel de borracha), com diâmetro nominal de (150x100)mm.  Fornecimento e assentamento.</t>
  </si>
  <si>
    <t>DR 10.15.0874 (/)</t>
  </si>
  <si>
    <t>Tê de ferro fundido dúctil, pintado interna e externamente com tinta betuminosa, com 3 bolsas, inclusive fornecimento do material para junta (anel de borracha), com diâmetro nominal de (150x150)mm.  Fornecimento e assentamento.</t>
  </si>
  <si>
    <t>DR 10.15.0877 (/)</t>
  </si>
  <si>
    <t>Tê de ferro fundido dúctil, pintado interna e externamente com tinta betuminosa, com 3 bolsas, inclusive fornecimento do material para junta (anel de borracha), com diâmetro nominal de (200x100)mm.  Fornecimento e assentamento.</t>
  </si>
  <si>
    <t>DR 10.15.0878 (/)</t>
  </si>
  <si>
    <t>Tê de ferro fundido dúctil, pintado interna e externamente com tinta betuminosa, com 3 bolsas, inclusive fornecimento de material para junta (anel de borracha), com diâmetro nominal de (200x150)mm.  Fornecimento e Assentamento.</t>
  </si>
  <si>
    <t>DR 10.15.0880 (/)</t>
  </si>
  <si>
    <t>Tê de ferro fundido dúctil, pintado interna e externamente com tinta betuminosa, com 3 bolsas, inclusive fornecimento do material para junta (anel de borracha), com diâmetro nominal de (200x200)mm.  Fornecimento e assentamento.</t>
  </si>
  <si>
    <t>DR 10.15.0883 (/)</t>
  </si>
  <si>
    <t>Tê de ferro fundido dúctil, pintado interna e externamente com tinta betuminosa, com 3 bolsas, inclusive fornecimento do material para junta (anel de borracha), com diâmetro nominal de (250x250)mm.  Fornecimento e assentamento.</t>
  </si>
  <si>
    <t>DR 10.15.0885 (/)</t>
  </si>
  <si>
    <t>Tê de ferro fundido dúctil, pintado interna e externamente com tinta betuminosa, com 3 bolsas, inclusive fornecimento de material para junta (anel de borracha), com diâmetro nominal de (300x250)mm.  Fornecimento e Assentamento.</t>
  </si>
  <si>
    <t>DR 10.15.0887 (/)</t>
  </si>
  <si>
    <t>Tê de ferro fundido dúctil, pintado interna e externamente com tinta betuminosa, com 3 bolsas, inclusive fornecimento de material para junta (anel de borracha), com diâmetro nominal de (300x300)mm.  Fornecimento e Assentamento.</t>
  </si>
  <si>
    <t>DR 10.15.0900 (/)</t>
  </si>
  <si>
    <t>Tê de ferro fundido dúctil, pintado interna e externamente com tinta betuminosa, com 3 flanges, inclusive fornecimento do material para junta (arruela de borracha, parafusos com porca), com diâmetro de (80x50)mm.  Fornecimento e assentamento.</t>
  </si>
  <si>
    <t>DR 10.15.0903 (/)</t>
  </si>
  <si>
    <t>Tê de ferro fundido dúctil, pintado interna e externamente com tinta betuminosa, com 3 flanges, inclusive fornecimento do material para junta (arruela de borracha, parafusos com porca), com diâmetro de (80x80)mm.  Fornecimento e assentamento.</t>
  </si>
  <si>
    <t>DR 10.15.0906 (/)</t>
  </si>
  <si>
    <t>Tê de ferro fundido dúctil, pintado interna e externamente com tinta betuminosa, com 3 flanges, inclusive fornecimento do material para junta (arruela de borracha, parafusos com porca), com diâmetro de (100x50)mm.  Fornecimento e assentamento.</t>
  </si>
  <si>
    <t>DR 10.15.0909 (/)</t>
  </si>
  <si>
    <t>Tê de ferro fundido dúctil, pintado interna e externamente com tinta betuminosa, com 3 flanges, inclusive fornecimento do material para junta (arruela de borracha, parafusos com porca), com diâmetro de (100x100)mm.  Fornecimento e assentamento.</t>
  </si>
  <si>
    <t>DR 10.15.0912 (/)</t>
  </si>
  <si>
    <t>Tê de ferro fundido dúctil, pintado interna e externamente com tinta betuminosa, com 3 flanges, inclusive fornecimento do material para junta (arruela de borracha, parafusos com porca), com diâmetro de (150x80)mm.  Fornecimento e assentamento.</t>
  </si>
  <si>
    <t>DR 10.15.0915 (/)</t>
  </si>
  <si>
    <t>Tê de ferro fundido dúctil, pintado interna e externamente com tinta betuminosa, com 3 flanges, inclusive fornecimento do material para junta (arruela de borracha, parafusos com porca), com diâmetro de (150x100)mm.  Fornecimento e assentamento.</t>
  </si>
  <si>
    <t>DR 10.15.0918 (/)</t>
  </si>
  <si>
    <t>Tê de ferro fundido dúctil, pintado interna e externamente com tinta betuminosa, com 3 flanges, inclusive fornecimento do material para junta (arruela de borracha, parafusos com porca), com diâmetro de (150x150)mm.  Fornecimento e assentamento.</t>
  </si>
  <si>
    <t>DR 10.15.0921 (/)</t>
  </si>
  <si>
    <t>Tê de ferro fundido dúctil, pintado interna e externamente com tinta betuminosa, com 3 flanges, inclusive fornecimento do material para junta (arruela de borracha, parafusos com porca), com diâmetro de (200x80)mm.  Fornecimento e assentamento.</t>
  </si>
  <si>
    <t>DR 10.15.0924 (/)</t>
  </si>
  <si>
    <t>Tê de ferro fundido dúctil, pintado interna e externamente com tinta betuminosa, com 3 flanges, inclusive fornecimento do material para junta (arruela de borracha, parafusos com porca), com diâmetro de (200x100)mm.  Fornecimento e assentamento.</t>
  </si>
  <si>
    <t>DR 10.15.0925 (/)</t>
  </si>
  <si>
    <t>Tê de ferro fundido dúctil, pintado interna e externamente com tinta betuminosa, com 3 flanges, inclusive fornecimento de material para junta (arruela de borracha, parafusos com porca), com diâmetro de (200x150)mm.  Fornecimento e Assentamento.</t>
  </si>
  <si>
    <t>DR 10.15.0927 (/)</t>
  </si>
  <si>
    <t>Tê de ferro fundido dúctil, pintado interna e externamente com tinta betuminosa, com 3 flanges, inclusive fornecimento do material para junta (arruela de borracha, parafusos com porca), com diâmetro de (200x200)mm.  Fornecimento e assentamento.</t>
  </si>
  <si>
    <t>DR 10.15.0928 (/)</t>
  </si>
  <si>
    <t>Tê de ferro fundido dúctil, pintado interna e externamente com tinta betuminosa, com 3 flanges, inclusive fornecimento de material para junta (arruela de borracha, parafusos com porca), com diâmetro de (250x200)mm.  Fornecimento e Assentamento.</t>
  </si>
  <si>
    <t>DR 10.15.0930 (/)</t>
  </si>
  <si>
    <t>Tê de ferro fundido dúctil, pintada interna e externamente com tinta betuminosa, com 3 flanges, inclusive fornecimento do material para junta (arruela de borracha, parafusos com porca), com diâmetro de (250x250)mm.  Fornecimento e assentamento.</t>
  </si>
  <si>
    <t>DR 10.15.0953 (/)</t>
  </si>
  <si>
    <t>Tê de ferro fundido dúctil, pintado interna e externamente com tinta betuminosa, com 3 flanges, inclusive fornecimento do material para junta (arruela de borracha, parafusos com porca), com diâmetro de (100x80)mm.  Fornecimento e assentamento.</t>
  </si>
  <si>
    <t>DR 10.15.0956 (/)</t>
  </si>
  <si>
    <t>Tê de ferro fundido dúctil, pintado interna e externamente com tinta betuminosa, com 3 flanges, inclusive fornecimento do material para junta (arruela de borracha, parafusos com porca), com diâmetro de (150x50)mm.  Fornecimento e assentamento.</t>
  </si>
  <si>
    <t>DR 10.15.0959 (/)</t>
  </si>
  <si>
    <t>Tê de ferro fundido dúctil, pintada interna e externamente com tinta betuminosa, com 3 flanges, inclusive fornecimento do material para junta (arruela de borracha, parafusos com porca), com diâmetro de (250x50)mm.  Fornecimento e assentamento.</t>
  </si>
  <si>
    <t>DR 10.15.1050 (/)</t>
  </si>
  <si>
    <t>Toco de ferro fundido dúctil, pintado interna e externamente com tinta betuminosa, com 2 flanges, inclusive fornecimento do material para junta (arruela de borracha, parafusos com porca), comprimento de 0,25m com diâmetro de 50mm.  Fornecimento e assentamento.</t>
  </si>
  <si>
    <t>DR 10.15.1051 (/)</t>
  </si>
  <si>
    <t>Toco de ferro fundido dúctil, pintado interna e externamente com tinta betuminosa, com 2 flanges, inclusive fornecimento de material para junta (arruela de borracha, parafusos com porca), comprimento de 0,25m com diâmetro de 80mm.  Fornecimento e Assentamento.</t>
  </si>
  <si>
    <t>DR 10.15.1053 (/)</t>
  </si>
  <si>
    <t>Toco de ferro fundido dúctil, pintado interna e externamente com tinta betuminosa, com 2 flanges, inclusive fornecimento do material para junta (arruela de borracha, parafusos com porca), comprimento de 0,25m com diâmetro de 100mm.  Fornecimento e assentamento.</t>
  </si>
  <si>
    <t>DR 10.15.1056 (/)</t>
  </si>
  <si>
    <t>Toco de ferro fundido dúctil, pintado interna e externamente com tinta betuminosa, com 2 flanges, inclusive fornecimento do material para junta (arruela de borracha, parafusos com porca), comprimento de 0,25m com diâmetro de 150mm.  Fornecimento e assentamento.</t>
  </si>
  <si>
    <t>DR 10.15.1059 (/)</t>
  </si>
  <si>
    <t>Toco de ferro fundido dúctil, pintado interna e externamente com tinta betuminosa, com 2 flanges, inclusive fornecimento do material para junta (arruela de borracha, parafusos com porca), comprimento de 0,25m com diâmetro de 200mm.  Fornecimento e assentamento.</t>
  </si>
  <si>
    <t>DR 10.15.1062 (/)</t>
  </si>
  <si>
    <t>Toco de ferro fundido dúctil, pintado interna e externamente com tinta betuminosa, com 2 flanges, inclusive fornecimento do material para junta (arruela de borracha, parafusos com porca), comprimento de 0,25m com diâmetro de 250mm.  Fornecimento e assentamento.</t>
  </si>
  <si>
    <t>DR 10.15.1100 (/)</t>
  </si>
  <si>
    <t>Toco de ferro fundido dúctil, pintado interna e externamente com tinta betuminosa, com 2 flanges, inclusive fornecimento do material para junta (arruela de borracha, parafusos com porca), comprimento de 0,50m com diâmetro de 50mm.  Fornecimento e assentamento.</t>
  </si>
  <si>
    <t>DR 10.15.1101 (/)</t>
  </si>
  <si>
    <t>Toco de ferro fundido dúctil, pintado interna e externamente com tinta betuminosa, com 2 flanges, inclusive fornecimento de material para junta (arruela de borracha, parafusos com porca), comprimento de 0,50m com diâmetro de 80mm.  Fornecimento e Assentamento.</t>
  </si>
  <si>
    <t>DR 10.15.1103 (/)</t>
  </si>
  <si>
    <t>Toco de ferro fundido dúctil, pintado interna e externamente com tinta betuminosa, com 2 flanges,  inclusive fornecimento do material para junta (arruela de borracha, parafusos com porca), comprimento de 0,50m com diâmetro de 100mm.  Fornecimento e assentamento.</t>
  </si>
  <si>
    <t>DR 10.15.1106 (/)</t>
  </si>
  <si>
    <t>Toco de ferro fundido dúctil, pintado interna e externamente com tinta betuminosa, com 2 flanges,  inclusive fornecimento do material para junta (arruela de borracha, parafusos com porca), comprimento de 0,50m com diâmetro de 150mm.  Fornecimento e assentamento.</t>
  </si>
  <si>
    <t>DR 10.15.1110 (/)</t>
  </si>
  <si>
    <t>Toco de ferro fundido dúctil, pintado interna e externamente com tinta betuminosa, com 2 flanges, inclusive fornecimento de material para junta (arruela de borracha, parafusos com porca), comprimento de 0,50m com diâmetro de 200mm.  Fornecimento e Assentamento.</t>
  </si>
  <si>
    <t>DR 10.15.1145 (/)</t>
  </si>
  <si>
    <t>Toco com aba de vedação de ferro fundido dúctil, pintado interna e externamente com tinta betuminosa, com 2 flanges, inclusive fornecimento de material para junta (arruela de borracha, parafusos com porca), comprimento de 0,70m com diâmetro de 80mm.  Fornecimento e Assentamento.</t>
  </si>
  <si>
    <t>DR 10.15.1150 (/)</t>
  </si>
  <si>
    <t>Toco com aba de vedação ferro fundido dúctil, pintado interna e externamente com tinta betuminosa, com 2 flanges,  inclusive fornecimento do material para junta (arruela de borracha, parafusos com porca), comprimento de 0,70m com diâmetro de 100mm.  Fornecimento e assentamento.</t>
  </si>
  <si>
    <t>DR 10.15.1153 (/)</t>
  </si>
  <si>
    <t>Toco com aba de vedação ferro fundido dúctil, pintado interna e externamente com tinta betuminosa, com 2 flanges,  inclusive fornecimento do material para junta (arruela de borracha, parafusos com porca), comprimento de 0,70m com diâmetro de 150mm.  Fornecimento e assentamento.</t>
  </si>
  <si>
    <t>DR 10.15.1160 (/)</t>
  </si>
  <si>
    <t>Toco com aba de vedação de ferro fundido dúctil, pintado interna e externamente com tinta betuminosa, com 2 flanges, inclusive fornecimento de material para junta (arruela de borracha, parafusos com porca), comprimento de 0,70m com diâmetro de 200mm.  Fornecimento e Assentamento.</t>
  </si>
  <si>
    <t>DR 15 Válvulas, Registros e Acessórios</t>
  </si>
  <si>
    <t>DR 15.10 Registro de Gaveta</t>
  </si>
  <si>
    <t>DR 15.10.0025 (/)</t>
  </si>
  <si>
    <t>Registro de gaveta chato de ferro fundido dúctil, pintado interna e externamente com tinta betuminosa, com 2 flanges, inclusive fornecimento de material para junta (arruela de borracha, parafusos com porca), com diâmetro de 80mm.  Fornecimento e Assentamento.</t>
  </si>
  <si>
    <t>DR 15.10.0056 (/)</t>
  </si>
  <si>
    <t>Registro de gaveta chato de ferro fundido dúctil, pintado interna e externamente com tinta betuminosa, com 2 flanges, inclusive fornecimento do material para junta (arruela de borracha, parafusos com porca) com diâmetro de 100mm.  Fornecimento e assentamento.</t>
  </si>
  <si>
    <t>DR 15.10.0059 (/)</t>
  </si>
  <si>
    <t>Registro de gaveta chato de ferro fundido dúctil, pintado interna e externamente com tinta betuminosa, com 2 flanges, inclusive fornecimento do material para junta (arruela de borracha, parafusos com porca) com diâmetro de 150mm.  Fornecimento e assentamento.</t>
  </si>
  <si>
    <t>DR 15.10.0062 (/)</t>
  </si>
  <si>
    <t>Registro de gaveta chato de ferro fundido dúctil, pintado interna e externamente com tinta betuminosa, com 2 flanges, inclusive fornecimento do material para junta (arruela de borracha, parafusos com porca) com diâmetro de 200mm.  Fornecimento e assentamento.</t>
  </si>
  <si>
    <t>DR 15.10.0064 (/)</t>
  </si>
  <si>
    <t>Registro de gaveta chato de ferro fundido dúctil, pintado interna e externamente com tinta betuminosa, com 2 flanges, inclusive fornecimento de material para junta (arruela de borracha, parafusos com porca), com diâmetro de 250mm.  Fornecimento e assentamento.</t>
  </si>
  <si>
    <t>DR 15.10.0068 (/)</t>
  </si>
  <si>
    <t>Registro de gaveta chato de ferro fundido dúctil, pintado interna e externamente com tinta betuminosa, com 2 flanges, inclusive fornecimento do material para junta (arruela de borracha, parafusos com porca) com diâmetro de 300mm.  Fornecimento e assentamento.</t>
  </si>
  <si>
    <t>DR 15.10.0100 (/)</t>
  </si>
  <si>
    <t>Registro de gaveta oval com "by pass" de ferro fundido dúctil classe 1,60MPa pintado interna e externamente com tinta betuminosa, com 2 flanges, inclusive fornecimento do material para junta (arruela de borracha, parafusos com porca) com diâmetro de 400mm.  Fornecimento e assentamento.</t>
  </si>
  <si>
    <t>DR 15.10.0150 (/)</t>
  </si>
  <si>
    <t>Registro de gaveta chato de ferro fundido dúctil, pintado interna e externamente com tinta betuminosa, com 2 bolsas, inclusive anel de borracha para tubos de PVC para água, com diâmetro de 100mm.  Fornecimento e assentamento.</t>
  </si>
  <si>
    <t>DR 15.15 Registro de Gaveta, Ferro Fundido - Junta de Chumbo</t>
  </si>
  <si>
    <t>DR 15.15.0050 (/)</t>
  </si>
  <si>
    <t>Registro de gaveta de ferro fundido com flanges; inclusive fornecimento do material para junta de chumbo e parafusos, com diâmetro de 50mm.  Assentamento, sem fornecimento.</t>
  </si>
  <si>
    <t>DR 15.15.0053 (/)</t>
  </si>
  <si>
    <t>Registro de gaveta de ferro fundido com flanges; inclusive fornecimento do material para junta de chumbo e parafusos, com diâmetro de 75mm.  Assentamento, sem fornecimento.</t>
  </si>
  <si>
    <t>DR 15.15.0056 (/)</t>
  </si>
  <si>
    <t>Registro de gaveta de ferro fundido com flanges; inclusive fornecimento do material para junta de chumbo e parafusos, com diâmetro de 100mm.  Assentamento, sem fornecimento.</t>
  </si>
  <si>
    <t>DR 15.15.0065 (/)</t>
  </si>
  <si>
    <t>Registro de gaveta de ferro fundido com flanges; inclusive fornecimento do material para junta de chumbo e parafusos, com diâmetro de 300mm.  Assentamento, sem fornecimento.</t>
  </si>
  <si>
    <t>DR 15.20 Válvula Angular</t>
  </si>
  <si>
    <t>DR 15.20.0050 (/)</t>
  </si>
  <si>
    <t>Válvula angular de 90° em bronze para hidradante, modelo 207-A ou equivalente com adaptador Storz (cap e tampão) diâmetro 2 1/2" com rosca interna na entrada com 11 fios e externa na saída com 5 fios, inclusive conexões e peças.  Fabricação Niagara ou similar.  Fornecimento e assentamento.</t>
  </si>
  <si>
    <t>DR 15.25 Válvula Borboleta</t>
  </si>
  <si>
    <t>DR 15.25.0050 (/)</t>
  </si>
  <si>
    <t>Válvula borboleta com flanges, de ferro fundido dúctil, série AWWA, classe 1MPa, pintada interna e externamente com tinta Epóxi poliamida, com 2 flanges, inclusive fornecimento do material para junta (arruela de borracha, parafusos com porca), com diâmetro de 100mm.  Fornecimento e assentamento.</t>
  </si>
  <si>
    <t>DR 15.25.0053 (/)</t>
  </si>
  <si>
    <t>Válvula borboleta com flanges, de ferro fundido dúctil, série AWWA, classe 1MPa, pintada interna e externamente com tinta Epóxi poliamida, com 2 flanges, inclusive fornecimento do material para junta (arruela de borracha, parafusos com porca), com diâmetro de 150mm.  Fornecimento e assentamento.</t>
  </si>
  <si>
    <t>DR 15.25.0056 (/)</t>
  </si>
  <si>
    <t>Válvula borboleta com flanges, de ferro fundido dúctil, série AWWA, classe 1MPa, pintada interna e externamente com tinta Epóxi poliamida, com 2 flanges, inclusive fornecimento do material para junta (arruela de borracha, parafusos com porca), com diâmetro de 200mm.  Fornecimento e assentamento.</t>
  </si>
  <si>
    <t>DR 15.25.0059 (/)</t>
  </si>
  <si>
    <t>Válvula borboleta com flanges, de ferro fundido dúctil, série AWWA, classe 1MPa, pintada interna e externamente com tinta Epóxi poliamida, com 2 flanges, inclusive fornecimento do material para junta (arruela de borracha, parafusos com porca), com diâmetro de 250mm.  Fornecimento e assentamento.</t>
  </si>
  <si>
    <t>DR 15.25.0062 (/)</t>
  </si>
  <si>
    <t>Válvula borboleta com flanges, de ferro fundido dúctil, série AWWA, classe 1MPa, pintada interna e externamente com tinta Epóxi poliamida, com 2 flanges, inclusive fornecimento do material para junta (arruela de borracha, parafusos com porca), com diâmetro de 300mm.  Fornecimento e assentamento.</t>
  </si>
  <si>
    <t>DR 15.30 Válvulas Redutoras de Pressão</t>
  </si>
  <si>
    <t>DR 15.30.0050 (/)</t>
  </si>
  <si>
    <t>Válvula redutora de pressão com roscas de ferro fundido dúctil, classe 1MPa, com diâmetro de 1".  Fornecimento e assentamento.</t>
  </si>
  <si>
    <t>DR 15.30.0056 (/)</t>
  </si>
  <si>
    <t>Válvula redutora de pressão com roscas de ferro fundido dúctil, classe 1MPa, com diâmetro de 1 1/2".  Fornecimento e assentamento.</t>
  </si>
  <si>
    <t>DR 15.30.0059 (/)</t>
  </si>
  <si>
    <t>Válvula redutora de pressão com roscas de ferro fundido dúctil, classe 1MPa, com diâmetro de 2".  Fornecimento e assentamento.</t>
  </si>
  <si>
    <t>DR 15.30.0062 (/)</t>
  </si>
  <si>
    <t>Válvula redutora de pressão com roscas de ferro fundido dúctil, classe 1MPa, com diâmetro de 3".  Fornecimento e assentamento.</t>
  </si>
  <si>
    <t>DR 15.30.0100 (/)</t>
  </si>
  <si>
    <t>Válvula redutora de pressão d'água potável, de 1 1/2", corpo e êmbolo em bronze ASTM-B62, fabricação Pronil D'Inox, modelo CL-10, com pressão de entrada até 10Kgf/cm2, conexões roqueadas de 1 1/2", pressão de saída ajustável externamente de 0,5 até 5Kgf/cm2, com manômetro inserido no corpo da válvula, servindo para tubulações verticais e horizontais.  Fornecimento e assentamento.</t>
  </si>
  <si>
    <t>DR 15.30.0103 (/)</t>
  </si>
  <si>
    <t>Válvula redutora de pressão d'água potável, de 2", corpo e êmbolo em bronze ASTM-B62, fabricação Pronil D'Inox, modelo CL-10, com pressão de entrada até 10Kgf/cm2, conexões roqueadas de 2", pressão de saída ajustável externamente de 0,5 até 5Kgf/cm2, com manômetro inserido no corpo da válvula, servindo para tubulações verticais e horizontais.  Fornecimento e assentamento.</t>
  </si>
  <si>
    <t>DR 15.30.0109 (/)</t>
  </si>
  <si>
    <t>Válvula redutora de pressão d'água potável, de 3", corpo e êmbolo em bronze ASTM-B62, fabricação Pronil D'Inox, modelo CL-10, com pressão de entrada até 10Kgf/cm2, conexões roqueadas de 3", pressão de saída ajustável externamente de 0,5 até 5Kgf/cm2, com manômetro inserido no corpo da válvula, servindo para tubulações verticais e horizontais.  Fornecimento e assentamento.</t>
  </si>
  <si>
    <t>DR 15.45 Ventosa</t>
  </si>
  <si>
    <t>DR 15.45.0050 (/)</t>
  </si>
  <si>
    <t>Ventosa tríplice com flange, de ferro fundido dúctil, classe 1MPa, pintada interna e externamente com tinta Epóxi poliamida, inclusive fornecimento do material para junta (arruela de borracha, parafusos com porca), com diâmetro de 50mm.  Fornecimento e assentamento.</t>
  </si>
  <si>
    <t>DR 15.45.0056 (/)</t>
  </si>
  <si>
    <t>Ventosa tríplice com flange, de ferro fundido dúctil, classe 1MPa, pintada interna e externamente com tinta Epóxi poliamida, inclusive fornecimento do material para junta (arruela de borracha, parafusos com porca), com diâmetro de 100mm.  Fornecimento e assentamento.</t>
  </si>
  <si>
    <t>DR 15.45.0059 (/)</t>
  </si>
  <si>
    <t>Ventosa tríplice com flange, de ferro fundido dúctil, classe 1MPa, pintada interna e externamente com tinta Epóxi poliamida, inclusive fornecimento do material para junta (arruela de borracha, parafusos com porca), com diâmetro de 150mm.  Fornecimento e assentamento.</t>
  </si>
  <si>
    <t>DR 15.45.0062 (/)</t>
  </si>
  <si>
    <t>Ventosa tríplice com flange, de ferro fundido dúctil, classe 1MPa, pintada interna e externamente com tinta Epóxi poliamida, inclusive fornecimento do material para junta (arruela de borracha, parafusos com porca), com diâmetro de 200mm.  Fornecimento e assentamento.</t>
  </si>
  <si>
    <t>DR 15.50 Volante</t>
  </si>
  <si>
    <t>DR 15.50.0050 (/)</t>
  </si>
  <si>
    <t>Volante de ferro fundido dúctil para registros e válvulas com diâmetro de 50mm, referência nº 34, Barbará ou similar.  Fornecimento e assentamento.</t>
  </si>
  <si>
    <t>DR 15.50.0053 (/)</t>
  </si>
  <si>
    <t>Volante de ferro fundido dúctil para registros e válvulas com diâmetro de 75mm, referência nº 35, Barbará ou similar.  Fornecimento e assentamento.</t>
  </si>
  <si>
    <t>DR 15.50.0056 (/)</t>
  </si>
  <si>
    <t>Volante de ferro fundido dúctil para registros e válvulas com diâmetro de 100mm, referência  nº 36, Barbará ou similar.  Fornecimento e assentamento.</t>
  </si>
  <si>
    <t>DR 15.50.0059 (/)</t>
  </si>
  <si>
    <t>Volante de ferro fundido dúctil para registros e válvulas com diâmetro de 150mm e 200mm referência nº 36, Barbará ou similar.  Fornecimento e assentamento.</t>
  </si>
  <si>
    <t>DR 15.50.0062 (/)</t>
  </si>
  <si>
    <t>Volante de ferro fundido dúctil para registros e válvulas com diâmetro de 250mm e 300mm referência nº 21, Barbará ou similar.  Fornecimento e assentamento.</t>
  </si>
  <si>
    <t>DR 20 Poços de Visita</t>
  </si>
  <si>
    <t>DR 20.05 Poço de Visita de Concreto Armado para Coletor de Águas Pluviais</t>
  </si>
  <si>
    <t>DR 20.05.0050 (/)</t>
  </si>
  <si>
    <t>Poço de visita de concreto armado de (1,00x1,00x1,40)m, para coletor de águas pluviais de 0,40m a 0,50m de diâmetro, com paredes de 0,15m de espessura e base de 0,20m, sendo o concreto dosado para fck=11MPa e sendo a base revestida com argamassa de cimento e areia no traço 1:4 em volume, degraus de ferro fundido, inclusive fornecimento de todos os materiais, exclusive escavação e reaterro.</t>
  </si>
  <si>
    <t>DR 20.10 Poço de Visita de Bloco de Concreto  para Coletor de Águas Pluviais</t>
  </si>
  <si>
    <t>DR 20.10.0050 (A)</t>
  </si>
  <si>
    <t>Poço de visita de blocos de concreto de (20x20x40)cm, com paredes de 0,20m de espessura, medindo internamente (1,20x1,20x1,40)m, utilizando no preenchimento dos vazios dos blocos, concreto para camada preparatória, revestimento interno das paredes com argamassa de cimento e areia no traço 1:4 em volume, com a base de 0,15m e almofadas em concreto fck=15MPa; tampa de 0,15m de espessura em concreto fck=20MPa, degraus de ferro fundido para utilização em coletor de águas pluviais de 0,40m a 0,70m de diâmetro, exclusive a escavação e reaterro.</t>
  </si>
  <si>
    <t>DR 20.10.0053 (A)</t>
  </si>
  <si>
    <t>Poço de visita de blocos de concreto de (20x20x40)cm, com paredes de 0,20m de espessura, medindo internamente (1,30x1,30x1,40)m, utilizando no preenchimento dos vazios dos blocos, concreto para camada preparatória, revestimento interno das paredes com argamassa de cimento e areia no traço 1:4 em volume, com a base de 0,15m e almofadas em concreto fck=15MPa; tampa de 0,15m de espessura em concreto fck=20MPa, degraus de ferro fundido para utilização em coletor de águas pluviais de 0,80m de diâmetro, exclusive a escavação e reaterro.</t>
  </si>
  <si>
    <t>DR 20.10.0056 (A)</t>
  </si>
  <si>
    <t>Poço de visita de blocos de concreto de (20x20x40)cm, com paredes de 0,20m de espessura, medindo internamente (1,40x1,40x1,50)m, utilizando no preenchimento dos vazios dos blocos, concreto para camada preparatória, revestimento interno das paredes com argamassa de cimento e areia no traço 1:4 em volume, com a base de 0,15m e almofadas em concreto fck=15MPa, tampa de 0,15m de espessura em concreto fck=20MPa, degraus de ferro fundido para utilização em coletor de águas pluviais de 0,90m de diâmetro; exclusive a escavação e reaterro.</t>
  </si>
  <si>
    <t>DR 20.10.0059 (B)</t>
  </si>
  <si>
    <t>Poço de visita de blocos de concreto de (20x20x40)cm, com parede de 0,20m de espessura, medindo internamente (1,50x1,50x1,60)m, utilizando no preenchimento dos vazios dos blocos, concreto para camada preparatória, revestimento interno das paredes com argamassa de cimento e areia no traço 1:4 em volume, com a base de 0,15m e almofadas em concreto fck=15MPa, tampa de 0,15m de espessura em concreto fck=20MPa, degraus de ferro fundido para utilização em coletor de águas pluviais de 1,00m de diâmetro; exclusive a escavação e reaterro.</t>
  </si>
  <si>
    <t>DR 20.10.0065 (A)</t>
  </si>
  <si>
    <t>Poço de visita de blocos de concreto de (20x20x40)cm, com parede de 0,20m de espessura, medindo internamente (1,70x1,70x1,80)m, utilizando no preenchimento dos vazios dos blocos, concreto para camada preparatória, revestimento interno das paredes com argamassa de cimento e areia no traço 1:4 em volume, com base de 0,15m e almofadas em concreto fck=15Mpa; tampa de 0,15m de espessura em concreto fck=20Mpa, degraus de ferro fundido para utilização em coletor de águas pluviais de 1,20m de diâmetro, exclusive a escavação e reaterro.</t>
  </si>
  <si>
    <t>DR 20.10.0068 (A)</t>
  </si>
  <si>
    <t>Poço de visita de blocos de concreto de (20x20x40)cm, com parede de 0,20m de espessura, medindo internamente (2,00x2,00x2,10)m, utilizando no preenchimento dos vazios dos blocos, concreto para camada preparatória, revestimento interno das paredes com argamassa de cimento e areia no traço 1:4 em volume, com base de 0,15m e almofadas em concreto fck=15Mpa; tampa de 0,15m de espessura em concreto fck=20Mpa, degraus de ferro fundido para utilização em coletor de águas pluviais de 1,50m de diâmetro, exclusive a escavação e reaterro.</t>
  </si>
  <si>
    <t>DR 20.10.0072 (A)</t>
  </si>
  <si>
    <t>Poço de visita de blocos de concreto de (20x20x40)cm, com parede de 0,20m de espessura, medindo internamente (2,50x2,50x2,60)m, utilizando no preenchimento dos vazios dos blocos, concreto para camada preparatória, revestimento interno das paredes com argamassa de cimento e areia no traço 1:4 em volume, com a base de 0,15m e almofadas em concreto fck=15Mpa; tampa de 0,15m de espessura em concreto fck=20Mpa, degraus de ferro fundido para utilização em coletor de águas pluviais de 2,00m de diâmetro, exclusive a escavação e reaterro.</t>
  </si>
  <si>
    <t>DR 20.15 Poço de Visita de Anéis de Concreto para Coletor de Esgoto Sanitário</t>
  </si>
  <si>
    <t>DR 20.15.0050 (A)</t>
  </si>
  <si>
    <t>Poço de visita para coletor de esgoto sanitário, em anéis de concreto pré-moldado, diâmetro 600mm, profundidade útil de 0,80m, conforme as especificações da CEDAE; exclusive tampão de ferro fundido.</t>
  </si>
  <si>
    <t>DR 20.15.0053 (A)</t>
  </si>
  <si>
    <t>Poço de visita para coletor de esgoto sanitário, em anéis de concreto pré-moldado, diâmetro 600mm, profundidade útil de 1,00m, conforme as especificações da CEDAE, inclusive o fornecimento de degraus de ferro fundido; exclusive o tampão de ferro fundido.</t>
  </si>
  <si>
    <t>DR 20.15.0056 (B)</t>
  </si>
  <si>
    <t>Poço de visita para coletor de esgoto sanitário, em anéis de concreto pré-moldado, diâmetro 1100mm, com capoeira e chaminé de diâmetro 600mm, profundidade útil de 1,05m, conforme as especificações da CEDAE, inclusive degraus de ferro fundido; exclusive o tampão de ferro fundido.</t>
  </si>
  <si>
    <t>DR 20.15.0059 (B)</t>
  </si>
  <si>
    <t>Poço de visita para coletor de esgoto sanitário, em anéis de concreto pré-moldado, diâmetro 1100mm, com capoeira e chaminé de diâmetro 600mm, profundidade útil de 1,20m, conforme as especificações da CEDAE, inclusive degraus de ferro fundido; exclusive tampão de ferro fundido.</t>
  </si>
  <si>
    <t>DR 20.15.0062 (B)</t>
  </si>
  <si>
    <t>Poço de visita para coletor de esgoto sanitário, em anéis de concreto pré-moldado, diâmetro 1100mm, sem chaminé, profundidade útil de 1,40m, conforme as especificações da CEDAE, inclusive degraus de ferro fundido; exclusive tampão de ferro fundido.</t>
  </si>
  <si>
    <t>DR 20.15.0065 (B)</t>
  </si>
  <si>
    <t>Poço de visita para coletor de esgoto sanitário, em anéis de concreto pré-moldado, diâmetro 1100mm, com capoeira e chaminé de diâmetro 600mm, profundidade útil de 1,50m, conforme as especificações da CEDAE, inclusive degraus de ferro fundido; exclusive tampão de ferro fundido.</t>
  </si>
  <si>
    <t>DR 20.15.0068 (B)</t>
  </si>
  <si>
    <t>Poço de visita para coletor de esgoto sanitário, em anéis de concreto pré-moldado, diâmetro 1100mm, com capoeira e chaminé de diâmetro 600mm, profundidade útil de 1,60m, conforme as especificações da CEDAE, inclusive degraus de ferro fundido; exclusive o tampão de ferro fundido.</t>
  </si>
  <si>
    <t>DR 20.15.0071 (A)</t>
  </si>
  <si>
    <t>Poço de visita para coletor de esgoto sanitário, em anéis de concreto pré-moldado, diâmetro 1100mm, sem chaminé, profundidade útil de 1,70m, conforme as especificações da CEDAE, inclusive degraus de ferro fundido; exclusive tampão de ferro fundido.</t>
  </si>
  <si>
    <t>DR 20.15.0074 (B)</t>
  </si>
  <si>
    <t>Poço de visita para coletor de esgoto sanitário, em anéis de concreto pré-moldado, diâmetro 1100mm, com capoeira e chaminé de diâmetro 600mm, profundidade  útil de 2,00m, conforme as especificações da CEDAE, inclusive degraus de ferro fundido; exclusive tampão de ferro fundido.</t>
  </si>
  <si>
    <t>DR 20.15.0077 (B)</t>
  </si>
  <si>
    <t>Poço de visita para coletor de esgoto sanitário, em anéis de concreto pré-moldado, diâmetro 1100mm, com capoeira e chaminé de diâmetro 600mm, profundidade útil de 2,30m, conforme as especificações da CEDAE, inclusive degraus de ferro fundido; exclusive tampão de ferro fundido.</t>
  </si>
  <si>
    <t>DR 20.15.0080 (B)</t>
  </si>
  <si>
    <t>Poço de visita para coletor de esgoto sanitário, em anéis de concreto pré-moldado, diâmetro 1100mm, com capoeira e chaminé de diâmetro 600mm, profundidade útil de 2,60m, conforme as especificações da CEDAE, inclusive degraus de ferro fundido; exclusive tampão de ferro fundido.</t>
  </si>
  <si>
    <t>DR 20.15.0083 (B)</t>
  </si>
  <si>
    <t>Poço de visita para coletor de esgoto sanitário, em anéis de concreto pré-moldado, diâmetro 1100mm, com capoeira e chaminé de diâmetro 600mm, profundidade útil de 3,20m, conforme as especificações da CEDAE, inclusive degraus de ferro fundido; exclusive tampão de ferro fundido.</t>
  </si>
  <si>
    <t>DR 20.15.0086 (B)</t>
  </si>
  <si>
    <t>Poço de visita para coletor de esgoto sanitário, em anéis de concreto pré-moldado, diâmetro 1100mm, com capoeira e chaminé de diâmetro 600mm, profundidade útil de 3,50m, conforme as especificações da CEDAE, inclusive degraus de ferro fundido; exclusive tampão de ferro fundido.</t>
  </si>
  <si>
    <t>DR 20.15.0089 (B)</t>
  </si>
  <si>
    <t>Poço de visita para coletor de esgoto sanitário, em anéis de concreto pré-moldado, diâmetro 1100mm, com capoeira e chaminé de diâmetro 600mm, profundidade útil de 3,80m, conforme as especificações da CEDAE, inclusive degraus de ferro fundido; exclusive tampão de ferro fundido.</t>
  </si>
  <si>
    <t>DR 20.15.0092 (B)</t>
  </si>
  <si>
    <t>Poço de visita para coletor de esgoto sanitário, em anéis de concreto pré-moldado, diâmetro 1100mm, com capoeira e chaminé de diâmetro 600mm, profundidade útil de 4,10m, conforme as especificações da CEDAE, inclusive degraus de ferro fundido; exclusive tampão de ferro fundido.</t>
  </si>
  <si>
    <t>DR 20.15.0095 (B)</t>
  </si>
  <si>
    <t>Poço de visita para coletor de esgoto sanitário, em anéis de concreto pré-moldado, diâmetro 1100mm, com capoeira e chaminé de diâmetro 600mm, profundidade útil de 4,40m, conforme as especificações da CEDAE, inclusive degraus de ferro fundido; exclusive tampão de ferro fundido.</t>
  </si>
  <si>
    <t>DR 20.15.0098 (B)</t>
  </si>
  <si>
    <t>Poço de visita para coletor de esgoto sanitário, em anéis de concreto pré-moldado, diâmetro 1100mm, com capoeira e chaminé de diâmetro 600mm, profundidade útil de 4,70m, conforme as especificações da CEDAE, inclusive degraus de ferro fundido; exclusive tampão de ferro fundido.</t>
  </si>
  <si>
    <t>DR 20.15.0101 (B)</t>
  </si>
  <si>
    <t>Poço de visita para coletor de esgoto sanitário, em anéis de concreto pré-moldado, diâmetro 1100mm, com capoeira e chaminé de diâmetro 600mm, profundidade útil de 5,00m, conforme as especificações da CEDAE, inclusive degraus de ferro fundido; exclusive tampão de ferro fundido.</t>
  </si>
  <si>
    <t>DR 20.15.0200 (A)</t>
  </si>
  <si>
    <t>Fornecimento e assentamento de anel de concreto armado pré-moldado para poços de visita de esgotos sanitários, segundo especificações da CEDAE, medindo (0,60x0,15x0,05)m, com argamassa de cimento e areia no traço 1:4, inclusive degraus de ferro fundido; exclusive escavação e reaterro.</t>
  </si>
  <si>
    <t>DR 20.15.0203 (A)</t>
  </si>
  <si>
    <t>Fornecimento e assentamento de anel de concreto armado pré-moldado para poços de visita de esgotos sanitários, segundo especificações da CEDAE, medindo (0,60x0,30x0,05)m, com argamassa de cimento e areia no traço 1:4, inclusive degraus de ferro fundido; exclusive escavação e reaterro.</t>
  </si>
  <si>
    <t>DR 20.15.0209 (A)</t>
  </si>
  <si>
    <t>Fornecimento e assentamento de anel de concreto armado pré-moldado para poços de visita de esgotos sanitários, segundo especificações da CEDAE, medindo (0,60x0,075x0,05)m, com argamassa de cimento e areia no traço 1:4, inclusive degraus de ferro fundido; exclusive escavação e reaterro.</t>
  </si>
  <si>
    <t>DR 20.20 Poço de Visita de Concreto Armado para Coletor de Esgoto Sanitário</t>
  </si>
  <si>
    <t>DR 20.20.0500 (/)</t>
  </si>
  <si>
    <t>Poço de visita em concreto armado para profundidades de 3,00 a 5,00m para coletores de esgoto sanitário de diâmetro de 0,80 a 1,00m, inclusive chaminé de acesso de tampão de ferro fundido.</t>
  </si>
  <si>
    <t>DR 30 Caixas</t>
  </si>
  <si>
    <t>DR 30.05 Caixa de Passagem</t>
  </si>
  <si>
    <t>DR 30.05.0050 (/)</t>
  </si>
  <si>
    <t>Caixa de passagem de alvenaria de tijolo maciço (5,5x9,5x19,5)cm, em paredes de meia vez (0,10m), de (0,40x0,40x0,60)m, sem tampa em concreto armado, utilizando argamassa de cimento e areia no traço 1:4 em volume, com fundo em concreto simples provido de calha interna, sendo as paredes revestidas internamente com a mesma argamassa, exclusive escavação e reaterro.</t>
  </si>
  <si>
    <t>DR 30.05.0100 (/)</t>
  </si>
  <si>
    <t>Caixa de passagem de alvenaria de bloco de concreto prensado (15x20x40)cm, com vazios preenchidos de concreto simples para camadas preparatórias (180kg de cimento/m³), em paredes de meia vez (0,15m), de (0,60x0,60x0,80)m, sem tampa utilizando argamassa de cimento e areia no traço 1:4 em volume, com fundo em concreto simples provido de calha interna, sendo as paredes revestidas internamente com a mesma argamassa, exclusive escavação e reaterro.</t>
  </si>
  <si>
    <t>DR 30.10 Caixa para Registro</t>
  </si>
  <si>
    <t>DR 30.10.0050 (/)</t>
  </si>
  <si>
    <t>Caixa para registro, de alvenaria de tijolo maciço (7x10x20)cm, em paredes de meia vez (0,10m), de (0,28x0,28x0,50)m, com tampa de concreto com 0,10m de espessura mínima, utilizando argamassa de cimento e areia, no traço 1:4.</t>
  </si>
  <si>
    <t>DR 30.10.0053 (/)</t>
  </si>
  <si>
    <t>Caixa para registro, de alvenaria de tijolo maciço (7x10x20)cm, em paredes de meia vez (0,10m), de (0,30x0,30x0,50)m, com tampa de concreto com 0,10m de espessura mínima, utilizando argamassa de cimento e areia no traço 1:4 em volume, sendo as paredes revestidas internamente com a mesma argamassa, para tubulação de ferro fundido de 0,10m de diâmetro, exclusive escavação e reaterro.</t>
  </si>
  <si>
    <t>DR 30.10.0056 (/)</t>
  </si>
  <si>
    <t>Caixa para registro, de alvenaria de tijolo maciço (7x10x20)cm, em paredes de meia vez (0,10m), de (0,50x0,50x0,70)m, com tampa de concreto com 0,10m de espessura mínima, utilizando argamassa de cimento e areia no traço 1:4 em volume, sendo as paredes revestidas internamente com a mesma argamassa, para tubulação de ferro fundido de 0,30m de diâmetro, exclusive escavação e reaterro.</t>
  </si>
  <si>
    <t>DR 30.10.0059 (/)</t>
  </si>
  <si>
    <t>Caixa para registro, de alvenaria de tijolo maciço (7x10x20)cm, em paredes de meia vez (0,10m), de (0,40x0,40x0,50)m, com tampa de concreto com 0,10m de espessura mínima, utilizando argamassa de cimento e areia no traço 1:4 em volume, sendo as paredes revestidas internamente com a mesma argamassa, para tubulação de ferro fundido de 0,20m de diâmetro, exclusive escavação e reaterro.</t>
  </si>
  <si>
    <t>DR 30.10.0100 (A)</t>
  </si>
  <si>
    <t>Caixa de concreto pre-moldado, medindo (30x30x30)cm com tampao para registro de incendio de (30x30)com. Fornecimento.</t>
  </si>
  <si>
    <t>DR 30.15 Caixa de Ralo</t>
  </si>
  <si>
    <t>DR 30.15.0050 (A)</t>
  </si>
  <si>
    <t>Caixa de ralo, de alvenaria de tijolo maciço (7x10x20)cm em paredes de uma vez (0,20m), de (0,40x1,00x1,00)m, utilizando argamassa de cimento e areia no traço 1:4 em volume, sendo as paredes revestidas internamente com a mesma argamassa, com base de 0,20m de concreto dosado para fck=11MPa, exclusive escavação e reaterro.</t>
  </si>
  <si>
    <t>DR 30.15.0053 (A)</t>
  </si>
  <si>
    <t>Caixa de ralo, de alvenaria de tijolo maciço (7x10x20)cm, em paredes de uma vez (0,20m), de (0,90x1,20x1,50) (medidas externas), utilizando argamassa de cimento e areia no traço 1:4 em volume, sendo as paredes revestidas internamente com a mesma argamassa, com base de concreto simples (fck=11MPa), grelha de ferro fundido de 135Kg, exclusive escavação e reaterro.</t>
  </si>
  <si>
    <t>DR 30.15.0100 (A)</t>
  </si>
  <si>
    <t>Caixa de ralo, de blocos de concreto prensado (15x20x40)cm, com vazios preenchidos de concreto simples para camadas preparatórias (180Kg de cimento/m3),  em paredes de 1/2 vez (0,15m), de (0,30x0,90x0,90)m, para águas pluviais, utilizando argamassa de cimento e areia no traço 1:4 em volume, sendo as paredes revestidas internamente com a mesma argamassa, com base de concreto simples (fck=11MPa), grelha de ferro fundido de 135Kg, exclusive escavação e reaterro.</t>
  </si>
  <si>
    <t>DR 30.15.0103 (A)</t>
  </si>
  <si>
    <t>Caixa de ralo, de blocos de concreto prensado (15x20x40)cm, com vazios preenchidos de concreto simples para camadas preparatórias (180kg de cimento/m³), em paredes de meia vez (0,15m), de (0,30x0,90x0,90)m, para águas pluviais, utilizando argamassa de cimento e areia no traço 1:4 em volume, sendo as paredes revestidas internamente com a mesma argamassa, com base de concreto simples (fck=11MPa), grelha de ferro fundido de 135Kg e Boca de Lobo de ferro fundido de 80Kg, exclusive escavação e reaterro.</t>
  </si>
  <si>
    <t>DR 30.15.0200 (A)</t>
  </si>
  <si>
    <t>Caixa de ralo em concreto pré-moldado, com parede de 0,06m, nas dimensões internas de (0,30x0,90x0,90)m, para águas pluviais, com base em concreto simples (fck=11 Mpa), preenchimento da periferia da grelha em concreto simples (fck=15 Mpa), rejunte da bolsa do tubo e do pescoço da caixa pré-moldada em argamassa de cimento e areia no traço 1:4, em volume, grelha de ferro fundido de 135Kg, exclusive escavação e reaterro.</t>
  </si>
  <si>
    <t>DR 30.20 Caixa de Inspeção</t>
  </si>
  <si>
    <t>DR 30.20.0050 (A)</t>
  </si>
  <si>
    <t>Caixa de inspeção para coletor de esgoto sanitário em anéis de concreto pré-moldado de 0,70m de profundidade, conforme especificações da CEDAE, inclusive fornecimento de tampão completo de ferro fundido de 0,60m de diâmetro, degraus de ferro fundido, rejuntamento dos anéis e revestimento liso de calha interna com argamassa de cimento e areia no traço 1:4 em volume, sendo a base e a banqueta executados com concreto fck=11MPa, exclusive escavação e reaterro.</t>
  </si>
  <si>
    <t>DR 30.20.0053 (A)</t>
  </si>
  <si>
    <t>Caixa de inspeção para coletor de esgoto sanitário em anéis de concreto pré-moldado de 0,75m de profundidade, conforme especificações da CEDAE, inclusive fornecimento de tampão completo de ferro fundido de 0,60m de diâmetro, degraus de ferro fundido, rejuntamento dos anéis e revestimento liso de calha interna com argamassa de cimento e areia no traço 1:4 em volume, sendo a base e a banqueta executados com concreto fck=11MPa, exclusive escavação e reaterro.</t>
  </si>
  <si>
    <t>DR 30.20.0056 (A)</t>
  </si>
  <si>
    <t>Caixa de inspeção para coletor de esgoto sanitário em anéis de concreto pré-moldado de 1,00m de profundidade, conforme especificações da CEDAE, inclusive fornecimento de tampão completo de ferro fundido de 0,60m de diâmetro, degraus de ferro fundido, rejuntamento dos anéis e revestimento liso de calha interna com argamassa de cimento e areia no traço 1:4 em volume, sendo a base e a banqueta executados com concreto fck=11MPa, exclusive escavação e reaterro.</t>
  </si>
  <si>
    <t>DR 35 Artefatos de Ferro Fundido</t>
  </si>
  <si>
    <t>DR 35.05 Tampões</t>
  </si>
  <si>
    <t>DR 35.05.0050 (/)</t>
  </si>
  <si>
    <t>Tampão de ferro fundido articulado, de 30cm de diâmetro, padrão RIOLUZ/CET-RIO, assentado com argamassa de cimento e areia no traço 1:4 em volume.  Fornecimento e assentamento.</t>
  </si>
  <si>
    <t>DR 35.05.0053 (/)</t>
  </si>
  <si>
    <t>Tampão de ferro fundido, articulado, de 0,60m de diâmetro, padrão RIOLUZ, tipo leve, assentado com argamassa de cimento e areia no traço 1:4 em volume.  Fornecimento e assentamento.</t>
  </si>
  <si>
    <t>DR 35.05.0056 (/)</t>
  </si>
  <si>
    <t>Tampão de ferro fundido, articulado, de 0,60m de diâmetro, padrão RIOLUZ, tipo pesado, assentado com argamassa de cimento e areia no traço 1:4 em volume.  Fornecimento e assentamento.</t>
  </si>
  <si>
    <t>DR 35.05.0100 (/)</t>
  </si>
  <si>
    <t>Tampão de ferro fundido completo, para caixa de inspeção ou semelhante, com 25Kg, assentado com argamassa de cimento e areia no traço 1:4 em volume.  Fornecimento e assentamento.</t>
  </si>
  <si>
    <t>DR 35.05.0150 (/)</t>
  </si>
  <si>
    <t>Tampão de ferro fundido completo, de 0,40m a 0,60m de diâmetro, com 125Kg, para caixa de registro, assentamento com argamassa de cimento e areia no traço 1:3 em volume.  Fornecimento e assentamento.</t>
  </si>
  <si>
    <t>DR 35.05.0200 (/)</t>
  </si>
  <si>
    <t>Tampão de ferro fundido completo, tipo médio, com 125Kg, para  poço de visita de esgoto sanitário, assentado com argamassa de cimento e areia no traço 1:4 em volume.  Fornecimento e assentamento.</t>
  </si>
  <si>
    <t>DR 35.05.0225 (/)</t>
  </si>
  <si>
    <t>Tampão de ferro fundido dúctil (ou nodular ou com grafita esferoidal), abertura livre de 600mm, articulado com bloqueio anti-retorno a 90°, com junta de apoio da tampa em polietileno, classe D400, para uso em vias de circulação de veículos e estacionamentos para todo tipo de veículos, carga de controle de 400Kg, altura do telar de 100mm, peso aproximado de 60Kg, com dispositivo anti-furto, pintado com tinta hidrossolúvel na cor preta, completo. As peças devem ter identificação em local visível mesmo após assentamento: O nome ou marca do fabricante, a classe, o número da norma técnica, a utilização, e a identificação do órgão da PCRJ responsável.</t>
  </si>
  <si>
    <t>DR 35.05.0250 (/)</t>
  </si>
  <si>
    <t>Tampão de ferro fundido completo, articulado, pesado, de 0,60m de diâmetro, tipo avenida, assentado com argamassa de cimento e areia no traço 1:4 em volume.  Fornecimento e assentamento.</t>
  </si>
  <si>
    <t>DR 35.05.0253 (/)</t>
  </si>
  <si>
    <t>Tampão de ferro fundido completo, de 0,60m de diâmetro, com 175Kg, para chaminés de caixa de areia ou poço de visita, assentamento com argamassa de cimento e areia no traço 1:4 em volume.  Fornecimento e assentamento.</t>
  </si>
  <si>
    <t>DR 35.05.0300 (B)</t>
  </si>
  <si>
    <t>Tampão de ferro fundido completo, de 3 seções, medindo (1,50x0,90)m, com 690Kg, assentamento com argamassa de cimento e areia no traço 1:4 em volume, fixado com concreto simples, dosado para um fck=13,5MPa.  Fornecimento e assentamento.</t>
  </si>
  <si>
    <t>DR 35.10 Grelhas</t>
  </si>
  <si>
    <t>DR 35.10.0050 (/)</t>
  </si>
  <si>
    <t>Grelha de ferro fundido completa, de (30x90)cm, com 135Kg, para caixa de ralo, assentada com argamassa de cimento e areia no traço 1:4.  Fornecimento e assentamento.</t>
  </si>
  <si>
    <t>DR 35.10.0100 (/)</t>
  </si>
  <si>
    <t>Grelha de ferro fundido completa, de (30x90)cm, com 135Kg, para caixa de ralo, articulada, assentada com argamassa de cimento e areia no traço 1:4, padrão Prefeitura-RJ.  Fornecimento e colocação.</t>
  </si>
  <si>
    <t>DR 35.10.0150 (/)</t>
  </si>
  <si>
    <t>Grelha de ferro fundido, para canaleta, com 0,15m de largura.  Fornecimento e colocação.</t>
  </si>
  <si>
    <t>DR 35.10.0153 (/)</t>
  </si>
  <si>
    <t>Grelha de ferro fundido, para canaleta, com 0,30m de largura.  Fornecimento e colocação.</t>
  </si>
  <si>
    <t>DR 35.10.0156 (/)</t>
  </si>
  <si>
    <t>Grelha de ferro fundido, para canaleta, com 0,40m de largura.  Fornecimento e colocação.</t>
  </si>
  <si>
    <t>DR 35.10.0200 (/)</t>
  </si>
  <si>
    <t>Grelha de ferro fundido completa, articulada, 30Kg, para drenagem de viaduto, com (17x20)cm, com saída para tubo de ferro fundido de diâmetro de 10mm.  Fornecimento e colocação.</t>
  </si>
  <si>
    <t>DR 35.10.0300 (/)</t>
  </si>
  <si>
    <t>Grelha articulada de (30x30x1,5)cm, pesando 13Kg em ferro fundido, inclusive caixilho de (34x34x3,5)cm, assentado com argamassa de cimento e areia no traço 1:4.  Fornecimento e assentamento.</t>
  </si>
  <si>
    <t>DR 35.15 Caixa de Rua para Proteção de Registro</t>
  </si>
  <si>
    <t>DR 35.15.0050 (/)</t>
  </si>
  <si>
    <t>Caixa de rua completa de ferro fundido, para proteção de registro, com peso total de 59Kg, padrão CEDAE, assentada com argamassa de cimento e areia no traço 1:4 em volume.  Fornecimento e assentamento.</t>
  </si>
  <si>
    <t>DR 35.20 Caixa de Passeio para Proteção de Registro</t>
  </si>
  <si>
    <t>DR 35.20.0050 (/)</t>
  </si>
  <si>
    <t>Caixa de passeio de ferro fundido, para proteção de registro, com peso total de 28Kg, padrão CEDAE, assentada com argamassa de cimento e areia no traço 1:4 em volume.  Fornecimento e assentamento.</t>
  </si>
  <si>
    <t>DR 40 Artefatos de Concreto Armado</t>
  </si>
  <si>
    <t>DR 40.05 Tampão de Concreto Armado</t>
  </si>
  <si>
    <t>DR 40.05.0050 (A)</t>
  </si>
  <si>
    <t>Tampão de concreto armado 15MPa, com 4cm de espessura, diâmetro de 0,60m, moldado no local, aço CA-60, 4,2mm.</t>
  </si>
  <si>
    <t>DR 40.10 Anel de Concreto</t>
  </si>
  <si>
    <t>DR 40.10.0050 (/)</t>
  </si>
  <si>
    <t>Anel de concreto armado, pré-moldado, para caixa de inspeção, com diâmetro de (60x30x5)cm.  Fornecimento.</t>
  </si>
  <si>
    <t>DR 40.10.0100 (/)</t>
  </si>
  <si>
    <t>Anel de concreto armado, pré-moldado, para poço de visita de esgoto sanitário com diâmetro nominal de (110x30x8)cm.  Fornecimento.</t>
  </si>
  <si>
    <t>DR 40.10.0150 (/)</t>
  </si>
  <si>
    <t>Anel de concreto armado, pré-moldado, com diâmetro de (120x50x5)cm.  Fornecimento.</t>
  </si>
  <si>
    <t>DR 40.10.0200 (/)</t>
  </si>
  <si>
    <t>Anel de concreto pré-moldado de (150x40x5)cm.  Fornecimento.</t>
  </si>
  <si>
    <t>DR 40.15 Grelhas</t>
  </si>
  <si>
    <t>DR 40.15.0050 (A)</t>
  </si>
  <si>
    <t>Grelha e caixilho de concreto armado, sendo as dimensões externas da grelha de (0,30x0,90)m e do caixilho de (1,00x0,40)m, para caixa de ralo, utilizando argamassa de cimento e areia no traço 1:4.  Fornecimento e assentamento.</t>
  </si>
  <si>
    <t>DR 40.15.0100 (A)</t>
  </si>
  <si>
    <t>Grelha e caixilho de concreto armado, sendo as dimensões externas da grelha de (0,40x0,90)m e do caixilho de (1,10x0,54)m.  Fornecimento e assentamento.</t>
  </si>
  <si>
    <t>DR 40.15.0200 (/)</t>
  </si>
  <si>
    <t>Grelha e caixilho de concreto armado, sendo as dimensões externas da grelha de (0,89 x 0,29 x 0,10)m e do caixilho de (0,96 x 0,36 x 0,15)m, para caixa de ralo, de concreto C50 (Fck&gt;= 50 Mpa), com adição de sílica ativa, com peso de 90 Kg e resistência a uma carga de 14.500 Kgf aplicada no seu centro.  Fornecimento e assentamento.</t>
  </si>
  <si>
    <t>DR 45 Artefatos Mistos</t>
  </si>
  <si>
    <t>DR 45.05 Artefatos de Ferro Fundido e Concreto</t>
  </si>
  <si>
    <t>DR 45.05.0050 (/)</t>
  </si>
  <si>
    <t>Tampão misto (ferro fundido e concreto), pesado, de 0,60m de diâmetro, peso total de 106Kg, conforme projeto CEDAE, assentado com argamassa de cimento e areia no traço 1:4 em volume.  Fornecimento e assentamento.</t>
  </si>
  <si>
    <t>DR 45.05.0100 (/)</t>
  </si>
  <si>
    <t>Tampão misto (ferro fundido e concreto), leve, de 0,60m de diâmetro, conforme projeto CEDAE, assentado com argamassa de cimento e areia no traço 1:4 em volume.  Fornecimento e assentamento.</t>
  </si>
  <si>
    <t>DR 50 Artefatos de PVC Rígido</t>
  </si>
  <si>
    <t>DR 50.05 Calha Modular</t>
  </si>
  <si>
    <t>DR 50.05.0050 (/)</t>
  </si>
  <si>
    <t>Conjunto de calha modular com grelha, para tráfego leve.  Fornecimento e assentamento.</t>
  </si>
  <si>
    <t>DR 50.05.0100 (/)</t>
  </si>
  <si>
    <t>Conjunto de calha modular com grelha, para tráfego pesado.  Fornecimento e assentamento.</t>
  </si>
  <si>
    <t>DR 50.10 Grelhas e Tampões</t>
  </si>
  <si>
    <t>DR 50.10.0050 (/)</t>
  </si>
  <si>
    <t>Grelha completa de (30 x 90)cm, para uma resistência de 250 kN, de fibra plástica (plástico 100% reciclado ou poliuretano) para caixa de ralo, a ser utilizada em vias secundárias assentada com argamassa de cimento e areia, no traço 1:4, em volume.  Fornecimento e assentamento.</t>
  </si>
  <si>
    <t>DR 50.10.0500 (/)</t>
  </si>
  <si>
    <t>Tampão completo, articulado de 60 cm de diâmetro, para uma resistência de 250 kN, de fibra plástica (plástico 100% reciclado ou poliuretano) para poço de visita, a ser utilizada em vias secundárias assentada com argamassa de cimento e areia, no traço 1:4, em volume.  Fornecimento e assentamento.</t>
  </si>
  <si>
    <t>DR 55 Drenagem, Enrocamento, Embasamento de Tubulação</t>
  </si>
  <si>
    <t>DR 55.05 Drenagem, Enrocamento, Embasamento de Tubulação</t>
  </si>
  <si>
    <t>DR 55.05.0050 (/)</t>
  </si>
  <si>
    <t>Camada horizontal de brita, inclusive fornecimento e espalhamento.</t>
  </si>
  <si>
    <t>DR 55.05.0053 (/)</t>
  </si>
  <si>
    <t>Camada vertical drenante feita com pedra britada, inclusive fornecimento do material.</t>
  </si>
  <si>
    <t>DR 55.05.0056 (/)</t>
  </si>
  <si>
    <t>Camada vertical drenante feita com areia, inclusive fornecimento do material.</t>
  </si>
  <si>
    <t>DR 55.05.0101 (/)</t>
  </si>
  <si>
    <t>Canaleta para drenagem, com seção de (0,30x0,30)m, em blocos de concreto prensado de (10x20x40)cm, utilizando no preenchimento dos vazios dos blocos concreto para camada preparatória, assentes e revestidos internamente com argamassa de cimento e areia, no traço 1:3, sendo o fundo em concreto armado, inclusive escavação em material de 1ª categoria, reaterro e fornecimento de todos os materiais, exclusive carga, descarga e transporte.</t>
  </si>
  <si>
    <t>DR 55.05.0104 (/)</t>
  </si>
  <si>
    <t>Canaleta para drenagem, com seção de (0,40x0,40)m, em blocos de concreto prensado de (10x20x40)cm, utilizando no preenchimento dos vazios dos blocos concreto para camada preparatória, assentes e revestidos internamente com argamassa de cimento e areia, no traço 1:3, sendo o fundo em concreto armado, inclusive escavação em material de 1ª categoria, reaterro e fornecimento de todos os materiais, exclusive carga, descarga e transporte.</t>
  </si>
  <si>
    <t>DR 55.05.0107 (/)</t>
  </si>
  <si>
    <t>Canaleta para drenagem, com seção de (0,50x0,50)m, em blocos de concreto prensado de (10x20x40)cm, utilizando no preenchimento dos vazios dos blocos concreto para camada preparatória, assentes e revestidos internamente com argamassa de cimento e areia, no traço 1:3, sendo o fundo em concreto armado, inclusive escavação em material de 1ª categoria, reaterro e fornecimento de todos os materiais, exclusive carga, descarga e transporte.</t>
  </si>
  <si>
    <t>DR 55.05.0110 (/)</t>
  </si>
  <si>
    <t>Canaleta para drenagem, com seção de (0,60x0,60)m, em blocos de concreto prensado de (10x20x40)cm, utilizando no preenchimento dos vazios dos blocos concreto para camada preparatória, assentes e revestidos internamente com argamassa de cimento e areia, no traço 1:3, sendo o fundo em concreto armado, inclusive escavação em material de 1ª categoria, reaterro e fornecimento de todos os materiais, exclusive carga, descarga e transporte.</t>
  </si>
  <si>
    <t>DR 55.05.0200 (A)</t>
  </si>
  <si>
    <t>Dreno ou Barbaca em tubo de PVC rígido, diâmetro de 2", inclusive fornecimento do tubo e material drenante.</t>
  </si>
  <si>
    <t>DR 55.05.0203 (/)</t>
  </si>
  <si>
    <t>Dreno em tubo de PVC rígido, diâmetro de 3", para viadutos, inclusive fornecimento do tubo, exclusive perfuração e colagem.</t>
  </si>
  <si>
    <t>DR 55.05.0206 (/)</t>
  </si>
  <si>
    <t>Dreno em tubo de PVC rígido, diâmetro de 4", para viadutos, inclusive fornecimento do tubo, exclusive perfuração e colagem.</t>
  </si>
  <si>
    <t>DR 55.05.0209 (A)</t>
  </si>
  <si>
    <t>Dreno ou Barbaca em tubo de PVC rígido, diâmetro de 4", inclusive fornecimento do tubo e material drenante.</t>
  </si>
  <si>
    <t>DR 55.05.0250 (/)</t>
  </si>
  <si>
    <t>Dreno profundo em tubo plástico perfurado, 2 1/2" de diâmetro, inclusive tela de nylon e fornecimento dos materiais; exclusive perfuração do terreno.</t>
  </si>
  <si>
    <t>DR 55.05.0300 (/)</t>
  </si>
  <si>
    <t>Dreno de tubos de concreto, sem armadura, de 0,30m de diâmetro, perfurado ou não, assentados em drenos de pedra britada, inclusive reaterro e exclusive escavação.</t>
  </si>
  <si>
    <t>DR 55.05.0350 (/)</t>
  </si>
  <si>
    <t>Dreno vertical no paramento interno de muros de arrimo, executado em prismas de (0,25x0,25)m de seção, cheios de brita nº 3, admitindo as Barbacãs espaçadas de 1,50m verticalmente e 2m horizontalmente, medindo-se o serviço pela área do muro.</t>
  </si>
  <si>
    <t>DR 55.05.0400 (/)</t>
  </si>
  <si>
    <t>Valeta drenante de 0,5m de largura e 0,7m de profundidade, preenchida até 0,3m com pedra britada, incluindo reaterro.</t>
  </si>
  <si>
    <t>DR 55.05.0450 (A)</t>
  </si>
  <si>
    <t>Embasamento de tubulação, feito com pó-de-pedra.</t>
  </si>
  <si>
    <t>DR 55.05.0500 (/)</t>
  </si>
  <si>
    <t>Enrocamento com  pedra-de-mão jogada, inclusive fornecimento desta.</t>
  </si>
  <si>
    <t>DR 55.05.0503 (/)</t>
  </si>
  <si>
    <t>Enrocamento com  pedra-de-mão arrumada, inclusive fornecimento desta.</t>
  </si>
  <si>
    <t>DR 55.05.0506 (B)</t>
  </si>
  <si>
    <t>Enrocamento com pedra até 1000Kg, inclusive fornecimento, carga, descarga e colocação com equipamentos pesados, exclusive transporte.</t>
  </si>
  <si>
    <t>DR 55.05.0509 (B)</t>
  </si>
  <si>
    <t>Enrocamento com pedra até 1000Kg a 3000Kg, inclusive fornecimento, carga, descarga e colocação com equipamentos pesados, exclusive transporte.</t>
  </si>
  <si>
    <t>DR 55.05.0512 (B)</t>
  </si>
  <si>
    <t>Enrocamento com pedra até 4000Kg a 7000Kg, inclusive fornecimento, carga, descarga e colocação com equipamentos pesados, exclusive transporte.</t>
  </si>
  <si>
    <t>DR 55.10 Bueiros em Chapa de Aço Galvanizada</t>
  </si>
  <si>
    <t>DR 55.10.0100 (A)</t>
  </si>
  <si>
    <t>Bueiro circular, em chapa galvanizada com revestimento Epóxi, espessura de 2mm, diâmetro de 1,90m, recobrimento mínimo de 0,40m e máximo de 7,90m.</t>
  </si>
  <si>
    <t>DR 55.10.0150 (A)</t>
  </si>
  <si>
    <t>Bueiro circular, em chapa galvanizada com revestimento Epóxi, espessura de 2mm, diâmetro de 2,10m, recobrimento mínimo de 0,50m e máximo de 7,10m.</t>
  </si>
  <si>
    <t>DR 55.10.0200 (A)</t>
  </si>
  <si>
    <t>Bueiro circular, em chapa galvanizada com revestimento Epóxi, espessura de 2,7mm, diâmetro de 3,80m, recobrimento mínimo de 0,60m e máximo de 10,50m.</t>
  </si>
  <si>
    <t>DR 55.10.0250 (/)</t>
  </si>
  <si>
    <t>Fornecimento de chapas, parafusos, porcas, e ferramentas necessárias à montagem de  bueiro simples, multi-plate circular, com 3,05m de diâmetro, sendo a chapa, revestida com Epóxi, com 2,65mm de espessura, Armco ou similar.</t>
  </si>
  <si>
    <t>DR 60 Gabiões</t>
  </si>
  <si>
    <t>DR 60.05 Gabião Caixa</t>
  </si>
  <si>
    <t>DR 60.05.0050 (/)</t>
  </si>
  <si>
    <t>Gabião caixa, malha hexagonal de (8x10)cm, fio com 2,4mm de diâmetro, revestido de PVC rígido, inclusive materiais e montagem; exclusive fornecimento de pedra de mão.</t>
  </si>
  <si>
    <t>DR 60.05.0053 (/)</t>
  </si>
  <si>
    <t>Gabião caixa, malha hexagonal de (8x10)cm, fio com  2,4mm de diâmetro, revestido de PVC rígido, inclusive materias e montagem.</t>
  </si>
  <si>
    <t>DR 60.05.0100 (/)</t>
  </si>
  <si>
    <t>Gabião caixa, malha haxagonal de (8x10)cm, fio com 2,7mm de diâmetro, de aço galvanizado, inclusive materiais e montagem; exclusive fornecimento de pedra de mão.</t>
  </si>
  <si>
    <t>DR 60.05.0103 (/)</t>
  </si>
  <si>
    <t>Gabião caixa, em malha de (8x10)cm, com fio 2,7mm de diâmetro, em aço galvanizado.  Fornecimento e colocação de todos os materiais.</t>
  </si>
  <si>
    <t>DR 60.05.0106 (/)</t>
  </si>
  <si>
    <t>Gabião caixa, malha haxagonal de (8x10)cm, fio com 2,7mm de diâmetro, de aço galvanizado, inclusive materiais e montagem.</t>
  </si>
  <si>
    <t>DR 60.10 Gabião Manta</t>
  </si>
  <si>
    <t>DR 60.10.0050 (A)</t>
  </si>
  <si>
    <t>Gabião manta com espessura de 0,30m, malha de 6x8, fio de 2mm, revestido de PVC, inclusive o fornecimento de todos os materiais e colocação.</t>
  </si>
  <si>
    <t>DR 65 Geossintéticos</t>
  </si>
  <si>
    <t>DR 65.05 Geossintéticos</t>
  </si>
  <si>
    <t>DR 65.05.0050 (/)</t>
  </si>
  <si>
    <t>Colchão drenante com camada de 30cm de pedra britada nº 3 e filtro de transição de manta Bidim, tipo OP-30 ou similar.</t>
  </si>
  <si>
    <t>DR 65.05.0100 (/)</t>
  </si>
  <si>
    <t>Manta Bidim ou similar tipo OP-30 em drenos subterrâneos, gabiões, filtros de transição, drenos profundos ou valetas.  Fornecimento e colocação.</t>
  </si>
  <si>
    <t>DR 65.05.0103 (/)</t>
  </si>
  <si>
    <t>Manta Bidim ou similar tipo OP-40 em drenos subterrâneos, gabiões, filtros de transição, drenos profundos ou valetas.  Fornecimento e colocação.</t>
  </si>
  <si>
    <t>DR 65.05.0106 (/)</t>
  </si>
  <si>
    <t>Manta Bidim ou similar tipo OP-60 em drenos subterrâneos, gabiões, filtros de transição, drenos profundos ou valetas.  Fornecimento e colocação.</t>
  </si>
  <si>
    <t>DR 65.05.0150 (/)</t>
  </si>
  <si>
    <t>Manta de Geogrelha flexível, em fios multifilamentos de poliéster de alta tenacidade, revestidos de PVC, em forma de grelha com abertura de malha de (20x20)mm, do tipo 20/13-20, Fortrac ou similar.  Fornecimento.</t>
  </si>
  <si>
    <t>DR 65.05.0153 (/)</t>
  </si>
  <si>
    <t>Manta de Geogrelha flexível, em fios multifilamentos de poliéster de alta tenacidade, revestidos de PVC, em forma de grelha com abertura de malha de (20x20)mm, do tipo 35/20-20, Fortrac ou similar.  Fornecimento.</t>
  </si>
  <si>
    <t>DR 65.05.0156 (/)</t>
  </si>
  <si>
    <t>Manta de Geogrelha flexível, em fios multifilamentos de poliéster de alta tenacidade, revestidos de PVC, em forma de grelha com abertura de malha de (20x20)mm, do tipo 55/30-20, Fortrac ou similar.  Fornecimento.</t>
  </si>
  <si>
    <t>DR 65.05.0159 (/)</t>
  </si>
  <si>
    <t>Manta de Geogrelha flexível, em fios multifilamentos de poliéster de alta tenacidade, revestidos de PVC, em forma de grelha com abertura de malha de (20x20)mm, do tipo 80/30-20, Fortrac ou similar.  Fornecimento.</t>
  </si>
  <si>
    <t>DR 65.05.0250 (/)</t>
  </si>
  <si>
    <t>Sistema de Confinamento Celular de polietileno texturizado, medindo (2,4x6)m, tipo GW 8204, GEOWEB ou similar.  Fornecimento.</t>
  </si>
  <si>
    <t>DR 65.05.0253 (/)</t>
  </si>
  <si>
    <t>Sistema de Confinamento Celular de polietileno texturizado, medindo (2,4x12)m, tipo GW 8404, GEOWEB ou similar.  Fornecimento.</t>
  </si>
  <si>
    <t>DR 70 Revestimento de Canal</t>
  </si>
  <si>
    <t>DR 70.05 Revestimento de Canal</t>
  </si>
  <si>
    <t>DR 70.05.0050 (A)</t>
  </si>
  <si>
    <t>Revestimento de canal, utilizando Sistema de Confinamento Celular, GEOWEB ou similar, tipo GWLC 8404 (célula larga), sendo as células preenchidas com concreto fck=11MPa, inclusive o fornecimento de todos os materiais e Geotêxtil Bidim OP-30, exclusive preparo de terreno.</t>
  </si>
  <si>
    <t>DR 75 Levantamento e Reassentamento</t>
  </si>
  <si>
    <t>DR 75.05 Levantamento e Reassentamento de Tubos</t>
  </si>
  <si>
    <t>DR 75.05.0050 (/)</t>
  </si>
  <si>
    <t>Levantamento, limpeza e reassentamento de tubos de concreto para galerias de águas pluviais, com diâmetro de 0,40m.</t>
  </si>
  <si>
    <t>DR 75.05.0053 (/)</t>
  </si>
  <si>
    <t>Levantamento, limpeza e reassentamento de tubos de concreto para galerias de águas pluviais, com diâmetro de 0,50m.</t>
  </si>
  <si>
    <t>DR 75.05.0056 (/)</t>
  </si>
  <si>
    <t>Levantamento, limpeza e reassentamento de tubos de concreto para galerias de águas pluviais, com diâmetro de 0,60m.</t>
  </si>
  <si>
    <t>DR 75.05.0059 (/)</t>
  </si>
  <si>
    <t>Levantamento, limpeza e reassentamento de tubos de concreto para galerias de águas pluviais, com diâmetro de 0,70m.</t>
  </si>
  <si>
    <t>DR 75.05.0062 (/)</t>
  </si>
  <si>
    <t>Levantamento, limpeza e reassentamento de tubos de concreto para galerias de águas pluviais, com diâmetro de 0,80m.</t>
  </si>
  <si>
    <t>DR 75.05.0065 (/)</t>
  </si>
  <si>
    <t>Levantamento, limpeza e reassentamento de tubos de concreto para galerias de águas pluviais, com diâmetro de 0,90m.</t>
  </si>
  <si>
    <t>DR 75.05.0068 (/)</t>
  </si>
  <si>
    <t>Levantamento, limpeza e reassentamento de tubos de concreto para galerias de águas pluviais, com diâmetro de 1,00m.</t>
  </si>
  <si>
    <t>DR 75.05.0071 (/)</t>
  </si>
  <si>
    <t>Levantamento, limpeza e reassentamento de tubos de concreto para galerias de águas pluviais, com diâmetro de 1,10m.</t>
  </si>
  <si>
    <t>DR 75.05.0074 (/)</t>
  </si>
  <si>
    <t>Levantamento, limpeza e reassentamento de tubos de concreto para galerias de águas pluviais, com diâmetro de 1,20m.</t>
  </si>
  <si>
    <t>DR 75.05.0077 (/)</t>
  </si>
  <si>
    <t>Levantamento, limpeza e reassentamento de tubos de concreto para galerias de águas pluviais, com diâmetro de 1,50m.</t>
  </si>
  <si>
    <t>DR 75.05.0080 (/)</t>
  </si>
  <si>
    <t>Levantamento, limpeza e reassentamento de tubos de concreto para galerias de águas pluviais, com diâmetro de 2,00m.</t>
  </si>
  <si>
    <t>EQ 05 Equipamentos para Transporte Horizontal e Vertical</t>
  </si>
  <si>
    <t>EQ 05.05 Equipamentos para Transporte Horizontal e Vertical</t>
  </si>
  <si>
    <t>EQ 05.05.0050 (C)</t>
  </si>
  <si>
    <t>Caminhão basculante, capacidade de 5m3, com motorista, material de operação e material de manutenção, com as seguintes especificações mínimas: motor diesel de 162CV.  Custo horário produtivo.</t>
  </si>
  <si>
    <t>EQ 05.05.0053 (B)</t>
  </si>
  <si>
    <t>Caminhão bascalunte, capacidade de 5m3, com motorista e material de operação, com as seguintes especificações mínimas: motor diesel de 162CV.  Custo horário improdutivo (motor funcionando).</t>
  </si>
  <si>
    <t>EQ 05.05.0056 (A)</t>
  </si>
  <si>
    <t>Caminhão basculante, capacidade de 5m3, com motorista, com as seguintes especificações mínimas: motor diesel de 162CV.  Custo horário improdutivo (motor desligado).</t>
  </si>
  <si>
    <t>EQ 05.05.0062 (C)</t>
  </si>
  <si>
    <t>Caminhão basculante, capacidade de 5m3, com motorista, material de operação, material de manutenção e licenciamento,  com as seguintes especificações mínimas: motor diesel de 208CV.  Custo mensal.</t>
  </si>
  <si>
    <t>EQ 05.05.0080 (/)</t>
  </si>
  <si>
    <t>Caminhão basculante, capacidade de 5m3, com motorista, material de operação, material de manutenção e licenciamento, adesivos na carroceria, sinalizador giratório sobre a cabine, cabine extendida para transporte de funcionários e com as seguintes especificações mínimas: motor diesel de 208 CV.  Custo horário produtivo.</t>
  </si>
  <si>
    <t>EQ 05.05.0083 (/)</t>
  </si>
  <si>
    <t>Caminhão basculante, capacidade de 5m3, com motorista, material de operação, material de manutenção e licenciamento, adesivos na carroceria, sinalizador giratório sobre a cabine, cabine extendida para transporte de funcionários e com as seguintes especificações mínimas: motor diesel de 208 CV.  Custo horário improdutivo.</t>
  </si>
  <si>
    <t>EQ 05.05.0100 (B)</t>
  </si>
  <si>
    <t>Caminhão basculante, com capacidade de 7m3, com motorista, material de operação e material de manutenção, com as seguintes especificações mínimas: motor diesel de 208CV.  Custo horário produtivo.</t>
  </si>
  <si>
    <t>EQ 05.05.0103 (A)</t>
  </si>
  <si>
    <t>Caminhão basculante, com capacidade de 7m3, com motorista e material de operação, com as seguintes especificações mínimas: motor diesel de 208CV.  Custo horário improdutivo (motor funcionando).</t>
  </si>
  <si>
    <t>EQ 05.05.0106 (/)</t>
  </si>
  <si>
    <t>Caminhão basculante, com capacidade de 7m3, com motorista, com as seguintes especificações mínimas: motor diesel de 208CV.  Custo horário improdutivo (motor desligado).</t>
  </si>
  <si>
    <t>EQ 05.05.0112 (B)</t>
  </si>
  <si>
    <t>Caminhão basculante, capacidade de 7m3, com motorista, material de  operação, material de manutenção e licenciamento,  com as seguintes especificações mínimas: motor diesel de 208CV.  Custo mensal.</t>
  </si>
  <si>
    <t>EQ 05.05.0150 (A)</t>
  </si>
  <si>
    <t>Caminhão basculante, com capacidade de 8m3 a 10m3, com motorista, material de operação e material de manutenção, com as seguintes especificações mínimas: motor diesel de 210CV. Custo horário produtivo.</t>
  </si>
  <si>
    <t>EQ 05.05.0153 (/)</t>
  </si>
  <si>
    <t>Caminhão basculante, com capacidade de 8m3 a 10m3, com motorista e material de operação, com as seguintes especificações mínimas: motor diesel de 210CV. Custo horário improdutivo (motor funcionando).</t>
  </si>
  <si>
    <t>EQ 05.05.0156 (/)</t>
  </si>
  <si>
    <t>Caminhão basculante, com capacidade de 8m3 a 10m3, com motorista, com as seguintes especificações mínimas: motor diesel de 210CV. Custo horário improdutivo (motor desligado).</t>
  </si>
  <si>
    <t>EQ 05.05.0200 (A)</t>
  </si>
  <si>
    <t>Caminhão basculante, com capacidade de 10m3 a 12m3, com motorista, material de operação e material de manutenção, com as seguintes especificações mínimas: motor diesel de 220CV. Custo horário produtivo.</t>
  </si>
  <si>
    <t>EQ 05.05.0203 (/)</t>
  </si>
  <si>
    <t>Caminhão basculante, com capacidade de 10m3 a 12m3, com motorista, material de operação, com as seguintes especificações mínimas: motor diesel de 220CV. Custo horário improdutivo (motor funcionando).</t>
  </si>
  <si>
    <t>EQ 05.05.0206 (/)</t>
  </si>
  <si>
    <t>Caminhão basculante, com capacidade de 10m3 a 12m3, com motorista, com as seguintes especificações mínimas: motor diesel de 220CV. Custo horário improdutivo (motor desligado).</t>
  </si>
  <si>
    <t>EQ 05.05.0250 (B)</t>
  </si>
  <si>
    <t>Caminhão baú para transporte de espécies vegetais, com capacidade de 3,5t, com motorista, material de operação, material de manutenção e licenciamento, com as seguintes especificações mínimas: motor diesel de 141CV, revestimento interno em placa de eucatex, isolamento do teto em isopor e estrutura de aço interna para adaptação de prateleiras.  Custo mensal.</t>
  </si>
  <si>
    <t>EQ 05.05.0300 (A)</t>
  </si>
  <si>
    <t>Caminhão com Carroceria Fixa, capacidade de 3,5t, com motorista, material de operação e material de manutenção, com as seguintes especificações mínimas: motor diesel de 85CV.  Custo horário produtivo.</t>
  </si>
  <si>
    <t>EQ 05.05.0303 (/)</t>
  </si>
  <si>
    <t>Caminhão com Carroceria Fixa, capacidade de 3,5t, com motorista e material de operação, com as seguintes especificações mínimas: motor diesel de 85CV.  Custo horário improdutivo (motor funcionando).</t>
  </si>
  <si>
    <t>EQ 05.05.0306 (/)</t>
  </si>
  <si>
    <t>Caminhão com Carroceria Fixa, capacidade de 3,5t, com motorista, com as seguintes especificações mínimas: motor diesel de 85CV.  Custo horário improdutivo (motor desligado).</t>
  </si>
  <si>
    <t>EQ 05.05.0312 (B)</t>
  </si>
  <si>
    <t>Caminhão Carroceria fixa, capacidade de 3,5t, com motorista, material de operação, material de manutenção e licenciamento, com as seguintes especificações mínimas: motor diesel de 85CV.  Custo mensal.</t>
  </si>
  <si>
    <t>EQ 05.05.0350 (A)</t>
  </si>
  <si>
    <t>Caminhão Carroceria fixa, capacidade de 3,5t, equipado com plataforma elevatória pantográfica hidráulica, com motorista operador e um ajudante, material de operação e material de manutenção, com as seguintes especificações mínimas: motor diesel de 85CV, plataforma com elevação de até 8,5m.  Custo horário produtivo.</t>
  </si>
  <si>
    <t>EQ 05.05.0353 (/)</t>
  </si>
  <si>
    <t>Caminhão Carroceria fixa, capacidade de 3,5t, equipado com plataforma elevatória pantográfica hidráulica, com motorista operador e um ajudante, material de operação, com as seguintes especificações mínimas: motor diesel de 85CV, plataforma com elevação de até 8,5m.  Custo horário improdutivo (motor funcionando).</t>
  </si>
  <si>
    <t>EQ 05.05.0356 (/)</t>
  </si>
  <si>
    <t>Caminhão Carroceria fixa, capacidade de 3,5t, equipado com plataforma elevatória pantográfica hidráulica, com motorista operador e um ajudante, com as seguintes especificações mínimas: motor diesel de 85CV, plataforma com elevação de até 8,5m.  Custo horário improdutivo (motor desligado).</t>
  </si>
  <si>
    <t>EQ 05.05.0360 (/)</t>
  </si>
  <si>
    <t>Caminhão com carroceria fixa, capacidade de 3,5 t, com motorista, material de operação, material de manutenção e licenciamento, adesivos na carroceria, sinalizador giratório sobre a cabine, cabine extendida para transporte de funcionários e com as seguintes especificações mínimas: motor diesel de 162 CV.  Custo horário produtivo.</t>
  </si>
  <si>
    <t>EQ 05.05.0363 (/)</t>
  </si>
  <si>
    <t>Caminhão com carroceria fixa, capacidade de 3,5 t, com motorista, material de operação, material de manutenção e licenciamento, adesivos na carroceria, sinalizador giratório sobre a cabine, cabine extendida para transporte de funcionários e com as seguintes especificações mínimas: motor diesel de 162 CV.  Custo horário improdutivo.</t>
  </si>
  <si>
    <t>EQ 05.05.0370 (/)</t>
  </si>
  <si>
    <t>Caminhão com Carroceria fixa, capacidade de 4 T, com motorista, material de operação e material de manutenção, com as seguintes especificações mínimas: dianteira com baú de alumínio medindo (5,00 x 2,300 x 2,236)m, destinada ao transporte de 16 pessoas sentadas em bancos ao longo de toda largura, de madeira, tipo baú, estofados e com cinto de segurança e traseira aberta para transporte de ferramentas e materiais, cabine para motorista e 2 passageiros, equipado com direção hidráulica, motor diesel de 150 CV.  Custo mensal.</t>
  </si>
  <si>
    <t>EQ 05.05.0400 (C)</t>
  </si>
  <si>
    <t>Caminhão com Carroceria Fixa, capacidade de 7,5t, com motorista, material de operação e material de manutenção, com as seguintes especificações mínimas: motor diesel de 162CV.  Custo horário produtivo.</t>
  </si>
  <si>
    <t>EQ 05.05.0403 (A)</t>
  </si>
  <si>
    <t>Caminhão com Carroceria Fixa, capacidade de 7,5t, com motorista e material de operação, com as seguintes especificações mínimas: motor diesel de 162CV.  Custo horário improdutivo (motor funcionando).</t>
  </si>
  <si>
    <t>EQ 05.05.0406 (A)</t>
  </si>
  <si>
    <t>Caminhão com Carroceria Fixa, capacidade de 7,5t, com motorista, com as seguintes especificações mínimas: motor diesel de 162CV.  Custo horário improdutivo (motor desligado).</t>
  </si>
  <si>
    <t>EQ 05.05.0415 (C)</t>
  </si>
  <si>
    <t>Caminhão com Carroceria Fixa, capacidade de 7,5t, equipado com guindaste hidráulico com capacidade de 3,5t, com motorista operador e um ajudante, material de operação e material de manutenção, com as seguintes especificações mínimas: motor diesel de 162CV, Guindaste Hidráulico provido de lança de até 5,90m de extensão e malhal.  Custo horário produtivo.</t>
  </si>
  <si>
    <t>EQ 05.05.0418 (A)</t>
  </si>
  <si>
    <t>Caminhão com Carroceria Fixa, capacidade de 7,5t, equipado com guindaste hidráulico com capacidade de 3,5t, com motorista operador e um ajudante, material de operação, com as seguintes especificações mínimas: motor diesel de 162CV, guindaste hidráulico provido de lança de até 5,90m de extensão e malhal.  Custo horário improdutivo (motor funcionando).</t>
  </si>
  <si>
    <t>EQ 05.05.0421 (A)</t>
  </si>
  <si>
    <t>Caminhão com Carroceria Fixa, capacidade de 7,5t, equipado com guindaste hidráulico com capacidade de 3,5t, com motorista operador e um ajudante, com as seguintes especificações mínimas: motor diesel de 162CV, guindaste hidráulico provido de lança de até 5,90m de extensão e malhal.  Custo horário improdutivo (motor desligado).</t>
  </si>
  <si>
    <t>EQ 05.05.0450 (C)</t>
  </si>
  <si>
    <t>Caminhão Carroceria fixa, capacidade de 7,5t, cesto duplo, com motorista operador, material de  operação e material de manutenção, com as seguintes especificações mínimas: motor diesel de 162CV, guindaste hidráulico acoplado de 15,5tf/m de momento de carga útil, lança com cesto duplo com alcance de 16m de altura, sinalizador visual rotativo amarelo ou âmbar.  Custo horário produtivo.</t>
  </si>
  <si>
    <t>EQ 05.05.0453 (A)</t>
  </si>
  <si>
    <t>Caminhão Carroceria fixa, capacidade de 7,5t, cesto duplo, com motorista operador, material de  operação, com as seguintes especificações mínimas: motor diesel de 162CV, guindaste hidráulico acoplado de 15,5tf/m de momento de carga útil, lança com cesto duplo com alcance de 16m de altura, sinalizador visual rotativo amarelo ou âmbar.  Custo horário improdutivo (motor funcionando).</t>
  </si>
  <si>
    <t>EQ 05.05.0456 (A)</t>
  </si>
  <si>
    <t>Caminhão Carroceria fixa, capacidade de 7,5t, cesto duplo, com motorista operador, com as seguintes especificações mínimas: motor diesel de 162CV, guindaste hidráulico acoplado de 15,5tf/m de momento de carga útil, lança com cesto duplo com alcance de 16m de altura, sinalizador visual rotativo amarelo ou âmbar.  Custo horário improdutivo (motor desligado).</t>
  </si>
  <si>
    <t>EQ 05.05.0500 (A)</t>
  </si>
  <si>
    <t>Caminhão plataforma, capacidade de 3,5t, com motorista operador, com as seguintes especificações mínimas: motor diesel de 85CV, elevação de 8,5m.  Custo horário improdutivo (motor desligado).</t>
  </si>
  <si>
    <t>EQ 05.05.0509 (B)</t>
  </si>
  <si>
    <t>Caminhão com plataforma elevatória pantográfica hidráulica, com elevação até 8,5m, com motorista operador e um ajudante, com as seguintes especificações mínimas: motor diesel de 85CV.  Custo mensal.</t>
  </si>
  <si>
    <t>EQ 05.05.0512 (/)</t>
  </si>
  <si>
    <t>Plataforma pantográfica, elevação até 8,5m, exclusive operador.  Custo horário produtivo.</t>
  </si>
  <si>
    <t>EQ 05.05.0600 (B)</t>
  </si>
  <si>
    <t>Caminhão tanque, com capacidade de 6000 litros, com motorista, material de operação e material de manutenção, com as seguintes especificações mínimas: motor diesel de 162CV, pipa com motobamba e barra de irrigação.  Custo horário produtivo.</t>
  </si>
  <si>
    <t>EQ 05.05.0603 (A)</t>
  </si>
  <si>
    <t>Caminhão tanque, com capacidade de 6000 litros, com motorista e material de operação, com as seguintes especificações mínimas: motor diesel de 162CV, pipa com motobamba e barra de irrigação.  Custo horário improdutivo (motor funcionando).</t>
  </si>
  <si>
    <t>EQ 05.05.0606 (A)</t>
  </si>
  <si>
    <t>Caminhão tanque, com capacidade de 6000 litros, com motorista, com as seguintes especificações mínimas: motor diesel de 162CV, pipa com motobamba e barra de irrigação.  Custo horário improdutivo (motor desligado).</t>
  </si>
  <si>
    <t>EQ 05.05.0615 (B)</t>
  </si>
  <si>
    <t>Caminhão tanque, capacidade de 10.000l, com motorista, material de operação e material de manutenção, com as seguintes especificações mínimas: motor diesel de 142CV, bomba d'água e mangote com 50m de extensão.  Custo horário produtivo.</t>
  </si>
  <si>
    <t>EQ 05.05.0618 (A)</t>
  </si>
  <si>
    <t>Caminhão tanque, capacidade de 10.000l, com motorista e material de operação, com as seguintes especificações mínimas: motor diesel de 142CV, bomba d'água e mangote com 50m de extensão.  Custo horário improdutivo (motor funcionando).</t>
  </si>
  <si>
    <t>EQ 05.05.0621 (A)</t>
  </si>
  <si>
    <t>Caminhão tanque, capacidade de 10.000l, com motorista, com as seguintes especificações mínimas: motor diesel de 142CV, bomba d'água e mangote com 50m de extensão.  Custo horário improdutivo (motor desligado).</t>
  </si>
  <si>
    <t>EQ 05.05.0650 (A)</t>
  </si>
  <si>
    <t>Elevador para transporte de concreto, exclusive operador, com as seguintes especificações mínimas: guincho com motor trifásico de 10HP, chave de reversão manual, motofreio e dispositivo de anti queda livre, 16m de torre desmontável estaiada, caçamba automática com capacidade de 550l, funil para descarga, silo de espera de 1000l.  Custo horário produtivo.</t>
  </si>
  <si>
    <t>EQ 05.05.0653 (A)</t>
  </si>
  <si>
    <t>Elevador para transporte de concreto, exclusive operador, com as seguintes especificações mínimas: guincho com motor trifásico de 10HP, chave de reversão manual, motofreio e dispositivo de anti queda livre, 16m de torre desmontável estaiada, caçamba automática com capacidade de 550l, funil para descarga, silo de espera de 1000l.  Custo horário improdutivo.</t>
  </si>
  <si>
    <t>EQ 05.05.0700 (A)</t>
  </si>
  <si>
    <t>Guindaste sobre rodas, capacidade de 10t, com operador e um  auxiliar, material de operação e material de manutenção com as seguintes especificações mínimas: motor diesel de 124CV, lança telescópica retraída com 7,0m e extendida com 11,0m, raio de giro de 5,60m, acionamento hidráulico.  Custo horário produtivo.</t>
  </si>
  <si>
    <t>EQ 05.05.0703 (/)</t>
  </si>
  <si>
    <t>Guindaste sobre rodas, capacidade de 10t, com operador e um  auxiliar, material de operação, com as seguintes especificações mínimas: motor diesel de 124CV, lança telescópica retraída com 7,0m e extendida com 11,0m, raio de giro de 5,60m, acionamento hidráulico.  Custo horário improdutivo (motor funcionando).</t>
  </si>
  <si>
    <t>EQ 05.05.0706 (/)</t>
  </si>
  <si>
    <t>Guindaste sobre rodas, capacidade de 10t, com operador e um  auxiliar, com as seguintes especificacoes minimas: motor diesel de 124CV, lanca telescopica retraida com 7,0m e extendida com 11,0m, raio de giro de 5,60m, acionamento hidraulico.  Custo horario improdutivo (motor desligado)</t>
  </si>
  <si>
    <t>EQ 05.05.0715 (A)</t>
  </si>
  <si>
    <t>Guindaste sobre rodas, capacidade de 15t, com operador e um  auxiliar, material de operação e material de manutenção com as seguintes especificações mínimas: motor diesel de 121CV, lança telescópica retraída com 7,60m e extendida com 18,30m, raio de giro de 4,65m, acionamento hidráulico.  Custo horário produtivo.</t>
  </si>
  <si>
    <t>EQ 05.05.0718 (/)</t>
  </si>
  <si>
    <t>Guindaste sobre rodas, capacidade de 15t, com operador e um  auxiliar, material de operação,  com as seguintes especificações mínimas: motor diesel de 121CV, lança telescópica retraída com 7,60m e extendida com 18,30m, raio de giro de 4,65m, acionamento hidráulico.  Custo horário improdutivo (motor funcionando).</t>
  </si>
  <si>
    <t>EQ 05.05.0721 (/)</t>
  </si>
  <si>
    <t>Guindaste sobre rodas, capacidade de 15t, com operador e um  auxiliar, com as seguintes especificações mínimas: motor diesel de 121CV, lança telescópica retraída com 7,60m e extendida com 18,30m, raio de giro de 4,65m, acionamento hidráulico.  Custo horário improdutivo (motor desligado).</t>
  </si>
  <si>
    <t>EQ 05.05.0730 (A)</t>
  </si>
  <si>
    <t>Guindaste sobre rodas, inclusive este, capacidade de 30t, com operador, operador auxiliar e um ajudante, material de operação e material de manutenção com as seguintes especificações mínimas: motor diesel de 220CV, lança telescópica retraída com 10,50m e extendida com 31,50m, ângulo máximo de lança de 82º, acionamento hidráulico.  Custo horário produtivo.</t>
  </si>
  <si>
    <t>EQ 05.05.0733 (/)</t>
  </si>
  <si>
    <t>Guindaste sobre rodas,  inclusive este, capacidade de 30t, com operador e operador auxiliar, material de operação, com as seguintes especificações mínimas: motor diesel de 220CV, lança telescópica retraída com 10,50m e extendida com 31,50m, ângulo máximo de lança de 82º, acionamento hidráulico.  Custo horário improdutivo (motor funcionando).</t>
  </si>
  <si>
    <t>EQ 05.05.0736 (/)</t>
  </si>
  <si>
    <t>Guindaste sobre rodas,  inclusive este, capacidade de 30t, com operador e operador auxiliar, com as seguintes especificações mínimas: motor diesel de 220CV, lança telescópica retraída com 10,50m e extendida com 31,50m, ângulo máximo de lança de 82º, acionamento hidráulico.  Custo horário improdutivo (motor desligado).</t>
  </si>
  <si>
    <t>EQ 05.05.0750 (/)</t>
  </si>
  <si>
    <t>Guindauto sobre chassis, capacidade de 3,5t, exclusive operador, inclusive 2 ajudantes, com material de operação e de manutenção, com as seguintes especificações mínimas: Lança com alcance de até 5,9m, ângulo de giro de 180°.  Custo horário produtivo.</t>
  </si>
  <si>
    <t>EQ 05.05.0756 (/)</t>
  </si>
  <si>
    <t>Guindauto sobre chassis, capacidade de 3,5t, exclusive operador, inclusive 2 ajudantes, com as seguintes especificações mínimas: Lança com alcance de até 5,9m, ângulo de giro de 180°.  Custo horário improdutivo (motor desligado).</t>
  </si>
  <si>
    <t>EQ 05.05.0800 (A)</t>
  </si>
  <si>
    <t>Guincho para transporte vertical de cargas, exclusive o operador, a torre  e o respectivo estaiamento, com as seguintes especificações mínimas: motor elétrico trifásico de 10HP, chave de reversão manual, motofreio e dispositivo de ante queda livre.  Custo horário produtivo.</t>
  </si>
  <si>
    <t>EQ 05.05.0806 (/)</t>
  </si>
  <si>
    <t>Guincho para transporte vertical de cargas, exclusive o operador, a torre  e o respectivo estaiamento, com as seguintes especificações mínimas: motor elétrico trifásico de 10HP, chave de reversão manual, motofreio e dispositivo de ante queda livre.  Custo horário improdutivo.</t>
  </si>
  <si>
    <t>EQ 05.05.0850 (/)</t>
  </si>
  <si>
    <t>Pórtico móvel metálico, com talha manual de 10t, vão de 5m, curso de 30m em trilhos, exclusive operador.  Custo horário produtivo.</t>
  </si>
  <si>
    <t>EQ 05.05.0853 (/)</t>
  </si>
  <si>
    <t>Pórtico móvel metálico, com talha manual de 10t, vão de 5m, curso de 30m em trilhos, exclusive operador.  Custo horário improdutivo.</t>
  </si>
  <si>
    <t>EQ 05.10 Equipamentos para Serviços da RIOLUZ</t>
  </si>
  <si>
    <t>EQ 05.10.0050 (A)</t>
  </si>
  <si>
    <t>Caminhão com carroceria fixa, capacidade de 7,5t, equipado com guindaste hidráulico com capacidade de 3,5t, com motorista operador, material de operação e material de manutenção, com as seguintes especificações mínimas: motor diesel de 162CV, guindaste hidráulico com lança de extensão e malhal.  Custo horário diurno (entre 05:00h e 22:00h).</t>
  </si>
  <si>
    <t>EQ 05.10.0053 (A)</t>
  </si>
  <si>
    <t>Caminhão com carroceria fixa, capacidade de 7,5t, equipado com guindaste hidráulico com capacidade de 3,5t, com motorista operador, material de operação e material de manutenção, com as seguintes especificações mínimas: motor diesel de 162CV, guindaste hidráulico com lança de extensão e malhal.  Custo horário noturno (entre 22:00h e 05:00h).</t>
  </si>
  <si>
    <t>EQ 05.10.0300 (/)</t>
  </si>
  <si>
    <t>Cavalo mecânico, com semi-reboque extensível até 22m, com motorista, material de operação e material de manutenção, com as seguintes especificações mínimas: motor diesel de 330Cv.  Custo horário diurno (entre 05:00hs e 22:00h).</t>
  </si>
  <si>
    <t>EQ 05.15 Equipamentos para Serviços da SMTR / CET-RIO</t>
  </si>
  <si>
    <t>EQ 05.15.0500 (/)</t>
  </si>
  <si>
    <t>Reboque leve, tipo plataforma inclinável, com lança traseira (asa delta) para apoio às operações de fiscalização de trânsito (uso exclusivo SMTR / CET-RIO), com material de operação e material de manutenção, licenciamento, seguro e adesivos na carroceria, sinalizador giratório, rádio AM/FM digital, rádio transmissor/receptor e caixa de ferramentas e acessórios.  Quilometragem média de 4.500 km/mês, sem motorista.  Custo mensal.</t>
  </si>
  <si>
    <t>EQ 10 Equipamentos Pneumáticos Portáteis</t>
  </si>
  <si>
    <t>EQ 10.05 Perfuratriz Pneumática Leve</t>
  </si>
  <si>
    <t>EQ 10.05.0200 (A)</t>
  </si>
  <si>
    <t>Perfuratriz pneumática manual, com 24Kg de peso, exclusive operador, broca e mangueira, com as seguintes especficações mínimas: utilização vertical, consumo de ar de 58 l/s, freqüência de impactos 34 imp/s, comprimento de 64cm, diâmetro do pistão de 65mm.  Custo horário produtivo.</t>
  </si>
  <si>
    <t>EQ 10.05.0206 (/)</t>
  </si>
  <si>
    <t>Perfuratriz pneumática manual, com 24Kg de peso, exclusive operador, broca e mangueira, com as seguintes especficações mínimas: utilização vertical, consumo de ar de 58 l/s, freqüência de impactos 34 imp/s, comprimento de 64cm, diâmetro do pistão de 65mm.  Custo horário improdutivo.</t>
  </si>
  <si>
    <t>EQ 15 Equipamentos para Demolição, Escavação e Movimento de Terra</t>
  </si>
  <si>
    <t>EQ 15.05 Equipamento para Demolição, Escavação e Movimento de Terra</t>
  </si>
  <si>
    <t>EQ 15.05.0212 (A)</t>
  </si>
  <si>
    <t>Escavadeira hidráulica, sobre esteiras, com operador, material de operação e material de manutenção, com as seguintes especificações mínimas: motor de 130HP, peso de operação de 19,70t, caçamba com capacidade de 1,00m3, alcance máximo de 9,85m e profundidade máxima de escavação de 6,60m.  Custo horário produtivo.</t>
  </si>
  <si>
    <t>EQ 15.05.0215 (/)</t>
  </si>
  <si>
    <t>Escavadeira hidráulica, sobre esteiras, com operador e material de operação, com as seguintes especificações mínimas: motor de 130HP, peso de operação de 19,70t, caçamba com capacidade de 1,00m3, alcance máximo de 9,85m e profundidade máxima de escavação de 6,60m.  Custo horário improdutivo (motor funcionando).</t>
  </si>
  <si>
    <t>EQ 15.05.0218 (/)</t>
  </si>
  <si>
    <t>Escavadeira hidráulica, sobre esteiras, com operador, com as seguintes especificações mínimas: motor de 130HP, peso de operação de 19,70t, caçamba com capacidade de 1,00m3, alcance máximo de 9,85m e profundidade máxima de escavação de 6,60m.  Custo horário improdutivo (motor desligado).</t>
  </si>
  <si>
    <t>EQ 15.05.0270 (/)</t>
  </si>
  <si>
    <t>Fresadora/recicladora acoplável à pá-carregadeira, exclusive esta, com as seguintes especificações mínimas:  motor de 123 CV, largura de corte de 1000 mm e profundidade de corte de 200 mm como recicladora e 80 mm como fresadora.  Custo horário corrido.</t>
  </si>
  <si>
    <t>EQ 15.05.0300 (B)</t>
  </si>
  <si>
    <t>Fresadora à frio, com operador, material de operação e material de manutenção, com as seguintes especificações mínimas: motor de 211CV, largura de corte de 1000mm e profundidade de corte 300mm.  Custo horário produtivo.</t>
  </si>
  <si>
    <t>EQ 15.05.0303 (B)</t>
  </si>
  <si>
    <t>Fresadora à frio, com operador e material de operação, com as seguintes especificações mínimas: motor de 211CV, largura de corte de 1000mm e profundidade de corte 300mm.  Custo horário improdutivo (motor funcionando).</t>
  </si>
  <si>
    <t>EQ 15.05.0306 (B)</t>
  </si>
  <si>
    <t>Fresadora à frio, com operador, com as seguintes especificações mínimas: motor de 211CV, largura de corte de 1000mm e profundidade de corte 300mm.  Custo horário improdutivo (motor desligado).</t>
  </si>
  <si>
    <t>EQ 15.05.0350 (/)</t>
  </si>
  <si>
    <t>Grade de disco, peso de 13t, exclusive operador, com material de manutenção, com as seguintes especificações mínimas: armadura leve, composta de 20 discos, largura de corte de 2,30m, acionamento mecânico.  Custo horário produtivo.</t>
  </si>
  <si>
    <t>EQ 15.05.0356 (/)</t>
  </si>
  <si>
    <t>Grade de disco, peso de 13t, exclusive operador, com as seguintes especificações mínimas: armadura leve, composta de 20 discos, largura de corte de 2,30m, acionamento mecânico.  Custo horário improdutivo.</t>
  </si>
  <si>
    <t>EQ 15.05.0380 (/)</t>
  </si>
  <si>
    <t>Minicarregadeira, com operador, material de operação e material de manutenção, e as seguintes especificações mínimas: motor diesel de 50CV, peso de operação de 2,5t, capacidade de operação de 680Kg, força de desagregação de 1.400Kgf, altura de descarga de 2,3m.  Custo horário produtivo.</t>
  </si>
  <si>
    <t>EQ 15.05.0386 (/)</t>
  </si>
  <si>
    <t>Minicarregadeira, com operador e as seguintes especificações mínimas: motor diesel de 50CV, peso de operação de 2,5t, capacidade de operação de 680Kg, força de desagregação de 1.400Kgf, altura de descarga de 2,3m.  Custo horário improdutivo (motor desligado).</t>
  </si>
  <si>
    <t>EQ 15.05.0400 (A)</t>
  </si>
  <si>
    <t>Motoniveladora, com operador, material de operação e material de manutenção, com as seguintes especificações mínimas: motor de 140HP, peso de operação de 12400Kg, lâmina de 3600mm de largura com deslocamento lateral de 600mm, alcance máximo fora dos pneus de 1700mm e profundidade de corte de 700mm; cabine com para brisa dianteiro, retrovisores externos e interno e luzes de sinalização conforme normas do CONTRAN.  Custo horário produtivo.</t>
  </si>
  <si>
    <t>EQ 15.05.0403 (/)</t>
  </si>
  <si>
    <t>Motoniveladora, com operador e material de operação, com as seguintes especificações mínimas: motor de 140HP, peso de operação de 12400Kg, lâmina de 3600mm de largura com deslocamento lateral de 600mm, alcance máximo fora dos pneus de 1700mm e profundidade de corte de 700mm; cabine com para brisa dianteiro, retrovisores externos e interno e luzes de sinalização conforme normas do CONTRAN.  Custo horário improdutivo (motor funcionando).</t>
  </si>
  <si>
    <t>EQ 15.05.0406 (/)</t>
  </si>
  <si>
    <t>Motoniveladora, com operador, com as seguintes especificações mínimas: motor de 140HP, peso de operação de 12400Kg, lâmina de 3600mm de largura com deslocamento lateral de 600mm, alcance máximo fora dos pneus de 1700mm e profundidade de corte de 700mm; cabine com para brisa dianteiro, retrovisores externos e interno e luzes de sinalização conforme normas do CONTRAN.  Custo horário improdutivo (motor desligado).</t>
  </si>
  <si>
    <t>EQ 15.05.0450 (A)</t>
  </si>
  <si>
    <t>Pá-Carregadeira (Carregador Frontal), articulada, sobre rodas, com operador, material de operação e material de manutenção, com as seguintes especificações mínimas: motor de 118HP, carregadeira com sistema de travamento de segurança, capacidade coroada de 1,50m3, força de desagregação de 8900Kgf, altura máxima de descarga a 45º de 2540mm; cabine com para brisa dianteiro, retrovisores externos e interno e luzes de sinalização conforme normas do CONTRAN.  Custo horário produtivo.</t>
  </si>
  <si>
    <t>EQ 15.05.0453 (/)</t>
  </si>
  <si>
    <t>Pá-Carregadeira (Carregador Frontal), articulada, sobre rodas, com operador e material de operação, com as seguintes especificações mínimas: motor de 118HP, carregadeira com sistema de travamento de segurança, capacidade coroada de 1,50m3, força de desagregação de 8900Kgf, altura máxima de descarga a 45º de 2540mm; cabine com para brisa dianteiro, retrovisores externos e interno e luzes de sinalização conforme normas do CONTRAN.  Custo horário improdutivo (motor funcionando).</t>
  </si>
  <si>
    <t>EQ 15.05.0456 (/)</t>
  </si>
  <si>
    <t>Pá-Carregadeira (Carregador Frontal), articulada, sobre rodas, com operador, com as seguintes especificações mínimas: motor de 118HP, carregadeira com sistema de travamento de segurança, capacidade coroada de 1,50m3, força de desagregação de 8900Kgf, altura máxima de descarga a 45º de 2540mm; cabine com para brisa dianteiro, retrovisores externos e interno e luzes de sinalização conforme normas do CONTRAN.  Custo horário improdutivo (motor desligado).</t>
  </si>
  <si>
    <t>EQ 15.05.0461 (A)</t>
  </si>
  <si>
    <t>Pá-Carregadeira (Carregador frontal) sobre rodas, capacidade rasa de 2,66m3, com operador, material de operação e material de manutenção, com as seguintes especificações mínimas: motor diesel de 183,7CV.  Custo horário produtivo.</t>
  </si>
  <si>
    <t>EQ 15.05.0464 (/)</t>
  </si>
  <si>
    <t>Pá-Carregadeira (Carregador frontal) sobre rodas, capacidade rasa de 2,66m3, com operador, material de operação, com as seguintes especificações mínimas: motor diesel de 183,7CV.  Custo horário improdutivo (motor funcionando).</t>
  </si>
  <si>
    <t>EQ 15.05.0467 (/)</t>
  </si>
  <si>
    <t>Pá-Carregadeira (Carregador frontal) sobre rodas, capacidade rasa de 2,66m3, com operador, com as seguintes especificações mínimas: motor diesel de 183,7CV.  Custo horário improdutivo (motor desligado).</t>
  </si>
  <si>
    <t>EQ 15.05.0500 (A)</t>
  </si>
  <si>
    <t>Retro-Escavadeira/carregadeira, com operador, material de operação e material de manutenção, com as seguintes especificações mínimas: motor de 70HP, carregadeira com sistema de travamento de segurança, capacidade coroada de 0,76m3, força de desagregação de 3600Kgf, capacidade de carga de 2400Kg na elevação máxima, profundidade de escavação de 100mm; escavadeira com capacidade coroada de 0,23m3, com 4 dentes, arco de giro de 180º, força de escavação, profundidade de escavação máxima de 4000mm, altura de carga mínima de 3000mm; cabine com para brisa dianteiro, retrovisores externos e interno e luzes de sinalização conforme normas do CONTRAN.  Custo horário produtivo.</t>
  </si>
  <si>
    <t>EQ 15.05.0503 (/)</t>
  </si>
  <si>
    <t>Retro-Escavadeira/carregadeira, com operador e material de operação, com as seguintes especificações mínimas: motor de 70HP, carregadeira com sistema de travamento de segurança, capacidade coroada de 0,76m3, força de desagregação de 3600Kgf, capacidade de carga de 2400Kg na elevação máxima, profundidade de escavação de 100mm; escavadeira com capacidade coroada de 0,23m3, com 4 dentes, arco de giro de 180º, força de escavação, profundidade de escavação máxima de 4000mm, altura de carga mínima de 3000mm; cabine com para brisa dianteiro, retrovisores externos e interno e luzes de sinalização conforme normas do CONTRAN.  Custo horário improdutivo (motor funcionando).</t>
  </si>
  <si>
    <t>EQ 15.05.0506 (/)</t>
  </si>
  <si>
    <t>Retro-Escavadeira/carregadeira, com operador, com as seguintes especificações mínimas: motor de 70HP, carregadeira com sistema de travamento de segurança, capacidade coroada de 0,76m3, força de desagregação de 3600Kgf, capacidade de carga de 2400Kg na elevação máxima, profundidade de escavação de 100mm; escavadeira com capacidade coroada de 0,23m3, com 4 dentes, arco de giro de 180º, força de escavação, profundidade de escavação máxima de 4000mm, altura de carga mínima de 3000mm; cabine com para brisa dianteiro, retrovisores externos e interno e luzes de sinalização conforme normas do CONTRAN.  Custo horário improdutivo (motor desligado).</t>
  </si>
  <si>
    <t>EQ 15.05.0562 (A)</t>
  </si>
  <si>
    <t>Rompedor hidráulico adaptável à Retro-escavadeira, com material de operação (inclusive ponteiro), material de manutenção, com as seguintes especificações mínimas: peso operacional de 435kg, freqüência de impactos de 400 a 1000 bpm e diâmetro do ponteiro de 84mm. Custo horário produtivo.</t>
  </si>
  <si>
    <t>EQ 15.05.0574 (A)</t>
  </si>
  <si>
    <t>Rompedor hidráulico adaptável à Escavadeira Hidráulica, com material de operação (inclusive ponteiro), material de manutenção, com as seguintes especificações mínimas: peso operacional de 1700kg, freqüência de impactos de 320 a 600 bpm e diâmetro do ponteiro de 130mm. Custo horário produtivo.</t>
  </si>
  <si>
    <t>EQ 15.05.0580 (/)</t>
  </si>
  <si>
    <t>Tesoura hidraúlica (pulverizador) com peso operacional de 1500Kg, adaptável à escavadeira hidraúlica.  Custo horário corrido.</t>
  </si>
  <si>
    <t>EQ 15.05.0600 (A)</t>
  </si>
  <si>
    <t>Trator de esteiras, com operador, material de operação e material de manutenção, com as seguintes especificações mínimas: motor diesel de 80HP, peso operacional de 8t, capacidade da lâmina de 1,8m3, profundidade de escavação com o riper de 0,35m.  Custo horário produtivo.</t>
  </si>
  <si>
    <t>EQ 15.05.0604 (/)</t>
  </si>
  <si>
    <t>Trator de esteiras, com operador e material de operação, com as seguintes especificações mínimas: motor diesel de 80HP, peso operacional de 8t, capacidade da lâmina de 1,8m3, profundidade de escavação com o riper de 0,35m.  Custo horário improdutivo (motor funcionando).</t>
  </si>
  <si>
    <t>EQ 15.05.0607 (/)</t>
  </si>
  <si>
    <t>Trator de esteiras, com operador, com as seguintes especificações mínimas: motor diesel de 80HP, peso operacional de 8t, capacidade da lâmina de 1,8m3, profundidade de escavação com o riper de 0,35m.  Custo horário improdutivo (motor desligado).</t>
  </si>
  <si>
    <t>EQ 15.05.0612 (A)</t>
  </si>
  <si>
    <t>Trator de esteiras, com operador, material de operação e material de manutenção, com as seguintes especificações mínimas: motor diesel de 110HP, peso operacional de 11t, capacidade da lâmina de 3,2m3, profundidade de escavação com o riper de 0,50m.  Custo horário produtivo.</t>
  </si>
  <si>
    <t>EQ 15.05.0615 (/)</t>
  </si>
  <si>
    <t>Trator de esteiras, com operador e material de operação, com as seguintes especificações mínimas: motor diesel de 110HP, peso operacional de 11t, capacidade da lâmina de 3,2m3, profundidade de escavação com o riper de 0,50m.  Custo horário improdutivo (motor funcionando).</t>
  </si>
  <si>
    <t>EQ 15.05.0618 (/)</t>
  </si>
  <si>
    <t>Trator de esteiras, com operador, com as seguintes especificações mínimas: motor diesel de 110HP, peso operacional de 11t, capacidade da lâmina de 3,2m3, profundidade de escavação com o riper de 0,50m.  Custo horário improdutivo (motor desligado).</t>
  </si>
  <si>
    <t>EQ 15.05.0650 (A)</t>
  </si>
  <si>
    <t>Trator de pneus, com operador, material de operação e material de manutenção, com as seguintes especificações mínimas: motor diesel de 75HP, tração 4x2, raio de giro 3.200mm e peso operacional de 3,7t.  Custo horário produtivo.</t>
  </si>
  <si>
    <t>EQ 15.05.0653 (/)</t>
  </si>
  <si>
    <t>Trator de pneus, com operador, material de operação, com as seguintes especificações mínimas: motor diesel de 75HP, tração 4x2, raio de giro 3.200mm e peso operacional de 3,7t.  Custo horário improdutivo (motor funcionando).</t>
  </si>
  <si>
    <t>EQ 15.05.0656 (/)</t>
  </si>
  <si>
    <t>Trator de pneus, com operador, com as seguintes especificações mínimas: motor diesel de 75HP, tração 4x2, raio de giro 3.200mm e peso operacional de 3,7t.  Custo horário improdutivo (motor desligado).</t>
  </si>
  <si>
    <t>EQ 20 Equipamento para Execução de Bases e Pavimentos</t>
  </si>
  <si>
    <t>EQ 20.05 Equipamento para Execução de Bases e Pavimentação</t>
  </si>
  <si>
    <t>EQ 20.05.0150 (A)</t>
  </si>
  <si>
    <t>Conjunto de Britagem, capacidade de 30m3/h de brita, com operador, energia de operação por grupo gerador, com as seguintes especificações mínimas: britador, rebritador, silos, gerador,estrutura de suporte tranportável e desmontável. Custo horário produtivo.</t>
  </si>
  <si>
    <t>EQ 20.05.0200 (B)</t>
  </si>
  <si>
    <t>Compactador de pneus, com sete pneus, com operador, material de operação e material de manutenção, com as seguintes especificações mínimas: motor diesel de 100CV, peso de 7.500Kg sem lastro a 21.000Kg com lastro total, largura de compactação de 1.800mm, com superposição de pneus de 40mm, pressão nos pneus regulável de 8,5Kg/cm2 a 2,5Kg/cm2, pneus 11,00 x 20 - 18 lonas, com raspadores e sistema de aspersão d'água. Custo horário produtivo.</t>
  </si>
  <si>
    <t>EQ 20.05.0203 (A)</t>
  </si>
  <si>
    <t>Compactador de pneus, com sete pneus, com operador, material de operação, com as seguintes especificações mínimas: motor diesel de 100CV, peso de 7.500Kg sem lastro a 21.000Kg com lastro total, largura de compactação de 1.800mm, com superposição de pneus de 40mm, pressão nos pneus regulável de 8,5Kg/cm2 a 2,5Kg/cm2, pneus 11,00 x 20 - 18 lonas, com raspadores e sistema de aspersão d'água. Custo horário improdutivo (motor funcionando).</t>
  </si>
  <si>
    <t>EQ 20.05.0206 (A)</t>
  </si>
  <si>
    <t>Compactador de pneus, com sete pneus, com operador, com as seguintes especificações mínimas: motor diesel de 100CV, peso de 7.500Kg sem lastro a 21.000Kg com lastro total, largura de compactação de 1.800mm, com superposição de pneus de 40mm, pressão nos pneus regulável de 8,5Kg/cm2 a 2,5Kg/cm2, pneus 11,00 x 20 - 18 lonas, com raspadores e sistema de aspersão d'água. Custo horário improdutivo (motor desligado)</t>
  </si>
  <si>
    <t>EQ 20.05.0209 (/)</t>
  </si>
  <si>
    <t>Compactador de sete pneus com operador, material de manutenção e operação, raspadores e sistema de aspersão de água, seguro, adesivos na carroceria, sinalizador giratório, rádio transmissor/receptor ou sistema de rastreamento GPS, com as seguintes especificações mínimas: motor diesel de 100 cv, peso de 7,5 t sem lastro a 21t com lastro total, largura de compactação de 1,8 m, com superposição de pneus de 0,04 m, pressão dos pneus regulável entre 2,5 e 8,5 Kg/cm². Custo mensal.</t>
  </si>
  <si>
    <t>EQ 20.05.0215 (A)</t>
  </si>
  <si>
    <t>Compactador Vibratório, com tambor Pé-de-Carneiro, auto-propulsor, com operador, material de operação e material de manutenção, com as seguintes especificações mínimas: motor diesel de 76HP, largura de 1,85m, com 6t a 7t.  Custo horário produtivo.</t>
  </si>
  <si>
    <t>EQ 20.05.0218 (/)</t>
  </si>
  <si>
    <t>Compactador Vibratório, com tambor Pé-de-Carneiro, auto-propulsor, com operador e material de operação, com as seguintes especificações mínimas: motor diesel de 76HP, largura de 1,85m, com 6t a 7t.  Custo horário improdutivo (motor funcionando).</t>
  </si>
  <si>
    <t>EQ 20.05.0221 (/)</t>
  </si>
  <si>
    <t>Compactador Vibratório, com tambor Pé-de-Carneiro, auto-propulsor, com operador, com as seguintes especificações mínimas: motor diesel de 76HP, largura de 1,85m, com 6t a 7t.  Custo horário improdutivo (motor desligado).</t>
  </si>
  <si>
    <t>EQ 20.05.0250 (C)</t>
  </si>
  <si>
    <t>Distribuidor de Asfalto montado sobre caminhão com motor a diesel de 150CV, com motorista e operador e as seguintes especificações mínimas: atuação sob pressão, motor a gasolina equipado com radiador industrial, com grade protetora, governador automático, motor de arranque, alternador, filtro de ar, bateria, chave de ignição e partida, manômetro para óleo, termômetro e amperímetro dotado de bomba para sistema de circulação e distribuição com descarga máxima de 1.135l/min a 550RPM, capacidade efetiva do tanque de 5000l, barra de distribuição com registros embutidos, haste de distribuição manual provida de registro próprio e alimentada por mangueira de aço, flexível, diâmetro de 1", com 4,5m de comprimento.  Custo horário produtivo.</t>
  </si>
  <si>
    <t>EQ 20.05.0256 (B)</t>
  </si>
  <si>
    <t>Distribuidor de Asfalto montado sobre caminhão com motor a diesel de 150CV, com motorista e operador e as seguintes especificações mínimas: atuação sob pressão, motor a gasolina equipado com radiador industrial, com grade protetora, governador automático, motor de arranque, alternador, filtro de ar, bateria, chave de ignição e partida, manômetro para óleo, termômetro e amperímetro dotado de bomba para sistema de circulação e distribuição com descarga máxima de 1.135l/min a 550RPM, capacidade efetiva do tanque de 5000l, barra de distribuição com registros embutidos, haste de distribuição manual provida de registro próprio e alimentada por mangueira de aço, flexível, diâmetro de 1", com 4,5m de comprimento.  Custo horário improdutivo (motor desligado).</t>
  </si>
  <si>
    <t>EQ 20.05.0260 (/)</t>
  </si>
  <si>
    <t>Distribuidor de Asfalto montado sobre caminhão com motor a diesel de 150 cv com motorista e operador, material de manutenção e operação, seguro, adesivos na carroceria, sinalizador giratório, rádio transmissor/receptor ou sistema de rastreamento GPS, com as seguintes especificações mínimas: atuação sob pressão, motor a gasolina equipado com radiador industrial, com grade protetora, motor de arranque, alternador, filtro de ar, bateria, chave de ignição e partida, manômetro para óleo, termômetro e amperímetro, dotado de bomba para sistema de circulação e distribuição com descarga máxima de 1.135 1/min a 550 rpm, capacidade efetiva do tanque de 5.000 l, barra de distribuição com registros embutidos, haste de distribuição manual provida de registro próprio e alimentado por mangueira de aço, flexível, diâmetro de 1", com 4,5 m de comprimento. Custo mensal.</t>
  </si>
  <si>
    <t>EQ 20.05.0300 (A)</t>
  </si>
  <si>
    <t>Espalhador de agregados, rebocável, capacidade rasa de 1,3m3, sem operador, com material de manutenção, com as seguintes especificações mínimas: largura máxima de distribuição de 3,66m, comprimento de 4,10m, largura de 1,30m, altura de 1,00m, peso de 860kg, quatro rodas com pneus de 6x9 (10 lonas), diâmetro do rolo de 12,7cm (5").  Custo horário produtivo.</t>
  </si>
  <si>
    <t>EQ 20.05.0306 (/)</t>
  </si>
  <si>
    <t>Espalhador de agregados, rebocável, capacidade rasa de 1,3m3, sem operador, com as seguintes especificações mínimas: largura máxima de distribuição de 3,66m, comprimento de 4,10m, largura de 1,30m, altura de 1,00m, peso de 860kg, quatro rodas com pneus de 6x9 (10 lonas), diâmetro do rolo de 12,7cm (5").  Custo horário improdutivo (motor funcionando).</t>
  </si>
  <si>
    <t>EQ 20.05.0350 (A)</t>
  </si>
  <si>
    <t>Instalação de aquecimento e armazenamento de asfalto, compreendendo 2 tanques de 30.000l (cada),com operador, material de operaçãoe material de manutençãocom as seguintes especificações mínimas: intercambiador, aquecedor, acumulador de asfalto, retificador, tanque de óleo leve para 20.000l, sistema de tubulação de asfalto e óleo térmico, aquecedor acumulador APF/BPF, 20.000l, unidade de aquecimento e bombeamento APF/BPF, sistema de tubulação APF/BPF. Custo horário produtivo.</t>
  </si>
  <si>
    <t>EQ 20.05.0356 (A)</t>
  </si>
  <si>
    <t>Instalação de aquecimento e armazenamento de asfalto, compreendendo 2 tanques de 30.000l (cada), com operador com as seguintes especificações mínimas: intercambiador, aquecedor, acumulador de asfalto, retificador, tanque de óleo leve para 20.000l, sistema de tubulação de asfalto e óleo térmico, aquecedor acumulador APF/BPF, 20.000l, unidade de aquecimento e bombeamento APF/BPF, sistema de tubulação APF/BPF. Custo horário improdutivo.</t>
  </si>
  <si>
    <t>EQ 20.05.0400 (B)</t>
  </si>
  <si>
    <t>Máquina de abertura de juntas em concreto, com operador, material de operação e material de manutenção com as seguintes especificações mínimas: motor a gasolina de 8,25CV, com 3600rpm, partida manual, chassis reforçado, guarda protetora para acomodar serras de até 14'', serra para concreto especialmente desenvolvida para abertuar de juntas de dilatação. Custo horário produtivo.</t>
  </si>
  <si>
    <t>EQ 20.05.0403 (A)</t>
  </si>
  <si>
    <t>Máquina de abertura de juntas em concreto, com operador e material de operação com as seguintes especificações mínimas: motor a gasolina de 8,25CV, com 3600rpm, partida manual, chassis reforçado, guarda protetora para acomodar serras de até 14'', serra para concreto especialmente desenvolvida para abertura de junta de dilatação. Custo horário improdutivo (motor funcionando).</t>
  </si>
  <si>
    <t>EQ 20.05.0406 (A)</t>
  </si>
  <si>
    <t>Máquina de abertura de juntas em concreto, com operador com as seguintes especificações mínimas: motor a gasolina de 8,25CV, com 3600rpm, partida manual, chassis reforçado, guarda protetora para acomodar serras de até 14'', serra para concreto especialmente desenvolvida para abertura de junta de dilatação. Custo horário improdutivo (motor desligado).</t>
  </si>
  <si>
    <t>EQ 20.05.0450 (B)</t>
  </si>
  <si>
    <t>Rolo Compactador Tanden Vibratório auto-propelido, capacidade de 4t para reparo de pavimentação, com operador, material de operação e material de manutenção, com as seguintes especificações mínimas: motor diesel de 13CV e respectiva carreta transportadora.  Custo horário produtivo.</t>
  </si>
  <si>
    <t>EQ 20.05.0453 (A)</t>
  </si>
  <si>
    <t>Rolo Compactador Tanden Vibratório auto-propelido, capacidade de 4t para reparo de pavimentação, com operador, material de operação, com as seguintes especificações mínimas: motor diesel de 13CV e respectiva carreta transportadora.  Custo horário improdutivo (motor funcionando).</t>
  </si>
  <si>
    <t>EQ 20.05.0456 (A)</t>
  </si>
  <si>
    <t>Rolo Compactador Tanden Vibratório auto-propelido, capacidade de 4t para reparo de pavimentação, com operador, com as seguintes especificações mínimas: motor diesel de 13CV e respectiva carreta transportadora.  Custo horário improdutivo (motor desligado).</t>
  </si>
  <si>
    <t>EQ 20.05.0459 (/)</t>
  </si>
  <si>
    <t>Rolo compactador tandem vibratório auto-propelido, com operador, material de operação e manutenção, seguro e adesivos na carroceria, sinalizador giratório, rádio transmissor/receptor ou sistema de rastreamento, com carreta transportadora e com as seguintes especificações técnicas mínimas: peso operacional de 4 t, motor diesel de 13 cv, Custo mensal.</t>
  </si>
  <si>
    <t>EQ 20.05.0462 (A)</t>
  </si>
  <si>
    <t>Rolo Compactador Tandem, com operador, material de operação e material de manutenção, com as seguintes especificações mínimas: motor diesel de 58,5CV,  de 5t a 10t.  Custo horário produtivo.</t>
  </si>
  <si>
    <t>EQ 20.05.0465 (/)</t>
  </si>
  <si>
    <t>Rolo Compactador Tandem, com operador e material de operação,  com as seguintes especificações mínimas: motor diesel de 58,5CV,  de 5t a 10t.  Custo horário improdutivo (motor funcionando).</t>
  </si>
  <si>
    <t>EQ 20.05.0468 (/)</t>
  </si>
  <si>
    <t>Rolo Compactador Tandem, com operador, com as seguintes especificações mínimas: motor diesel de 58,5CV,  de 5t a 10t.  Custo horário improdutivo (motor desligado).</t>
  </si>
  <si>
    <t>EQ 20.05.0472 (/)</t>
  </si>
  <si>
    <t>Rolo compactador tandem vibratório e oscilatório auto propelido, com operador, material de operação e manutenção e com as seguintes especificações mínimas: peso operacional de 10 t, motor diesel de 115 cv, largura de trabalho de 1.600 mm, tração em ambos os tambores, frequência de vibração de 40 Hz, amplitude nominal de vobração de 0,35 mm, frequência de oscilação de 30 Hz e amplitude tangencial de oscilação de 1,3 mm. Custo horário produtivo.</t>
  </si>
  <si>
    <t>EQ 20.05.0475 (/)</t>
  </si>
  <si>
    <t>Rolo compactador tandem vibratório e oscilatório auto propelido, com operador, material de operação e manutenção e com as seguintes especificações mínimas: peso operacional de 10 t, motor diesel de 115 cv, largura de trabalho de 1.600 mm, tração em ambos os tambores, frequência de vibração de 40 Hz, amplitude nominal de vobração de 0,35 mm, frequência de oscilação de 30 Hz e amplitude tangencial de oscilação de 1,3 mm. Custo horário improdutivo (motor funcionando).</t>
  </si>
  <si>
    <t>EQ 20.05.0478 (/)</t>
  </si>
  <si>
    <t>Rolo compactador tandem vibratório e oscilatório auto propelido, com operador, material de operação e manutenção e com as seguintes especificações mínimas: peso operacional de 10 t, motor diesel de 115 cv, largura de trabalho de 1.600 mm, tração em ambos os tambores, frequência de vibração de 40 Hz, amplitude nominal de vobração de 0,35 mm, frequência de oscilação de 30 Hz e amplitude tangencial de oscilação de 1,3 mm. Custo horário improdutivo (motor parado).</t>
  </si>
  <si>
    <t>EQ 20.05.0480 (/)</t>
  </si>
  <si>
    <t>Rolo compactador tandem vibratório e oscilatório, com operador, material de operação e manutenção, seguro e adesivos na carroceria, sinalizador giratório, rádio transmissor/receptor ou sistema de rastreamento e com as seguintes especificações técnicas mínimas: peso operacional de 10 t, motor diesel de 115 cv, largura de trabalho de 1.600 mm, tração em ambos os tambores, frequência de vibração de 40 Hz, amplitude nominal de vibração de 0,35 mm, frequência de oscilação de 30 Hz e amplitude tangencial de oscilação de 1,3 mm. Custo mensal.</t>
  </si>
  <si>
    <t>EQ 20.05.0500 (A)</t>
  </si>
  <si>
    <t>Rolo Compactador Pé-de-Carneiro, rebocável duplo, com peso líquido 2,1t sem lastro e com lastro de areia, máximo de 6t, sem operador, com material de manutenção, com as seguintes especificações mínimas: dois tambores de 1,22m de comprimento, com patas, rebocável.  Custo horário produtivo.</t>
  </si>
  <si>
    <t>EQ 20.05.0506 (A)</t>
  </si>
  <si>
    <t>Rolo Compactador Pé-de-Carneiro, rebocável duplo, com peso líquido 2,1t sem lastro e com lastro de areia, máximo de 6t, sem operador, com as seguintes especificações mínimas: dois tambores de 1,22m de comprimento, com patas, rebocável.  Custo horário improdutivo.</t>
  </si>
  <si>
    <t>EQ 20.05.0550 (B)</t>
  </si>
  <si>
    <t>Rolo Vibratório Liso de 7t, auto-propulsor para pavimentação, com operador, material de operação e material de manutenção, com as seguintes especificações mínimas: motor diesel de 76,5HP, largura total de 2,015m.  Custo horário produtivo.</t>
  </si>
  <si>
    <t>EQ 20.05.0553 (A)</t>
  </si>
  <si>
    <t>Rolo Vibratório Liso de 7t, auto-propulsor para pavimentação, com operador e material de operação, com as seguintes especificações mínimas: motor diesel de 76,5HP, largura total de 2,015m.  Custo horário improdutivo (motor funcionando).</t>
  </si>
  <si>
    <t>EQ 20.05.0556 (A)</t>
  </si>
  <si>
    <t>Rolo Vibratório Liso de 7t, auto-propulsor para pavimentação, com operador, com as seguintes especificações mínimas: motor diesel de 76,5HP, largura total de 2,015m.  Custo horário improdutivo (motor desligado).</t>
  </si>
  <si>
    <t>EQ 20.05.0600 (B)</t>
  </si>
  <si>
    <t>Rolo Compactador Tandem Vibratório, auto-propelido, para reparo de pavimentação, com operador, material de operação e material de manutenção, com as seguintes especificações mínimas: motor diesel de 28HP.  Custo horário produtivo.</t>
  </si>
  <si>
    <t>EQ 20.05.0603 (A)</t>
  </si>
  <si>
    <t>Rolo Compactador Tandem Vibratório, auto-propelido, para reparo de pavimentação, com operador e material de operação, com as seguintes especificações mínimas: motor diesel de 28HP.  Custo horário improdutivo (motor funcionando).</t>
  </si>
  <si>
    <t>EQ 20.05.0606 (A)</t>
  </si>
  <si>
    <t>Rolo Compactador Tandem Vibratório, auto-propelido, para reparo de pavimentação, com operador, com as seguintes especificações mínimas: motor diesel de 28HP.  Custo horário improdutivo (motor desligado).</t>
  </si>
  <si>
    <t>EQ 20.05.0700 (A)</t>
  </si>
  <si>
    <t>Soquete Vibratório de 78Kg, sem operador, com material de operação e material de manutenção, com as seguintes especificações mínimas: motor a gasolina de 2,5CV.  Custo horário produtivo.</t>
  </si>
  <si>
    <t>EQ 20.05.0706 (/)</t>
  </si>
  <si>
    <t>Soquete Vibratório de 78Kg, sem operador, com as seguintes especificações mínimas: motor a gasolina de 2,5CV.  Custo horário improdutivo</t>
  </si>
  <si>
    <t>EQ 20.05.0750 (A)</t>
  </si>
  <si>
    <t>Usina para producao de mistura asfaltica a frio (PMF) com capacidade para 40t/h, de funcionamento volumetrico, com tanque para emulsao asfaltica com capacidade de 30000l, com operador, encarregado geral e 5 serventes, material de operacao e material de manutencao, com as seguintes especificacoes minimas: 2 dosadores com  capacidade mínima de 3,5m³ cada, correias dosadoras e comportas de dosagem individuais, misturador tipo pug-mill, sistema de injeção ligante, estocagem para 30t de ligante, sistema de controle automático. Incluindo todos os componentes tais como: tubulações, válvulas, cabos, conexões, compressores, mangueiras e sistema de ar comprimido. Custo horário produtivo.</t>
  </si>
  <si>
    <t>EQ 20.05.0756 (A)</t>
  </si>
  <si>
    <t>Usina para producao de mistura asfaltica a frio (PMF) com capacidade para 40t/h, de funcionamento volumetrico, com tanque para emulsao asfaltica com capacidade de 30000l, com operador, encarregado geral e 5 serventes, material de operacao e material de manutencao, com as seguintes especificacoes minimas: 2 dosadores com  capacidade mínima de 3,5m³ cada, correias dosadoras e comportas de dosagem individuais, misturador tipo pug-mill, sistema de injeção ligante, estocagem para 30t de ligante, sistema de controle automático. Incluindo todos os componentes tais como: tubulações, válvulas, cabos, conexões, compressores, mangueiras e sistema de ar comprimido. Custo horário improdutivo.</t>
  </si>
  <si>
    <t>EQ 20.05.0762 (B)</t>
  </si>
  <si>
    <t>Usina para mistura betuminosa alta classe, a quente, com capacidade de 120t/h, com operador e 7 serventes, com as seguintes especificacoes minimas: 3 dosadores com capacidade de 7m³ cada, correias dosadoras e comportas de dosagem individuas, tambor secador tipo contrafluxo, peneira classificadora, 3 silos quentes com pesagem individual, dosador de ligante, misturador tipo pug-mill, filtro de mangas, estocagem para 60t de ligante, sistema de aquecimento adequado a capacidade da usina, cabine de comando estanque com ar condicionado, sistema de controle automático e programável. Custo horário produtivo.</t>
  </si>
  <si>
    <t>EQ 20.05.0775 (A)</t>
  </si>
  <si>
    <t>EQ 20.05.0800 (A)</t>
  </si>
  <si>
    <t>Vassoura Mecânica, sem operador, com material de manutenção, com as seguintes especificações mínimas: largura de trabalho de 2,44m, rebocável.  Custo horário produtivo.</t>
  </si>
  <si>
    <t>EQ 20.05.0806 (/)</t>
  </si>
  <si>
    <t>Vassoura Mecânica, sem operador, com as seguintes especificações mínimas: largura de trabalho de 2,44m, rebocável.  Custo horário improdutivo.</t>
  </si>
  <si>
    <t>EQ 20.05.0850 (A)</t>
  </si>
  <si>
    <t>Vibro-acabadora sobre esteiras, para asfalto, capacidade de produção de 400t/h, com operador e um servente, material de operação e material de manutenção, com as seguintes especificações mínimas: motor diesel de 98CV (96,04HP), largura de pavimentação variando de 3,05m a 4,75m.  Custo horário produtivo.</t>
  </si>
  <si>
    <t>EQ 20.05.0853 (/)</t>
  </si>
  <si>
    <t>Vibro-acabadora sobre esteiras, para asfalto, capacidade de produção de 400t/h, com operador e um servente, material de operação com as seguintes especificações mínimas: motor diesel de 98CV (96,04HP), largura de pavimentação variando de 3,05m a 4,75m.  Custo horário improdutivo (motor funcionando).</t>
  </si>
  <si>
    <t>EQ 20.05.0856 (/)</t>
  </si>
  <si>
    <t>Vibro-acabadora sobre esteiras, para asfalto, capacidade de produção de 400t/h, com operador e um servente, com as seguintes especificações mínimas: motor diesel de 98CV (96,04HP), largura de pavimentação variando de 3,05m a 4,75m.  Custo horário improdutivo (motor desligado).</t>
  </si>
  <si>
    <t>EQ 20.05.0862 (A)</t>
  </si>
  <si>
    <t>Vibro-acabadora para asfalto, capacidade do silo de 10,5t, com operador e um servente, material de operação e material de manutenção, com as seguintes especificações mínimas: motor diesel de 98CV (96,04HP), largura de pavimentação 4,55m.  Custo horário produtivo.</t>
  </si>
  <si>
    <t>EQ 20.05.0865 (/)</t>
  </si>
  <si>
    <t>Vibro-acabadora para asfalto, capacidade do silo de 10,5t, com operador e um servente, material de operação, com as seguintes especificações mínimas: motor diesel de 98CV (96,04HP), largura de pavimentação 4,55m.  Custo horário improdutivo (motor funcionando).</t>
  </si>
  <si>
    <t>EQ 20.05.0868 (/)</t>
  </si>
  <si>
    <t>Vibro-acabadora para asfalto, capacidade do silo de 10,5t, com operador e um servente, com as seguintes especificações mínimas: motor diesel de 98CV (96,04HP), largura de pavimentação 4,55m.  Custo horário improdutivo (motor desligado).</t>
  </si>
  <si>
    <t>EQ 20.05.0870 (/)</t>
  </si>
  <si>
    <t>Vibroacabadora para asfalto com operadores, material de manutenção e operação, kit de nivelamento eletrônico, seguro e adesivos na carroceria, sinalizador giratório, rádio transmissor/receptor ou sistema de rastreamento, com as seguintes especificações mínimas: capacidade de produção de 400 t/h, capacidade do silo de 10,5 t, motor diesel de 98 cv, largura de pavimentação variando de 3 a 4,75 m. Custo mensal.</t>
  </si>
  <si>
    <t>EQ 20.05.0871 (/)</t>
  </si>
  <si>
    <t>Kit do Sistema de nivelamento eletrônico para Vibro-acabadoras.  Custo horário.</t>
  </si>
  <si>
    <t>EQ 20.05.0900 (/)</t>
  </si>
  <si>
    <t>Kit Compacto "Tapa buracos", montado sobre caminhão com motor a diesel de 208 Cv, com  motorista, equipado com silo térmico com capacidade de 5m3 de massa asfáltica; sistema de descarga de massa asfáltica por eixo sem fim e bica direcional posicionável para ambos os lados do caminhão; tanque de emulsão de 250 l com aquecimento e caneta manual para pintura e imprimação; máquina policorte; rompedor hidráulico e caixa de resíduo de entulho; caneta sopradora de ar comprimido e placa compactada vibratória de 80 Kg.  Custo horário produtivo.</t>
  </si>
  <si>
    <t>EQ 20.05.0903 (/)</t>
  </si>
  <si>
    <t>Kit Compacto "Tapa buracos", montado sobre caminhão com motor a diesel de 208 Cv, com  motorista equipado com silo térmico com capacidade de 5m3 de massa asfáltica; sistema de descarga de massa asfáltica por eixo sem fim e bica direcional posicionável para ambos os lados do caminhão; tanque de emulsão de 250 l com aquecimento e caneta manual para pintura e imprimação; máquina policorte; rompedor hidráulico e caixa de resíduo de entulho; caneta sopradora de ar comprimido e placa compactada vibratória de 80 Kg.  Custo horário improdutivo.</t>
  </si>
  <si>
    <t>EQ 25 Equipamento para Cravação de Estacas e Tubulões</t>
  </si>
  <si>
    <t>EQ 25.05 Equipamento para Cravação de Estacas e Tubulões</t>
  </si>
  <si>
    <t>EQ 25.05.0050 (A)</t>
  </si>
  <si>
    <t>Bate Estacas sobre rolos, de queda simples com martelo de até 0,75t, com operador, encarregado geral de cravação e um servente, com material de operação e material de manutenção.  Custo horário produtivo.</t>
  </si>
  <si>
    <t>EQ 25.05.0053 (/)</t>
  </si>
  <si>
    <t>Bate Estacas sobre rolos, de queda simples com martelo de até 0,75t, com operador, encarregado geral de cravação e um servente, com material de operação.  Custo horário improdutivo (motor funcionando).</t>
  </si>
  <si>
    <t>EQ 25.05.0056 (/)</t>
  </si>
  <si>
    <t>Bate Estacas sobre rolos, de queda simples com martelo de até 0,75t, com operador, encarregado geral de cravação e um servente.  Custo horário improdutivo (motor desligado).</t>
  </si>
  <si>
    <t>EQ 25.05.0100 (A)</t>
  </si>
  <si>
    <t>Bate Estacas sobre rolos, de queda simples com martelo de 1,5t a 2,2t, com operador, encarregado geral de cravação e um servente, com material de operação e material de manutenção.  Custo horário produtivo.</t>
  </si>
  <si>
    <t>EQ 25.05.0103 (/)</t>
  </si>
  <si>
    <t>Bate Estacas sobre rolos, de queda simples com martelo de 1,5t a 2,2t, com operador, encarregado geral de cravação e um servente, com material de operação.  Custo horário improdutivo (motor funcionando).</t>
  </si>
  <si>
    <t>EQ 25.05.0106 (/)</t>
  </si>
  <si>
    <t>Bate Estacas sobre rolos, de queda simples com martelo de 1,5t a 2,2t, com operador, encarregado geral de cravação e um servente.  Custo horário improdutivo (motor desligado).</t>
  </si>
  <si>
    <t>EQ 25.05.0150 (A)</t>
  </si>
  <si>
    <t>Bate Estacas sobre rolos, de queda simples com martelo de 2,5t a 3,0t, com operador, encarregado geral de cravação e um servente, com material de operação e material de manutenção.  Custo horário produtivo.</t>
  </si>
  <si>
    <t>EQ 25.05.0153 (/)</t>
  </si>
  <si>
    <t>Bate Estacas sobre rolos, de queda simples com martelo de 2,5t a 3,0t, com operador, encarregado geral de cravação e um servente, com material de operação.  Custo horário improdutivo (motor funcionando).</t>
  </si>
  <si>
    <t>EQ 25.05.0156 (/)</t>
  </si>
  <si>
    <t>Bate Estacas sobre rolos, de queda simples com martelo de 2,5t a 3,0t, com operador, encarregado geral de cravação e um servente.  Custo horário improdutivo (motor desligado).</t>
  </si>
  <si>
    <t>EQ 25.05.0200 (A)</t>
  </si>
  <si>
    <t>Bate Estacas tipo Franki ou similar para estacas de até 600mm de diâmetro, com operador, encarregado geral de cravação e um servente, com material de operação e material de manutenção, com as seguintes especificações mínimas: pilão de até 4,2t, martelo retangular de 2,5t, torre treliça de 17m de altura.  Custo horário produtivo.</t>
  </si>
  <si>
    <t>EQ 25.05.0203 (A)</t>
  </si>
  <si>
    <t>Bate Estacas tipo Franki ou similar para estacas de até 600mm de diâmetro, com operador, encarregado geral de cravação e um servente, com material de operação, com as seguintes especificações mínimas: pilão de até 4,2t, martelo retangular de 2,5t, torre treliça de 17m de altura.  Custo horário improdutivo (motor funcionando).</t>
  </si>
  <si>
    <t>EQ 25.05.0206 (/)</t>
  </si>
  <si>
    <t>Bate Estacas tipo Franki ou similar para estacas de até 600mm de diâmetro, com operador, encarregado geral de cravação e um servente, com as seguintes especificações mínimas: pilão de até 4,2t, martelo retangular de 2,5t, torre treliça de 17m de altura.  Custo horário improdutivo (motor desligado).</t>
  </si>
  <si>
    <t>EQ 25.05.0250 (A)</t>
  </si>
  <si>
    <t>Bate Estacas tipo Franki ou similar para estacas de até 700mm de diâmetro, com operador, encarregado geral de cravação e um servente, com material de operação e material de manutenção, com as seguintes especificações mínimas: pilão de até 4,2t, martelo retangular de 3,5t, torre treliça de 35m de altura.  Custo horário produtivo.</t>
  </si>
  <si>
    <t>EQ 25.05.0253 (/)</t>
  </si>
  <si>
    <t>Bate Estacas tipo Franki ou similar para estacas de até 700mm de diâmetro, com operador, encarregado geral de cravação e um servente, com material de operação, com as seguintes especificações mínimas: pilão de até 4,2t, martelo retangular de 3,5t, torre treliça de 35m de altura.  Custo horário improdutivo (motor funcionando).</t>
  </si>
  <si>
    <t>EQ 25.05.0256 (/)</t>
  </si>
  <si>
    <t>Bate Estacas tipo Franki ou similar para estacas de até 700mm de diâmetro, com operador, encarregado geral de cravação e um servente, com as seguintes especificações mínimas: pilão de até 4,2t, martelo retangular de 3,5t, torre treliça de 35m de altura.  Custo horário improdutivo (motor desligado).</t>
  </si>
  <si>
    <t>EQ 25.05.0300 (A)</t>
  </si>
  <si>
    <t>Campânula para Tubulão Pneumático, capacidade de içamento de até 800Kg, sem operador, com as seguintes especificações mínimas: pressão de serviço de até 2,5Kg/cm2, inclusive guincho elétrico de içamento.  Custo horário produtivo.</t>
  </si>
  <si>
    <t>EQ 25.05.0303 (A)</t>
  </si>
  <si>
    <t>Campânula para Tubulão Pneumático, capacidade de içamento de até 800Kg, sem operador, com as seguintes especificações mínimas: pressão de serviço de até 2,5Kg/cm2, inclusive guincho elétrico de içamento.  Custo horário improdutivo.</t>
  </si>
  <si>
    <t>EQ 30 Equipamento para Preparo e Lançamento de Concreto</t>
  </si>
  <si>
    <t>EQ 30.05 Equipamento para Preparo e Lançamento de Concreto</t>
  </si>
  <si>
    <t>EQ 30.05.0100 (A)</t>
  </si>
  <si>
    <t>Betoneira com capacidade de 320l de mistura seca, sem operador, com material de operação, energia elétrica e material de manutenção, com as seguintes especificações mínimas: motor elétrico trifásico de 2CV, carregamento mecânico e tambor reversível.  Custo horário produtivo.</t>
  </si>
  <si>
    <t>EQ 30.05.0106 (/)</t>
  </si>
  <si>
    <t>Betoneira com capacidade de 320l de mistura seca, sem operador, com as seguintes especificações mínimas: motor elétrico trifásico de 2CV, carregamento mecânico e tambor reversível.  Custo horário improdutivo.</t>
  </si>
  <si>
    <t>EQ 30.05.0150 (A)</t>
  </si>
  <si>
    <t>Betoneira com capacidade de 320l de mistura seca, sem operador, com material de operação e material de manutenção, com as seguintes especificações mínimas: motor a gasolina, carregamento mecânico e tambor reversível.  Custo horário produtivo.  (Obs.: Utilização somente onde não houver disponibilidade de energia elétrica no local da obra)</t>
  </si>
  <si>
    <t>EQ 30.05.0156 (/)</t>
  </si>
  <si>
    <t>Betoneira com capacidade de 320l de mistura seca, sem operador, com as seguintes especificações mínimas: motor a gasolina, carregamento mecânico e tambor reversível.  Custo horário improdutivo.  (Obs.: Utilização somente onde não houver disponibilidade de energia elétrica no local da obra)</t>
  </si>
  <si>
    <t>EQ 30.05.0200 (/)</t>
  </si>
  <si>
    <t>Betoneira com capacidade de 580l, carregador e motor elétrico WEG 7,5CV, 4 pólos, 220/380V, sem caixa d'água, Menegotti ou similar, sem operador.  Aluguel produtivo.</t>
  </si>
  <si>
    <t>EQ 30.05.0206 (/)</t>
  </si>
  <si>
    <t>Betoneira com capacidade de 580l, carregador e motor elétrico WEG 7,5CV, 4 pólos, 220/380V, sem caixa d'água, Menegotti ou similar, sem operador.  Aluguel improdutivo motor parado.</t>
  </si>
  <si>
    <t>EQ 30.05.0300 (A)</t>
  </si>
  <si>
    <t>Conjunto para projeção de concreto.  Custo horário produtivo.</t>
  </si>
  <si>
    <t>EQ 30.05.0303 (/)</t>
  </si>
  <si>
    <t>Conjunto para projeção de concreto.  Custo horário improdutivo.</t>
  </si>
  <si>
    <t>EQ 30.05.0550 (A)</t>
  </si>
  <si>
    <t>Vibrador de Imersão com tubo de 48mmx480mm, sem operador, com material de operação, energia elétrica e material de manutenção, com as seguintes especificações mínimas: motor elétrico trifásico de 2CV e mangote de 5m de comprimentor.  Custo horário produtivo.</t>
  </si>
  <si>
    <t>EQ 30.05.0556 (/)</t>
  </si>
  <si>
    <t>Vibrador de Imersão com tubo de 48mmx480mm, sem operador, com as seguintes especificações mínimas: motor elétrico trifásico de 2CV e mangote de 5m de comprimentor.  Custo horário improdutivo.</t>
  </si>
  <si>
    <t>EQ 35 Equipamentos para Poços, Drenagem, Sucção e Recalque d'Água</t>
  </si>
  <si>
    <t>EQ 35.05 Equipamentos para Poços Profundos</t>
  </si>
  <si>
    <t>EQ 35.05.0050 (/)</t>
  </si>
  <si>
    <t>Rotativa para execução de poços profundos, sobre caminhão de 12t, com chefe de turma técnico em sondagem e 03 sondadores operadores, material de operação e material de manutenção, com as seguintes especificações mínimas: motor diesel de 162CV, compressor de ar rotativo de 270HP, descraga livre de 747Pcm e pressão de 150psi.  Custo horário produtivo.</t>
  </si>
  <si>
    <t>EQ 35.05.0053 (/)</t>
  </si>
  <si>
    <t>Rotativa para execução de poços profundos, sobre caminhão de 12t, com chefe de turma técnico em sondagem e 03 sondadores operadores, material de manutenção, com as seguintes especificações mínimas: motor diesel de 162CV, compressor de ar rotativo de 270HP, descraga livre de 747Pcm e pressão de 150psi.  Custo horário improdutivo (motor funcionando).</t>
  </si>
  <si>
    <t>EQ 35.05.0056 (/)</t>
  </si>
  <si>
    <t>Rotativa para execução de poços profundos, sobre caminhão de 12t, com chefe de turma técnico em sondagem e 03 sondadores operadores, com as seguintes especificações mínimas: motor diesel de 162CV, compressor de ar rotativo de 270HP, descraga livre de 747Pcm e pressão de 150psi.  Custo horário improdutivo (motor desligado).</t>
  </si>
  <si>
    <t>EQ 35.10 Equipamentos para Drenagem</t>
  </si>
  <si>
    <t>EQ 35.10.0050 (/)</t>
  </si>
  <si>
    <t>Bomba Hidráulica Submersível, monofásica, com motor elétrico com potência de 1CV - 220V/380V, marca ABS modelo UNI 500 ou similar, exclusive acessórios.  Fornecimento e colocação.</t>
  </si>
  <si>
    <t>EQ 35.10.0100 (/)</t>
  </si>
  <si>
    <t>Bomba Hidráulica Submersível, trifásica, com motor elétrico com potência de 2CV - 220V/380V, marca ABS modelo UNI 600T ou similar, exclusive acessórios.  Fornecimento e colocação.</t>
  </si>
  <si>
    <t>EQ 35.10.0150 (/)</t>
  </si>
  <si>
    <t>Bomba Hidráulica Submersível, trifásica, com motor elétrico com potência de 3,5CV - 220V/380V, modelo AFP-100 ou similar, exclusive acessórios.  Fornecimento e colocação.</t>
  </si>
  <si>
    <t>EQ 35.10.0200 (A)</t>
  </si>
  <si>
    <t>Bomba centrífuga submersível elétrica, para drenagem de água limpa ou com impurezas e partículas abrasivas ou de uso a seco, sem operador, com material de operação, energia elétrica e material de manutençãoi, com as seguintes especificações mínimas: motor elétrico de 6CV a 3450RPM, mangueira de recalque, cabos de alimentação e comandos elétricos.  Custo horário produtivo.</t>
  </si>
  <si>
    <t>EQ 35.10.0203 (/)</t>
  </si>
  <si>
    <t>Bomba centrífuga submersível elétrica, para drenagem de água limpa ou com impurezas e partículas abrasivas ou de uso a seco, sem operador, com as seguintes especificações mínimas: motor elétrico de 6CV a 3450RPM, mangueira de recalque, cabos de alimentação e comandos elétricos.  Custo horário improdutivo.</t>
  </si>
  <si>
    <t>EQ 35.10.0250 (/)</t>
  </si>
  <si>
    <t>Bomba Hidráulica Submersível, trifásica, com motor elétrico com potência de 8CV - 220V/380V, modelo JUMBO S1ND ou similar, exclusive acessórios.  Fornecimento e instalação hidráulica e elétrica.</t>
  </si>
  <si>
    <t>EQ 35.10.0253 (/)</t>
  </si>
  <si>
    <t>Bomba hidráulica submersível, trifásica, motor elétrico com potência de 3,8CV, 220/380V, para tubulação de 3", modelo Jumbo 24ND da ABS ou similar.  Fornecimento.</t>
  </si>
  <si>
    <t>EQ 35.10.0256 (/)</t>
  </si>
  <si>
    <t>Bomba hidráulica submersível, trifásica, motor elétrico com potência de 2CV, 220/380V, para tubulação de 2", modelo Jumbo 14D da ABS ou similar.  Fornecimento.</t>
  </si>
  <si>
    <t>EQ 35.10.0259 (/)</t>
  </si>
  <si>
    <t>Bomba hidráulica submersível, trifásica, motor elétrico com potência de 1,5CV, 220/380V, para tubulação de 2", modelo Jumbo 12D da ABS ou similar.  Fornecimento.</t>
  </si>
  <si>
    <t>EQ 35.10.0262 (/)</t>
  </si>
  <si>
    <t>Bomba hidráulica submersível, trifásica, motor elétrico com potência de 15CV, 220/380V, para tubulação de 6", modelo Jumbo 84LD da ABS ou similar.  Fornecimento.</t>
  </si>
  <si>
    <t>EQ 35.10.0265 (/)</t>
  </si>
  <si>
    <t>Bomba hidráulica submersível, trifásica, motor elétrico com potência de 15CV, 220/380V, para tubulação de 4", modelo Jumbo 84ND da ABS ou similar.  Fornecimento.</t>
  </si>
  <si>
    <t>EQ 35.10.0268 (/)</t>
  </si>
  <si>
    <t>Bomba hidráulica submersível, trifásica, motor elétrico com potência de 9CV, 220/380V, para tubulação de 4", modelo Jumbo 54HD da ABS ou similar.  Fornecimento.</t>
  </si>
  <si>
    <t>EQ 35.10.0271 (/)</t>
  </si>
  <si>
    <t>Bomba hidráulica submersível, trifásica, motor elétrico com potência de 6CV, 220/380V, para tubulação de 3", modelo Jumbo 30MD da ABS ou similar.  Fornecimento.</t>
  </si>
  <si>
    <t>EQ 35.10.0274 (/)</t>
  </si>
  <si>
    <t>Bomba hidráulica submersível, trifásica, motor elétrico com potência de 6CV, 220/380V, para tubulação de 2", modelo Jumbo 30HD da ABS ou similar.  Fornecimento.</t>
  </si>
  <si>
    <t>EQ 35.10.0300 (A)</t>
  </si>
  <si>
    <t>Bomba hidráulica centrífuga submersa, com motor elétrico de 10CV, exclusive acessórios.   Fornecimento e instalação hidráulica e elétrica.</t>
  </si>
  <si>
    <t>EQ 35.10.0325 (/)</t>
  </si>
  <si>
    <t>Bomba hidráulica submersível trifásica, para águas residuais, motor 3,0KW a 3430 rpm, grau de proteção F, isolamento IP-68, versão CP, com 10m de cabo trifásico, conexão de descarga de 3", suporte de tubos guia de 2", dois lances de tubo guia de aço galvanizado com 6m cada, corrente de aço galvanizada de 3/16" com 6m, jogo de chumbadores de aço inox, modelo CP 3085, tipo HT, Flygt ou similar.  Fornecimento.</t>
  </si>
  <si>
    <t>EQ 35.10.0350 (A)</t>
  </si>
  <si>
    <t>Bomba submersível para esgoto sanitário, curva 483, 7,5KW-1745RPM, 220/380 ou 440V,  trifásico, descarga de 100m, modelo CP 3127, tipo Flygt ou similar.  Fornecimento, instalação hidráulica e elétrica.</t>
  </si>
  <si>
    <t>EQ 35.10.0400 (/)</t>
  </si>
  <si>
    <t>Bomba Hidráulica Centrífuga Submersível, de 30CV, saída de 4" ou 6", modelo Jumbo 201, fabricação ABS ou similar.  Fornecimento.</t>
  </si>
  <si>
    <t>EQ 35.10.0450 (/)</t>
  </si>
  <si>
    <t>Moto-bomba sobre rodas, com bomba centrífuga auto-escorvante de rotor aberto de 4CV, para drenagem de água limpa ou com impurezas e partículas abrasivas, sem operador, com material de operação e material de manutenção, com as seguintes especificações mínimas: motor à gasolina de 4CV, sucção de 2" e recalque de 1 1/2", com respectivas mangueiras e acessórios.  Custo horário produtivo.</t>
  </si>
  <si>
    <t>EQ 35.10.0453 (/)</t>
  </si>
  <si>
    <t>Moto-bomba sobre rodas, com bomba centrífuga auto-escorvante de rotor aberto de 4CV, para drenagem de água limpa ou com impurezas e partículas abrasivas, sem operador, com as seguintes especificações mínimas: motor à gasolina de 4CV, sucção de 2" e recalque de 1 1/2", com respectivas mangueiras e acessórios.  Custo horário improdutivo.</t>
  </si>
  <si>
    <t>EQ 35.10.0500 (A)</t>
  </si>
  <si>
    <t>Moto-bomba sobre rodas, com bomba centrífuga auto-escorvante de rotor aberto de 5,3HP, para drenagem de água limpa ou com impurezas e partículas abrasivas, sem operador, com material de operação e material de manutenção, com as seguintes especificações mínimas: motor à gasolina de 5,3HP, sucção de 3" e recalque de 3", com respectivas mangueiras e acessórios.  Custo horário produtivo.</t>
  </si>
  <si>
    <t>EQ 35.10.0503 (/)</t>
  </si>
  <si>
    <t>Moto-bomba sobre rodas, com bomba centrífuga auto-escorvante de rotor aberto de 5,3HP, para drenagem de água limpa ou com impurezas e partículas abrasivas, sem operador, com material de operação, com as seguintes especificações mínimas: motor à gasolina de 5,3HP, sucção de 3" e recalque de 3", com respectivas mangueiras e acessórios.  Custo horário improdutivo.</t>
  </si>
  <si>
    <t>EQ 35.10.0551 (/)</t>
  </si>
  <si>
    <t>Moto Bomba Susuki ou similar, com bomba centrífuga auto-escorvante de rotor aberto, bocais de sucção de 3 , motor a gasolina de 5,3HP, inclusive mangueiras de sucção e recalque, sem operador.  Fornecimento.</t>
  </si>
  <si>
    <t>EQ 35.10.0600 (A)</t>
  </si>
  <si>
    <t>Recuperação de bomba hidráulica, centrífuga, trifásica, com motor elétrico de 3/4CV - 220V/380V, compreendendo a troca de selo, gaxetas, buchas, mancal, rolamentos e a pintura externa.</t>
  </si>
  <si>
    <t>EQ 35.10.0650 (A)</t>
  </si>
  <si>
    <t>Recuperação de bomba hidráulica, centrífuga submersível, monofásica, com motor elétrico de 1CV - 220V/380V, tipo ABS ou similar, compreendendo a troca de selo, gaxetas, buchas, mancal, rolamentos e a pintura externa.</t>
  </si>
  <si>
    <t>EQ 35.10.0670 (/)</t>
  </si>
  <si>
    <t>Recuperação de bomba hidráulica centrífuga, trifásica, motor elétrico de 1CV, modelo 250RS, Dancor ou similar, compreendendo a troca de selo, gaxetas, buchas, mancal, rolamentos e pintura externa.</t>
  </si>
  <si>
    <t>EQ 35.10.0685 (/)</t>
  </si>
  <si>
    <t>Recuperação de bomba hidráulica centrífuga, com motor elétrico, potência de 2CV, 220V, compreendendo a troca de selo, gaxetas, buchas, mancal, rolamentos e a pintura externa.</t>
  </si>
  <si>
    <t>EQ 35.10.0700 (A)</t>
  </si>
  <si>
    <t>Recuperação de bomba hidráulica, submersível, trifásica, com motor elétrico de 2CV - 220V/380V, tipo ABS ou similar, compreendendo a troca de selo, gaxetas, buchas, mancal, rolamentos e a pintura externa.</t>
  </si>
  <si>
    <t>EQ 35.10.0750 (A)</t>
  </si>
  <si>
    <t>Recuperação de bomba hidráulica, centrifuga submersível, tipo "sapo", trifásica, com motor elétrico de 2CV - 220V, compreendendo a troca de selo, gaxetas, buchas, mancal, rolamentos e a pintura externa.</t>
  </si>
  <si>
    <t>EQ 35.10.0800 (A)</t>
  </si>
  <si>
    <t>Recuperação de bomba hidráulica, vazão de 42m3/h, centrífuga submersível, refrigerada a água, trifásica com motor elétrico de 2,4CV - 220V/380V, compreendendo a troca de selo, gaxetas, buchas, mancal, rolamentos e a pintura externa.</t>
  </si>
  <si>
    <t>EQ 35.10.0850 (A)</t>
  </si>
  <si>
    <t>Recuperação de bomba hidráulica, centrífuga submersível, trifásica com motor elétrico de 3,5CV - 220V/380V, compreendendo a troca de selo, gaxetas, buchas, mancal, rolamentos e a pintura externa, tipo AFP-100 ou similar.</t>
  </si>
  <si>
    <t>EQ 35.10.0870 (/)</t>
  </si>
  <si>
    <t>Recuperação de bomba hidráulica centrífuga, submersível, trifásica, motor elétrico de 3,8CV modelo Jumbo 24ND, ABS ou similar, compreendendo a troca de selo, gaxetas, buchas, mancal, rolamentos e pintura externa.</t>
  </si>
  <si>
    <t>EQ 35.10.0880 (/)</t>
  </si>
  <si>
    <t>Recuperação de bomba hidráulica centrífuga, trifásica, motor elétrico de 5CV, série CAM,  modelo 618TJM, Dancor ou similar, compreendendo a troca de selo, gaxetas, buchas, mancal, rolamentos e pintura externa.</t>
  </si>
  <si>
    <t>EQ 35.10.0900 (A)</t>
  </si>
  <si>
    <t>Recuperação de bomba hidráulica, centrífuga submersível, trifásica com motor elétrico de 8CV - 220V/380V, tipo JUMBO S1ND ou similar, compreendendo a troca de selo, gaxetas, buchas, mancal, rolamentos e a pintura externa.</t>
  </si>
  <si>
    <t>EQ 35.10.0930 (/)</t>
  </si>
  <si>
    <t>Recuperação de bomba hidráulica centrífuga, submersível, trifásica, motor elétrico de 9CV modelo Jumbo 54HD, ABS ou similar, compreendendo a troca de selo, gaxetas, buchas, mancal, rolamentos e pintura externa.</t>
  </si>
  <si>
    <t>EQ 35.10.0950 (A)</t>
  </si>
  <si>
    <t>Recuperação de bomba hidráulica, centrífuga submersível, trifásica com motor elétrico de 4,2CV - 220V/380V, tipo SPV 30/2 ou similar, compreendendo a troca de selo, gaxetas, buchas, mancal, rolamentos e a pintura externa.</t>
  </si>
  <si>
    <t>EQ 35.10.1000 (A)</t>
  </si>
  <si>
    <t>Recuperação de bomba hidráulica, centrífuga submersível, trifásica com motor elétrico de 6,3CV - 220V/380V, compreendendo a troca de selo, gaxetas, buchas, mancal, rolamentos e a pintura externa, tipo SPV 40/C ou similar.</t>
  </si>
  <si>
    <t>EQ 35.10.1050 (/)</t>
  </si>
  <si>
    <t>Recuperação de Bomba Hidráulica Centrífuga Submersível, de 30CV, saída de 4" ou 6", modelo Jumbo 201, fabricação ABS ou similar.</t>
  </si>
  <si>
    <t>EQ 35.15 Eletrobombas</t>
  </si>
  <si>
    <t>EQ 35.15.0200 (/)</t>
  </si>
  <si>
    <t>Bomba Hidráulica Centrífuga trifásica, com motor elétrico de 3/4CV - 220V/380V, marca Worthington modelo D-520 ou similar, exclusive acessórios.  Fornecimento e colocação.</t>
  </si>
  <si>
    <t>EQ 35.15.0250 (A)</t>
  </si>
  <si>
    <t>Bomba Hidráulica Centrífuga, com motor elétrico, potência de 1CV, sucção de 1", elevação de 1", vazão de 5m3/h, altura manométrica máxima de 35MCA, trifásica, modelo 250RS da Dancor ou similar, exclusive acessórios.  Fornecimento e colocação.</t>
  </si>
  <si>
    <t>EQ 35.15.0253 (/)</t>
  </si>
  <si>
    <t>Bomba Hidráulica centrífuga, trifásica, motor elétrico 220/380V, com potência de 5CV, com sucção de 2" e elevação de 1 1/2", série CAM, modelo 618TJM, Dancor ou similar.  Fornecimento.</t>
  </si>
  <si>
    <t>EQ 35.15.0350 (A)</t>
  </si>
  <si>
    <t>Bomba Hidráulica Centrífuga, com motor elétrico, potência de 2CV; exclusive acessórios.   Fornecimento e colocação.</t>
  </si>
  <si>
    <t>EQ 35.15.0370 (/)</t>
  </si>
  <si>
    <t>Bomba hidráulica centrífuga, trifásica, motor elétrico de 3CV, tipo Mark Peerless DB7-C ou similar, exclusive acessórios.  Fornecimento e colocação.</t>
  </si>
  <si>
    <t>EQ 35.15.0470 (/)</t>
  </si>
  <si>
    <t>Bomba hidráulica centrífuga, trifásica, motor elétrico de 7,5CV, modelo DS9, WEG ou similar, exclusive acessórios.  Fornecimento e colocação.</t>
  </si>
  <si>
    <t>EQ 35.15.0500 (/)</t>
  </si>
  <si>
    <t>Bomba Hidráulica Centrífuga, com motor elétrico, potência de 10CV; exclusive acessórios.   Fornecimento e colocação.</t>
  </si>
  <si>
    <t>EQ 35.15.0600 (/)</t>
  </si>
  <si>
    <t>Bomba Hidráulica Centrífuga trifásica, com motor elétrico de 15CV - 220V/380V, marca Worthington modelo D-1020 ou similar, exclusive acessórios.  Fornecimento e colocação.</t>
  </si>
  <si>
    <t>EQ 35.15.0700 (/)</t>
  </si>
  <si>
    <t>Bomba Hidráulica Centrífuga, trifásica, com motor elétrico com potência de 25CV - 220V/380V, sucção de 2", elevação de 1 1/2", vazão de 40m3/h, altura de recalque de 90m, marca Alleri ou similar, exclusive acessórios.  Fornecimento e colocação.</t>
  </si>
  <si>
    <t>EQ 35.15.0800 (/)</t>
  </si>
  <si>
    <t>Bomba de eixo vertical, 1HP, 380V, diâmetro de 2" do tubo de elevação, AMT=5m, vazão de 26m3/h, modelo 1063 da Dancor, ou similar.  Fornecimento e colocação.</t>
  </si>
  <si>
    <t>EQ 35.15.1000 (A)</t>
  </si>
  <si>
    <t>Recuperação de bomba hidráulica, centrífuga, trifásica, com motor elétrico de 0,5CV, vazão de 9m3/h, compreendendo a troca de selo, gaxetas, buchas, mancal, rolamentos e a pintura externa, tipo Mark Peerless XD2-003 ou similar.</t>
  </si>
  <si>
    <t>EQ 35.15.1200 (A)</t>
  </si>
  <si>
    <t>Recuperação de bomba hidráulica, centrífuga, trifásica, com motor elétrico de 3CV, tipo Mark Peerless DBC 710 ou similar, compreendendo a troca de selo, gaxetas, buchas, mancal, rolamentos e a pintura externa.</t>
  </si>
  <si>
    <t>EQ 35.15.1250 (A)</t>
  </si>
  <si>
    <t>Recuperação de bomba hidráulica, centrífuga, trifásica, com motor elétrico de 7,5CV - 220/380V, tipo Mark Peerless DS9-009 ou similar, compreendendo a troca de selo, gaxetas, buchas, mancal, rolamentos e a pintura externa.</t>
  </si>
  <si>
    <t>EQ 35.15.1400 (A)</t>
  </si>
  <si>
    <t>Recuperação de bomba hidráulica, centrífuga, trifásica, com motor elétrico de 10CV - 220/380V, compreendendo a troca de selo, gaxetas, buchas, mancal, rolamentos e a pintura externa.</t>
  </si>
  <si>
    <t>EQ 35.15.1700 (A)</t>
  </si>
  <si>
    <t>Recuperação de bomba hidráulica, centrífuga, trifásica, com motor elétrico de 15CV - 220/380V, tipo Worthington D-1020 ou similar, compreendendo a troca de selo, gaxetas, buchas, mancal, rolamentos e a pintura externa.</t>
  </si>
  <si>
    <t>EQ 35.15.1800 (A)</t>
  </si>
  <si>
    <t>Recuperação de bomba hidráulica, centrífuga, trifásica, com motor elétrico de 25CV - 220/380V, sucção com diâmetro de 2", recalque com diâmetro de 1 1/2", compreendendo a troca de selo, gaxetas, buchas, mancal, rolamentos e a pintura externa, tipo Alleri ou similar.</t>
  </si>
  <si>
    <t>EQ 40 Equipamento para Desobstrução e Dragagem</t>
  </si>
  <si>
    <t>EQ 40.05 Equipamento para Desobstrução e Dragagem</t>
  </si>
  <si>
    <t>EQ 40.05.0150 (B)</t>
  </si>
  <si>
    <t>Equipamento de jato d'água de alta pressão (Sewer-Jet ou similar), com motorista, operador, ajudante, material de operação e material de manutenção, inclusive o fornecimento de água, com as seguintes especificações mínimas: sistema de bombeamento de alta pressão, vazão de 260 lpm, unidade motora, tanque reservatório de 6000l, mangueira de 1"com acessórios e opcionais.  Custo horário corrido.</t>
  </si>
  <si>
    <t>EQ 40.05.0153 (B)</t>
  </si>
  <si>
    <t>Equipamento de alta pressão para sucção e limpeza de detritos (Vac-All ou similar), com motorista, operador, ajudante, material de opração e material de manutenção, inclusive vazamento do material recolhido, com as seguintas especificações mínimas: depósito para detritos com capacidade de 11.000l, porta articulável, sistema de sucção com vazão de 340m3/min, tanque de água de 1.000l, mangote de sucção de 12", com acessórios e opcionais.  Custo horário corrido.</t>
  </si>
  <si>
    <t>EQ 40.05.0200 (B)</t>
  </si>
  <si>
    <t>Equipamento combinado, vácuo/hidrojato para sucção e limpeza de detritos, com motorista, operador, ajudante, material de operação e material de manutenção, inclusive o fornecimento d'água e o vazamento do material recolhido, com as seguintes especificações mínimas: depósito para detritos e  reservatório de água divididos, totalizando 8.000l, bomba de alta pressão e alto vácuo, tomada de força, carretel e mangueira de alta pressão, mangote de 4", com acessórios e opcionais.  Custo horário corrido.</t>
  </si>
  <si>
    <t>EQ 40.05.0250 (A)</t>
  </si>
  <si>
    <t>Equipamento para desobstrução de galerias (Bucket - Machine), sem operador, com material de operação e material de manutenção, com as seguintes especificações mínimas: motor diesel de 12CV, avanço mecânico, jogo completo de acessórios e rebocável.  Custo horário produtivo.</t>
  </si>
  <si>
    <t>EQ 40.05.0253 (/)</t>
  </si>
  <si>
    <t>Equipamento para desobstrução de galerias (Bucket - Machine), sem operador, com material de operação, com as seguintes especificações mínimas: motor diesel de 12CV, avanço mecânico, jogo completo de acessórios e rebocável.  Custo horário improdutivo (motor funcionando).</t>
  </si>
  <si>
    <t>EQ 40.05.0256 (/)</t>
  </si>
  <si>
    <t>Equipamento para desobstrução de galerias (Bucket - Machine), sem operador, com as seguintes especificações mínimas: motor diesel de 12CV, avanço mecânico, jogo completo de acessórios e rebocável.  Custo horário improdutivo (motor desligado).</t>
  </si>
  <si>
    <t>EQ 40.05.0300 (/)</t>
  </si>
  <si>
    <t>Escavadeira sobre esteiras, com Clam - Shell, capacidade de 0,78m3, com operador, com material de operação e material de manutenção.  Custo horário corrido.</t>
  </si>
  <si>
    <t>EQ 40.05.0350 (/)</t>
  </si>
  <si>
    <t>Escavadeira sobre esteiras, com Drag - Line, capacidade de 0,78m3, com operador, com material de operação e material de manutenção.  Custo horário corrido.</t>
  </si>
  <si>
    <t>EQ 45 Equipamento de Ar Comprimido, Geradores e Máquinas de Soldar</t>
  </si>
  <si>
    <t>EQ 45.05 Equipamento de Ar Comprimido</t>
  </si>
  <si>
    <t>EQ 45.05.0050 (/)</t>
  </si>
  <si>
    <t>Broca de metal duro para perfuratriz pneumática, com comprimento de 0,80m, série 12 (800x40)mm, haste de 7/8".  Custo horário produtivo.</t>
  </si>
  <si>
    <t>EQ 45.05.0053 (/)</t>
  </si>
  <si>
    <t>Broca de metal duro para perfuratriz pneumática, com comprimento de 1,60m, série 12 (1600x39)mm, haste de 7/8".  Custo horário produtivo.</t>
  </si>
  <si>
    <t>EQ 45.05.0056 (/)</t>
  </si>
  <si>
    <t>Broca de metal duro para perfuratriz pneumática, com comprimento de 2,40m, série 12 (2400x38)mm, haste de 7/8".  Custo horário produtivo.</t>
  </si>
  <si>
    <t>EQ 45.05.0059 (/)</t>
  </si>
  <si>
    <t>Mangueira para compressor de ar, duas lonas, diâmetro de 3/4".  Custo horário corrido por decâmetro.</t>
  </si>
  <si>
    <t>EQ 45.05.0100 (B)</t>
  </si>
  <si>
    <t>Compressor de ar, portátil e rebocável, sem operador, com material de operação e material de manutenção, com as seguintes especificações mínimas: motor diesel de 40CV, pressão de trabalho de 102PSI, descarga livre de 170PCM.  Custo horário produtivo.</t>
  </si>
  <si>
    <t>EQ 45.05.0103 (/)</t>
  </si>
  <si>
    <t>Compressor de ar, portátil e rebocável, sem operador, com material de operação, com as seguintes especificações mínimas: motor diesel de 40CV, pressão de trabalho de 102PSI, descarga livre de 170PCM.  Custo horário improdutivo (motor funcionando).</t>
  </si>
  <si>
    <t>EQ 45.05.0106 (/)</t>
  </si>
  <si>
    <t>Compressor de ar, portátil e rebocável, sem operador, com as seguintes especificações mínimas: motor diesel de 40CV, pressão de trabalho de 102PSI, descarga livre de 170PCM.  Custo horário improdutivo (motor desligado).</t>
  </si>
  <si>
    <t>EQ 45.05.0150 (B)</t>
  </si>
  <si>
    <t>Compressor de ar, portátil e rebocável, sem operador, com material de operação e material de manutenção, com as seguintes especificações mínimas: motor diesel de 77CV, pressão de trabalho de 102PSI, descarga livre de 250PCM.  Custo horário produtivo.</t>
  </si>
  <si>
    <t>EQ 45.05.0156 (/)</t>
  </si>
  <si>
    <t>Compressor de ar, portátil e rebocável, sem operador, com material de operação, com as seguintes especificações mínimas: motor diesel de 77CV, pressão de trabalho de 102PSI, descarga livre de 250PCM.  Custo horário improdutivo (motor funcionando).</t>
  </si>
  <si>
    <t>EQ 45.05.0159 (/)</t>
  </si>
  <si>
    <t>Compressor de ar, portátil e rebocável, sem operador, com as seguintes especificações mínimas: motor diesel de 77CV, pressão de trabalho de 102PSI, descarga livre de 250PCM.  Custo horário improdutivo (motor desligado).</t>
  </si>
  <si>
    <t>EQ 45.05.0162 (/)</t>
  </si>
  <si>
    <t>Compressor de ar, portátil e rebocável, sem operador, com material de operação e material de manutenção, com as seguintes especificações mínimas: motor diesel de 77CV, pressão de trabalho de 102PSI, descarga livre de 335PCM.  Custo horário produtivo.</t>
  </si>
  <si>
    <t>EQ 45.05.0165 (/)</t>
  </si>
  <si>
    <t>EQ 45.05.0168 (/)</t>
  </si>
  <si>
    <t>EQ 45.05.0200 (/)</t>
  </si>
  <si>
    <t>Compressor de ar, estacionário, sem operador, com material de operação e material de manutenção, com as seguintes especificações mínimas: motor diesel de 125HP, pressão de trabalho de 100PSI, descarga livre de 631PCM.  Custo horário produtivo.</t>
  </si>
  <si>
    <t>EQ 45.05.0203 (/)</t>
  </si>
  <si>
    <t>Compressor de ar, estacionário, sem operador, com material de operação, com as seguintes especificações mínimas: motor diesel de 125HP, pressão de trabalho de 100PSI, descarga livre de 631PCM.  Custo horário improdutivo (motor funcionando).</t>
  </si>
  <si>
    <t>EQ 45.05.0206 (A)</t>
  </si>
  <si>
    <t>EQ 45.05.0600 (A)</t>
  </si>
  <si>
    <t>Rompedor Pneumático, peso de 32,6Kg, com material de manutenção, exclusive o operador, ponteiro e mangueira, com as seguintes especificações mínimas: consumo de ar de 38,8l/s, freqüência de impactos 1110 impactos/min.  Custo horário produtivo.</t>
  </si>
  <si>
    <t>EQ 45.05.0606 (/)</t>
  </si>
  <si>
    <t>Rompedor Pneumático, peso de 32,6Kg, exclusive o operador, ponteiro e mangueira, com as seguintes especificações mínimas: consumo de ar de 38,8l/s, freqüência de impactos 1110 impactos/min.  Custo horário improdutivo (motor desligado).</t>
  </si>
  <si>
    <t>EQ 45.10 Geradores</t>
  </si>
  <si>
    <t>EQ 45.10.0050 (A)</t>
  </si>
  <si>
    <t>Grupo gerador transportável, com potência de 2500W, sem operador, com material de operação e material de manutenção, com as seguintes especificações mínimas: motor a gasolina de 5,5CV, 110V / 240V de corrente alternada ou 12V / 8,3A de corrente contínua.  Custo horário produtivo.</t>
  </si>
  <si>
    <t>EQ 45.10.0056 (/)</t>
  </si>
  <si>
    <t>Grupo gerador transportável, com potência de 2500W, sem operador, com as seguintes especificações mínimas: motor a gasolina de 5,5CV, 110V / 240V de corrente alternada ou 12V / 8,3A de corrente contínua.  Custo horário improdutivo.</t>
  </si>
  <si>
    <t>EQ 45.10.0100 (A)</t>
  </si>
  <si>
    <t>Grupo gerador transportável sobre rodas, com potência de 80/84Kva, sem operador, com material de operação e material de manutenção, com as seguintes especificações mínimas: motor diesel de 85CV a 1800RPM e partida automática.  Custo horário produtivo.</t>
  </si>
  <si>
    <t>EQ 45.10.0103 (/)</t>
  </si>
  <si>
    <t>Grupo gerador transportável sobre rodas, com potência de 80/84Kva, sem operador, com material de operação, com as seguintes especificações mínimas: motor diesel de 85CV a 1800RPM e partida automática.  Custo horário improdutivo (motor funcionando).</t>
  </si>
  <si>
    <t>EQ 45.10.0106 (/)</t>
  </si>
  <si>
    <t>Grupo gerador transportável sobre rodas, com potência de 80/84Kva, sem operador, com as seguintes especificações mínimas: motor diesel de 85CV a 1800RPM e partida automática.  Custo horário improdutivo (motor desligado).</t>
  </si>
  <si>
    <t>EQ 45.10.0150 (A)</t>
  </si>
  <si>
    <t>Grupo gerador estacionário, com potência de 139/150Kva, sem operador, com material de operação e material de manutenção, com as seguintes especificações mínimas: motor diesel de 180CV a 1800RPM e partida automática.  Custo horário produtivo.</t>
  </si>
  <si>
    <t>EQ 45.10.0156 (/)</t>
  </si>
  <si>
    <t>Grupo gerador estacionário, com potência de 139/150Kva, sem operador, com as seguintes especificações mínimas: motor diesel de 180CV a 1800RPM e partida automática.  Custo horário improdutivo.</t>
  </si>
  <si>
    <t>EQ 45.15 Máquinas de Soldar</t>
  </si>
  <si>
    <t>EQ 45.15.0100 (/)</t>
  </si>
  <si>
    <t>Retificador de solda, elétrico, de 430A.  Custo horário corrido.</t>
  </si>
  <si>
    <t>EQ 50 Equipamentos para Sinalização de Tráfego</t>
  </si>
  <si>
    <t>EQ 50.05 Equipamentos para Sinalização Gráfica Horizontal</t>
  </si>
  <si>
    <t>EQ 50.05.0050 (/)</t>
  </si>
  <si>
    <t>Máquina demarcadora de faixas, a frio, sem operador.  Custo horário produtivo.</t>
  </si>
  <si>
    <t>EQ 50.05.0100 (/)</t>
  </si>
  <si>
    <t>Máquina demarcadora de faixas, com fusor aplicador e fusor derretedor, sem operador.  Custo horário produtivo.</t>
  </si>
  <si>
    <t>EQ 50.05.0150 (/)</t>
  </si>
  <si>
    <t>Máquina demarcadora de faixas, montada sobre caminhão, com fusor aplicador de massa termoplástica por extrusão, sem operador.  Custo horáriol produtivo.</t>
  </si>
  <si>
    <t>EQ 60 Equipamentos Auxiliares Diversos</t>
  </si>
  <si>
    <t>EQ 60.05 Talha Guincho</t>
  </si>
  <si>
    <t>EQ 60.05.0050 (/)</t>
  </si>
  <si>
    <t>Talha Guincho manual de 10Kg, sem operador, com as seguintes especificações mínimas: capacidade de içamento de 1500Kg e de tração de 1800Kg, cabo de aço com curso ilimitado, alavanca, gancho e carretel.  Custo horário corrido.</t>
  </si>
  <si>
    <t>EQ 60.10 Serra Circular</t>
  </si>
  <si>
    <t>EQ 60.10.0100 (A)</t>
  </si>
  <si>
    <t>Serra circular de 5CV, montada em bancada, sem operador e sem a lâmina, com as seguintes especificações mínimas: motor elétrico de 5CV, 220/380V, 60Hz, IP 54, Isolamento "B", regulagem de corte horizontal e vertical, coifa de proteção regulável, chave liga/desliga.  Custo horário produtivo.</t>
  </si>
  <si>
    <t>EQ 60.10.0103 (/)</t>
  </si>
  <si>
    <t>Serra circular de 5CV, montada em bancada, sem operador e sem a lâmina, com as seguintes especificações mínimas: motor elétrico de 5CV, 220/380V, 60Hz, IP 54, Isolamento "B", regulagem de corte horizontal e vertical, coifa de proteção regulável, chave liga/desliga.  Custo horário improdutivo (motor funcionando).</t>
  </si>
  <si>
    <t>EQ 60.10.0106 (/)</t>
  </si>
  <si>
    <t>Serra circular de 5CV, montada em bancada, sem operador e sem a lâmina, com as seguintes especificações mínimas: motor elétrico de 5CV, 220/380V, 60Hz, IP 54, Isolamento "B", regulagem de corte horizontal e vertical, coifa de proteção regulável, chave liga/desliga.  Custo horário improdutivo (motor desligado).</t>
  </si>
  <si>
    <t>EQ 60.10.0200 (A)</t>
  </si>
  <si>
    <t>Serra de alta potência (moto serra), sem operador, com as seguintes especificações mínimas: motor a gasolina com potência de 43Kw, sabre de 63cm.  Custo horário produtivo.</t>
  </si>
  <si>
    <t>EQ 60.10.0206 (/)</t>
  </si>
  <si>
    <t>Serra de alta potência (moto serra), sem operador, com as seguintes especificações mínimas: motor a gasolina com potência de 43Kw, sabre de 63cm.  Custo horário improdutivo.</t>
  </si>
  <si>
    <t>EQ 60.99 Diversos</t>
  </si>
  <si>
    <t>EQ 60.99.0100 (/)</t>
  </si>
  <si>
    <t>Corrente galvanizada com diâmetro do arame de 3/16", inclusive acessórios, destinada à sustentação de bombas submersíveis até 60Kg.  Fornecimento.</t>
  </si>
  <si>
    <t>EQ 60.99.0200 (/)</t>
  </si>
  <si>
    <t>Equipamento com circuito fechado de televisão, para inspeção em galerias de águas pluviais e de esgoto sanitário, com caminhoneta para 09 passageiros com motorista, material de operação e material de manutenção, sem operador.  Custo horário produtivo.</t>
  </si>
  <si>
    <t>EQ 60.99.0300 (A)</t>
  </si>
  <si>
    <t>Roçadeira costal motorizada, sem operador, com as seguintes especificações mínimas: motor a gasolina de dois tempos, potência de 1,7Kw.  Custo horário produtivo.</t>
  </si>
  <si>
    <t>EQ 60.99.0306 (/)</t>
  </si>
  <si>
    <t>Roçadeira costal motorizada, sem operador, com as seguintes especificações mínimas: motor a gasolina de dois tempos, potência de 1,7Kw.  Custo horário improdutivo (motor desligado).</t>
  </si>
  <si>
    <t>EQ 60.99.0400 (/)</t>
  </si>
  <si>
    <t>Estação total eletrônica TOPCON, GTS236W ou similar, com bateria, tripé, prisma, acessórios e software de coleta de dados.</t>
  </si>
  <si>
    <t>EQ 60.99.0450 (/)</t>
  </si>
  <si>
    <t>Receptor GPS TOPCON, Hiper L1 + L2 ou similar, coletor de dados, tripé, acessórios e licença software.</t>
  </si>
  <si>
    <t>EQ 60.99.0500 (/)</t>
  </si>
  <si>
    <t>Teodolito eletrônico, com tripé, bateria, recarregador e demais acessórios, sem equipe de topografia.  Custo horário produtivo.</t>
  </si>
  <si>
    <t>ES 05 Esquadrias de Ferro</t>
  </si>
  <si>
    <t>ES 05.05 Portas</t>
  </si>
  <si>
    <t>ES 05.05.0050 (/)</t>
  </si>
  <si>
    <t>Porta de enrolar em chapa raiada nº 24, completa, com guias eixos e molas, com fechadura no centro e cadeado de piso, inclusive este.  Fornecimento e instalação.</t>
  </si>
  <si>
    <t>ES 05.05.0100 (A)</t>
  </si>
  <si>
    <t>Porta de ferro em barra chata de 1 1/4" medindo: (0,40x0,90)m.  Fornecimento e instalação.</t>
  </si>
  <si>
    <t>ES 05.05.0103 (/)</t>
  </si>
  <si>
    <t>Porta de ferro em barras horizontais de (1 1/4"x1/4"), a cada 10cm, contorno do mesmo material, revestida com chapa de ferro galvanizado nº 16, guarnição em cantoneira de (1 1/2"x1/8"), com fecho para cadeado de 30mm, exclusive este.  Fornecimento e instalação.</t>
  </si>
  <si>
    <t>ES 05.05.0106 (/)</t>
  </si>
  <si>
    <t>Porta de ferro, com largura 1m, em barra de (1 1/4"x5/16"), cantoneira (1 1/2"x1/8"), 3 dobradiças (4"x3"), referência 1244G e (3"x2 1/2"), Pagé ou similar.  Fornecimento e instalação.</t>
  </si>
  <si>
    <t>ES 05.05.0200 (/)</t>
  </si>
  <si>
    <t>Porta tipo grade de ferro com 2 folhas de abrir, grade de (10x10)cm, confeccionada em barra de (1/2"x1/4"), tubular de (70x30)cm, com pintura eletrostática na cor azul, altura de 2,14m e largura de 2,40m.  Fornecimento e instalação.</t>
  </si>
  <si>
    <t>ES 05.05.0203 (/)</t>
  </si>
  <si>
    <t>Porta tipo grade de ferro com 2 folhas de abrir, grade de (10x10)cm, confeccionada em barra de (1/2"x1/4"), tubular de (70x30)cm, vidro plano  transparente de 5mm e pintura eletrostática na cor azul, altura de 2,14m e largura de 2,40m.  Fornecimento e instalação.</t>
  </si>
  <si>
    <t>ES 05.05.0250 (/)</t>
  </si>
  <si>
    <t>Portinhola para alçapão, cisterna ou caixa d'água elevada em chapa de ferro galvanizada nº 16, medindo: (0,80x0,80)m, com guarnição e alça para fechamento a cadeado, exclusive este.  Fornecimento e instalação.</t>
  </si>
  <si>
    <t>ES 05.10 Portas Corta-Fogo</t>
  </si>
  <si>
    <t>ES 05.10.0050 (/)</t>
  </si>
  <si>
    <t>Porta corta-fogo de (90x210)cm com 4,5cm de espessura, revestida de chapa de aço, tendo marcos do mesmo material e 3 pares de dobradiças com mola, fabricação Brasmet ou similar.  Fornecimento e instalação.</t>
  </si>
  <si>
    <t>ES 05.15 Portões</t>
  </si>
  <si>
    <t>ES 05.15.0050 (/)</t>
  </si>
  <si>
    <t>Portão de chapa de ferro galvanizado, com espessura de 0,5mm, com altura entre 2m e 3m e área total de 6m2 a 9m2, exclusive fechadura.</t>
  </si>
  <si>
    <t>ES 05.15.0053 (/)</t>
  </si>
  <si>
    <t>Portão de chapa de ferro galvanizado de nº 16, com 2,5 a 3m de altura e área total de 6 a 9m2, em 2 folhas, sobre estrutura de marcos perfilados, com 5 pares de dobradiça extra fortes em cada folha, exclusive fechadura.  Fornecimento.</t>
  </si>
  <si>
    <t>ES 05.15.0100 (B)</t>
  </si>
  <si>
    <t>Portão de 1 folha de (1,00x2,00)m, em tela de arame galvanizado n.º 12, malha losango de 5cm, fixada em tubo de ferro galvanizado com diâmetro interno de 2" por barra de (1"x1/8"), formando quadros de (1,00x1,00)m, montantes em ferro galvanizado com diâmetro interno de 2", chumbados em blocos de concreto, inclusive escavação, reaterro, carga, descarga, transporte e pintura dos tubos com 2 demãos de acabamento.  Fornecimento e instalação.</t>
  </si>
  <si>
    <t>ES 05.15.0125 (/)</t>
  </si>
  <si>
    <t>Portão de ferro, de 1 ou 2 folhas com altura de 1 a 1,50m e largura de 1 a 3m.  Formado por barras verticais de (1 1/4"x1/4") espaçadas de 12,5cm, contorno e marcos em barras de (1 1/4"x3/8"), tendo ao centro uma faixa de ferro galvanizado nº 16 de 20cm de altura, com fecho para instalação de cadeado, exclusive este.  Fornecimento.</t>
  </si>
  <si>
    <t>ES 05.15.0150 (A)</t>
  </si>
  <si>
    <t>Portão de ferro, em 2 folhas, medindo: (1,58x3,00)m cada, com um montante de cada lado em tubo de ferro galvanizado de 3" e altura de 3m, sendo cada folha formada por 4 tubos de ferro galvanizado de 1 1/4" na vertical, reforçado na parte superior e na inferior por 2 barras chatas de (2"x3/8") na horizontal e 1 barra chata de (1"x1/8") inclinada, com fechadura de sobrepor de ferro cromado com cilindro, no alinhamento dos tubos ferro galvanizado ferro liso de 1/4" com 10cm de altura, barras verticais, em aço com diâmetro de 3/4", espaçamento entre eixos de 0,12m, inclusive pintura.  Fornecimento e instalação.</t>
  </si>
  <si>
    <t>ES 05.15.0153 (/)</t>
  </si>
  <si>
    <t>Portão de ferro, em 2 folhas, medindo: (2,10x1,60)m cada uma, em barras verticais em aço redondo de 1/2", espaçados de 15cm, contorno em barra chata de (2"x5/8"), inclusive ferragens e pintura.  Fornecimento e instalação.</t>
  </si>
  <si>
    <t>ES 05.15.0156 (/)</t>
  </si>
  <si>
    <t>Portão de ferro, em 2 folhas, medindo: (2,27x2,20)m, barras verticais, em aço com diâmetro de 3/4", espaçamento entre eixos de 0,12m, contorno em barras de aço com diâmetro de (2"x1/2"), inclusive ferragens.  Fornecimento e instalação, inclusive pintura.</t>
  </si>
  <si>
    <t>ES 05.15.0159 (/)</t>
  </si>
  <si>
    <t>Portão de ferro, medindo: (2x2,90)m, sendo 1m fixo e 1m móvel, em barras verticais de ferro com diâmetro de 3/4", com espaçamento entre eixos de 0,12m, contorno em barras de (2"x1/2"), inclusive ferragens.  Fornecimento e instalação, inclusive pintura.</t>
  </si>
  <si>
    <t>ES 05.15.0162 (/)</t>
  </si>
  <si>
    <t>Portão de ferro, em 2 folhas, medindo: (2,27x3,00)m, barras verticais em aço com diâmetro de 3/4", espaçamento entre eixos de 0,12m, contorno em barra chata de aço de (2"x12"), inclusive ferragens.  Fornecimento e instalação, inclusive pintura.</t>
  </si>
  <si>
    <t>ES 05.15.0165 (A)</t>
  </si>
  <si>
    <t>Portão em 2 folhas, medindo: (3,00x1,20)m, constituindo-se de 2 quadros com 2 travamentos horizontais em tubo de ferro galvanizado de 4", fixados em montantes do mesmo material, conforme projeto RIOZOO.  Fornecimento e instalação.</t>
  </si>
  <si>
    <t>ES 05.15.0171 (A)</t>
  </si>
  <si>
    <t>Portão de ferro, medindo: (4,00x3,30)m, construídos em tubos de ferro galvanizado com costura de 2 1/2", espaçados a cada 13cm (espaço livre), 2 folhas, contendo 2 diagonais de barra chata de (2"x1/4"), fixados em 2 colunas de concreto armado seção de (40x40)cm, apoiados em sapatas (fck=15MPa), terminados na parte superior e inferior por barra chata de (3"x1/4"), exceto pintura.  Fornecimento e instalação.</t>
  </si>
  <si>
    <t>ES 05.15.0174 (/)</t>
  </si>
  <si>
    <t>Portão de ferro, em 2 folhas, medindo: (4,30x2,73)m, com 4 barras quadradas horizontais e 1 curva medindo 2,05 e 2 barras verticais nos extremos de cada folha, todas com (1 1/2"x1 1/2").  Entre os montantes extremos de cada folha 11 barras de 3/4" equidistantes.  No terço inferior de cada folha barras chatas de (3/4"x1/2") dobradas no formato "S".  Sobre cada barra vertical de 3/4" será colocada uma lança e sobre o batente central 1 pinha.  As barras verticais de 3/4" levam 3 e 4 anuetos alternadamente, inclusive pintura, conforme projeto FPJ.  Fornecimento e instalação.</t>
  </si>
  <si>
    <t>ES 05.15.0177 (B)</t>
  </si>
  <si>
    <t>Portão de ferro, medindo: (5,87x2,08)m, sendo 2 folhas fixas de (1,10x1,98)m cada, formadas por quadro de ferro galvanizado de 2" (2 verticais e 4 horizontais) e 7 barras verticais e 2 inclinadas de (1"x1/4") e 2 folhas de abrir de (1,61x1,98)m cada, formadas por quadro de ferro galvanizado de 2" (2 verticais e 4 horizontais) e 14 barras verticais e 2 inclinadas de (1"x 1/4"), tendo 4 montantes de ferro galvanizado de 3" com enchimento de concreto e chumbados em cinta de concreto, exclusive esta, inclusive fecho e pintura.  Fornecimento e instalação.</t>
  </si>
  <si>
    <t>ES 05.15.0200 (/)</t>
  </si>
  <si>
    <t>Portão de ferro, confeccionado em barra redonda ou perfil de 5/8", pintada com 1 demão de zarcão verde, inclusive fechadura e cadeado.  Fornecimento e instalação.</t>
  </si>
  <si>
    <t>ES 05.20 Janelas</t>
  </si>
  <si>
    <t>ES 05.20.0050 (/)</t>
  </si>
  <si>
    <t>Basculante de ferro em caixilho de cantoneira de 3/4", básculas de cantoneira de 5/8",  alavanca com punho cromado.  Fornecimento e instalação.</t>
  </si>
  <si>
    <t>ES 05.20.0103 (/)</t>
  </si>
  <si>
    <t>Janela basculante em ferro, medindo (100x100)cm, fixação de vidros, exclusive estes, mediante massa.  Fornecimento e instalação.</t>
  </si>
  <si>
    <t>ES 05.20.0106 (/)</t>
  </si>
  <si>
    <t>Janela basculante em ferro, medindo (150x150)cm, fixação de vidros, exclusive estes, mediante massa.  Fornecimento e instalação.</t>
  </si>
  <si>
    <t>ES 05.20.0109 (/)</t>
  </si>
  <si>
    <t>Janela basculante em ferro, medindo (150x200)cm, fixação de vidros, exclusive estes, mediante massa.  Fornecimento e instalação.</t>
  </si>
  <si>
    <t>ES 05.20.0500 (/)</t>
  </si>
  <si>
    <t>Janela basculante em ferro (JF 08) confeccionado em cantoneiras de aço tipo "L" de 3/4" x 3/4" x 1/8", perfil "T" de 3/4" x 1/8", fixado em contramarco metálico tipo "U" de 1" x 3", marco em duplo perfil "U" de 1/2" x 3", batentes em barra chata de 1/2" x 1/8", incluindo alavanca cromada e pintura com primer anticorrosivo, exclusive pintura esmalte e vidros de 6mm - Modelo Marcelo Olmos.  Fornecimento e instalação.</t>
  </si>
  <si>
    <t>ES 05.25 Grades e Cercas</t>
  </si>
  <si>
    <t>ES 05.25.0050 (A)</t>
  </si>
  <si>
    <t>Cerca em tubo de ferro galvanizado de 4" em módulos de (3,00x1,20)m, constituindo-se cada módulo por 2 montantes de 1,20m de altura e 2 travamentos horizontais com 3m.</t>
  </si>
  <si>
    <t>ES 05.25.0100 (A)</t>
  </si>
  <si>
    <t>Grade de ferro formada por barras de ferros chatos verticais de (1 1/2"x3/8") e barras horizontais de (2"x3/8"), com montantes de (1 1/2"x1 1/2") a cada 2m.  Fornecimento e instalação.</t>
  </si>
  <si>
    <t>ES 05.25.0150 (/)</t>
  </si>
  <si>
    <t>Grade de ferro para proteção de janela ou aparelhos de ar condicionado, formado por barras quadradas de 3/8", chumbadas na alvenaria.  Fornecimento e instalação.</t>
  </si>
  <si>
    <t>ES 05.25.0200 (A)</t>
  </si>
  <si>
    <t>Grade pantográfica de ferro para janelas ou portas, em perfis de 3/4" com altura até 2,20m correndo sobre canaletas com fecho para instalação de cadeado, inclusive este.  Fornecimento e instalação.</t>
  </si>
  <si>
    <t>ES 05.25.0300 (A)</t>
  </si>
  <si>
    <t>Gradil em aço redondo de 1/2", espaçados de 15cm, montantes em aço redondo de 2" e 2 barras chatas de (2"x5/8") horizontais, tendo 2,50m de largura e 1,60m de altura, conforme projeto FPJ, inclusive pintura.  Fornecimento e instalação.</t>
  </si>
  <si>
    <t>ES 05.25.0303 (A)</t>
  </si>
  <si>
    <t>Gradil em barras de aço com diâmetro de 3/4", formando módulos de 2m, com 1,80m de altura, conforme projeto FPJ.  Fornecimento e instalação.</t>
  </si>
  <si>
    <t>ES 05.25.0306 (A)</t>
  </si>
  <si>
    <t>Gradil em barras de aço de 3/4", espaçadas de 12cm, montantes em barra quadrada de 2" e 2 barras chatas de (2"x1/2") horizontais, tudo em 2m de largura e 1,35m de altura.  Fornecimento e instalação, inclusive pinrtura.</t>
  </si>
  <si>
    <t>ES 05.25.0309 (A)</t>
  </si>
  <si>
    <t>Haste em barra de aço de 3/4", para fixação de gradil em muro.  Soldada em gradil e chumbada no muro, inclusive pintura.</t>
  </si>
  <si>
    <t>ES 05.25.0350 (A)</t>
  </si>
  <si>
    <t>Gradil de ferro, altura de 0,85m, com montantes a cada 1,30m em barras verticais quadradas de (1"x1"), fixadas em blocos de concreto de (0,20x0,20x0,20)m, soldadas em 2 barras horizontais, superior e inferior, de (1 1/2"x3/8").  Fornecimento e instalação, inclusive pintura.</t>
  </si>
  <si>
    <t>ES 05.25.0353 (/)</t>
  </si>
  <si>
    <t>Gradil de ferro, altura de 1,20m, em barras verticais quadradas de 5/8" e espaçadas de 12,5cm, centro a centro, soldadas em 2 barras, superior e inferior de postas de (3"x1/2") e (2"x3/8"); 21 de (1/2"x1/2"), soldadas no corrimão e na barra inferior, esta de (2"x1/2"), a 10cm do piso.  Fornecimento e instalação.</t>
  </si>
  <si>
    <t>ES 05.25.0356 (/)</t>
  </si>
  <si>
    <t>Gradil de ferro, altura de 1,20m, em barras verticais quadradas de 5/8" e espaçadas de 12,50cm, soldadas em duas barras, superior e inferior de (1 1/2"x1/4"), montantes a cada 1,50m em barras de (1 1/2"x3/8").  Fornecimento e instalação, inclusive pintura.</t>
  </si>
  <si>
    <t>ES 05.25.0359 (/)</t>
  </si>
  <si>
    <t>Gradil em tubo de ferro galvanizado sem costura de 1 1/4", com altura útil de 2m, espaçados de 17cm de centro a centro e chumbados em cinta de concreto, exclusive esta, barra chata de (1 1/2"x3/8"), fixada na extremidade superior dos tubo e no alinhamento  dos tubos de ferro liso de 3/8", com 10cm de altura, inclusive pintura.  Fornecimento e instalação.</t>
  </si>
  <si>
    <t>ES 05.25.0362 (A)</t>
  </si>
  <si>
    <t>Gradil de ferro, altura de 3,30m, em tubos de ferro galvanizado com costura de 2 1/2", espaçados a cada 13cm (espaço livre), fixados em viga de concreto armado seção de 20cm de largura e 60cm de altura, apoiados em sapatas (fck=15MPa), sendo o conjunto terminados na parte superior por barra chata de (3"x1/4") e pontaletes de proteção de ferro com diâmetro de 1/2", com 10cm de comprimento, espaçamento de 19cm, exceto pintura.  Fornecimento e instalação.</t>
  </si>
  <si>
    <t>ES 05.25.0400 (/)</t>
  </si>
  <si>
    <t>Gradil de ferro em ferro confeccionado em barra redonda de 5/8", pintada com 1 demão de zarcão verde.  Fornecimento e instalação.</t>
  </si>
  <si>
    <t>ES 05.25.0450 (A)</t>
  </si>
  <si>
    <t>Gradil de ferro em módulos de 1,13m de comprimento com altura de 1m, tendo 9 barras quadradas de 3/8" espaçados de 12cm eixo a eixo, montantes em barras chatas de (2"x3/4") e 2 barras horizontais de (3"x3/8") distanciadas de 95cm, chumbados no solo com bloco de concreto, inclusive pintura.  Fornecimento e instalação.</t>
  </si>
  <si>
    <t>ES 05.25.0453 (A)</t>
  </si>
  <si>
    <t>Gradil de ferro em módulos de 2,24m de comprimento com altura de 1,20m, tendo 14 ferros redondos de 1/2" espaçados de 14cm eixo a eixo, montantes duplos de barras chatas de (1 1/2"x1/2") e 2 barras horizontais de (1 1/2"x3/8") distanciadas de 85cm, chumbados sobre mureta, cordão ou bloco de concreto (exclusive estes), inclusive pintura.  Fornecimento e instalação.</t>
  </si>
  <si>
    <t>ES 05.25.0456 (A)</t>
  </si>
  <si>
    <t>Gradil de ferro em módulos de 2,80m de largura com altura de 1,50m, 14 barras verticais de 1 1/4" equidistantes, 2 barras chatas horizontais de  (2 1/2"x5/8"), estas soldadas no montante (exclusive estes).  Em cada barra vertical  será colocada 1 ponta de lança e 4 anuetos, inclusive pintura.  Fornecimento e instalação.</t>
  </si>
  <si>
    <t>ES 05.25.0459 (A)</t>
  </si>
  <si>
    <t>Gradil de ferro em módulos de 2,44m de largura com altura de 2,32m, 15 barras verticais de 3/4" equidistantes, um montante de ferro galvanizado de 3" e barras chatas horizontais de (1 1/2"x1/2").  Em cada barra vertical de 3/4" será colocada 1 lança e anuetos e sobre o montante uma pinha.  Este montante será chumbado em cinta de concreto, exclusive a cinta, inclusive pintura, conforme projeto FPJ.  Fornecimento e instalação.</t>
  </si>
  <si>
    <t>ES 05.25.0462 (A)</t>
  </si>
  <si>
    <t>Gradil de ferro em módulo de 2,10m de comprimento com altura de 2,60m, barra redonda de 5/8", barra chata de (1 1/2"x1/4"), tubo de ferro galvanizado de 3", conforme projeto FPJ.  Fornecimento e instalação, inclusive pintura.</t>
  </si>
  <si>
    <t>ES 05.25.0465 (A)</t>
  </si>
  <si>
    <t>Gradil de ferro em módulos de 2,44m de largura com altura de 2,72m, 15 barras verticais de 3/4" equidistantes, um montante de ferro galvanizado de 3" e barras chatas horizontais de  (1 1/2"x1/2").  Em cada barra vertical de 3/4" será colocada 1 lança e anuetos e sobre o montante uma pinha, inclusive pintura.  Fornecimento e instalação.</t>
  </si>
  <si>
    <t>ES 05.25.0500 (/)</t>
  </si>
  <si>
    <t>Gradil em módulos de (1454x1650)mm, com pintura eletrostática em poliéster nas cores grafite, vermelho, vinho, amarelo, laranja ou prata da Metalgrade ou similar, malha de (60x132)mm, barra portante de (26x2)mm, fio 5, montantes de (2000x75x8)mm, ponta de lança em perfil U de (34x30x3x1640)mm e parafusos.  Fornecimento e instalação, exclusive transporte.</t>
  </si>
  <si>
    <t>ES 05.25.0550 (/)</t>
  </si>
  <si>
    <t>Gradil tubular (3,35x2,00)m em tela em chapa de metal expandido, malha losangular de (150x56)mm, chapa de ferro galvanizada a fogo de 1/8", emoldurada por tubos de aço galvanizados de 1 1/2", fixado em estruturas de concreto através de 16 parafusos galvanizados.  Fornecimento e instalação.</t>
  </si>
  <si>
    <t>ES 05.25.0603 (/)</t>
  </si>
  <si>
    <t>Gradil eletrofundido tipo Orsometal ou similar, na malha (65x132)mm e barra portante (25x2)mm, fio 5, montantes (2120x76x8)mm, parafusos, pintura eletrostática nas cores verde ou cinza; inclusive montagem.</t>
  </si>
  <si>
    <t>ES 05.25.0620 (/)</t>
  </si>
  <si>
    <t>Gradil Multiuso, marca EUROCERK ou similar,  executado em painel de aço galvanizado a quente (gramtura mínima 60g/m2), malha retangular de 200 x 50mm, eletrosoldado em fios de aço com bitola de 5mm de espessura, aço trefilado, fixado por fixadores de chapa inóx, barras e parafusos de alumínio, em poste galvanizado 60 x 40 x 1,95mm, retangular fixo ou triangular articulado, com sistema de encaixe anti-furto, dificultando a desmontagem dos painés, sem a utilização de parafusos, pintado por dentro e por fora através do processo eletrostático, com tinta pó poliester, espessura mínima de 100 microns (gradil e poste) fixados a cada 2,54m de centro a centro e deverão ser concretados (não incluso esta concretagem), nas cores verde e branca.  Fornecimento e instalação.</t>
  </si>
  <si>
    <t>ES 05.25.0650 (C)</t>
  </si>
  <si>
    <t>Gradil Nylofor 3D, da Belgo Mineira ou similar, executado em painel de aço galvanizado, soldado (gramatura mínima 40g/m2), malha retangular de (200x50)mm em fio de aço com bitola de 5mm, fixado por fixadores de poliamida e parafusos em aço inox M6 tipo Allen, em poste de aço galvanizado de (60x40)mm (gramatura mínima de 275g/m2), chumbados em base de concreto (exclusive esta), revestidos em poliester por processo de pintura eletroestática, espessura mínima de 100 microns (gradil e poste), nas cores verde ou branca.  Forneciemnto e instalação.</t>
  </si>
  <si>
    <t>ES 05.25.0660 (/)</t>
  </si>
  <si>
    <t>Portão deslizante marca EUROCERK ou similar, composto por quadro, painéis e acessórios.  O quadro dos portões são produzindos com tubos de aço galvanizados a quente e pintados pelo processo de pintura eletrostática, com tinta poliéster a pó, mínimo de 70 microns + ou - 20 microns.  Antes da pintura dos quadros dos portões, nas partes onde há soldas, são passados zinco a frio sobre as soldas.  Os painéis são fixados nos quadros por meio de castanhas de aço galvanizado e pintadas pelo processo de pintura eletrostático, com tinta poliéster a pó, na mesma cor dos painéis.  Os painéis são confeccionados com a arames de aço galvanizado mínimo de 60gZn/m2, mais pintura eletrostática, com tinta a pó, mínimo de 100 microns + ou - microns.  Os portões podem ser pivotante ou deslizantes.  Fornecimento e instalação.</t>
  </si>
  <si>
    <t>ES 05.25.0670 (/)</t>
  </si>
  <si>
    <t>Portão pivotante marca EUROCERK ou similar, composto por quadro, painéis e acessórios.   O quadro dos portões são produzidos com tubos de aço galvanizados a quente e pintados pelo de processo de pintura eletrostática, com tinta poliéster a pó, mínimo de 70 microns + ou - 20 microns.  Antes da pintura dos quadros dos portões, nas partes onde há soldas, são passados zinco a frio sobre as solda.  Os painéis são fixados nos quadros por meio de castanhas de aço galvanizado e pintadas pelo processo de pintura eletrostático, com tinta poliéster a pó, na mesma cor dos painéis.  Os painéis são confeccionados com arames de aço galvanizado mínimo de 60gZn/m2, mais pintura eletrostática, com tinta poliéster a pó, mínimo de 100 microns + ou - 20 microns.  Os portões podem ser pivotante ou deslizante.  Fornecimento e instalação.</t>
  </si>
  <si>
    <t>ES 05.25.0700 (/)</t>
  </si>
  <si>
    <t>Tela para proteção em arame galvanizado nº 12, soldada em cantoneira de ferro em "L" de  (1 1/2"x1 1/2"x3/16"), fixada em alvenaria.  Fornecimento e instalação.</t>
  </si>
  <si>
    <t>ES 05.25.1500 (/)</t>
  </si>
  <si>
    <t>Recuperação de gradil, módulo de (1,00 x 2,60) m, considerando-se a substituição de partes de tubos de aço galvanizado de 1 1/2", verticais, barras chatas de aço de 2 1/4" x 3/16", horizontais, pontas em aço de 3/8", decapagem e pintura de todo módulo, pintura da mureta de concreto.</t>
  </si>
  <si>
    <t>ES 05.25.1600 (/)</t>
  </si>
  <si>
    <t>Recuperação de gradil, módulo de (2,40 x 2,20) m, considerando-se a substituição de partes das barras redondas de aço de 1 1/4", verticais inferiores, anueto, ponta de lança e pinha, decapagem e pintura do módulo.</t>
  </si>
  <si>
    <t>ES 05.25.1700 (/)</t>
  </si>
  <si>
    <t>Recuperação de gradil, módulo de (2,50 x 1,70) m, considerando-se a substituição de partes das barras redondas de aço de 5/8", verticais, barras chatas de aço de 1 1/2" x 1/2", horizontais, montantes em tubo de aço galvanizado de 2 1/2", anueto, ponta de lança e pinha, decapagem e pintura de todo módulo, recomposição e pintura da mureta de concreto.</t>
  </si>
  <si>
    <t>ES 05.27 Chapas de Aço</t>
  </si>
  <si>
    <t>ES 05.27.0050 (/)</t>
  </si>
  <si>
    <t>Chapa de aço SAE 1006/10-LF, perfurada, furos redondos de 1,80mm, longitudinalmente, distância entre furos de 2,55mm (de centro), nas dimensões de (2000x1000x1,00)mm.  Fornecimento.</t>
  </si>
  <si>
    <t>ES 05.27.0056 (/)</t>
  </si>
  <si>
    <t>Chapa de aço SAE 1006/10-LF, perfurada, furos redondos, de 6,35mm longitudinalmente, distância entre furos de 9,00mm (de centro), nas dimensões de (2000x1000x1,50)mm.  Fornecimento.</t>
  </si>
  <si>
    <t>ES 05.30 Corrimões e Guarda-Corpos</t>
  </si>
  <si>
    <t>ES 05.30.0050 (/)</t>
  </si>
  <si>
    <t>Corrimão de tubo de ferro galvanizado com diâmetro de 1 1/4", preso por chumbadores a cada metro.  Fornecimento e instalação.</t>
  </si>
  <si>
    <t>ES 05.30.0100 (/)</t>
  </si>
  <si>
    <t>Guarda-corpo de ferro, em lances de 3,36m a 3,84m e 1m de altura, com 4 montantes de barras de (2"x3/4"), chumbadas no concreto, corrimão em 2 barras superpostas de (3"x1/2") e (2"x3/8"), 21 barras verticais de (2"x1/2"), soldadas no corrimão e na barra inferior, esta de (2"x1/2"), a 10cm do piso.  Fornecimento e instalação.</t>
  </si>
  <si>
    <t>ES 05.30.0140 (/)</t>
  </si>
  <si>
    <t>Guarda-corpo metálico com 1,00m de altura, em módulos de 1,88m com montantes em chapa de aço USI-SAC 350, chumbado no concreto através de chumbadores de aço inoxidável, interligados por dois tubos horizontais superiores com diâmetro de 2 1/2" e dois tubos horizontais inferiores com diâmetro de 1" em aço galvanizado, inclusive pintura.  Fornecimento e instalação.</t>
  </si>
  <si>
    <t>ES 05.30.0150 (A)</t>
  </si>
  <si>
    <t>Guarda-corpo de ferro galvanizado, com módulo de 2,20m de comprimento, com dois tubos de 2" na horizontal, pilaretes de concreto com seção (20x20)cm e 1m de altura, incluindo todos os materiais e pintura a óleo.  Fornecimento e instalação.</t>
  </si>
  <si>
    <t>ES 05.30.0153 (A)</t>
  </si>
  <si>
    <t>Guarda-corpo de ferro galvanizado, com módulo de 2,00m de comprimento, com um tubo de 3" e dois de 1 1/4" na horizontal, pilaretes de concreto com seção quadrada de 20cm e 1,05m de altura, incluindo todos os materiais e pintura a óleo dos tubos.  Fornecimento e instalação.</t>
  </si>
  <si>
    <t>ES 05.30.0200 (/)</t>
  </si>
  <si>
    <t>Guarda-corpo de tubo de ferro galvanizado com dois montantes em tubo de 1", uma travessa superior em tubo de 2" e duas travessas inferiores em tubo de 1", em módulos de 2,20m de comprimento e 1m de altura, inclusive pintura a óleo.  Fornecimento e instalação.</t>
  </si>
  <si>
    <t>ES 05.30.0250 (C)</t>
  </si>
  <si>
    <t>Guarda-corpo com 1,00m de altura, em tela de arame galvanizado n.º 12, malha losango de 5cm, fixada em tubos de ferro galvanizado com diâmetro int. de 2 1/2" na horizontal superior e diâmetro int. de 2" na horizontal inferior e na vertical, espaçados de 2,00m, chumbados em blocos de concreto, inclusive escavação, reaterro, carga, descarga, transporte e pintura dos tubos, com 2 demãos de acabamento.  Fornecimento e colocação.</t>
  </si>
  <si>
    <t>ES 05.30.0300 (A)</t>
  </si>
  <si>
    <t>Guarda-corpo de tubos de aço galvanizado soldados, formando módulos de 2,20m de comprimento e 1m de altura, com 3 montantes de 2" de diâmetro chumbados no concreto, travessa superior de 2" e travessa inferior e intermediária de 1".  Fornecimento e instalação.</t>
  </si>
  <si>
    <t>ES 05.30.0350 (A)</t>
  </si>
  <si>
    <t>Guarda-corpo de tubos de aço galvanizado de 2", formando quadrados de 2,20m de comprimento por 1,10m de altura, com montantes soldados em chapa de aço de 15cmx15cmx5/16", fixados no piso ou parede, dotado de tela de arame galvanizado de fio ondulado nº 8 e malha quadrada de (20x20)mm fixada em perfis L de (1 1/2"x1 1/2"), com acabamento em barras de aço de (1"x3/16").  Fornecimento e instalação.</t>
  </si>
  <si>
    <t>ES 05.30.0450 (B)</t>
  </si>
  <si>
    <t>Guarda-corpo de 1,50m de comprimento e 1,20m de altura, montantes em tubo de aço galvanizado de 3", perfil retangular galvanizado de (5x3)cm, 2 tubos de aço galvanizado de 1" na horizontal, tela em chapa de metal expandido em ferro com malha losangular, moldura em cantoneiras de abas iguais de (3/4"x1/8"), inclusive pintura de todo o conjunto.  Fornecimento e instalação.</t>
  </si>
  <si>
    <t>ES 05.35 Escadas</t>
  </si>
  <si>
    <t>ES 05.35.0100 (/)</t>
  </si>
  <si>
    <t>Escada em ferro de 3/4", com 3m de altura, considerando 10 degraus espaçadas de 30cm.  Fornecimento e instalação.</t>
  </si>
  <si>
    <t>ES 05.35.0150 (A)</t>
  </si>
  <si>
    <t>Escada de marinheiro, com largura de 0,40m, executada em barras de (1 1/2"x1/4"), sendo os degraus em ferro redondo de 5/8".  Espaçados de 0,30cm.  Fornecimento e instalação.</t>
  </si>
  <si>
    <t>ES 05.99 Diversos</t>
  </si>
  <si>
    <t>ES 05.99.0050 (/)</t>
  </si>
  <si>
    <t>Barra de ferro vertical de 1 1/4" com 1,50m de altura, fixadas em 2 barras horizontais de (2 1/2"x5/8") (exclusive estas), inclusive 1 ponta de lança e 4 anuetos.  Fornecimento e instalação.</t>
  </si>
  <si>
    <t>ES 05.99.0100 (A)</t>
  </si>
  <si>
    <t>Estrutura de fixação de quadros constituído por barra chata de ferro de (2"x3/8").  Fornecimento e instalação.</t>
  </si>
  <si>
    <t>ES 05.99.0150 (A)</t>
  </si>
  <si>
    <t>Estrutura de sustentação para gaiolas, em módulo de 1,80m com 2 barras quadradas de 1" em paralelo, com 2 montantes em tubo de ferro galvanizado de 3", sendo 0,50m livre e 0,20m enterrado, conforme projeto RIOZOO.  Fornecimento e instalação.</t>
  </si>
  <si>
    <t>ES 05.99.0153 (A)</t>
  </si>
  <si>
    <t>Estrutura de sustentação para gaiolas, em módulo de 1,80m com 2 barras quadradas de 1" em paralelo, com 2 montantes em tubo de ferro galvanizado de 3", sendo 3m livres e 0,50m enterrado, conforme projeto RIOZOO.  Fornecimento e instalação.</t>
  </si>
  <si>
    <t>ES 05.99.0200 (A)</t>
  </si>
  <si>
    <t>Gaiola de (1,50x1,50x2)m montada em estrutura de cantoneira de ferro por (1 1/2"x1 1/2"x3/16"), conforme projeto RIOZOO.  Fornecimento e instalação.</t>
  </si>
  <si>
    <t>ES 05.99.0250 (A)</t>
  </si>
  <si>
    <t>Gaveta em chapa de aço de 1/2" nas dimensões de altura de 10cm, largura de 20cm e comprimento de 30cm, conforme projeto RIOZOO.  Fornecimento e instalação.</t>
  </si>
  <si>
    <t>ES 05.99.0300 (/)</t>
  </si>
  <si>
    <t>Grelha de ferro, fixada pelo interior da edificação, confeccionada em barra de (1/2"x1/4"), malha de (5x5)cm, com pintura eletrostática, na cor azul, com altura de 0,70m e largura de 2,40m.  Fornecimento e instalação.</t>
  </si>
  <si>
    <t>ES 05.99.0350 (/)</t>
  </si>
  <si>
    <t>Pinha de ferro fundido com 35cm de altura, fixada em montante de ferro (exclusive este).  Fornecimento e instalação.</t>
  </si>
  <si>
    <t>ES 05.99.0400 (/)</t>
  </si>
  <si>
    <t>Ponta de lança de ferro fundido com 12cm de altura, fixada em barra redonda de 1 1/4" (exclusive esta).  Fornecimento e instalação.</t>
  </si>
  <si>
    <t>ES 05.99.0450 (A)</t>
  </si>
  <si>
    <t>Quadro de (2,05x2,05)m montado em cantoneira de ferro de (1 1/2"x3/16") e tela losangular galvanizada de 1 1/2", fio 8, fixação em plano horizontal.  Fornecimento e instalação.</t>
  </si>
  <si>
    <t>ES 05.99.0453 (A)</t>
  </si>
  <si>
    <t>Quadro de (2,05x2,05)m montado em cantoneira de ferro de (1 1/2"x3/16"), e tela losangular galvanizada de 1 1/2" (37,5x37,5)mm, fio 12, fixação em plano horizontal.  Fornecimento e instalação.</t>
  </si>
  <si>
    <t>ES 05.99.0456 (A)</t>
  </si>
  <si>
    <t>Quadro de (2,05x2,05)m montado em cantoneira de ferro de (1 1/2"x3/16"), barra chata de (1 1/2"x1/4") e tela losangular galvanizada de 1" (25x25)mm, fio 12, fixação em plano vertical.  Fornecimento e instalação.</t>
  </si>
  <si>
    <t>ES 05.99.0500 (/)</t>
  </si>
  <si>
    <t>Suporte para aparelho de ar condicionado de 1 a 2HP, em cantoneira de ferro de (1/4"x1 1/8").  Fornecimento e instalação.</t>
  </si>
  <si>
    <t>ES 05.99.0550 (/)</t>
  </si>
  <si>
    <t>Tela em chapa de metal expandido, malha losangular de (8"x3"), em chapa de 3/16".  Fornecimento e instalação.</t>
  </si>
  <si>
    <t>ES 05.99.0601 (/)</t>
  </si>
  <si>
    <t>Tela para proteção de janela, varanda e vãos com malha de 5cm x 5cm e fio 2mm, fixada na alvenaria através de gancho galvanizado de 8cm.  Fornecimento e colocação.</t>
  </si>
  <si>
    <t>ES 10 Esquadrias de Madeira</t>
  </si>
  <si>
    <t>ES 10.05 Aduelas, Marcos e Alizares</t>
  </si>
  <si>
    <t>ES 10.05.0050 (/)</t>
  </si>
  <si>
    <t>Aduela de madeira aparelhada de (13 x 3)cm, com rebaixo.  Fornecimento e instalação.</t>
  </si>
  <si>
    <t>ES 10.05.0056 (/)</t>
  </si>
  <si>
    <t>Aduela de madeira aparelhada de (14 x 3)cm, com rebaixo.  Fornecimento e instalação.</t>
  </si>
  <si>
    <t>ES 10.05.0100 (/)</t>
  </si>
  <si>
    <t>Alizar de madeira aparelhada, de (5 x 2)cm.  Fornecimento e instalação.</t>
  </si>
  <si>
    <t>ES 10.05.0150 (/)</t>
  </si>
  <si>
    <t>Marco de madeira aparelhada de (7 x 3)cm.  Fornecimento e instalação.</t>
  </si>
  <si>
    <t>ES 10.10 Portas e Portinholas de Compensado</t>
  </si>
  <si>
    <t>ES 10.10.0050 (A)</t>
  </si>
  <si>
    <t>Porta em madeira maciça aparelhada, folheada nas duas faces com 3cm de espessura.  Fornecimento e instalação, exclusive fornecimento de ferragens, aduelas e alizares.</t>
  </si>
  <si>
    <t>ES 10.10.0053 (/)</t>
  </si>
  <si>
    <t>Porta compensada, de (60x210x3)cm, folheada nas duas faces.  Fornecimento e instalação exclusive fornecimento de ferragems, aduela e alizares.</t>
  </si>
  <si>
    <t>ES 10.10.0056 (/)</t>
  </si>
  <si>
    <t>Porta compensada, de (70x210)cm, folheada nas 2 faces.  Fornecimento e instalação exclusive fornecimento de ferragens, aduela e alizares.</t>
  </si>
  <si>
    <t>ES 10.10.0065 (/)</t>
  </si>
  <si>
    <t>Porta compensada, de (100x210)cm, folheada nas 2 faces.  Fornecimento e instalação, exclusive fornecimento de ferragens, aduela e alizares.</t>
  </si>
  <si>
    <t>ES 10.10.0100 (/)</t>
  </si>
  <si>
    <t>Porta compensada, de (60 x 210 x 3)cm, folheada nas 2 faces, inclusive guarnição, sendo a aduela de (13 x 3)cm e alizares de (5 x 2)cm.  Fornecimento e instalação, exclusive fornecimento das ferragens.</t>
  </si>
  <si>
    <t>ES 10.10.0103 (B)</t>
  </si>
  <si>
    <t>Porta compensada, de (70 x 210 x 3)cm, folheada nas 2 faces, inclusive guarnição, sendo a aduela de (13 x 3)cm e alizares de (5 x 2)cm.  Fornecimento e instalação, exclusive fornecimento de ferragens.</t>
  </si>
  <si>
    <t>ES 10.10.0106 (/)</t>
  </si>
  <si>
    <t>Porta compensada, de (80 x 210 x 3)cm, folheada nas 2 faces, inclusive guarnição, sendo a aduela de (13 x 3)cm e alizares de (5 x 2)cm.  Fornecimento e instalação, exclusive fornecimento de ferragens.</t>
  </si>
  <si>
    <t>ES 10.10.0206 (B)</t>
  </si>
  <si>
    <t>Porta compensada, revestida com fórmica de espessura de 1mm, de (80 x 210)cm, marco (7 x 3)cm.  Fornecimento e instalação, exclusive fornecimento de ferragens.</t>
  </si>
  <si>
    <t>ES 10.10.0215 (B)</t>
  </si>
  <si>
    <t>Porta compensada, revestida com fórmica de espessura de 1mm, de (120 x 210)cm, marco (7 x 3)cm.  Fornecimento e instalação, exclusive o fornecimento de ferragens.</t>
  </si>
  <si>
    <t>ES 10.10.0253 (/)</t>
  </si>
  <si>
    <t>Porta lisa de fibra de madeira prensada tipo Duradoor ou similar, de (70x210)cm para acabamento.  Fornecimento e instalação, exclusive fornecimento de ferragens, aduela e alizares.</t>
  </si>
  <si>
    <t>ES 10.10.0256 (/)</t>
  </si>
  <si>
    <t>Porta lisa de fibra de madeira prensada tipo Duradoor ou similar, de (80x210)cm, para acabamento.  Fornecimento e instalação, exclusive fornecimento de ferragens, aduela e alizares.</t>
  </si>
  <si>
    <t>ES 10.10.0312 (/)</t>
  </si>
  <si>
    <t>Porta compensada, de (120 x 210 x 3)cm, em 2 folhas, inclusive guarnição, sendo a aduela de (13 x 3)cm, alizares de (5 x 2)cm.  Fornecimento e instalação, exclusive fornecimento de ferragens.</t>
  </si>
  <si>
    <t>ES 10.10.0315 (/)</t>
  </si>
  <si>
    <t>Porta compensada, de (140 x 210 x 3)cm, em 2 folhas, inclusive guarnição, sendo a  aduela (13 x 3)cm e alizares de  (5 x 2)cm.  Fornecimento e instalação, exclusive fornecimento de ferragens.</t>
  </si>
  <si>
    <t>ES 10.10.0359 (/)</t>
  </si>
  <si>
    <t>Porta de correr compensada, de 2 folhas de (80 x 210 x 3)cm, sem marco, pendurada em roldanas, correndo dentro de trilho de aço, guarda pôr canaleta embutida no piso, com marco de (7 x 3)cm.  Fornecimento e instalação, exclusive fornecimento de ferragens, marcos e alizares.</t>
  </si>
  <si>
    <t>ES 10.10.0362 (/)</t>
  </si>
  <si>
    <t>Porta de correr compensada, de (80 x 210 x 3)cm, pendurada em roldanas, correndo dentro do trilho oco, guiada por canaleta embutida no piso com marco de (7 x 3)cm.  Fornecimento e instalação, exclusive fornecimento de ferragens, do trilho e das roldanas.</t>
  </si>
  <si>
    <t>ES 10.10.0403 (/)</t>
  </si>
  <si>
    <t>Porta de serviço, de (70x210)cm, com almofada na parte inferior e acima, veneziana e caixilho para vidro com postigo.  Fornecimento e instalação, exclusive fornecimento de ferragens, marcos e alizares.</t>
  </si>
  <si>
    <t>ES 10.10.0409 (/)</t>
  </si>
  <si>
    <t>Porta de serviço, de (80x210x3)cm, com almofada na parte inferior e acima, veneziana e caixilho para vidro com postigo.  Fornecimento e instalação, exclusive fornecimento de ferragens, marcos e alizares.</t>
  </si>
  <si>
    <t>ES 10.10.0450 (/)</t>
  </si>
  <si>
    <t>Portinhola em chapa de madeira compensada, de 20mm, para fechamento de quadros de luz ou armários, inclusive guarnição, exclusive ferragens.</t>
  </si>
  <si>
    <t>ES 10.15 Portas em Madeira Maciça</t>
  </si>
  <si>
    <t>ES 10.15.0403 (/)</t>
  </si>
  <si>
    <t>Porta mexicana, de (70 x 210 x 3)cm, inclusive guarnição, sendo a aduela de (13 x 3)cm e alizares de (5 x 2)cm.  Fornecimento e instalação, exclusive fornecimento das ferragens.</t>
  </si>
  <si>
    <t>ES 10.15.0406 (/)</t>
  </si>
  <si>
    <t>Porta mexicana, de (80 x 210 x 3)cm, inclusive guarnição, sendo a aduela de (13 x 3)cm e alizares de (5 x 2)cm.  Fornecimento e instalação, exclusive fornecimento das ferragens.</t>
  </si>
  <si>
    <t>ES 10.15.0456 (/)</t>
  </si>
  <si>
    <t>Porta com painel de veneziana, de (70x210)cm.  Fornecimento e instalação, exclusive fornecimento de ferragens, aduela e alizares.</t>
  </si>
  <si>
    <t>ES 10.15.0503 (/)</t>
  </si>
  <si>
    <t>Porta com painel de veneziana, de (70 x 210 x 3)cm, inclusive guarnição, sendo a aduela de (13 x 3)cm e alizares de (5 x 2)cm.  Fornecimento e instalação, exclusive fornecimento de ferragens.</t>
  </si>
  <si>
    <t>ES 10.15.0553 (/)</t>
  </si>
  <si>
    <t>Porta com painel de veneziana, de (70 x 210 x 3)cm, inclusive guarnição, sendo a aduela de (14 x 3)cm e alizares de (5 x 2)cm.  Fornecimento e instalação, exclusive fornecimento de ferragens.</t>
  </si>
  <si>
    <t>ES 10.15.0656 (A)</t>
  </si>
  <si>
    <t>Porta com painel de veneziana, para PC, de (300 x 200 x 3)cm, em 4 folhas guarnição de marco, de (7 x 3)cm.  Fornecimento e instalação, exclusive fornecimento de ferragens.</t>
  </si>
  <si>
    <t>ES 10.20 Janelas</t>
  </si>
  <si>
    <t>ES 10.20.0050 (A)</t>
  </si>
  <si>
    <t>Janela basculante em madeira, medindo: (0,80 x 1,45)m, com 3 folhas, com acabamento para pintura.  Exclusive pintura, vidro e ferragem.  Fornecimento e instalação.</t>
  </si>
  <si>
    <t>ES 10.20.0100 (/)</t>
  </si>
  <si>
    <t>Janela de correr em madeira medindo: (110 x 140)cm, com 2 folhas, inclusive guarnição.  Fornecimento e instalação, exclusive fornecimento de ferragens.</t>
  </si>
  <si>
    <t>ES 10.20.0150 (/)</t>
  </si>
  <si>
    <t>Janela de correr em madeira, medindo: (150 x 150 x 3,5)cm, com 2 folhas, para vidro, com bandeira em caixilho de vidro, inclusive guarnição.  Fornecimento e instalação, exclusive fornecimento de ferragens.</t>
  </si>
  <si>
    <t>ES 10.20.0153 (/)</t>
  </si>
  <si>
    <t>Janela de correr em madeira, medindo: (150 x 150 x 3,5)cm, com 2 folhas, para vidro, com bandeira em caixilho de vidro, inclusive guarnição, sendo a aduela de (13 x 3)cm, e alizares de (5 x 2)cm.  Fornecimento e coloção, exclusive fornecimento de ferragens.</t>
  </si>
  <si>
    <t>ES 10.20.0156 (/)</t>
  </si>
  <si>
    <t>Janela de madeira medindo: (300 x 200)cm, tipo caixilho para vidro, bandeira em veneziana, com 2 folhas de correr, inclusive guarnição, com acabamento para pintura.  Exclusive pintura, vidro e ferragem.  Fornecimento e instalação.</t>
  </si>
  <si>
    <t>ES 10.20.0203 (/)</t>
  </si>
  <si>
    <t>Janela de correr em madeira, medindo: (210 x 140)cm, com 4 folhas, inclusive guarnição.  Fornecimento e instalação, exclusive fornecimento de ferragens.</t>
  </si>
  <si>
    <t>ES 10.20.0250 (/)</t>
  </si>
  <si>
    <t>Janela guilhotina em madeira, medindo: (150 x 150 x 3)cm, com 2 folhas, inclusive guarnição com marco duplo, em caixilho para vidro, presos em borboletas.  Fornecimento e instalação, exclusive fornecimento de ferragem.</t>
  </si>
  <si>
    <t>ES 10.20.0253 (A)</t>
  </si>
  <si>
    <t>Janela guilhotina de madeira maciça medindo: (150 x 150 x 3,5)cm, com 2 folhas, em caixilho para vidro, marco duplo, com caixas para contra pesos.  Fornecimento e instalação, exclusive fornecimento de ferragens.</t>
  </si>
  <si>
    <t>ES 10.20.0300 (/)</t>
  </si>
  <si>
    <t>Janela veneziana em madeira, medindo: (100 x 100 x 3)cm, tipo VVP, vidro e postigo em 2 folhas, inclusive guarnição com marco de (7 x 3)cm e alizar(5 x 2)cm.  Exclusive fornecimento de ferragem.  Fornecimento e instalação.</t>
  </si>
  <si>
    <t>ES 10.20.0303 (/)</t>
  </si>
  <si>
    <t>Janela veneziana em madeira, medindo: (120 x 150 x 3)cm, tipo VVP, vidro e postigo em 2 folhas, inclusive guarnição com marco de (7 x 3)cm e alizar (5 x 2)cm.  Exclusive fornecimento de ferragem.  Fornecimento e instalação.</t>
  </si>
  <si>
    <t>ES 10.20.0306 (/)</t>
  </si>
  <si>
    <t>Janela em veneziana de madeira medindo: (230 x 80)cm, com 2 folhas de correr, inclusive guarnição, com acabamento para pintura.  Exclusive pintura, vidro e ferragem.  Fornecimento e instalação.</t>
  </si>
  <si>
    <t>ES 10.25 Peças de Madeira</t>
  </si>
  <si>
    <t>ES 10.25.0050 (/)</t>
  </si>
  <si>
    <t>Compensado - chapa de madeira compensada, de 6mm de espessura medindo: (2,20 x 1,60)m.  Fornecimento.</t>
  </si>
  <si>
    <t>ES 10.25.0053 (/)</t>
  </si>
  <si>
    <t>Compensado - chapa de madeira compensada, de 8mm de espessura, medindo: (2,20 x 1,60)m.  Fornecimento.</t>
  </si>
  <si>
    <t>ES 10.25.0062 (/)</t>
  </si>
  <si>
    <t>Compensado - chapa de madeira compensada, de 15mm de espessra, medindo: (2,20 x 1,60)m.  Fornecimento.</t>
  </si>
  <si>
    <t>ES 10.25.0068 (/)</t>
  </si>
  <si>
    <t>Compensado - chapa de madeira compensada, de 20mm de espessura, medindo: (2,20 x 1,60m).  Fornecimento.</t>
  </si>
  <si>
    <t>ES 10.25.0071 (/)</t>
  </si>
  <si>
    <t>Compensado - chapa de madeira compensada, de 25mm de espessura, medindo: (2,20 x 1,60)m.  Fornecimento.</t>
  </si>
  <si>
    <t>ES 10.25.0100 (/)</t>
  </si>
  <si>
    <t>Compensado naval de 10mm (chapa de 2,20x1,10)m.  Fornecimento.</t>
  </si>
  <si>
    <t>ES 10.25.0106 (/)</t>
  </si>
  <si>
    <t>Compensado naval de 14mm (chapa de 2,20x1,10)m.  Fornecimento.</t>
  </si>
  <si>
    <t>ES 10.25.0120 (/)</t>
  </si>
  <si>
    <t>Madeira de reflorestamento, em tora, até 6m de comprimento, diâmetro de 12cm - Fornecimento.</t>
  </si>
  <si>
    <t>ES 10.25.0125 (/)</t>
  </si>
  <si>
    <t>Madeira de reflorestamento, em tora, até 10m de comprimento, com diâmetro de 15cm - Fornecimento.</t>
  </si>
  <si>
    <t>ES 10.25.0130 (/)</t>
  </si>
  <si>
    <t>Madeira de reflorestamento, em tora, auto clavada, até 10m de comprimento, com diâmetro de 15cm - Fornecimento.</t>
  </si>
  <si>
    <t>ES 10.25.0135 (/)</t>
  </si>
  <si>
    <t>Madeira de reflorestamento, em tora, até 10m de comprimento, com diâmetro de 25cm - Fornecimento.</t>
  </si>
  <si>
    <t>ES 10.25.0150 (/)</t>
  </si>
  <si>
    <t>Peça em madeira aparelhada, de (5 x 2,5)cm.  Fornecimento.</t>
  </si>
  <si>
    <t>ES 10.25.0200 (/)</t>
  </si>
  <si>
    <t>Peça (pranchão) em madeira serrada, de (2"x8").  Fornecimento.</t>
  </si>
  <si>
    <t>ES 10.25.0225 (/)</t>
  </si>
  <si>
    <t>Peça em madeira aparelhada, de (1,5 x 5)cm.  Fornecimento.</t>
  </si>
  <si>
    <t>ES 10.25.0256 (/)</t>
  </si>
  <si>
    <t>Peça em madeira serrada, de (7,5cm x 7,5cm / 3" x 3").  Fornecimento.</t>
  </si>
  <si>
    <t>ES 10.25.0259 (/)</t>
  </si>
  <si>
    <t>Peça em madeira serrada, de (7,5cm x 11,25cm / 3" x 4 1/2").  Fornecimento.</t>
  </si>
  <si>
    <t>ES 10.25.0262 (/)</t>
  </si>
  <si>
    <t>Peça em madeira serrada, seção (7,5cm x 15cm / 3" x 6").  Fornecimento.</t>
  </si>
  <si>
    <t>ES 10.25.0315 (/)</t>
  </si>
  <si>
    <t>Peça de madeira serrada, de (7,5 x 15)cm.  Fornecimento.</t>
  </si>
  <si>
    <t>ES 10.30 Prateleiras</t>
  </si>
  <si>
    <t>ES 10.30.0050 (A)</t>
  </si>
  <si>
    <t>Prateleira em chapa compensado de 20mm de espessura, com largura de 40cm, encabeçada com sarrafo aparelhado de (2 x 2)cm, sobre cantoneiras de ferro.  Fornecimento e instalação.</t>
  </si>
  <si>
    <t>ES 10.30.0056 (A)</t>
  </si>
  <si>
    <t>Prateleira em compensado, com espessura 2cm, largura 40cm, revestida em fórmica nas 2 faces e espessura, sobre cantoneira de ferro.</t>
  </si>
  <si>
    <t>ES 10.30.0100 (A)</t>
  </si>
  <si>
    <t>Prateleira em chapa de compensado de 20mm de espessura, com largura de 50cm, encabeçada com sarrafo aparelhado de (2 x 2)cm, sobre cantoneiras de ferro.  Fornecimento e instalação.</t>
  </si>
  <si>
    <t>ES 10.30.0103 (A)</t>
  </si>
  <si>
    <t>Prateleira em compensado, com espessura 2cm, largura 50cm, revestida em fórmica nas 2 faces e espessura, sobre cantoneira de chapa de ferro com abas iguais de 1"x1/8".</t>
  </si>
  <si>
    <t>ES 10.30.0150 (A)</t>
  </si>
  <si>
    <t>Prateleira em chapa de compensado de 20mm de espessura, com largura de 60cm, encabeçada com sarrafo aparelhado de (2 x 2)cm, sobre cantoneiras de ferro.  Fornecimento e instalação.</t>
  </si>
  <si>
    <t>ES 10.30.0153 (A)</t>
  </si>
  <si>
    <t>Prateleira em compensado, com espessura 2cm, largura 60cm, revestida em fórmica nas 2 faces e espessura, sobre cantoneira de ferro.</t>
  </si>
  <si>
    <t>ES 10.30.0156 (A)</t>
  </si>
  <si>
    <t>Prateleira em compensado, com espessura 2cm, largura 60cm, revestida em fórmica nas 2 faces e espessura, sobre cantoneira de chapa de ferro com abas iguais de 1"x1/8".</t>
  </si>
  <si>
    <t>ES 10.35 Quadros</t>
  </si>
  <si>
    <t>ES 10.35.0060 (/)</t>
  </si>
  <si>
    <t>Quadro de aula padrão Riourbe medindo: (6,00x1,20)m em 03 quadros, executado em madeira compensada de 10 mm, medindo o quadro central (3,00x1,20)m revestido em laminado com 1mm de espessura brancoline para giz líquido referência F-608 da Fórmica ou similar, e quadros nas duas laterais medindo aproximadamente (1,50x1,20)m revestido em laminado de 1 mm de espessura lousaline referência F-208 da Fórmica ou similar, moldura com peças verticais em madeira envernizada de (5x2)cm, sendo utilizado horizontalmente na parte superior uma peça de (10x2,5)cm e na parte inferior uma peça de (20x2,5)cm com porta giz.  Fornecimento e instalação.</t>
  </si>
  <si>
    <t>ES 10.35.0100 (A)</t>
  </si>
  <si>
    <t>Quadro mural em compensado, de 10mm, inclusive moldura de madeira aparelhada.  Fornecimento e instalação.</t>
  </si>
  <si>
    <t>ES 10.35.0150 (/)</t>
  </si>
  <si>
    <t>Quadro mural de Celotex ou similar com flanelógrafo, medindo: (5,85x1,20)m, moldura de madeira aparelhada envernizada.  Fornecimento e instalação.</t>
  </si>
  <si>
    <t>ES 10.99 Diversos</t>
  </si>
  <si>
    <t>ES 10.99.0050 (/)</t>
  </si>
  <si>
    <t>Balcão basculável em compensado naval de 10mm, com acabamento de fórmica, medindo: (1,50x0,30)m.  Fornecimento e instalação.</t>
  </si>
  <si>
    <t>ES 10.99.0100 (/)</t>
  </si>
  <si>
    <t>Barra em madeira maciça, de (20 x 2,5)cm, aparelhada em uma face e nos topos, para proteção de paredes de salas de aula.  Fornecimento e instalação.</t>
  </si>
  <si>
    <t>ES 10.99.0150 (A)</t>
  </si>
  <si>
    <t>Caixilho fixo, em madeira maciça aparelhada, modulado, com 3cm de espessura, para aplicação de vidro, exclusive a guarnição.  Fornecimento e instalação.</t>
  </si>
  <si>
    <t>ES 10.99.0153 (B)</t>
  </si>
  <si>
    <t>Caixilho fixo, em madeira maciça aparelhada, modulado com 3cm de espessura, em venezianas, exclusive a guarnição.  Fornecimento e instalação.</t>
  </si>
  <si>
    <t>ES 10.99.0200 (A)</t>
  </si>
  <si>
    <t>Cerca de sarrafos verticais em madeira maciça aparelhada, (1,5 x 4)cm e 120cm de altura, pregados sobre sarrafos horizontais de (5 x 5)cm, apoiados sobre montantes de (7,5 x 7,5)cm, espaçados de 2m.  Fornecimento e instalação.</t>
  </si>
  <si>
    <t>ES 10.99.0203 (A)</t>
  </si>
  <si>
    <t>Cerca divisória em madeira de reflorestamento, tratada, com Pentox ou similar, módulo de 12,30, com diâmetro de 0,15m, altura variável de 1m a 1,50m livre, 1m enterrado, espaçados de 1,35m com 5 fios corridos de arame galvanizado nº 12 (módulo).</t>
  </si>
  <si>
    <t>ES 10.99.0230 (/)</t>
  </si>
  <si>
    <t>Corrimão de madeira aparelhada e envernizada, nas dimensões (5 X 2,50)cm, fixado em parede por grampos metálicos. Fornecimento e instalação.</t>
  </si>
  <si>
    <t>ES 10.99.0250 (A)</t>
  </si>
  <si>
    <t>Deck em madeira aparelhada, formado por peças de (2x10)cm, com intervalos de 2,5cm e apoiadas em travessas de madeirea serrada (7,5cm x 7,5cm / 3" x 3") e estrutura em toras de madeira com 25cm de diâmetro, tratado com Pentox ou similar, altura útil média de 1,50m, enterrado 1m de profundidade.</t>
  </si>
  <si>
    <t>ES 10.99.0253 (/)</t>
  </si>
  <si>
    <t>Deck em madeira aparelhada, com assoalho de (20 x 2)cm, vigas longitudinais de (7,5 x 15)cm, transversais de (10 x 15)cm, guarda-corpo composto de peças de (15 x 15)cm e (20 x 2,5)cm, conforme projeto.  Fornecimento e instalação.</t>
  </si>
  <si>
    <t>ES 10.99.0300 (A)</t>
  </si>
  <si>
    <t>Esquadrias, armários, bancas e balcões de madeira com revestimento em laminado melamínico texturizado, com espessura 1,3mm.  Fornecimento e instalação.</t>
  </si>
  <si>
    <t>ES 10.99.0350 (A)</t>
  </si>
  <si>
    <t>Estrado em madeira serrada, formado por ripas com intervalo de 2,5cm e apoiados em travessas de (7,5 x 7,5)cm espaçadas em 10cm, fixadas com parafusos de latão de 1 1/2".  Fornecimento e instalação.</t>
  </si>
  <si>
    <t>ES 10.99.0400 (/)</t>
  </si>
  <si>
    <t>Estrutura treliçada para fixação de luminárias, conforme projeto RIO-URBE.  Fornecimento e instalação.</t>
  </si>
  <si>
    <t>ES 10.99.0450 (A)</t>
  </si>
  <si>
    <t>Frisos em madeira aparelhada, de (3 x 1,5)cm, boleado.  Fornecimento e instalação.</t>
  </si>
  <si>
    <t>ES 10.99.0500 (/)</t>
  </si>
  <si>
    <t>Guarda-corpo de madeira aparelhada, na altura útil de 1m, engastado 5cm no concreto, intercalado por montantes de (7,5cm x 11,25cm / 3" x 4 1/2"), com espaçamento de 1m, formando módulos "X", para contraventamento, com peças de (3,75cm x 7,5cm / 1 1/2" x 3").  Fornecimento e instalação.</t>
  </si>
  <si>
    <t>ES 10.99.0550 (B)</t>
  </si>
  <si>
    <t>Ninho para passarinho em madeira serrada, conforme projeto RIOZOO.  Fornecimento e instalação.</t>
  </si>
  <si>
    <t>ES 10.99.0600 (/)</t>
  </si>
  <si>
    <t>Porta acústica Somax ou similar, 46db referência PS2, nas dimensões de (1800x2100)mm, inclusive fechadura com maçaneta, cilindro e marco removível.  Fornecimento e instalação.</t>
  </si>
  <si>
    <t>ES 10.99.0603 (/)</t>
  </si>
  <si>
    <t>Porta acústica Somax ou similar, 56db referência PS1, nas dimensões de (1600x2100)mm, inclusive ferragens anti-pânico e marco removível.  Fornecimento e instalação.</t>
  </si>
  <si>
    <t>ES 10.99.0606 (/)</t>
  </si>
  <si>
    <t>Porta acústica Somax ou similar, 56db referência PS3 e PS4, nas dimensões de (2000x2100)mm, inclusive ferragens anti-pânico e marco removível.  Fornecimento e instalação.</t>
  </si>
  <si>
    <t>ES 15 Esquadrias de Alumínio</t>
  </si>
  <si>
    <t>ES 15.05 Portas</t>
  </si>
  <si>
    <t>ES 15.05.0050 (A)</t>
  </si>
  <si>
    <t>Porta de alumínio anodizado, medindo: (0,80x2,10)m, tendo 1 contra-pinázio dividindo a esquadria em 2 vazios para vidro, em perfis série 25.  Fornecimento e instalação, exclusive fechaduras.</t>
  </si>
  <si>
    <t>ES 15.05.0100 (A)</t>
  </si>
  <si>
    <t>Porta de alumínio anodizado, medindo: (1,50x2,10)m, em 2 folhas de abrir, tendo 1 contra-pinázio dividindo a esquadria em 2 vazios para vidro, em perfis série 25.  Fornecimento e instalaçãoo, exclusive fechadura.</t>
  </si>
  <si>
    <t>ES 15.05.0150 (/)</t>
  </si>
  <si>
    <t>Porta de alumínio anodizado natural, perfil série 25, em veneziana.  Fornecimento e instalação.</t>
  </si>
  <si>
    <t>ES 15.05.0200 (A)</t>
  </si>
  <si>
    <t>Porta de correr em alumínio, em perfis série 30, com marco.  Fornecimento e instalação, exclusive fechadura.</t>
  </si>
  <si>
    <t>ES 15.10 Janelas</t>
  </si>
  <si>
    <t>ES 15.10.0050 (A)</t>
  </si>
  <si>
    <t>Janela de alumínio anodizado, tipo projetante medindo: (0,60x0,90)m, com 1 painel projetante, provida de haste de comando, em perfis série 25.  Fornecimento e instalação.</t>
  </si>
  <si>
    <t>ES 15.10.0100 (A)</t>
  </si>
  <si>
    <t>Janela de alumínio anodizado, fosco, tipo Maxim-Air ou similar, série 25, com 50cm de altura, em 4 módulos de 1m cada, com parte inferior fixa.  Fornecimento e instalação.</t>
  </si>
  <si>
    <t>ES 15.10.0103 (A)</t>
  </si>
  <si>
    <t>Janela de alumínio anodizado, fosco, tipo Maxim-Air ou similar, série 25, com 90cm de altura, em 4 módulos de 1m cada, com parte inferior fixa.  Fornecimento e instalação.</t>
  </si>
  <si>
    <t>ES 15.10.0200 (A)</t>
  </si>
  <si>
    <t>Janela de alumínio anodizado, natural fosco, em perfis extrutados, liga ASTM 6063, dureza T5, medindo: (9,50x1,75)m, conforme projeto Sambódromo.  Fornecimento e instalação.</t>
  </si>
  <si>
    <t>ES 15.10.0250 (/)</t>
  </si>
  <si>
    <t>Janela projetante de alumínio anodizado, tipo maxim-air, em perfis série 25, com 1painel deslizante-projetante.  Fornecimento e instalação.</t>
  </si>
  <si>
    <t>ES 15.10.0300 (/)</t>
  </si>
  <si>
    <t>Janela de correr de alumínio anodizado, em perfis série 28, com 2 folhas de correr.  Fornecimento e instalação.</t>
  </si>
  <si>
    <t>ES 15.10.0350 (/)</t>
  </si>
  <si>
    <t>Janela de correr de alumínio anodizado, em perfis série 28, com 2 folhas de correr e bandeira de 0,50m com 2 painéis basculantes.  Fornecimento e instalação.</t>
  </si>
  <si>
    <t>ES 15.10.0400 (/)</t>
  </si>
  <si>
    <t>Janela basculante em alumínio anodizado, perfis Série 28, com 1 ordem e báscula inferior fixa.  Fornecimento e instalação.</t>
  </si>
  <si>
    <t>ES 15.10.0403 (/)</t>
  </si>
  <si>
    <t>Janela basculante em alumínio anodizado, perfis Série 28, com 2 ordens e báscula inferior fixa.  Fornecimento e instalação.</t>
  </si>
  <si>
    <t>ES 15.10.0450 (/)</t>
  </si>
  <si>
    <t>Janela de correr de alumínio anodizado, em perfis série 28, com 2 folhas fixas e 2 folhas de correr.  Fornecimento e instalação.</t>
  </si>
  <si>
    <t>ES 15.10.0453 (/)</t>
  </si>
  <si>
    <t>Janela de correr de alumínio anodizado, em perfis série 28, com 2 folhas fixas, 2 folhas de correr e bandeira de 0,50m com 2 painéis basculantes.  Fornecimento e instalação.</t>
  </si>
  <si>
    <t>ES 15.10.0600 (/)</t>
  </si>
  <si>
    <t>Janela fixa em alumínio anodizado, perfil extrudado, série especial, com espessura mínima de camada anódica de 20 micra, na cor preta, com duas folha tipo veneziana, medindo: (1,70x0,40)m, com ferragens e gaxetas de primeira qualidade.  Fornecimento e instalação.</t>
  </si>
  <si>
    <t>ES 15.10.0603 (/)</t>
  </si>
  <si>
    <t>Janela fixa em alumínio anodizado, perfil extrudado, série especial, com espessura mínima de camada anódica de 20 micra, na cor preta, folha tipo veneziana, medindo: (1,95x0,60)m, com ferragens e gaxetas de primeira qualidade.  Fornecimento e instalação.</t>
  </si>
  <si>
    <t>ES 15.10.0800 (/)</t>
  </si>
  <si>
    <t>Janela projetante em alumínio anodizado, perfil extrudado, série especial, com espessura mínima de camada anódica de 20 micra, na cor preta, com duas folhas tipo Maxin-Air, com vidro temperado, medindo: (1,70x0,95)m, com ferragens e gaxetas de primeira qualidade.  Fornecimento e instalação.</t>
  </si>
  <si>
    <t>ES 15.10.0803 (A)</t>
  </si>
  <si>
    <t>Janela projetante em alumínio anodizado, perfil extrudado, série especial, com espessura mínima de camada anódica de 20 micra, na cor preta, com duas folhas tipo Maxim-Air e uma folha fixa com vidro duplo, medindo: (1,75x0,60)mm, com ferragens e gaxetas de primeira qualidade.  Fornecimento e instalação.</t>
  </si>
  <si>
    <t>ES 15.99 Diversos</t>
  </si>
  <si>
    <t>ES 15.99.0050 (/)</t>
  </si>
  <si>
    <t>Bate-macas de alumínio para proteção das portas, constituído em chapas de alumínio, fixada por meio de rebites.</t>
  </si>
  <si>
    <t>ES 15.99.0100 (A)</t>
  </si>
  <si>
    <t>Caixilho fixo, de alumínio anodizado em veneziana para vidro, perfil série 25.  Fornecimento e instalação.</t>
  </si>
  <si>
    <t>ES 15.99.0250 (/)</t>
  </si>
  <si>
    <t>Guichê em alumínio, tipo guilhotina, com (1,00x1,00)m.  Fornecimento e instalação.</t>
  </si>
  <si>
    <t>ES 15.99.0500 (/)</t>
  </si>
  <si>
    <t>Proteção de arestas de parede em cantoneira de alumínio de (1 1/2"x1/8"), fixado com parafuso de ferro cromado e buchas de plástico.  Fornecimento e instalação.</t>
  </si>
  <si>
    <t>ES 20 Esquadrias de Aço Laminado</t>
  </si>
  <si>
    <t>ES 20.05 Portas de Aço Laminado</t>
  </si>
  <si>
    <t>ES 20.05.0025 (/)</t>
  </si>
  <si>
    <t>Porta balcão de abrir em aço laminado a frio com adição de cobre (Aço-Cor), em quatro folhas, sendo duas folhas externas em veneziana e as 2 folhas internas com divisões horizontais, pintada com tinta primer, com largura e altura aproximadas de (1,20x2,10)m, inclusive fechadura de cilindro, dobradiças, trincos e puxadores, e exclusive vidros. Fornecimento e instalação, com fixação de vidros utilizando massa.</t>
  </si>
  <si>
    <t>ES 20.05.0050 (/)</t>
  </si>
  <si>
    <t>Porta de abrir de aço laminado a frio com adição de cobre (Aço-Cor),  tipo Veneziana, pintada com tinta primer, com altura e largura aproximada de (0,80x2,10)m,  inclusive fechadura de cilindro e dobradiças.   Fornecimento e instalação.</t>
  </si>
  <si>
    <t>ES 20.05.0053 (/)</t>
  </si>
  <si>
    <t>Porta de abrir em aço laminado a frio com adição de cobre (Aço-Cor), com almofada e divisões horizontais, pintada com tinta primer, com altura e largura aproximadas de (0,80x2,10)m, inclusive fechadura de cilindro e dobradiças, exclusive vidros.  Fornecimento e instalação, com fixação de vidros utilizando massa.</t>
  </si>
  <si>
    <t>ES 20.05.0056 (/)</t>
  </si>
  <si>
    <t>Porta de abrir em aço laminado a frio com adição de cobre (Aço-Cor), quadriculada, pintada com tinta primer, com altura e largura aproximadas de (0,80x2,10)m, inclusive fechadura de cilindro e dobradiças, e exclusive vidros.  Fornecimento e instalação, com fixação de vidros utilizando massa.</t>
  </si>
  <si>
    <t>ES 20.05.0103 (A)</t>
  </si>
  <si>
    <t>Porta de abrir em aço laminado a frio com adição de cobre (Aço Cor), com almofada e básculas, pintada com tinta primer, com altura e largura aproximadas de (0,80x2,10)m, inclusive fechadura de cilindro e dobradiças, e exclusive vidros.  Fornecimento e instalação, com fixação de vidros utilizando massa.</t>
  </si>
  <si>
    <t>ES 20.05.0150 (A)</t>
  </si>
  <si>
    <t>Porta de abrir em aço laminado a frio com adição de cobre (aço-Cor), em duas folhas, com divisões horizontais, pintada com tinta primer, com altura e largura aproximadamente de (1,40x2,10)m, inclusive fechadura de cilindro e dobradiças.  Fornecimento e instalação.</t>
  </si>
  <si>
    <t>ES 20.05.0200 (A)</t>
  </si>
  <si>
    <t>Porta de correr em aço laminado a frio com adição de cobre (Aço-Cor), em quatro folhas, quadriculada, pintada com tinta primer, com largura e altura aproximadas de (2,00x2,10)m, inclusive fechadura de cilindro e puxadores, e exclusive vidros.  Fornecimento e instalação, com fixação de vidros utilizando massa.</t>
  </si>
  <si>
    <t>ES 20.05.0250 (/)</t>
  </si>
  <si>
    <t>Porta de abrir em aço laminado a frio com adição de cobre (Aço-Cor), tipo veneziana, pintada com tinta primer, com altura e largura aproximadas de (0,60x2,10)m,  inclusive fechadura de cilindro e dobradiças.  Fornecimento e instalação.</t>
  </si>
  <si>
    <t>ES 20.05.0300 (/)</t>
  </si>
  <si>
    <t>Porta de abrir em aço laminado a frio com adição de cobre (Aço-Cor), tipo veneziana, pintada com tinta primer, com altura e largura aproximadas de (0,70x2,10)m,  inclusive fechadura de cilindro e dobradiças.  Fornecimento e instalação.</t>
  </si>
  <si>
    <t>ES 20.10 Janelas de Aço Laminado</t>
  </si>
  <si>
    <t>ES 20.10.0050 (/)</t>
  </si>
  <si>
    <t>Janela basculante de aço laminado a frio com adição de cobre, de 1 seção com 1 báscula, medindo: (0,40x0,60)m, pré-pintada, completa, com 2 quadros fixos, sendo 1 superior e 1 inferior.  Fixação de vidros, exclusive estes, mediante massa.   Fornecimento e instalação.</t>
  </si>
  <si>
    <t>ES 20.10.0053 (/)</t>
  </si>
  <si>
    <t>Janela basculante de aço laminado a frio com adição de cobre, de 1 seção com 2 básculas, medindo: (0,60x0,60)m, pré-pintada, completa, com 2 quadros fixos, sendo 1 superior e 1 inferior.  Fixação de vidros, exclusive estes, mediante massa.   Fornecimento e instalação.</t>
  </si>
  <si>
    <t>ES 20.10.0056 (/)</t>
  </si>
  <si>
    <t>Janela basculante de aço laminado a frio com adição de cobre, de 1 seção com 2 básculas, medindo: (0,60x0,80)m, pré-pintada, completa, com 2 quadros fixos, sendo 2 partes laterais fixas sem divisões, sendo 1 superior e 1 inferior.  Fixação de vidros, exclusive estes, mediante massa.   Fornecimento e instalação.</t>
  </si>
  <si>
    <t>ES 20.10.0059 (/)</t>
  </si>
  <si>
    <t>Janela basculante de aço laminado a frio com adição de cobre, de 1 seção com 2 básculas, medindo: (0,60x1,00)m, pré-pintada, completa, com 2 quadros fixos, sendo 2 partes laterais fixas sem divisões, sendo 1 superior e 1 inferior.  Fixação de vidros, exclusive estes, mediante massa.   Fornecimento e instalação.</t>
  </si>
  <si>
    <t>ES 20.10.0062 (/)</t>
  </si>
  <si>
    <t>Janela basculante de aço laminado a frio com adição de cobre, de 1 seção com 2 básculas, medindo: (0,60x1,20)m, pré-pintada, completa, com 2 quadros fixos, sendo 2 partes laterais fixas sem divisões, sendo 1 superior e 1 inferior.  Fixação de vidros, exclusive estes, mediante massa.   Fornecimento e instalação.</t>
  </si>
  <si>
    <t>ES 20.10.0065 (/)</t>
  </si>
  <si>
    <t>Janela basculante de aço laminado a frio com adição de cobre, de 1 seção com 2 básculas, medindo: (0,60x1,50)m, pré-pintada, completa, com 2 quadros fixos, sendo 2 partes laterais fixas sem divisões, sendo 1 superior e 1 inferior.  Fixação de vidros, exclusive estes, mediante massa.   Fornecimento e instalação.</t>
  </si>
  <si>
    <t>ES 20.10.0100 (/)</t>
  </si>
  <si>
    <t>Janela basculante de aço laminado a frio com adição de cobre, de 1 seção com 3 básculas, medindo: (0,80x0,60)m, pré-pintada, completa, com 2 quadros fixos, sendo 2 partes laterais fixas com divisões, sendo 1 superior e 1 inferior.  Fixação de vidros, exclusive estes, mediante massa.   Fornecimento e instalação.</t>
  </si>
  <si>
    <t>ES 20.10.0103 (/)</t>
  </si>
  <si>
    <t>Janela basculante de aço laminado a frio com adição de cobre, de 1 seção com 3 básculas, medindo: (0,80x0,80)m, pré-pintada, completa, com 2 quadros fixos, sendo 2 partes laterais fixas com divisões, sendo 1 superior e 1 inferior.  Fixação de vidros, exclusive estes, mediante massa.   Fornecimento e instalação.</t>
  </si>
  <si>
    <t>ES 20.10.0106 (/)</t>
  </si>
  <si>
    <t>Janela basculante de aço laminado a frio com adição de cobre, de 1 seção com 3 básculas, medindo: (0,80x1,00)m, pré-pintada, completa, com 2 quadros fixos, sendo 2 partes laterais fixas com divisões, sendo 1 superior e 1 inferior.  Fixação de vidros, exclusive estes, mediante massa.   Fornecimento e instalação.</t>
  </si>
  <si>
    <t>ES 20.10.0109 (/)</t>
  </si>
  <si>
    <t>Janela basculante de aço laminado a frio com adição de cobre, de 1 seção com 3 básculas, medindo: (0,80x1,20)m, pré-pintada, completa, com 2 quadros fixos, sendo 2 partes laterais fixas com divisões, sendo 1 superior e 1 inferior.  Fixação de vidros, exclusive estes, mediante massa.   Fornecimento e instalação.</t>
  </si>
  <si>
    <t>ES 20.10.0153 (/)</t>
  </si>
  <si>
    <t>Janela basculante de aço laminado a frio com adição de cobre, de 1 seção com 4 básculas, medindo: (1,00x1,00)m, pré-pintada, completa, com 2 quadros fixos, sendo 2 partes laterais fixas com divisões, sendo 1 superior e 1 inferior.  Fixação de vidros, exclusive estes, mediante massa.  Fornecimento e instalação.</t>
  </si>
  <si>
    <t>ES 20.10.0156 (/)</t>
  </si>
  <si>
    <t>Janela basculante de aço laminado a frio com adição de cobre, de 1 seção com 4 básculas, medindo: (1,00x1,20)m, pré-pintada, completa, com 2 quadros fixos, sendo 2 partes laterais fixas com divisões, sendo 1 superior e 1 inferior.  Fixação de vidros, exclusive estes, mediante massa.   Fornecimento e instalação.</t>
  </si>
  <si>
    <t>ES 20.10.0159 (/)</t>
  </si>
  <si>
    <t>Janela basculante de aço laminado a frio com adição de cobre, de 1 seção com 4 básculas, medindo: (1,00x1,50)m, pré-pintada, completa, com 2 quadros fixos, sendo 2 partes laterais fixas com divisões, sendo 1 superior e 1 inferior.  Fixação de vidros, exclusive estes, mediante massa.   Fornecimento e instalação.</t>
  </si>
  <si>
    <t>ES 20.10.0203 (/)</t>
  </si>
  <si>
    <t>Janela basculante de aço laminado a frio com adição de cobre, de 1 seção com 5 básculas, medindo: (1,20x1,20)m, pré-pintada, completa, com 2 quadros fixos, sendo 2 partes laterais fixas com divisões, sendo 1 superior e 1 inferior.  Fixação de vidros, exclusive estes, mediante massa.   Fornecimento e instalação.</t>
  </si>
  <si>
    <t>ES 20.10.0212 (/)</t>
  </si>
  <si>
    <t>Janela de correr de aço laminado a frio com adição de cobre, com bandeira basculante, medindo: (1,20x1,50)m,  pré-pintada, completa, sem divisões, com 4 folhas: sendo 2 folhas laterais fixas, 2 folhas centrais de correr para receberem vidros.  Fixação de vidros, exclusive estes, mediante massa.  Fornecimento e instalação.</t>
  </si>
  <si>
    <t>ES 20.10.0215 (/)</t>
  </si>
  <si>
    <t>Janela de correr de aço laminado a frio com adição de cobre, com bandeira basculante, medindo: (1,20x2,00)m,  pré-pintada, completa, sem divisões, com 4 folhas: sendo 2 folhas laterais fixas, 2 folhas centrais de correr para receberem vidros.  Fixação de vidros, exclusive estes, mediante massa.  Fornecimento e instalação.</t>
  </si>
  <si>
    <t>ES 20.10.0250 (/)</t>
  </si>
  <si>
    <t>Janela de correr de aço laminado a frio com adição de cobre, Maxim-Ar, medindo: (0,60x0,40x0,05)m, com baguete externo, com grade elo, pré-pintada, referência 6541303-5, modelo JMGE, inclusive ferragens, Sasazaki ou similar.  Fornecimento e instalação.</t>
  </si>
  <si>
    <t>ES 20.10.0253 (/)</t>
  </si>
  <si>
    <t>Janela de correr de aço laminado a frio com adição de cobre, Maxim-Ar, medindo: (0,60x0,60x0,05)cm, com massa externa quadriculada, grade, pré-pintada, referência 6541723-5, modelo JMQGQ, inclusive ferragens, Sasazaki ou similar.   Fornecimento e instalação.</t>
  </si>
  <si>
    <t>ES 20.10.0259 (A)</t>
  </si>
  <si>
    <t>Janela de correr de aço laminado a frio com adição de cobre, Maxim-Ar, medindo: (0,60x0,60)m, com massa externa quadriculada, grade, pré-pintada, referência 6541723-5, modelo JMQGQ, inclusive ferragens e junção de união, Sasazaki ou similar.  Exclusive os vidros.  Fornecimento e instalação.</t>
  </si>
  <si>
    <t>ES 20.10.0262 (/)</t>
  </si>
  <si>
    <t>Janela de aço laminado a frio com adição de cobre, Maxim-Ar, medindo: (1,00x0,60x0,05)m, com massa externa quadriculada, com grade, pré-pintada, referência 6541743-0, modelo JMQGQ, inclusive ferragens, Sasazaki ou similar.  Fornecimento e instalação.</t>
  </si>
  <si>
    <t>ES 20.10.0265 (/)</t>
  </si>
  <si>
    <t>Janela de correr de aço laminado a frio com adição de cobre, com bandeira projetante, medindo: (1,00x1,50x0,08)m, com 4 folhas, massa externa com divisão, grade elo, pré-pintada, referência 6341104-5, modelo JCBMDGE, inclusive ferragens, Sasazaki ou similar.  Fornecimento e instalação.</t>
  </si>
  <si>
    <t>ES 20.10.0268 (/)</t>
  </si>
  <si>
    <t>Janela de correr de aço laminado a frio com  adição de cobre, com bandeira basculante, medindo: (1,00x1,50)m,  pré-pintada, completa, com 4 folhas fixas e 2 folhas centrais de correr para receberem vidros, massa externa com divisões, grade, fixação dos vidros mediante massa, Linha Belfort, modelo JCBBDGE, Sasazaki ou similar.  Fornecimento e instalação.</t>
  </si>
  <si>
    <t>ES 20.10.0303 (/)</t>
  </si>
  <si>
    <t>Janela de correr de aço laminado a frio com adição de cobre, medindo: (1,20x1,20)m,  com bandeira projetante, massa externa quadrculada, com grade, com 4 folhas e batente referência 6361150-6, modelo JCBMQGQ, Sasazaki ou similar.  Exclusive os vidros.  Fornecimento e instalação.</t>
  </si>
  <si>
    <t>ES 20.10.0309 (/)</t>
  </si>
  <si>
    <t>Janela de correr de aço laminado a frio com adição de cobre, com bandeira basculante, medindo: (1,20x2,00)m, com 2 folhas fixas e 2 folhas centrais de correr, massa externa, com divisões, grade elo interna no vão central, modelo JCBMDG4F, Sasazaki ou similar.  Fornecimento e instalação.</t>
  </si>
  <si>
    <t>ES 20.10.0350 (/)</t>
  </si>
  <si>
    <t>Janela de correr de aço laminado a frio com adição de cobre, Maxim-Ar, medindo: (1,40x6,00)m, com grade, pré-pintada, referência 6541363-9, modelo JMGE, inclusive ferragens, Sasazaki ou similar.   Exclusive os vidros.  Fornecimento e instalação.</t>
  </si>
  <si>
    <t>ES 20.10.0403 (/)</t>
  </si>
  <si>
    <t>Janela de aço laminado a frio com adição de cobre, Maxim-Ar, medindo: (0,40x0,60)m, quadriculada com grade interna, referência 6541703-0, modelo JMQGQ, Sasazaki ou similar. Exclusive os vidros.  Fornecimento e instalação.</t>
  </si>
  <si>
    <t>ES 20.10.0412 (A)</t>
  </si>
  <si>
    <t>Janela de aço laminado a frio com adição de cobre, medindo: (0,60x1,20)m, referência 6541753-7, modelo JMQGQ, Sasazaki ou similar. Exclusive os vidros.  Fornecimento e instalação.</t>
  </si>
  <si>
    <t>ES 20.10.0421 (/)</t>
  </si>
  <si>
    <t>Janela de aço laminado a frio com adição de cobre, com bandeira projetante, medindo:  (1,00x2,00x0,14)m, massa externa com divisão, pré-pintada, referência 6341202-3, modelo JCBMD, inclusive ferragens, Sasazaki ou similar.  Fornecimento e instalação.</t>
  </si>
  <si>
    <t>ES 20.10.0424 (/)</t>
  </si>
  <si>
    <t>Janela de aço laminado a frio com adição de cobre, Maxim-Ar, medindo: (1,20x2,00)m, quadriculada com grade interna, referência 63612529, modelo JCBMQGQ, Sasazaki ou similar. Exclusive os vidros.  Fornecimento e instalação.</t>
  </si>
  <si>
    <t>ES 20.10.0427 (/)</t>
  </si>
  <si>
    <t>Conjunto de janela de aço laminado a frio com adição de cobre, tipo Maxim-ar, medindo: (1,40x1,20)m, com grade, composto por 2 módulos de (1,40x0,60)m, com 2 folhas cada e junção aço laminado a frio com adição de cobre, para janela Maxim-ar 140cm - modelos JMG2F e JJM - 140x000, respectivamente, Sasazaki ou similar.  Fornecimento e instalação.</t>
  </si>
  <si>
    <t>ES 20.10.0450 (/)</t>
  </si>
  <si>
    <t>Conjunto de janela de ferro, tipo Maxim-ar da Sasazaki ou similar, medindo: (2,40x0,60)m, composto por 4 módulos de (0,60x0,60)m, modelo JMG1F, com 1 folha, com grade elo e junção para janela Maxim-ar 60cm, modelo JJM, fixação do vidreo mediante baguete externo.  Fornecimento e instalação.</t>
  </si>
  <si>
    <t>ES 20.10.0550 (/)</t>
  </si>
  <si>
    <t>Janela veneziana de aço laminado a frio com adição de cobre, medindo: (1,20x2,00)m, referência 6121108-0, com postigo de vidro interno, Linha Multiflex, modelo JVM, Sasazaki ou similar.  Exclusive os vidros.  Fornecimento e instalação.</t>
  </si>
  <si>
    <t>ES 20.10.0553 (/)</t>
  </si>
  <si>
    <t>Janela veneziana de aço laminado a frio com adição de cobre, com 6 folhas, medindo: (1,50x1,20)m, Linha Silenfort, referência 6241207-0, modelo JVS, Sasazaki ou similar.  Exclusive os vidros.  Fornecimento e instalação.</t>
  </si>
  <si>
    <t>ES 20.10.0600 (/)</t>
  </si>
  <si>
    <t>Conjunto de janela de aço laminado a frio com adição de cobre, tipo Maxim-ar da Sasazaki ou similar, medindo: (2,00x0,60)m, composto por 1 módulo de (0,60x0,60)m, com 1 folha, 1 módulo de (1,40x0,60)m, com 2 folhas e junção para janela Maxim-ar 60cm - modelos JMG1F, JMG2F e JJM - 060, respectivamente.  Fornecimento e instalação.</t>
  </si>
  <si>
    <t>ES 20.10.0650 (/)</t>
  </si>
  <si>
    <t>Janela veneziana de aço laminado a frio com adição de cobre, medindo: (2,00x1,00x0,14)m, com grade quadriculada, pré-pintada, Linha Silenfort, referência 6231142-8, modelo JVSGQ, inclusive ferragens, Sasazaki ou similar.  Fornecimento e instalação.</t>
  </si>
  <si>
    <t>ES 30 Esquadrias de PVC</t>
  </si>
  <si>
    <t>ES 30.05 Portas</t>
  </si>
  <si>
    <t>ES 30.05.0041 (/)</t>
  </si>
  <si>
    <t>Porta sanfonada em PVC, cor bege ou similar, medindo: (0,60x2,10)m.  Fornecimento e instalação.</t>
  </si>
  <si>
    <t>ES 30.05.0044 (/)</t>
  </si>
  <si>
    <t>Porta sanfonada em PVC, cor bege ou similar, medindo: (0,70x2,10)m.  Fornecimento e instalação.</t>
  </si>
  <si>
    <t>ES 30.05.0047 (/)</t>
  </si>
  <si>
    <t>Porta sanfonada em PVC, cor bege ou similar, medindo: (0,80x2,10)m.  Fornecimento e instalação.</t>
  </si>
  <si>
    <t>ES 30.05.0050 (A)</t>
  </si>
  <si>
    <t>Porta sanfonada em PVC, cor bege ou similar, medindo: (1,00x2,10)m.  Fornecimento e instalação.</t>
  </si>
  <si>
    <t>ES 30.10 Cortinas Hospitalares</t>
  </si>
  <si>
    <t>ES 30.10.0100 (/)</t>
  </si>
  <si>
    <t>Cortina de PVC para divisória de leitos.  Fornecimento e instalação.</t>
  </si>
  <si>
    <t>ES 32 Esquadrias Ecológicas e de PEAD</t>
  </si>
  <si>
    <t>ES 32.07 Deck Ecológicos e de PEAD</t>
  </si>
  <si>
    <t>ES 32.07.0500 (/)</t>
  </si>
  <si>
    <t>Deck em madeira plástica PEAD (polietileno de alta densidade) 100% reciclável POLY RIO ou similar, perfil 100x30mm goivetado para encaixar os espaçadores para a fixação da forração modos que o parafuso não fique aparente e 50x25mm transversais para granzepe, os granzepes devem ser apoiados sobre uma base estrutural.  Fornecimento e instalação.</t>
  </si>
  <si>
    <t>ES 35 Esquadrias Especiais</t>
  </si>
  <si>
    <t>ES 35.05 Esquadrias Especiais</t>
  </si>
  <si>
    <t>ES 35.05.0050 (/)</t>
  </si>
  <si>
    <t>Caixa passa-filmes de 4 portas em chapa de aço pintado nas dimensões e profundidade de 50mm blindado com chumbo de 1mm na face interna da sala de Raio X.</t>
  </si>
  <si>
    <t>ES 35.05.0100 (/)</t>
  </si>
  <si>
    <t>Defensório, executado com barras chatas de aço de (2"x1/2") e (1"x1/8"), chumbadas em muro de pedra, módulos de 2m, conforme projeto FPJ.  Fornecimento e instalação, inclusive pintura.</t>
  </si>
  <si>
    <t>ES 35.05.0150 (/)</t>
  </si>
  <si>
    <t>Painel blindado com chumbo de 1mm para uso em divisórias ou biombos radiológicos, inclusive mão-de-obra de instalação, perfis, portas e elementos de fixação.</t>
  </si>
  <si>
    <t>ES 35.05.0153 (/)</t>
  </si>
  <si>
    <t>Painel blindado com chumbo de 1,50mm para uso em divisórias ou biombos radiológicos, inclusive mão-de-obra de instalação, perfis, portas e elementos de fixação.</t>
  </si>
  <si>
    <t>ES 35.05.0250 (/)</t>
  </si>
  <si>
    <t>Porta flexível, medindo 1,40m de largura e 2,10m de altura, com fechamento automático através de molas helicoidais sobrepostas em eixo de aço, estrutura metálica em perfil "V duplo" vertical e horizontal em chapas de ferro com pintura à pó em poliéster texturizada.  Nas folhas da porta até a altura de 1200mm, PVC na cor cinza de 5mm de espessura, reforçado internamente com malhas de poliéster para melhor suportar os impactos.  Acima desta medida será usado novamente PVC transparente, permitindo uma total visualidade, assim como aproveitamento da luminosidade.  Na parte superior da folha, será usado novamente PVC cinza.  Fornecimento.</t>
  </si>
  <si>
    <t>ES 35.05.0300 (/)</t>
  </si>
  <si>
    <t>Porta radiológica, madeira maciça, blindada com chumbo de 0,50mm, dobradiças tipo gonzo, sobre rolamentos axiais, transpasses sobre o vão em três direções, fechadura à prova de Raio X, acabamento melamínico, PRX-AUREA ou similar.  Fornecimento e instalação.</t>
  </si>
  <si>
    <t>ES 35.05.0303 (/)</t>
  </si>
  <si>
    <t>Porta radiológica, madeira maciça, blindada com chumbo de 1mm, dobradiças tipo gonzo, sobre rolamentos axiais, transpasses sobre o vão em três direções, fechadura à prova de Raio X, acabamento melamínico, PRX-AUREA ou similar.  Fornecimento e instalação.</t>
  </si>
  <si>
    <t>ES 35.05.0306 (/)</t>
  </si>
  <si>
    <t>Porta radiológica, madeira maciça, blindada com chumbo de 2mm, dobradiças tipo gonzo, sobre rolamentos axiais, transpasses sobre o vão em três direções, fechadura à prova de Raio X, acabamento melamínico, PRX-AUREA ou similar.  Fornecimento e instalação.</t>
  </si>
  <si>
    <t>ES 35.05.0350 (/)</t>
  </si>
  <si>
    <t>Protetor de cantos, produzido com estrutura interna de suporte em alumínio e PVC, com reforços em neoprene e externamente com capas de vinil de alto impacto com acabamento texturizado, nas cores padronizadas do fabricante, com largura de 5cm e peças com 1,20m e 2,40m, modelo SSM 20, C/S Acrovyn ou similar.  Fornecimento e instalação.</t>
  </si>
  <si>
    <t>ES 35.05.0400 (/)</t>
  </si>
  <si>
    <t>Protetor de paredes, produzido com estrutura interna de suporte em alumínio e PVC, com reforços em neoprene e externamente com capas de vinil de alto impacto com acabamento texturizado, nas cores padronizadas do fabricante, bate-macas tipo reto, com altura de 10cm, modelo SCR 40, C/S Acrovyn ou similar.  Fornecimento e instalação.</t>
  </si>
  <si>
    <t>ES 35.05.0403 (/)</t>
  </si>
  <si>
    <t>Protetor de paredes, produzido com estrutura interna de suporte em alumínio e PVC, com reforços em neoprene e externamente com capas de vinil de alto impacto com acabamento texturizado, nas cores padronizadas do fabricante, bate-macas tipo reto, com altura de 15cm, modelo SCR 48, C/S Acrovyn ou similar.  Fornecimento e instalação.</t>
  </si>
  <si>
    <t>ES 35.05.0406 (/)</t>
  </si>
  <si>
    <t>Protetor de paredes, produzido com estrutura interna de suporte em alumínio e PVC, com reforços em neoprene e externamente com capas de vinil de alto impacto com acabamento texturizado, nas cores padronizadas do fabricante, bate-macas tipo corrimão, com altura de 15cm, modelo HRB4C, C/S Acrovyn ou similar.  Fornecimento e instalação.</t>
  </si>
  <si>
    <t>ES 35.05.0409 (/)</t>
  </si>
  <si>
    <t>Protetor de paredes, produzido com estrutura interna de suporte em alumínio e PVC, com reforços em neoprene e externamente com capas de vinil de alto impacto com acabamento texturizado, nas cores padronizadas do fabricante, bate-macas tipo reto, com altura de 20cm, modelo SCR 64, C/S Acrovyn ou similar.  Fornecimento e instalação.</t>
  </si>
  <si>
    <t>ES 35.05.0450 (/)</t>
  </si>
  <si>
    <t>Veneziana para exaustor de fabricação da Fundição Áurea ou similar.  Fornecimento e instalação.</t>
  </si>
  <si>
    <t>ES 40 Ferragens para Esquadrias</t>
  </si>
  <si>
    <t>ES 40.05 Ferragens para Portas</t>
  </si>
  <si>
    <t>ES 40.05.0050 (/)</t>
  </si>
  <si>
    <t>Conjunto de ferragens, para portas de madeira, internas, constando de fornecimento sem instalação (está incluída no fornecimento e instalação das esquadrias), de: fechadura referência 1515 ST-2, acabamento cromado, maçanetas referência 435, entradas referência 687-E, rosetas referência 687-R e 3 dobradiças de ferro galvanizado de (3"x2 1/2"), com pino e bolas de ferro, referência 1410, La Fonte ou similar.</t>
  </si>
  <si>
    <t>ES 40.05.0053 (/)</t>
  </si>
  <si>
    <t>Ferragens, para portas de madeira, interna, constando de fornecimento de: fechadura referência 1515 ST-2  CR, maçaneta referência 435, rosca referência 687-R, 2 fechos 400 de 4cm e 6 dobradiças de ferro galvanizado de (3"x2 1/2"), referência 1410, La Fonte ou similar.</t>
  </si>
  <si>
    <t>ES 40.05.0056 (/)</t>
  </si>
  <si>
    <t>Conjunto Hércules-4, de ferragens Haga ou similar, para portas internas, constando de fornecimento sem instalação (está incluída no fornecimento e instalação das esquadrias) de 3 dobradiças de ferro galvanizado referência 246-G de (3"x2 1/2"), com pino e bolas de latão, da Pagé ou similar.</t>
  </si>
  <si>
    <t>ES 40.05.0100 (/)</t>
  </si>
  <si>
    <t>Conjunto de ferragens, para portas de madeira de sanitários ou chuveiros coletivos, constando de fornecimento sem instalação (está incluída no fornecimento  e instalação das esquadrias), de: 1 fecho de sobrepor livre-ocupado referência 719 e 3 dobradiças de ferro galvanizado (3"x2 1/2"), com pino e bolas de ferro, referência 1410, La Fonte ou similar.</t>
  </si>
  <si>
    <t>ES 40.05.0103 (/)</t>
  </si>
  <si>
    <t>Ferragens para portas de madeira de sanitários ou chuveiros coletivos constando de fornecimento sem instalação (está incluída no fornecimento e instalação das esquadrias).  De fecho de sobrepor livre-ocupado, 3 dobradiças de ferro galvanizado (3"x3"), soldadas em cantoneiras de ferro para fixação nas paredes divisórias e batentes.</t>
  </si>
  <si>
    <t>ES 40.05.0150 (/)</t>
  </si>
  <si>
    <t>Conjunto de ferragens, para portas de madeira de 2 folhas de abrir de entrada principal, constando de fornecimento sem instalação (está incluída no fornecimento e instalação das esquadrias), de: fechadura referência 330 ST-2 aço cromado, entradas referência  687-E, rosetas referência 687-R, maçanetas referência 435, 6 dobradiças cromadas de (3"x3"), referência 85, com pino, bolas e anéis de latão, 2 fechos de embutir cromados, referência CR400, La Fonte ou similar.</t>
  </si>
  <si>
    <t>ES 40.05.0153 (/)</t>
  </si>
  <si>
    <t>Conjunto de ferragens, para portas de madeira de 2 folhas de abrir, internas, constando de fornecimento sem instalação (esta incluída no fornecimento e instalação das esquadrias), de: fechadura referência 1515 ST-2, acabamento cromado, entradas referência 687-E, rosetas referência 687-R, maçanetas referência 435, 6 dobradiças de ferro galvanizado de (3"x2 1/2"), referência 1410, com pinos e bolas de ferro, 2 fechos de embutir, de 4cm, referência 400, La Fonte ou similar.</t>
  </si>
  <si>
    <t>ES 40.05.0200 (/)</t>
  </si>
  <si>
    <t>Conjunto de ferragens, para portas de madeira de entrada de serviço, constando de fornecimento sem instalação (está incluída no fornecimento e instalação das esquadrias), de: fechadura  referência 377 acabamento cromado, com cilindro e 3 dobradiças de ferro galvanizado, de (3"x2 1/2"), com pino e bolas de latão, referência 1410, La Fonte ou similar.</t>
  </si>
  <si>
    <t>ES 40.05.0203 (/)</t>
  </si>
  <si>
    <t>Conjunto de ferragens, para portas de madeira internas de dependências de serviço, constando de fornecimento sem instalação (está incluída no fornecimento e instalação das esquadrias), de: fechadura referência CR1515 ST-2 acabamento cromado, entradas referência 687-E, rosetas referência 687-R, maçanetas referência 435, 3 dobradiças de ferro galvanizado de (3"x2 1/2"), com pinos e bolas de ferro, referência 1410, La Fonte ou similar.</t>
  </si>
  <si>
    <t>ES 40.05.0250 (/)</t>
  </si>
  <si>
    <t>Conjunto de ferragens, Papaiz ou similar, para portas de madeira de entrada principal, constando de fornecimento sem instalação (está incluída no fornecimento e instalação das esquadrias), de: fechadura referência 142 com cilindro a cruz e 3 dobradiças cromadas de (3"x3"), de latão cromado, referência 344-C da Pagé ou similar, com pino, bolas e anéis de latão.</t>
  </si>
  <si>
    <t>ES 40.05.0256 (/)</t>
  </si>
  <si>
    <t>Conjunto de ferragens Haga ou similar, para portas de madeira de entrada de barracão de obra ou casa tipo popular, constando de fornecimento sem instalação (está incluída no fornecimento e instalação das esquadrias) de fechadura, caixão de sobrepor e 3 dobradiças de ferro de (2 1/2"x1 1/2") da Pagé ou similar.</t>
  </si>
  <si>
    <t>ES 40.05.0300 (/)</t>
  </si>
  <si>
    <t>Conjunto de ferragens, para portas de madeira, internas de banheiro de serviço, constando de fornecimento sem instalação (está incluída no fornecimento e instalação das esquadrias) de fechaduras, acabamento cromado, tanqueta, entrada e 3 dobradiças de ferro galvanizado de (3"x2 1/2"), com pino e bolas de ferro, La Fonte ou similar.</t>
  </si>
  <si>
    <t>ES 40.05.0303 (/)</t>
  </si>
  <si>
    <t>Conjunto de ferragens, para portas de madeira de banheiro, constando de fornecimento sem instalação (está incluída no fornecimento e instalação das esquadrias), de: fechadura referência 7070-ST-2 acabamento cromado,  maçanetas referência 435, tranqueta referência 687-TE, rosetas referência 687-R ,entrada referência 687-E e 3 dobradiças de ferro galvanizado de (3"x2 1/2"), com pinos e bolas de latão, referência 1410, La Fonte ou similar.</t>
  </si>
  <si>
    <t>ES 40.05.0350 (/)</t>
  </si>
  <si>
    <t>Conjunto de ferragens, para portas de madeira de correr, constando de fornecimento sem instalação (está incluída no fornecimento e instalação das esquadrias), de fechadura, acabamento cromado, 2m de trilhos, 2 roldanas, 2 guias de latão,  2m de caneleta de alumínio e 2 conchas, La Fonte ou similar.</t>
  </si>
  <si>
    <t>ES 40.05.0353 (/)</t>
  </si>
  <si>
    <t>Conjunto de ferragens, para jogo 2 portas de correr, constando de fornecimento sem instalação (está incluída no fornecimento e instalação das esquadrias) de fechadura, acabamento cromado, 4m de trilhos, 4 roldanas, 4 guias de latão de 3/4", 4m de caneletas de alumínio e 2 conchas, La Fonte ou similar.</t>
  </si>
  <si>
    <t>ES 40.05.0400 (/)</t>
  </si>
  <si>
    <t>Conjunto de ferragens para portas de madeira colocadas em divisorias de mármore, marmorite ou concreto, até 4cm de espessura, constando de fornecimento sem instalação (está incluída no fornecimento e instalação da porta) de 2 dobradiças com contra placa, conjunto de fecho com batente, 16 parafusos de alumínio, (3/4"x5/16") e 8 extensores de alumínio de 25mm.</t>
  </si>
  <si>
    <t>ES 40.05.0450 (/)</t>
  </si>
  <si>
    <t>Conjunto de ferragens para portas de correr de armários em banca, constando de 2m em trilho de aluminio (1/4"x1/4"), 4 rodízios de latão e 2 conchas da La Fonte ou similar.</t>
  </si>
  <si>
    <t>ES 40.05.0470 (/)</t>
  </si>
  <si>
    <t>Dobradiça 3"x2 1/2" de ferro galvanizado referência 246-G da Pagé ou similar, com pino e bolas de latão.  Fornecimento da peça.</t>
  </si>
  <si>
    <t>ES 40.05.0473 (/)</t>
  </si>
  <si>
    <t>Dobradiça 3"x3" de latão cromado referência 344 da Pagé ou similar, com pino, bolas e anéis de latão.  Fornecimento da peça.</t>
  </si>
  <si>
    <t>ES 40.05.0480 (/)</t>
  </si>
  <si>
    <t>Dobradiça 3"x3 1/2" de latão cromado referência 344 da Pagé ou similar, com pino, bolas e anéis de latão.  Fornecimento da peça.</t>
  </si>
  <si>
    <t>ES 40.05.0483 (/)</t>
  </si>
  <si>
    <t>Dobradiça com mola, de (70x100)mm, referência 521, La Fonte ou similar.  Fornecimento e instalação.</t>
  </si>
  <si>
    <t>ES 40.05.0486 (/)</t>
  </si>
  <si>
    <t>Colocação de dobradiça, tipo vaivem, em madeira, exclusive o fornecimento da peça.</t>
  </si>
  <si>
    <t>ES 40.05.0500 (/)</t>
  </si>
  <si>
    <t>Fechadura, para portas de madeira de entrada principal referência 330 ST-2, cromada, maçanetas referência 204 e espelho referência 134, La Fonte ou similar.  Fornecimento da peça.</t>
  </si>
  <si>
    <t>ES 40.05.0503 (/)</t>
  </si>
  <si>
    <t>Fechadura, para portas de madeira de entrada principal, constando de fornecimento sem instalação (está incluída no fornecimento e instalação das esquadrias), de: fechadura referência 330-ST, com cilindro, de acabamento cromado, maçanetas referência 204, espelhos referência 134 e 3 dobradiças de ferro cromado de (3"x3"), com pino e bolas de latão, referência CR495, La Fonte ou similar.</t>
  </si>
  <si>
    <t>ES 40.05.0550 (/)</t>
  </si>
  <si>
    <t>Fechadura, para portas de madeira de banheiro referência 7070 ST-2, cromada, maçanetas referência 435, tranqueta referência 687-TE, rosetas referência 687-R e entrada referência 687-E, La Fonte ou similar.  Fornecimento da peça.</t>
  </si>
  <si>
    <t>ES 40.05.0570 (/)</t>
  </si>
  <si>
    <t>Fechadura, cromada, para portas de correr de ferro ou alumínio, referência 1222/22mm, La Fonte ou similar.  Fornecimento da peça.</t>
  </si>
  <si>
    <t>ES 40.05.0573 (/)</t>
  </si>
  <si>
    <t>Fechadura, cromada, para portas de abrir de ferro ou alumínio, referência 1330/22mm, La Fonte ou similar.  Fornecimento da peça.</t>
  </si>
  <si>
    <t>ES 40.05.0576 (/)</t>
  </si>
  <si>
    <t>Fechadura de sobrepor de ferro cromado, com cilindro, para portão, referência 032, Haga ou similar.  Fornecimento.</t>
  </si>
  <si>
    <t>ES 40.05.0650 (/)</t>
  </si>
  <si>
    <t>Ferragens para portas, 1 folha de vidro temperado de 10mm; só fornecimento, exclusive mola hidráulica de piso.</t>
  </si>
  <si>
    <t>ES 40.05.0700 (/)</t>
  </si>
  <si>
    <t>Ferragens para portas de madeira de armário, constando de fornecimento sem instalação (está incluída no fornecimento e instalação das esquadrias) de fechadura La Fonte ou similar, acabamento cromado e dobradiça de latão cromado de (2 1/2x13/80) de Pagé ou similar.</t>
  </si>
  <si>
    <t>ES 40.05.1000 (/)</t>
  </si>
  <si>
    <t>Fornecimento de mola aérea, exclusive instalação.</t>
  </si>
  <si>
    <t>ES 40.05.1050 (/)</t>
  </si>
  <si>
    <t>Mola hidráulica de piso para portas de vidro temperado de 10mm.  Fornecimento da peça.</t>
  </si>
  <si>
    <t>ES 40.05.1100 (/)</t>
  </si>
  <si>
    <t>Colocação de mola fecha porta, em madeira exclusive o fornecimento da peça.</t>
  </si>
  <si>
    <t>ES 40.10 Ferragens para Janelas</t>
  </si>
  <si>
    <t>ES 40.10.0050 (/)</t>
  </si>
  <si>
    <t>Conjunto de ferragens para janela de madeira, tipo guilhotina, constando de fornecimento sem instalação (esta incluída no fornecimento e instalação das esquadrias), 2 borboletas de latão e 4 conchas.</t>
  </si>
  <si>
    <t>ES 40.10.0100 (/)</t>
  </si>
  <si>
    <t>Conjunto de ferragens, para janelas de madeira de correr, em 2 folhas, constando de fornecimento sem instalação (está incluída no fornecimento e instalação das esquadrias), de: 4 rodízios de latão com rolamentos para trilhos referência 172, 3m de trilho de alumínio, referência 801, 2 conchas simples em latão cromado, referência CR 364, La Fonte ou similar.</t>
  </si>
  <si>
    <t>ES 40.10.0150 (/)</t>
  </si>
  <si>
    <t>Ferragens para janelas de abrir de 2 folhas em madeira, constando de cremone completo, referência 640-F, 2 carrancas referência 567, La Fonte ou similar e 6 dobradiças de (2 1/2"x3") em ferro galvanizado com pino e bolas de latão, referência 246-6, Pagé ou similar.  Fornecimento sem instalação (esta incluída no fornecimento e instalação de esquadrias).</t>
  </si>
  <si>
    <t>ES 40.15 Ferragens para Divisórias</t>
  </si>
  <si>
    <t>ES 40.15.0050 (/)</t>
  </si>
  <si>
    <t>Conjunto de ferragens, para portas de divisórias tipo Eucatex, Duratex ou similar, constando de fornecimento sem instalação (está incluída no fornecimento e instalação das divisórias) de fechadura, acabamento cromado de cilindro e 3 dobradiças de latão cromado de (3"x2 1/2"), com pino bolas e anéis de latão, La Fonte ou similar.</t>
  </si>
  <si>
    <t>ES 40.15.0053 (/)</t>
  </si>
  <si>
    <t>Conjunto de ferragens, para portas de divisórias tipo Eucatex, Duratex ou similar, 2 folhas, constando de fornecimento sem instalação (está incluída no fornecimento e instalação das divisórias) de fechadura, acabamento cromado de cilindro, 2 fechos de embutir em latão cromado de 40cm e 6 dobradiças de latão cromado de (3"x2 1/2") com pino bolas e anéis de latão, La Fonte ou similar.</t>
  </si>
  <si>
    <t>ES 40.15.0100 (/)</t>
  </si>
  <si>
    <t>Fornecimento, exclusive instalação, de conjunto de ferragens para divisórias de sanitários em mármore ou marmorite, composto por cantoneiras, porcas e parafusos de alumínio, Udinese ou similar.</t>
  </si>
  <si>
    <t>ES 45 Vidros e Similares</t>
  </si>
  <si>
    <t>ES 45.05 Vidros para Esquadrias</t>
  </si>
  <si>
    <t>ES 45.05.0050 (A)</t>
  </si>
  <si>
    <t>Espelho de cristal, com espessura de 4mm e moldura de madeira aparelhada.  Fornecimento e instalação.</t>
  </si>
  <si>
    <t>ES 45.05.0100 (A)</t>
  </si>
  <si>
    <t>Vidro aramado, com espessura de 7mm.  Fornecimento e instalação.</t>
  </si>
  <si>
    <t>ES 45.05.0212 (/)</t>
  </si>
  <si>
    <t>Vidro liso, incolor, com espessura de 10mm.  Fornecimento e instalação.</t>
  </si>
  <si>
    <t>ES 45.05.0256 (/)</t>
  </si>
  <si>
    <t>Vidro laminado, com espessura de 6mm.  Fornecimento e instalação.</t>
  </si>
  <si>
    <t>ES 45.05.0262 (/)</t>
  </si>
  <si>
    <t>Vidro laminado, com espessura de 10mm.  Fornecimento e instalação.</t>
  </si>
  <si>
    <t>ES 45.05.0300 (A)</t>
  </si>
  <si>
    <t>Vidro liso, incolor, com espessura de 3mm.  Fornecimento e instalação.</t>
  </si>
  <si>
    <t>ES 45.05.0303 (A)</t>
  </si>
  <si>
    <t>Vidro liso, incolor, com espessura de 4mm.  Fornecimento e instalação.</t>
  </si>
  <si>
    <t>ES 45.05.0306 (A)</t>
  </si>
  <si>
    <t>Vidro liso, incolor, com espessura de 5mm.  Fornecimento e instalação.</t>
  </si>
  <si>
    <t>ES 45.05.0309 (A)</t>
  </si>
  <si>
    <t>Vidro liso, incolor, com espessura de 6mm. Fornecimento e instalação.</t>
  </si>
  <si>
    <t>ES 45.05.0350 (/)</t>
  </si>
  <si>
    <t>Vidro fantasia tipo canelado, martelado, ártico ou lixa, incolor, com espessura de 4mm.  Fornecimento e instalação.</t>
  </si>
  <si>
    <t>ES 45.10 Vidros Temperados</t>
  </si>
  <si>
    <t>ES 45.10.0050 (A)</t>
  </si>
  <si>
    <t>Vidro temperado incolor(liso ou martelado) com espessura de 10mm.  Fornecimento e instalação.</t>
  </si>
  <si>
    <t>ES 45.15 Vidros Especiais</t>
  </si>
  <si>
    <t>ES 45.15.0050 (/)</t>
  </si>
  <si>
    <t>Vidro plumbífero com espessura máxima de 8mm, para uso em salas radiológicas à prova de Raio X, nas dimensõesde (0,30x0,30)m, inclusive caixilho e mão-de-obra de instalação.</t>
  </si>
  <si>
    <t>ES 45.20 Placas de Policarbonato</t>
  </si>
  <si>
    <t>ES 45.20.0053 (/)</t>
  </si>
  <si>
    <t>Placa de policarbonato em cristal compacto, em placas de (2,44x1,22x0,004)m.  Fornecimento  sem instalação.</t>
  </si>
  <si>
    <t>ES 45.20.0056 (/)</t>
  </si>
  <si>
    <t>Placa de policarbonato em cristal compacto, em placas de (2,44x1,22x0,006)m.  Fornecimento  sem instalação.</t>
  </si>
  <si>
    <t>ES 45.20.0059 (/)</t>
  </si>
  <si>
    <t>Placa de policarbonato em cristal compacto, em placas de (2,44x1,22x0,008)m.  Fornecimento  sem instalação.</t>
  </si>
  <si>
    <t>ES 45.20.0100 (/)</t>
  </si>
  <si>
    <t>Placa de policarbonato compacto cristal, em placas de (2,44x1,22x0,01)m.  Fornecimento  sem instalação.</t>
  </si>
  <si>
    <t>ES 45.25 Películas</t>
  </si>
  <si>
    <t>ES 45.25.0050 (/)</t>
  </si>
  <si>
    <t>Película de segurança e controle solar com 15% de transmissão luminosa, 60% de reflexão de luz visível, 12% de transmissão de energia solar, 55% de reflexão de energia solar, 33% de absorção de energia solar, 5% de transmissão de raios ultra violeta e 70% de energia total refletida.  Fornecimento e instalação.</t>
  </si>
  <si>
    <t>ES 50 Mastros</t>
  </si>
  <si>
    <t>ES 50.05 Mastros Metálicos</t>
  </si>
  <si>
    <t>ES 50.05.0050 (A)</t>
  </si>
  <si>
    <t>Mastro metálico em tubo de ferro galvanizado de 3" com altura de 5,50m, equipado com roldana fixado em prisma de concreto de (30x30x50)cm, inclusive este, exclusive pintura.  Fornecimento instalação.</t>
  </si>
  <si>
    <t>ES 50.05.0053 (A)</t>
  </si>
  <si>
    <t>Mastro metálico em tubo de ferro galvanizado de 3" com altura de 6m, equipado com roldana fixado em prisma de concreto de (30x30x50)cm, inclusive este, exclusive pintura.  Fornecimento e instalação.</t>
  </si>
  <si>
    <t>ES 99 Diversos</t>
  </si>
  <si>
    <t>ES 99.99 Diversos</t>
  </si>
  <si>
    <t>ES 99.99.0050 (/)</t>
  </si>
  <si>
    <t>Arruela de 5/16".  Fornecimento.</t>
  </si>
  <si>
    <t>ES 99.99.0100 (/)</t>
  </si>
  <si>
    <t>Cadeado de 30mm.  Fornecimento.</t>
  </si>
  <si>
    <t>ES 99.99.0103 (/)</t>
  </si>
  <si>
    <t>Cadeado de 50mm.  Fornecimento.</t>
  </si>
  <si>
    <t>ES 99.99.0150 (/)</t>
  </si>
  <si>
    <t>Caixilho fixo, de alumínio, para chapa de policarbonato de 10mm.  Fornecimento e instalação.</t>
  </si>
  <si>
    <t>ES 99.99.0153 (/)</t>
  </si>
  <si>
    <t>Caixilho metade fixo para vidro e metade fixo em veneziana, de alumínio; exclusive fornecimento e instalação do vidro.  Fornecimento e instalação.</t>
  </si>
  <si>
    <t>ES 99.99.0200 (/)</t>
  </si>
  <si>
    <t>Colocação de carranca, fixada na parte externa de janelas de abrir, exclusive o fornecimento da peça.</t>
  </si>
  <si>
    <t>ES 99.99.0206 (/)</t>
  </si>
  <si>
    <t>Colocação de cremone, em madeira com vara de ferro de 1,50m, exclusive o fornecimento.</t>
  </si>
  <si>
    <t>ES 99.99.0350 (/)</t>
  </si>
  <si>
    <t>Conjunto completo de ferragens para painéis fixos de vidro temperado de 10mm.  Fornecimento.</t>
  </si>
  <si>
    <t>ES 99.99.0550 (/)</t>
  </si>
  <si>
    <t>Fecho CR-719AZ.  Fornecimento.</t>
  </si>
  <si>
    <t>ES 99.99.0700 (/)</t>
  </si>
  <si>
    <t>Parafuso de (8x250)mm, com rosca.  Fornecimento.</t>
  </si>
  <si>
    <t>ES 99.99.0800 (/)</t>
  </si>
  <si>
    <t>Porca de 5/16".  Fornecimento.</t>
  </si>
  <si>
    <t>ES 99.99.0900 (/)</t>
  </si>
  <si>
    <t>Prego com cabeça chata 23x54, em caixa de 100Kg ou quantidades equivalentes, inclusive transporte até a obra, exclusive instalação.  Fornecimento.</t>
  </si>
  <si>
    <t>ES 99.99.0950 (/)</t>
  </si>
  <si>
    <t>Targete em ferro cromado, de fio redondo de 2", referência CR-1 FR, La Fonte ou similar.  Fornecimento da peça.</t>
  </si>
  <si>
    <t>ES 99.99.0959 (/)</t>
  </si>
  <si>
    <t>Targetão em ferro galvanizado de 5/8"x160mm, referência 831 Datti ou similar, inclusive cadeado de 50mm.  Fornecimento e instalação.</t>
  </si>
  <si>
    <t>ET 05 Estruturas de Concreto</t>
  </si>
  <si>
    <t>ET 05.05 Concreto Dosado Racionalmente</t>
  </si>
  <si>
    <t>ET 05.05.0050 (B)</t>
  </si>
  <si>
    <t>Materiais para confecção de concreto estrutural dosado para uma resistência característica à compressão (fck) mínimo de 10MPa, inclusive perdas.  Fornecimento.</t>
  </si>
  <si>
    <t>ET 05.05.0100 (A)</t>
  </si>
  <si>
    <t>Materiais para confecção de concreto estrutural dosado para uma resistência característica à compressão (fck) mínimo de 11MPa, inclusive perdas.  Fornecimento.</t>
  </si>
  <si>
    <t>ET 05.05.0200 (B)</t>
  </si>
  <si>
    <t>Materiais para confecção de concreto estrutural dosado para uma resistência característica à compressão (fck) mínimo de 13,5MPa, inclusive perdas.  Fornecimento.</t>
  </si>
  <si>
    <t>ET 05.05.0250 (B)</t>
  </si>
  <si>
    <t>Materiais para confecção de concreto estrutural dosado para uma resistência característica à compressão (fck) mínimo de 15MPa, inclusive perdas.  Fornecimento.</t>
  </si>
  <si>
    <t>ET 05.05.0350 (B)</t>
  </si>
  <si>
    <t>Materiais para confecção de concreto estrutural dosado para uma resistência característica à compressão (fck) mínimo de 18MPa, inclusive perdas.  Fornecimento.</t>
  </si>
  <si>
    <t>ET 05.05.0400 (B)</t>
  </si>
  <si>
    <t>Materiais para confecção de concreto estrutural dosado para uma resistência característica à compressão (fck) mínimo de 20MPa, inclusive perdas.  Fornecimento.</t>
  </si>
  <si>
    <t>ET 05.05.0500 (B)</t>
  </si>
  <si>
    <t>Materiais para confecção de concreto estrutural dosado para uma resistência característica à compressão (fck) mínimo de 22,5MPa, inclusive perdas.  Fornecimento.</t>
  </si>
  <si>
    <t>ET 05.05.0570 (A)</t>
  </si>
  <si>
    <t>Materiais para confecção de concreto estrutural dosado para uma resistência característica à compressão (fck) mínimo de 25MPa, inclusive perdas.  Fornecimento.</t>
  </si>
  <si>
    <t>ET 05.05.0601 (/)</t>
  </si>
  <si>
    <t>Materiais para confecção de concreto estrutural dosado para uma resistência característica à compressão (fck) mínimo de 30MPa, inclusive perdas.  Fornecimento.</t>
  </si>
  <si>
    <t>ET 05.05.0700 (/)</t>
  </si>
  <si>
    <t>Materiais para confecção de concreto estrutural dosado para uma resistência característica à compressão (fck) mínima de 35MPa.  Inclusive perdas.  Fornecimento.</t>
  </si>
  <si>
    <t>ET 05.05.0750 (/)</t>
  </si>
  <si>
    <t>Materiais para confecção de concreto estrutural dosado para uma resistência característica à compressão (fck) mínima de 40MPa.  Inclusive perdas.  Fornecimento.</t>
  </si>
  <si>
    <t>ET 05.05.1015 (A)</t>
  </si>
  <si>
    <t>Materiais para confecção de concreto colorido, com óxido de ferro vermelho sintético, dosado para uma resistência característica à compressão (fck) mínimo de 13,5MPa, inclusive perdas.  Fornecimento.</t>
  </si>
  <si>
    <t>ET 05.10 Camada Preparatória de Concreto</t>
  </si>
  <si>
    <t>ET 05.10.0050 (A)</t>
  </si>
  <si>
    <t>Concreto para camada preparatória com 180Kg de cimento por m3 de concreto, compreendendo apenas o fornecimento dos materiais, inclusive perdas de 5%.</t>
  </si>
  <si>
    <t>ET 05.15 Concreto para Meios Agressivos</t>
  </si>
  <si>
    <t>ET 05.15.0050 (/)</t>
  </si>
  <si>
    <t>Concreto para meios agressivos com utilização de cimento resistente a sulfatos (baixo teor de C3A), com fator água e cimento, menor ou igual a 0,50, com consumo mínimo de PC maior ou igual a 400Kg.</t>
  </si>
  <si>
    <t>ET 05.20 Preparo de Concreto</t>
  </si>
  <si>
    <t>ET 05.20.0050 (A)</t>
  </si>
  <si>
    <t>Preparo manual de concreto, compreendendo a mistura e o amassamento, exclusive materiais.</t>
  </si>
  <si>
    <t>ET 05.20.0200 (/)</t>
  </si>
  <si>
    <t>Preparo mecânico de concreto, compreendendo a mistura e o amassamento em betoneira, exclusive materiais, considerando produção normal.</t>
  </si>
  <si>
    <t>ET 05.20.0206 (/)</t>
  </si>
  <si>
    <t>Preparo mecânico de concreto, compreendendo a mistura e o amassamento em betoneira, exclusive materiais, considerando a produção baixa.</t>
  </si>
  <si>
    <t>ET 05.25 Lançamento de Concreto</t>
  </si>
  <si>
    <t>ET 05.25.0403 (A)</t>
  </si>
  <si>
    <t>Lançamento de concreto em peças sem armadura, inclusive a colocação, o adensamento e o acabamento, exclusive o transporte (TC 05.10.0050), considerando a produção normal.</t>
  </si>
  <si>
    <t>ET 05.25.0406 (/)</t>
  </si>
  <si>
    <t>Lançamento de concreto em peças sem armadura, inclusive a colocação, o adensamento e o acabamento, exclusive o transporte (TC 05.10.0050), considerando a produção baixa.</t>
  </si>
  <si>
    <t>ET 05.25.0703 (A)</t>
  </si>
  <si>
    <t>Lançamento de concreto em peças armadas, inclusive a colocação, o adensamento e o acabamento, exclusive o transporte (TC 05.10.0050), considerando a produção normal.</t>
  </si>
  <si>
    <t>ET 05.25.0706 (/)</t>
  </si>
  <si>
    <t>Lançamento de concreto em peças armadas, inclusive a colocação, o adensamento e o acabamento, exclusive o transporte (TC 05.10.0050), considerando a produção baixa.</t>
  </si>
  <si>
    <t>ET 05.30 Concreto Simples</t>
  </si>
  <si>
    <t>ET 05.30.0100 (A)</t>
  </si>
  <si>
    <t>Concreto simples dosado racionalmente para uma resistência mínima característica à compressão de 11MPa, inclusive materiais, preparo, lançamento, colocação e adensamento, exclusive transporte.</t>
  </si>
  <si>
    <t>ET 05.35 Concreto para Peças Armadas</t>
  </si>
  <si>
    <t>ET 05.35.0050 (A)</t>
  </si>
  <si>
    <t>Concreto dosado racionalmente para uma resistência mínima característica à compressão de 15MPa, inclusive materiais, preparo, lançamento, colocação e adensamento, exclusive transporte.</t>
  </si>
  <si>
    <t>ET 05.40 Concreto Ciclópico</t>
  </si>
  <si>
    <t>ET 05.40.0050 (C)</t>
  </si>
  <si>
    <t>Concreto ciclópico, confeccionado com concreto dosado para uma resistência característica à compressão (fck) de 15MPa, tendo 30% do volume real ocupado por pedra-de-mão, exclusive esta; inclusive preparo, lançamento e adensamento mecânico.  Exclusive transporte manual dentro do canteiro de obra.</t>
  </si>
  <si>
    <t>ET 05.40.0150 (C)</t>
  </si>
  <si>
    <t>Concreto ciclópico, confeccionado com concreto dosado para uma resistência característica à compressão (fck) de 15MPa, tendo 30% do volume real ocupado por pedra-de-mão, inclusive preparo, lançamento e adensamento mecânico.  Exclusive transporte manual dentro do canteiro de obra.</t>
  </si>
  <si>
    <t>ET 05.45 Peças Diversas em Concreto Armado</t>
  </si>
  <si>
    <t>ET 05.45.0100 (/)</t>
  </si>
  <si>
    <t>Chapim de concreto aparente com acabamento desempenhado, usando forma de Madeirit ou similar, medindo: (14x10)cm, fundido no local.  Fornecimento e colocação.</t>
  </si>
  <si>
    <t>ET 05.45.0150 (/)</t>
  </si>
  <si>
    <t>Vergas de concreto armado para alvenaria com aproveitamento da madeira por 10 vezes.</t>
  </si>
  <si>
    <t>ET 05.55 Camadas Impermeabilizantes</t>
  </si>
  <si>
    <t>ET 05.55.0050 (/)</t>
  </si>
  <si>
    <t>Lona de polietileno (lona terreiro) com espessura de 0,20mm para impermeabilização de solo, medida pela área coberta.  Fornecimento e colocação, inclusive com perdas e transpasse.</t>
  </si>
  <si>
    <t>ET 05.60 Concreto Armado</t>
  </si>
  <si>
    <t>ET 05.60.0050 (B)</t>
  </si>
  <si>
    <t>Concreto armado, executado com concreto dosado para uma resistência característica a compressão de 15MPa, incluindo materiais para 1m3 de concreto, preparado segundo o item ET 05.20.0200, e colocação segundo o item ET 05.25.0706; 12m2 de área moldada de formas segundo o item ET 15.10.0100, 60kg de aço CA-50A, inclusive mão-de-obra para corte, dobragem, montagem, tratamento de juntas de concretagem coforme o item 4.16.8 da (NBR-10839), e colocação nas formas, exclusive escoramento.  A utilização deste item é recomendada para quantidades inferiores a 20m3.</t>
  </si>
  <si>
    <t>ET 05.60.0150 (/)</t>
  </si>
  <si>
    <t>Concreto armado, executado com concreto dosado para uma resistência carcterística a commpressão de 20MPa, incluindo materiais para 1m3 de concreto, preparado segundo o item ET 05.20.0200, e colocação segundo o item ET 05.25.0706; 12m2 de área moldada de formas segundo o item ET 15.10.0100, 90Kg de aço CA-50A, inclusive mão-de-obra para corte, dobragem, montagem, tratamento de juntas de concretagem conforme o item 4.16.8 da (NBR-10839), e colocação nas formas, exclusive escoramento.  A utilização deste item é recomendada para quantidades inferiores a 20m3.</t>
  </si>
  <si>
    <t>ET 05.60.0200 (/)</t>
  </si>
  <si>
    <t>Concreto armado, executado com concreto dosado para uma resistência carcterística a commpressão de 25MPa, incluindo materiais para 1m3 de concreto, preparado segundo o item ET 05.20.0200, e colocação segundo o item ET 05.25.0706; 12m2 de área moldada de formas segundo o item ET 15.10.0100, 90Kg de aço CA-50A, inclusive mão-de-obra para corte, dobragem, montagem, tratamento de juntas de concretagem conforme o item 4.16.8 da (NBR-10839), e colocação nas formas, exclusive escoramento.  A utilização deste item é recomendada para quantidades inferiores a 20m3.</t>
  </si>
  <si>
    <t>ET 05.65 Guarda Rodas de Concreto Armado</t>
  </si>
  <si>
    <t>ET 05.65.0050 (A)</t>
  </si>
  <si>
    <t>Guarda-rodas de concreto armado, para viadutos, moldados no local, compreendendo vigas longitudinais apoiadas sobre montantes (conforme especificação da Prefeitura da Cidade do Rio de Janeiro).</t>
  </si>
  <si>
    <t>ET 05.65.0100 (/)</t>
  </si>
  <si>
    <t>Guarda-roda de concreto armado tipo New Jersey, forma trapezoidal, com 15cm de topo, 38cm de base e 90,50cm de altura, engastado em sobre-laje de 12cm de espessura, exclusive esta, inclusive armadura de engaste.</t>
  </si>
  <si>
    <t>ET 05.65.0150 (A)</t>
  </si>
  <si>
    <t>Guarda-rodas de concreto armado, conforme especificação da Prefeitura da Cidade do Rio de Janeiro, constando de montantes sustentando vigas em forma de trapézio de cantos arredondados, com seção de 55cm de largura por 15cm, e 25cm de faces laterais, inclusive armação.</t>
  </si>
  <si>
    <t>ET 05.70 Guarda Corpos</t>
  </si>
  <si>
    <t>ET 05.70.0050 (B)</t>
  </si>
  <si>
    <t>Guarda-corpo de concreto armado em lances de 3m de comprimento e 60cm de altura, constando de 1 corrimão de (10x15)cm, feito com forma de Madeirit ou similar, apoiado em 4 colunas, com forma perdida de tubo de cimento amianto de 4".</t>
  </si>
  <si>
    <t>ET 05.70.0100 (A)</t>
  </si>
  <si>
    <t>Guarda-corpo em concreto armado (fck=15MPa, aço CA-50), formado por quadros retangulares de (1,90x0,50)m sustentados por 2 montantes de 0,85m de altura, inclusive fornecimento de materiais e elementos de fixação na ponte.</t>
  </si>
  <si>
    <t>ET 10 Armaduras</t>
  </si>
  <si>
    <t>ET 10.05 Barras e Fios de Aço</t>
  </si>
  <si>
    <t>ET 10.05.0050 (/)</t>
  </si>
  <si>
    <t>Aço CA-25 para armadura de concreto, redonda, sem saliência ou mossa, coeficiente de conformação mínima (aderência) igual a 1, diâmetro igual a 5mm.  Fornecimento, incluindo 10% de perdas e arame 18.</t>
  </si>
  <si>
    <t>ET 10.05.0053 (/)</t>
  </si>
  <si>
    <t>Aço CA-25 para armadura de concreto, redonda, sem saliência ou mossa, coeficiente de conformação mínima (aderência) igual a 1, diâmetro de 6,3 à 8mm.  Fornecimento, incluindo 10% de perdas e arame 18.</t>
  </si>
  <si>
    <t>ET 10.05.0059 (/)</t>
  </si>
  <si>
    <t>Aço CA-25 para armadura de concreto, redonda, sem saliência ou mossa, coeficiente de conformação mínima (aderência) igual a 1, diâmetro maior ou igual a 10mm.  Fornecimento, incluindo 10% de perdas  e arame 18.</t>
  </si>
  <si>
    <t>ET 10.05.0062 (/)</t>
  </si>
  <si>
    <t>Aço CA-25 para armadura de concreto, redonda, sem saliência ou mossa, coeficiente de conformação mínima (aderência) igual a 1, diâmetro igual a 10mm.  Fornecimento, incluindo 10% de perdas e arame 18.</t>
  </si>
  <si>
    <t>ET 10.05.0065 (/)</t>
  </si>
  <si>
    <t>Aço CA-25 para armadura de concreto, redonda, sem saliência ou mossa, coeficiente conformação mínima (aderência) igual a 1, diâmetro igual a 12,5mm.  Fornecimento, incluindo 10% de perdas e arame 18.</t>
  </si>
  <si>
    <t>ET 10.05.0068 (/)</t>
  </si>
  <si>
    <t>Aço CA-25 para armadura de concreto, redonda, sem saliência ou mossa, coeficiente conformação mínima (aderência) igual a 1, diâmetro igual a 16mm.  Fornecimento, incluindo 10% de perdas e arame 18.</t>
  </si>
  <si>
    <t>ET 10.05.0071 (/)</t>
  </si>
  <si>
    <t>Aço CA-25 para armadura de concreto, redonda, sem saliência ou mossa , coeficiente conformação mínima (aderência) igual a 1, diâmetro igual a 20mm.  Fornecimento, incluindo 10% de perdas  e arame 18.</t>
  </si>
  <si>
    <t>ET 10.05.0074 (/)</t>
  </si>
  <si>
    <t>Aço CA-25 para armadura de concreto, redonda, sem saliência ou mossa , coeficiente conformação mínima (aderência) igual a 1, diâmetro igual a 22,3mm.  Fornecimento, incluindo 10% de perdas e arame 18.</t>
  </si>
  <si>
    <t>ET 10.05.0077 (/)</t>
  </si>
  <si>
    <t>Aço CA-25 para armadura de concreto, redonda, sem saliência ou mossa , coeficiente conformação mínima (aderência) igual a 1, diâmetro igual a 25mm.  Fornecimento, incluindo 10% de perdas e arame 18.</t>
  </si>
  <si>
    <t>ET 10.05.0100 (/)</t>
  </si>
  <si>
    <t>Aço CA-50 para armadura de concreto, com saliência ou mossa, coeficiente de conformação superficial mínimo (aderência) igual a 1,5, diâmetro de 6,3mm.  Fornecimento, incluindo 10% de perdas e arame 18.</t>
  </si>
  <si>
    <t>ET 10.05.0103 (/)</t>
  </si>
  <si>
    <t>Aço CA-50 para armadura de concreto, com saliência ou mossa, coeficiente de conformação superficial mínimo (aderência) igual a 1,5, diâmetro de 8mm.  Fornecimento, incluimdo 10% de perdas e arame 18.</t>
  </si>
  <si>
    <t>ET 10.05.0106 (/)</t>
  </si>
  <si>
    <t>Aço CA-50 para armadura de concreto, com saliência ou mossa, coeficiente de conformação superficial mínimo (aderência) igual a 1,5, diâmetro de 10mm.  Fornecimento, incluindo 10% de perdas e arame 18.</t>
  </si>
  <si>
    <t>ET 10.05.0109 (/)</t>
  </si>
  <si>
    <t>Aço CA-50 para armadura de concreto, com saliência ou mossa, coeficiente de conformação superficial mínimo (aderência) igual a 1,5, diâmetro de 12,5mm.  Fornecimento, incluindo 10% de perdas e arame 18.</t>
  </si>
  <si>
    <t>ET 10.05.0112 (/)</t>
  </si>
  <si>
    <t>Aço CA-50 para armadura de concreto, com saliência ou mossa, coeficiente de conformação superficial mínimo (aderência) igual a 1,5, diâmetro de 16mm.  Fornecimento, incluindo 10% de perdas e arame 18.</t>
  </si>
  <si>
    <t>ET 10.05.0115 (/)</t>
  </si>
  <si>
    <t>Aço CA-50 para armadura de concreto, com saliência ou mossa, coeficiente de conformação superficial mínimo (aderência) igual a 1,5, diâmetro de 20mm.  Fornecimento, incluindo 10% de perdas e arame 18.</t>
  </si>
  <si>
    <t>ET 10.05.0118 (/)</t>
  </si>
  <si>
    <t>Aço CA-50 para armadura de concreto, com saliência ou mossa, coeficiente de conformação superficial mínimo (aderência) igual a 1,5, diâmetro de 25mm.  Fornecimento, incluindo 10% de perdas  e arame 18.</t>
  </si>
  <si>
    <t>ET 10.05.0121 (/)</t>
  </si>
  <si>
    <t>Aço CA-50 para armadura de concreto, com saliência ou mossa, coeficiente de conformação superficial mínimo (aderência) igual a 1,5, diâmetro de 32mm.  Fornecimento, incluindo 10% de perdas e arame 18.</t>
  </si>
  <si>
    <t>ET 10.05.0150 (A)</t>
  </si>
  <si>
    <t>Aço CA-60 para armadura de concreto, redondo, sem saliência ou mossa, coeficiente de conformação superficial mínimo (aderência) igual a 1,5, diâmetro de 3,4mm.  Fornecimento, incluindo  10% de perdas e arame 18.</t>
  </si>
  <si>
    <t>ET 10.05.0153 (/)</t>
  </si>
  <si>
    <t>Aço CA-60 para armadura de concreto, redondo, sem saliência ou mossa, coeficiente de conformação superficial mínimo (aderência) igual a 1,5, diâmetro de 4,20mm.  Fornecimento, incluindo 10% de perdas e arame 18.</t>
  </si>
  <si>
    <t>ET 10.05.0156 (A)</t>
  </si>
  <si>
    <t>Aço CA-60 para armadura de concreto, redondo, sem saliência ou mossa, coeficiente de conformação superficial mínimo (aderência) igual a 1,5, diâmetro de 4,60mm.  Fornecimento, incluindo 10% de perdas e arame 18.</t>
  </si>
  <si>
    <t>ET 10.05.0159 (/)</t>
  </si>
  <si>
    <t>Aço CA-60 para armadura de concreto, redondo, sem saliência ou mossa, coeficiente de conformação superficial mínimo (aderência) igual a 1,5, diâmetro de 5mm.  Fornecimento, incluindo 10% de perdas e arame 18.</t>
  </si>
  <si>
    <t>ET 10.05.0162 (/)</t>
  </si>
  <si>
    <t>Aço CA-60 para armadura de concreto, redondo, sem saliência ou mossa, coeficiente de conformação superficial mínimo (aderência) igual a 1,5, diâmetro de 6mm.  Fornecimento, incluindo 10% de  perdas e arame 18.</t>
  </si>
  <si>
    <t>ET 10.05.0165 (A)</t>
  </si>
  <si>
    <t>Aço CA-60 para armadura de concreto, redondo, sem saliência ou mossa, coeficiente de conformação superficial mínimo (aderência) igual a 1,5, diâmetro de 6,40mm.  Fornecimento, incluindo 10% de perdas e arame 18.</t>
  </si>
  <si>
    <t>ET 10.05.0168 (/)</t>
  </si>
  <si>
    <t>Aço CA-60 para armadura de concreto, redondo, sem saliência ou mossa, coeficiente de conformação superficial mínimo (aderência) igual a 1,5, diâmetro de 7mm.  Fornecimento, incluindo 10% de perdas de pontas e arame 18.</t>
  </si>
  <si>
    <t>ET 10.05.0171 (/)</t>
  </si>
  <si>
    <t>Aço CA-60 para armadura de concreto, redondo, sem saliência ou mossa, coeficiente de conformação superficial mínimo (aderência) igual a 1,5, diâmetro de 8mm.  Fornecimento, incluindo 10% de perdas e arame 18.</t>
  </si>
  <si>
    <t>ET 10.05.0350 (/)</t>
  </si>
  <si>
    <t>Cabo de aço galvanizado, diâmetro de 3/8", com alma de fibra, 6 pernas com 19 fios.  Fornecimento.</t>
  </si>
  <si>
    <t>ET 10.05.0356 (/)</t>
  </si>
  <si>
    <t>Cabo de aço galvanizado, diâmetro de 5/8".  Fornecimento.</t>
  </si>
  <si>
    <t>ET 10.10 Corte, Dobragem, Montagem e Colocação de Ferragens nas Formas</t>
  </si>
  <si>
    <t>ET 10.10.0050 (/)</t>
  </si>
  <si>
    <t>Corte, dobragem, montagem e colocação de ferragens nas formas, aço CA-25, barra redonda com diâmetro igual a 5mm.</t>
  </si>
  <si>
    <t>ET 10.10.0053 (/)</t>
  </si>
  <si>
    <t>Corte, dobragem, montagem e colocação de ferragens nas formas, aço CA-25, barra redonda com diâmetro entre 6,3mm a 8mm.</t>
  </si>
  <si>
    <t>ET 10.10.0054 (/)</t>
  </si>
  <si>
    <t>Corte, dobragem, montagem e colocação de ferragens nas formas, aço CA-25, barra redonda com diâmetro maior ou igual a 10mm.</t>
  </si>
  <si>
    <t>ET 10.10.0056 (/)</t>
  </si>
  <si>
    <t>Corte, dobragem, montagem e colocação de ferragens nas formas, aço CA-50, em barra redonda, com diâmetro igual a 6,3mm.</t>
  </si>
  <si>
    <t>ET 10.10.0061 (/)</t>
  </si>
  <si>
    <t>Corte, dobragem, montagem e colocação de ferragens nas formas, aço CA-50, em barra redonda, com diâmetro entre 6,3mm e 12,5mm.</t>
  </si>
  <si>
    <t>ET 10.10.0062 (/)</t>
  </si>
  <si>
    <t>Corte, dobragem, montagem e colocação de ferragens nas formas, aço CA-50, em barra redonda, com diâmetro acima de 12,5mm.</t>
  </si>
  <si>
    <t>ET 10.10.0068 (/)</t>
  </si>
  <si>
    <t>Corte, dobragem, montagem e colocação de ferragens nas formas, aço CA-60, em fio redondo, com diâmetro entre 4,2mm a 6mm.</t>
  </si>
  <si>
    <t>ET 10.10.0071 (/)</t>
  </si>
  <si>
    <t>Corte, dobragem, montagem e colocação de ferragens nas formas, aço CA-60, em fio redondo, com diâmetro entre 6,4mm a 8mm.</t>
  </si>
  <si>
    <t>ET 15 Formas</t>
  </si>
  <si>
    <t>ET 15.05 Formas Especiais de Madeira</t>
  </si>
  <si>
    <t>ET 15.05.0050 (B)</t>
  </si>
  <si>
    <t>Formas especiais de madeira para peças de concreto pré-moldado, servindo 20 vezes, tábuas de madeira serrada, com 2,5cm de espessura, moldagem e desmoldagem.</t>
  </si>
  <si>
    <t>ET 15.10 Formas para Peças Comuns</t>
  </si>
  <si>
    <t>ET 15.10.0050 (A)</t>
  </si>
  <si>
    <t>Formas de madeira para moldagem de peças de concreto armado com paramentos planos, em lajes, vigas, paredes, etc., inclusive fornecimento dos materiais e desmoldagem servindo a madeira 1 vez, tábuas de madeira serrada, com 2,5cm de espessura, servindo também para travessas, exclusive escoramento.</t>
  </si>
  <si>
    <t>ET 15.10.0100 (/)</t>
  </si>
  <si>
    <t>Formas de madeira para moldagem de peças de concreto armado com paramentos planos, em lajes, vigas, paredes, etc., inclusive fornecimento dos materiais e desmoldagem servindo a madeira 1,4 vezes, tábuas de madeira serrada, com 2,5cm de espessura, servindo também para travessas, exclusive escoramento.</t>
  </si>
  <si>
    <t>ET 15.10.0150 (/)</t>
  </si>
  <si>
    <t>Formas de madeira para moldagem de peças de concreto armado com paramentos planos, em lajes, vigas, paredes, etc., inclusive fornecimento dos materiais e desmoldagem servindo a madeira 2 vezes, tábuas de madeira serrada, com 2,5cm de espessura, servindo também para  travessas, exclusive escoramento.</t>
  </si>
  <si>
    <t>ET 15.10.0200 (/)</t>
  </si>
  <si>
    <t>Formas de madeira para moldagem de peças de concreto com paramentos curvos servindo a madeira 1,4 vezes inclusive desmoldagem exclusive escoramento.</t>
  </si>
  <si>
    <t>ET 15.10.0250 (/)</t>
  </si>
  <si>
    <t>Formas de madeira para moldagem de peças de concreto com paramentos curvos servindo a madeira 2 vezes inclusive desmoldagem exclusive escoramento.</t>
  </si>
  <si>
    <t>ET 15.10.0300 (/)</t>
  </si>
  <si>
    <t>Formas de madeira, para galerias retangulares de concreto armado, servindo a madeira 3 vezes, inclusive  escoramento, fornecimento dos materiais e desmoldagem.</t>
  </si>
  <si>
    <t>ET 15.10.0350 (/)</t>
  </si>
  <si>
    <t>Forma de madeira com utilização de 1,4 vezes e escoramento de laje superior.</t>
  </si>
  <si>
    <t>ET 15.10.0400 (/)</t>
  </si>
  <si>
    <t>Formas de madeira para moldagem de peças de concreto com paramentos planos, em lajes, vigas, paredes etc., inclusive fornecimento dos materiais e desmontagem, servindo a madeira 4 vezes, tábuas de madeira serrada, com 2,5 cm de espessura, servindo também para travessas, exclusive escoramento.</t>
  </si>
  <si>
    <t>ET 15.10.0450 (/)</t>
  </si>
  <si>
    <t>Formas de madeira serrada, com aproveitamento da madeira apenas 1 vez, para viaduto de concreto, com escoramento metálico, exclusive aluguel deste, inclusive fornecimento de materiais, e desmoldagem.</t>
  </si>
  <si>
    <t>ET 15.10.0500 (A)</t>
  </si>
  <si>
    <t>Formas de madeira serrada, com aproveitamento da madeira por 4 vezes, destinada a moldagem de cinta sobre baldrame, inclusive fornecimento dos materiais e desmoldagem.</t>
  </si>
  <si>
    <t>ET 15.15 Formas Metálicas para Concreto</t>
  </si>
  <si>
    <t>ET 15.15.0050 (A)</t>
  </si>
  <si>
    <t>Forma metálica para concreto, inclusive fornecimento, confecção, montagem e desmontagem sem utilização de guindaste, admitindo 50 vezes de utilização, exclusive escoramento.</t>
  </si>
  <si>
    <t>ET 15.15.0100 (/)</t>
  </si>
  <si>
    <t>Forma metálica alto portante, para laje, sem reutilização, para vãos até 4,40m, com espessura de 0,80mm, tipo STEEL DECK MR-75, da Metform ou similar.  Fornecimento e instalação.</t>
  </si>
  <si>
    <t>ET 15.15.0150 (/)</t>
  </si>
  <si>
    <t>Forma metálica alto portante, para laje, sem reutilização, para vãos até 3,75m, com espessura de 0,95mm, tipo STEEL DECK MR-75, da Metform ou similar.  Fornecimento e instalação.</t>
  </si>
  <si>
    <t>ET 15.15.0200 (/)</t>
  </si>
  <si>
    <t>Forma metálica alto portante, para laje, sem reutilização, para vãos até 4,40m, com espessura de 1,25mm, tipo STEEL DECK MR-75, da Metform ou similar.  Fornecimento e instalação.</t>
  </si>
  <si>
    <t>ET 15.20 Formas de Madeirit</t>
  </si>
  <si>
    <t>ET 15.20.0050 (A)</t>
  </si>
  <si>
    <t>Formas de placas de Madeirit ou similar, empregando-se as de 14mm, resinadas e também as de 20mm de espessura, plastificadas, servindo 4 vezes, e a madeira serrada, auxiliar 1 vez, inclusive fornecimento e desmoldagem, exclusive escoramento.</t>
  </si>
  <si>
    <t>ET 15.20.0053 (/)</t>
  </si>
  <si>
    <t>Formas de placas de Madeirit ou similar, empregando-se as de 14mm, resinadas e também as de 20mm de espessura, plastificadas, servindo 4 vezes, e a madeira serrada 3 vezes, inclusive fornecimento e desmontagem, exclusive escoramento.</t>
  </si>
  <si>
    <t>ET 15.20.0100 (/)</t>
  </si>
  <si>
    <t>Forma de chapas de madeira plastificada, de 17mm de espessura, servindo 1 vez, para viadutos, incluindo peças de transferência para escoramento metálico, exclusive este, inclusive fornecimento de materiais e desmoldagem.</t>
  </si>
  <si>
    <t>ET 15.20.0103 (/)</t>
  </si>
  <si>
    <t>Forma de chapas de madeira plastificada, de 17mm de espessura, servindo 2 vezes,  para viadutos, incluindo peças de transferência para escoramento metálico, exclusive este, inclusive fornecimento de materiais e desmoldagem.</t>
  </si>
  <si>
    <t>ET 15.20.0150 (/)</t>
  </si>
  <si>
    <t>Formas de placas de Madeirit ou similar, de 20mm de espessura, plastificadas, servindo 2 vezes e madeira serrada, auxiliar servindo 3 vezes, inclusive fornecimento e desmoldagem, exclusive escoramento.</t>
  </si>
  <si>
    <t>ET 20 Escoramentos</t>
  </si>
  <si>
    <t>ET 20.05 Escoramento de Madeira em Obras de artes Especiais</t>
  </si>
  <si>
    <t>ET 20.05.0050 (/)</t>
  </si>
  <si>
    <t>Escoramento de pontilhões, pontes e viadutos, de concreto armado, com madeira serrada, com 30% de aproveitamento da madeira, medido pelo volume do escoramento, inclusive montagem e desmontagem.</t>
  </si>
  <si>
    <t>ET 20.10 Escoramento Tubular em Obras de Artes Especiais</t>
  </si>
  <si>
    <t>ET 20.10.0050 (A)</t>
  </si>
  <si>
    <t>Aluguel de escoramento tubular em obras de arte, com tubos metálicos, tipo Mannesmmann ou similar, na densidade 5m de tubo equipado por m3 de escoramento, pago pelo volume  deste e pelo tempo necessário, desde a entrega do material na obra, na ocasião apropriada até sua carga, para devolução, logo que desnecessária.</t>
  </si>
  <si>
    <t>ET 20.10.0100 (/)</t>
  </si>
  <si>
    <t>Montagem e desmontagem de escoramento tubular normal, em obras de arte, na densidade de 5m de tubo por m3 de escoramento, compreendendo os transportes de material para obra e desta para o depósito, inclusive carga e descarga.  O preço é dado por m3 de escoramento, contando das sapatas até as extremidades superiores dos tubos, sendo pagos 60% na montagem e 40% na desmontagem.</t>
  </si>
  <si>
    <t>ET 20.20 Escoramento de Formas Comuns</t>
  </si>
  <si>
    <t>ET 20.20.0050 (/)</t>
  </si>
  <si>
    <t>Escoramento de formas até 3,00m de pé direito, utilizando madeira serrada, tábuas empregadas 3 vezes, prumos 4 vezes.</t>
  </si>
  <si>
    <t>ET 20.20.0100 (/)</t>
  </si>
  <si>
    <t>Escoramento de formas de 3,01m até 3,99m de pé direito, utilizando madeira serrada, tábuas empregadas 3 vezes, prumos 4 vezes.</t>
  </si>
  <si>
    <t>ET 20.20.0150 (/)</t>
  </si>
  <si>
    <t>Escoramento de formas de 4,00m até 5,00m de pé direito, utilizando madeira serrada, tábuas empregadas 3 vezes, prumos 4 vezes.</t>
  </si>
  <si>
    <t>ET 20.25 Escoramento de Vigas Isoladas</t>
  </si>
  <si>
    <t>ET 20.25.0050 (/)</t>
  </si>
  <si>
    <t>Escoramento de formas de moldagem de peças de concreto em vigas isoladas e semelhantes, até 5m de pé direito, utilizando madeira serrada, empregada 2 vezes, medida pela área de projeção lateral de escoramento.</t>
  </si>
  <si>
    <t>ET 20.30 Escoramento de Parametros Verticais</t>
  </si>
  <si>
    <t>ET 20.30.0050 (/)</t>
  </si>
  <si>
    <t>Escoramento de formas de caixas de concreto em geral, cintas, blocos de fundação e ou paramentos verticais até 1,5m; com aproveitamento da madeira 2 vezes, inclusive retirada.</t>
  </si>
  <si>
    <t>ET 20.30.0100 (/)</t>
  </si>
  <si>
    <t>Escoramento de formas de paramentos verticais de mais de 1,50m e até 5m de altura, utilizando madeira serrada, com 30% do aproveitamento da madeira, inclusive retirada.</t>
  </si>
  <si>
    <t>ET 20.30.0150 (/)</t>
  </si>
  <si>
    <t>Escoramento de formas de paramentos verticais de mais de 5m e até 8m de altura, utilizando madeira serrada, com 30% do aproveitamento da madeira, inclusive retirada.</t>
  </si>
  <si>
    <t>ET 20.30.0200 (/)</t>
  </si>
  <si>
    <t>Escoramento de formas de paramentos verticais, para altura de 1,50m até 5m, utilizando madeira serrada, com aproveitamento da madeira 2 vezes, inclusive retirada.</t>
  </si>
  <si>
    <t>ET 20.30.0250 (A)</t>
  </si>
  <si>
    <t>Escoramento de formas de paramentos verticais, para altura de 5m até 8m, utilizando madeira serrada, com aproveitamento da madeira 2 vezes, inclusive retirada.</t>
  </si>
  <si>
    <t>ET 20.30.0300 (/)</t>
  </si>
  <si>
    <t>Escoramento de formas de paramentos verticais, para altura de 8m até 12m, utilizando madeira serrada, com 30% de aproveitamento da madeira, inclusive retirada.</t>
  </si>
  <si>
    <t>ET 25 Estrutura Metálica</t>
  </si>
  <si>
    <t>ET 25.05 Estrutura Metálica</t>
  </si>
  <si>
    <t>ET 25.05.0050 (A)</t>
  </si>
  <si>
    <t>Demarcação de área de risco e de preservação, conforme desenho GEORIO nº 3404/97, executada em encosta, utilizando perfil TR-32 ou maior a cada 5m e cabo de aço de 1/2", compreendendo o fornecimento dos perfis e do cabo de aço, incluindo roçado no traçado, escavação manual, base de concreto armado, placas de sinalização (desenho GEORIO nº 3475/98) a cada 50m e pintura protetotara do perfil.  O custo considera todos os materiais e mão-de-obra.</t>
  </si>
  <si>
    <t>ET 25.05.0100 (/)</t>
  </si>
  <si>
    <t>Estrutura metálica de impacto, com altura de 3m, em perfis I de 10", 1ª alma, a cada 5m, com tela metálica de alta resistência, malha de (8x10)cm, fio galvanizado de 2,70mm, cabos de aço DIN 3051, 6x19 GAL AF, 13mm e 16mm, respectivamente, para fixação da tela aos perfís e travamento da parte superior desses, espaçadores em barras chatas de 2"x1/4", serviços de corte e furação dos perfís e barras, preparação desses para pintura, incluindo serviços de desengorduramento, esmerilhamento, lixamento e limpeza, e aplicação de zarcão de secagem rápida, na cor laranja, da marca Internacional ou similar, em 2 demãos de acabamento, conforme projeto GEORIO desenhos 3474/98REV.2 e 3476/98, inclusive todos os materias, mão-de-obra e equipamentos para montagem da mesma, exclusive estrutura de concreto para fixação de perfís e elemento de ancoragem do cabo de travamento da parte superior dos perfis.</t>
  </si>
  <si>
    <t>ET 25.05.0150 (A)</t>
  </si>
  <si>
    <t>Estrutura metálica para cobertura de quadra ou galpão, compreendendo vigas treliçadas compostas de membros soldados em perfil U de chapa dobrada nos banzos superior, inferior, montantes e diagonais, com perfil I 10" nas colunas e treças em perfil U enrigecidos, aço USI SAC 41, parafusos com cabeça sextavada, porcas em aço carbono e tirante de 1/2" incluindo luva para fixação.  Para coberturas com vão máximo de 16m.  Fornecimento de todos os materiais incluindo transporte e montagem.</t>
  </si>
  <si>
    <t>ET 25.05.0160 (/)</t>
  </si>
  <si>
    <t>Perfil "I" de aço carbono, padrão americano, de 8"x4".  Fornecimento e corte.</t>
  </si>
  <si>
    <t>ET 25.05.0170 (B)</t>
  </si>
  <si>
    <t>Estrutura metálica para cobertura em telhas metálicas, exclusive as telhas.  Fornecimento e montagem.</t>
  </si>
  <si>
    <t>ET 25.05.0180 (B)</t>
  </si>
  <si>
    <t>Estrutura metálica em especial resistência à corrosão (aço USI-SAC, Corten ou similar), para torres de elevadores, escadas, vigas e colunas de edificações existentes (pequenas interveções) e reforços estruturais, composta de perfis "I" ou "H", cantoneiras e chapas, unificadas com eletrodo, inclusive proteção anti-ferrugem. Fornecimento e montagem.</t>
  </si>
  <si>
    <t>ET 25.05.0200 (B)</t>
  </si>
  <si>
    <t>Estrutura metálica em especial resistente a corrosão (aço USI SAC, ASTM ou similar) para obras prediais de até 04 pavimentos, incluindo projetos e detalhes executivos, pilares, vigas principais e secundárias, escadas, patamares e chapas das bases da fundação, pintura protetora e de acabamento, fornecimento de todos os materiais e montagem.  Exclusive a laje de concreto.</t>
  </si>
  <si>
    <t>ET 25.05.0203 (A)</t>
  </si>
  <si>
    <t>Estrutura metálica em especial resistência à corrosão (aço USI SAC, Corten ou similar) para obras prediais até 04 pavimentos, pilares, vigas principais e secundáriais, escadas, patamares e chapas das bases da fundação, pintura protetora e de acabamento.  Fornecimento, exclusive a montagem.</t>
  </si>
  <si>
    <t>ET 25.05.0206 (/)</t>
  </si>
  <si>
    <t>Estrutura metálica em especial resistência à corrosão (aço USI SAC, Corten ou similar) para obras prediais até 04 pavimentos, incluindo projetos e datelhes executivos, pilares, vigas principais e secundáriais, escadas, patamares e chapas das bases da fundação, pintura protetora e de acabamento.  Montagem, exclusive o fornecimento.</t>
  </si>
  <si>
    <t>ET 25.05.0290 (/)</t>
  </si>
  <si>
    <t>Estrutura metálica em aço especial resistente a corrosão (aço USI-SAC ou similar) para pontes, viadutos, passarelas.  Fornecimento do aço.</t>
  </si>
  <si>
    <t>ET 25.05.0310 (/)</t>
  </si>
  <si>
    <t>Estrutura metálica (montagem) em aço especial resistente a corrosão (aço USI-SAC ou similar) para pontes, viadutos e passarelas, incluindo fornecimento de materiais e de todos os serviços necessários, inclusive pintura protetora, exclusive o fornecimento do aço.</t>
  </si>
  <si>
    <t>ET 25.05.0350 (/)</t>
  </si>
  <si>
    <t>Galpão com (18x22)m com 5m de pé direito lateral, em estrutura de aço galvanizado a fogo, utilizado a fogo, utilizando lona sintética de alta tenacidade, revestidos de PVC em ambas as faces, com tela interna de poliéster e confeccionado por soldagem eletrônica de alta freqüência, com tratamento para resistir a intempéries, fungos e mofos, raios ultra violeta, ser auto extinguível, em caso de incêndio, incluindo portas de entrada e lateral anti-pânico (2,50 x 4,00)m, porta embutida no portão de entrada (0,80 x 2,10)m, janelas (1,00 x 2,00)m, avancês para portas de entrada e lateral (2,00 x 4,00)m e para janelas (1,00 x 2,00)m, lanternins para exaustão de ar quente no módulo central e porta de emergência nos fundos (0,80 x 2,10)m.  Fornecimento de todos os materiais e mão de obra de montagem.</t>
  </si>
  <si>
    <t>ET 25.05.0450 (A)</t>
  </si>
  <si>
    <t>Peças em chapa de aço 3/8", galvanizadas, nas dimensões (3x0,10)m.  Fornecimento dos materiais e mão de obra de colocação.</t>
  </si>
  <si>
    <t>ET 25.05.0453 (A)</t>
  </si>
  <si>
    <t>Peças em chapa de aço 3/8", galvanizadas, dobradas nas dimensões (15x20x14)cm com largura de 20cm.  Fornecimento dos materiais e mão de obra de colocação.</t>
  </si>
  <si>
    <t>ET 25.05.0456 (A)</t>
  </si>
  <si>
    <t>Peças em chapa de aço 3/8", galvanizadas, dobradas nas dimensões (25x20x7)cm com largura de 20 cm.  Fornecimento dos materiais e mão de obra de colocação.</t>
  </si>
  <si>
    <t>ET 25.05.0500 (/)</t>
  </si>
  <si>
    <t>Perfil em alumínio série 25 para separação de revestimentos variados, sobre paredes externas ou internas.  Fornecimento e colcoação.</t>
  </si>
  <si>
    <t>ET 25.05.0550 (/)</t>
  </si>
  <si>
    <t>Reconstituição de estruturas metálicas leves, por Kg de aço necessário (chapa e perfis) com fornecimento de materiais e pintura anti-oxidante.</t>
  </si>
  <si>
    <t>ET 30 Juntas de Dilatação e Aparelho de Apoio</t>
  </si>
  <si>
    <t>ET 30.05 Aparelho de Neoprene</t>
  </si>
  <si>
    <t>ET 30.05.0050 (/)</t>
  </si>
  <si>
    <t>Aparelho de apoio de Neoprene, fretado (1,40kg/dm3), inclusive preparo do berço.  Fornecimento e colocação.</t>
  </si>
  <si>
    <t>ET 30.10 Junta de Dilatação e Vedação</t>
  </si>
  <si>
    <t>ET 30.10.0100 (/)</t>
  </si>
  <si>
    <t>Junta de dilatação e vedação de isopor na espessura de 1cm, fixada com cola Emulplast ou similar.  Fornecimento e colocação.</t>
  </si>
  <si>
    <t>ET 30.10.0150 (/)</t>
  </si>
  <si>
    <t>Junta de dilatação e vedação confeccionada com aplicação de Sikaflex 1A sobre superfície limpa, na espessura de 20mm e profundidade de 15mm, inclusive alimpeza.  Foenecimento e colocação.</t>
  </si>
  <si>
    <t>ET 30.10.0200 (/)</t>
  </si>
  <si>
    <t>Junta de dilatação e vedação para ponte e viadutos composta por asfalto elastomerico e agregados aplicados a quente, modelo Thormark ou similar, para movimentos de até +- 50mm, exclusive corte e remoção do pavimento e aplicação mínima de 1,0m3 e inclusive a quantidade necessária de chapa de alumínio para execução da junta.</t>
  </si>
  <si>
    <t>ET 30.10.0250 (/)</t>
  </si>
  <si>
    <t>Junta de dilatação e vedação em perfil elastomérico pré-formado, para pontes e viadutos, inclusive lábios poliméricos, para largura de juntas de 25mm, exclusive corte e remoção do pavimento, apicoamento de laje, formas e concretagem dos berços.  Fornecimento e colocação.</t>
  </si>
  <si>
    <t>ET 30.10.0253 (/)</t>
  </si>
  <si>
    <t>Junta de dilatação e vedação em perfil elastomérico pré-formado, para pontes e viadutos, inclusive lábios poliméricos, para largura de juntas de 35mm, exclusive corte e remoção do pavimento, apicoamento de laje, formas e concretagem dos berços.  Fornecimento e colocação.</t>
  </si>
  <si>
    <t>ET 30.10.0256 (/)</t>
  </si>
  <si>
    <t>Junta de dilatação e vedação em perfil elastomérico pré-formado, para pontes e viadutos, inclusive lábios poliméricos, para largura de juntas de 50mm, exclusive corte e remoção do pavimento, apicoamento de laje, formas e concretagem dos berços.  Fornecimento e colocação.</t>
  </si>
  <si>
    <t>ET 30.10.0259 (/)</t>
  </si>
  <si>
    <t>Junta de dilatação e vedação em perfil elastomérico pré-formado, para pontes e viadutos, inclusive lábios poliméricos, para largura de juntas de 60mm, exclusive corte e remoção do pavimento, apicoamento de laje, formas e concretagem dos berços.  Fornecimento e colocação.</t>
  </si>
  <si>
    <t>ET 30.10.0262 (/)</t>
  </si>
  <si>
    <t>Junta de dilatação e vedação em perfil elastomérico pré-formado, para pontes e viadutos, inclusive lábios poliméricos, para largura de juntas de 80mm, exclusive corte e remoção do pavimento, apicoamento de laje, formas e concretagem dos berços.  Fornecimento e colocação.</t>
  </si>
  <si>
    <t>ET 30.10.0265 (/)</t>
  </si>
  <si>
    <t>Junta de dilatação e vedação em perfil elastomérico pré-formado, para pontes e viadutos, inclusive lábios poliméricos, para largura de juntas de 100mm, exclusive corte e remoção do pavimento, apicoamento de laje, formas e concretagem dos berços.  Fornecimento e colocação.</t>
  </si>
  <si>
    <t>ET 30.10.0300 (/)</t>
  </si>
  <si>
    <t>Junta elástica pré-moldada, perfilado em termoplástico PVC, tipo 0-22 Fugenband ou similar.  Fornecimento e colocação.</t>
  </si>
  <si>
    <t>ET 30.10.0350 (/)</t>
  </si>
  <si>
    <t>Recuperação de juntas de dilatação de obras de contenção até 2m de abertura com proteção de Bikaflex ou similar, até a profundidade de 1m, exclusive andaime e recuperação estrutural das faces laterais da junta.</t>
  </si>
  <si>
    <t>ET 30.15 Aparelho de Apoio</t>
  </si>
  <si>
    <t>ET 30.15.0050 (/)</t>
  </si>
  <si>
    <t>Macaqueamento para troca de aparelho de apoio com utilização de macaco pistão, capacidade de 100Tf.</t>
  </si>
  <si>
    <t>ET 35 Protensão</t>
  </si>
  <si>
    <t>ET 35.05 Tirantes</t>
  </si>
  <si>
    <t>ET 35.05.0050 (A)</t>
  </si>
  <si>
    <t>Acessórios para tirante de aço CA-50, diâmetro de 25mm (1"), compreendendo o fornecimento e instalação da placa, porca, contra-porca,  proteção anti-corrosiva das peças metálicas, inclusive da cabeça com argamassa de cimento e areia no traço 1:3, exclusive protensão.</t>
  </si>
  <si>
    <t>ET 35.05.0053 (A)</t>
  </si>
  <si>
    <t>Acessórios para tirante de aço CA-50, diâmetro de 25mm (1"), compreendendo o fornecimento e instalação da placa, porca, contra-porca,  anel de ângulo, protensão, proteção anti-corrosiva das peças metálicas, inclusive da cabeça com argamassa de cimento e areia no traço 1:3.</t>
  </si>
  <si>
    <t>ET 35.05.0100 (A)</t>
  </si>
  <si>
    <t>Acessórios para tirante de aço CA-50, diâmetro de 32mm (1 1/4"), compreendendo o fornecimento e instalação da placa, porca, contra-porca,  proteção anti-corrosiva das peças metálicas, inclusive da cabeça com argamassa de cimento e areia no traço 1:3, exclusive protensão.</t>
  </si>
  <si>
    <t>ET 35.05.0103 (A)</t>
  </si>
  <si>
    <t>Acessórios para tirante de aço CA-50, diâmetro de 32mm (1 1/4"), compreendendo o fornecimento e instalação da placa, porca, contra-porca,  anel de ângulo, protensão, proteção anti-corrosiva das peças metálicas, inclusive da cabeça com argamassa de cimento e areia no traço 1:3.</t>
  </si>
  <si>
    <t>ET 35.05.0150 (/)</t>
  </si>
  <si>
    <t>Acessórios para tirante de aço ST85/105, diâmetro de 15mm, incluindo o fornecimento e instalação da placa metálica de (12x12)cm e porca.  Exclusive protensão.</t>
  </si>
  <si>
    <t>ET 35.05.0200 (B)</t>
  </si>
  <si>
    <t>Tirante protendido em aço Gewi 50/55 ou similar, diâmetro de 32mm, incluindo o fornecimento da barra e bainha, proteção anticorrosiva, preparo e colocação no furo, exclusive luvas, placas, contra porcas, etc., perfuração e injeção.</t>
  </si>
  <si>
    <t>ET 35.05.0250 (A)</t>
  </si>
  <si>
    <t>Tirante de aço ST85/105, diâmetro de 32mm (1 1/4"), incluindo o fornecimento da barra e bainha, proteção anticorrosiva, preparo e colocação no furo, exclusive luvas, placas, contra porcas, etc., perfuração e injeção.</t>
  </si>
  <si>
    <t>ET 35.05.0300 (A)</t>
  </si>
  <si>
    <t>Verificação da carga residual em ancoragens de até 60t de carga máxima de ensaio, inclusive fornecimento de equipamentos hidráulicos (macaco e bomba), recuperação com pintura anticorrosiva das ancoragens e reprotensão, limpeza com escova de aço, exclusive andaimes e caixa de proteção das cabeças dos tirantes.</t>
  </si>
  <si>
    <t>ET 35.10 Forma Interna em Tubo de PVC Rígido e Cambotas Metálicas</t>
  </si>
  <si>
    <t>ET 35.10.0050 (/)</t>
  </si>
  <si>
    <t>Forma interna em tubo de PVC rígido, diâmetro externo de 25cm para alívio de peso próprio de peça estrutural, inclusive fornecimento dos materiais.</t>
  </si>
  <si>
    <t>ET 35.13 Tirante para Protensão - Estruturas de Concreto</t>
  </si>
  <si>
    <t>ET 35.13.0050 (/)</t>
  </si>
  <si>
    <t>Cabo de aço de 6 cordoalhas de 1/2" (12,5mm) inclusive bainha metálica, e 10% de perdas de pontas, compreendendo apenas o fornecimento medido pelo peso do cabo de aço geometricamente necessário.</t>
  </si>
  <si>
    <t>ET 35.13.0100 (/)</t>
  </si>
  <si>
    <t>Cabo de aço de 12 cordoalhas de 1/2" (12,5mm) inclusive bainha metálica, e 10% de perdas de pontas, com fornecimento medido pelo peso do cabo de aço geometricamente necessários.</t>
  </si>
  <si>
    <t>ET 35.13.0150 (/)</t>
  </si>
  <si>
    <t>Cabo de aço de 19 cordoalhas de 1/2" (12,5mm) inclusive bainha metálica, e 10% de perdas de pontas, com fornecimento medido pelo peso do cabo de aço geometricamente necessários.</t>
  </si>
  <si>
    <t>ET 35.13.0500 (A)</t>
  </si>
  <si>
    <t>Preparo e colocação de 6 cordoalhas de 12,5mm nas formas, compreendendo corte, montagem, enfiação na bainha e fornecimento de cimento para injeção.</t>
  </si>
  <si>
    <t>ET 35.13.0550 (A)</t>
  </si>
  <si>
    <t>Preparo e colocação de 12 cordoalhas de 12,5mm nas formas compreendendo corte, montagem, enfiação e fornecimento de cimento para injeção.</t>
  </si>
  <si>
    <t>ET 35.13.0600 (A)</t>
  </si>
  <si>
    <t>Preparo e colocação de 19 cordoalhas de 12,5mm nas formas, compreendendo corte, dobragem, enfiação na bainha, bem como o fornecimento de cimento para injeção.</t>
  </si>
  <si>
    <t>ET 35.15 Tirante para Protensão - Solo</t>
  </si>
  <si>
    <t>ET 35.15.0050 (/)</t>
  </si>
  <si>
    <t>Protensão de tirante de 10 e 12 cordoalhas de 1/2", exclusive o fornecimentos dos materiais.</t>
  </si>
  <si>
    <t>ET 35.15.0100 (A)</t>
  </si>
  <si>
    <t>Tirante de aço CA-50, diâmetro de 25mm (1"), para comprimentos superiores a 6m, comprendendo o fornecimento da barra, bainha, abertura de roscas, luvas, proteção anticorrosiva, espaçadores, preparo e colocação no furo; exclusive perfuração, protensão, injeção, acessórios para ancoragem e proteção da cabeça.</t>
  </si>
  <si>
    <t>ET 35.15.0103 (A)</t>
  </si>
  <si>
    <t>Tirante de aço CA-50, diâmetro de 25mm (1"), para comprimentos até 6m, comprendendo o fornecimento da barra, bainha, abertura de roscas, proteção anticorrosiva, espaçadores, preparo e colocação no furo; exclusive perfuração, protensão, injeção, acessórios para ancoragem e proteção da cabeça.</t>
  </si>
  <si>
    <t>ET 35.15.0150 (A)</t>
  </si>
  <si>
    <t>Tirante de aço CA-50, diâmetro de 32mm (1 1/4"), para comprimentos superiores a 6m, comprendendo o fornecimento da barra, bainha, abertura de roscas, luvas, proteção anticorrosiva, espaçadores, preparo e colocação no furo; exclusive perfuração, protensão, injeção, acessórios para ancoragem e proteção da cabeça.</t>
  </si>
  <si>
    <t>ET 35.15.0153 (A)</t>
  </si>
  <si>
    <t>Tirante de aço CA-50, diâmetro de 32mm (1 1/4"), para comprimentos até 6m, comprendendo o fornecimento da barra, bainha, abertura de roscas, proteção anticorrosiva, espaçadores, preparo e colocação no furo; exclusive perfuração, protensão, injeção, acessórios para ancoragem e proteção da cabeça.</t>
  </si>
  <si>
    <t>ET 35.20 Acessórios para Protensão</t>
  </si>
  <si>
    <t>ET 35.20.0050 (A)</t>
  </si>
  <si>
    <t>Acessórios para tirante de aço Gewi 50/55, diâmetro de 32mm (11/4"),  compreendendo o fornecimento e instalação da placa, porca, contra-porca, anel de ângulo, protensão, e proteção anticorrosiva das peças metálicas, inclusive da cabeça com argamassa de cimento e areia no traço 1:3.</t>
  </si>
  <si>
    <t>ET 35.25 Cone de Ancoragem</t>
  </si>
  <si>
    <t>ET 35.25.0050 (/)</t>
  </si>
  <si>
    <t>Cone de ancoragem de cabo de aço de 6 cordoalhas de 12,5mm, compreendendo fornecimento do cone, de luva cone-bainha, de 2m de mola central e bainha, bem como as operações de protensão e injeção de cimento.</t>
  </si>
  <si>
    <t>ET 35.25.0100 (/)</t>
  </si>
  <si>
    <t>Cone ancoragem de cabo de aço de 12 cordoalhas de 12,50mm, compreendendo fornecimento do cone, de luva cone-bainha, de 2m de mola central e bainha, bem como as operações de protensão e injeção de cimento.</t>
  </si>
  <si>
    <t>ET 35.25.0150 (/)</t>
  </si>
  <si>
    <t>Cone de ancoragem de cabo de aço de 19 cordoalhas de 12,5mm, compreendendo fornecimento do cone, de luva cone-bainha, de 2m de mola central e bainha, bem como as operações de protensão e injeção de cimento.</t>
  </si>
  <si>
    <t>ET 40 Telas</t>
  </si>
  <si>
    <t>ET 40.05 Telas de Aço e Galvanizadas</t>
  </si>
  <si>
    <t>ET 40.05.0050 (/)</t>
  </si>
  <si>
    <t>Tela de aço de alta resistência em malha hexagonal de dupla torção, tipo (8x10)cm, diâmetro 2,40mm, com revestimento em PVC, Inclusive o arame de amarração.  Fornecimento.</t>
  </si>
  <si>
    <t>ET 40.05.0053 (/)</t>
  </si>
  <si>
    <t>Tela de aço de alta resistência em malha hexagonal de dupla torção, tipo (8x10)cm, diâmetro 2,70mm, galvanizada, Inclusive o arame de amarração.  Fornecimento.</t>
  </si>
  <si>
    <t>ET 40.05.0100 (/)</t>
  </si>
  <si>
    <t>Tela de aço soldada Telcon Q-113 ou similar, com malha de (10x10)cm, CA-60, com diâmetro de 3,8mm e 1,8Kg/m2.  Fornecimento e colocação.</t>
  </si>
  <si>
    <t>ET 40.05.0103 (A)</t>
  </si>
  <si>
    <t>Tela de aço soldada Telcon Q-138 ou similar, com malha de (10x10)cm, CA-60, com diâmetro de 4,2mm e 2,2Kg/m2.  Fornecimento.</t>
  </si>
  <si>
    <t>ET 40.05.0109 (/)</t>
  </si>
  <si>
    <t>Tela de aço soldada Telcon Q-196 ou similar, com malha de (10x10)cm, CA-60, com diâmetro de 5mm e 3,11Kg/m2.  Fornecimento e colocação.</t>
  </si>
  <si>
    <t>ET 40.05.0112 (/)</t>
  </si>
  <si>
    <t>Tela de aço soldada Telcon Q-246 ou similar, com malha de (10x10)cm, CA-60, com diâmetro de 5,6mm e 3,91Kg/m2.  Fornecimento e colocação.</t>
  </si>
  <si>
    <t>ET 40.05.0115 (/)</t>
  </si>
  <si>
    <t>Tela de aço soldada Telcon Q-283 ou similar, com malha de (10x10)cm, CA-60, com diâmetro de 6mm e 4,48Kg/m2.  Fornecimento e colocação.</t>
  </si>
  <si>
    <t>ET 40.05.0118 (/)</t>
  </si>
  <si>
    <t>Tela de aço soldada Telcon Q-396 ou similar, com malha de (10x10)cm, CA-60, com diâmetro de 7,1mm e 6,28Kg/m2.  Fornecimento e colocação.</t>
  </si>
  <si>
    <t>ET 40.05.0121 (/)</t>
  </si>
  <si>
    <t>Tela de aço soldada Telcon Q-503 ou similar, com malha de (10x10)cm, CA-60, com diâmetro de 8mm e 7,97Kg/m2.  Fornecimento e colocação.</t>
  </si>
  <si>
    <t>ET 40.05.0127 (/)</t>
  </si>
  <si>
    <t>Tela de aço soldada Telcon Q-636 ou similar, com malha de (10x10)cm, CA-60, com diâmetro de 9mm e 10,09Kg/m2.  Fornecimento e colocação.</t>
  </si>
  <si>
    <t>ET 40.05.0150 (/)</t>
  </si>
  <si>
    <t>Tela de aço soldada Telcon Q-61 ou similar, com malha de (15x15)cm, CA-60, com diâmetro de 3,4mm e 0,97Kg/m2.  Fornecimento e colocação.</t>
  </si>
  <si>
    <t>ET 40.05.0153 (/)</t>
  </si>
  <si>
    <t>Tela de aço soldada Telcon Q-75 ou similar, com malha de (15x15)cm, CA-60, diâmetro de 3,8mm e 1,21Kg/m2.  Fornecimento.</t>
  </si>
  <si>
    <t>ET 40.05.0156 (/)</t>
  </si>
  <si>
    <t>Tela de aço soldada Telcon Q-92 ou similar, com malha de (15x15)cm, CA-60, com diâmetro de 4,2mm e 1,48Kg/m2.  Fornecimento e colocação.</t>
  </si>
  <si>
    <t>ET 40.05.0159 (/)</t>
  </si>
  <si>
    <t>Tela de aço soldada Telcon Q-335 ou similar, com malha de (15x15)cm, CA-60, com diâmetro de 8mm e 5,37Kg/m2.  Fornecimento e colocação.</t>
  </si>
  <si>
    <t>ET 40.05.0200 (/)</t>
  </si>
  <si>
    <t>Tela de aço soldada Telcon L-159 ou similar, com malha de (10x30)cm, CA-60, com diâmetro de 4,5mm e 1,69Kg/m2.  Fornecimento.</t>
  </si>
  <si>
    <t>ET 40.05.0250 (/)</t>
  </si>
  <si>
    <t>Tela de aço Telcon ou similar.  Colocação.</t>
  </si>
  <si>
    <t>ET 45 Concreto Projetado e Bombeado</t>
  </si>
  <si>
    <t>ET 45.05 Concreto Projetado</t>
  </si>
  <si>
    <t>ET 45.05.0050 (A)</t>
  </si>
  <si>
    <t>Concreto projetado, consumo de 355kg/m3 de cimento, com aditivo, aplicado em superfícies verticais ou superiores, medido pelo volume aplicado, inclusive 5% de perdas.</t>
  </si>
  <si>
    <t>ET 45.05.0100 (/)</t>
  </si>
  <si>
    <t>Rocha artificial com tecnologia de argamassa armada, com espessura variável de 10 a 12cm, projetada sobre tela apoiada em estrutura de vergalhões de aço CA 60 de 6,0mm liso, estrutura fixada por meio de chumbadores em elementos de concretos com espessura mínimas de 10cm e fck mínimo de 15MPa, vergalhões soldados em forma de tela e atirantados recebenco uma demão de primertex 582 (laranja, fosco, da solventex), efetuando-se os moldes dos vergalhões ee a cada 1m2 fixados cinco chumbadores recebendo 40 kg de carga ade tração cada (relação de 200 kg/m2) para melhor adaptação dos moldes além dos tirantes, fixação de cantoneira L em aço, função de mão francesa, projeção da argamassa sobre tela própria, colocada sobre os vergalhões e pintura de acabamento.  Fornecimento, fabricação, montagem, aplicação e consultoria técnica especializada.</t>
  </si>
  <si>
    <t>ET 45.10 Concreto Bombeado</t>
  </si>
  <si>
    <t>ET 45.10.0053 (/)</t>
  </si>
  <si>
    <t>Concreto bombeado, fck=15MPa, compreendendo o fornecimento de concreto importado de usina, colocação nas formas, espalhamento, adensamento mecânico e acabamento.</t>
  </si>
  <si>
    <t>ET 45.10.0056 (/)</t>
  </si>
  <si>
    <t>Concreto bombeado, fck=18MPa, compreendendo o fornecimento de concreto importado de usina, colocação nas formas, espalhamento, adensamento mecânico e acabamento.</t>
  </si>
  <si>
    <t>ET 45.10.0059 (/)</t>
  </si>
  <si>
    <t>Concreto bombeado, fck=20MPa, compreendendo o fornecimento de concreto importado de usina, colocação nas formas, espalhamento, adensamento mecânico e acabamento.</t>
  </si>
  <si>
    <t>ET 45.10.0065 (/)</t>
  </si>
  <si>
    <t>Concreto bombeado, fck=22,5MPa, compreendendo o fornecimento de concreto importado de usina, colocação nas formas, espalhamento, adensamento mecânico e acabamento.</t>
  </si>
  <si>
    <t>ET 45.10.0067 (/)</t>
  </si>
  <si>
    <t>Concreto bombeado com fck=25MPa, compreendendo o fornecimento de concreto importado de usina, colocação nas formas, espalhamento, adensamento mecânico e acabamento.</t>
  </si>
  <si>
    <t>ET 45.10.0071 (/)</t>
  </si>
  <si>
    <t>Concreto bombeado, fck=30MPa, compreendendo o fornecimento de concreto importado de usina, colocação nas formas, espalhamento, adensamento mecânico e acabamento.</t>
  </si>
  <si>
    <t>ET 45.10.0076 (/)</t>
  </si>
  <si>
    <t>Concreto bombeado com fck=35MPa, compreendendo o fornecimento de concreto importado de usina, colocação nas formas, espalhamento, adensamento mecânico e acabamento.</t>
  </si>
  <si>
    <t>ET 45.10.0080 (/)</t>
  </si>
  <si>
    <t>Concreto bombeado com fck=40MPa, compreendendo o fornecimento de concreto importado de usina, colocação nas formas, espalhamento, adensamento mecânico e acabamento.</t>
  </si>
  <si>
    <t>ET 50 Serviços de Proteção e Contenção</t>
  </si>
  <si>
    <t>ET 50.05 Serviços de Proteção e Contenção</t>
  </si>
  <si>
    <t>ET 50.05.0050 (C)</t>
  </si>
  <si>
    <t>Estabilização de talude com revestimento de concreto dosado para uma resistência caracteristica a compressão de 20MPa, aplicado manualmente sobre tela metálica, tipo Telcon Q-138 ou similar.  O serviço inclui a limpeza (roçado e remoção da vegetação) e regularização do talude, chapisco fino de cimento e areia no traço 1:3, instalação de chumbadores de aço de 12,5mm fixados no terreno com nata de cimento, instalação de drenos com tubos de PVC de 2" a cada 2,25m² envoltos com geossintético, tipo Bidim OP-30 ou similar, fixação da tela metálica nos chumbadores e aplicação do concreto na espessura média de 7,50cm.</t>
  </si>
  <si>
    <t>ET 50.05.0150 (/)</t>
  </si>
  <si>
    <t>Execução de revestimento de canal, utilizando o colchão em concreto VSL ou similar, com espessura de 0,15m, incluindo fornecimento dos materiais.</t>
  </si>
  <si>
    <t>ET 50.05.0200 (A)</t>
  </si>
  <si>
    <t>Muro de contenção de taludes em alvenaria de bloco de concreto estrutural de (19x19x39)cm, até 1,80m de altura, incluindo base de concreto, aço CA-50 e enchimento de blocos e medido pela área real.</t>
  </si>
  <si>
    <t>ET 55 Pré-Moldados</t>
  </si>
  <si>
    <t>ET 55.05 Laje Pré-Moldada</t>
  </si>
  <si>
    <t>ET 55.05.0050 (/)</t>
  </si>
  <si>
    <t>Colagem com adesivo especial estrutural de peças de concreto pré-fabricadas, sobre laje preparada e regularizada, exclusive esta camada, estimando-se a aplicação de uma camada de adesivo nas faces.</t>
  </si>
  <si>
    <t>ET 55.05.0100 (B)</t>
  </si>
  <si>
    <t>Laje pré-moldada, ßeta 11, para sobrecarga de 1KN/m2 e vão até 4,40m, considerando vigotas, tijolos e armadura negativa, inclusive capeamento de 4cm de espessura, com concreto fck=20MPa e escoramento.  Fornecimento e montagem.</t>
  </si>
  <si>
    <t>ET 55.05.0103 (B)</t>
  </si>
  <si>
    <t>Laje pré-moldada, ßeta 12, para sobrecarga de 3,5KN/m2 e vão de 4,10m, considerando vigotas, tijolos e armadura negativa, inclusive capeamento de 4cm de espessura, com concreto fck=20MPa e escoramento.  Fornecimento e montagem.</t>
  </si>
  <si>
    <t>ET 55.05.0150 (B)</t>
  </si>
  <si>
    <t>Laje pré-moldada para sobrecarga de 300kgf/m², em painéis com vão de até 5m, ßeta 12, ferros transversais e negativos CA-50 e capeamento de 5cm de espessura com concreto de fck=20MPa.  Forma e escoramento com aproveitamento da madeira em 3 vezes.  Fornecimento e montagem.</t>
  </si>
  <si>
    <t>ET 55.05.0156 (A)</t>
  </si>
  <si>
    <t>Laje pré-moldada, ßeta 16, para sobrecarga de 3,5KN/m2 e vão até 5,20m, considerando vigotas, tijolos e armadura negativa, inclusive capeamento de 4cm de espesssura, com concreto fck=15MPa e escoramento.  Fornecimento e montagem do conjunto.</t>
  </si>
  <si>
    <t>ET 55.05.0159 (B)</t>
  </si>
  <si>
    <t>Laje pré-moldada para sobrecarga de 300kgf/m², em painéis com vão de 5,10m até 6,90m, ßeta 16, ferros transversais e negativos CA-50 e capeamento de 5cm de espessura com concreto de fck=20MPa.  Forma e escoramento com aproveitamento da madeira em 3 vezes.  Fornecimento e montagem.</t>
  </si>
  <si>
    <t>ET 55.05.0165 (B)</t>
  </si>
  <si>
    <t>Laje pré-moldada, ßeta 20, para sobrecarga de 3,5KN/m2 e vão até 6,20m, considerando vigotas, tijolos e armadura negativa, inclusive capeamento de 4cm de espessura, com concreto fck=20MPa e escoramento.  Fornecimento e montagem.</t>
  </si>
  <si>
    <t>ET 55.05.0171 (B)</t>
  </si>
  <si>
    <t>Laje pré-moldada para sobrecarga de 300kgf/m², em painéis com vão de 7m até 8m, ßeta 20, ferros transversais e negativos CA-50 e capeamento de 5cm de espessura com concreto de fck=20MPa.  Forma e escoramento com aproveitamento da madeira em 3 vezes.  Fornecimento e montagem.</t>
  </si>
  <si>
    <t>ET 55.10 Estrutura de Concreto Pré-Moldado</t>
  </si>
  <si>
    <t>ET 55.10.0050 (/)</t>
  </si>
  <si>
    <t>Bloco de concreto, intertravado, dimensão de (40x40x20)cm e peso mínimo de 29Kg, modelo Terrae W, sem jardineira, Terrae ou similar, para paramentos de estruturas de contenção.  Fornecimento.</t>
  </si>
  <si>
    <t>ET 55.10.0053 (/)</t>
  </si>
  <si>
    <t>Bloco de concreto, intertravado, dimensão de (40x40x20)cm e peso mínimo de 25Kg, modelo Terrae F, com jardineira, Terrae ou similar, para paramentos de estruturas de contenção.  Fornecimento.</t>
  </si>
  <si>
    <t>ET 55.10.0100 (A)</t>
  </si>
  <si>
    <t>Canal pré-fabricado, em concreto protendido e/ou armado, com seção em U, medido pela área do perímetro interno da seção vezes o comprimento do canal, inclusive transporte das peças até a obra.  Fornecimento e assentamento.</t>
  </si>
  <si>
    <t>ET 55.10.0150 (A)</t>
  </si>
  <si>
    <t>Cobertura de canal pré-fabricado, em concreto armado, para vãos de até 5m, inclusive transporte das peças até a obra.  Fornecimento e colocação.</t>
  </si>
  <si>
    <t>ET 55.10.0301 (/)</t>
  </si>
  <si>
    <t>Superestrutura de concreto protendido pré-fabricada de passarela para pedestre, com 2,00m de largura.  Incluindo guarda-corpos metálicos com pintura, transporte até a obra e montagem.  Vão livre entre 7,50 a 15,00m.</t>
  </si>
  <si>
    <t>ET 55.10.0303 (/)</t>
  </si>
  <si>
    <t>Superestrutura de concreto protendido pré-fabricada de passarela para pedestre, com 2,00m de largura.  Incluindo guarda-corpos metálicos com pintura, transporte até a obra e montagem.  Vão livre entre 15,01m a 22,50m.</t>
  </si>
  <si>
    <t>ET 55.10.0306 (/)</t>
  </si>
  <si>
    <t>Superestrutura de concreto protendido pré-fabricada de passarela para pedestre, com 2,00m de largura.  Incluindo guarda-corpos metálicos com pintura, transporte até a obra e montagem.  Vão livre entre 22,51m a 25,00m.</t>
  </si>
  <si>
    <t>ET 55.10.0500 (/)</t>
  </si>
  <si>
    <t>Superestrutura de concreto protendido pré-fabricada, para pontes ou viadutos, classe 45, com uma faixa de tráfego e pista de rolamento de 3,20m.  Incluindo guarda-rodas, passeios, guarda-corpos metálicos com pintura, transporte até a obra e montagem.  Exclusive revestimento asfáltico e iluminação pública.  Vão livre entre 7,50m a 10,00m e largura total de 4,60m.</t>
  </si>
  <si>
    <t>ET 55.10.0503 (/)</t>
  </si>
  <si>
    <t>Superestrutura de concreto protendido pré-fabricada, para pontes ou viadutos, classe 45, com uma faixa de tráfego e pista de rolamento de 3,20m.  Incluindo guarda-rodas, passeios, guarda-corpos metálicos com pintura, transporte até a obra e montagem.  Exclusive revestimento asfáltico e iluminação pública.  Vão livre entre 10,01m a 15,00m e largura total de 4,60m.</t>
  </si>
  <si>
    <t>ET 55.10.0506 (/)</t>
  </si>
  <si>
    <t>Superestrutura de concreto protendido pré-fabricada, para pontes ou viadutos, classe 45, com uma faixa de tráfego e pista de rolamento de 3,20m.  Incluindo guarda-rodas, passeios, guarda-corpos metálicos com pintura, transporte até a obra e montagem.  Exclusive revestimento asfáltico e iluminação pública.  Vão livre entre 15,01m a 17,50m e largura total de 4,60m.</t>
  </si>
  <si>
    <t>ET 55.10.0509 (/)</t>
  </si>
  <si>
    <t>Superestrutura de concreto protendido pré-fabricada, para pontes ou viadutos, classe 45, com uma faixa de tráfego e pista de rolamento de 3,20m.  Incluindo guarda-rodas, passeios, guarda-corpos metálicos com pintura, transporte até a obra e montagem.  Exclusive revestimento asfáltico e iluminação pública.  Vão livre entre 17,51m a 25,00m e largura total de 4,60m.</t>
  </si>
  <si>
    <t>ET 55.10.0600 (/)</t>
  </si>
  <si>
    <t>Superestrutura de concreto protendido pré-fabricada, para pontes ou viadutos, classe 45, para duas faixas de tráfego e pista de rolamento de 7,20m.  Incluindo barreiras de concreto, transporte até a obra e montagem.  Exclusive revestimento asfáltico e iluminação pública.  Vão livre entre 7,50m a 12,50m e largura total de 8,00m.</t>
  </si>
  <si>
    <t>ET 55.10.0603 (/)</t>
  </si>
  <si>
    <t>Superestrutura de concreto protendido pré-fabricada, para pontes ou viadutos, classe 45, para duas faixas de tráfego e pista de rolamento de 7,20m.  Incluindo barreiras de concreto, transporte até a obra e montagem.  Exclusive revestimento asfáltico e iluminação pública.  Vão livre entre 12,51m a 17,50m e largura total de 8,00m.</t>
  </si>
  <si>
    <t>ET 55.10.0606 (/)</t>
  </si>
  <si>
    <t>Superestrutura de concreto protendido pré-fabricada, para pontes ou viadutos, classe 45, para duas faixas de tráfego e pista de rolamento de 7,20m.  Incluindo barreiras de concreto, transporte até a obra e montagem.  Exclusive revestimento asfáltico e iluminação pública.  Vão livre entre 17,51m a 25,00m e largura total de 8,00m.</t>
  </si>
  <si>
    <t>ET 55.10.0609 (/)</t>
  </si>
  <si>
    <t>Superestrutura de concreto protendido pré-fabricada, para pontes ou viadutos, classe 45, para duas faixas de tráfego e pista de rolamento de 7,20m.  Incluindo barreiras de concreto, transporte até a obra e montagem.  Exclusive revestimento asfáltico e iluminação pública.  Vão livre entre 25,01m a 30,00m e largura total de 8,00m.</t>
  </si>
  <si>
    <t>ET 55.10.0700 (/)</t>
  </si>
  <si>
    <t>Superestrutura de concreto protendido pré-fabricada, para pontes ou viadutos, classe 45, para duas faixas de tráfego e pista de rolamento de 7,20m.  Incluindo barreiras de concreto, passeios, guarda-corpos metálicos com pintura, transporte até a obra e montagem.  Exclusive revestimento asfáltico e iluminação pública.  Vão livre entre 7,50m a 12,50m e largura total de 10,50m.</t>
  </si>
  <si>
    <t>ET 55.10.0703 (/)</t>
  </si>
  <si>
    <t>Superestrutura de concreto protendido pré-fabricada, para pontes ou viadutos, classe 45, para duas faixas de tráfego e pista de rolamento de 7,20m.  Incluindo barreiras de concreto, passeios, guarda-corpos metálicos com pintura, transporte até a obra e montagem.  Exclusive revestimento asfáltico e iluminação pública.  Vão livre entre 12,50m a 17,50m e largura total de 10,50m.</t>
  </si>
  <si>
    <t>ET 55.10.0706 (/)</t>
  </si>
  <si>
    <t>Superestrutura de concreto protendido pré-fabricada, para pontes ou viadutos, classe 45, para duas faixas de tráfego e pista de rolamento de 7,20m.  Incluindo barreiras de concreto, passeios, guarda-corpos metálicos com pintura, transporte até a obra e montagem.  Exclusive revestimento asfáltico e iluminação pública.  Vão livre entre 17,50m a 25m e largura total de 10,50m.</t>
  </si>
  <si>
    <t>ET 55.10.0709 (/)</t>
  </si>
  <si>
    <t>Superestrutura de concreto protendido pré-fabricada, para pontes ou viadutos, classe 45, para duas faixas de tráfego e pista de rolamento de 7,20m.  Incluindo barreiras de concreto, passeios, guarda-corpos metálicos com pintura, transporte até a obra e montagem.  Exclusive revestimento asfáltico e iluminação pública.  Vão livre entre 25m a 30m e largura total de 10,50m.</t>
  </si>
  <si>
    <t>ET 55.15 Estrutura de Concreto Armado Pré-Fabricado</t>
  </si>
  <si>
    <t>ET 55.15.0050 (/)</t>
  </si>
  <si>
    <t>Estrutura pré-fabricada em concreto armado / protendido, com fck &gt;= 30 MPa, para obras prediais até quatro pavimentos, com pilares, vigas principais e secundárias, lajes, patamares e rampas de acesso, sendo a Confecção das peças inclusive o fornecimento dos materiais e o Transporte até o canteiro da obra exclusive a montagem.</t>
  </si>
  <si>
    <t>ET 55.15.0100 (A)</t>
  </si>
  <si>
    <t>Montagem da estrutura pré-fabricada em concreto armado / protendido, com fck &gt;= 30 MPa, para obras prediais até quatro pavimentos, com pilares, vigas principais e secundárias, lajes, patamares e rampas de acesso, incluindo o capeamento das lajes já equalizadas, solidarização da estrutura, exclusive a confecção e o transporte das peças até o canteiro da obra.</t>
  </si>
  <si>
    <t>ET 60 Concreto Importado de Usinas</t>
  </si>
  <si>
    <t>ET 60.05 Concreto Importado de Usinas</t>
  </si>
  <si>
    <t>ET 60.05.0051 (/)</t>
  </si>
  <si>
    <t>Concreto importado de usina dosado racionalmente para uma resistência característica à compressão de fck=10MPa.</t>
  </si>
  <si>
    <t>ET 60.05.0056 (/)</t>
  </si>
  <si>
    <t>Concreto importado de usina dosado racionalmente para uma resistência característica à compressão de 15MPa.</t>
  </si>
  <si>
    <t>ET 60.05.0059 (/)</t>
  </si>
  <si>
    <t>Concreto importado de usina dosado racionalmente para uma resistência característica à compressão de 18MPa.</t>
  </si>
  <si>
    <t>ET 60.05.0062 (/)</t>
  </si>
  <si>
    <t>Concreto importado de usina dosado racionalmente para uma resistência característica à compressão de 20MPa.</t>
  </si>
  <si>
    <t>ET 60.05.0068 (/)</t>
  </si>
  <si>
    <t>Concreto importado de usina dosado racionalmente para uma resistência característica à compressão de 22,5MPa.</t>
  </si>
  <si>
    <t>ET 60.05.0071 (/)</t>
  </si>
  <si>
    <t>Concreto importado de usina dosado racionalmente para uma resistência característica à compressão de fck=25MPa.</t>
  </si>
  <si>
    <t>ET 60.05.0074 (/)</t>
  </si>
  <si>
    <t>Concreto importado de usina dosado racionalmente para uma resistência característica à compressão de fck=30MPa.</t>
  </si>
  <si>
    <t>ET 60.05.0077 (/)</t>
  </si>
  <si>
    <t>Concreto importado de usina dosado racionalmente para uma resistência característica à compressão de fck=35MPa.</t>
  </si>
  <si>
    <t>ET 60.05.0100 (/)</t>
  </si>
  <si>
    <t>Concreto importado de usina dosado racionalmente para uma resistência característica à compressão de 40Mpa.</t>
  </si>
  <si>
    <t>ET 60.05.0159 (/)</t>
  </si>
  <si>
    <t>Concreto colorido, com óxido de ferro vermelho sintético, importado de usina, dosado racionalmente para uma resistência característica à compressão de 15 Mpa.</t>
  </si>
  <si>
    <t>ET 60.10 Concreto de Alto Desempenho Importado de Usina</t>
  </si>
  <si>
    <t>ET 60.10.0300 (/)</t>
  </si>
  <si>
    <t>Concreto de alto desempenho, importado de usina, dosado racionalmente para uma resistência característica a compressão de 30 Mpa, fator água cimento 0,30 a 0,40, incluindo aditivos.</t>
  </si>
  <si>
    <t>ET 60.10.0500 (/)</t>
  </si>
  <si>
    <t>Concreto de alto desempenho, importado de usina, dosado racionalmente para resistência característica a compressão de 50 Mpa, fator água cimento 0,30 a 0,40, incluindo aditivos.</t>
  </si>
  <si>
    <t>ET 60.15 Bombeamento de Concreto Importado de Usina</t>
  </si>
  <si>
    <t>ET 60.15.0050 (A)</t>
  </si>
  <si>
    <t>Bombeamento para concreto de alto desempenho.</t>
  </si>
  <si>
    <t>ET 65 Recuperação de Ferragem e Estrutura de Concreto</t>
  </si>
  <si>
    <t>ET 65.05 Recuperação de Ferragem e Estrutura de Concreto</t>
  </si>
  <si>
    <t>ET 65.05.0050 (/)</t>
  </si>
  <si>
    <t>Aplicação com Air Less de inibidor de corrosão Sika Ferrogard-903 ou similar em estrutura de comcreto armado nos serviços de recuperação estrutural.  Exclusive limpeza da estrutura.</t>
  </si>
  <si>
    <t>ET 65.05.0103 (/)</t>
  </si>
  <si>
    <t>Recuperação de ferragem em estrutura de concreto, sem utilização de solda, incluindo fornecimento, corte, dobragem e colocação.</t>
  </si>
  <si>
    <t>ET 65.05.0106 (A)</t>
  </si>
  <si>
    <t>Recuperação de armadura de concreto, por meio de solda elétrica.</t>
  </si>
  <si>
    <t>ET 65.05.0153 (A)</t>
  </si>
  <si>
    <t>Reforço estrutural composto de manta de fibra de carbono com espessura de 0,166mm, sistema SIKAWRAP ou similar, inclusive lixamento da superfície, regularização por enchimento aleatório e aplicação de adesivo epoxi para fixação e saturação das fibras de carbono.</t>
  </si>
  <si>
    <t>ET 65.05.0156 (/)</t>
  </si>
  <si>
    <t>Reforço estrutural com lamina de fibra de carbono, largura de 50mm e espessura de 1,20mm, sistema SIKACARBODUR ou similar, inclusive lixamento da superfície, regularização por enchimento aleatório e aplicação de adesivo epoxi para fixação e saturação das fibras de carbono.</t>
  </si>
  <si>
    <t>ET 65.05.0200 (/)</t>
  </si>
  <si>
    <t>Tratamento de armadura de ferro em estrutura de concreto armado, com Sika - top 108, ou similar</t>
  </si>
  <si>
    <t>ET 70 Saco de Solo Cimento</t>
  </si>
  <si>
    <t>ET 70.05 Saco de Solo Cimento</t>
  </si>
  <si>
    <t>ET 70.05.0100 (/)</t>
  </si>
  <si>
    <t>Saco solo cimento (RIP RAP), com capacidade para 0,07m³ de material adensado, nas dimensões aproximadas de (0,60x0,58x0,20)m, com taxa de 10% de cimento, inclusive fornecimento de todos os materiais, dosagem, mistura, acondicionamento, costura e transporte manual equivalente a 20,00m na horizontal e 5,00m na vertical.</t>
  </si>
  <si>
    <t>ET 75 Injeções e Consolidações</t>
  </si>
  <si>
    <t>ET 75.05 Injeções e Consolidações</t>
  </si>
  <si>
    <t>ET 75.05.0050 (/)</t>
  </si>
  <si>
    <t>Berço de argamassa Epóxi (Grout).</t>
  </si>
  <si>
    <t>ET 75.05.0100 (/)</t>
  </si>
  <si>
    <t>Fixação de apoios estruturais, ancoragem de cabos, colagem de elementos pré-moldados, juntas de concretagem (juntas finas), fixação de chumbadores, calhas e guias, reparos em arestas de concreto aparente, trincas e defeitos superficiais e colagem de concreto velho com concreto novo com resina epoxica.  Fornecimento e aplicação.</t>
  </si>
  <si>
    <t>ET 75.05.0150 (/)</t>
  </si>
  <si>
    <t>Fornecimento e aplicação de Grout ou similar.</t>
  </si>
  <si>
    <t>ET 75.05.0200 (A)</t>
  </si>
  <si>
    <t>Injeção de calda de cimento, admitindo uma produção média bruta de 0,5saco/h, inclusive fornecimento dos materiais, medido por saco de 50Kg.</t>
  </si>
  <si>
    <t>ET 75.05.0203 (A)</t>
  </si>
  <si>
    <t>Injeção de calda de cimento, admitindo uma produção média bruta de 1saco/h, inclusive fornecimento dos materiais, medido por saco de 50Kg.</t>
  </si>
  <si>
    <t>ET 75.05.0206 (A)</t>
  </si>
  <si>
    <t>Injeção de calda de cimento, admitindo uma produção média bruta de 2 sacos/h, inclusive fornecimento dos materiais, medido por saco de 50Kg.</t>
  </si>
  <si>
    <t>ET 75.05.0250 (/)</t>
  </si>
  <si>
    <t>Injeção de calda de cimento para chumbamento de tirantes, com pressão de 0,20MPa, aferida através de manômetro, incluindo todos os materiais, equipamentos e mão de obra.</t>
  </si>
  <si>
    <t>ET 75.05.0300 (/)</t>
  </si>
  <si>
    <t>Injeção de resina Epóxica em fissuras de concreto estrutural, inclusive preparo do local, perfuração, vedação e fornecimento dos materiais a injetar.  Custo por metro linear de fissura.</t>
  </si>
  <si>
    <t>ET 75.05.0350 (/)</t>
  </si>
  <si>
    <t>Resina acrílica como ponte de aderência para argamassa em serviços de recuperação estrutural.  Fornecimento e aplicação.</t>
  </si>
  <si>
    <t>ET 80 Concreto com Aditivo</t>
  </si>
  <si>
    <t>ET 80.05 Concreto com Aditivo</t>
  </si>
  <si>
    <t>ET 80.05.0050 (/)</t>
  </si>
  <si>
    <t>Aditivo a base de sílica ativa, dosado sobre o peso do cimento, na proporção média de 10%, incluindo mão-de-obra e perdas.  Por m3 de concreto.</t>
  </si>
  <si>
    <t>ET 80.05.0100 (/)</t>
  </si>
  <si>
    <t>Concreto (Sikagrout ou similar) incluindo 50% de pedrisco, compreendendo fornecimento, preparo e lançamento.</t>
  </si>
  <si>
    <t>ET 80.05.0150 (/)</t>
  </si>
  <si>
    <t>Plastiment VZ líquido ou similar, adicionado ao concreto na proporção de 500g/saco de cimento.</t>
  </si>
  <si>
    <t>ET 85 Terra Armada</t>
  </si>
  <si>
    <t>ET 85.05 Construção de Maciço de Terra Armada</t>
  </si>
  <si>
    <t>ET 85.05.0050 (A)</t>
  </si>
  <si>
    <t>Terra armada para arrimo de maciço tipo Greide, isto é, para rampas de acesso e viadutos ou pontes com sobrecarga rodoviária, sendo a altura da soleira ao greide da pista entre 0m e 6m.  O preço inclui a execução de todos os serviços e o fornecimento de todos os elementos construtivos especiais e peças galvanizadas, necessários para a fabricação e montagem das escamas pré-moldadas em concreto estrutural (fck=21MPa e 50Kg/m3) de armadura com aço CA-50 e concreto simples (fck=15MPa) para soleira e arremates de topo, bem como caminhão tipo Munck para carga e transporte das escamas a partir do canteiro de fabricação, exclusive a execução do aterro.</t>
  </si>
  <si>
    <t>ET 85.05.0100 (A)</t>
  </si>
  <si>
    <t>Terra armada para arrimo de maciço tipo Greide, isto é, para rampas de acesso e viadutos ou pontes com sobrecarga rodoviária, sendo a altura da soleira ao greide da pista entre 6m e 9m.  O preço inclui a execução de todos os serviços e o fornecimento de todos os elementos construtivos especiais e peças galvanizadas, necessários para a fabricação e montagem das escamas pré-moldadas em concreto estrutural (fck=21MPa e 50Kg/m3) de armadura com aço CA-50 e concreto simples (fck=15MPa) para soleira e arremates de topo, bem como caminhão tipo Munck para carga e transporte das escamas a partir do canteiro de fabricação, exclusive a execução do aterro.</t>
  </si>
  <si>
    <t>ET 85.05.0150 (A)</t>
  </si>
  <si>
    <t>Terra armada para arrimo de maciço tipo Greide, isto é, para rampas de acesso e viadutos ou pontes com sobrecarga rodoviária, sendo a altura da soleira ao greide da pista entre 9m e 12m.  O preço inclui a execução de todos os serviços e o fornecimento de todos os elementos construtivos especiais e peças galvanizadas, necessários para a fabricação e montagem das escamas pré-moldadas em concreto estrutural (fck=21MPa e 50Kg/m3) de armadura com aço CA-50 e concreto simples (fck=15MPa) para soleira e arremates de topo, bem como caminhão tipo Munck para carga e transporte das escamas a partir do canteiro de fabricação, exclusive a execução do aterro.</t>
  </si>
  <si>
    <t>ET 90 Estrutura em Madeira</t>
  </si>
  <si>
    <t>ET 90.05 Estrutura em Eucalipto</t>
  </si>
  <si>
    <t>ET 90.05.0053 (/)</t>
  </si>
  <si>
    <t>Pilar em madeira de reflorestamento, com 25cm de diâmetro, tratado com pintura imunizante Pentox ou similar, exclusive escavação, fundação e reaterro.  Fornecimento e assentamento.</t>
  </si>
  <si>
    <t>ET 90.10 Estrutura em Madeira de Lei</t>
  </si>
  <si>
    <t>ET 90.10.0500 (B)</t>
  </si>
  <si>
    <t>Píer para atracação de embarcações estruturado em peças de madeira serrada, sendo as longarinas de 3"x9" e as transversinas de 3"x12", fixadas por barras inox rosqueadas de 1,00mx1/2", assoalho em ripas de madeira aparelhada de (2,5x10)cm, fixadas por pregos galvanizados de seção quadrada nas dimensões de (4,38x79)mm.  Todo conjunto assentado sobre pilares circulares com diâmetro de 40cm em concreto estrutural FCK=20MPa, revestido em tubo de PVC rígido de 400mm.  Fornecimento de todos materiais, colocação, instalação, transporte, topografia e montagem de todas as peças e acabamento final.</t>
  </si>
  <si>
    <t>ET 99 Diversos</t>
  </si>
  <si>
    <t>ET 99.99 Diversos</t>
  </si>
  <si>
    <t>ET 99.99.0050 (A)</t>
  </si>
  <si>
    <t>Placa pré-moldada de concreto armado com 6cm de espessura, confeccionada com concreto importado de usina, dosado para fck=24MPa e 8% de microssílica, compreendendo lançamento e adensamento mecânico, inclusive transporte e colocação sobre vigas, com guindaste.</t>
  </si>
  <si>
    <t>FD 05 Estacas</t>
  </si>
  <si>
    <t>FD 05.05 Cravação de Estacas de Aço</t>
  </si>
  <si>
    <t>FD 05.05.0050 (A)</t>
  </si>
  <si>
    <t>Cravação de estaca de aço, perfil H de (6"x6"), 1ª alma, em terreno de média resistência à penetração, inclusive fornecimento e um corte ao maçarico e perda de 5% do perfil, exclusive emendas entaladas.</t>
  </si>
  <si>
    <t>FD 05.05.0100 (/)</t>
  </si>
  <si>
    <t>Cravação de estaca de aço I, de 15" a 20", em terreno de média resistência à penetração, inclusive um corte ao maçarico, exclusive emendas, fornecimento e perdas do perfil.</t>
  </si>
  <si>
    <t>FD 05.05.0150 (A)</t>
  </si>
  <si>
    <t>Cravação de estaca, trilho TR-37, duplo, em terreno de média resistência à penetração, inclusive fornecimento, um corte ao maçarico e perdas, exclusive emendas transversais e dispositivos contra a punção.</t>
  </si>
  <si>
    <t>FD 05.05.0200 (A)</t>
  </si>
  <si>
    <t>Cravação de estaca, trilho TR-37, simples, em terreno de média resistência à penetração, inclusive fornecimento dos materiais, um corte ao maçarico e perdas, exclusive emendas transversais e dispositivos contra a punção.</t>
  </si>
  <si>
    <t>FD 05.10 Cravação de Estacas Pré-Moldada em Concreto e Emenda Metálica</t>
  </si>
  <si>
    <t>FD 05.10.0050 (/)</t>
  </si>
  <si>
    <t>Cravação de estaca pré-moldada, de concreto armado centrifugado, tipo Scac Standard ou similar, com diâmetro de 20cm e capacidade de carga de 25t a 30t, inclusive fornecimento e exclusive emendas e transporte do Bate Estaca.</t>
  </si>
  <si>
    <t>FD 05.10.0100 (A)</t>
  </si>
  <si>
    <t>Cravação de estaca pré-moldada, de concreto armado centrifugado, tipo Scac Standard ou similar, com diâmetro de 26cm e capacidade de carga de 30t a 40t, inclusive fornecimento e exclusive emendas e transporte de Bate Estaca.</t>
  </si>
  <si>
    <t>FD 05.10.0150 (A)</t>
  </si>
  <si>
    <t>Cravação de estaca pré-moldada, de concreto armado centrifugado, tipo Scac Standard ou similar, com diâmetro de 33cm e capacidade de carga de 40t a 60t, inclusive fornecimento e exclusive emendas e transporte de Bate Estaca.</t>
  </si>
  <si>
    <t>FD 05.10.0200 (/)</t>
  </si>
  <si>
    <t>Emenda metálica em estaca pré-moldada tipo Scac Standard ou similar, com diâmetro de 20cm e capacidade de carga de 25t a 30t.</t>
  </si>
  <si>
    <t>FD 05.10.0250 (/)</t>
  </si>
  <si>
    <t>Emenda metálica em estaca pré-moldada tipo Scac Standard ou similar, com diâmetro de 26cm e capacidade de carga de 30t a 40t.</t>
  </si>
  <si>
    <t>FD 05.10.0300 (/)</t>
  </si>
  <si>
    <t>Emenda metálica em estaca pré-moldada tipo Scac Standard ou similar, com diâmetro de 33cm e capacidade de carga de 40t a 60t.</t>
  </si>
  <si>
    <t>FD 05.10.0350 (/)</t>
  </si>
  <si>
    <t>Emenda de estaca pré-moldada de concreto armado, tipo POE-XR ou similar, com diâmetro nominal de 455mm.</t>
  </si>
  <si>
    <t>FD 05.10.0400 (B)</t>
  </si>
  <si>
    <t>Fornecimento e cravação vertical de estaca pré-moldada de concreto armado com fck de 22,5 MPa, POE-XR ou similar, com diâmetro nominal de 455mm, inclusive o transporte da estaca, exclusive emendas, a mobilização e a desmobilização do bate estacas.</t>
  </si>
  <si>
    <t>FD 05.10.0500 (B)</t>
  </si>
  <si>
    <t>Fornecimento e cravação inclinada até 12º de estaca pré-moldada de concreto armado com fck de 22,5 MPa, POE-XR ou similar, com diâmetro nominal de 455mm, inclusive o transporte da estaca, exclusive emendas, a mobilização e a desmobilização do bate estacas.</t>
  </si>
  <si>
    <t>FD 05.15 Cravação de Estacas de Eucalipto</t>
  </si>
  <si>
    <t>FD 05.15.0050 (A)</t>
  </si>
  <si>
    <t>Cravação de estaca em madeira de reflorestamento, com diâmetro de 25cm, em terreno de fraca resistência à penetração, inclusive fornecimento da estaca.</t>
  </si>
  <si>
    <t>FD 05.15.0100 (A)</t>
  </si>
  <si>
    <t>Cravação de estaca em madeira de reflorestamento, com diâmetro de 25cm, em terreno de média resistência à penetração, inclusive fornecimento da estaca.</t>
  </si>
  <si>
    <t>FD 05.20 Estaca de Concreto Armado Moldado no Terreno</t>
  </si>
  <si>
    <t>FD 05.20.0050 (A)</t>
  </si>
  <si>
    <t>Estaca de concreto armado, moldado no terreno, tipo Franki Standard ou similar, com diâmetro de 400mm, profundidade até 16m, capacidade média de carga igual a 70t, inclusive fornecimento dos materiais, considerando o trecho cravado e concretado.</t>
  </si>
  <si>
    <t>FD 05.20.0100 (/)</t>
  </si>
  <si>
    <t>Estaca de concreto armado, moldado no terreno, tipo Franki Standart ou similar, com diâmetro de 600m, profundidade até 16m, capacidade média de carga igual 170t, inclusive fornecimento dos materiais, considerando o trecho cravado e concretado.</t>
  </si>
  <si>
    <t>FD 05.23 Estaca Escavada</t>
  </si>
  <si>
    <t>FD 05.23.0025 (/)</t>
  </si>
  <si>
    <t>Estaca de concreto armado, moldada no terreno, tipo hélice contínua, diâmetro de 400mm, capacidade de carga de 60t a 80t, inclusive fornecimento dos materiais, considerando o trecho cravado e concretado.</t>
  </si>
  <si>
    <t>FD 05.23.0028 (/)</t>
  </si>
  <si>
    <t>Estaca de concreto armado, moldada no terreno, tipo hélice contínua, diâmetro de 500mm, capacidade de carga de 80t a 130t, inclusive fornecimento dos materiais, considerando o trecho cravado e concretado.</t>
  </si>
  <si>
    <t>FD 05.23.0050 (A)</t>
  </si>
  <si>
    <t>Estaca de concreto armado, moldada no terreno tipo hélice contínua, com diâmetro de 600mm, com capacidade de carga de 131 a 150t, incluindo o fornecimento de todos os materiais, considerando o trecho cravado e concretado.</t>
  </si>
  <si>
    <t>FD 05.25 Tubulão com Camisa de Concreto Armado</t>
  </si>
  <si>
    <t>FD 05.25.0050 (B)</t>
  </si>
  <si>
    <t>Tubulão com camisa de concreto armado com diâmetro de 1m.  Fornecimento, preparo e colocação dos materiais para execução (concreto fck=18,5MPa para camisa e fck=15MPa para enchimento, forma curva, aço CA-50).</t>
  </si>
  <si>
    <t>FD 05.25.0100 (C)</t>
  </si>
  <si>
    <t>Tubulão com camisa de concreto armado, tendo 1m de diâmetro externo e o plano inferior da base até 10m da cota de arrasamento, em material de 1ª categoria, exclusive material e mão-de-obra do concreto, formas, armação, carga, transporte e descarga do material escavado, alargamento da base, matacões de material de 2ª e 3ª categorias porventura encontrados, que deverão ser medidos à parte.  Para tubulões tendo o plano inferior da base entre 10m a 20m de profundidade, o trecho excedente de 10m será pago com o valor do item mais 30%.  Em cada caso, para trechos em material de 2ª ou 3ª categorias, adotar o valor mais 40% ou 55%, respectivamente.</t>
  </si>
  <si>
    <t>FD 05.25.0150 (B)</t>
  </si>
  <si>
    <t>Tubulão com camisa de concreto armado com diâmetro de 1,20m.  Fornecimento, preparo e execução (concreto fck=18MPa) para camisa  e fck=15MPa para enchimento, forma curva, aço CA-50B.</t>
  </si>
  <si>
    <t>FD 05.25.0200 (B)</t>
  </si>
  <si>
    <t>Tubulão com camisa de concreto armado com diâmetro de 1,2m.  Fornecimento, preparo e colocação dos materiais (concreto fck=15MPa) para execução de base alargada.</t>
  </si>
  <si>
    <t>FD 05.25.0250 (B)</t>
  </si>
  <si>
    <t>Tubulão com camisa de concreto armado, tendo 1,20m de diâmetro externo e o plano inferior da base até 10m da cota de arrasamento, em material de 1ª categoria, exclusive material e mão-de-obra do concreto, formas, armação, carga, transporte e descarga do material escavado, alargamento da base, matacões de material de 2ª e 3ª categorias porventura encontrados, que deverão ser medidos à parte.  Para tubulões tendo o plano inferior da base entre 10m a 20m de profundidade, o trecho excedente de 10m será pago com o valor do item mais 30%.  Em cada caso, para trechos em material de 2ª ou 3ª categorias, adotar o valor do caso mais 40% ou 55%, respectivamente.</t>
  </si>
  <si>
    <t>FD 05.25.0300 (B)</t>
  </si>
  <si>
    <t>Tubulão com camisa de concreto armado, tendo 1,40m de diâmetro externo e o plano inferior da base até 10m da cota de arrasamento, em material de 1ª categoria, exclusive material e mão-de-obra do concreto, formas, armação, carga, transporte e descarga do material escavado, alargamento da base, matacões de material de 2ª e 3ª categorias porventura encontrados, que deverão ser medidos à parte.  Para tubulões tendo o plano inferior da base entre 10m a 20m de profundidade, o trecho excedente de 10m será pago com o valor do item mais 30%.  Em cada caso, para trechos em material de 2ª ou 3ª categorias, adotar o valor do caso mais 40% ou 55%, respectivamente.</t>
  </si>
  <si>
    <t>FD 05.25.0350 (B)</t>
  </si>
  <si>
    <t>Tubulão com camisa de concreto armado, tendo 1,50m de diâmetro externo e o plano inferior da base até 10m da cota de arrasamento, em material de 1ª categoria, exclusive material e mão-de-obra do concreto, formas, armação, carga, transporte e descarga do material escavado, alargamento da base, matacões de material de 2ª e 3ª categorias porventura encontrados, que deverão ser medidos à parte.  Para tubulões tendo o plano inferior da base entre 10m a 20m de profundidade, o trecho excedente de 10m será pago com o valor do item mais 30%.  Em cada caso, para trechos em material de 2ª ou 3ª categorias, adotar o valor do caso mais 40% ou 55%, respectivamente.</t>
  </si>
  <si>
    <t>FD 05.30 Escavação de Base de Tubulões</t>
  </si>
  <si>
    <t>FD 05.30.0050 (C)</t>
  </si>
  <si>
    <t>Escavação de base alargada de tubulões, estando o plano inferior da mesma até 10m da cota arrasamento, considerando-se escavação em material de 1ª categoria, exclusive carga, transporte e descarga do material escavado, matacões de material de 2ª e 3ª categorias porventura encontrados, que deverão ser medidos à parte.  No caso do plano inferior da base estar situado entre 10m e 20m de profundidade, acrescentar 35% ao preço do item.  Em cada caso, para escavação em material de 2ª ou 3ª categorias, adotar o valor do caso mais 55% ou 75%, respectivamente.</t>
  </si>
  <si>
    <t>FD 05.35 Emendas de Perfil de Aço e Trilhos para Estacas</t>
  </si>
  <si>
    <t>FD 05.35.0050 (/)</t>
  </si>
  <si>
    <t>Emenda de perfil de aço H, de 6", 1ª alma, para estaca, considerando-se um corte ao maçarico e soldagem de topo em todo o perímetro e de 4 talas, em barras chatas de 5/16" de espessura, inclusive fornecimento de todo o material.</t>
  </si>
  <si>
    <t>FD 05.35.0100 (/)</t>
  </si>
  <si>
    <t>Emenda de perfil de aço I, de 10", 1ª alma, para estaca, considerando-se um corte ao maçarico e soldagem de topo em todo o perímetro e de 4 talas, em barras chatas de 5/16" de espessura, inclusive fornecimento de todo o material.</t>
  </si>
  <si>
    <t>FD 05.35.0150 (/)</t>
  </si>
  <si>
    <t>Emenda de perfil de aço I, de 12", 1ª alma, para estaca, considerando-se um corte ao maçarico e soldagem de topo em todo o perímetro e de 4 talas, em barras chatas de 5/16" de espessura, inclusive fornecimento de todo o material.</t>
  </si>
  <si>
    <t>FD 05.35.0200 (/)</t>
  </si>
  <si>
    <t>Emenda de perfil de aço I, de 15", 1ª alma, para estaca, considerando-se um corte ao maçarico e soldagem de topo em todo o perímetro e de 4 talas, em barras chatas de 5/16" de espessura, inclusive fornecimento de todo o material.</t>
  </si>
  <si>
    <t>FD 05.35.0250 (/)</t>
  </si>
  <si>
    <t>Trilho TR-32 ou similar, usado.  Fornecimento.</t>
  </si>
  <si>
    <t>FD 05.35.0253 (/)</t>
  </si>
  <si>
    <t>Trilho TR-37 ou similar, usado.  Fornecimento.</t>
  </si>
  <si>
    <t>FD 05.40 Arrasamento Manual (marreta e ponteiro) de Estaca de Concreto Armado</t>
  </si>
  <si>
    <t>FD 05.40.0050 (A)</t>
  </si>
  <si>
    <t>Arrasamento de estaca de concreto armado, até 30cm de lado ou diâmetro.</t>
  </si>
  <si>
    <t>FD 05.40.0100 (B)</t>
  </si>
  <si>
    <t>Arrasamento de estaca de concreto armado, de 31 a 50cm de lado ou de diâmetro.</t>
  </si>
  <si>
    <t>FD 05.40.0150 (B)</t>
  </si>
  <si>
    <t>Arrasamento de estaca de concreto armado, de 51 a 80cm de lado ou de diâmetro.</t>
  </si>
  <si>
    <t>FD 05.40.0200 (B)</t>
  </si>
  <si>
    <t>Arrasamento de tubulão de concreto, com diâmetro acima de 80cm.</t>
  </si>
  <si>
    <t>FD 05.45 Escora de Perfil de Aço</t>
  </si>
  <si>
    <t>FD 05.45.0050 (/)</t>
  </si>
  <si>
    <t>Placa de aço contra a punção, com espessura de 1/2", soldada sobre cabeça de estaca metálica de perfil de 10", inclusive fornecimento.</t>
  </si>
  <si>
    <t>FD 05.55 Cravação de Perfil - Pranchada Horizontal</t>
  </si>
  <si>
    <t>FD 05.55.0051 (/)</t>
  </si>
  <si>
    <t>Cravação de perfil H, de (6"x6"), 1ª alma, até 9m de comprimento, em terreno de fraca resistência à penetração, admitindo-se sua utilização 5 vezes, para execução de pranchada horizontal, inclusive fornecimento.  Considerando a cravação com Bate Estacas e retirada com escavadeira, transporte interno e limpeza do perfil após cada utilização.</t>
  </si>
  <si>
    <t>FD 05.60 Cravação de Estaca Prancha</t>
  </si>
  <si>
    <t>FD 05.60.0050 (/)</t>
  </si>
  <si>
    <t>Cravação de estaca prancha de concreto pré-moldado, com largura útil de 30cm e comprimento até 7m, considerando-se toda a superfície da estaca, em terreno de resistência a penetração, exclusive estaca.</t>
  </si>
  <si>
    <t>FD 05.65 Estaca Raiz</t>
  </si>
  <si>
    <t>FD 05.65.0050 (/)</t>
  </si>
  <si>
    <t>Estaca raíz com diâmetro de 6", perfurada em solo, incluindo a perfuração, o fornecimento de todos os materiais e a injeção.</t>
  </si>
  <si>
    <t>FD 05.65.0100 (/)</t>
  </si>
  <si>
    <t>Estaca raíz com diâmetro de 8", perfurada em solo,  incluindo a perfuração, o fornecimento de todos os materiais e a injeção.</t>
  </si>
  <si>
    <t>FD 05.65.0150 (/)</t>
  </si>
  <si>
    <t>Estaca raíz com diâmetro de 10", perfurada em solo,  incluindo a perfuração, o fornecimento de todos os materiais e a injeção.</t>
  </si>
  <si>
    <t>FD 05.65.0200 (/)</t>
  </si>
  <si>
    <t>Estaca raíz com diâmetro de 12", perfurada em solo,  incluindo a perfuração, o fornecimento de todos os materiais e a injeção.</t>
  </si>
  <si>
    <t>FD 10 Escoramentos e Ensecadeiras</t>
  </si>
  <si>
    <t>FD 10.05 Ensecadeira de Estacas Pranchas de Aço</t>
  </si>
  <si>
    <t>FD 10.05.0050 (/)</t>
  </si>
  <si>
    <t>Ensecadeira de estacas-prancha de aço, tipo Armco ou similar, bitola  MSG-7 tipo flange, em valas de até 3m de largura, medida apenas a superfície útil cobrindo a parede da vala, esta com profundidade até 3m, em terreno de fraca resistência à penetração sendo a cravação com compressor e a extração com escavadeira.  Fornecimento, execução e retirada de todos os materiais.  Prumos, estroncas e guias em madeira serrada, usadas 3 vezes e espaçadas para igual tensão nas estacas.</t>
  </si>
  <si>
    <t>FD 10.05.0100 (/)</t>
  </si>
  <si>
    <t>Ensecadeira de estacas-prancha de aço, tipo Armco ou similar, bitola MSG-7 tipo encaixe, em valas de até 3m de largura, medida apenas a superfície útil cobrindo a parede da vala, esta com profundidade até 3m, em terreno de fraca resistência à penetração sendo a cravação com compressor e a extração com escavadeira.   Fornecimento, execução e retirada de todos os materiais.  Prumos, estroncas e guias em madeira serrada, usadas 3 vezes e espaçadas para igual tensão nas estacas.</t>
  </si>
  <si>
    <t>FD 10.10 Ensecadeira de Estacas Pranchas de Madeira</t>
  </si>
  <si>
    <t>FD 10.10.0050 (/)</t>
  </si>
  <si>
    <t>Ensecadeira simples (escoramento fechado) de estacas-prancha em madeira serrada, sem encaixe, em valas de até 3m de largura, medida apenas a superfície útil cobrindo a parede da vala, esta com profundidade até 3m, em terreno de fraca resistência à penetração, sendo a cravação com compressor e a extração com escavadeira. Fornecimento, execução e retirada de todos os materiais.  As estacas usadas 4 vezes, as guias 3 vezes e as estroncas 2 vezes.</t>
  </si>
  <si>
    <t>FD 10.10.0100 (/)</t>
  </si>
  <si>
    <t>Ensecadeira simples (escoramento fechado) de estacas-prancha em madeira maciça, serrada, de (3" x 9"), sem encaixe, em valas de até 3m de largura, medida apenas a superfície útil cobrindo a parede da vala, esta com profundidade até 4,50m, em terreno de fraca resistência à penetração, sendo a cravação com compressor e a extração com escavadeira.  Fornecimento, execução e retirada de todos os materiais.  As estacas usadas 4 vezes, as guias 3 vezes e as estroncas 2 vezes.</t>
  </si>
  <si>
    <t>FD 10.15 Ensecadeira Simples de Estacas Pranchas de Pinho</t>
  </si>
  <si>
    <t>FD 10.15.0050 (/)</t>
  </si>
  <si>
    <t>Ensecadeira simples (escoramento fechado) de estacas-prancha de madeira serrada, sem encaixe, em valas de até 3m de largura e até 3m de profundidade, sendo a cravação manual  e sem ficha e a extração com Carregador Frontal.  Estacas, longarinas e estroncas usadas 3 vezes.</t>
  </si>
  <si>
    <t>FD 10.20 Ensecadeira de Sacos de Areia</t>
  </si>
  <si>
    <t>FD 10.20.0050 (A)</t>
  </si>
  <si>
    <t>Barragem provisória ou ensecadeira, para desvios de pequenos cursos d'água, com saco de areia.</t>
  </si>
  <si>
    <t>FD 10.25 Escoramento de Vala Madeira com Escavadeira Hidráulica</t>
  </si>
  <si>
    <t>FD 10.25.0050 (/)</t>
  </si>
  <si>
    <t>Escoramento de vala/cava até 4m de profundidade com pranchões de madeira serrada, utilizando Escavadeira Hidráulica na cravação e retirada dos pranchões.  A medição do serviço é feita pela área efetivamente em contato com os pranchões.  Considerando a madeira reutilizada 4 vezes.  Fornecimento e colocação.</t>
  </si>
  <si>
    <t>FD 10.30 Consolo e Escora de Perfil de Aço</t>
  </si>
  <si>
    <t>FD 10.30.0050 (/)</t>
  </si>
  <si>
    <t>Consolo de perfil de aço, com peso até 10Kg, para suporte de guia (viga, longarina), em trabalhos do escoramento e congêneres, soldado em estaca do mesmo material, inclusive fornecimento, colocação e retirada, admitindo-se sua utilização 10 vezes.</t>
  </si>
  <si>
    <t>FD 10.30.0100 (/)</t>
  </si>
  <si>
    <t>Estronca (escora) de perfil de aço I, de 6", 1ª alma, em trabalhos de escoramento e congêneres, tendo comprimento de 2,50m a 3m, soldada em guias, inclusive fornecimento, colocação, retirada e transporte interno com caminhão, admitindo-se sua utilização 7 vezes.</t>
  </si>
  <si>
    <t>FD 10.30.0151 (/)</t>
  </si>
  <si>
    <t>Guia (viga, longarina) de perfil de aço I, de 6", 1ª alma, em trabalhos de escoramento e congêneres, soldada sobre consolos e estacas, estas intercaladas de 1,50m a 2m inclusive fornecimento, colocação, retirada e transporte interno, admitindo-se sua utilização 7 vezes.</t>
  </si>
  <si>
    <t>FD 15 Parede Diafragma</t>
  </si>
  <si>
    <t>FD 15.05 Parede Diafragma</t>
  </si>
  <si>
    <t>FD 15.05.0050 (C)</t>
  </si>
  <si>
    <t>Execução de parede diafragmada, com 0,60m de espessura, incluindo escavação de trincheira, preparo da lama bentonita, carga do material escavado, operação de colocação da armadura (gaiola) e lançamento do concreto, exclusive o fornecimento do concreto, do aço e da bentonita.</t>
  </si>
  <si>
    <t>FD 15.05.0100 (/)</t>
  </si>
  <si>
    <t>Gaiola armadura para parede diafragma, em aço CA-50, incluindo fornecimento, perdas, corte, dobragem, montagem e soldas.</t>
  </si>
  <si>
    <t>FD 20 Fundações de Alvenaria de Pedra</t>
  </si>
  <si>
    <t>FD 20.05 Fundações de Alvenaria de Pedra</t>
  </si>
  <si>
    <t>FD 20.05.0050 (/)</t>
  </si>
  <si>
    <t>Fundação de alvenaria de pedra, com argamassa de cimento saibro e areia, no traço 1:2:3, tendo 0,35 a 0,45m de largura.</t>
  </si>
  <si>
    <t>FD 20.05.0100 (/)</t>
  </si>
  <si>
    <t>Fundação de alvenaria de pedra, com argamassa de cimento saibro e areia, no traço 1:2:3, tendo 0,60 a 0,80m de largura.</t>
  </si>
  <si>
    <t>IP 05 Postes</t>
  </si>
  <si>
    <t>IP 05.05 Postes de Concreto</t>
  </si>
  <si>
    <t>IP 05.05.0200 (/)</t>
  </si>
  <si>
    <t>Poste de concreto, com seção circular, reto, com 9 m de comprimento, tipo leve, inclusive transporte.  Fornecimento.</t>
  </si>
  <si>
    <t>IP 05.05.0250 (/)</t>
  </si>
  <si>
    <t>Poste de concreto, com seção circular, reto, com 11m de comprimento, tipo leve, com cabeça de concreto, inclusive transporte.  Fornecimento.</t>
  </si>
  <si>
    <t>IP 05.05.0256 (/)</t>
  </si>
  <si>
    <t>Poste de concreto, com seção circular, reto, com 11m de comprimento, tipo pesado, com cabeça de concreto, inclusive transporte.  Fornecimento.</t>
  </si>
  <si>
    <t>IP 05.05.0300 (/)</t>
  </si>
  <si>
    <t>Poste de concreto, com seção circular, reto, com 12m de comprimento, tipo leve, com cabeça de concreto, inclusive transporte.  Fornecimento.</t>
  </si>
  <si>
    <t>IP 05.05.0306 (/)</t>
  </si>
  <si>
    <t>Poste de concreto, com seção circular, reto, com 12m de comprimento, tipo pesado, com cabeça de concreto, inclusive transporte.  Fornecimento.</t>
  </si>
  <si>
    <t>IP 05.05.0350 (/)</t>
  </si>
  <si>
    <t>Poste de concreto, com seção circular, reto, com13m de comprimento, conicidade reduzida, carga nominal de 200Kg.  Fornecimento.</t>
  </si>
  <si>
    <t>IP 05.05.0500 (/)</t>
  </si>
  <si>
    <t>Poste de concreto, com seção circular, reto, com 17m de comprimento, conicidade reduzida, com cabeça de concreto, inclusive transporte.  Fornecimento.</t>
  </si>
  <si>
    <t>IP 05.05.0700 (/)</t>
  </si>
  <si>
    <t>Poste de concreto, com seção circular, reto, com 22,50m de comprimento, conicidade reduzida, com cabeça de concreto, inclusive transporte.  Fornecimento.</t>
  </si>
  <si>
    <t>IP 05.10 Postes de Aço</t>
  </si>
  <si>
    <t>IP 05.10.0106 (/)</t>
  </si>
  <si>
    <t>Poste de aço SAE 1006/1020, reto, padrão Hadock Lobo, montagem 1, altura útil de 4,50m, com flange, cônico contínuo sem emendas e braço simples com 0,45m para fixação de luminária, conforme desenho A2-1978-PD e especificação EM-RIOLUZ-Nº 4.  Fornecimento.</t>
  </si>
  <si>
    <t>IP 05.10.0109 (/)</t>
  </si>
  <si>
    <t>Poste de aço SAE 1006/1020, reto, padrão Hadock Lobo, montagem 1, altura útil de 6,00m, com flange, cônico contínuo sem emendas e braço simples com 0,60m para fixação de luminária, conforme desenho A2-1978-PD e especificação EM-RIOLUZ-Nº 4.  Fornecimento.</t>
  </si>
  <si>
    <t>IP 05.10.0112 (/)</t>
  </si>
  <si>
    <t>Poste de aço SAE 1006/1020, reto, padrão Hadock Lobo, montagem 1, altura útil de 9,00m, com flange, cônico contínuo sem emendas e braço simples com 1,10m para fixação de luminária, conforme desenho A2-1978-PD e especificação EM-RIOLUZ-Nº 4.  Fornecimento.</t>
  </si>
  <si>
    <t>IP 05.10.0115 (/)</t>
  </si>
  <si>
    <t>Poste de aço SAE 1006/1020, reto, padrão Hadock Lobo, montagem 2, altura útil de 4,50m, com flange, cônico contínuo sem emendas e braço duplo com 0,45m para fixação de luminárias, conforme desenho A2-1978-PD e especificação EM-RIOLUZ-Nº 4.  Fornecimento.</t>
  </si>
  <si>
    <t>IP 05.10.0118 (/)</t>
  </si>
  <si>
    <t>Poste de aço SAE 1006/1020, reto, padrão Hadock Lobo, montagem 2, altura útil de 6,00m, com flange, cônico contínuo sem emendas e braço duplo com 0,60m para fixação de luminárias, conforme desenho A2-1978-PD e especificação EM-RIOLUZ-Nº 4.  Fornecimento.</t>
  </si>
  <si>
    <t>IP 05.10.0121 (/)</t>
  </si>
  <si>
    <t>Poste de aço SAE 1006/1020, reto, padrão Hadock Lobo, montagem 2, altura útil de 9,00m, com flange, cônico contínuo sem emendas e braço duplo com 1,10m para fixação de luminárias, conforme desenho A2-1978-PD e especificação EM-RIOLUZ-Nº 4.  Fornecimento.</t>
  </si>
  <si>
    <t>IP 05.10.0124 (/)</t>
  </si>
  <si>
    <t>Poste de aço SAE 1006/1020, reto, padrão Hadock Lobo, montagem 3.1, altura útil de 9,00m, com flange, cônico contínuo sem emendas e braços simples com 1,10m e 0,60m para fixação de luminárias a 9,00m e 6,00m respectivamente, conforme desenho A2-1978-PD e especificação EM-RIOLUZ-Nº 4.  Fornecimento.</t>
  </si>
  <si>
    <t>IP 05.10.0127 (/)</t>
  </si>
  <si>
    <t>Poste de aço SAE 1006/1020, reto, padrão Hadock Lobo, montagem 3.2, altura útil de 9,00m, com flange, cônico contínuo sem emendas e braços simples com 1,10m e 0,45m  para fixação de luminárias a 9,00m e 4,50m respectivamente, conforme desenho A2-1978-PD e especificação EM-RIOLUZ-Nº 4.  Fornecimento.</t>
  </si>
  <si>
    <t>IP 05.10.0150 (/)</t>
  </si>
  <si>
    <t>Poste de aço, reto, cônico contínuo, altura de 3,50m, sem sapata.  Fornecimento.</t>
  </si>
  <si>
    <t>IP 05.10.0300 (/)</t>
  </si>
  <si>
    <t>Poste de aço, reto, cônico contínuo, altura de 4,5m, sem sapata, especificação EM-CME-04 da RIOLUZ.  Fornecimento.</t>
  </si>
  <si>
    <t>IP 05.10.0303 (/)</t>
  </si>
  <si>
    <t>Poste de aço, reto, cônico contínuo, altura de 4,50m, com sapata.  Fornecimento.</t>
  </si>
  <si>
    <t>IP 05.10.0450 (/)</t>
  </si>
  <si>
    <t>Poste de aço, reto, cônico contínuo ou escalonado, altura de 6m, sem sapata.  Fornecimento.</t>
  </si>
  <si>
    <t>IP 05.10.0500 (/)</t>
  </si>
  <si>
    <t>Poste de aço, reto, cônico contínuo, altura de 7m, sem sapata.  Fornecimento.</t>
  </si>
  <si>
    <t>IP 05.10.0550 (/)</t>
  </si>
  <si>
    <t>Poste de aço, reto, de 7m, com sapata, escalonado, braço de aço curvo com diâmetro de 60,3mm e projeção horizontal de 2,50m para luminária superior e braço de aço reto de 1m com diâmetro de 60,3mm para luminária inferior, com suporte para um galhaderte e suporte para placa indicativa de rua, com 4 chumbadores de 7/8"x70cm, tipo I, padrão Riomar.  Fornecimento.</t>
  </si>
  <si>
    <t>IP 05.10.0553 (/)</t>
  </si>
  <si>
    <t>Poste de aço, reto, de 7m, com sapata, escalonado, 2 braços de aço curvo com diâmetro de 60,3mm e projeção horizontal de 2,50m para luminárias superiores e com suporte para 2 galhadertes com 4 chumbadores de 7/8"x70cm, tipo II, padrão Riomar.  Fornecimento.</t>
  </si>
  <si>
    <t>IP 05.10.0559 (/)</t>
  </si>
  <si>
    <t>Poste de aço, reto, de 7m, com sapata, escalonado, braço de aço curvo com diâmetro de 60,3mm e projeção horizontal de 2,50m para luminárias superiores com suporte para galhardete e suporte para placa indicativa de rua, com 4 chumbadores de 7/8"x70cm, tipo III, padrão Riomar.  Fornecimento.</t>
  </si>
  <si>
    <t>IP 05.10.0700 (/)</t>
  </si>
  <si>
    <t>Poste de aço, reto, cônico contínuo, altura de 9m, sem sapata.  Fornecimento.</t>
  </si>
  <si>
    <t>IP 05.10.0703 (/)</t>
  </si>
  <si>
    <t>Poste de aço, reto, cônico contínuo, altura de 9m, com sapata.  Fornecimento.</t>
  </si>
  <si>
    <t>IP 05.10.0750 (/)</t>
  </si>
  <si>
    <t>Poste de aço, curvo, cônico contínuo, simples, (9x2,5)m, sem sapata.  Fornecimento.</t>
  </si>
  <si>
    <t>IP 05.10.0753 (/)</t>
  </si>
  <si>
    <t>Poste de aço, curvo, cônico contínuo, simples, (9x2,5)m, com sapata.  Fornecimento.</t>
  </si>
  <si>
    <t>IP 05.10.0800 (/)</t>
  </si>
  <si>
    <t>Poste de aço, curvo, cônico contínuo, duplo, (9x2,5)m, com sapata.  Fornecimento.</t>
  </si>
  <si>
    <t>IP 05.10.0803 (/)</t>
  </si>
  <si>
    <t>Poste de aço, curvo, cônico contínuo, duplo, (9x2,5)m, sem sapata.  Fornecimento.</t>
  </si>
  <si>
    <t>IP 05.10.0850 (/)</t>
  </si>
  <si>
    <t>Poste Multi-Uso de aço, reto, cilíndrico , altura de 9,5m, próprio para montagem em base de sustentação com diâmetro de 6", espessura de 7,11mm, galvanizado, com a possibilidade de ser equipado com braço para semáforo, braço para placa de trânsito, placas de rua, semáforos (repetido e pedestre), braços para luminárias, galhardete, com tomada na parte superior (ver desenho A1-1859-PD).  Fornecimento.</t>
  </si>
  <si>
    <t>IP 05.10.1050 (/)</t>
  </si>
  <si>
    <t>Poste de aço, reto, cônico contínuo, altura de 15m, com sapata.  Fornecimento.</t>
  </si>
  <si>
    <t>IP 05.12 Postes de Poliéster reforçado com Fibra de Vidro</t>
  </si>
  <si>
    <t>IP 05.12.0201 (/)</t>
  </si>
  <si>
    <t>Poste composto de Poliéster reforçado com Fibra de Vidro - PRFV, seção única, altura total de 4,50 m, conicidade reduzida, carga nominal de 50 daN, diâmetro no topo de 60 mm, com flange(sapata), especificação EM- RIOLUZ Nº 101. Fornecimento e assentamento.</t>
  </si>
  <si>
    <t>IP 05.12.0300 (/)</t>
  </si>
  <si>
    <t>Poste composto de Poliéster reforçado com Fibra de Vidro - PRFV, seção única, altura total de 6,00 m, conicidade reduzida, carga nominal de 50 daN, diâmetro no topo de 60 mm, com flange (sapata), especificação EM-RIOLUZ Nº101. Fornecimento e assentamento.</t>
  </si>
  <si>
    <t>IP 05.12.0400 (/)</t>
  </si>
  <si>
    <t>Poste composto de Poliéster reforçado com Fibra de Vidro - PRFV, seção única, altura total de 7,00 m, altura útil de 6,00 m, conicidade nominal, tipo leve, carga nominal de 200 daN, diâmetro no topo de 180 mm, engastado, especificação EM-RIOLUZ Nº101. Fornecimento e assentamento.</t>
  </si>
  <si>
    <t>IP 05.12.0450 (/)</t>
  </si>
  <si>
    <t>Poste composto de Poliéster reforçado com Fibra de Vidro - PRFV, seção única, altura total de 9,00 m, conicidade reduzida, carga nominal de 60 daN, diâmetro no topo de 60 mm, com flange (sapata), especificação EM-RIOLUZ Nº101. Fornecimento e assentamento.</t>
  </si>
  <si>
    <t>IP 05.12.0500 (/)</t>
  </si>
  <si>
    <t>Poste composto de Poliéster reforçado com Fibra de Vidro - PRFV, seção única, altura total de 9,00 m, altura útil de 7,50 m, conicidade normal, tipo leve, carga nominal de 300 daN, diâmetro no topo de 180 mm, engastado, especificação EM-RIOLUZ Nº101. Fornecimento e assentamento.</t>
  </si>
  <si>
    <t>IP 05.12.0650 (/)</t>
  </si>
  <si>
    <t>Poste composto de Poliéster reforçado com Fibra de Vidro - PRFV, seção única, altura total de 11,00 m, conicidade reduzida, carga nominal de 200 daN, diâmetro no topo de 110 mm, com flange (sapata), especificação EM-RIOLUZ Nº101. Fornecimento e assentamento.</t>
  </si>
  <si>
    <t>IP 05.12.0701 (/)</t>
  </si>
  <si>
    <t>Poste composto de Poliéster reforçado com Fibra de Vidro - PRFV, seção única, altura de 11,00 m, altura útil de 9,00 m, conicidade normal, tipo leve, carga nominal de 400 daN, diâmetro no topo de 180 mm, engastado, especificação EM- RIOLUZ Nº 101.Fornecimento e assentamento.</t>
  </si>
  <si>
    <t>IP 05.12.0750 (/)</t>
  </si>
  <si>
    <t>Poste composto de Poliéster reforçado com Fibra de Vidro - PRFV, seção única, altura total de 11,00 m, altura útil de 9,00 m, conicidade normal, tipo pesado, carga nominal de 600 daN, diâmetro no topo de 180 mm, engastado, especificação EM-RIOLUZ Nº101. Fornecimento e assentamento.</t>
  </si>
  <si>
    <t>IP 05.12.0800 (/)</t>
  </si>
  <si>
    <t>Poste composto de Poliéster reforçado com Fibra de Vidro - PRFV, seção única, altura total de 12,00 m, altura útil de 10,00 m, conicidade normal, tipo leve, carga nominal de 400 daN, diâmetro no topo de 180 mm, engastado, especificação EM-RIOLUZ Nº101. Fornecimento e assentamento.</t>
  </si>
  <si>
    <t>IP 05.12.0950 (/)</t>
  </si>
  <si>
    <t>Poste composto de Poliéster reforçado com Fibra de Vidro - PRFV, seção única, altura total de 15,00 m, conicidade reduzida, carga nominal de 200 daN, diâmetro no topo de 110 mm, com flange (sapata), especificação EM-RIOLUZ Nº101. Fornecimento e assentamento.</t>
  </si>
  <si>
    <t>IP 05.25 Assentamento de Postes</t>
  </si>
  <si>
    <t>IP 05.25.0050 (/)</t>
  </si>
  <si>
    <t>Poste de aço reto de 3,50m, com flange de aço soldado na sua base, fixado por parafuso chumbadores engastados em fundação de concreto, exclusive fundação e fornecimento do poste.  Assentamento.</t>
  </si>
  <si>
    <t>IP 05.25.0100 (/)</t>
  </si>
  <si>
    <t>Poste de aço reto de 3,50m com engastamento da parte inferior da coluna diretamente no solo, exclusive fornecimento do poste.  Assentamento.</t>
  </si>
  <si>
    <t>IP 05.25.0150 (/)</t>
  </si>
  <si>
    <t>Poste de aço, reto, ou de composto de poliéster reforçado com fibra de vidro - PRFV, seção única, reto, ambos de 4,50m ate 6,00m, com engastamento da parte inferior da coluna diretamente no solo; exclusive fornecimento do poste. Assentamento.</t>
  </si>
  <si>
    <t>IP 05.25.0200 (/)</t>
  </si>
  <si>
    <t>Poste de aço, reto, ou de composto de poliéster reforçado com fibra de vidro - PRFV, seção única, reto, ambos de 7,00m ate 12,00m, com engastamento da parte inferior da coluna diretamente no solo; exclusive fornecimento do poste. Assentamento.</t>
  </si>
  <si>
    <t>IP 05.25.0250 (/)</t>
  </si>
  <si>
    <t>Poste de aço, reto, de 13m até 20m, com engastamento da parte inferior da coluna diretamente no solo; exclusive fornecimento do poste.  Assentamento.</t>
  </si>
  <si>
    <t>IP 05.25.0300 (/)</t>
  </si>
  <si>
    <t>Poste de aço, curvo, de 1 braço, de 8m até 12m, com engastamento da parte inferior da coluna diretamente no solo; exclusive fornecimento do poste.  Assentamento.</t>
  </si>
  <si>
    <t>IP 05.25.0350 (/)</t>
  </si>
  <si>
    <t>Poste de aço, curvo, de 2 braços, de 8m até 12m, com engastamento da parte inferior da coluna diretamente no solo; exclusive fornecimento do poste.  Assentamento.</t>
  </si>
  <si>
    <t>IP 05.25.0356 (/)</t>
  </si>
  <si>
    <t>Poste de aço curvo, de 2 braços, de 10m a 12m, com flange de aço soldado na sua base, fixado por parafusos chumbadores engastados em fundação de concreto.  Assentamento.</t>
  </si>
  <si>
    <t>IP 05.25.0400 (/)</t>
  </si>
  <si>
    <t>Poste de aço, curvo, cônico contínuo, simples, sem base, com janela de inspeção, com altura de 9m.  Fornecimento e assentamento.</t>
  </si>
  <si>
    <t>IP 05.25.0550 (A)</t>
  </si>
  <si>
    <t>Poste de concreto, com seção circular, com 7m de comprimento e carga nominal no topo, de 100Kg, inclusive escavação e exclusive transporte.  Fornecimento e assentamento.</t>
  </si>
  <si>
    <t>IP 05.25.0556 (A)</t>
  </si>
  <si>
    <t>Poste de concreto, com seção circular, com 7m de comprimento e carga nominal no topo, de 200Kg, inclusive escavação e exclusive transporte.  Fornecimento e assentamento.</t>
  </si>
  <si>
    <t>IP 05.25.0559 (A)</t>
  </si>
  <si>
    <t>Poste de concreto, com seção circular, com 7m de comprimento e carga nominal horizontal no topo, de 300Kg, inclusive escavação exclusive transporte.  Fornecimento e assentamento.</t>
  </si>
  <si>
    <t>IP 05.25.0600 (/)</t>
  </si>
  <si>
    <t>Poste de concreto, circular reto de 9m, com cabeça de concreto; exclusive fornecimento do poste e da cabeça.  Assentamento.</t>
  </si>
  <si>
    <t>IP 05.25.0650 (/)</t>
  </si>
  <si>
    <t>Poste de concreto, circular reto de 11m, com cabeça de concreto; exclusive fornecimento do poste e da cabeça.  Assentamento.</t>
  </si>
  <si>
    <t>IP 05.25.0700 (/)</t>
  </si>
  <si>
    <t>Poste de concreto, circular reto de 12m, com cabeça de concreto; exclusive fornecimento do poste e da cabeça.  Assentamento.</t>
  </si>
  <si>
    <t>IP 05.25.0750 (/)</t>
  </si>
  <si>
    <t>Poste de concreto, circular reto de 13m, com cabeça de concreto; exclusive fornecimento do poste e da cabeça.  Assentamento.</t>
  </si>
  <si>
    <t>IP 05.25.0800 (/)</t>
  </si>
  <si>
    <t>Poste de concreto, circular reto de 17m, com cabeça de concreto; exclusive fornecimento do poste e da cabeça.  Assentamento.</t>
  </si>
  <si>
    <t>IP 05.25.0850 (/)</t>
  </si>
  <si>
    <t>Poste de composto de poliéster reforçado com fibra de vidro - PRFV, seção única, reto, de 4,50m a 6m, com flange fixado por parafusos chumbadores engastados em fundação de concreto, exclusive fundação e fornecimento do poste. Assentamento.</t>
  </si>
  <si>
    <t>IP 05.25.0900 (/)</t>
  </si>
  <si>
    <t>Poste de composto de poliéster reforçado com fibra de vidro - PRFV, seção única, reto, de 7,00m a 11,00m, com flange fixado por parafusos chumbadores engastados em fundação de concreto, exclusive fundação e fornecimento do poste.Assentamento.</t>
  </si>
  <si>
    <t>IP 05.30 Assentamento de Postes de Concreto e Aço em Fundação Especial</t>
  </si>
  <si>
    <t>IP 05.30.0200 (/)</t>
  </si>
  <si>
    <t>Poste de aço, reto, de 4,50m a 6m, com flange de aço soldado na base, fixado por parafusos chumbadores engastados em fundação de concreto, exclusive fundação e fornecimento do poste.  Assentamento.</t>
  </si>
  <si>
    <t>IP 05.30.0250 (/)</t>
  </si>
  <si>
    <t>Poste de aço, reto, de 7m a 11m, com flange de aço soldado na sua base, fixado por parafusos chumbadores engastados em fundação de concreto, exclusive fundação e fornecimento do poste.  Assentamento.</t>
  </si>
  <si>
    <t>IP 05.30.0300 (/)</t>
  </si>
  <si>
    <t>Poste de aço, reto, de 12m a 20m, com flange de aço soldado na sua base, fixado por parafusos chumbadores engastados em fundação de concreto, exclusive fundação e fornecimento do poste.  Assentamento.</t>
  </si>
  <si>
    <t>IP 05.30.0500 (/)</t>
  </si>
  <si>
    <t>Poste de aço, curvo, de 1 braço, de 8m a 9m, com flange de aço soldado na sua base, fixado por parafusos chumbadores engastados em fundação de concreto, exclusive fundação e poste.</t>
  </si>
  <si>
    <t>IP 05.30.0506 (/)</t>
  </si>
  <si>
    <t>Poste de aço, curvo, de 2 braços, de 8m a 9m, com flange de aço soldado na sua base, fixado por parafusos chumbadores engastados em fundação de concreto, exclusive fundação e poste.  Assentamento.</t>
  </si>
  <si>
    <t>IP 05.30.0550 (/)</t>
  </si>
  <si>
    <t>Poste de aço, curvo, de 1 braço, de 10m a 12m, com flange de aço soldado na sua base, fixado por parafusos chumbadores engastados em fundação de concreto, exclusive fundação e poste.  Assentamento.</t>
  </si>
  <si>
    <t>IP 05.30.0700 (/)</t>
  </si>
  <si>
    <t>Poste de concreto circular, reto, de 23m em fundação especial, exclusive fundação e fornecimento do poste.  Assentamento.</t>
  </si>
  <si>
    <t>IP 05.35 Fundação Simples para Poste de Aço</t>
  </si>
  <si>
    <t>IP 05.35.0050 (/)</t>
  </si>
  <si>
    <t>Fundação simples de concreto pré-moldado, padrão RIOLUZ, com chumbadores de aço provido de arruelas e porcas, para fixação de poste de aço reto de 3,5m, exclusive o  poste e chumbadores.</t>
  </si>
  <si>
    <t>IP 05.35.0100 (/)</t>
  </si>
  <si>
    <t>Fundação simples de concreto pré-moldado, padrão RIOLUZ, com chumbadores de aço provido de arruelas e porcas, para fixação de postes de aço reto ou de composto de poliéster reforçado com fibra de vidro - PRFV, seção única, ambos de 4,5m a 6m, exclusive o poste e chumbadores.</t>
  </si>
  <si>
    <t>IP 05.35.0150 (/)</t>
  </si>
  <si>
    <t>Fundação simples de concreto pré-moldado, padrão RIOLUZ, com chumbadores de aço provido de arruelas e porcas, para fixação de postes de aço reto ou de composto de poliéster reforçado com fibra de vidro - PRFV, seção única, ambos de 7,00 m a 11 m, exclusive o poste e chumbadores.</t>
  </si>
  <si>
    <t>IP 05.35.0200 (/)</t>
  </si>
  <si>
    <t>Fundação simples de concreto pré-moldado, padrão RIOLUZ, com chumbadores de aço provido de arruelas e porcas, para fixação de postes de aço curvo, de 1 braço, de 8m a 9m, exclusive o poste e chumbadores.</t>
  </si>
  <si>
    <t>IP 05.35.0250 (/)</t>
  </si>
  <si>
    <t>Fundação simples de concreto pré-moldado, padrão RIOLUZ, com chumbadores de aço provido de arruelas e porcas, para fixação de postes de aço curvo, de 1 braço, de 10m a 12m, exclusive o poste e chumbadores.</t>
  </si>
  <si>
    <t>IP 05.35.0300 (/)</t>
  </si>
  <si>
    <t>Fundação simples de concreto pré-moldado, padrão RIOLUZ, com chumbadores de aço provido de arruelas e porcas, para fixação de postes de aço reto de 12m a 15m, exclusive o poste e chumbadores.</t>
  </si>
  <si>
    <t>IP 05.35.0350 (/)</t>
  </si>
  <si>
    <t>Fundação simples de concreto pré-moldado, padrão RIOLUZ, com chumbadores de aço provido de arruelas e porcas, para fixação de poste de aço curvo, de 2 braços, de 8m a 9m, exclusive o poste e chumbadores.</t>
  </si>
  <si>
    <t>IP 05.35.0400 (/)</t>
  </si>
  <si>
    <t>Fundação simples de concreto pré-moldado, padrão RIOLUZ, com chumbadores de aço provido de arruelas e porcas, para fixação de postes de aço curvo, de 2 braços, de 10m a 12m, exclusive o poste e chumbadores.</t>
  </si>
  <si>
    <t>IP 05.40 Fundação Especial para Poste</t>
  </si>
  <si>
    <t>IP 05.40.0200 (/)</t>
  </si>
  <si>
    <t>Fundação especial de concreto padrão RIOLUZ, com chumbadores de aço, provido de arruelas e porcas, para fixação de postes de aço reto de 12 a 15m, exclusive o poste e chumbadores.</t>
  </si>
  <si>
    <t>IP 05.40.0206 (/)</t>
  </si>
  <si>
    <t>Fundação especial de concreto de (0,70x0,70x1,50)m, para poste de aço reto de12 a 15m, inclusive fornecimento de todo o material, exclusive chumbadores.  Construção.</t>
  </si>
  <si>
    <t>IP 05.40.0400 (/)</t>
  </si>
  <si>
    <t>Fundação para poste de concreto de 13m, em terreno de areia, argila ou piçarra, inclusive instalação e fornecimento de tampa de proteção.  Construção.</t>
  </si>
  <si>
    <t>IP 05.40.0500 (/)</t>
  </si>
  <si>
    <t>Fundação especial para fixação de poste de concreto circular, reto, de 17m, em terreno pantanoso ou aterrado, exclusive o poste.</t>
  </si>
  <si>
    <t>IP 05.40.0506 (/)</t>
  </si>
  <si>
    <t>Fundação especial para fixação de poste de concreto circular, reto, de 23m, em terreno pantanoso ou aterrado, exclusive o poste.</t>
  </si>
  <si>
    <t>IP 05.40.0550 (/)</t>
  </si>
  <si>
    <t>Fundação especial para fixação de poste de aço, reto ou curvo com flange, de 1 ou 2 braços de 16m a 20m, em terreno pantanoso ou aterrado, exclusive o poste.</t>
  </si>
  <si>
    <t>IP 05.40.0600 (/)</t>
  </si>
  <si>
    <t>Construção de fundação antifurto de concreto armado com chumbadores de aço galvanizado provido de arruelas e porcas, para fixação de postes com flange (sapata) antifurto, retos ou curvos, até a altura útil de 9 metros, conforme desenho RIOLUZ A4-2028-PD, incluindo a construção de caixa de passagem de concreto armado, integrada à fundação (oculta), conforme padrão RIOLUZ, incluindo escavação, reaterro, instalação de dreno, tubos, fornecimento do concreto armado, vergalhões e de todos os materiais necessários com exceção do fornecimento do poste e dos chumbadores, incluindo mão de obra e equipamentos.</t>
  </si>
  <si>
    <t>IP 05.45 Base Para Postes</t>
  </si>
  <si>
    <t>IP 05.50 Braços para Postes</t>
  </si>
  <si>
    <t>IP 05.50.0020 (/)</t>
  </si>
  <si>
    <t>Braço reto, em aço de baixo teor de carbono SAE 1010/1020 galvanizado à fusão, internamente e externamente por imersão única em banho de zinco, conforme NBR-7398 e 7400 da ABNT, com 0,20m de projeção horizontal diâmetro externo de 48mm, conforme desenho A-4-1984-PD e especificação EM-RIOLUZ nº 17.  Fornecimento e instalação.</t>
  </si>
  <si>
    <t>IP 05.50.0057 (/)</t>
  </si>
  <si>
    <t>Braço reto, em aço de baixo teor de carbono SAE 1010/1020 galvanizado à fusão, internamente e externamente por imersão única em banho de zinco, conforme NBR-7398 e 7400 da ABNT, com 0,57m de projeção horizontal diâmetro externo de 48mm, conforme desenho A-4-1926-PD e especificação EM-RIOLUZ nº 17.  Fornecimento e instalação.</t>
  </si>
  <si>
    <t>IP 05.50.0506 (/)</t>
  </si>
  <si>
    <t>Braço curvo, em aço de baixo teor de carbono SAE 1010/1020 galvanizado à fusão, interna e externamente por imersão única em banho de zinco, conforme NBR-7398 e 7400 da ABNT, com 1,77m de projeção horizontal, diâmetro externo de 48mm, conforme desenho A4-1407-PD e especificação EM-RIOLUZ n.º 17.  Fornecimento.</t>
  </si>
  <si>
    <t>IP 05.50.0556 (/)</t>
  </si>
  <si>
    <t>Braço curvo, em aço de baixo teor de carbono SAE 1010/1020 galvanizado à fusão, interna e externamente por imersão única em banho de zinco, conforme NBR-7398 e 7400 da ABNT, com 2,50m de projeção horizontal, diâmetro externo de 60,3mm, conforme desenho A4-1229-PD e especificação EM-RIOLUZ n.º 17.  Fornecimento.</t>
  </si>
  <si>
    <t>IP 05.50.0562 (/)</t>
  </si>
  <si>
    <t>Braço de aço galvanizado, curvo, com 2,5m de projeção horizontal e diâmetro externo de 48mm.  Fornecimento.</t>
  </si>
  <si>
    <t>IP 05.50.0600 (/)</t>
  </si>
  <si>
    <t>Braço curvo, em aço de baixo teor de carbono SAE 1010/1020 galvanizado à fusão, interna e externamente por imersão única em banho de zinco, conforme NBR-7398 e 7400 da ABNT, com 3,50m de projeção horizontal, diâmetro externo de 60,3mm, conforme desenho A4-1153-PD e especificação EM-RIOLUZ n.º 17.  Fornecimento.</t>
  </si>
  <si>
    <t>IP 05.55 Colocação de Braços</t>
  </si>
  <si>
    <t>IP 05.55.0050 (/)</t>
  </si>
  <si>
    <t>Colocação de braço, padrão RIOLUZ, exclusive fornecimento das ferragens de fixação e do braço.</t>
  </si>
  <si>
    <t>IP 05.55.0100 (/)</t>
  </si>
  <si>
    <t>Colocação de braço, padrão RIOLUZ, com 0,57m ou 1,77m de projeção horizontal, para luminária LRJ-10, em poste de concreto, com fornecimento das ferragens de fixação; exclusive fornecimento do braço.</t>
  </si>
  <si>
    <t>IP 05.55.0150 (/)</t>
  </si>
  <si>
    <t>Colocação de braço, padrão RIOLUZ, de 1,5m até 2,50m de projeção horizontal, em poste reto de aço ou concreto, com fornecimento das ferragens de fixação; exclusive fornecimento do braço.</t>
  </si>
  <si>
    <t>IP 05.55.0200 (/)</t>
  </si>
  <si>
    <t>Colocação de braço, padrão RIOLUZ, de 2,6m até 3,50m de projeção horizontal, em poste reto de aço ou concreto, com fornecimento das ferragens de fixação; exclusive fornecimento do braço.</t>
  </si>
  <si>
    <t>IP 05.55.0300 (/)</t>
  </si>
  <si>
    <t>Colocação de base quádrupla para topo de poste, em poste reto de aço ou concreto, para altura de até 15m, para luminária tipo ponta de braço; exclusive luminárias e base quádrupla.</t>
  </si>
  <si>
    <t>IP 05.60 Pintura de Poste</t>
  </si>
  <si>
    <t>IP 05.60.0050 (/)</t>
  </si>
  <si>
    <t>Pintura de braço com 2 demãos de tinta Aluminac ou similar.</t>
  </si>
  <si>
    <t>IP 05.60.0150 (/)</t>
  </si>
  <si>
    <t>Pintura de poste de aço curvo, de 1 braço, de 8m até 10m, com 2 demãos de tinta Aluminac ou similar.</t>
  </si>
  <si>
    <t>IP 05.60.0153 (/)</t>
  </si>
  <si>
    <t>Pintura de poste de aço curvo, de 1 braço, de 11m até 15m, com 2 demãos de tinta Aluminac ou similar.</t>
  </si>
  <si>
    <t>IP 05.60.0200 (/)</t>
  </si>
  <si>
    <t>Pintura de poste de aço curvo, de 2 braços, de 8m até 10m, com 2 demãos de tinta Aluminac ou similar.</t>
  </si>
  <si>
    <t>IP 05.60.0203 (/)</t>
  </si>
  <si>
    <t>Pintura de poste de aço curvo, de 2 braços, de 11m até 15m, com 2 demãos de tinta Aluminac ou similar.</t>
  </si>
  <si>
    <t>IP 05.60.0259 (/)</t>
  </si>
  <si>
    <t>Pintura de poste de concreto, de 17m, com 1 demão de tinta Sikatop ou similar e 2 demãos de tinta Internacional ou similar.</t>
  </si>
  <si>
    <t>IP 07 Torres de Aço</t>
  </si>
  <si>
    <t>IP 07.05 Torre de Aço</t>
  </si>
  <si>
    <t>IP 07.10 TOTEM</t>
  </si>
  <si>
    <t>IP 07.10.0100 (/)</t>
  </si>
  <si>
    <t>Totem em coluna de forma elíptica com altura de 2420 mm, confeccionada em aço carbono galvanizado, para acondicionamento de equipamentos elétricos montados em chassi de alumínio, para instalação de um comando de acionamento de IP e chave seccionadora para abertura em carga.  Com barramento de cobre para fases e neutro e adesivo institucional.  Conforme desenho A2-1995-PD.  Fornecimento.</t>
  </si>
  <si>
    <t>IP 10 Ferragens</t>
  </si>
  <si>
    <t>IP 10.05 Ferragens para Rede de Baixa Tensão</t>
  </si>
  <si>
    <t>IP 10.05.0050 (/)</t>
  </si>
  <si>
    <t>Armação secundária vertical, completa, para uma rede de baixa tensão (BT), sem fornecimento da armação e das cintas de fixação.  Instalação.</t>
  </si>
  <si>
    <t>IP 10.05.0100 (/)</t>
  </si>
  <si>
    <t>Armação secundária vertical de 1 estribo.  Fornecimento.</t>
  </si>
  <si>
    <t>IP 10.05.0103 (/)</t>
  </si>
  <si>
    <t>Armação secundária vertical de 3 estribos.  Fornecimento.</t>
  </si>
  <si>
    <t>IP 10.05.0106 (/)</t>
  </si>
  <si>
    <t>Armação secundária vertical, de 3 estribos, completa, para uma rede de baixa tensão (BT), de 3 condutores, para alinhamento reto, ângulo inferior a 90° e ponto terminal, exclusive fornecimento das cintas de fixação (ver conjunto BTV1).  Fornecimento e instalação.</t>
  </si>
  <si>
    <t>IP 10.05.0203 (A)</t>
  </si>
  <si>
    <t>Armação secundária vertical, de 4 estribos, completa, para uma rede de baixa tensão (BT), de 4 condutores, para alinhamento reto, ângulo inferior a 90° e ponto terminal, exclusive fornecimento das cintas de fixação (ver conjunto BTV1).  Fornecimento e instalação.</t>
  </si>
  <si>
    <t>IP 10.10 Ferragens Singelas para Linha de 13,8Kv</t>
  </si>
  <si>
    <t>IP 10.10.0050 (/)</t>
  </si>
  <si>
    <t>Conjunto para fixação de rede 13,8Kv, trifásica, exclusive fornecimento dos isoladores e ferragens.  Instalação.</t>
  </si>
  <si>
    <t>IP 10.10.0156 (/)</t>
  </si>
  <si>
    <t>Instalação de ferragens singelas, para 1 linha, de 13,8Kv, bifásica triangular, poste ao centro, para alinhamentos retos e ângulos até 30° (conjunto 13A1).  Instalação.</t>
  </si>
  <si>
    <t>IP 10.10.0300 (A)</t>
  </si>
  <si>
    <t>Conjunto para fixação de rede 13,8Kv, trifásica, horizontal, poste ao centro, para pequenos ângulos, padrão madeira, montagem normal, tipo 13N2.  Fornecimento e instalação.</t>
  </si>
  <si>
    <t>IP 10.10.0400 (A)</t>
  </si>
  <si>
    <t>Conjunto para fixação de rede 13,8Kv, trifásica, horizontal, poste ao centro, para fim de linha, padrão madeira, montagem normal, tipo 13N5.  Fornecimento e instalação.</t>
  </si>
  <si>
    <t>IP 10.10.0503 (/)</t>
  </si>
  <si>
    <t>Ferragens singelas e 2 chaves fusíveis, em 1 linha de 13,8Kv, horizontal, poste ao centro; exclusive fornecimento das chaves fusíveis, dos isoladores e ferragens da linha existente. Instalação.</t>
  </si>
  <si>
    <t>IP 10.10.0550 (/)</t>
  </si>
  <si>
    <t>Ferragens singelas e 3 chaves fusíveis, em 1 linha de 13,8Kv, horizontal, poste ao centro, exclusive fornecimento das chaves fusíveis dos isoladores e ferragens da linha existente.  Instalação.</t>
  </si>
  <si>
    <t>IP 10.10.0553 (/)</t>
  </si>
  <si>
    <t>Fornecimento e instalação de 3 chaves fusíveis, em 1 linha de 13,8Kv, horizontal, poste centro, inclusive suporte de fixação, padrão madeira, montagem normal, tipo 13N8, exclusive isoladores e ferragens da linha existente.</t>
  </si>
  <si>
    <t>IP 10.15 Ferragens Singelas para Linha de 25Kv</t>
  </si>
  <si>
    <t>IP 10.15.0100 (/)</t>
  </si>
  <si>
    <t>Instalação de ferragens singelas, para 2 linhas, de 25Kv, horizontais, poste ao centro, para alinhamentos retos e ângulos até 30° (conjunto 25 E1).</t>
  </si>
  <si>
    <t>IP 10.20 Colocação de Núcleo para Fixação em Luminária</t>
  </si>
  <si>
    <t>IP 10.20.0050 (/)</t>
  </si>
  <si>
    <t>Núcleo para fixação de luminária, tipo Pétala, em poste reto (aço ou concreto) de 15m, exclusive luminária e núcleo.  Colocação.</t>
  </si>
  <si>
    <t>IP 10.20.0100 (/)</t>
  </si>
  <si>
    <t>Núcleo para fixação de luminária, tipo Pétala, em poste reto (aço ou concreto) de 20m, exclusive luminária e núcleo.  Colocação.</t>
  </si>
  <si>
    <t>IP 10.25 Alças Pré-Formadas</t>
  </si>
  <si>
    <t>IP 10.25.0050 (/)</t>
  </si>
  <si>
    <t>Alça pré-formada de distribuição, de aço recoberto de alumínio, para cabo de alumínio nu, bitola de 25mm2, segundo desenho A4-154-CP.  Fornecimento e colocação.</t>
  </si>
  <si>
    <t>IP 10.25.0100 (/)</t>
  </si>
  <si>
    <t>Alça pré-formada de serviço, de aço recoberto, para cabo de alumínio nu, bitola de 25mm2, segundo desenho A4-148-CP.  Fornecimento e colocação.</t>
  </si>
  <si>
    <t>IP 10.25.0150 (/)</t>
  </si>
  <si>
    <t>Alça pré-formada de distribuição, de aço recoberto de alumínio, para cabo encapado, bitola de 25mm2, segundo desenho A4-154-CP.  Fornecimento e colocação.</t>
  </si>
  <si>
    <t>IP 10.25.0200 (/)</t>
  </si>
  <si>
    <t>Alça pré-formada de serviço, de aço recoberto com alumínio encapado, bitola de 25mm2, segundo desenho A4-148-CP.  Fornecimento e colocação.</t>
  </si>
  <si>
    <t>IP 10.25.0300 (/)</t>
  </si>
  <si>
    <t>Alça pré-formada para cabo de 35mm2.  Fornecimento.</t>
  </si>
  <si>
    <t>IP 10.30 Conectores e Grampos Paralelos</t>
  </si>
  <si>
    <t>IP 10.30.0050 (/)</t>
  </si>
  <si>
    <t>Conector de aterramento tipo KC 22H, Burndy ou similar.  Fornecimento e instalação.</t>
  </si>
  <si>
    <t>IP 10.30.0100 (/)</t>
  </si>
  <si>
    <t>Conector para haste de aterramento de pára-raio, com uma descida de 5/8".  Fornecimento.</t>
  </si>
  <si>
    <t>IP 10.30.0150 (/)</t>
  </si>
  <si>
    <t>Conector de parafuso fendido (Split-Bolt) em liga de cobre.  Fornecimento e instalação.</t>
  </si>
  <si>
    <t>IP 10.30.0159 (/)</t>
  </si>
  <si>
    <t>Conector tipo Split-Bolt, para cabo de 16mm2.  Fornecimento.</t>
  </si>
  <si>
    <t>IP 10.30.0200 (/)</t>
  </si>
  <si>
    <t>Conector de parafusos fendido para cabo de 35x70mm2, KS-26, Burndy ou similar.  Fornecimento e instalação.</t>
  </si>
  <si>
    <t>IP 10.30.0250 (/)</t>
  </si>
  <si>
    <t>Conector tipo estribo para condutor de alumínio, 1/0AWG.  Fornecimento.</t>
  </si>
  <si>
    <t>IP 10.30.0500 (/)</t>
  </si>
  <si>
    <t>Conector tipo cunha, em liga de cobre estanhado, para a fixação de condutores de alumínio ou cobre, por efeito de mola.  Modelo nº 1, padrão RIOLUZ, tipo G, AMP ou similar.  Fornecimento e instalação.</t>
  </si>
  <si>
    <t>IP 10.30.0503 (/)</t>
  </si>
  <si>
    <t>Conector tipo cunha, em liga de cobre estanhado, para a fixação de condutores de alumínio ou cobre, por efeito de mola.  Modelo tipo nº 2, padrão RIOLUZ, tipo H, AMP ou similar.  Fornecimento e instalação.</t>
  </si>
  <si>
    <t>IP 10.30.0506 (/)</t>
  </si>
  <si>
    <t>Conector tipo cunha, em liga de cobre estanhado, para a fixação de condutores de alumínio ou cobre, por efeito de mola.  Modelo tipo nº 3, padrão RIOLUZ, tipo K, AMP ou similar.  Fornecimento e instalação.</t>
  </si>
  <si>
    <t>IP 10.30.0509 (/)</t>
  </si>
  <si>
    <t>Conector tipo cunha, em liga de cobre estanhado, para a fixação de condutores de alumínio ou cobre, por efeito de mola.  Modelo tipo nº 4, padrão RIOLUZ, tipo V, AMP ou similar.  Fornecimento e instalação.</t>
  </si>
  <si>
    <t>IP 10.30.0512 (/)</t>
  </si>
  <si>
    <t>Conector tipo cunha, em liga de cobre estanhado, para a fixação de condutores de alumínio ou cobre, por efeito de mola.  Modelo tipo nº 5, padrão RIOLUZ, tipo IV, AMP ou similar.  Fornecimento e instalação.</t>
  </si>
  <si>
    <t>IP 10.30.0515 (/)</t>
  </si>
  <si>
    <t>Conector tipo cunha, em liga de cobre estanhado, para a fixação de condutores de alumínio ou cobre, por efeito de mola.  Modelo tipo nº 6, padrão RIOLUZ, tipo B, AMP ou similar.  Fornecimento e instalação.</t>
  </si>
  <si>
    <t>IP 10.30.0518 (/)</t>
  </si>
  <si>
    <t>Conector tipo cunha, em liga de cobre estanhado, para a fixação de condutores de alumínio ou cobre, por efeito de mola.  Modelo tipo nº 7, padrão RIOLUZ, tipo A, AMP ou similar.  Fornecimento e instalação.</t>
  </si>
  <si>
    <t>IP 10.30.0521 (/)</t>
  </si>
  <si>
    <t>Conector tipo cunha, em liga de cobre estanhado, para a fixação de condutores de alumínio ou cobre, por efeito de mola.  Modelo nº 8, padrão RIOLUZ, tipo C, AMP ou similar.  Fornecimento e instalação.</t>
  </si>
  <si>
    <t>IP 10.30.0524 (/)</t>
  </si>
  <si>
    <t>Conector tipo cunha, em liga de cobre estanhado, para a fixação de condutores de alumínio ou cobre, por efeito de mola.  Modelo nº 9, padrão RIOLUZ, tipo J, AMP ou similar.  Fornecimento e instalação.</t>
  </si>
  <si>
    <t>IP 10.30.0527 (/)</t>
  </si>
  <si>
    <t>Conector tipo cunha, em liga de cobre estanhado, para a fixação de condutores de alumínio ou cobre, por efeito de mola.  Modelo nº 10, padrão RIOLUZ, tipo F, AMP ou similar.  Fornecimento e instalação.</t>
  </si>
  <si>
    <t>IP 10.30.0530 (/)</t>
  </si>
  <si>
    <t>Conector tipo cunha, em liga de cobre estanhado, para a fixação de condutores de alumínio ou cobre, por efeito de mola.  Modelo nº 11, padrão RIOLUZ, tipo D, AMP ou similar.  Fornecimento e instalação.</t>
  </si>
  <si>
    <t>IP 10.30.0532 (/)</t>
  </si>
  <si>
    <t>Conector tipo cunha, em liga de cobre estanhado, para a fixação de condutores de alumínio ou cobre, por efeito de mola.  Modelo nº 12, padrão RIOLUZ, tipo I, AMP ou similar.  Fornecimento e instalação.</t>
  </si>
  <si>
    <t>IP 10.30.0535 (/)</t>
  </si>
  <si>
    <t>Conector tipo cunha, em liga de cobre estanhado, para a fixação de condutores de alumínio ou cobre, por efeito de mola.  Modelo nº 13, padrão RIOLUZ, tipo VII, AMP ou similar.  Fornecimento e instalação.</t>
  </si>
  <si>
    <t>IP 10.30.0538 (/)</t>
  </si>
  <si>
    <t>Conector tipo cunha, em liga de cobre estanhado, para a fixação de condutores de alumínio ou cobre, por efeito de mola.  Modelo nº 14, padrão RIOLUZ, tipo VI, AMP ou similar.  Fornecimento e instalação.</t>
  </si>
  <si>
    <t>IP 10.30.0555 (/)</t>
  </si>
  <si>
    <t>Conector perfurante para rede aérea, tensão de aplicação: 0,6/1 KV, corpo isolado resistente às intempéries, na cor preta, contato dentado: liga de cobre estanhado, com camada de espessura mínima de 8 um e condutividade elétrica mínima de 98% IACS a 20º C, parafuso torquimétrico: liga de alumínio, capuz: material elastomérico na cor preta, incorporados ao corpo do conector de forma imperdível, grau de proteção: IP-65, para cabos: principal: 6mm2 - 185mm2 e derivação: 1,5mm2 - 10mm2.  Fornecimento.</t>
  </si>
  <si>
    <t>IP 10.30.0560 (/)</t>
  </si>
  <si>
    <t>Conector perfurante para rede subterrânea, tensão de aplicação: 0,6/1 KV, corpo isolado resistente ao ambiente do subsolo, nas cores branca ou bege claro, contato dentado: liga de alumínio estanhado, com camada de espessura mínima de 8 um e condutividade elétrica mínima de 98% IACS a 20º C, parafuso torquimétrico: liga de alumínio, selador e capuz: material elastomérico na cor preta, incorporados ao corpo do conector de forma imperdível, grau de proteção: IP-68, para cabos: principal: 6mm2 - 70mm2 e derivação: 1,5mm2 - 6mm2.  Fornecimento.</t>
  </si>
  <si>
    <t>IP 10.30.0563 (/)</t>
  </si>
  <si>
    <t>Conector perfurante para rede subterrânea, tensão de aplicação: 0,6/1 KV, corpo isolado resistente ao ambiente do subsolo, nas cores branca ou bege claro, contato dentado: liga de alumínio estanhado, com camada de espessura mínima de 8 um e condutividade elétrica mínima de 98% IACS a 20º C, parafuso torquimétrico: liga de alumínio, selador e capuz: material elastomérico na cor preta, incorporados ao corpo do conector de forma imperdível, grau de proteção: IP-68, para cabos: principal: 6mm2 - 70mm2 e derivação: 6mm2 - 10mm2.  Fornecimento.</t>
  </si>
  <si>
    <t>IP 10.30.0660 (/)</t>
  </si>
  <si>
    <t>Conector perfurante para rede subterrânea, tensão de aplicação: 0,6/1 KV, corpo isolado resistente ao ambiente do subsolo, nas cores branca ou bege claro, contato dentado: liga de alumínio estanhado, com camada de espessura mínima de 8 um e condutividade elétrica mínima de 98% IACS a 20º C, parafuso torquimétrico: liga de alumínio, selador e capuz: material elastomérico na cor preta, incorporados ao corpo do conector de forma imperdível, grau de proteção: IP-68, para cabos: principal: 35mm2 - 120mm2 e derivação: 25mm2 - 50mm2.  Fornecimento.</t>
  </si>
  <si>
    <t>IP 10.30.0700 (/)</t>
  </si>
  <si>
    <t>Conectores para interligação entre cabo singelo ou múltiplo ou haste de aterramento, exclusive fornecimento do conector. Instalação</t>
  </si>
  <si>
    <t>IP 10.30.1050 (/)</t>
  </si>
  <si>
    <t>Grampo paralelo universal de alumínio fundido ou extrudado, de 2 parafusos, com pasta anti óxido, segundo desenho A3-142-CP.  Fornecimento e colocação.</t>
  </si>
  <si>
    <t>IP 10.30.1100 (/)</t>
  </si>
  <si>
    <t>Grampo de linha viva em alumínio.  Fornecimento.</t>
  </si>
  <si>
    <t>IP 10.35 Caixa de Ligação</t>
  </si>
  <si>
    <t>IP 10.35.0050 (/)</t>
  </si>
  <si>
    <t>Condulete de alumínio sílico tipo LL de 19mm (3/4") com tampa.  Fornecimento.</t>
  </si>
  <si>
    <t>IP 10.35.0053 (/)</t>
  </si>
  <si>
    <t>Condulete de alumínio sílico tipo LR de 19mm (3/4") com tampa.  Fornecimento.</t>
  </si>
  <si>
    <t>IP 10.35.0056 (/)</t>
  </si>
  <si>
    <t>Condulete de alumínio sílico tipo T de 19mm (3/4") com tampa.  Fornecimento.</t>
  </si>
  <si>
    <t>IP 10.35.0100 (/)</t>
  </si>
  <si>
    <t>Caixa de ligação tipo Petrolets R=15/C, R=15/TB, R=15/LB ou similar, com entradas rosqueadas de 1" (25mm).  Fornecimento e colocação.</t>
  </si>
  <si>
    <t>IP 10.35.0200 (/)</t>
  </si>
  <si>
    <t>Caixa de ligação tipo Petrolets R=15/C, R=15/TB, R=15/LB ou similar, com entradas rosqueadas de 2" (50mm).  Fornecimento e colocação.</t>
  </si>
  <si>
    <t>IP 10.35.0312 (/)</t>
  </si>
  <si>
    <t>Condulete de alumínio tipo T de 75mm (3").  Fornecimento.</t>
  </si>
  <si>
    <t>IP 10.35.0400 (/)</t>
  </si>
  <si>
    <t>Caixa de ligação tipo Condulets R-15/LB-22 ou similar, com entrada rosqueadas de 1 1/2" (27mm).  Fornecimento e colocação.</t>
  </si>
  <si>
    <t>IP 10.40 Laços de Roldanas Pré-Formadas</t>
  </si>
  <si>
    <t>IP 10.40.0050 (/)</t>
  </si>
  <si>
    <t>Laço de roldana pré-formado, de aço recoberto de alumínio, para cabo de alumínio nu, bitola de 25mm2, segundo desenho A4-139-CP.  Fornecimento e colocação.</t>
  </si>
  <si>
    <t>IP 10.40.0100 (/)</t>
  </si>
  <si>
    <t>Laço de roldana pré-formado, de aço recoberto de alumínio, para cabo de alumínio encapado, bitola de 25mm2, segundo desenho A4-139-CP.  Fornecimento e colocação.</t>
  </si>
  <si>
    <t>IP 15 Instalação de Rede</t>
  </si>
  <si>
    <t>IP 15.05 Instalação de Baixa Tensão</t>
  </si>
  <si>
    <t>IP 15.05.0050 (/)</t>
  </si>
  <si>
    <t>Rede de baixa tensão (BT), aérea, com 1 condutor de cobre, exclusive fornecimento do condutor (lance).  Instalação.</t>
  </si>
  <si>
    <t>IP 15.05.0100 (/)</t>
  </si>
  <si>
    <t>Rede de baixa tensão (BT), aérea, com 1 condutor de alumínio, exclusive fornecimento do condutor (lance).  Instalação.</t>
  </si>
  <si>
    <t>IP 15.05.0150 (/)</t>
  </si>
  <si>
    <t>Instalação de rede de baixa tensão (BT), aérea, com cabo Multiplex, ou similar, de alumínio, exclusive fornecimento do cabo.</t>
  </si>
  <si>
    <t>IP 15.05.0200 (/)</t>
  </si>
  <si>
    <t>Rede de baixa tensão (BT), aérea, com 2 condutores de alumínio, exclusive fornecimento dos condutores (lance).  Instalação.</t>
  </si>
  <si>
    <t>IP 15.05.0250 (/)</t>
  </si>
  <si>
    <t>Rede de baixa tensão (BT), aérea, com 3 condutores de cobre, exclusive fornecimento do condutor (lance).  Instalação.</t>
  </si>
  <si>
    <t>IP 15.05.0300 (/)</t>
  </si>
  <si>
    <t>Rede de baixa tensão (BT), aérea, com 3 condutores de alumínio, exclusive fornecimento dos condutores (lance).  Instalação.</t>
  </si>
  <si>
    <t>IP 15.05.0350 (/)</t>
  </si>
  <si>
    <t>Rede de baixa tensão (BT), aérea, com 4 condutores de alumínio, exclusive fornecimento dos condutores (lance).  Instalação.</t>
  </si>
  <si>
    <t>IP 15.10 Instalação de Rede de 13,8Kv</t>
  </si>
  <si>
    <t>IP 15.10.0050 (/)</t>
  </si>
  <si>
    <t>Instalação de rede de alta tensão (AT) aérea, com cabo triplex de cobre, exclusive fornecimento de cabo.</t>
  </si>
  <si>
    <t>IP 15.10.0100 (/)</t>
  </si>
  <si>
    <t>Rede de alta tensão (AT), aérea, com 2 condutores de alumínio; exclusive fornecimento dos condutores (lance).  Instalação.</t>
  </si>
  <si>
    <t>IP 15.10.0150 (/)</t>
  </si>
  <si>
    <t>Rede de alta tensão (AT), aérea, com 2 condutores de cobre, exclusive fornecimento dos condutores (lance).  Instalação.</t>
  </si>
  <si>
    <t>IP 15.10.0200 (/)</t>
  </si>
  <si>
    <t>Rede de alta tensão (AT), aérea, com 3 condutores de alumínio; exclusive fornecimento dos condutores (lance).  Instalação.</t>
  </si>
  <si>
    <t>IP 15.10.0250 (/)</t>
  </si>
  <si>
    <t>Rede de alta tensão (AT), aérea, com 3 condutores de cobre, exclusive fornecimento dos condutores (lance).  Instalação.</t>
  </si>
  <si>
    <t>IP 15.15 Isoladores</t>
  </si>
  <si>
    <t>IP 15.15.0050 (/)</t>
  </si>
  <si>
    <t>Isolador de baixa tensão (BT), tipo carretel, na cor marrom, medindo (72x72)mm.  Fornecimento.</t>
  </si>
  <si>
    <t>IP 15.15.0100 (/)</t>
  </si>
  <si>
    <t>Isolador tipo pino, 13,8Kv.  Fornecimento.</t>
  </si>
  <si>
    <t>IP 15.20 Muflas</t>
  </si>
  <si>
    <t>IP 15.20.0100 (/)</t>
  </si>
  <si>
    <t>Mufla terminal para cabo singelo 50mm2, 15Kv, inclusive braçadeira para fixação.  Fornecimento e assentamento.</t>
  </si>
  <si>
    <t>IP 15.25 Cabos de Cobre Nu</t>
  </si>
  <si>
    <t>IP 15.25.0100 (/)</t>
  </si>
  <si>
    <t>Cabo de cobre nu, seção de 16mm2.  Fornecimento. (1Kg = 7,04 metros)</t>
  </si>
  <si>
    <t>IP 15.25.0109 (/)</t>
  </si>
  <si>
    <t>Cabo de cobre nu, seção de 25mm2.  Fornecimento. (1Kg = 4,51 metros)</t>
  </si>
  <si>
    <t>IP 15.25.0112 (/)</t>
  </si>
  <si>
    <t>Cabo de cobre nu, seção de 35mm2.  Fornecimento. (1Kg = 3,16 metros)</t>
  </si>
  <si>
    <t>IP 15.30 Cabos de Cobre Flexível</t>
  </si>
  <si>
    <t>IP 15.30.0050 (/)</t>
  </si>
  <si>
    <t>Cabo de cobre, 750V, seção de 1,5mm2.  Fornecimento.</t>
  </si>
  <si>
    <t>IP 15.30.0053 (/)</t>
  </si>
  <si>
    <t>Cabo de cobre flexível, 750V, seção de 2x1,5mm2, PVC/ 70°C.  Fornecimento.</t>
  </si>
  <si>
    <t>IP 15.30.0059 (/)</t>
  </si>
  <si>
    <t>Cabo de cobre flexível, 750V, seção de 3x1,5mm2, PVC/ 70°C, classe 4.  Fornecimento.</t>
  </si>
  <si>
    <t>IP 15.30.0062 (/)</t>
  </si>
  <si>
    <t>Cabo de cobre flexível, 750V, seção de 3x1,5mm2, PVC/ 70°C, classe 4.  Fornecimento e colocação.</t>
  </si>
  <si>
    <t>IP 15.30.0106 (/)</t>
  </si>
  <si>
    <t>Cabo de cobre flexível, 750V, seção de 3x2,5mm2, PVC/70°C.  Fornecimento</t>
  </si>
  <si>
    <t>IP 15.30.0153 (/)</t>
  </si>
  <si>
    <t>Cabo de cobre flexível, 750V, seção de 2x4mm2, PVC/ 70°C, classe4.  Fornecimento.</t>
  </si>
  <si>
    <t>IP 15.30.0156 (/)</t>
  </si>
  <si>
    <t>Cabo de cobre flexível, 750V, seção de 3x4mm2, PVC/ 70°C.  Fornecimento.</t>
  </si>
  <si>
    <t>IP 15.30.0159 (/)</t>
  </si>
  <si>
    <t>Cabo de cobre flexível, 750V, seção de 4x4mm2, PVC/ 70°C.  Fornecimento.</t>
  </si>
  <si>
    <t>IP 15.30.0206 (/)</t>
  </si>
  <si>
    <t>Cabo de cobre flexível, 750V, seção de 3x6mm2, PVC/ 70°C.  Fornecimento.</t>
  </si>
  <si>
    <t>IP 15.30.0253 (/)</t>
  </si>
  <si>
    <t>Cabo de cobre flexível, 750V, seção de 2x10mm2, PVC/ 70°C.  Fornecimento.</t>
  </si>
  <si>
    <t>IP 15.30.0256 (/)</t>
  </si>
  <si>
    <t>Cabo de cobre, flexível, 750V, seção de 3x10mm2, PVC/ 70°C.  Fornecimento.</t>
  </si>
  <si>
    <t>IP 15.30.0259 (/)</t>
  </si>
  <si>
    <t>Cabo de cobre flexível, 750V, seção de 4x10mm2, PVC/ 70°C.  Fornecimento.</t>
  </si>
  <si>
    <t>IP 15.30.0300 (/)</t>
  </si>
  <si>
    <t>Cabo de cobre flexível, 750V/70°, seção de 16mm2.  Fornecimento.</t>
  </si>
  <si>
    <t>IP 15.30.0309 (/)</t>
  </si>
  <si>
    <t>Cabo de cobre flexível, 750V, seção de 3x16mm2, PVC/ 70°C.  Fornecimento.</t>
  </si>
  <si>
    <t>IP 15.35 Cabos de Cobre Rígido</t>
  </si>
  <si>
    <t>IP 15.35.0300 (/)</t>
  </si>
  <si>
    <t>Cabo de cobre rígido, 1Kv, 6mm2, PVC/ 70°C.  Fornecimento.</t>
  </si>
  <si>
    <t>IP 15.35.0303 (/)</t>
  </si>
  <si>
    <t>Cabo de cobre, 750V, seção de 2x6mm2, PVC/ 70°C.  Fornecimento.</t>
  </si>
  <si>
    <t>IP 15.35.0350 (/)</t>
  </si>
  <si>
    <t>Cabo de cobre rígido, seção de 10mm2, formados por condutores em fios de cobre nu, encordoamento classe 2, isolamento para 1Kv, em polietileno reticulado (XLPE) ou etileno propileno (EPR), com capa de cobertura em PVC na cor preta, NBR 7286, NBR 7287 e especificação Rioluz EM-RIOLUZ-74. Fornecimento.</t>
  </si>
  <si>
    <t>IP 15.35.0400 (/)</t>
  </si>
  <si>
    <t>Cabo de cobre, 1Kv, 16mm2, PVC/ 70°C.  Fornecimento.</t>
  </si>
  <si>
    <t>IP 15.35.0450 (/)</t>
  </si>
  <si>
    <t>Cabo de cobre rígido, 1Kv, 25mm2, PVC/ 70°C.  Fornecimento.</t>
  </si>
  <si>
    <t>IP 15.35.0456 (/)</t>
  </si>
  <si>
    <t>Cabo de cobre rígido, seção de 25mm2, formados por condutores em fios de cobre nu, encordoamento classe 2, isolamento para 1Kv, em polietileno reticulado (XLPE) ou etileno propileno (EPR), com capa de cobertura em PVC na cor preta, NBR 7286, NBR 7287 e especificação Rioluz EM-RIOLUZ-74. Fornecimento.</t>
  </si>
  <si>
    <t>IP 15.35.0459 (/)</t>
  </si>
  <si>
    <t>Cabo de cobre rígido, 25mm2, 8,7 a 15Kv, isolado EPR/XLPE.  Fornecimento.</t>
  </si>
  <si>
    <t>IP 15.35.0500 (/)</t>
  </si>
  <si>
    <t>Cabo de cobre rígido, 1Kv, 35mm2, PVC/ 70°C.  Fornecimento.</t>
  </si>
  <si>
    <t>IP 15.35.0506 (/)</t>
  </si>
  <si>
    <t>Cabo de cobre rígido, seção de 35mm2, formado por condutores em fios de cobre nu, encordoamento classe 2, isolamento para 1Kv, em polietileno reticulado (XLPE) ou etileno propileno (EPR), com capa de cobertura em PVC na cor preta, NBR 7286, NBR 7287 e especificação Rioluz EM-RIOLUZ-74.  Fornecimento.</t>
  </si>
  <si>
    <t>IP 15.35.0550 (/)</t>
  </si>
  <si>
    <t>Cabo de cobre rígido, 1Kv, 50mm2, PVC/ 70°C.  Fornecimento.</t>
  </si>
  <si>
    <t>IP 15.35.0556 (/)</t>
  </si>
  <si>
    <t>Cabo de cobre rígido, seção de 50mm2, formados por condutores em fios de cobre nu, encordoamento classe 2, isolamento para 1Kv, em polietileno reticulado (XLPE) ou etileno propileno (EPR), com capa de cobertura em PVC na cor preta, NBR 7286, NBR 7287 e especificação Rioluz EM-RIOLUZ-74. Fornecimento.</t>
  </si>
  <si>
    <t>IP 15.35.0562 (/)</t>
  </si>
  <si>
    <t>Cabo de cobre rígido, seção de 3x1x50mm2, triplexado, 20Kv, isolado EPR/XLPE.  Fornecimento.</t>
  </si>
  <si>
    <t>IP 15.35.0600 (/)</t>
  </si>
  <si>
    <t>Cabo de cobre rígido, seção de 70mm2, formados por condutores em fios de cobre nu, encordoamento classe 2, isolamento para 1Kv, em polietileno reticulado (XLPE) ou etileno propileno (EPR), com capa de cobertura em PVC na cor preta, NBR 7286, NBR 7287 e especificação Rioluz EM-RIOLUZ-74. Fornecimento.</t>
  </si>
  <si>
    <t>IP 15.40 Cabos de Alumínio</t>
  </si>
  <si>
    <t>IP 15.40.0050 (A)</t>
  </si>
  <si>
    <t>Cabo de alumínio nu, 2AWG, sem alma de aço (CA).  Fornecimento. (1m=0,093Kg)</t>
  </si>
  <si>
    <t>IP 15.40.0150 (/)</t>
  </si>
  <si>
    <t>Cabo de alumínio WPP 2AWG.  Fornecimento.</t>
  </si>
  <si>
    <t>IP 15.40.0190 (/)</t>
  </si>
  <si>
    <t>Cabo de alumínio, seção de 10mm2, formado por condutores em fios de alumínio nu, encordoamento classe 2, isolamento para 1Kv, em polietileno reticulado (XLPE) ou etileno propileno (EPR), com capa de cobertura em PVC na cor preta, NBR 7286, NBR 7287 e especificação Rioluz EM-RIOLUZ-74.  Fornecimento.</t>
  </si>
  <si>
    <t>IP 15.40.0200 (A)</t>
  </si>
  <si>
    <t>Cabo de alumínio nu, 1/0AWG, com alma de aço (CAA).  Fornecimento. (1m=0,216Kg)</t>
  </si>
  <si>
    <t>IP 15.40.0250 (A)</t>
  </si>
  <si>
    <t>Cabo de alumínio, seção de 50mm2, formados por condutores em fios de alumínio nu, encordoamento classe 2, isolamento para 1Kv, em polietileno reticulado (XLPE) ou etileno propileno (EPR), com capa de cobertura em PVC na cor preta, NBR 7286, NBR 7287 e especificação Rioluz EM-RIOLUZ-74. Fornecimento.</t>
  </si>
  <si>
    <t>IP 15.40.0300 (/)</t>
  </si>
  <si>
    <t>Cabo de alumínio WPP, 1Kv, 1/0AWG.  Fornecimento.</t>
  </si>
  <si>
    <t>IP 15.40.0503 (/)</t>
  </si>
  <si>
    <t>Cabo de alumínio, seção de 16mm2, formados por condutores em fios de alumínio nu, encordoamento classe 2, isolamento para 1Kv, em polietileno reticulado (XLPE) ou etileno propileno (EPR), com capa de cobertura em PVC na cor preta, NBR 7286, NBR 7287 e especificação Rioluz EM-RIOLUZ-74. Fornecimento.</t>
  </si>
  <si>
    <t>IP 15.40.0505 (/)</t>
  </si>
  <si>
    <t>Cabo de alumínio, seção de 25mm2, formado por condutores em fios de alumínio nu, encordoamento classe 2, isolamento para 1Kv, em polietileno reticulado (XLPE) ou etileno propileno (EPR), com capa de cobertura em PVC na cor preta, NBR 7286, NBR 7287 e especificação Rioluz EM-RIOLUZ-74.  Fornecimento.</t>
  </si>
  <si>
    <t>IP 15.40.0512 (A)</t>
  </si>
  <si>
    <t>Cabo de alumínio, seção de 35mm2, formados por condutores em fios de alumínio nu, encordoamento classe 2, isolamento para 1Kv, em polietileno reticulado (XLPE) ou etileno propileno (EPR), com capa de cobertura em PVC na cor preta, NBR 7286, NBR 7287 e especificação Rioluz EM-RIOLUZ-74. Fornecimento.</t>
  </si>
  <si>
    <t>IP 15.43 Cabos Multiplexados</t>
  </si>
  <si>
    <t>IP 15.43.0200 (/)</t>
  </si>
  <si>
    <t>Cabo de alumínio multiplexado auto sustentado, com três condutores fase de alumínio compactado (CA), com isolamento composto de polietileno reticulado (XLPE), 90°C, isolamento para 1Kv, seção 16mm2 e condutor neutro de alumínio compactado, não isolado, com alma de aço (CAA), seção 16mm2 (3 x 1 x 16 + 16), conforme NBR 8182.  Fornecimento.</t>
  </si>
  <si>
    <t>IP 15.43.0300 (/)</t>
  </si>
  <si>
    <t>Cabo de alumínio multiplexado auto sustentado, com dois condutores fase de alumínio compactado (CA), com isolamento composto de polietileno reticulado (XLPE), 90°C, isolamento para 1Kv, seção 25mm2 e condutor neutro de alumínio compactado, não isolado, com alma de aço (CAA), seção 25mm2 (2 x 1 x 25 + 25), conforme NBR 8182.  Fornecimento.</t>
  </si>
  <si>
    <t>IP 15.45 Colocação de Condutores em Dutos</t>
  </si>
  <si>
    <t>IP 15.45.0050 (/)</t>
  </si>
  <si>
    <t>Colocação e fornecimento de arame de ferro galvanizado, seção de 2mm2 (12AWG), embuchado com papel, em linha de dutos; exclusive dutos.</t>
  </si>
  <si>
    <t>IP 15.45.0100 (/)</t>
  </si>
  <si>
    <t>Colocação de 1 condutor singelo em linha de dutos; exclusive fornecimento de condutor e dos dutos.</t>
  </si>
  <si>
    <t>IP 15.45.0106 (/)</t>
  </si>
  <si>
    <t>Colocação de 3 condutores singelos em linha de dutos; exclusive fornecimento de condutor e dos dutos.</t>
  </si>
  <si>
    <t>IP 15.45.0109 (/)</t>
  </si>
  <si>
    <t>Colocação de 4 condutores singelos em linha de dutos; exclusive fornecimento de condutor e dos dutos.</t>
  </si>
  <si>
    <t>IP 15.45.0112 (/)</t>
  </si>
  <si>
    <t>Colocação de 5 condutores singelos em linha de dutos; exclusive fornecimento do condutor e dos dutos.</t>
  </si>
  <si>
    <t>IP 15.45.0200 (/)</t>
  </si>
  <si>
    <t>Colocação de 1 cabo bifásico, em linha de dutos; exclusive fornecimento dos cabos e dos dutos.</t>
  </si>
  <si>
    <t>IP 15.45.0300 (/)</t>
  </si>
  <si>
    <t>Colocação de 1 cabo trifásico, em linha de dutos; exclusive fornecimento dos cabos e dos dutos.</t>
  </si>
  <si>
    <t>IP 15.45.0400 (/)</t>
  </si>
  <si>
    <t>Cabo múltiplo em poste reto ou curvo; braço reto ou curvo ou base múltipla; exclusive fornecimento dos cabos. Colocação</t>
  </si>
  <si>
    <t>IP 15.50 Anilhas</t>
  </si>
  <si>
    <t>IP 15.50.0100 (/)</t>
  </si>
  <si>
    <t>Anilha de nylon para identificação de condutor XLPE de 25 a 35mm2.  Fornecimento.</t>
  </si>
  <si>
    <t>IP 15.50.0150 (/)</t>
  </si>
  <si>
    <t>Anilha de nylon para identificação de condutor XLPE de 50 a 70mm2.  Fornecimento.</t>
  </si>
  <si>
    <t>IP 15.55 Transformadores</t>
  </si>
  <si>
    <t>IP 15.55.0050 (/)</t>
  </si>
  <si>
    <t>Transformador de distribuição monofásico, para iluminação pública, para poste, 60Hz, 250/125V, de 10Kva.  Fornecimento.</t>
  </si>
  <si>
    <t>IP 15.55.0100 (/)</t>
  </si>
  <si>
    <t>Transformador de distribuição monofásico, de 25Kva, 60HZ, tensão secundária de 250/125V.  Fornecimento.</t>
  </si>
  <si>
    <t>IP 15.55.0125 (/)</t>
  </si>
  <si>
    <t>Transformador de distribuição, trifásico, potência de 15Kva, tensão primária de 13,8Kv, tensão secundária de 220/127V, classe 15Kv, montado com bucha de AT classe 25Kv, montagem em poste, resfriamento natural, fornecido com óleo isolante e todos os acessórios standart, conforme desenho A4-1250 PD-EM RIOLUZ-12.  Fornecimento.</t>
  </si>
  <si>
    <t>IP 15.55.0150 (/)</t>
  </si>
  <si>
    <t>Transformador de distribuição trifásico, de 30Kva, 60HZ, tensão secundária de 220/127V.  Fornecimento.</t>
  </si>
  <si>
    <t>IP 15.55.0300 (/)</t>
  </si>
  <si>
    <t>Transformador de distribuição trifásico, de 45Kva, 60HZ, tensão secundária de 220/127V.  Fornecimento.</t>
  </si>
  <si>
    <t>IP 15.55.0350 (/)</t>
  </si>
  <si>
    <t>Transformador de distribuição trifásico, de 75Kva, 60HZ, tensão secundária de 220/127V.  Fornecimento.</t>
  </si>
  <si>
    <t>IP 15.55.0400 (/)</t>
  </si>
  <si>
    <t>Transformador de distribuição trifásico, de 75Kva, tensão primária de 13,2Kv, tensão secundária de 380/220V.  Fornecimento.</t>
  </si>
  <si>
    <t>IP 15.55.1000 (/)</t>
  </si>
  <si>
    <t>Suporte para montagem de transformador em poste.  Fornecimento.</t>
  </si>
  <si>
    <t>IP 15.60 Instalação de Transformadores</t>
  </si>
  <si>
    <t>IP 15.60.0100 (/)</t>
  </si>
  <si>
    <t>Transformadores de 5Kva até 112,5Kva, sob linha de 13,8Kv, exclusive ferragens  de suporte,  chaves fusíveis com respectivas ferragens e transformadores; inclusive interligação de alta tensão (AT) e baixa tensão (BT), sendo esta última com conectores de linha, exclusive conectores.  Instalação.</t>
  </si>
  <si>
    <t>IP 20 Aterramento</t>
  </si>
  <si>
    <t>IP 20.05 Aterramento</t>
  </si>
  <si>
    <t>IP 20.05.0050 (/)</t>
  </si>
  <si>
    <t>Aterramento de caixa Hand-Hole.</t>
  </si>
  <si>
    <t>IP 20.05.0053 (/)</t>
  </si>
  <si>
    <t>Aterramento de poste de aço, inclusive fornecimento dos materiais.</t>
  </si>
  <si>
    <t>IP 20.05.0056 (A)</t>
  </si>
  <si>
    <t>Aterramento de tampão, inclusive fornecimento dos materiais.</t>
  </si>
  <si>
    <t>IP 20.05.0103 (/)</t>
  </si>
  <si>
    <t>Haste para aterramento, de 5/8" (16mm), com 2,50m de comprimento.  Fornecimento.</t>
  </si>
  <si>
    <t>IP 20.05.0106 (/)</t>
  </si>
  <si>
    <t>Haste para aterramento, de 5/8" (16mm), com 2,50m a 3m de comprimento.  Colocação.</t>
  </si>
  <si>
    <t>IP 20.05.0150 (/)</t>
  </si>
  <si>
    <t>Conjunto de aterramento para transformador (ver desenho  A2-134-CP).  Instalação.</t>
  </si>
  <si>
    <t>IP 20.05.0153 (/)</t>
  </si>
  <si>
    <t>Conjunto de aterramento de transformador.  Fornecimento e instalação.</t>
  </si>
  <si>
    <t>IP 20.05.0156 (/)</t>
  </si>
  <si>
    <t>Conjunto de aterramento de transformador (ver desenho A2-134-CP).  Fornecimento e instalação.</t>
  </si>
  <si>
    <t>IP 20.05.0200 (/)</t>
  </si>
  <si>
    <t>Conjunto de aterramento de rede de baixa tensão (BT).  Fornecimento e instalação.</t>
  </si>
  <si>
    <t>IP 20.05.0203 (/)</t>
  </si>
  <si>
    <t>Conjunto de aterramento de rede de baixa tensão (BT) (ver desenho A2-134-CP).  Fornecimento e instalação.</t>
  </si>
  <si>
    <t>IP 20.05.0250 (/)</t>
  </si>
  <si>
    <t>Conjunto de aterramento para rede de baixa tensão, exclusive fornecimento dos materiais (ver desenho A2-134-CP). Instalação.</t>
  </si>
  <si>
    <t>IP 20.05.0300 (/)</t>
  </si>
  <si>
    <t>Cabo de aço cobreado, com baixo teor de carbono, recozido, formado por sete fios de aço revestidos individualmente com cobre (processo de caldeamento a quente), bitola de 16 mm², condutividade maior ou igual à 30 porcento IACS, conforme norma ASTM B227 para fios e ASTM B228 para cabos. Fornecimento</t>
  </si>
  <si>
    <t>IP 20.05.0350 (/)</t>
  </si>
  <si>
    <t>Cabo de aço cobreado, com baixo teor de carbono, recozido, formado por sete fios de aço revestidos individualmente com cobre (processo de caldeamento a quente), bitola de 25 mm², condutividade maior ou igual à 30 porcento IACS, conforme norma ASTM B227 para fios e ASTM B228 para cabos. Fornecimento</t>
  </si>
  <si>
    <t>IP 25 Caixas</t>
  </si>
  <si>
    <t>IP 25.05 Caixa de Passagem</t>
  </si>
  <si>
    <t>IP 25.05.0050 (/)</t>
  </si>
  <si>
    <t>Caixa de passagem para embutir em alvenaria, de 5"x5".  Fornecimento.</t>
  </si>
  <si>
    <t>IP 25.05.0100 (/)</t>
  </si>
  <si>
    <t>Caixa de passagem em alumínio fundido (15x15x10)cm, com saídas rosqueadas de 3/4" e tampa removível.  Fornecimento.</t>
  </si>
  <si>
    <t>IP 25.05.0150 (/)</t>
  </si>
  <si>
    <t>Caixa de passagem de alvenaria com dimensões de (1x1x1)m, inclusive escavação e reaterro, exclusive fornecimento do tampão.</t>
  </si>
  <si>
    <t>IP 25.10 Caixa de Hand-Hole</t>
  </si>
  <si>
    <t>IP 25.10.0025 (/)</t>
  </si>
  <si>
    <t>Caixa Hand-Hole, pré-moldada, circular, de concreto, padrão RIOLUZ, com dimensões (0,30x0,30)m; inclusive escavação e reaterro; exclusive fornecimento do tampão.  Fornecimento e colocação.</t>
  </si>
  <si>
    <t>IP 25.10.0050 (A)</t>
  </si>
  <si>
    <t>Caixa Hand-Hole em alvenaria, retangular com dimensões (40x40x60)cm, com tampão de concreto pré-moldado, com alça.  Construção.</t>
  </si>
  <si>
    <t>IP 25.10.0059 (A)</t>
  </si>
  <si>
    <t>Caixa Hand-Hole em alvenaria, retangular com dimensões (40x40x90)cm, com tampão de concreto pré-moldado, com alça.  Construção.</t>
  </si>
  <si>
    <t>IP 25.10.0100 (/)</t>
  </si>
  <si>
    <t>Caixa Hand-Hole, pré-moldada, circular, de concreto, padrão RIOLUZ, com dimensões (0,60x0,30)m; inclusive escavação e reaterro, exclusive tampão.  Fornecimento e assentamento.</t>
  </si>
  <si>
    <t>IP 25.10.0150 (/)</t>
  </si>
  <si>
    <t>Caixa Hand-Hole, pré-moldada, circular de concreto, padrão RIOLUZ, com dimensões (0,60x0,60)m, inclusive escavação e reaterro, exclusive tampão e materiais.  Assentamento.</t>
  </si>
  <si>
    <t>IP 25.10.0153 (/)</t>
  </si>
  <si>
    <t>Caixa Hand-Hole, pré-moldada, circular, de concreto, padrão RIOLUZ, com dimensões (0,60x0,60)m; inclusive escavação e reaterro, exclusive tampão.  Fornecimento e assentamento.</t>
  </si>
  <si>
    <t>IP 25.10.0159 (/)</t>
  </si>
  <si>
    <t>Caixa de passagem, retangular, de alvenaria com tampa de concreto, dimensões de (0,60x0,60x0,80)m; exclusive material utilizado para sua construção.  Construção.</t>
  </si>
  <si>
    <t>IP 25.10.0162 (/)</t>
  </si>
  <si>
    <t>Caixa Hand-Hole, pré-moldada, circular de concreto, padrão RIOLUZ, com dimensões (0,60x0,90)m, inclusive escavação e reaterro, exclusive tampão e materiais.  Assentamento.</t>
  </si>
  <si>
    <t>IP 25.10.0165 (/)</t>
  </si>
  <si>
    <t>Caixa Hand-Hole, pré-moldada, circular, de concreto, padrão RIOLUZ, com dimensões (0,60x0,90)m; inclusive escavação e reaterro; exclusive fornecimento do tampão.  Fornecimento e assentamento.</t>
  </si>
  <si>
    <t>IP 25.10.0200 (A)</t>
  </si>
  <si>
    <t>Construção de caixa de concreto para fixação de projetor, com tampa de tela maletada de (5x5)cm e cadeado, nas dimensões (80x80x80)cm, conforme detalhe do projeto RIOLUZ, inclusive fornecimento de todo o material necessário para sua construção.</t>
  </si>
  <si>
    <t>IP 25.10.0203 (/)</t>
  </si>
  <si>
    <t>Construção de caixa de alvenaria com base de concreto para fixação de projetor, com tampa de tela maletada de (5x5)cm e cadeado nas dimensões (80x80x80)cm, inclusive fornecimento de todo o material necessário para sua construção.</t>
  </si>
  <si>
    <t>IP 25.10.0206 (/)</t>
  </si>
  <si>
    <t>Caixa de passagem, retangular, de alvenaria com tampa de concreto, dimensões de (0,80x0,80x1)m; exclusive material utilizado para sua construção.</t>
  </si>
  <si>
    <t>IP 25.10.0250 (/)</t>
  </si>
  <si>
    <t>Construção de caixa de concreto, com base de concreto, para fixação de projetor, com tampa de tela maletada de (50x50)mm e cadeado, nas dimensões (110x80x60)cm, conforme detalhe do projeto, inclusive fornecimento de todo o material necessário para sua construção.</t>
  </si>
  <si>
    <t>IP 25.10.0259 (/)</t>
  </si>
  <si>
    <t>Construção de caixa de alvenaria com base de concreto para fixação de projetor e equipamento auxiliar, com grade protetora e cadeado, nas dimensões (1,10x1,20x1)m, inclusive fornecimento de todo o material necessário para sua construção.</t>
  </si>
  <si>
    <t>IP 25.10.0500 (/)</t>
  </si>
  <si>
    <t>Tampão espiral de polietileno de alta densidade, de diâmetro 50mm (2"), para terminação de dutos de idêntico material, tipo Kanalex ou similar, em caixa Hand-Hole.  Fornecimento e assentamento.</t>
  </si>
  <si>
    <t>IP 25.15 Caixa Hermética</t>
  </si>
  <si>
    <t>IP 25.15.0050 (/)</t>
  </si>
  <si>
    <t>Caixa hermética para chave faca trifásica.  Colocação.</t>
  </si>
  <si>
    <t>IP 25.20 Tampões</t>
  </si>
  <si>
    <t>IP 25.20.0050 (/)</t>
  </si>
  <si>
    <t>Tampão de ferro tipo leve padrão RIOLUZ.  Fornecimento.</t>
  </si>
  <si>
    <t>IP 25.20.0100 (/)</t>
  </si>
  <si>
    <t>Tampão de ferro fundido, articulado, tipo especial, com eixo de aço inoxidável, revestido por PVC na articulação, dotado de furação para fixação do aro de anel de concreto e instalação de conectores para aterramento, com inscrição RIOLUZ discreta, em alto relevo, conforme desenho RIOLUZ/A4-1200-PD, especificação em RIOLUZ nº 10.  Fornecimento.</t>
  </si>
  <si>
    <t>IP 25.20.0150 (/)</t>
  </si>
  <si>
    <t>Tampão de ferro fundido cinzento, articulado, tipo leve, carga máxima no cenrto de 2000Kgf, diâmetro interno de 300mm, fornecido com colar e com recobrimento, confome desenho A4-1200-PD, especificação em RIOLUZ nº 10.  Fornecimento.</t>
  </si>
  <si>
    <t>IP 25.20.0200 (/)</t>
  </si>
  <si>
    <t>Tampão de ferro fundido nodular, articulado (para tensão mínima de 3,54Kg/cm2), diâmetro interno de 30cm, com tranca, com eixo de aço inoxidável na articulação, dotado de furação rosqueada para instalação de conectores para aterramento, com inscrição RIOLUZ em alto relevo, desenho A4-1992-PD EM-RIOLUZ-10.  Fornecimento.</t>
  </si>
  <si>
    <t>IP 25.20.0250 (/)</t>
  </si>
  <si>
    <t>Tampão de ferro fundido nodular, articulado (para tensão mínima de 3,54Kg/cm2), diâmetro interno de 60cm, com tranca, com eixo de aço inoxidável na articulação, dotado de furação rosqueada para instalação de conectores para aterramento, com inscrição RIOLUZ em alto relevo, desenho A4-1992-PD EM-RIOLUZ-10.  Fornecimento.</t>
  </si>
  <si>
    <t>IP 25.20.0300 (/)</t>
  </si>
  <si>
    <t>Tampão, polietileno de alta densidade, resistente à UV, diâmetro nominal 0,30 m, carga mínima 12.500 Kgf., com tranca, articulado, com eixo de aço inoxidável na articulação, dotado de furação rosqueada para instalação de conector para aterramento, com inscrição RIOLUZ em alto relevo, especificação: EM-RIOLUZ-078. Fornecimento</t>
  </si>
  <si>
    <t>IP 25.20.0350 (/)</t>
  </si>
  <si>
    <t>Tampão, polietileno de alta densidade, resistente à UV, diâmetro nominal 0,60 m, carga mínima 12.500 Kgf., com tranca, articulado, com eixo de aço inoxidável na articulação, dotado de furação rosqueada para instalação de conector para aterramento, com inscrição RIOLUZ em alto relevo, especificação: EM-RIOLUZ-078. Fornecimento</t>
  </si>
  <si>
    <t>IP 25.20.0500 (/)</t>
  </si>
  <si>
    <t>Tampão para vedação de dutos espiralados flexíveis em poietileno de alta densidade, na cor preta, diâmetro nominal de 125mm, comprimento de 225mm, lote 335248-0.  Fornecimento.</t>
  </si>
  <si>
    <t>IP 30 Eletrodutos e Conexões</t>
  </si>
  <si>
    <t>IP 30.05 Eletrodutos de Aço</t>
  </si>
  <si>
    <t>IP 30.05.0150 (A)</t>
  </si>
  <si>
    <t>Eletroduto de aço galvanizado, diâmetro de 25mm (1").  Fornecimento.</t>
  </si>
  <si>
    <t>IP 30.05.0200 (A)</t>
  </si>
  <si>
    <t>Eletroduto de aço galvanizado, diâmetro de 38mm (1 1/2").  Fornecimento.</t>
  </si>
  <si>
    <t>IP 30.05.0250 (A)</t>
  </si>
  <si>
    <t>Eletroduto de aço galvanizado, diâmetro de 50mm (2").  Fornecimento.</t>
  </si>
  <si>
    <t>IP 30.05.0350 (/)</t>
  </si>
  <si>
    <t>Eletroduto de aço galvanizado, diâmetro de 75mm (3").  Fornecimento.</t>
  </si>
  <si>
    <t>IP 30.10 Conexões de Aço</t>
  </si>
  <si>
    <t>IP 30.10.0103 (/)</t>
  </si>
  <si>
    <t>Curva longa de 90° para eletroduto, de aço galvanizado, de 25mm (1").  Fornecimento.</t>
  </si>
  <si>
    <t>IP 30.10.0112 (/)</t>
  </si>
  <si>
    <t>Curva longa de 90° para eletroduto, de aço galvanizado, de 50mm (2").  Fornecimento.</t>
  </si>
  <si>
    <t>IP 30.10.0118 (/)</t>
  </si>
  <si>
    <t>Curva longa de 90° para eletroduto, de aço galvanizado, de 75mm (3").  Fornecimento.</t>
  </si>
  <si>
    <t>IP 30.10.0503 (/)</t>
  </si>
  <si>
    <t>Luva para eletroduto, de aço galvanizado, de 25mm (1").  Fornecimento.</t>
  </si>
  <si>
    <t>IP 30.10.0509 (/)</t>
  </si>
  <si>
    <t>Luva para eletroduto, de aço galvanizado, de 38mm (1 1/2").  Fornecimento.</t>
  </si>
  <si>
    <t>IP 30.10.0512 (/)</t>
  </si>
  <si>
    <t>Luva para eletroduto, de aço galvanizado, de 50mm (2").  Fornecimento.</t>
  </si>
  <si>
    <t>IP 30.10.0518 (/)</t>
  </si>
  <si>
    <t>Luva para eletroduto, de aço galvanizado, de 75mm (3").  Fornecimento.</t>
  </si>
  <si>
    <t>IP 30.15 Eletrodutos de PVC Rígido</t>
  </si>
  <si>
    <t>IP 30.15.0100 (/)</t>
  </si>
  <si>
    <t>Eletroduto de PVC rígido, roscável, de 19mm (3/4").  Fornecimento.</t>
  </si>
  <si>
    <t>IP 30.15.0200 (/)</t>
  </si>
  <si>
    <t>Eletroduto de PVC rígido, roscável, de 32mm (1 1/4").  Fornecimento.</t>
  </si>
  <si>
    <t>IP 30.15.0400 (A)</t>
  </si>
  <si>
    <t>Eletroduto de PVC rígido, roscável, de 75mm (3").  Fornecimento.</t>
  </si>
  <si>
    <t>IP 30.20 Conexões de PVC Rígido</t>
  </si>
  <si>
    <t>IP 30.20.0100 (/)</t>
  </si>
  <si>
    <t>Curva longa de 90° para eletroduto, de PVC rígido, roscável, de 25mm (1").  Fornecimento.</t>
  </si>
  <si>
    <t>IP 30.20.0103 (/)</t>
  </si>
  <si>
    <t>Curva de 90° para eletroduto, de PVC rígido, roscável, de 32mm (1 1/4").  Fornecimento.</t>
  </si>
  <si>
    <t>IP 30.20.0109 (/)</t>
  </si>
  <si>
    <t>Curva de 90° para eletroduto, de PVC rígido, roscável, de 50mm (2").  Fornecimento.</t>
  </si>
  <si>
    <t>IP 30.20.0115 (/)</t>
  </si>
  <si>
    <t>Curva longa de 90° para eletroduto, de PVC rígido, roscável, de 80mm (3").  Fornecimento.</t>
  </si>
  <si>
    <t>IP 30.20.0118 (/)</t>
  </si>
  <si>
    <t>Curva longa de 90° para eletroduto, de PVC rígido, roscável, de 100mm (4").  Fornecimento.</t>
  </si>
  <si>
    <t>IP 30.20.0503 (/)</t>
  </si>
  <si>
    <t>Luva para eletroduto, de PVC rígido, roscável, de 25mm (1").  Fornecimento.</t>
  </si>
  <si>
    <t>IP 30.20.0506 (A)</t>
  </si>
  <si>
    <t>Luva, para eletroduto, de PVC rígido, roscável, de 32mm (1 1/4").  Fornecimento.</t>
  </si>
  <si>
    <t>IP 30.20.0509 (/)</t>
  </si>
  <si>
    <t>Luva para eletroduto, de PVC rígido, roscável, de 50mm (2").  Fornecimento.</t>
  </si>
  <si>
    <t>IP 30.20.0515 (/)</t>
  </si>
  <si>
    <t>Luva para eletroduto, de PVC rígido, roscável, de 75mm (3").  Fornecimento.</t>
  </si>
  <si>
    <t>IP 30.25 Eletrodutos Flexíveis</t>
  </si>
  <si>
    <t>IP 30.25.0053 (/)</t>
  </si>
  <si>
    <t>Conduite flexível galvanizado, de 19mm (3/4").  Fornecimento e colocação.</t>
  </si>
  <si>
    <t>IP 30.30 Conexões de Alumínio</t>
  </si>
  <si>
    <t>IP 30.30.0112 (/)</t>
  </si>
  <si>
    <t>Box curvo de alumínio de 38mm (1 1/2").  Fornecimento.</t>
  </si>
  <si>
    <t>IP 30.30.0115 (/)</t>
  </si>
  <si>
    <t>Box curvo de alumínio com bucha e arruela de 50mm (2").  Fornecimento.</t>
  </si>
  <si>
    <t>IP 30.30.0121 (/)</t>
  </si>
  <si>
    <t>Box curvo de alumínio com bucha e arruela de 75mm (3").  Fornecimento.</t>
  </si>
  <si>
    <t>IP 35 Quadros, Armários, Gabinetes e Equipamentos</t>
  </si>
  <si>
    <t>IP 35.10 Gabinetes</t>
  </si>
  <si>
    <t>IP 35.10.0050 (/)</t>
  </si>
  <si>
    <t>Chapa de ferro galvanizado nº 24, de (1x2)m.  Fornecimento.</t>
  </si>
  <si>
    <t>IP 35.15 Comandos</t>
  </si>
  <si>
    <t>IP 35.15.0050 (/)</t>
  </si>
  <si>
    <t>Comando em grupo CRJ-04 ou similar, 85A.  Fornecimento.</t>
  </si>
  <si>
    <t>IP 35.15.0200 (/)</t>
  </si>
  <si>
    <t>Comando em grupo CRJ-05/220V(140A).  Fornecimento.</t>
  </si>
  <si>
    <t>IP 35.15.0400 (/)</t>
  </si>
  <si>
    <t>Comando para IP, com caixa trifásico, capacidade de 45A, tipo CRJ-07, 220/127V.  Fornecimento.</t>
  </si>
  <si>
    <t>IP 35.20 Equipamentos</t>
  </si>
  <si>
    <t>IP 35.20.0200 (/)</t>
  </si>
  <si>
    <t>Colocação de equipamentos de comando de circuito, padrão RIOLUZ; exclusive o fornecimento das ferragens de fixação e do comando.</t>
  </si>
  <si>
    <t>IP 35.20.0203 (/)</t>
  </si>
  <si>
    <t>Colocação de equipamentos de comando de circuito, padrão RIOLUZ, com fornecimento de ferragens de fixação; exclusive o fornecimento do comando.</t>
  </si>
  <si>
    <t>IP 35.20.0250 (/)</t>
  </si>
  <si>
    <t>Conjunto para montagem de indicador visual de direção de vento (biruta) adaptado para balizamento noturno.  Fornecimento.</t>
  </si>
  <si>
    <t>IP 35.20.0500 (/)</t>
  </si>
  <si>
    <t>Fonte de emergência (No BreaK), com potência de 2Kva, 220V/220V, autonomia a plena carga de 30min.  Fornecimento.</t>
  </si>
  <si>
    <t>IP 40 Chaves, Fusíveis e Disjuntores</t>
  </si>
  <si>
    <t>IP 40.05 Chaves</t>
  </si>
  <si>
    <t>IP 40.05.0100 (/)</t>
  </si>
  <si>
    <t>Chave blindada, bipolar, 60A.  Fornecimento.</t>
  </si>
  <si>
    <t>IP 40.05.0300 (/)</t>
  </si>
  <si>
    <t>Chave corta circuito, de 100A, 15Kv, com fusível de cartucho tipo S-1, exclusive elos fusíveis.  Fornecimento.</t>
  </si>
  <si>
    <t>IP 40.10 Elo-Fusíveis e Fusíveis</t>
  </si>
  <si>
    <t>IP 40.10.0200 (/)</t>
  </si>
  <si>
    <t>Elo-fusível, tipo H, de 100A.  Fornecimento.</t>
  </si>
  <si>
    <t>IP 40.10.0300 (/)</t>
  </si>
  <si>
    <t>Elo-fusível, tipo K, de 100A, 15Kv.  Fornecimento.</t>
  </si>
  <si>
    <t>IP 40.10.0350 (/)</t>
  </si>
  <si>
    <t>Elo-fusível, tipo K, de 200A, 15Kv.  Fornecimento.</t>
  </si>
  <si>
    <t>IP 40.10.0500 (/)</t>
  </si>
  <si>
    <t>Fusível NH, tamanho 01, corrente nominal de 36A, Siemens ou similar.  Fornecimento.</t>
  </si>
  <si>
    <t>IP 40.10.0521 (/)</t>
  </si>
  <si>
    <t>Fusível NH, tamanho 00, corrente nominal de 125A, Siemens ou similar.  Fornecimento.</t>
  </si>
  <si>
    <t>IP 40.10.0532 (/)</t>
  </si>
  <si>
    <t>Fusível NH, tamanho 00, corrente nominal de 160A, Siemens ou similar.  Fornecimento.</t>
  </si>
  <si>
    <t>IP 40.15 Disjuntores</t>
  </si>
  <si>
    <t>IP 40.15.0106 (/)</t>
  </si>
  <si>
    <t>Disjuntor termomagnético, bipolar de 20A.  Fornecimento.</t>
  </si>
  <si>
    <t>IP 40.15.0212 (/)</t>
  </si>
  <si>
    <t>Disjuntor termomagnético, tripolar de 40A.  Fornecimento.</t>
  </si>
  <si>
    <t>IP 40.15.0250 (/)</t>
  </si>
  <si>
    <t>Disjuntor termomagnético, tripolar de 100A.  Fornecimento.</t>
  </si>
  <si>
    <t>IP 45 Relés</t>
  </si>
  <si>
    <t>IP 45.05 Relé</t>
  </si>
  <si>
    <t>IP 45.05.0050 (/)</t>
  </si>
  <si>
    <t>Base externa para relé fotoelétrico.  Fornecimento.</t>
  </si>
  <si>
    <t>IP 45.05.0275 (/)</t>
  </si>
  <si>
    <t>Relé fotoeletrônico para iluminação pública, tipo FAIL-OFF, tensão de alimentação de 105V e 305V, potência da carga 1000W ou 1800VA, corrente máxima da carga 10A.  Corpo em policarbonato na cor azul, estabilizado ao UV; pinos em latão estanhado, devendo atender a especificação EM-RIOLUZ-66 e ANSI C136.10 e NBR 5126, no que couber.  Fornecimento.</t>
  </si>
  <si>
    <t>IP 45.05.0300 (/)</t>
  </si>
  <si>
    <t>Relé temporizado, coel, tipo RTQD.  Fornecimento.</t>
  </si>
  <si>
    <t>IP 45.05.0350 (/)</t>
  </si>
  <si>
    <t>Relé temporizado, tipo FLT 01/NF.  Fornecimento.</t>
  </si>
  <si>
    <t>IP 45.10 Colocação de Relés</t>
  </si>
  <si>
    <t>IP 45.10.0050 (/)</t>
  </si>
  <si>
    <t>Colocação de relé fotoelétrico individual, com base em poste (aço ou concreto) de acordo com o padrão da RIOLUZ; exclusive fornecimento do relé e base.</t>
  </si>
  <si>
    <t>IP 45.10.0100 (/)</t>
  </si>
  <si>
    <t>Colocação de relé fotoelétrico individual, com base, em ponta de braço ou poste curvo (aço ou concreto) de acordo com o padrão da RIOLUZ, com fornecimento das ferragens de fixação; exclusive fornecimento do relé e base.</t>
  </si>
  <si>
    <t>IP 45.10.0150 (/)</t>
  </si>
  <si>
    <t>Colocação de relé fotoelétrico individual, com base em poste (aço ou concreto) de acordo com o padrão da RIOLUZ, exclusive fornecimento das ferragens de fixação e do relé fotoelétrico e base.</t>
  </si>
  <si>
    <t>IP 50 Luminárias, Projetores, Reatores e Lâmpadas</t>
  </si>
  <si>
    <t>IP 50.05 Luminárias</t>
  </si>
  <si>
    <t>IP 50.05.0065 (/)</t>
  </si>
  <si>
    <t>Luminária LRJ-35/1 p/lâmpada VS/MVM 70 W, c/equipamento auxiliar integrado, tensão 220V, encaixe em tubo com diâmetro de 48mm, difusor em vidro policurvado temperado, refletor em chapa de alumínio de alta pureza, grau de proteção mínima IP-65, receptáculo E-27, especificação EM-RIOLUZ nº 105</t>
  </si>
  <si>
    <t>IP 50.05.0105 (/)</t>
  </si>
  <si>
    <t>Luminária LRJ-35/1 p/lâmpada VS/MVM 100 W, c/equipamento auxiliar integrado, tensão 220V, encaixe em tubo com diâmetro de 48mm, difusor em vidro policurvado temperado, refletor em chapa de alumínio de alta pureza, grau de proteção mínima IP-65, receptáculo E-40, especificação EM-RIOLUZ nº 105. Fornecimento.</t>
  </si>
  <si>
    <t>IP 50.05.0157 (/)</t>
  </si>
  <si>
    <t>Luminária LRJ-34 para lâmpada vapor de sódio ou multivapor metálico de 150W, IP-66, vidro curvo ou policurvado, corpo em alumínio injetado alta pressão, para encaixe em tubo com diâmetro de 60,3mm, com equipamento auxiliar integrado 220V (EM-RIOLUZ 30), refletor em chapa de alumínio de alta pureza (99,85%), conforme especificação EM-RIOLUZ Nº 82.  Fornecimento.</t>
  </si>
  <si>
    <t>IP 50.05.0166 (/)</t>
  </si>
  <si>
    <t>Luminária LRJ-36/1 p/ lâmpada VS/MVM de 150 W, c/ equipamento auxiliar integrado, tensão 220V, encaixe em tubo com diâmetro de 48mm, difusor em vidro policurvado temperado, refletor em chapa de alumínio de alta pureza, grau de proteção mínima IP-65, receptáculo E-40, especificação EM-RIOLUZ nº 106. Fornecimento.</t>
  </si>
  <si>
    <t>IP 50.05.0253 (/)</t>
  </si>
  <si>
    <t>Luminária LRJ-33 para lâmpada vapor de sódio ou multivapor metálico de 250W, IP-66, vidro curvo, corpo em alumínio injetado, para encaixe em tubo com diâmetro de 60,3mm, com equipamento auxiliar integrado (EM-RIOLUZ nº 30), refletor em chapa de alumínio 99,85% conforme especificação EM-RIOLUZ nº 63.  Fornecimento.</t>
  </si>
  <si>
    <t>IP 50.05.0285 (/)</t>
  </si>
  <si>
    <t>Luminária LRJ-37/1 p/lâmpada VS/MVM 250 W, c/equipamento auxiliar integrado, tensão 220V, encaixe em tubo com diâmetro de 48mm, difusor em vidro policurvado temperado, refletor em chapa de alumínio de alta pureza, grau de proteção mínima IP-65, receptáculo E-40, especificação EM-RIOLUZ nº 107. Fornecimento.</t>
  </si>
  <si>
    <t>IP 50.05.0303 (/)</t>
  </si>
  <si>
    <t>Luminária LRJ-32 para lâmpada vapor de sódio ou multivapor metálico de 400W, IP-66, vidro curvo, corpo em alumínio injetado, para encaixe em tubo com diâmetro de 60,3mm, com equipamento auxiliar integrado (EM-RIOLUZ nº 30), refletor em chapa de alumínio 99,85% conforme especificação EM-RIOLUZ nº 62.  Fornecimento.</t>
  </si>
  <si>
    <t>IP 50.05.0350 (/)</t>
  </si>
  <si>
    <t>Luminária a led, LEDRJ-01, corpo em alumínio injetado/extrudado, para instalação em ponta de braço/núcleo, potência máxima de 20 W, fluxo mínimo 1500lm, temperatura de cor 4000/5500 K, IP 66, IK 08, resistente à UV, tensão de 100/240 V, eficiência mínima 90,6 lm/W, IRC maior ou igual à 70, temperatura de operação de -20/75° C. ESPECIFICAÇÃO: EM-RIOLUZ-094. Fornecimento</t>
  </si>
  <si>
    <t>IP 50.05.0400 (/)</t>
  </si>
  <si>
    <t>Luminária a led, LEDRJ-01/01, corpo em alumínio injetado/extrudado, para instalação em ponta de braço/núcleo, potência máxima de 20 W, fluxo mínimo 1500lm, facho frontal, temperatura de cor 4000/5500 K, IP 66, IK 08, resistente à UV, tensão de 100/240 V, eficiência mínima 90,6 lm/W, IRC maior ou igual à 70, temperatura de operação de -20/75° C. ESPECIFICAÇÃO: EM-RIOLUZ-094. Fornecimento</t>
  </si>
  <si>
    <t>IP 50.05.0450 (/)</t>
  </si>
  <si>
    <t>Luminária a led, LEDRJ-02, corpo em alumínio injetado/extrudado, para instalação em ponta de braço/núcleo, potência máxima de 55 W, fluxo mínimo 4000lm, temperatura de cor 4000/5500 K, IP 66, IK 08, resistente à UV, tensão de 100/240 V, eficiência mínima 90,6 lm/W, IRC maior ou igual à 70, temperatura de operação de -20/75° C. ESPECIFICAÇÃO: EM-RIOLUZ-094. Fornecimento</t>
  </si>
  <si>
    <t>IP 50.05.0500 (/)</t>
  </si>
  <si>
    <t>Luminária a led, LEDRJ-03, corpo em alumínio injetado/extrudado, para instalação em ponta de braço/núcleo, potência máxima de 85 W, fluxo mínimo 6000lm, temperatura de cor 4000/5500 K, IP 66, IK 08, resistente à UV, tensão de 100/240 V, eficiência mínima 90,6 lm/W, IRC maior ou igual à 70, temperatura de operação de -20/75° C. ESPECIFICAÇÃO: EM-RIOLUZ-094. Fornecimento</t>
  </si>
  <si>
    <t>IP 50.05.0550 (/)</t>
  </si>
  <si>
    <t>Luminária a led, LEDRJ-04, corpo em alumínio injetado/extrudado, para instalação em ponta de braço/núcleo, potência máxima de 125 W, fluxo mínimo 8000lm, temperatura de cor 4000/5500 K, IP 66, IK 08, resistente à UV, tensão de 100/240 V, eficiência mínima 90,6 lm/W, IRC maior ou igual à 70, temperatura de operação de -20/75° C. ESPECIFICAÇÃO: EM-RIOLUZ-094. Fornecimento</t>
  </si>
  <si>
    <t>IP 50.05.0600 (/)</t>
  </si>
  <si>
    <t>Luminária a led, LEDRJ-05, corpo em alumínio injetado/extrudado, para instalação em ponta de braço/núcleo, potência máxima de 170 W, fluxo mínimo 9000lm, temperatura de cor 4000/5500 K, IP 66, IK 08, resistente à UV, tensão de 100/240 V, eficiência mínima 90,6 lm/W, IRC maior ou igual à 70, temperatura de operação de -20/75° C. ESPECIFICAÇÃO: EM-RIOLUZ-094. Fornecimento</t>
  </si>
  <si>
    <t>IP 50.05.0650 (/)</t>
  </si>
  <si>
    <t>Luminária a led, LEDRJ-06, corpo em alumínio injetado/extrudado, para instalação em ponta de braço/núcleo, potência máxima de 210 W, fluxo mínimo 10000lm, temperatura de cor 4000/5500 K, IP 66, IK 08, resistente à UV, tensão de 100/240 V, eficiência mínima 90,6 lm/W, IRC maior ou igual à 70, temperatura de operação de -20/75° C. ESPECIFICAÇÃO: EM-RIOLUZ-094. Fornecimento</t>
  </si>
  <si>
    <t>IP 50.05.0700 (/)</t>
  </si>
  <si>
    <t>Luminária a led, LEDRJ-07, corpo em alumínio injetado/extrudado, para instalação em ponta de braço/núcleo, potência máxima de 250 W, fluxo mínimo 20000 lm, temperatura de cor 4000/5500 K, IP 66, IK 08, resistente à UV, tensão de 100/240 V, eficiência mínima 90,6 lm/W, IRC maior ou igual à 70, temperatura de operação de -20/75° C. ESPECIFICAÇÃO: EM-RIOLUZ-094. Fornecimento</t>
  </si>
  <si>
    <t>IP 50.05.0750 (/)</t>
  </si>
  <si>
    <t>Luminária a led, LEDRJ-08, corpo em alumínio injetado/extrudado, para instalação em ponta de braço/núcleo, potência máxima de 350 W, fluxo mínimo 30000 lm, temperatura de cor 4000/5500 K, IP 66, IK 08, resistente à UV, tensão de 100/240 V, eficiência mínima 90,6 lm/W, IRC maior ou igual à 70, temperatura de operação de -20/75° C. ESPECIFICAÇÃO: EM-RIOLUZ-094. Fornecimento</t>
  </si>
  <si>
    <t>IP 50.10 Luminárias Decorativas</t>
  </si>
  <si>
    <t>IP 50.10.0100 (/)</t>
  </si>
  <si>
    <t>Luminária decorativa LDRJ-14 para lâmpada fluorescente compacta de 18W, com equipamento auxiliar eletromagnético integrado, para instalação em parede, corpo e grade de proteção em liga de alumínio fundido tipo ASTM-SG-7A ou SAE-23 pintados com tinta esmalte na cor cinza martelado, refrator prismático em vidro  borosilicato, receptáculo para base G-24d-2, conforme desenho A3-1900-PD  e especificação EM-RIOLUZ nº 23.  Fornecimento.</t>
  </si>
  <si>
    <t>IP 50.10.0153 (/)</t>
  </si>
  <si>
    <t>Luminária decorativa LDRJ-15, para lâmpada fluorescente compacta de 26W, para instalação no teto, corpo e grade de proteção em liga de alumínio fundido tipo ASTM-SG-7A ou SAE-23 pintados com tinta esmalte na cor cinza martelado, grade rosqueada ao corpo, refrator em vidro borosilicato rosqueado ao corpo, receptáculo para base G-24d-3, conforme desenho A4-1905-PD EM-RIOLUZ nº 23.  Fornecimento.</t>
  </si>
  <si>
    <t>IP 50.10.0200 (/)</t>
  </si>
  <si>
    <t>Luminária decorativa LDRJ-06 para lâmpada a vapor de sódio ou multivapor metálico de 70W, com equipamento auxiliar integrado 220/250V (EM-RIOLUZ-30), encaixe em base de seção retangular (A4-1819-PD EM RIO LUZ nº 40), corpo em chapa zincada com pintura externa de acabamento em preto semi-fosco, difusor em vido plano, refletor estampado em chapa de alumínio, conforme desenho A4-1817-PD e especificação EM-RIOLUZ nº 23.  Fornecimento.</t>
  </si>
  <si>
    <t>IP 50.10.0203 (/)</t>
  </si>
  <si>
    <t>Luminária decorativa LDRJ-07 para lâmpada a vapor de sódio ou multivapor metálico de 70W, com equipamento auxiliar integrado, base em alumínio fundido, com alojamento e suporte para equipamento auxiliar (reator, capacitor, ingnitor), com encaixe para tubo com diâmetro de 48mm, difusor em polipropileno, com receptáculo E-27, conforme desenho A3-1965-PD.  Fornecimento.</t>
  </si>
  <si>
    <t>IP 50.10.0206 (/)</t>
  </si>
  <si>
    <t>Luminária decorativa LDRJ-09 para lâmpada a vapor de sódio ou multivapor metálico de 70W, com equipamento auxiliar integrado, base em alumínio fundido, com alojamento e suporte para equipamento auxiliar (reator, capacitor, ingnitor), com encaixe para tubo com diâmetro de 48mm, difusor em polipropileno, com receptáculo E-27, conforme desenho A3-1966-PD.  Fornecimento.</t>
  </si>
  <si>
    <t>IP 50.10.0209 (/)</t>
  </si>
  <si>
    <t>Luminária decorativa LDRJ-06 para lâmpada a vapor de sódio ou multivapor metálico de 150W, com equipamento auxiliar integrado 220/250V (EM-RIOLUZ-30), encaixe em base de seção retangular (A4-1819-PD EM RIO LUZ nº 40), corpo em chapa zincada com pintura externa de acabamento em preto semi-fosco, difusor em vido plano, refletor estampado em chapa de alumínio, conforme desenho A4-1818-PD e especificação EM-RIOLUZ nº 23.  Fornecimento.</t>
  </si>
  <si>
    <t>IP 50.10.0250 (/)</t>
  </si>
  <si>
    <t>Luminária decorativa LDRJ-16, para lâmpada multivapor metálico de 70/100/150W, para instalação em piso, receptáculo E-27, conforme desenho A4-1904-PD EM-RIOLUZ  nº 23.  Fornecimento.</t>
  </si>
  <si>
    <t>IP 50.10.0300 (/)</t>
  </si>
  <si>
    <t>Luminária decorativa LDRJ-20 para lâmpada multivapor metálico de 100W, semi esférica, com equipamento auxiliar integrado instalado em bandeja de chapa de aço galvanizado, aro e carcaça em alumínio injetado de alta pressão, grau de proteção mínimo IP-55, acabamento com tratamento de fosfatação e pintura poliester, refletor em chapa de alumínio de alta pureza e anodização com selagem, difusor em vidro temperado com 5mm de espessura, com dispositivo de segurança para abertura de acesso ao equipamento de segurança, parafusos de aço inox receptáculo E-27. Fornecimento.</t>
  </si>
  <si>
    <t>IP 50.10.0350 (/)</t>
  </si>
  <si>
    <t>Luminária decorativa LDRJ-11 para lâmpada MVM 150W, com equipamento auxiliar integrado, projetor para vapor de metálico bilateral 150 W, rebatedor, e suporte (conjunto completo).  Conforme especificação EM-RIOLUZ-23, Desenho A4-1863-PD (ultima revisão).  Fornecimento.</t>
  </si>
  <si>
    <t>IP 50.15 Projetores</t>
  </si>
  <si>
    <t>IP 50.15.0409 (/)</t>
  </si>
  <si>
    <t>Projetor PRJ-01, modelo IP-67, para lâmpada a vapor de sódio ou multivapor metálico de 250/400W tubular, em liga de alumínio fundido tipo ASTM-SG-70A ou SAE 323, visor de vidro plano, incolor, temperado, resistente a impactos e choque térmico, grau de proteção mínimo=IP67, suporte tipo "U", em ferro galvanizado por imersão a quente, conforme especificação EM-RIO-LUZ n° 20.  Fornecimento.</t>
  </si>
  <si>
    <t>IP 50.15.0420 (/)</t>
  </si>
  <si>
    <t>Projetor PRJ-27, para uma lâmpada vapor de sódio ou multivapor metálico de 250/400W, tubular, com equipamento auxiliar integrado, em liga de alumínio injetado à alta pressão - IP 65.  Refletor em chapa de alumínio de alta pureza (99,50%) estampado, anodizado e abrilhantado quimicamente, apresentando variados tipos de refletores possibilitando diferentes distribuições fotométricas.  Visor em vidro incolor plano liso com transparência mínima de 90%, temperado, resistente à impacto (IK08) e à choque térmico.  Fecho em aço inoxidável através de alavanca de pressão automática, suporte de fixação em "U" em barra chata de aço galvanizado à quente com dispositivo para indicação de ângulo de montagem, acabamento em pintura eletrostática em poliéster em pó, conforme especificação EM-RIOLUZ-72.  Fornecimento.</t>
  </si>
  <si>
    <t>IP 50.15.0426 (/)</t>
  </si>
  <si>
    <t>Projetor PRJ-28, para uma lâmpada vapor de sódio de 50/70/100/150W ou multivapor metálico de 35/70/100/150W, tubular, com equipamento auxiliar integrado, em liga de alumínio injetado à alta pressão - IP 65.  Refletor em chapa de alumínio de alta pureza (99,50%) estampado, anodizado e abrilhantado quimicamente, apresentando variados tipos de refletores possibilitando diferentes distribuições fotométricas.  Visor em vidro incolor plano liso com transparência mínima de 90%, temperado, resistente à impacto (IK08) e à choque térmico.  Fecho em aço inoxidável através de alavanca de pressão automática, suporte de fixação em "U" em barra chata de aço galvanizado à quente com dispositivo para indicação de ângulo de montagem, acabamento em pintura eletrostática em poliéster em pó, conforme especificação EM-RIOLUZ-71.  Fornecimento.</t>
  </si>
  <si>
    <t>IP 50.20 Bases e Núcleos para Luminárias</t>
  </si>
  <si>
    <t>IP 50.20.0068 (/)</t>
  </si>
  <si>
    <t>Núcleo simples para luminárias em aço de baixo teor de carbono SAE 1010/1020 galvanizado a fusão, interna e externamente por imersão única em banho de zinco, conforme NBR-7398 e 7400 da ABNT, núcleo diâmetro interno de 68mm, braços com diâmetro externo de 48mm, comprimento de 140mm, conforme desenho A2-1791-PD e especificação EM-RIOLUZ nº 40.  Fornecimento e instalação.</t>
  </si>
  <si>
    <t>IP 50.20.0078 (/)</t>
  </si>
  <si>
    <t>Núcleo simples para luminárias em aço de baixo teor de carbono SAE 1010/1020 galvanizado a fusão, interna e externamente por imersão única em banho de zinco, conforme NBR-7398 e 7400 da ABNT, núcleo diâmetro interno de 128mm, braços com diâmetro externo de 60,3mm, comprimento de 160mm, conforme desenho A2-1913-PD e especificação EM-RIOLUZ nº 40.  Fornecimento e instalação.</t>
  </si>
  <si>
    <t>IP 50.20.0100 (/)</t>
  </si>
  <si>
    <t>Núcleo simples para luminárias decorativas LDRJ-07/09, em aço de baixo teor de carbono SAE 1010/1020 galvanizado à fusão, interna e externamente por imersão única em banho de zinco, conforme NBR-7398 e 7400 da ABNT, núcleo diâmetro interno de 68mm, com pescoço de 50mm de altura e diâmetro externo de 48mm, conforme desenho A2-1824-PD e especificação EM-RIOLUZ n.º 40.  Fornecimento.</t>
  </si>
  <si>
    <t>IP 50.20.0112 (/)</t>
  </si>
  <si>
    <t>Núcleo simples para luminária LDRJ-11 em aço de baixo teor de carbono SAE 1010/2020 galvanizado a fusão, interna e externamente por imersão única em banho de zinco, conforme NBR-7398 e 7400 da ABNT, para instalação em poste de aço curvo ou reto de 9,00m de altura útil.  Conforme especificação EM-RIOLUZ-40, Desenho A4-1990-PD.  Fornecimento.</t>
  </si>
  <si>
    <t>IP 50.20.0128 (/)</t>
  </si>
  <si>
    <t>Núcleo duplo para luminárias em aço de baixo teor de carbono SAE 1010/1020 galvanizado a fusão, interna e externamente por imersão única em banho de zinco, conforme NBR-7398 e 7400 da ABNT, núcleo diâmetro interno de 68mm, braços com diâmetro externo de 48mm, comprimento de 140mm, conforme desenho A2-1791-PD e especificação EM-RIOLUZ nº 40.  Fornecimento e instalação.</t>
  </si>
  <si>
    <t>IP 50.20.0138 (/)</t>
  </si>
  <si>
    <t>Núcleo duplo para luminárias em aço de baixo teor de carbono SAE 1010/1020 galvanizado a fusão, interna e externamente por imersão única em banho de zinco, conforme NBR-7398 e 7400 da ABNT, núcleo diâmetro interno de 128mm, braços com diâmetro externo de 60,3mm, comprimento de 160mm, conforme desenho A2-1913-PD e especificação EM-RIOLUZ nº 40.  Fornecimento e instalação.</t>
  </si>
  <si>
    <t>IP 50.20.0218 (/)</t>
  </si>
  <si>
    <t>Núcleo triplo para luminárias em aço de baixo teor de carbono SAE 1010/1020 galvanizado a fusão, interna e externamente por imersão única em banho de zinco, conforme NBR-7398 e 7400 da ABNT, núcleo diâmetro interno de 68mm, braços com diâmetro externo de 48mm, comprimento de 140mm, conforme desenho A2-1791-PD e especificação EM-RIOLUZ nº 40.  Fornecimento e instalação.</t>
  </si>
  <si>
    <t>IP 50.20.0228 (/)</t>
  </si>
  <si>
    <t>Núcleo triplo para luminárias em aço de baixo teor de carbono SAE 1010/1020 galvanizado a fusão, interna e externamente por imersão única em banho de zinco, conforme NBR-7398 e 7400 da ABNT, núcleo diâmetro interno de 128mm, braços com diâmetro externo de 60,3mm, comprimento de 368mm, conforme desenho A2-1621-PD e especificação EM-RIOLUZ nº 40.  Fornecimento e instalação.</t>
  </si>
  <si>
    <t>IP 50.20.0270 (/)</t>
  </si>
  <si>
    <t>Núcleo quadruplo para luminárias em aço de baixo teor de carbono SAE 1010/1020 galvanizado a fusão, interna e externamente por imersão única em banho de zinco, conforme NBR-7398 e 7400 da ABNT, núcleo diâmetro interno de 68mm, braços com diâmetro externo de 48mm, comprimento de 140mm, conforme desenho A2-1791-PD e especificação EM-RIOLUZ nº 40.  Fornecimento e instalação.</t>
  </si>
  <si>
    <t>IP 50.20.0278 (/)</t>
  </si>
  <si>
    <t>Núcleo quadruplo para luminárias em aço de baixo teor de carbono SAE 1010/1020 galvanizado a fusão, interna e externamente por imersão única em banho de zinco, conforme NBR-7398 e 7400 da ABNT, núcleo diâmetro interno de 128mm, braços com diâmetro externo de 60,3mm, comprimento de 368mm, conforme desenho A2-1621-PD e especificação EM-RIOLUZ nº 40.  Fornecimento e instalação.</t>
  </si>
  <si>
    <t>IP 50.20.0310 (/)</t>
  </si>
  <si>
    <t>Base múltipla para fixação de luminárias, em poste reto de 4,50 m até 6,00 m exclusive luminária e base. Colocação.</t>
  </si>
  <si>
    <t>IP 50.20.0325 (/)</t>
  </si>
  <si>
    <t>Base múltipla para fixação de luminárias, em poste reto, de 7,00m até 9,00 m, exclusive luminária e base. Colocação.</t>
  </si>
  <si>
    <t>IP 50.20.0340 (/)</t>
  </si>
  <si>
    <t>Base múltipla para fixação de luminárias, em poste reto de 10m até 11,00 m, exclusive luminária e base. Colocação.</t>
  </si>
  <si>
    <t>IP 50.20.0355 (/)</t>
  </si>
  <si>
    <t>Base múltipla para fixação de luminárias, em poste reto de 12m até 15m, exclusive luminária e base. Colocação</t>
  </si>
  <si>
    <t>IP 50.20.0370 (/)</t>
  </si>
  <si>
    <t>Base múltipla para fixação de luminárias, em poste reto de 16m até 20m, exclusive luminária e base. Colocação.</t>
  </si>
  <si>
    <t>IP 50.20.0395 (/)</t>
  </si>
  <si>
    <t>Suporte para instalação de projetores, em poste reto, de aço, concreto ou composto de poliéster reforçado com fibra de vidro - PRFV, de 7,00m até 9,00m, exclusive fornecimento do projetor e do suporte. Colocação</t>
  </si>
  <si>
    <t>IP 50.20.0410 (/)</t>
  </si>
  <si>
    <t>Suporte para instalação de projetores, em poste reto, de aço, concreto ou composto de Poliéster reforçado com Fibra de Vidro - PRFV, de 10,00m até 11,00m, exclusive fornecimento do projetor e do suporte. Colocação.</t>
  </si>
  <si>
    <t>IP 50.20.0425 (/)</t>
  </si>
  <si>
    <t>Suporte para instalação de projetores, em poste reto, de aço, concreto ou composto de poliéster reforçado com fibra de vidro - PRFV, de 12,00m até 15,00 m, exclusive fornecimento do projetor e do suporte. Colocação.</t>
  </si>
  <si>
    <t>IP 50.20.0440 (/)</t>
  </si>
  <si>
    <t>Suporte para instalação de projetores, em poste reto, de aço, concreto ou composto de poliéster reforçado com fibra de vidro - PRFV, de 16,00m até 20,00 m, exclusive fornecimento de projetor e do suporte. Colocação.</t>
  </si>
  <si>
    <t>IP 50.25 Lâmpadas</t>
  </si>
  <si>
    <t>IP 50.25.0056 (A)</t>
  </si>
  <si>
    <t>Lâmpada fluorescente compacta, espiral, 15W, base E-27, 220V, cor amarela. Fornecimento.</t>
  </si>
  <si>
    <t>IP 50.25.0156 (/)</t>
  </si>
  <si>
    <t>Lâmpada fluorescente compacta, dupla, de 18W, 2700ºK, referência PLC 18W.  Fornecimento.</t>
  </si>
  <si>
    <t>IP 50.25.0162 (/)</t>
  </si>
  <si>
    <t>Lâmpada fluorescente (PL) compactada dupla de 26W.  Fornecimento</t>
  </si>
  <si>
    <t>IP 50.25.0400 (/)</t>
  </si>
  <si>
    <t>Lâmpada multivapor metálico (MVM) de 35W, par, 3000°K, 30°.  Fornecimento.</t>
  </si>
  <si>
    <t>IP 50.25.0406 (/)</t>
  </si>
  <si>
    <t>Lâmpada de multivapor metálico (MVM) de 70W/220V/E-27, clara 4000°K, bulbo ovóide.  Fornecimento.</t>
  </si>
  <si>
    <t>IP 50.25.0408 (/)</t>
  </si>
  <si>
    <t>Lâmpada multivapor metálico (MVM), potência de 100W, base E-27, bulbo ovóide, claro, com proteção ANTI U.V., corrente 1.1A, tensão 100V, pulso de acendimento 2,8 a 4,0kV, fluxo luminoso nominal &gt;= 8500lm, temperatura de cor de 2700 a 3200ºK, vida média &gt;= 10000hs, posição de funcionamento universal. EM-RIOLUZ-57. Fornecimento.</t>
  </si>
  <si>
    <t>IP 50.25.0410 (/)</t>
  </si>
  <si>
    <t>Lâmpada multivapor metálico (MVM), potência de 100W, base E-27, bulbo ovóide, difuso reduzido, corrente 1.1A, tensão 100V, pulso de acendimento 2,8 a 4,0kV, fluxo luminoso nominal &gt;= 8100lm, temperatura de cor de 2700 a 3200ºK, vida média &gt;= 10000hs, posição de funcionamento universal. EM-RIOLUZ-57. Fornecimento.</t>
  </si>
  <si>
    <t>IP 50.25.0412 (/)</t>
  </si>
  <si>
    <t>Lâmpada de multivapor metálico (MVM) de 150W/220V/E-27.  Fornecimento.</t>
  </si>
  <si>
    <t>IP 50.25.0418 (/)</t>
  </si>
  <si>
    <t>Lâmpada de multivapor metálico (MVM) de 250/220V, bulbo ovóide.  Fornecimento.</t>
  </si>
  <si>
    <t>IP 50.25.0421 (/)</t>
  </si>
  <si>
    <t>Lâmpada de multivapor metálica (MVM), base E-40, bulbo tubular, de 250W, 4000/4600ºK, pulso de 0,58/0,75Kv.  Fornecimento.</t>
  </si>
  <si>
    <t>IP 50.25.0424 (/)</t>
  </si>
  <si>
    <t>Lâmpada multivapor metálico (MVM) de 400W, bulbo tubular, tensão de ignição maior ou igual a 3Kv e menor ou igual a 4,5Kv, temperatura de cor entre 4000 e 5000°K, posição de funcionamento horizontal mais ou menos 20° ou qualquer.  Fornecimento.</t>
  </si>
  <si>
    <t>IP 50.25.0427 (/)</t>
  </si>
  <si>
    <t>Lâmpada de multivapor metálico (MVM) de 400W, base E-40, bulbo ovóide, pulso 3,0/4,5Kv.  Fornecimento.</t>
  </si>
  <si>
    <t>IP 50.25.0806 (/)</t>
  </si>
  <si>
    <t>Lâmpada a vapor de sódio, alta pressão, potência de 70W, base E-27, bulbo ovóide, difuso, corrente 1,0A, tensão 90V, pulso de acendimento 2,5 a 4kv, fluxo luminoso nominal &gt;=5600 lm, temperatura de cor &gt;= 1900° K, vida média &gt;= 16000hs, posição de funcionamento universal a NBR - 662 e EM-RIOLUZ nº 57.  Fornecimento.</t>
  </si>
  <si>
    <t>IP 50.25.0809 (/)</t>
  </si>
  <si>
    <t>Lâmpada a vapor de sódio, alta pressão, potência de 100W, base E-40, bulbo ovóide, difuso, corrente 1,2A, tensão 100V, pulso de acendimento 2,8 a 4,5kv, fluxo luminoso nominal &gt;=9000 lm, temperatura de cor &gt;= 2000° K, vida média &gt;= 24000hs, posição de funcionamento universal a NBR - 662 e EM-RIOLUZ nº 57.  Fornecimento.</t>
  </si>
  <si>
    <t>IP 50.25.0812 (/)</t>
  </si>
  <si>
    <t>Lâmpada a vapor de sódio, tipo stand bay (com duplo tubo de arco), alta pressão, potência de 100W, base E-40, bulbo ovóide, difuso, corrente 1,2A, tensão 100V, pulso de acendimento 2,8 a 4,5kv, fluxo luminoso &gt;=9000 lm, temperatura de cor &gt;= 2000° K, vida média &gt;= 48000hs, posição de funcionamento universal a NBR-IEC 662 e EM-RIOLUZ nº 57.  Fornecimento.</t>
  </si>
  <si>
    <t>IP 50.25.0850 (/)</t>
  </si>
  <si>
    <t>Lâmpada a vapor de sódio, alta pressão, potência de 150W, base E-40, bulbo ovóide, difuso, corrente 1,8A, tensão 100V, pulso de acendimento 2,8 a 4,5kv, fluxo luminoso nominal &gt;=14000 lm, temperatura de cor &gt;= 1950° K, vida média &gt;= 24000hs, posição de funcionamento universal a NBR - 662 e EM-RIOLUZ nº 57.  Fornecimento.</t>
  </si>
  <si>
    <t>IP 50.25.0853 (/)</t>
  </si>
  <si>
    <t>Lâmpada a vapor de sódio, tipo stand bay,  alta pressão, potência de 150W, base E-40, bulbo ovóide, difuso, corrente 1,8A, tensão 100V, pulso de acendimento 2,8 a 4,5kv, fluxo luminoso &gt;=14000 lm, temperatura de cor &gt;= 1950° K, vida média &gt;= 48000hs, posição de funcionamento universal a NBR-IEC 662 e EM-RIOLUZ nº 57.  Fornecimento.</t>
  </si>
  <si>
    <t>IP 50.25.0900 (/)</t>
  </si>
  <si>
    <t>Lâmpada a vapor de sódio, alta pressão, potência de 250W, base E-40, bulbo ovóide, difuso, corrente 3A, tensão 100V, pulso de acendimento 2,8 a 4,5kv, fluxo luminoso nominal &gt;=25000 lm, temperatura de cor &gt;= 2000° K, vida média &gt;= 24000hs, posição de funcionamento universal a NBR - 662 e EM-RIOLUZ nº 57.  Fornecimento.</t>
  </si>
  <si>
    <t>IP 50.25.0901 (/)</t>
  </si>
  <si>
    <t>Lâmpada a vapor de sódio, potência de 100W, alta pressão, base E-40, bulbo tubular, corrente na lâmpada 1,2A, tensão de lâmpada 100V, pulso de acendimento 2,8 a 4,0kV, fluxo luminoso nominal &gt;= 9000lm, temperatura de cor &gt;= 2000K, vida média &gt;= 24000 hs, posição de funcionamento universal. EM-RIOLUZ nº 57 NBR IEC 662. Fornecimento.</t>
  </si>
  <si>
    <t>IP 50.25.0902 (/)</t>
  </si>
  <si>
    <t>Lâmpada a vapor de sódio, potência de 150W, alta pressão, base E-40, bulbo tubular, corrente na lâmpada 1,8A, tensão de lâmpada 100V, pulso de acendimento 2,8 a 4,0kV, fluxo luminoso nominal &gt;= 14.500lm, temperatura de cor &gt;= 1950K, vida média &gt;= 24000 hs, posição de funcionamento universal. EM-RIOLUZ nº 57 NBR IEC 662. Fornecimento.</t>
  </si>
  <si>
    <t>IP 50.25.0903 (/)</t>
  </si>
  <si>
    <t>Lâmpada a vapor de sódio, alta pressão, potência de 250W, base E-40, bulbo tubular, claro, corrente 3A, tensão 100V, pulso de acendimento 2,8 a 4,5kv, fluxo luminoso nominal &gt;=25000 lm, temperatura de cor &gt;= 2000° K, vida média &gt;= 24000hs, posição de funcionamento universal a NBR - 662 e EM-RIOLUZ nº 57.  Fornecimento.</t>
  </si>
  <si>
    <t>IP 50.25.1000 (/)</t>
  </si>
  <si>
    <t>Lâmpada a vapor de sódio, alta pressão, potência de 400W, base E-40, bulbo tubular, claro, corrente 4,6A, tensão 100V, pulso de acendimento 2,8 a 4,5kv, fluxo luminoso nominal &gt;=47500 lm, temperatura de cor &gt;= 1950° K, vida média &gt;= 24000hs, posição de funcionamento universal a NBR - 662 e EM-RIOLUZ nº 57.  Fornecimento.</t>
  </si>
  <si>
    <t>IP 50.30 Reatores</t>
  </si>
  <si>
    <t>IP 50.30.0062 (/)</t>
  </si>
  <si>
    <t>Reator aéreo para lâmpada VS/MVM 70W, com ignitor pico de tensão 2,8 a 4Kv, fator de potência mínimo 0,92, tensão de alimentação 220V, corrente na lâmpada 0,98A, tensão na lâmpada 90V, EM-RIOLUZ-30. Fornecimento.</t>
  </si>
  <si>
    <t>IP 50.30.0153 (/)</t>
  </si>
  <si>
    <t>Reator aéreo para lâmpada VS/MVM 150W, com ignitor pico de tensão 2,8 a 4Kv, fator de potência mínimo 0,92, tensão de alimentação 220V, corrente na lâmpada 1,8A, tensão na lâmpada 100V, EM-RIOLUZ-30, NBR-13593/13594, IEC-662.  Fornecimento.</t>
  </si>
  <si>
    <t>IP 50.30.0500 (/)</t>
  </si>
  <si>
    <t>Reator integrado para lâmpada VS/MVM 70W, com ignitor pico de tensão 2,8 a 4Kv, fator de potência mínimo 0,92, tensão de alimentação 220V, corrente na lâmpada 0,98A, tensão na lâmpada 90V, EM-RIOLUZ-30.  Fornecimento.</t>
  </si>
  <si>
    <t>IP 50.30.0600 (/)</t>
  </si>
  <si>
    <t>Reator integrado para lâmpada VS/MVM 150W, com ignitor pico de tensão 2,8 a 4Kv, fator de potência mínimo 0,92, tensão de alimentação 220/250V, corrente na lâmpada 1,8A, tensão na lâmpada 100V, EM-RIOLUZ-30, NBR-13593/13594, IEC-662.  Fornecimento.</t>
  </si>
  <si>
    <t>IP 50.35 Colocação de Luminária e Projetor em Cordoalha, Teto e Parede</t>
  </si>
  <si>
    <t>IP 50.35.0050 (/)</t>
  </si>
  <si>
    <t>Colocação de luminária equipada com lâmpada de descarga e acessórios, em cordoalha, exclusive luminária, inclusive fornecimento da cordoalha.</t>
  </si>
  <si>
    <t>IP 50.35.0100 (/)</t>
  </si>
  <si>
    <t>Colocação de luminária equipada com lâmpada de descarga e acessórios, em cordoalha, exclusive luminária e o fornecimento da cordoalha.</t>
  </si>
  <si>
    <t>IP 50.35.0150 (/)</t>
  </si>
  <si>
    <t>Colocação de luminária equipada com lâmpada de descarga e acessórios, em teto ou parede; exclusive luminária.</t>
  </si>
  <si>
    <t>IP 50.35.0200 (/)</t>
  </si>
  <si>
    <t>Colocação de 2 projetores equipados com lâmpada de descarga, fixado em  poste de aço ou concreto, inclusive ferragens de fixação, exclusive projetor.</t>
  </si>
  <si>
    <t>IP 50.35.0203 (/)</t>
  </si>
  <si>
    <t>Colocação de 2 projetores equipados com lâmpada de descarga, fixado em cruzeta nº 1; inclusive ferragens de fixação, exclusive projetor.</t>
  </si>
  <si>
    <t>IP 50.35.0250 (/)</t>
  </si>
  <si>
    <t>Colocação de 3 projetores equipados com lâmpadas de descarga, fixado em poste de concreto, inclusive ferragens de fixação, exclusive projetor.</t>
  </si>
  <si>
    <t>IP 50.35.0300 (/)</t>
  </si>
  <si>
    <t>Colocação de 4 projetores equipados com lâmpada de descarga, fixados em poste de aço reto; inclusive ferragens de fixação, exclusive projetores.</t>
  </si>
  <si>
    <t>IP 50.35.0500 (/)</t>
  </si>
  <si>
    <t>Colocação de projetor fixado em bandeja através de chumbadores de aço inox, exclusive projetor, chumbador e bandejamento.</t>
  </si>
  <si>
    <t>IP 50.35.0600 (/)</t>
  </si>
  <si>
    <t>Projetor fixado em suporte para instalação de projetores, em poste reto, de aço, concreto ou composto de Poliéster reforçado com Fibra de Vidro - PRFV, de 7,00m até 9,00m, inclusive interligação na rede de distribuição, exclusive fornecimento do projetor e do suporte. Colocação.</t>
  </si>
  <si>
    <t>IP 50.35.0650 (/)</t>
  </si>
  <si>
    <t>Projetor fixado suporte para instalação de projetores, em poste reto, de aço, concreto ou composto de Poliéster reforçado com Fibra de Vidro - PRFV, de 10m até 11m, inclusive interligação na rede de distribuição, exclusive fornecimento do projetor e do suporte. Colocação.</t>
  </si>
  <si>
    <t>IP 50.35.0700 (/)</t>
  </si>
  <si>
    <t>Projetor fixado em suporte para instalação de projetores, em poste reto, de aço, concreto ou composto de poliéster reforçado com fibra de vidro - PRFV, de 12m até 15m, inclusive interligação na rede de distribuição, exclusive fornecimento do projetor e do suporte. Colocação.</t>
  </si>
  <si>
    <t>IP 50.35.0750 (/)</t>
  </si>
  <si>
    <t>Projetor fixado em suporte para instalação de projetores, em poste reto, de aço, concreto ou composto de poliéster reforçado com fibra de vidro - PRFV, de 16m até 20m, inclusive interligação na rede de distribuição, exclusive fornecimento do projetor e do suporte. Colocação.</t>
  </si>
  <si>
    <t>IP 50.40 Colocação de Luminária de Postes</t>
  </si>
  <si>
    <t>IP 50.40.0050 (/)</t>
  </si>
  <si>
    <t>Colocação de luminária com lâmpada de descarga, com ou sem reator integrado, em ponta de braço ou poste reto (aço, concreto ou composto de poliéster reforçado com fibra de vidro - PRFV, seção única) até 6m de altura, exclusive fornecimento da luminária.</t>
  </si>
  <si>
    <t>IP 50.40.0100 (/)</t>
  </si>
  <si>
    <t>Colocação de luminária aberta com lâmpada de descarga, sem reator integrado, em ponta de braço, até 10m de altura, exclusive fornecimento da luminária.</t>
  </si>
  <si>
    <t>IP 50.40.0103 (/)</t>
  </si>
  <si>
    <t>Colocação de luminária fechada com lâmpada de descarga, com reator integrado, em ponta de braço ou poste de aço curvo até 10m de altura, exclusive fornecimento da luminária.</t>
  </si>
  <si>
    <t>IP 50.40.0106 (/)</t>
  </si>
  <si>
    <t>Colocação de luminária fechada com lâmpada de descarga, sem reator integrado, em ponta de braço ou poste de aço curvo, até 10m de altura, exclusive fornecimento da luminária.</t>
  </si>
  <si>
    <t>IP 50.40.0150 (/)</t>
  </si>
  <si>
    <t>Colocação de luminária com lâmpada de descarga, com ou sem reator integrado, em ponta de braço ou poste de aço curvo, de 11m até 15m de altura, exclusive fornecimento da luminária.</t>
  </si>
  <si>
    <t>IP 50.40.0160 (/)</t>
  </si>
  <si>
    <t>Colocação de luminária com lâmpada de descarga, com reator integrado, em ponta de braço ou poste reto (aço, concreto, ou composto de poliéster reforçado com fibra de vidro - PRFV) de 16m até 20m de altura, exclusive fornecimento da luminária e núcleo de fixação.</t>
  </si>
  <si>
    <t>IP 50.40.0200 (/)</t>
  </si>
  <si>
    <t>Colocação de luminária com lâmpada de descarga tipo Pétala, com ou sem reator integrado, em ponta de braço ou poste reto (aço ou concreto) de 15m de altura, exclusive fornecimento da luminária e núcleo de fixação.</t>
  </si>
  <si>
    <t>IP 50.40.0206 (/)</t>
  </si>
  <si>
    <t>Colocação de luminária com lâmpada de descarga tipo Pétala, com ou sem reator integrado, em ponta de braço ou poste reto (aço ou concreto) de 20m de altura, exclusive fornecimento da luminária e núcleo de fixação.</t>
  </si>
  <si>
    <t>IP 50.45 Colocação de Reatores</t>
  </si>
  <si>
    <t>IP 50.45.0050 (/)</t>
  </si>
  <si>
    <t>Colocação de reator, padrão RIOLUZ, para lâmpada de descarga, em poste de aço, concreto ou madeira, exclusive fornecimento do reator e ferragens de fixação.</t>
  </si>
  <si>
    <t>IP 50.45.0100 (/)</t>
  </si>
  <si>
    <t>Colocação de reator, padrão RIOLUZ, para lâmpada de descarga em poste (aço ou concreto), incluindo interligação na rede e na luminária e ferragens de fixação; exclusive fornecimento do reator.</t>
  </si>
  <si>
    <t>IP 50.45.0150 (/)</t>
  </si>
  <si>
    <t>Colocação de reator para lâmpada de descarga em teto, piso ou parede, inclusive interligação na rede e na luminária e ferragens de fixação, exclusive fornecimento de reator.</t>
  </si>
  <si>
    <t>IP 50.45.0500 (/)</t>
  </si>
  <si>
    <t>Colocação de reator com ignitor em bandeja.</t>
  </si>
  <si>
    <t>IP 55 Isolantes e Acessórios para Fixação</t>
  </si>
  <si>
    <t>IP 55.05 Isolantes</t>
  </si>
  <si>
    <t>IP 55.05.0050 (/)</t>
  </si>
  <si>
    <t>Fita isolante auto-fusão, de 19mmx10m.  Fornecimento.</t>
  </si>
  <si>
    <t>IP 55.05.0100 (/)</t>
  </si>
  <si>
    <t>Fita isolante plástica adesiva, de 19mmx20m.  Fornecimento.</t>
  </si>
  <si>
    <t>IP 55.05.0150 (/)</t>
  </si>
  <si>
    <t>Fita isolante, plástica ou auto-fusão, para proteção de emendas entre condutores, singelos ou múltiplos, exclusive fornecimento da fita isolante. Instalação.</t>
  </si>
  <si>
    <t>IP 55.10 Acessórios para Fixação</t>
  </si>
  <si>
    <t>IP 55.10.0050 (/)</t>
  </si>
  <si>
    <t>Arruela em alumínio de (13x2)mm.  Fornecimento.</t>
  </si>
  <si>
    <t>IP 55.10.0075 (/)</t>
  </si>
  <si>
    <t>Arruela de pressão de (13x2,5)mm.  Fornecimento.</t>
  </si>
  <si>
    <t>IP 55.10.0100 (/)</t>
  </si>
  <si>
    <t>Braçadeira, tipo copo, diâmetro 75mm (3").  Fornecimento.</t>
  </si>
  <si>
    <t>IP 55.10.0125 (/)</t>
  </si>
  <si>
    <t>Calço duplo número 4.  Fornecimento.</t>
  </si>
  <si>
    <t>IP 55.10.0200 (/)</t>
  </si>
  <si>
    <t>Chumbador de aço inoxidável 304, Tec Bolt, TBM 12.100, comprimento de 96mm e diâmetro de 1/2", com arruela lisa e de pressão e porca, Tecnart ou similar.  Fornecimento.</t>
  </si>
  <si>
    <t>IP 55.10.0250 (/)</t>
  </si>
  <si>
    <t>Chumbador de expansão de aço, com diâmetro de 1/2" e comprimento do parafuso de 3".    Fornecimento.</t>
  </si>
  <si>
    <t>IP 55.10.0300 (/)</t>
  </si>
  <si>
    <t>Cinta de aço galvanizado de 140mm (5 1/2").  Fornecimento.</t>
  </si>
  <si>
    <t>IP 55.10.0312 (/)</t>
  </si>
  <si>
    <t>Cinta de aço galvanizado de 220mm.  Fornecimento.</t>
  </si>
  <si>
    <t>IP 55.10.0450 (/)</t>
  </si>
  <si>
    <t>Cruzeta Q-3, de 6 pinos.  Fornecimento.</t>
  </si>
  <si>
    <t>IP 55.10.0512 (/)</t>
  </si>
  <si>
    <t>Grampo "U", número 5.  Fornecimento.</t>
  </si>
  <si>
    <t>IP 55.10.0800 (/)</t>
  </si>
  <si>
    <t>Parafuso com cabeça sextavada (5/8"x1 1/2").  Fornecimento.</t>
  </si>
  <si>
    <t>IP 55.10.0809 (/)</t>
  </si>
  <si>
    <t>Parafuso com cabeça sextavada de (12x1,75x50)mm.  Fornecimento.</t>
  </si>
  <si>
    <t>IP 55.10.0812 (/)</t>
  </si>
  <si>
    <t>Parafuso francês de (5/8"x2 1/2"). Fornecimento.</t>
  </si>
  <si>
    <t>IP 55.10.0850 (/)</t>
  </si>
  <si>
    <t>Parafuso de máquina sextavada de (1/2"x1 1/2").  Fornecimento.</t>
  </si>
  <si>
    <t>IP 55.10.0950 (/)</t>
  </si>
  <si>
    <t>Porca sextavada, em aço galvanizado, de 5/8" (16mm).  Fornecimento.</t>
  </si>
  <si>
    <t>IP 55.10.0959 (/)</t>
  </si>
  <si>
    <t>Porca sextavada de (12x1,75)mm.  Fornecimento.</t>
  </si>
  <si>
    <t>IP 55.15 Acessórios para Fixação de Postes</t>
  </si>
  <si>
    <t>IP 55.15.0050 (/)</t>
  </si>
  <si>
    <t>Base de aço para sustentação de poste fixada por chumbador em fundação de concreto armado.  Assentamento.</t>
  </si>
  <si>
    <t>IP 55.15.0150 (/)</t>
  </si>
  <si>
    <t>Cruzeta nº 2, de 2 pinos.  Fornecimento.</t>
  </si>
  <si>
    <t>IP 60 Serviços</t>
  </si>
  <si>
    <t>IP 60.05 Manutenção</t>
  </si>
  <si>
    <t>IP 60.05.0050 (/)</t>
  </si>
  <si>
    <t>Mão-de-obra para serviços de qualquer natureza. Turma de reparos.</t>
  </si>
  <si>
    <t>IP 60.05.0100 (/)</t>
  </si>
  <si>
    <t>Serviço de apoio às instalações requeridas à empreiteira, sendo: 1 encarregado. Turma de reparos.  Horário diurno.</t>
  </si>
  <si>
    <t>IP 60.05.0150 (/)</t>
  </si>
  <si>
    <t>Serviço de apoio às instalações requeridas à empreiteira, sendo: 2 ajudantes de  montador eletromecânico ou eletricista. Turma Técnica. Horário diurno.</t>
  </si>
  <si>
    <t>IP 60.10 Montagem de Postes de Ferro</t>
  </si>
  <si>
    <t>IP 60.10.0050 (/)</t>
  </si>
  <si>
    <t>Montagem de poste de ferro fundido tipo H-1, de 4,50m de altura útil, equipado com globo.</t>
  </si>
  <si>
    <t>IP 60.10.0100 (/)</t>
  </si>
  <si>
    <t>Montagem de poste de ferro fundido tipo H-3, de 4,50m de altura útil, equipado com globo.</t>
  </si>
  <si>
    <t>IP 60.20 Retiradas</t>
  </si>
  <si>
    <t>IP 60.20.0050 (/)</t>
  </si>
  <si>
    <t>Retirada de braço, padrão RIOLUZ, para fixação de luminárias.</t>
  </si>
  <si>
    <t>IP 60.20.0100 (/)</t>
  </si>
  <si>
    <t>Retirada de conjunto de aterramento.</t>
  </si>
  <si>
    <t>IP 60.20.0106 (/)</t>
  </si>
  <si>
    <t>Retirada de conjunto de ferragens em linha baixa tensão (B.T).</t>
  </si>
  <si>
    <t>IP 60.20.0112 (/)</t>
  </si>
  <si>
    <t>Retirada de conjunto de ferragens em rede de alta tensão (AT).</t>
  </si>
  <si>
    <t>IP 60.20.0150 (/)</t>
  </si>
  <si>
    <t>Retirada de condutores singelos ou múltiplos instalados em linha de dutos.</t>
  </si>
  <si>
    <t>IP 60.20.0200 (/)</t>
  </si>
  <si>
    <t>Retirada de conjunto de chaves fusíveis e ferragens em linha de 13,2Kv.</t>
  </si>
  <si>
    <t>IP 60.20.0250 (/)</t>
  </si>
  <si>
    <t>Retirada de equipamento do comando de circuito.</t>
  </si>
  <si>
    <t>IP 60.20.0300 (/)</t>
  </si>
  <si>
    <t>Retirada de lâmpada e acondicionamento em caixa de papelão, exclusive fornecimento da caixa.</t>
  </si>
  <si>
    <t>IP 60.20.0350 (/)</t>
  </si>
  <si>
    <t>Retirada de luminária em poste com 4,50m a 9m de altura.</t>
  </si>
  <si>
    <t>IP 60.20.0356 (/)</t>
  </si>
  <si>
    <t>Retirada de luminária em poste com 10m a 12m de altura.</t>
  </si>
  <si>
    <t>IP 60.20.0362 (/)</t>
  </si>
  <si>
    <t>Retirada de luminária em poste com 13m a 15m de altura.</t>
  </si>
  <si>
    <t>IP 60.20.0368 (/)</t>
  </si>
  <si>
    <t>Retirada de luminária em poste com 16m a 23m de altura.</t>
  </si>
  <si>
    <t>IP 60.20.0374 (/)</t>
  </si>
  <si>
    <t>Retirada de luminária em poste com 30m de altura.</t>
  </si>
  <si>
    <t>IP 60.20.0400 (/)</t>
  </si>
  <si>
    <t>Retirada de luminária, instalada em cordoalha, teto ou parede.</t>
  </si>
  <si>
    <t>IP 60.20.0450 (/)</t>
  </si>
  <si>
    <t>Retirada de projetor, instalado em teto, piso, parede ou poste.</t>
  </si>
  <si>
    <t>IP 60.20.0456 (/)</t>
  </si>
  <si>
    <t>Retirada de núcleo, para fixação de luminárias, instalado em topo de poste, até 15m de altura.</t>
  </si>
  <si>
    <t>IP 60.20.0462 (/)</t>
  </si>
  <si>
    <t>Retirada de núcleo, para fixação de luminárias, instalado em topo de poste, de 16m até 20m de altura.</t>
  </si>
  <si>
    <t>IP 60.20.0468 (/)</t>
  </si>
  <si>
    <t>Retirada de núcleo, para fixação de luminárias, instalado em topo de poste, de 21m até 45m de altura.</t>
  </si>
  <si>
    <t>IP 60.20.0500 (/)</t>
  </si>
  <si>
    <t>Retirada de poste de concreto ou aço de 4,50m a 9m.</t>
  </si>
  <si>
    <t>IP 60.20.0506 (/)</t>
  </si>
  <si>
    <t>Retirada de poste de concreto ou aço de 10m a 12m.</t>
  </si>
  <si>
    <t>IP 60.20.0512 (/)</t>
  </si>
  <si>
    <t>Retirada de poste de concreto ou aço de 13m a 15m.</t>
  </si>
  <si>
    <t>IP 60.20.0518 (/)</t>
  </si>
  <si>
    <t>Retirada de poste de concreto ou aço de 16m a 23m.</t>
  </si>
  <si>
    <t>IP 60.20.0550 (/)</t>
  </si>
  <si>
    <t>Retirada de poste de madeira.</t>
  </si>
  <si>
    <t>IP 60.20.0600 (/)</t>
  </si>
  <si>
    <t>Retirada de rede aérea de baixa tensão (BT) (lance).</t>
  </si>
  <si>
    <t>IP 60.20.0650 (/)</t>
  </si>
  <si>
    <t>Retirada de rede aérea de 13,2Kv (lance).</t>
  </si>
  <si>
    <t>IP 60.20.0700 (/)</t>
  </si>
  <si>
    <t>Retirada de reator para lâmpada de descarga instalado até 7m de altura.</t>
  </si>
  <si>
    <t>IP 60.20.0706 (/)</t>
  </si>
  <si>
    <t>Retirada de reator para lâmpada de descarga instalado de 8m até 12m de altura.</t>
  </si>
  <si>
    <t>IP 60.20.0712 (/)</t>
  </si>
  <si>
    <t>Retirada de reator para lâmpada de descarga instalado em caixa de passagem.</t>
  </si>
  <si>
    <t>IP 60.20.0750 (/)</t>
  </si>
  <si>
    <t>Retirada ou substituição de relé fotoelétrico individual, instalado até 12m de altura.</t>
  </si>
  <si>
    <t>IP 60.20.0800 (/)</t>
  </si>
  <si>
    <t>Retirada de transformadores de 5Kva até 112,5Kva.</t>
  </si>
  <si>
    <t>IP 60.20.0850 (/)</t>
  </si>
  <si>
    <t>Substituição de lâmpada e lavagem do refletor.</t>
  </si>
  <si>
    <t>IP 60.20.0856 (/)</t>
  </si>
  <si>
    <t>Substitução de lâmpada e lavagem do refrator.</t>
  </si>
  <si>
    <t>IP 60.20.0900 (/)</t>
  </si>
  <si>
    <t>Retirada de base múltipla para fixação de luminárias, instalado em topo de poste, de 4,50 m até 6,00 m de altura.</t>
  </si>
  <si>
    <t>IP 60.20.0915 (/)</t>
  </si>
  <si>
    <t>Retirada de base múltipla para fixação de luminárias, instalado em topo de poste, de 7,00m até 9,00 m de altura.</t>
  </si>
  <si>
    <t>IP 60.20.0930 (/)</t>
  </si>
  <si>
    <t>Retirada de base múltipla para fixação de luminárias, instalado em topo de poste, de 10,00 m até 11,00 m de altura.</t>
  </si>
  <si>
    <t>IP 60.20.0945 (/)</t>
  </si>
  <si>
    <t>Retirada de base múltipla para fixação de luminárias, instalado em topo de poste, de 12,00m até 15,00m de altura.</t>
  </si>
  <si>
    <t>IP 60.20.0960 (/)</t>
  </si>
  <si>
    <t>Retirada de base múltipla para fixação de luminárias, instalado em topo de poste, de 16,00m até 20,00m de altura.</t>
  </si>
  <si>
    <t>IP 60.20.1010 (/)</t>
  </si>
  <si>
    <t>Retirada de suporte para instalação de projetores instalado em poste reto de 12,00m até 15,00 m.</t>
  </si>
  <si>
    <t>IP 60.20.1025 (/)</t>
  </si>
  <si>
    <t>Retirada de suporte para instalação de projetores instalado em poste reto de 16,00m até 20,00 m.</t>
  </si>
  <si>
    <t>IP 99 Diversos</t>
  </si>
  <si>
    <t>IP 99.99 Diversos</t>
  </si>
  <si>
    <t>IP 99.99.0050 (/)</t>
  </si>
  <si>
    <t>Arame de ferro galvanizado de 12BWG, 2,76mm.  Fornecimento.</t>
  </si>
  <si>
    <t>IP 99.99.0100 (/)</t>
  </si>
  <si>
    <t>Calha de madeira com 2700mm de comprimento.  Fornecimento.</t>
  </si>
  <si>
    <t>IP 99.99.0150 (/)</t>
  </si>
  <si>
    <t>Capa isolante com resina de silicone para conector tipo cunha em instalação subterrânea.  Fornecimento e colocação.</t>
  </si>
  <si>
    <t>IP 99.99.0152 (/)</t>
  </si>
  <si>
    <t>Capa isolante para conector tipo cunha, para instalação subterrânea, tensão de 600V, com isolação de silicone estabilizado, para uso nos modelos de conectores de 1 a 14, padrão RIOLUZ.  Fornecimento.</t>
  </si>
  <si>
    <t>IT 02 Instalações de Ar Condicionado</t>
  </si>
  <si>
    <t>IT 02.05 Dutos e Tubulações</t>
  </si>
  <si>
    <t>IT 02.05.0100 (/)</t>
  </si>
  <si>
    <t>Duto em chapa de aço galvanizado para condicionamento de ar, isolado com chapa de isopor, inclusive grelha de aço carbono de (2,40x0,70)m.  Fornecimento, montagem e instalação.</t>
  </si>
  <si>
    <t>IT 02.05.0201 (/)</t>
  </si>
  <si>
    <t>Tubulação em cobre para interligação de Split System ao condensador/evaporador, inclusive isolamento térmico, alimentação elétrica, conexões e fixação, para aparelhos até 48.000 BTU.  Fornecimento e instalação.</t>
  </si>
  <si>
    <t>IT 05 Instalações Hidráulicas, de Gás e de Incêndio</t>
  </si>
  <si>
    <t>IT 05.05 Abertura e Fechamento Manual de Rasgos em Alvenaria e Concreto</t>
  </si>
  <si>
    <t>IT 05.05.0050 (/)</t>
  </si>
  <si>
    <t>Abertura e fechamento manual de rasgo em alvenaria, para passagem de tubos e dutos, com diâmetro de 1/2" a 1".</t>
  </si>
  <si>
    <t>IT 05.05.0053 (/)</t>
  </si>
  <si>
    <t>Abertura e fechamento manual de rasgo em alvenaria, para passagem de tubos e dutos, com diâmetro de 1 1/4" a 2".</t>
  </si>
  <si>
    <t>IT 05.05.0056 (/)</t>
  </si>
  <si>
    <t>Abertura e fechamento manual de rasgo em alvenaria, para passagem de tubos e dutos, com diâmetro de 2 1/2" a 4".</t>
  </si>
  <si>
    <t>IT 05.05.0100 (/)</t>
  </si>
  <si>
    <t>Abertura e fechamento manual de rasgo em concreto, para passagem de tubos e dutos, com diâmetro de 1/2" a 1".</t>
  </si>
  <si>
    <t>IT 05.05.0103 (/)</t>
  </si>
  <si>
    <t>Abertura e fechamento manual de rasgo em concreto, para passagem de tubos e dutos, com diâmetro de 1 1/4" a 2".</t>
  </si>
  <si>
    <t>IT 05.05.0106 (/)</t>
  </si>
  <si>
    <t>Abertura e fechamento manual de rasgo em concreto, para passagem de tubos e dutos, com diâmetro de 2 1/2" a 4".</t>
  </si>
  <si>
    <t>IT 05.10 Tubulações em PVC Rígido para Água Fria</t>
  </si>
  <si>
    <t>IT 05.10.0100 (A)</t>
  </si>
  <si>
    <t>Tubo de PVC rígido, roscável, para água fria, com diâmetro de 1/2" (20mm), inclusive conexões e emendas, exclusive abertura e fechamento de rasgo.  Fornecimento e instalação.</t>
  </si>
  <si>
    <t>IT 05.10.0103 (A)</t>
  </si>
  <si>
    <t>Tubo de  PVC rígido, roscável, para água fria, com diâmetro de  3/4" (19mm), inclusive conexões e emendas, exclusive abertura e fechamento de rasgo.  Fornecimento e instalação.</t>
  </si>
  <si>
    <t>IT 05.10.0106 (A)</t>
  </si>
  <si>
    <t>Tubo de PVC rígido, roscável, para água fria, com diâmetro de  1" (32mm), inclusive conexões e emendas, exclusive abertura e fechamento de rasgo.  Fornecimento e instalação.</t>
  </si>
  <si>
    <t>IT 05.10.0109 (A)</t>
  </si>
  <si>
    <t>Tubo de PVC rígido, roscável, para água fria, com diâmetro de  1 1/4" (40mm), inclusive conexões e emendas, exclusive abertura e fechamento de rasgo.  Fornecimento e instalação.</t>
  </si>
  <si>
    <t>IT 05.10.0112 (A)</t>
  </si>
  <si>
    <t>Tubo de PVC rígido, roscável, para água fria, com diâmetro de 1 1/2" (50mm), inclusive conexões e emendas, exclusive abertura e fechamento de rasgo.  Fornecimento e instalação.</t>
  </si>
  <si>
    <t>IT 05.10.0115 (A)</t>
  </si>
  <si>
    <t>Tubo de PVC rígido, roscável, para água fria, com diâmetro de  2" (60mm), inclusive conexões e emendas, exclusive abertura e fechamento de rasgo.  Fornecimento e instalação.</t>
  </si>
  <si>
    <t>IT 05.10.0118 (A)</t>
  </si>
  <si>
    <t>Tubo de PVC rígido, roscável, para água fria, com diâmetro de 2 1/2" (70mm), inclusive conexões e emendas, exclusive abertura e fechamento de rasgo.  Fornecimento e instalação.</t>
  </si>
  <si>
    <t>IT 05.10.0121 (A)</t>
  </si>
  <si>
    <t>Tubo de PVC rígido, roscável, para água fria, com diâmetro de 3" (85mm), inclusive conexões e emendas, exclusive abertura e fechamento de rasgo.  Fornecimento e instalação.</t>
  </si>
  <si>
    <t>IT 05.10.0124 (A)</t>
  </si>
  <si>
    <t>Tubo de PVC rígido, roscável, para água fria, com diâmetro de 4" (110mm), inclusive conexões e emendas, exclusive abertura e fechamento de rasgo.  Fornecimento e instalação.</t>
  </si>
  <si>
    <t>IT 05.10.0150 (A)</t>
  </si>
  <si>
    <t>Tubo de PVC rígido, soldável, para água fria, com diâmetro de 20mm (1/2"), inclusive conexões e emendas, exclusive abertura e fechamento de rasgo.  Fornecimento e instalação.</t>
  </si>
  <si>
    <t>IT 05.10.0153 (A)</t>
  </si>
  <si>
    <t>Tubo de PVC rígido, soldável, para água fria, com diâmetro de 25mm (3/4"), inclusive conexões e emendas, exclusive abertura e fechamento de rasgo.  Fornecimento e instalação.</t>
  </si>
  <si>
    <t>IT 05.10.0156 (A)</t>
  </si>
  <si>
    <t>Tubo de PVC rígido, soldável, para água fria, com diâmetro de 32mm (1"), inclusive conexões e emendas, exclusive abertura e fechamento de rasgo.  Fornecimento e instalação.</t>
  </si>
  <si>
    <t>IT 05.10.0159 (A)</t>
  </si>
  <si>
    <t>Tubo de PVC rígido, soldável, para água fria, com diâmetro de 40mm (1 1/4"), inclusive conexões e emendas, exclusive abertura e fechamento de rasgo.  Fornecimento e instalação.</t>
  </si>
  <si>
    <t>IT 05.10.0162 (A)</t>
  </si>
  <si>
    <t>Tubo de PVC rígido, soldável, para água fria, com diâmetro de 60mm (2"), inclusive conexões e emendas, exclusive abertura e fechamento de rasgo.  Fornecimento e instalação.</t>
  </si>
  <si>
    <t>IT 05.10.0165 (A)</t>
  </si>
  <si>
    <t>Tubo de PVC rígido, soldável, para água fria, com diâmetro de 85mm (3"), inclusive conexões e emendas, exclusive abertura e fechamento de rasgo.  Fornecimento e instalação.</t>
  </si>
  <si>
    <t>IT 05.10.0168 (A)</t>
  </si>
  <si>
    <t>Tubo de PVC rígido, soldável, para água fria, com diâmetro de 110mm (4"), inclusive conexões e emendas, exclusive abertura e fechamento de rasgo.  Fornecimento e instalação.</t>
  </si>
  <si>
    <t>IT 05.15 Conexões em PVC Rígido para Água Fria</t>
  </si>
  <si>
    <t>IT 05.15.0050 (/)</t>
  </si>
  <si>
    <t>Bucha de redução em PVC, soldável, longa, Tigre ou similar DN 50 x DN 32.  Fornecimento.</t>
  </si>
  <si>
    <t>IT 05.15.0200 (/)</t>
  </si>
  <si>
    <t>Colar de tomada em PVC rígido, de 50mmx1/2".  Fornecimento.</t>
  </si>
  <si>
    <t>IT 05.15.0203 (/)</t>
  </si>
  <si>
    <t>Colar de tomada em PVC rígido, de 75mmx1/2".  Fornecimento.</t>
  </si>
  <si>
    <t>IT 05.15.0220 (/)</t>
  </si>
  <si>
    <t>Curva de PVC rígido, 90º, roscável, diâmetro nominal de 3/4".  Fornecimento e instalação.</t>
  </si>
  <si>
    <t>IT 05.15.0223 (/)</t>
  </si>
  <si>
    <t>Curva de PVC rígido, 90º, roscável, diâmetro nominal de 1".  Fornecimento e instalação.</t>
  </si>
  <si>
    <t>IT 05.15.0250 (/)</t>
  </si>
  <si>
    <t>Curva de 45° de PVC rígido, soldável, Tigre ou similar, diâmetro nominal de 32mm.  Fornecimento.</t>
  </si>
  <si>
    <t>IT 05.15.0253 (/)</t>
  </si>
  <si>
    <t>Curva de 90° de PVC rígido, soldável, Tigre ou similar, diâmetro nominal de 32mm.  Fornecimento.</t>
  </si>
  <si>
    <t>IT 05.15.0270 (/)</t>
  </si>
  <si>
    <t>Curva de 45° de PVC rígido - PBA com 1 ponta e 1 bolsa, classe 12, diâmetro de 50mm.  Fornecimento e instalação.</t>
  </si>
  <si>
    <t>IT 05.15.0600 (/)</t>
  </si>
  <si>
    <t>Joelho de PVC rígido, 90º, roscável, diâmetro nominal de 3/4".  Fornecimento e instalação.</t>
  </si>
  <si>
    <t>IT 05.15.0603 (/)</t>
  </si>
  <si>
    <t>Joelho de PVC rígido, 90º, roscável, diâmetro nominal de 1".  Fornecimento e instalação.</t>
  </si>
  <si>
    <t>IT 05.15.0670 (/)</t>
  </si>
  <si>
    <t>Luva de PVC rígido, roscável, diâmetro nominal de 3/4".  Fornecimento e instalação.</t>
  </si>
  <si>
    <t>IT 05.15.0673 (/)</t>
  </si>
  <si>
    <t>Luva de PVC rígido, roscável, diâmetro nominal de 1".  Fornecimento e instalação.</t>
  </si>
  <si>
    <t>IT 05.15.0700 (/)</t>
  </si>
  <si>
    <t>Luva de PVC rígido de 2".  Fornecimento e instalação.</t>
  </si>
  <si>
    <t>IT 05.15.0800 (/)</t>
  </si>
  <si>
    <t>Niple duplo de PVC rígido, diâmetro nominal de 2".  Fornecimento e instalação.</t>
  </si>
  <si>
    <t>IT 05.15.0900 (/)</t>
  </si>
  <si>
    <t>Tê de redução de PVC rígido, soldável, Tigre ou similar, diâmetro nominal de (50x32)mm.  Fornecimento.</t>
  </si>
  <si>
    <t>IT 05.20 Barriletes em PVC Rígido</t>
  </si>
  <si>
    <t>IT 05.20.0050 (/)</t>
  </si>
  <si>
    <t>Alça para barrilete de distribuição, do tipo concentrado, sob reservatório duplo, inclusive ramos para extravasor e limpeza, comprendendo: 5,5m de tubo de PVC rígido de 1 1/2", registros e conexões.  Fornecimento e instalação.</t>
  </si>
  <si>
    <t>IT 05.20.0100 (A)</t>
  </si>
  <si>
    <t>Alça para barrilete de distribuição, do tipo concentrado, sob reservatório duplo, inclusive ramos para extravasor e limpeza, comprendendo: 5,5m de tubo de PVC rígido de  2", registros e conexões.  Fornecimento e instalação.</t>
  </si>
  <si>
    <t>IT 05.20.0500 (/)</t>
  </si>
  <si>
    <t>Interligação de sistema de barrilete de caixa d'água de 30000l com sistema alternativo de abastecimento.</t>
  </si>
  <si>
    <t>IT 05.25 Colunas de Águas em PVC Rígido</t>
  </si>
  <si>
    <t>IT 05.25.0050 (/)</t>
  </si>
  <si>
    <t>Coluna de PVC rígido, de diâmetro 3/4", exclusive peças de derivação.  Fornecimento e instalação.</t>
  </si>
  <si>
    <t>IT 05.25.0053 (A)</t>
  </si>
  <si>
    <t>Coluna de PVC rígido, de diâmetro 1", exclusive peças de derivação.  Fornecimento e instalação.</t>
  </si>
  <si>
    <t>IT 05.25.0056 (/)</t>
  </si>
  <si>
    <t>Coluna de PVC rígido, de diâmetro 1 1/4", exclusive peças de derivação.  Fornecimento e instalação.</t>
  </si>
  <si>
    <t>IT 05.25.0059 (/)</t>
  </si>
  <si>
    <t>Coluna de PVC rígido, de diâmetro 1 1/2", exclusive peças de derivação.  Fornecimento e instalação.</t>
  </si>
  <si>
    <t>IT 05.25.0062 (/)</t>
  </si>
  <si>
    <t>Coluna de PVC rígido, de diâmetro 2", exclusive peças de derivação.  Fornecimento e instalação.</t>
  </si>
  <si>
    <t>IT 05.25.0065 (/)</t>
  </si>
  <si>
    <t>Coluna de PVC rígido, de diâmetro 2 1/2", exclusive peças de derivação.  Fornecimento e instalação.</t>
  </si>
  <si>
    <t>IT 05.30 Tubulações em PVC Rígido para Sistema de Irrigação</t>
  </si>
  <si>
    <t>IT 05.30.0150 (A)</t>
  </si>
  <si>
    <t>Tubo de PVC rígido, com diâmetro de 50mm, PBL, LF 26, PN80, Tigre Irriga LF ou similar.  Fornecimento.</t>
  </si>
  <si>
    <t>IT 05.35 Conexões em PVC Rígido para Sistema de Irrigação</t>
  </si>
  <si>
    <t>IT 05.35.0050 (/)</t>
  </si>
  <si>
    <t>Adaptador de PVC rígido soldável, linha Irriga LF 08, Tigre, ou similar, com bolsa soldável e rosca macho, diâmetro nominal de 50mm.  Fornecimento.</t>
  </si>
  <si>
    <t>IT 05.35.0230 (/)</t>
  </si>
  <si>
    <t>Curva de 90° de PVC rígido, soldável, linha Irriga LF 10, Tigre ou similar, diâmetro nominal de 50mm e pressão nominal de 80.  Fornecimento.</t>
  </si>
  <si>
    <t>IT 05.35.0500 (/)</t>
  </si>
  <si>
    <t>Luva em PVC rígido soldável, linha Irriga LF 12, Tigre, ou similar.  Fornecimento.</t>
  </si>
  <si>
    <t>IT 05.35.0600 (/)</t>
  </si>
  <si>
    <t>Tê de PVC rígido soldável, linha Irriga LF 16, Tigre, ou similar.  Fornecimento.</t>
  </si>
  <si>
    <t>IT 05.50 Isolamento para Tubulações</t>
  </si>
  <si>
    <t>IT 05.50.0050 (A)</t>
  </si>
  <si>
    <t>Isolamento em tubulação de 1", compreendendo calha de isolamento de hidrossilicato de cálcio, com espessura de 1", fixada com arame galvanizado, chapa de alumínio corrugado com papel Kraft com 0,15mm, fixada com cinta de alumínio com 1/2"x0,5mm e selo para fixação da cinta exclusive a tubulação.  Fornecimento e instalação.</t>
  </si>
  <si>
    <t>IT 05.50.0100 (A)</t>
  </si>
  <si>
    <t>Isolamento em tubulação de 1 1/4", compreendendo calha de isolamento de hidrossilicato de cálcio, com espessura de 1", fixada com arame galvanizado, chapa de alumínio corrugado com papel Kraft com 0,15mm, fixada com cinta de alumínio com 1/2"x0,5mm e selo para fixação da cinta exclusive a tubulação.  Fornecimento e instalação.</t>
  </si>
  <si>
    <t>IT 05.50.0150 (A)</t>
  </si>
  <si>
    <t>Isolamento em tubulação de 1 1/2", compreendendo calha de isolamento de hidrossilicato de cálcio, com espessura de 1", fixada com arame galvanizado, chapa de alumínio corrugado com papel Kraft com 0,15mm, fixada com cinta de alumínio com 1/2"x0,5mm e selo para fixação da cinta exclusive a tubulação.  Fornecimento e instalação.</t>
  </si>
  <si>
    <t>IT 05.55 Tubulações de Ferro Galvanizado, com costura</t>
  </si>
  <si>
    <t>IT 05.55.0050 (A)</t>
  </si>
  <si>
    <t>Tubo em ferro galvanizado, com costura, com diâmetro de 1/2", inclusive conexões e emendas, exclusive abertura e fechamento de rasgo.  Fornecimento e instalação.</t>
  </si>
  <si>
    <t>IT 05.55.0053 (A)</t>
  </si>
  <si>
    <t>Tubo em ferro galvanizado, com costura, com diâmetro de 3/4", inclusive conexões e emendas, exclusive abertura e fechamento de rasgo.  Fornecimento e instalação.</t>
  </si>
  <si>
    <t>IT 05.55.0056 (A)</t>
  </si>
  <si>
    <t>Tubo em ferro galvanizado, com costura, com diâmetro de 1", inclusive conexões e emendas, exclusive abertura e fechamento  de rasgo.  Fornecimento e instalação.</t>
  </si>
  <si>
    <t>IT 05.55.0059 (A)</t>
  </si>
  <si>
    <t>Tubo em ferro galvanizado, com costura, com diâmetro de 1 1/4", inclusive conexões e emendas, exclusive abertura e fechamento  de rasgo.  Fornecimento e instalação.</t>
  </si>
  <si>
    <t>IT 05.55.0062 (A)</t>
  </si>
  <si>
    <t>Tubo em ferro galvanizado, com costura, com diâmetro de 1 1/2", inclusive conexões e emendas, exclusive abertura e fechamento de rasgo.  Fornecimento e instalação.</t>
  </si>
  <si>
    <t>IT 05.55.0065 (A)</t>
  </si>
  <si>
    <t>Tubo em ferro galvanizado, com costura, com diâmetro de 2", inclusive conexões e emendas, exclusive abertura e fechamento de rasgo.  Fornecimento e instalação.</t>
  </si>
  <si>
    <t>IT 05.55.0068 (A)</t>
  </si>
  <si>
    <t>Tubo em ferro galvanizado, com costura, com diâmetro de 2 1/ 2", inclusive conexões e emendas, exclusive abertura e fechamento  de rasgo.  Fornecimento e instalação.</t>
  </si>
  <si>
    <t>IT 05.55.0071 (A)</t>
  </si>
  <si>
    <t>Tubo em ferro galvanizado, com costura, com diâmetro de 3",  inclusive conexões e emendas, exclusive abertura e fechamento  de rasgo.  Fornecimento e instalação.</t>
  </si>
  <si>
    <t>IT 05.55.0074 (A)</t>
  </si>
  <si>
    <t>Tubo em ferro galvanizado, com costura, com diâmetro de 4", inclusive conexões e emendas, exclusive abertura e fechamento  de rasgo.  Fornecimento e instalação.</t>
  </si>
  <si>
    <t>IT 05.55.0115 (/)</t>
  </si>
  <si>
    <t>Tubo de aço galvanizado, com costura, com diâmetro de 2", DIN-2440.  Fornecimento.</t>
  </si>
  <si>
    <t>IT 05.55.0118 (/)</t>
  </si>
  <si>
    <t>Tubo de aço galvanizado, com costura, com diâmetro de 2 1/ 2", DIN-2440. Fornecimento.</t>
  </si>
  <si>
    <t>IT 05.60 Tubulações de Ferro Galvanizado, sem costura</t>
  </si>
  <si>
    <t>IT 05.60.0050 (B)</t>
  </si>
  <si>
    <t>Tubo em ferro galvanizado, com costura eletrônica, com diâmetro de 1/2", inclusive conexões e emendas, exclusive abertura e fechamento de rasgo.  Fornecimento e instalação.</t>
  </si>
  <si>
    <t>IT 05.60.0053 (B)</t>
  </si>
  <si>
    <t>Tubo em ferro galvanizado, com costura eletrônica, com diâmetro de 3/4", inclusive conexões e emendas, exclusive abertura e fechamento manual de rasgo.  Fornecimento e instalação.</t>
  </si>
  <si>
    <t>IT 05.60.0056 (B)</t>
  </si>
  <si>
    <t>Tubo de ferro galvanizado, com costura eletrônica, com diâmetro de 1", inclusive conexões e emendas, exclusive abertura e fechamento manual de rasgo.  Fornecimento e instalação.</t>
  </si>
  <si>
    <t>IT 05.60.0059 (B)</t>
  </si>
  <si>
    <t>Tubo em ferro galvanizado, com costura eletrônica, com diâmetro de 1 1/4", inclusive conexões e emendas, exclusive abertura e fechamento de rasgo.  Fornecimento e instalação.</t>
  </si>
  <si>
    <t>IT 05.60.0062 (B)</t>
  </si>
  <si>
    <t>Tubo em ferro galvanizado, com costura eletrônica, com diâmetro de 1 1/ 2", inclusive conexões e emendas, exclusive abertura e fechamento manual de rasgo.  Fornecimento e instalação.</t>
  </si>
  <si>
    <t>IT 05.60.0065 (B)</t>
  </si>
  <si>
    <t>Tubo em ferro galvanizado, com costura eletrônica, com diâmetro de 2", inclusive conexões e emendas, exclusive abertura e fechamento de rasgo.  Fornecimento e instalação.</t>
  </si>
  <si>
    <t>IT 05.60.0068 (B)</t>
  </si>
  <si>
    <t>Tubo em ferro galvanizado, com costura eletrônica, com diâmetro de 2 1/2", inclusive conexões e emendas, exclusive abertura e fechamento de rasgo.  Fornecimento e instalação.</t>
  </si>
  <si>
    <t>IT 05.60.0071 (B)</t>
  </si>
  <si>
    <t>Tubo em ferro galvanizado, com costura eletrônica, com diâmetro de 3", inclusive conexões e emendas, exclusive abertura e fechamento de rasgo.  Fornecimento e instalação.</t>
  </si>
  <si>
    <t>IT 05.60.0074 (B)</t>
  </si>
  <si>
    <t>Tubo em ferro galvanizado, com costura eletrônica, com diâmetro de 4", inclusive conexões e emendas, exclusive abertura e fechamento de rasgo.  Fornecimento e instalação.</t>
  </si>
  <si>
    <t>IT 05.65 Conexões em Ferro Galvanizado</t>
  </si>
  <si>
    <t>IT 05.65.0515 (/)</t>
  </si>
  <si>
    <t>Flange padrão ANSI 16.5, classe 150, LBS, galvanizado, com rosca, diâmetro de 2", com revestimento interno e externo, inclusive parafusos e arruelas.  Fornecimento e instalação.</t>
  </si>
  <si>
    <t>IT 05.65.0518 (/)</t>
  </si>
  <si>
    <t>Flange padrão ANSI 16.5, classe 150, LBS, galvanizado com rosca, diâmetro de 3", com revestimento interno e externo, inclusive parafusos e arruelas.  Fornecimento e instalação.</t>
  </si>
  <si>
    <t>IT 05.65.0521 (/)</t>
  </si>
  <si>
    <t>Flange padrão ANSI 16.5, classe 150, LBS, galvanizado com rosca, diâmetro de 4", com revestimento interno e externo, inclusive parafusos e arruelas.  Fornecimento e instalação.</t>
  </si>
  <si>
    <t>IT 05.65.0562 (/)</t>
  </si>
  <si>
    <t>Flange de aço galvanizado, PB, classe 15, com rosca, diâmetro de 6".  Fornecimento e instalação.</t>
  </si>
  <si>
    <t>IT 05.65.0580 (/)</t>
  </si>
  <si>
    <t>Joelho de ferro galvanizado, 45°, diâmetro de 1".  Fornecimento.</t>
  </si>
  <si>
    <t>IT 05.65.0600 (/)</t>
  </si>
  <si>
    <t>Joelho de ferro galvanizado, 90°, diâmetro de 1", classe 10.  Fornecimento e instalação.</t>
  </si>
  <si>
    <t>IT 05.65.0625 (/)</t>
  </si>
  <si>
    <t>Luva de aço galvanizado, de 25mm (1").  Fornecimento.</t>
  </si>
  <si>
    <t>IT 05.65.0631 (/)</t>
  </si>
  <si>
    <t>Luva de redução em aço galvanizado, de (1 1/2"x3/4"), Tupy ou similar.  Fornecimento.</t>
  </si>
  <si>
    <t>IT 05.65.0647 (/)</t>
  </si>
  <si>
    <t>Niple de aço galvanizado, duplo, 3/4", classe 10, Tupy ou similar.  Fornecimento.</t>
  </si>
  <si>
    <t>IT 05.65.0650 (/)</t>
  </si>
  <si>
    <t>Niple de aço galvanizado, duplo, 3/4", classe 10.  Fornecimento e instalação.</t>
  </si>
  <si>
    <t>IT 05.65.0660 (/)</t>
  </si>
  <si>
    <t>Niple duplo de ferro galvanizado, diâmetro nominal de 3".  Fornecimento e asssentamento.</t>
  </si>
  <si>
    <t>IT 05.65.0680 (/)</t>
  </si>
  <si>
    <t>Luva em PVC rigido soldável, diâmetro nominal de 32mm, Tigre ou similar.  Fornecimento.</t>
  </si>
  <si>
    <t>IT 05.65.0721 (/)</t>
  </si>
  <si>
    <t>Tê de ferro galvanizado, diâmetro de 3", classe 10.  Fornecimento e instalação.</t>
  </si>
  <si>
    <t>IT 05.65.0750 (/)</t>
  </si>
  <si>
    <t>Tê de redução de aço galvanizado, diâmetro de (3/4"x1/2").  Fornecimento e instalação.</t>
  </si>
  <si>
    <t>IT 05.65.0762 (/)</t>
  </si>
  <si>
    <t>Tê de redução de aço galvanizado, diâmetro de (1 1/4"x3/4").  Fornecimento e instalação.</t>
  </si>
  <si>
    <t>IT 05.65.0800 (/)</t>
  </si>
  <si>
    <t>União de ferro galvanizado, assento plano, 3/4", classe 10.  Fornecimento e instalação.</t>
  </si>
  <si>
    <t>IT 05.70 Colunas em Ferro Galvanizado</t>
  </si>
  <si>
    <t>IT 05.70.0100 (/)</t>
  </si>
  <si>
    <t>Coluna de ferro galvanizado de diâmetro 1 1/4", exclusive peças de derivação.</t>
  </si>
  <si>
    <t>IT 05.70.0103 (/)</t>
  </si>
  <si>
    <t>Coluna de ferro galvanizado de diâmetro 1 1/2", exclusive peças de derivação.</t>
  </si>
  <si>
    <t>IT 05.70.0106 (/)</t>
  </si>
  <si>
    <t>Coluna de ferro galvanizado de diâmetro 2", exclusive peças de derivação.</t>
  </si>
  <si>
    <t>IT 05.75 Tubulações em Cobre para Água Quente</t>
  </si>
  <si>
    <t>IT 05.75.0050 (A)</t>
  </si>
  <si>
    <t>Tubo de cobre, classe I, diâmetro de 15mm.  Fornecimento.</t>
  </si>
  <si>
    <t>IT 05.75.0053 (A)</t>
  </si>
  <si>
    <t>Tubo de cobre, classe I, diâmetro de 22mm.  Fornecimento.</t>
  </si>
  <si>
    <t>IT 05.75.0056 (A)</t>
  </si>
  <si>
    <t>Tubo de cobre, classe I, diâmetro de 28mm.  Fornecimento.</t>
  </si>
  <si>
    <t>IT 05.75.0062 (A)</t>
  </si>
  <si>
    <t>Tubo de cobre, classe I, diâmetro de 42mm.  Fornecimento.</t>
  </si>
  <si>
    <t>IT 05.75.0100 (A)</t>
  </si>
  <si>
    <t>Tubo de cobre, classe A, diâmetro de 22mm, exclusive conexões, emendas abertura e fechamento do rasgo e isolamento.  Fornecimento.</t>
  </si>
  <si>
    <t>IT 05.95 Corte e Abertura de Roscas</t>
  </si>
  <si>
    <t>IT 05.95.0053 (/)</t>
  </si>
  <si>
    <t>Corte e abertura de 2 roscas, por tarracha manual e instalação de conexões de PVC, com diâmetro de 3/4", exclusive a peça.</t>
  </si>
  <si>
    <t>IT 05.95.0100 (/)</t>
  </si>
  <si>
    <t>Corte e abertura de 2 roscas, por tarracha manual e instalação de conexões de ferro galvanizado, com diâmetro de 1/2"; exclusive a peça.</t>
  </si>
  <si>
    <t>IT 05.95.0103 (/)</t>
  </si>
  <si>
    <t>Corte e abertura de 2 roscas, por tarracha manual e instalação de conexões de ferro galvanizado, com diâmetro de 3/4"; exclusive a peça.</t>
  </si>
  <si>
    <t>IT 05.95.0106 (/)</t>
  </si>
  <si>
    <t>Corte e abertura de 2 roscas, por tarracha manual e instalação de conexões de ferro galvanizado, com diâmetro de 1"; exclusive a peça.</t>
  </si>
  <si>
    <t>IT 05.95.0109 (/)</t>
  </si>
  <si>
    <t>Corte e abertura de 2 roscas, por tarracha manual e instalação de conexões de ferro galvanizado, com diâmetro de 1 1/4"; exclusive a peça.</t>
  </si>
  <si>
    <t>IT 05.95.0112 (/)</t>
  </si>
  <si>
    <t>Corte e abertura de 2 roscas, por tarracha manual e instalação de conexões de ferro galvanizado, com diâmetro de 1 1/2"; exclusive a peça.</t>
  </si>
  <si>
    <t>IT 05.95.0115 (/)</t>
  </si>
  <si>
    <t>Corte e abertura de 2 roscas, por tarracha manual e instalação de conexões de ferro galvanizado, com diâmetro de 2"; exclusive a peça.</t>
  </si>
  <si>
    <t>IT 05.95.0118 (/)</t>
  </si>
  <si>
    <t>Corte e abertura de 2 roscas, por tarracha manual e instalação de conexões de ferro galvanizado, com diâmetro de 2 1/2"; exclusive a peça.</t>
  </si>
  <si>
    <t>IT 05.95.0121 (/)</t>
  </si>
  <si>
    <t>Corte e abertura de 2 roscas, por tarracha manual e instalação de conexões de ferro galvanizado, com diâmetro de 3"; exclusive a peça.</t>
  </si>
  <si>
    <t>IT 05.95.0124 (/)</t>
  </si>
  <si>
    <t>Corte e abertura de 2 roscas, por tarracha manual e instalação de conexões de ferro galvanizado, com diâmetro de 4"; exclusive a peça.</t>
  </si>
  <si>
    <t>IT 05.98 Fixação de Tubulações</t>
  </si>
  <si>
    <t>IT 05.98.0050 (/)</t>
  </si>
  <si>
    <t>Braçadeira em aço inoxidável de 1/2", regulável.  Fornecimento e instalação.</t>
  </si>
  <si>
    <t>IT 05.98.0100 (/)</t>
  </si>
  <si>
    <t>Braçadeira em ferro de 1/2", regulável.  Fornecimento e instalação.</t>
  </si>
  <si>
    <t>IT 05.98.0162 (/)</t>
  </si>
  <si>
    <t>Braçadeira de fixação, tipo copo, estampada em chapa de ferro zincada, composta de canopla, parafusos e braçadeira propriamente dita, no diâmetro 2".  Fornecimento e instalação.</t>
  </si>
  <si>
    <t>IT 05.98.0200 (/)</t>
  </si>
  <si>
    <t>Fixação suspensa de tubulações de diâmetros variáveis, através de fita metálica galvanizada, perfurada, tipo  Walsiwa.</t>
  </si>
  <si>
    <t>IT 05.98.0262 (/)</t>
  </si>
  <si>
    <t>Suporte com 2 chumbadores, para fixação tubulações no diâmetro interno de 2".  Fornecimento e instalação.</t>
  </si>
  <si>
    <t>IT 05.98.0265 (/)</t>
  </si>
  <si>
    <t>Suporte com 2 chumbadores, para fixação de tubulações no diâmetro interno de 2 1/2" e 3".  Fornecimento e instalação.</t>
  </si>
  <si>
    <t>IT 05.98.0268 (/)</t>
  </si>
  <si>
    <t>Suporte com 2 chumbadores, para fixação de tubulações no diâmetro interno de 4" e 6".  Fornecimento e instalação.</t>
  </si>
  <si>
    <t>IT 10 Acessórios, Válvulas e Registros</t>
  </si>
  <si>
    <t>IT 10.05 Caixas de Incêndio</t>
  </si>
  <si>
    <t>IT 10.05.0050 (/)</t>
  </si>
  <si>
    <t>Caixa de incêndio, de embutir padrão CBRJ, de aço, medindo (70x50x25)cm, compreendendo: 1 lance de 15m de mangueira de fibra de poliéster puro revestida internamente com borracha vulcanizada no diâmetro 1 1/2", empatada e com registro.  Fornecimento e instalação.</t>
  </si>
  <si>
    <t>IT 10.05.0100 (/)</t>
  </si>
  <si>
    <t>Caixa de incêndio, de embutir padrão CBRJ, de aço, medindo (70x50x25)cm, compreendendo: 2 lances de 15m de mangueira de fibra de poliéster puro, revestida internamente com borracha vulcanizada no diâmetro 1 1/2", empatada e com registro.  Fornecimento e instalação.</t>
  </si>
  <si>
    <t>IT 10.10 Splinkler</t>
  </si>
  <si>
    <t>IT 10.10.0050 (/)</t>
  </si>
  <si>
    <t>Sprinkler, bico de 1/2".  Fornecimento e instalação.</t>
  </si>
  <si>
    <t>IT 10.10.0100 (/)</t>
  </si>
  <si>
    <t>Sprinkler - cruzeta galvanizada de 2 1/2".  Fornecimento e instalação.</t>
  </si>
  <si>
    <t>IT 10.10.0150 (/)</t>
  </si>
  <si>
    <t>Sprinkler - joelho de 45° de ferro galvanizado 2 1/2".  Fornecimento e instalação.</t>
  </si>
  <si>
    <t>IT 10.10.0200 (/)</t>
  </si>
  <si>
    <t>Sprinkler - redução de ferro galvanizado (2 1/2"x2").  Fornecimento e instalação.</t>
  </si>
  <si>
    <t>IT 10.15 Chafarizes</t>
  </si>
  <si>
    <t>IT 10.15.0050 (/)</t>
  </si>
  <si>
    <t>Distribuidor de água em tubos de ferro galvanizado, rosca BS de 6", vedável nas duas bordas com flanges de 6".  Fornecimento e instalação.</t>
  </si>
  <si>
    <t>IT 10.15.0250 (A)</t>
  </si>
  <si>
    <t>Panela hidráulica para efeitos visuais em chafariz, em chapa galvanizada nº 16, diâmetro de 1,20m, 50 bicos para jato sólido, de ferro galvanizado de 1/2".  Fornecimento e instalação.</t>
  </si>
  <si>
    <t>IT 10.15.0300 (B)</t>
  </si>
  <si>
    <t>Panela hidráulica para efeitos visuais em chafariz, em chapa galvanizada nº 16, diâmetro de 60cm, 44 bicos de jatos em ferro galvanizado de 1", 3/4" e 1/2", sendo 12 bicos com joelho de ferro galvanizado de 1/2" (jato sólido horizontal) e 32 bicos de ferro galvanizado de 1/2" (jato sólido vertical).  Fornecimento e instalação.</t>
  </si>
  <si>
    <t>IT 10.15.0500 (A)</t>
  </si>
  <si>
    <t>Sistema de filtragem composto de 2 telas galvanizadas para proteção de sucção de bomba, inclusive cantoneiras e barras chatas de fixação.  Fornecimento e instalação.</t>
  </si>
  <si>
    <t>IT 10.20 Hidrantes</t>
  </si>
  <si>
    <t>IT 10.20.0050 (A)</t>
  </si>
  <si>
    <t>Hidrante de coluna completo, para linha de 100mm; inclusive peças complementares até o início da tubulação horizontal e fornecimento do material para rejuntamento.  Fornecimento e instalação.</t>
  </si>
  <si>
    <t>IT 10.25 Hidrômetros e Abrigos para Hidrômetros e Bombas</t>
  </si>
  <si>
    <t>IT 10.25.0050 (/)</t>
  </si>
  <si>
    <t>Fornecimento de hidrômetro de 1/2".</t>
  </si>
  <si>
    <t>IT 10.25.0053 (/)</t>
  </si>
  <si>
    <t>Fornecimento de hidrômetro de 3/4".</t>
  </si>
  <si>
    <t>IT 10.25.0056 (/)</t>
  </si>
  <si>
    <t>Fornecimento de hidrômetro de 1".</t>
  </si>
  <si>
    <t>IT 10.25.0300 (/)</t>
  </si>
  <si>
    <t>Abrigo para hidrômetro de 1/2" ou 3/4" nas dimensões de (70x25x50)cm, em alvenaria de tijolos, paredes de meia vez, revestidas com argamassa de cimento e saibro no traço de 1:6,  tampão de concreto armado de 6cm de espessura, fck=15MPa, porta de ferro nº 16 e  cadeado de 30mm.</t>
  </si>
  <si>
    <t>IT 10.25.0303 (/)</t>
  </si>
  <si>
    <t>Abrigo para hidrômetro de 1/2" ou 3/4" nas dimensões de (80x40x50)cm, em alvenaria de tijolos, paredes de meia vez, revestidas com argamassa de cimento e saibro no traço de 1:6,  tampão de concreto armado de 6cm de espessura, fck=15MPa, porta de (70x40)cm em chapa de ferro nº 16 e cadeado de 30mm.</t>
  </si>
  <si>
    <t>IT 10.25.0306 (/)</t>
  </si>
  <si>
    <t>Abrigo para hidrômetro de 1/2" ou 3/4" nas dimensões de (80x40x50)cm, em alvenaria de tijolo maciço de (7x10x20)cm, paredes de meia vez, revestidas com argamassa de cimento e areia no traço de 1:4,  tampão de concreto armado de 6cm de espessura, fck=15MPa, porta de ferro em barras horizontais de 11/4"x1/4", a cada 10cm, inclusive instalação e cadeado de 30mm.</t>
  </si>
  <si>
    <t>IT 10.25.0350 (/)</t>
  </si>
  <si>
    <t>Abrigo para hidrômetro de 1" nas dimensões de (90x30x50)cm, em alvenaria de tijolos, paredes de meia vez, revestidas com argamassa de cimento e saibro no traço de 1:6,  tampão de concreto armado de 6cm de espessura, fck=15MPa, porta de (70x40)cm em chapa de ferro nº 16 e cadeado de 30mm.</t>
  </si>
  <si>
    <t>IT 10.25.0400 (/)</t>
  </si>
  <si>
    <t>Abrigo para hidrômetro de 1 1/2" nas dimensões de (110x50x60)cm, em alvenaria de tijolos, paredes de meia vez, revestidas com argamassa de cimento e saibro no traço de 1:6,  tampão de concreto armado de 6cm de espessura, fck=15MPa, porta de (80x40)cm em chapa de ferro nº 16 e cadeado de 30mm.</t>
  </si>
  <si>
    <t>IT 10.25.0450 (/)</t>
  </si>
  <si>
    <t>Abrigo para bomba nas dimensões de (70x50x50)cm, em alvenaria de tijolos, paredes de meia vez, revestidas com argamassa de cimento e saibro no traço de 1:6, cobertura de concreto armado de 6cm de espessura, fck=15MPa, porta de (60x40)cm em chapa de ferro nº 16 e cadeado de 30mm.</t>
  </si>
  <si>
    <t>IT 10.30 Registro de Gaveta</t>
  </si>
  <si>
    <t>IT 10.30.0050 (/)</t>
  </si>
  <si>
    <t>Registro de gaveta, em bronze, com diâmetro de 1/2".  Fornecimento e instalação.</t>
  </si>
  <si>
    <t>IT 10.30.0053 (/)</t>
  </si>
  <si>
    <t>Registro de gaveta, em bronze, com diâmetro de 3/4".  Fornecimento e instalação.</t>
  </si>
  <si>
    <t>IT 10.30.0056 (/)</t>
  </si>
  <si>
    <t>Registro de gaveta, em bronze, com diâmetro de 1".  Fornecimento e instalação.</t>
  </si>
  <si>
    <t>IT 10.30.0059 (/)</t>
  </si>
  <si>
    <t>Registro de gaveta, em bronze, com diâmetro de 1 1/4".  Fornecimento e instalação.</t>
  </si>
  <si>
    <t>IT 10.30.0062 (/)</t>
  </si>
  <si>
    <t>Registro de gaveta, em bronze, com diâmetro de 1 1/2".  Fornecimento e instalação.</t>
  </si>
  <si>
    <t>IT 10.30.0065 (/)</t>
  </si>
  <si>
    <t>Registro de gaveta, em bronze, com diâmetro de 2".  Fornecimento e instalação.</t>
  </si>
  <si>
    <t>IT 10.30.0068 (/)</t>
  </si>
  <si>
    <t>Registro de gaveta, em bronze, com diâmetro de 2 1/2".  Fornecimento e instalação.</t>
  </si>
  <si>
    <t>IT 10.30.0071 (/)</t>
  </si>
  <si>
    <t>Registro de gaveta, em bronze, com diâmetro de 3".  Fornecimento e instalação.</t>
  </si>
  <si>
    <t>IT 10.30.0074 (/)</t>
  </si>
  <si>
    <t>Registro de gaveta, em bronze, com diâmetro de 4".  Fornecimento e instalação.</t>
  </si>
  <si>
    <t>IT 10.30.0109 (A)</t>
  </si>
  <si>
    <t>Registro de gaveta, em bronze, com diâmetro de 1 1/4", com acabamento.  Fornecimento e instalação.</t>
  </si>
  <si>
    <t>IT 10.30.0112 (A)</t>
  </si>
  <si>
    <t>Registro de gaveta, em bronze, com diâmetro de 1 1/2", com acabamento.  Fornecimento e instalação.</t>
  </si>
  <si>
    <t>IT 10.30.0150 (/)</t>
  </si>
  <si>
    <t>Registro de gaveta, diâmetro de 3/4", F.271, Niagara ou similar.  Fornecimento e instalação.</t>
  </si>
  <si>
    <t>IT 10.30.0153 (/)</t>
  </si>
  <si>
    <t>Registro de gaveta Niagara ou similar, F.271, diâmetro de 1".  Fornecimento e instalação.</t>
  </si>
  <si>
    <t>IT 10.30.0156 (/)</t>
  </si>
  <si>
    <t>Registro de gaveta Niagara ou similar, F.271, diâmetro de 2".  Fornecimento e instalação.</t>
  </si>
  <si>
    <t>IT 10.30.0215 (/)</t>
  </si>
  <si>
    <t>Registro de gaveta chato, em ferro fundido, com flanges internos em bronze, com diâmetro de 6" (150mm).  Fornecimento e instalação.</t>
  </si>
  <si>
    <t>IT 10.35 Válvulas em Bronze e em Ferro Fundido</t>
  </si>
  <si>
    <t>IT 10.35.0050 (/)</t>
  </si>
  <si>
    <t>Válvula de esfera em bronze, com diâmetro de 3/4", referência 1552, Deca ou similar.  Fornecimentoe instalação</t>
  </si>
  <si>
    <t>IT 10.35.0303 (/)</t>
  </si>
  <si>
    <t>Válvula de pé com crivo, em bronze, com diâmetro de 3/4".  Fornecimento e instalação.</t>
  </si>
  <si>
    <t>IT 10.35.0306 (/)</t>
  </si>
  <si>
    <t>Válvula de pé com crivo, em bronze, com diâmetro de 1".  Fornecimento e instalação.</t>
  </si>
  <si>
    <t>IT 10.35.0309 (/)</t>
  </si>
  <si>
    <t>Válvula de pé com crivo, em bronze, com diâmetro de 1 1/4".  Fornecimento e instalação.</t>
  </si>
  <si>
    <t>IT 10.35.0312 (/)</t>
  </si>
  <si>
    <t>Válvula de pé com crivo, em bronze, com diâmetro de 1 1/2".  Fornecimento e instalação.</t>
  </si>
  <si>
    <t>IT 10.35.0315 (/)</t>
  </si>
  <si>
    <t>Válvula de pé com crivo, em bronze, com diâmetro de 2".  Fornecimento e instalação.</t>
  </si>
  <si>
    <t>IT 10.35.0321 (/)</t>
  </si>
  <si>
    <t>Válvula de pé com crivo, em bronze, com diâmetro de 3".  Fornecimento e instalação.</t>
  </si>
  <si>
    <t>IT 10.35.0324 (/)</t>
  </si>
  <si>
    <t>Válvula de pé com crivo, em bronze, com diâmetro de 4".  Fornecimento e instalação.</t>
  </si>
  <si>
    <t>IT 10.35.0503 (/)</t>
  </si>
  <si>
    <t>Válvula de retenção horizontal em bronze, com diâmetro de 3/4".  Fornecimento e instalação.</t>
  </si>
  <si>
    <t>IT 10.35.0506 (/)</t>
  </si>
  <si>
    <t>Válvula de retenção horizontal em bronze, com diâmetro de 1".  Fornecimento e instalação.</t>
  </si>
  <si>
    <t>IT 10.35.0512 (/)</t>
  </si>
  <si>
    <t>Válvula de retenção horizontal em bronze, com diâmetro de 1 1/2".  Fornecimento e instalação.</t>
  </si>
  <si>
    <t>IT 10.35.0515 (/)</t>
  </si>
  <si>
    <t>Válvula de retenção horizontal em bronze, com diâmetro de 2".  Fornecimento e instalação.</t>
  </si>
  <si>
    <t>IT 10.35.0550 (/)</t>
  </si>
  <si>
    <t>Válvula de retenção horizontal, de ferro fundido, com anel de vedação em bronze, flangeada, diâmetro nominal de 150mm.  Fornecimento e instalação.</t>
  </si>
  <si>
    <t>IT 10.35.0603 (/)</t>
  </si>
  <si>
    <t>Válvula de retenção vertical em bronze, com diâmetro de 3/4".  Fornecimento e instalação.</t>
  </si>
  <si>
    <t>IT 10.35.0606 (/)</t>
  </si>
  <si>
    <t>Válvula de retenção vertical em bronze, com diâmetro de 1".  Fornecimento e instalação.</t>
  </si>
  <si>
    <t>IT 10.35.0609 (/)</t>
  </si>
  <si>
    <t>Válvula de retenção vertical em bronze, com diâmetro de 1 1/4".  Fornecimento e instalação.</t>
  </si>
  <si>
    <t>IT 10.35.0612 (/)</t>
  </si>
  <si>
    <t>Válvula de retenção vertical em bronze, com diâmetro de 1 1/2".  Fornecimento e instalação.</t>
  </si>
  <si>
    <t>IT 10.35.0615 (/)</t>
  </si>
  <si>
    <t>Válvula de retenção vertical em bronze, com diâmetro de 2".  Fornecimento e instalação.</t>
  </si>
  <si>
    <t>IT 10.35.0618 (/)</t>
  </si>
  <si>
    <t>Válvula de retenção vertical em bronze, com diâmetro de 2 1/2".  Fornecimento e instalação.</t>
  </si>
  <si>
    <t>IT 10.35.0621 (/)</t>
  </si>
  <si>
    <t>Válvula de retenção vertical em bronze, com diâmetro de 3".  Fornecimento e instalação.</t>
  </si>
  <si>
    <t>IT 10.35.0624 (/)</t>
  </si>
  <si>
    <t>Válvula de retenção vertical em bronze, com diâmetro de 4".  Fornecimento e instalação.</t>
  </si>
  <si>
    <t>IT 10.40 Ligações Prediais de Água Potável</t>
  </si>
  <si>
    <t>IT 10.40.0050 (B)</t>
  </si>
  <si>
    <t>Ligacao domiciliar de agua, compreendendo: colar de tomada, tubo, registro de esfera e caixa para registro.</t>
  </si>
  <si>
    <t>IT 10.40.0053 (A)</t>
  </si>
  <si>
    <t>Conjunto de materiais para cavalete de ramal predial de água, padrão normal, tipo A de 1/2".  Fornecimento.</t>
  </si>
  <si>
    <t>IT 10.40.0056 (A)</t>
  </si>
  <si>
    <t>Conjunto de materiais para cavalete de ramal predial de água, padrão normal, tipo A 3/4".  Fornecimento.</t>
  </si>
  <si>
    <t>IT 10.40.0059 (A)</t>
  </si>
  <si>
    <t>Conjunto de materiais para cavalete de ramal predial de água, padrão normal, tipo A de 1".  Fornecimento.</t>
  </si>
  <si>
    <t>IT 10.40.0062 (A)</t>
  </si>
  <si>
    <t>Conjunto de materiais para cavalete de ramal predial de água, padrão normal, tipo A de 1 1/2".  Fornecimento.</t>
  </si>
  <si>
    <t>IT 10.45 Ligações Prediais e Abrigos de Gás</t>
  </si>
  <si>
    <t>IT 10.45.0050 (/)</t>
  </si>
  <si>
    <t>Abrigo para 2 botijões de gás de 45Kg, exclusive ligações, nas dimensões de (80x60x150)cm, em alvenaria de tijolos, paredes de meia vez, revestidas com argamassa de cimento e saibro no traço de 1:6, com piso e cobertura em concreto armado fck=15MPa com espessura de 6cm.</t>
  </si>
  <si>
    <t>IT 10.45.0100 (/)</t>
  </si>
  <si>
    <t>Abrigo para 4 botijões de gás de 45Kg, exclusive ligações, nas dimensões de (140x60x150)cm, em alvenaria de tijolos, paredes de meia vez, revestidas com argamassa de cimento e saibro no traço de 1:6, com piso e cobertura em concreto armado fck=15MPa, com espessura de 6cm.</t>
  </si>
  <si>
    <t>IT 10.50 Instalação de Gás de Ferro Galvanizado em Aparelhos Individuais</t>
  </si>
  <si>
    <t>IT 10.50.0050 (A)</t>
  </si>
  <si>
    <t>Instalação de aquecedor a gás encanado, exclusive fornecimento do aparelho, compreendendo: 8m de tubo de cobre, classe I de 22mm, conexões e chaminé de alumínio e veneziana.  Instalação e assentamento.</t>
  </si>
  <si>
    <t>IT 10.50.0100 (A)</t>
  </si>
  <si>
    <t>Instalação de fogão a gás encanado, exclusive fornecimento do aparelho, compreendendo: 15m de tubo de cobre classe industrial, conexões e válvula de esfera.  Instalação e assentamento.</t>
  </si>
  <si>
    <t>IT 10.50.0150 (A)</t>
  </si>
  <si>
    <t>Instalação de fogão a gás de botijões de 45 Kg (exclusive este), com 5m de tubo de ferro galvanizado sem costura de 1/2", conexões, reguladores e demais peças necessárias.  Instalação e assentamento.</t>
  </si>
  <si>
    <t>IT 10.99 Diversos</t>
  </si>
  <si>
    <t>IT 10.99.0050 (/)</t>
  </si>
  <si>
    <t>Haste de prolongamento com quadrado e boca de chave em ferro trefilado, pintado com tinta betuminosa com diâmetro de 1 1/8"  e comprimento de 100m para registros, válvulas e afins. Fornecimento e instalação.</t>
  </si>
  <si>
    <t>IT 15 Instalações Sanitárias</t>
  </si>
  <si>
    <t>IT 15.05 Tubulações em PVC rígido para Esgotos e Águas Pluviais</t>
  </si>
  <si>
    <t>IT 15.05.0050 (/)</t>
  </si>
  <si>
    <t>Ligação à coluna de gordura do esgoto de pias em tubo de PVC rígido com diâmetro de 50mm, com conexões.  Fornecimento e instalação.</t>
  </si>
  <si>
    <t>IT 15.05.0100 (A)</t>
  </si>
  <si>
    <t>Tubo de PVC rígido, soldável, para esgoto, com diâmetro de 40mm, inclusive conexões e emendas, exclusive abertura e fechamento de rasgo.  Fornecimento e instalação.</t>
  </si>
  <si>
    <t>IT 15.05.0103 (/)</t>
  </si>
  <si>
    <t>Tubo de PVC rígido para esgoto, com diâmetro de 50mm.  Fornecimento e instalação.</t>
  </si>
  <si>
    <t>IT 15.05.0106 (A)</t>
  </si>
  <si>
    <t>Tubo de PVC rígido, soldável, para esgoto e águas pluviais, com diâmetro de 75mm, inclusive conexões e emendas, exclusive abertura e fechamento de rasgo.  Fornecimento e instalação.</t>
  </si>
  <si>
    <t>IT 15.05.0109 (A)</t>
  </si>
  <si>
    <t>Tubo de PVC rígido de 100mm, soldável, para esgoto e águas pluviais, inclusive conexões e emendas, exclusive abertura e fechamento de rasgo.  Fornecimento e instalação.</t>
  </si>
  <si>
    <t>IT 15.05.0112 (B)</t>
  </si>
  <si>
    <t>Tubo de PVC rígido de 150mm, soldável, série normal, para esgoto e águas pluviais, inclusive conexões e emendas, exclusive abertura e fechamento de rasgo.  Fornecimento e instalação.</t>
  </si>
  <si>
    <t>IT 15.05.0115 (A)</t>
  </si>
  <si>
    <t>Tubo de PVC rígido, soldável, para esgoto e águas pluviais, com diâmetro de 200mm, inclusive conexões e emendas, exclusive abertura e fechamento de rasgo.  Fornecimento e instalação.</t>
  </si>
  <si>
    <t>IT 15.05.0156 (/)</t>
  </si>
  <si>
    <t>Tubo de PVC rígido, soldável, com diâmetro de 250mm.  Fornecimento.</t>
  </si>
  <si>
    <t>IT 15.05.0159 (/)</t>
  </si>
  <si>
    <t>Tubo de PVC rígido, soldável, com diâmetro de 40mm.  Fornecimento.</t>
  </si>
  <si>
    <t>IT 15.05.0162 (/)</t>
  </si>
  <si>
    <t>Tubo de PVC rígido, soldável, com diâmetro de 50mm.  Fornecimento.</t>
  </si>
  <si>
    <t>IT 15.05.0165 (A)</t>
  </si>
  <si>
    <t>Tubo de PVC rígido, soldável, para esgoto e águas pluviais, com diâmetro de 50mm, inclusive conexões e emendas, exclusive abertura e fechamento de rasgo.  Fornecimento e instalação.</t>
  </si>
  <si>
    <t>IT 15.10 Conexões em PVC rígido para Esgotos e Águas Pluviais</t>
  </si>
  <si>
    <t>IT 15.10.0050 (/)</t>
  </si>
  <si>
    <t>Anel de borracha para PVC, com diâmetro de 75mm.  Fornecimento e instalação.</t>
  </si>
  <si>
    <t>IT 15.10.0100 (/)</t>
  </si>
  <si>
    <t>Curva de 90° de PVC rígido, roscável, de 2".  Fornecimento e instalação.</t>
  </si>
  <si>
    <t>IT 15.10.0150 (/)</t>
  </si>
  <si>
    <t>Curva curta de PVC rígido, 87° 30', série R, diâmetro de 75mm.  Fornecimento e instalação.</t>
  </si>
  <si>
    <t>IT 15.10.0203 (/)</t>
  </si>
  <si>
    <t>Joelho de PVC rígido, série R, 45°, ponta e bolsa, diâmetro de 75mm.  Fornecimento e instalação.</t>
  </si>
  <si>
    <t>IT 15.10.0206 (/)</t>
  </si>
  <si>
    <t>Joelho de PVC rígido, série R, 45°, ponta e bolsa, diâmetro de 100mm.  Fornecimento e instalação.</t>
  </si>
  <si>
    <t>IT 15.10.0209 (/)</t>
  </si>
  <si>
    <t>Joelho de PVC rígido, 45°, série R, ponta e bolsa, diâmetro de 150mm.  Fornecimento e instalação.</t>
  </si>
  <si>
    <t>IT 15.10.0250 (/)</t>
  </si>
  <si>
    <t>Joelho de PVC rígido, série R, 90°, ponta e bolsa, diâmetro de 50mm.  Fornecimento e instalação.</t>
  </si>
  <si>
    <t>IT 15.10.0253 (/)</t>
  </si>
  <si>
    <t>Joelho de PVC rígido para esgoto, série R, 90°, diâmetro de 75mm.  Fornecimento e instalação.</t>
  </si>
  <si>
    <t>IT 15.10.0256 (/)</t>
  </si>
  <si>
    <t>Joelho de PVC rígido, 90°, série R, ponta e bolsa, diâmetro de 100mm.  Fornecimento e instalação.</t>
  </si>
  <si>
    <t>IT 15.10.0303 (/)</t>
  </si>
  <si>
    <t>Junção simples de PVC rígido, série R, diâmetro de 75mm.  Fornecimento e instalação.</t>
  </si>
  <si>
    <t>IT 15.10.0306 (/)</t>
  </si>
  <si>
    <t>Junção simples de PVC rígido, série R, diâmetro de 100mm.  Fornecimento e instalação.</t>
  </si>
  <si>
    <t>IT 15.10.0309 (/)</t>
  </si>
  <si>
    <t>Junção simples de PVC rígido, série R, diâmetro de 150mm.  Fornecimento e instalação.</t>
  </si>
  <si>
    <t>IT 15.10.0318 (/)</t>
  </si>
  <si>
    <t>Junção simples de PVC rígido, série R, diâmetro de (150x100)mm.  Fornecimento e instalação.</t>
  </si>
  <si>
    <t>IT 15.10.0350 (/)</t>
  </si>
  <si>
    <t>Junção de 45° de PVC rígido, diâmetro de 40mm.  Fornecimento e instalação.</t>
  </si>
  <si>
    <t>IT 15.10.0400 (/)</t>
  </si>
  <si>
    <t>Luva dupla de PVC rígido para esgoto, de 50mm.  Fornecimento e instalação.</t>
  </si>
  <si>
    <t>IT 15.10.0403 (/)</t>
  </si>
  <si>
    <t>Luva dupla de PVC rígido para esgoto, de 75mm.  Fornecimento e instalação.</t>
  </si>
  <si>
    <t>IT 15.10.0450 (/)</t>
  </si>
  <si>
    <t>Luva dupla de PVC rígido para esgoto e águas pluviais, com parede reforçada, série R, de 100mm.  Fornecimento e instalação.</t>
  </si>
  <si>
    <t>IT 15.10.0500 (/)</t>
  </si>
  <si>
    <t>Tê de inspeção de PVC rígido, série R, diâmetro de 75mm.  Fornecimento e instalação.</t>
  </si>
  <si>
    <t>IT 15.10.0556 (/)</t>
  </si>
  <si>
    <t>Tê sanitário de PVC rígido, série R, diâmetro de 75mm.  Fornecimento e instalação.</t>
  </si>
  <si>
    <t>IT 15.10.0559 (/)</t>
  </si>
  <si>
    <t>Tê sanitário de PVC rígido, série R, diâmetro de 100mm.  Fornecimento e instalação.</t>
  </si>
  <si>
    <t>IT 15.10.0600 (/)</t>
  </si>
  <si>
    <t>Tê sanitário, de PVC rígido, série R, diâmetro de (50x75)mm.  Fornecimento e instalação.</t>
  </si>
  <si>
    <t>IT 15.10.0603 (/)</t>
  </si>
  <si>
    <t>Tê sanitário de PVC rígido, série R, diâmetro de (100x75)mm.  Fornecimento e instalação.</t>
  </si>
  <si>
    <t>IT 15.20 Conexões em Ferro Fundido</t>
  </si>
  <si>
    <t>IT 15.20.0100 (/)</t>
  </si>
  <si>
    <t>Bucha de redução em ferro fundido, BRHL, diâmetro de (75x50)mm.  Fornecimento e instalação.</t>
  </si>
  <si>
    <t>IT 15.20.0150 (/)</t>
  </si>
  <si>
    <t>Curva de ferro fundido, 90°, com flanges, diâmetro de 150mm.  Fornecimento e instalação.</t>
  </si>
  <si>
    <t>IT 15.20.0200 (/)</t>
  </si>
  <si>
    <t>Extremidade de ferro fundido, com flange e junta elástica, diâmetro de 200mm.  Fornecimento e instalação.</t>
  </si>
  <si>
    <t>IT 15.20.0250 (/)</t>
  </si>
  <si>
    <t>Joelho de ferro fundido, 87° 30', J87HL, diâmetro de 100mm.  Fornecimento e instalação.</t>
  </si>
  <si>
    <t>IT 15.20.0500 (/)</t>
  </si>
  <si>
    <t>Luva de ferro fundido, bolsa bolsa, LBBHL, diâmetro de 100mm.  Fornecimento e instalação.</t>
  </si>
  <si>
    <t>IT 15.25 Tubos de Queda e de Ventilação</t>
  </si>
  <si>
    <t>IT 15.25.0050 (A)</t>
  </si>
  <si>
    <t>Tubo de queda de PVC rígido, de 75mm, inclusive tê sanitário.  Fornecimento e instalação.</t>
  </si>
  <si>
    <t>IT 15.25.0053 (A)</t>
  </si>
  <si>
    <t>Tubo de queda de PVC rígido, de 100mm, inclusive tê sanitário.  Fornecimento e instalação.</t>
  </si>
  <si>
    <t>IT 15.25.0056 (B)</t>
  </si>
  <si>
    <t>Tubo de queda de PVC rígido, série normal, de 150mm, inclusive tê sanitário.  Fornecimento e instalação.</t>
  </si>
  <si>
    <t>IT 15.25.0100 (A)</t>
  </si>
  <si>
    <t>Tubo de ventilação de PVC rígido de 75mm, inclusive tê sanitário.  Fornecimento e instalação.</t>
  </si>
  <si>
    <t>IT 15.25.0103 (A)</t>
  </si>
  <si>
    <t>Tubo para ventilação de PVC rígido, de 100mm, inclusive tê sanitário.  Fornecimento e instalação.</t>
  </si>
  <si>
    <t>IT 15.25.0150 (A)</t>
  </si>
  <si>
    <t>Tubo de queda ferro fundido, diâmetro de 100mm, inclusive tê sanitário.  Fornecimento e instalação.</t>
  </si>
  <si>
    <t>IT 15.30 Caixas de Inspeção</t>
  </si>
  <si>
    <t>IT 15.30.0050 (/)</t>
  </si>
  <si>
    <t>Caixa de alvenaria de tijolo maciço (7x10x20)cm, em paredes de meia vez, com dimensões de (0,20x0,20x0,30)m, assentada com argamassa de cimento e areia no traço 1:4, revestida internamente com a mesma argamassa, inclusive tampa de concreto simples.</t>
  </si>
  <si>
    <t>IT 15.30.0100 (/)</t>
  </si>
  <si>
    <t>Caixa de inspeção, de concreto pré-moldado, do tipo aprovado pela CEDAE, constando de círculo de fundo, 2 anéis superpostos, de 50mm de espessura e 600mm de diâmetro interno, sendo 1 anel inferior (entrada e saída), de 300mm e 1 de 75mm de altura, perfazendo 475mm de altura total, exclusive tampão de ferro fundido e escavação.</t>
  </si>
  <si>
    <t>IT 15.30.0103 (/)</t>
  </si>
  <si>
    <t>Caixa de inspeção, de concreto pré-moldado, do tipo aprovado pela CEDAE, constando de círculo de fundo, 3 anéis superpostos, de 50mm de espessura e 600mm de diâmetro interno, sendo 1 anel inferior (entrada e saída) de 300mm, 1 de 150mm e 1 de 75mm de altura, perfazendo 625mm de altura total, exclusive tampão de ferro fundido e escavação.</t>
  </si>
  <si>
    <t>IT 15.30.0106 (/)</t>
  </si>
  <si>
    <t>Caixa de inspeção, de concreto pré-moldado, do tipo aprovado pela CEDAE, constando de círculo de fundo, 4 anéis superpostos, de 50mm de espessura e 600mm de diâmetro interno, sendo 1 anel inferior (entrada e saída) de 300mm, mais 1 de 300mm, 1 de 150mm e 1 de 75mm de altura, perfazendo 925mm de altura total, exclusive tampão de ferro fundido e escavação.</t>
  </si>
  <si>
    <t>IT 15.35 Caixas de Gordura</t>
  </si>
  <si>
    <t>IT 15.35.0050 (/)</t>
  </si>
  <si>
    <t>Caixa de gordura simples (CGS) de concreto, conforme especificação da CEDAE, inclusive tampa de concreto, escavação e reaterro, exclusive retirada do material excedente.  Fornecimento e instalação.</t>
  </si>
  <si>
    <t>IT 15.35.0100 (/)</t>
  </si>
  <si>
    <t>Caixa de gordura dupla (CGD) de concreto, conforme especificação da CEDAE, inclusive tampa de concreto, escavação e reaterro, exclusive retirada do material excedente.  Fornecimento e instalação.</t>
  </si>
  <si>
    <t>IT 15.35.0150 (A)</t>
  </si>
  <si>
    <t>Caixa de gordura especial em concreto, conforme especificações da CEDAE, de (0,80x1,50x1,00)m, inclusive tampa de concreto, escavação e reaterro, exclusive retirada do material excedente.  Fornecimento e instalação.</t>
  </si>
  <si>
    <t>IT 15.35.0153 (B)</t>
  </si>
  <si>
    <t>Caixa de gordura especial de alvenaria de tijolo maciço, em paredes de 1 vez (0,20)m, para 350 pessoas, medindo (1x1,20x1)m, inclusive escavação, reaterro e tampão de ferro fundido, exclusive retirada de material excedente. Fornecimento e instalação.</t>
  </si>
  <si>
    <t>IT 15.40 Caixas Sifonadas</t>
  </si>
  <si>
    <t>IT 15.40.0050 (A)</t>
  </si>
  <si>
    <t>Ralo sifonado de PVC rígido, cilíndrico, altura regulável, com diâmetro de 75mm e saída de 40mm.  Fornecimento e instalação.</t>
  </si>
  <si>
    <t>IT 15.40.0100 (A)</t>
  </si>
  <si>
    <t>Caixa sifonada de anel de concreto com diâmetro de 42cm e profundidade de 60cm, inclusive escavação, reaterro, exclusive retirada do material excedente.  Fornecimento e instalação</t>
  </si>
  <si>
    <t>IT 15.45 Fossas Sépticas</t>
  </si>
  <si>
    <t>IT 15.45.0050 (/)</t>
  </si>
  <si>
    <t>Fossa séptica, de câmara submersa, tipo Inhoff de concreto pré-moldado, com capacidade para 5 contribuintes, inclusive escavação e reaterro, exclusive retirada do material excedente.  Fornecimento e instalação.</t>
  </si>
  <si>
    <t>IT 15.45.0100 (/)</t>
  </si>
  <si>
    <t>Fossa séptica, de câmara submersa, tipo Inhoff de concreto pré-moldado, com capacidade para 10 contribuintes, inclusive escavação e reaterro, exclusive retirada do material excedente.  Fornecimento e instalação.</t>
  </si>
  <si>
    <t>IT 15.45.0150 (/)</t>
  </si>
  <si>
    <t>Fossa séptica, de câmara submersa, tipo Inhoff de concreto pré-moldado, com capacidade para 50 contribuintes, inclusive escavação e reaterro, exclusive retirada do material excedente.  Fornecimento e instalação.</t>
  </si>
  <si>
    <t>IT 15.45.0200 (A)</t>
  </si>
  <si>
    <t>Fossa séptica, de câmara submersa, tipo Inhoff de concreto pré-moldado, com capacidade para 100 contribuintes, inclusive escavação e reaterro, exclusive retirada do material excedente.  Fornecimento e instalação.</t>
  </si>
  <si>
    <t>IT 15.50 Filtros</t>
  </si>
  <si>
    <t>IT 15.50.0200 (A)</t>
  </si>
  <si>
    <t>Filtro anaeróbico para 200 contribuintes, em concreto armado, inclusive escavação e reaterro.</t>
  </si>
  <si>
    <t>IT 15.55 Sumidouros</t>
  </si>
  <si>
    <t>IT 15.55.0050 (/)</t>
  </si>
  <si>
    <t>Sumidouro para 10 contribuintes ligado a fossa, exclusive fossas e manilhas.  Fornecimento e instalação.</t>
  </si>
  <si>
    <t>IT 15.60 Instalações Prediais de Esgoto Sanitário, de Águas Pluviais e Servidas</t>
  </si>
  <si>
    <t>IT 15.60.0050 (/)</t>
  </si>
  <si>
    <t>Ligação de água e esgoto à rede pública de residência.</t>
  </si>
  <si>
    <t>IT 15.60.0053 (/)</t>
  </si>
  <si>
    <t>Ligação domiciliar em redes novas de esgoto sanitário, com diâmetro de 100mm, compreendendo junção, tubo e caixa de inspeção de (0,30x0,37)m, exclusive escavação e reaterro.  Preço para 3m.</t>
  </si>
  <si>
    <t>IT 15.60.0056 (/)</t>
  </si>
  <si>
    <t>Ligação domiciliar de esgoto sanitário, compreendendo de manilha cerâmica vidrada e junção cerâmica com diâmetro de 100mm, caixa de inspeção de  anel de concreto pré-moldado (0,30x0,37)m, com tampa e caixilho de ferro fundido.</t>
  </si>
  <si>
    <t>IT 15.60.0059 (/)</t>
  </si>
  <si>
    <t>Ligação domiciliar de esgoto sanitário, compreendendo selim, tubo e caixa de inspeção de (0,30x0,37)m.  Exclusive escavação e reaterro.</t>
  </si>
  <si>
    <t>IT 15.60.0062 (/)</t>
  </si>
  <si>
    <t>Ligação domiciliar de esgoto sanitário, compreendendo selim, tubo e caixa de inspeção de (0,40x0,37)m.  Exclusive escavação e reaterro.</t>
  </si>
  <si>
    <t>IT 15.60.0065 (/)</t>
  </si>
  <si>
    <t>Ligação domiciliar de esgoto sanitário, compreendendo de manilha cerâmica vidrada e junção cerâmica com diâmetro de 100mm, caixa de inspeção de anel de concreto pré-moldado (0,40x0,37)m, com tampa e caixilho de ferro fundido.</t>
  </si>
  <si>
    <t>IT 15.60.0100 (/)</t>
  </si>
  <si>
    <t>Ligação de esgoto sanitário, em manilha de 100mm de diâmetro, incluindo escavação, reaterro até 1m; excluindo remoção e reposição de pavimento.  Preço para 10m.</t>
  </si>
  <si>
    <t>IT 15.60.0103 (B)</t>
  </si>
  <si>
    <t>Ligação predial de esgoto em tubo de PVC rígido de 100mm, compreendendo caixa de inspeção, selim, curva de 45°, tubo e tampão de concreto; exclusive escavação, reaterro, demolição de pavimentos e transporte bota-fora.  Fornecimento e instalação.</t>
  </si>
  <si>
    <t>IT 15.60.0106 (/)</t>
  </si>
  <si>
    <t>Ligação em tubulação de PVC rígido, para esgoto, com 100mm de diâmetro, incluindo escavação e reaterro até 1m, excluindo remoção de pavimento.  Preço para 10m.</t>
  </si>
  <si>
    <t>IT 15.60.0109 (/)</t>
  </si>
  <si>
    <t>Ligação domiciliar em redes novas de esgoto sanitário, com diâmetro de 100mm, compreendendo junção, tubo e caixa de inspeção de 0,60m de diâmetro e profundidade de 0,625m, exclusive escavação e reaterro.  Preço para 5m.</t>
  </si>
  <si>
    <t>IT 15.60.0150 (/)</t>
  </si>
  <si>
    <t>Ligação de esgoto, em manilha cerâmica de 150mm de diâmetro, incluindo escavação, reaterro até 1m, excluindo remoção e reposição de pavimento.  Preço para 10m.</t>
  </si>
  <si>
    <t>IT 15.60.0153 (/)</t>
  </si>
  <si>
    <t>Ligação em tubulação de PVC rígido, para esgoto, com 150mm de diâmetro, incluindo escavação e reaterro até 1m, excluindo remoção de pavimento.  Preço para 10m.</t>
  </si>
  <si>
    <t>IT 15.60.0156 (/)</t>
  </si>
  <si>
    <t>Ligação de esgoto, em manilha cerâmica de 200mm de diâmetro, incluindo escavação, reaterro até 1m, excluindo remoção e reposição de pavimento.  Preço para 10m.</t>
  </si>
  <si>
    <t>IT 15.60.0500 (/)</t>
  </si>
  <si>
    <t>Ligação de águas pluviais ou servidas domiciliares à sarjeta.</t>
  </si>
  <si>
    <t>IT 15.60.0550 (/)</t>
  </si>
  <si>
    <t>Ligação de águas pluviais ou servidas domiciliares à vala.</t>
  </si>
  <si>
    <t>IT 15.65 Grelhas</t>
  </si>
  <si>
    <t>IT 15.65.0050 (/)</t>
  </si>
  <si>
    <t>Grade metálica em aço carbono, galvanizada, tipo PS-253-70, nas dimensões de (1120x530)mm, sem recortes.  Fornecimento e instalação sobre cantoneiras de ferro existentes.</t>
  </si>
  <si>
    <t>IT 15.65.0053 (/)</t>
  </si>
  <si>
    <t>Grade metálica em aço carbono, galvanizada, tipo PS-253-70, nas dimensões de (1120x570)mm, sem recortes.  Fornecimento e instalação sobre cantoneiras de ferro existentes.</t>
  </si>
  <si>
    <t>IT 15.65.0100 (/)</t>
  </si>
  <si>
    <t>Grade metálica em aço carbono, galvanizada, tipo PS-253-70, nas dimensões de (1190x580)mm, sem recortes.  Fornecimento e instalação sobre cantoneiras de ferro existentes.</t>
  </si>
  <si>
    <t>IT 15.65.0150 (/)</t>
  </si>
  <si>
    <t>Grade metálica em aço carbono, galvanizada, tipo PS-253-70, nas dimensões de (1195x530)mm, sem recortes.  Fornecimento e instalação sobre cantoneiras de ferro existentes.</t>
  </si>
  <si>
    <t>IT 20 Instalações Hidro-Sanitárias em Aparelhos</t>
  </si>
  <si>
    <t>IT 20.05 Instação Hidro-Sanitária em Aparelhos Individuais</t>
  </si>
  <si>
    <t>IT 20.05.0100 (/)</t>
  </si>
  <si>
    <t>Caixa de descarga elevada (exclusive o fornecimento da caixa), compreendendo: 2m de tubo de PVC rígido de 3/4", 1,20m de tubo de PVC rígido de 40mm, conexões e montagem.  Instalação e assentamento.</t>
  </si>
  <si>
    <t>IT 20.05.0150 (A)</t>
  </si>
  <si>
    <t>Chuveiro elétrico (exclusive fornecimento do aparelho e registros), incluindo instalação elétrica, compreendendo: 30m de fio 4mm2 , 5m de tubo de PVC rígido de 3/4", ralo simples de PVC rígido com grelha, 2m de tubo de PVC rígido de 50mm e conexões.  Instalação e assentamento.</t>
  </si>
  <si>
    <t>IT 20.05.0200 (/)</t>
  </si>
  <si>
    <t>Chuveiro, exclusive fornecimento do aparelho e registros, compreendendo: 5m de tubo de PVC rígido de 3/4", ralo simples de PVC rígido com grelha, 2m de tubo de PVC rígido de 50mm e conexões.  Instalação e assentamento.</t>
  </si>
  <si>
    <t>IT 20.05.0209 (/)</t>
  </si>
  <si>
    <t>Instalação e assentamento de 1 chuveiro em bateria, exclusive fornecimento do aparelho e registro, até 4 chuveiros, compreendendo: 1,5m de tubo de PVC rígido de 1" e 1m de tubo de PVC rígido de 3/4", inclusive 1m de grelha de caneleta, em ferro fundido, com 15cm de largura.</t>
  </si>
  <si>
    <t>IT 20.05.0250 (/)</t>
  </si>
  <si>
    <t>Duchinha manual para banheiro, exclusive fornecimento do aparelho.  Instalação e assentamento.</t>
  </si>
  <si>
    <t>IT 20.05.0300 (/)</t>
  </si>
  <si>
    <t>Execução de uma junta elástica, em tubo de ferro fundido com diâmetro de 50mm, inclusive material da junta, exclusive tubo ou peça de conexão.</t>
  </si>
  <si>
    <t>IT 20.05.0350 (/)</t>
  </si>
  <si>
    <t>Filtro residencial (exclusive fornecimento do aparelho), compreendendo: 2m de tubo de PVC rígido de 3/4", conexões e torneira.  Instalação e assentamento.</t>
  </si>
  <si>
    <t>IT 20.05.0353 (/)</t>
  </si>
  <si>
    <t>Filtro, exclusive fornecimento do aparelho, compreendendo: 2m de tubo de ferro galvanizado de 3/4", conexões e torneira.  Instalação e assentamento.</t>
  </si>
  <si>
    <t>IT 20.05.0400 (/)</t>
  </si>
  <si>
    <t>Lavatório de 1 torneira (exclusive o fornecimento do aparelho), compreendendo: 4m de tubo PVC rígido de 3/4", 3m de tubo PVC rígido de 40mm, e conexões.  Instalação e assentamento.</t>
  </si>
  <si>
    <t>IT 20.05.0403 (/)</t>
  </si>
  <si>
    <t>Lavatório de uma torneira, exclusive fornecimento do aparelho e isolamento, compreendendo: 4m de tubo de cobre recozido, sodas e conexões.  Instalação e assentamento.</t>
  </si>
  <si>
    <t>IT 20.05.0453 (/)</t>
  </si>
  <si>
    <t>Lavatório com 2 torneiras, inclusive tubo de PVC rígido e conexões, exclusive o lavatório e os metais.  Instalação e assentamento.</t>
  </si>
  <si>
    <t>IT 20.05.0500 (/)</t>
  </si>
  <si>
    <t>Lavatório ou aparelho de instalação semelhante, em bateria, exclusive o fornecimento do aparelho, compreendendo: 1m de tubo PVC rígido de 1", 0,6m de tubo PVC rígido de 3/4" com conexões e esgotamento, PVC rígido de 50mm, até o ralo.  Instalação e assentamento.</t>
  </si>
  <si>
    <t>IT 20.05.0553 (A)</t>
  </si>
  <si>
    <t>Pia com 1 cuba (exclusive fornecimento do aparelho), compreendendo: 6m de tubo de PVC rígido de 3/4", 3m tubo de PVC rígido de 50mm e conexões.  Instalação e assentamento.</t>
  </si>
  <si>
    <t>IT 20.05.0600 (/)</t>
  </si>
  <si>
    <t>Pia com 2 cubas (exclusive fornecimento do aparelho), compreendendo: 6m de tubo de PVC rígido de 3/4", 3m de tubo de PVC rígido de 80mm e conexões.  Instalação e assentamento.</t>
  </si>
  <si>
    <t>IT 20.05.0650 (A)</t>
  </si>
  <si>
    <t>Ligação a coluna de esgoto de pias em tubo de PVC rígido de 50mm com conexões.</t>
  </si>
  <si>
    <t>IT 20.05.0750 (/)</t>
  </si>
  <si>
    <t>Mictório, exclusive fornecimento do aparelho, compreendendo: 3m de tubo de PVC rígido de 3/4", 2m de tubo de PVC rígido de 40mm e conexões.  Instalação e assentamento.</t>
  </si>
  <si>
    <t>IT 20.05.0759 (/)</t>
  </si>
  <si>
    <t>Mictório tipo calha, exclusive fornecimento do aparelho, compreendendo: 3m de tubo de PVC rígido de 3/4", 3m de tubo de PVC rígido de 50mm, conexões, registro e válvula de saída.  Instalação e assentamento.</t>
  </si>
  <si>
    <t>IT 20.05.0800 (A)</t>
  </si>
  <si>
    <t>Ralo simples de PVC rígido, com grelha, compreendendo: efluente de 40mm em PVC rígido com 2m de extensão e ligação ao ralo sifonado.  Fornecimento e instalação.</t>
  </si>
  <si>
    <t>IT 20.05.0850 (/)</t>
  </si>
  <si>
    <t>Ralo sifonado de PVC rígido, em pavimento térreo, com saída de 75mm, grelha redonda e porta grelha, compreendendo: 3m de tubo de PVC rígido de 75mm e ligação até a junção de ventilação.  Fornecimento e instalação.</t>
  </si>
  <si>
    <t>IT 20.05.0853 (A)</t>
  </si>
  <si>
    <t>Ralo sifonado de PVC rígido em pavimento elevado, com saída de 75mm, grelha redonda e porta-grelha, compreendendo: 3m de tubo de PVC rígido de 75mm e sua ligação ao ramal de queda e ventilação.  Fornecimento e instalação.</t>
  </si>
  <si>
    <t>IT 20.05.0860 (A)</t>
  </si>
  <si>
    <t>Ralo sifonado de PVC rígido, cilíndrico, de altura regulável, com diâmetro de 100mm e saída de 40mm.  Fornecimento e instalação.</t>
  </si>
  <si>
    <t>IT 20.05.0900 (/)</t>
  </si>
  <si>
    <t>Ralo de cobertura semi-esférico de ferro fundido, tipo abacaxi, com 3".  Fornecimento e instalação.</t>
  </si>
  <si>
    <t>IT 20.05.0903 (/)</t>
  </si>
  <si>
    <t>Ralo de cobertura semi-esférico de ferro fundido, tipo abacaxi, com 4".  Fornecimento e instalação.</t>
  </si>
  <si>
    <t>IT 20.05.0950 (/)</t>
  </si>
  <si>
    <t>Reparo de válvula de descarga.  Fornecimento e substituição.</t>
  </si>
  <si>
    <t>IT 20.05.1000 (A)</t>
  </si>
  <si>
    <t>Tanque de serviço (exclusive o fornecimento do aparelho), compreendendo: 6m de tubo de PVC rígido de 3/4", 3m de tubo de PVC rígido de 50mm e conexões.  Instalação e assentamento.</t>
  </si>
  <si>
    <t>IT 20.05.1050 (/)</t>
  </si>
  <si>
    <t>Válvula de descarga, em PVC rígido.  Exclusive fornecimento da válvula.  Instalação e assentamento.</t>
  </si>
  <si>
    <t>IT 20.05.1106 (/)</t>
  </si>
  <si>
    <t>Vaso sanitário individual, em pavimento elevado (exclusive fornecimento do aparelho e válvula de descarga), compreendendo: 3m de tubo de PVC rígido de 1 1/2", com conexões, ligação com 1m de tubo de PVC rígido 100mm ao T sanitário (exclusive este) com conexões; exclusive: ralo sifonado e seu ramal, tubos de queda e ventilação.  Instalação e assentamento.</t>
  </si>
  <si>
    <t>IT 20.05.1109 (A)</t>
  </si>
  <si>
    <t>Vaso sanitário individual, em pavimento térreo (exclusive o fornecimento do aparelho e válvula), compreendendo: 3m de tubo de PVC rígido de 1 1/2", com conexões e efluente primário até a caixa de inspeção, com 3m de tubo de PVC rígido 100mm, com conexões.  Instalação e assentamento.</t>
  </si>
  <si>
    <t>IT 20.05.1153 (A)</t>
  </si>
  <si>
    <t>Vaso sanitário, em pavimento térreo, parte de um conjunto de 2 ou mais vasos (exclusive o fornecimento do aparelho e válvula de descarga), compreendendo: 3m de tubo de PVC rígido de 1 1/2", com conexões, inclusive efluente até a caixa de inspeção, com 3m de tubo de PVC rígido 100mm e conexões.  Instalação e assentamento.</t>
  </si>
  <si>
    <t>IT 20.05.1159 (A)</t>
  </si>
  <si>
    <t>Vaso sanitário em pavimento térreo, parte de um conjunto de 2 ou mais vasos, exclusive fornecimento do aparelho e caixa de descarga elevada, compreendendo: 2m de tubo de PVC rígido de 1/2", 1,20m de tubo de PVC rígido de 1 1/4", com conexões, inclusive efluente primário até a caixa de inspeção com 3m de tubo de PVC rígido 100mm, conexões e montagem.  Instalação e assentamento.</t>
  </si>
  <si>
    <t>IT 20.05.1162 (/)</t>
  </si>
  <si>
    <t>Vaso sanitário, em pavimento elevado, parte de um conjunto de 2 ou mais vasos (exclusive fornecimento dos aparelhos e válvulas de descarga), compreendendo: 3m de tubo de PVC rígido de 1 1/2", com conexões, inclusive ligação com 2m de tubo de PVC rígido 100mm, ao ramal de queda e no mesmo material ao de ventilação.  Instalação e assentamento.</t>
  </si>
  <si>
    <t>IT 20.10 Instação Hidro-Sanitária em Aparelhos em Bateria</t>
  </si>
  <si>
    <t>IT 20.10.0050 (/)</t>
  </si>
  <si>
    <t>Instalação e assentamento de 1 chuveiro em bateria, exclusive fornecimento do aparelho e registro.</t>
  </si>
  <si>
    <t>IT 25 Instalações Elétricas e de Telefones</t>
  </si>
  <si>
    <t>IT 25.02 Abertura e Fechamento Manual de Rasgo em Alvenaria e Concreto</t>
  </si>
  <si>
    <t>IT 25.02.0050 (/)</t>
  </si>
  <si>
    <t>Corte em alvenaria de tijolo, para instalação de caixa de (0,25x0,25x0,12)m, inclusive arremates de recomposição.</t>
  </si>
  <si>
    <t>IT 25.02.0100 (/)</t>
  </si>
  <si>
    <t>Corte em alvenaria de tijolo, para instalação de caixa de (0,35x0,45x0,15)m, inclusive arremates de recomposição.</t>
  </si>
  <si>
    <t>IT 25.02.0150 (/)</t>
  </si>
  <si>
    <t>Corte em alvenaria de tijolo, para instalação de caixa de (0,50x1x0,15)m, inclusive arremates de recomposição.</t>
  </si>
  <si>
    <t>IT 25.02.0200 (/)</t>
  </si>
  <si>
    <t>Corte em alvenaria de tijolo, para instalação de caixa de (1x1x0,15)m, inclusive arremates de recomposição.</t>
  </si>
  <si>
    <t>IT 25.04 Eletroduto de PVC Rígido Roscável</t>
  </si>
  <si>
    <t>IT 25.04.0050 (A)</t>
  </si>
  <si>
    <t>Eletroduto de PVC rígido, diâmetro de 1/2", inclusive conexões e emendas, exclusive abertura e fechamento de rasgo.  Fornecimento e instalação.</t>
  </si>
  <si>
    <t>IT 25.04.0053 (A)</t>
  </si>
  <si>
    <t>Eletroduto de PVC rígido, diâmetro de 3/4", inclusive conexões e emendas, exclusive abertura e fechamento de rasgo.  Fornecimento e instalação.</t>
  </si>
  <si>
    <t>IT 25.04.0056 (A)</t>
  </si>
  <si>
    <t>Eletroduto de PVC rígido, diâmetro de 1", inclusive conexões e emendas, exclusive abertura e fechamento de rasgo.  Fornecimento e instalação.</t>
  </si>
  <si>
    <t>IT 25.04.0059 (A)</t>
  </si>
  <si>
    <t>Eletroduto de PVC rígido, diâmetro de 1 1/4", inclusive conexões e emendas, exclusive abertura e fechamento de rasgo.  Fornecimento e instalação.</t>
  </si>
  <si>
    <t>IT 25.04.0062 (A)</t>
  </si>
  <si>
    <t>Eletroduto de PVC rígido, diâmetro de 1 1/2", inclusive conexões e emendas, exclusive abertura e fechamento de rasgo.  Fornecimento e instalação.</t>
  </si>
  <si>
    <t>IT 25.04.0065 (A)</t>
  </si>
  <si>
    <t>Eletroduto de PVC rígido, diâmetro de 2", inclusive conexões e emendas, exclusive abertura e fechamento de rasgo.  Fornecimento e instalação.</t>
  </si>
  <si>
    <t>IT 25.04.0068 (A)</t>
  </si>
  <si>
    <t>Eletroduto de PVC rígido, diâmetro de 3", inclusive conexões e emendas, exclusive abertura e fechamento de rasgo.  Fornecimento e instalação.</t>
  </si>
  <si>
    <t>IT 25.04.0071 (A)</t>
  </si>
  <si>
    <t>Eletroduto de PVC rígido, diâmetro de 4", inclusive conexões e emendas, exclusive abertura e fechamento de rasgo.  Fornecimento e instalação.</t>
  </si>
  <si>
    <t>IT 25.06 Conexões para Eletroduto de PVC Rígido Roscável</t>
  </si>
  <si>
    <t>IT 25.06.0053 (/)</t>
  </si>
  <si>
    <t>Curva de 90°, para eletroduto de PVC rígido, roscável, com diâmetro de 3/4".  Fornecimento e instalação.</t>
  </si>
  <si>
    <t>IT 25.06.0056 (/)</t>
  </si>
  <si>
    <t>Curva de 90°, para eletroduto de PVC rígido, roscável, com diâmetro de 1".  Fornecimento e instalação.</t>
  </si>
  <si>
    <t>IT 25.08 Eletroduto de PVC Espiral Corrugado</t>
  </si>
  <si>
    <t>IT 25.08.0050 (A)</t>
  </si>
  <si>
    <t>Eletroduto de PVC aspiral corrugado, diâmetro de 1/2", inclusive conexões e emendas.  Fornecimento e instalação.</t>
  </si>
  <si>
    <t>IT 25.08.0053 (A)</t>
  </si>
  <si>
    <t>Eletroduto de PVC aspiral corrugado, diâmetro de 3/4", inclusive conexões e emendas.  Fornecimento e instalação.</t>
  </si>
  <si>
    <t>IT 25.08.0056 (A)</t>
  </si>
  <si>
    <t>Eletroduto de PVC aspiral corrugado, diâmetro de 1", inclusive conexões e emendas.  Fornecimento e instalação.</t>
  </si>
  <si>
    <t>IT 25.10 Eletroduto de PAD Espiral Flexível</t>
  </si>
  <si>
    <t>IT 25.10.0056 (/)</t>
  </si>
  <si>
    <t>Eletroduto espiral flexível de polietileno de alta densidade, tipo Kanalex ou similar, diâmetro de 32mm (1 1/4"), com arame-guia galvanizado revestido em PVC, inclusive emendas e tamponamento.  Fornecimento.</t>
  </si>
  <si>
    <t>IT 25.10.0062 (/)</t>
  </si>
  <si>
    <t>Eletroduto espiral flexível em polietileno de alta densidade, tipo Kanalex ou similar, diâmetro de 50mm (2" ), com arame-guia galvanizado revestido em PVC, inclusive emendas e tamponamento.  Fornecimento.</t>
  </si>
  <si>
    <t>IT 25.10.0065 (A)</t>
  </si>
  <si>
    <t>Eletroduto espiral flexível em polietileno de alta densidade, tipo Kanalex ou similar, diâmetro de 75mm (3" ), com arame-guia galvanizado revestido em PVC, inclusive emendas e tamponamento.  Fornecimento.</t>
  </si>
  <si>
    <t>IT 25.10.0068 (/)</t>
  </si>
  <si>
    <t>Eletroduto espiral flexível de polietileno de alta densidade, tipo Kanalex ou similar, diâmetro de 100mm (4" ), com arame-guia galvanizado revestido em PVC, inclusive emendas e tamponamento.  Fornecimento.</t>
  </si>
  <si>
    <t>IT 25.10.0071 (/)</t>
  </si>
  <si>
    <t>Eletroduto espiral flexível de polietileno de alta densidade, tipo Kanalex ou similar, diâmetro de 125mm (5" ), com arame-guia galvanizado revestido em PVC, inclusive emendas e tamponamento.  Fornecimento.</t>
  </si>
  <si>
    <t>IT 25.10.0106 (/)</t>
  </si>
  <si>
    <t>Linha de duto espiral flexível de polietileno de alta densidade, tipo Kanalex ou similar, diâmetro de 32mm (1 1/4" ),  com arame-guia galvanizado revestido em PVC, inclusive emendas e tamponamento, exclusive escavação e reaterro.</t>
  </si>
  <si>
    <t>IT 25.10.0112 (/)</t>
  </si>
  <si>
    <t>Linha de duto espiral flexível em polietileno de alta densidade, tipo Kanalex ou similar, diâmetro de 50mm (2" ), lançado diretamente ao solo com com arame-guia galvanizado revestido em PVC, inclusive emendas e tamponamento, exclusive excavação e reaterro.</t>
  </si>
  <si>
    <t>IT 25.10.0115 (/)</t>
  </si>
  <si>
    <t>Linha de duto espiral flexível em polietileno de alta densidade, tipo Kanalex ou similar, diâmetro de 75mm (3" ), lançado diretamente ao solo com com arame-guia galvanizado revestido em PVC, inclusive emendas e tamponamento, exclusive excavação e reaterro.</t>
  </si>
  <si>
    <t>IT 25.10.0118 (/)</t>
  </si>
  <si>
    <t>Linha de duto espiral flexível de polietileno de alta densidade, tipo Kanalex ou similar, diâmetro de 100mm (4" ), com arame-guia galvanizado revestido em PVC, inclusive emendas e tamponamento, exclusive escavação e reaterro.</t>
  </si>
  <si>
    <t>IT 25.10.0121 (/)</t>
  </si>
  <si>
    <t>Linha de duto espiral flexível de polietileno de alta densidade, tipo Kanalex ou similar, diâmetro de 125mm (5" ), com arame-guia galvanizado revestido em PVC, inclusive emendas e tamponamento, exclusive escavação e reaterro.</t>
  </si>
  <si>
    <t>IT 25.10.0156 (/)</t>
  </si>
  <si>
    <t>Linha dupla de duto espiral flexível em polietileno de alta densidade, tipo Kanalex ou similar, diâmetro de 50mm (2" ), lançadi diretamente ao solo com com arame-guia galvanizado revestido em PVC, inclusive emendas e tamponamento, exclusive excavação e reaterro.</t>
  </si>
  <si>
    <t>IT 25.10.0159 (/)</t>
  </si>
  <si>
    <t>Linha dupla de duto espiral flexível em polietileno de alta densidade, tipo Kanalex ou similar, diâmetro de 75mm (3" ), lançadi diretamente ao solo com com arame-guia galvanizado revestido em PVC, inclusive emendas e tamponamento, exclusive excavação e reaterro.</t>
  </si>
  <si>
    <t>IT 25.10.0162 (/)</t>
  </si>
  <si>
    <t>Linha dupla de duto espiral flexível de polietileno de alta densidade, tipo Kanalex ou similar, diâmetro de 100mm (4" ),lançado diretamente no solo com arame-guia galvanizado revestido em PVC, inclusive emendas e tamponamento, exclusive escavação e reaterro.</t>
  </si>
  <si>
    <t>IT 25.10.0165 (/)</t>
  </si>
  <si>
    <t>Linha dupla de duto espiral flexível de polietileno de alta densidade, tipo Kanalex ou similar, diâmetro de 125mm (5" ),lançado diretamente no solo com arame-guia galvanizado revestido em PVC, inclusive emendas e tamponamento, exclusive escavação e reaterro.</t>
  </si>
  <si>
    <t>IT 25.12 Eletroduto de PVC Rígido para Telefone</t>
  </si>
  <si>
    <t>IT 25.12.0050 (/)</t>
  </si>
  <si>
    <t>Construção de linha simples de tubo de PVC rígido, série R de 100mm, para proteção de condutores de sistema de telefonia, assentados e cobertos com camada de concreto simples, exclusive escavação e reaterro.</t>
  </si>
  <si>
    <t>IT 25.12.0100 (/)</t>
  </si>
  <si>
    <t>Construção de linha dupla de tubo de PVC rígido, série R de 100mm, para proteção de condutores de sistema de telefonia, assentados e cobertos com camada de concreto simples, exclusive escavação e reaterro.</t>
  </si>
  <si>
    <t>IT 25.12.0150 (/)</t>
  </si>
  <si>
    <t>Construção de linha tripla de tubo de PVC rígido, série R de 100mm, para proteção de condutores de sistema de telefonia, assentados e cobertos com camada de concreto simples, exclusive escavação e reaterro.</t>
  </si>
  <si>
    <t>IT 25.12.0200 (/)</t>
  </si>
  <si>
    <t>Construção de linha quádrupla de tubo de PVC rígido, série R de 100mm, para proteção de condutores de sistema de telefonia, assentados e cobertos com camada de concreto simples, exclusive escavação e reaterro.</t>
  </si>
  <si>
    <t>IT 25.12.0300 (/)</t>
  </si>
  <si>
    <t>Construção de linha sextupla de tubo de PVC rígido, série R de 100mm, para proteção de condutores de sistema de telefonia, assentados e cobertos com camada de concreto simples, exclusive escavação e reaterro.</t>
  </si>
  <si>
    <t>IT 25.13 Canaletas de PVC e Acessórios</t>
  </si>
  <si>
    <t>IT 25.13.0200 (/)</t>
  </si>
  <si>
    <t>Canaleta em PVC tipo evolutiva DLP 80x35mm, em peça de 2,00m, com tampa flexível e cotovelo 90º, fabricação Pial Legrand ou similar.  Fornecimento e instalação.</t>
  </si>
  <si>
    <t>IT 25.13.0500 (/)</t>
  </si>
  <si>
    <t>Tomada 2P+T - 10A/250V padrão brasileiro, sistema "X" fabricação Pial Legrand ou similar.  Fornecimento e instalação.</t>
  </si>
  <si>
    <t>IT 25.13.0700 (/)</t>
  </si>
  <si>
    <t>Tomada RJ11 2 fios, sistema "X", fabricação Pial Legrand ou similar.  Fornecimento e instalação.</t>
  </si>
  <si>
    <t>IT 25.13.1200 (/)</t>
  </si>
  <si>
    <t>Tomada padrão brasileiro 2P+T 10A/250V, em módulo Pialplus, com placa e suporte para mecanismo de 01 posto, para canaleta em PVC tipo evolutiva DLP 80x35mm, fabricação Pial Legrand ou similar.  Fornecimento e instalação.</t>
  </si>
  <si>
    <t>IT 25.13.1300 (/)</t>
  </si>
  <si>
    <t>Tomada RJ11, em módulo Pialplus, com placa e suporte para mecanismo de 01 posto, para canaleta evolutiva 80x35mm, sistema DLP, fabricação Pial Legrand ou similar.  Fornecimento e instalação.</t>
  </si>
  <si>
    <t>IT 25.14 Eletroduto de Ferro Galvanizado</t>
  </si>
  <si>
    <t>IT 25.14.0053 (A)</t>
  </si>
  <si>
    <t>Eletroduto de ferro galvanizado, diâmetro de 19mm (3/4"), inclusive conexões e emendas, exclusive abertura de rasgo.  Fornecimento e instalação.</t>
  </si>
  <si>
    <t>IT 25.14.0056 (A)</t>
  </si>
  <si>
    <t>Eletroduto de ferro galvanizado, diâmetro de 25mm (1"), inclusive conexões e emendas, exclusive abertura e fechamento rasgo.  Fornecimento e instalação.</t>
  </si>
  <si>
    <t>IT 25.14.0059 (A)</t>
  </si>
  <si>
    <t>Eletroduto de ferro galvanizado, diâmetro de 40mm(1 1/2"), inclusive conexões e emendas, exclusive abertura e fechamento rasgo.  Fornecimento e instalação.</t>
  </si>
  <si>
    <t>IT 25.14.0062 (A)</t>
  </si>
  <si>
    <t>Eletroduto de ferro galvanizado, diâmetro de 50mm (2"), inclusive conexões e emendas, exclusive abertura e fechamento rasgo.  Fornecimento e instalação.</t>
  </si>
  <si>
    <t>IT 25.14.0065 (/)</t>
  </si>
  <si>
    <t>Eletroduto de ferro galvanizado, diâmetro de 50mm (2"), exclusive luvas, curvas, abertura e fechamento de rasgo.  Fornecimento e instalação.</t>
  </si>
  <si>
    <t>IT 25.14.0068 (A)</t>
  </si>
  <si>
    <t>Eletroduto de ferro galvanizado, diâmetro de 65mm(2 1/2"), inclusive conexões e emendas, exclusive abertura e fechamento de rasgo.  Fornecimento e instalação.</t>
  </si>
  <si>
    <t>IT 25.14.0071 (/)</t>
  </si>
  <si>
    <t>Eletroduto de ferro galvanizado, diâmetro de 75mm (3"), exclusive luvas, curvas, abertura e fechamento rasgo.  Fornecimento e instalação.</t>
  </si>
  <si>
    <t>IT 25.14.0074 (A)</t>
  </si>
  <si>
    <t>Eletroduto de ferro galvanizado, diâmetro de 75mm (3"), inclusive conexões e emendas, exclusive abertura e fechamento rasgo.  Fornecimento e instalação.</t>
  </si>
  <si>
    <t>IT 25.14.0077 (A)</t>
  </si>
  <si>
    <t>Eletroduto de ferro galvanizado, diâmetro de 100mm (4"), inclusive conexões e emendas, exclusive abertura e fechamento rasgo.  Fornecimento e instalação.</t>
  </si>
  <si>
    <t>IT 25.14.0109 (A)</t>
  </si>
  <si>
    <t>Eletroduto tipo pesado, com diâmetro de 32mm(1 1/4"), inclusive conexões e emendas, exclusive abertura e fechamento de rasgo.  Fornecimento e instalação.</t>
  </si>
  <si>
    <t>IT 25.16 Conexões de Ferro Galvanizado</t>
  </si>
  <si>
    <t>IT 25.16.0050 (/)</t>
  </si>
  <si>
    <t>Bucha redonda de ferro galvanizado, diâmetro de 50mm (2"), para o de 25mm (1").  Fornecimento e instalação.</t>
  </si>
  <si>
    <t>IT 25.16.0150 (/)</t>
  </si>
  <si>
    <t>Curva longa de ferro galvanizado, diâmetro de 50mm (2").  Fornecimento e instalação.</t>
  </si>
  <si>
    <t>IT 25.18 Eletrocalha</t>
  </si>
  <si>
    <t>IT 25.18.0050 (A)</t>
  </si>
  <si>
    <t>Eletrocalha perfurada, dobra "C", medindo (200x75)mm.  Fornecimento e instalação.</t>
  </si>
  <si>
    <t>IT 25.18.0100 (A)</t>
  </si>
  <si>
    <t>Eletrocalha perfurada, dobra "C", medindo (500x75)mm.  Fornecimento e instalação.</t>
  </si>
  <si>
    <t>IT 25.18.0150 (/)</t>
  </si>
  <si>
    <t>Eletrocalha perfurada U, medindo (100x100)mm, sem tampa.  Fornecimento.</t>
  </si>
  <si>
    <t>IT 25.18.0250 (/)</t>
  </si>
  <si>
    <t>Eletrocalha perfurada U, medindo (300x150)mm, sem tampa.  Fornecimento.</t>
  </si>
  <si>
    <t>IT 25.20 Ponto de Luz</t>
  </si>
  <si>
    <t>IT 25.20.0050 (/)</t>
  </si>
  <si>
    <t>Conjunto de embutir Pial Silentoque, fosforescente, com placa, 1 tecla paralela e 1 tomada universal redonda.  Fornecimento e instalação.</t>
  </si>
  <si>
    <t>IT 25.20.0100 (/)</t>
  </si>
  <si>
    <t>Instalação de ponto de luz equivalente a 2 varas de eletroduto de PVC rígido de 1/2", 12m de fio 2,5mm2, caixas, conexões, luvas, curva e interruptor de embutir com placa fosforescente, linha Silentoque, da Pial ou similar, inclusive abertura e fechamento de rasgo em alvenaria.</t>
  </si>
  <si>
    <t>IT 25.20.0103 (/)</t>
  </si>
  <si>
    <t>Instalação de ponto de luz equivalente a 2 varas de eletroduto pesado Apollo ou similar de 3/4", 12m de fio 2,5mm2, caixas, conexões, luvas, curva e interruptor de embutir com placa  fosforescente, linha Silentoque, da Pial ou similar, inclusive abertura e fechamento de rasgo em alvenaria.</t>
  </si>
  <si>
    <t>IT 25.20.0106 (/)</t>
  </si>
  <si>
    <t>Instalação de ponto de luz equivalente a 2 varas de eletroduto de PVC rígido de 3/4", 12m de fio 2,5mm2, caixas, conexões, luvas, curva e interruptor de embutir com placa fosforescente, linha Silentoque, da Pial ou similar, inclusive abertura e fechamento de rasgo em alvenaria.</t>
  </si>
  <si>
    <t>IT 25.20.0150 (A)</t>
  </si>
  <si>
    <t>Instalação de ponto de luz aparente, sobre madeira, compreendendo: fita isolante, plafonier, receptáculo, parafusos e buchas de nylon, 12m de fio paralelo de 2,5mm2.</t>
  </si>
  <si>
    <t>IT 25.20.0200 (/)</t>
  </si>
  <si>
    <t>Instalação de um conjunto de 2 pontos de luz equivalente a 5 varas de eletroduto de PVC rígido de 3/4", 33m de fio 2,5mm2, caixas, conexões, luvas, curva e interruptor de embutir com placa fosforescente, linha Silentoque, da Pial ou similar, inclusive abertura e fechamento de rasgo em alvenaria.</t>
  </si>
  <si>
    <t>IT 25.20.0250 (/)</t>
  </si>
  <si>
    <t>Instalação de um conjunto de 3 pontos de luz equivalente a 6 varas de eletroduto rígido de PVC de 3/4", 50m de fio 2,5mm2, caixas, conexões, luvas, curva e interruptor de embutir com placa fosforescente, linha Silentoque, da Pial ou similar, inclusive abertura e fechamento de rasgo em alvenaria.</t>
  </si>
  <si>
    <t>IT 25.20.0300 (/)</t>
  </si>
  <si>
    <t>Instalação de um conjunto de 4 pontos de luz equivalente a 7 varas de eletroduto pesado Apollo ou similar de 3/4", 50m de fio 2,5mm2, caixas, conexões, luvas, curva e interruptor de embutir com placa fosforescente, linha Silentoque, da Pial ou similar, inclusive abertura e fechamento de rasgo em alvenaria.</t>
  </si>
  <si>
    <t>IT 25.20.0303 (/)</t>
  </si>
  <si>
    <t>Instalação de um conjunto de 4 pontos de luz equivalente a 7 varas de eletroduto de PVC rígido de 3/4", 50m de fio 2,5mm2, caixas, conexões, luvas, curva e interruptor de embutir com placa fosforescente, linha Silentoque, da Pial ou similar, inclusive abertura e fechamento de rasgo em alvenaria.</t>
  </si>
  <si>
    <t>IT 25.20.0350 (/)</t>
  </si>
  <si>
    <t>Instalação de um conjunto de 5 pontos de luz com eletroduto de PVC rígido de 1/2", inclusive abertura e fechamento de rasgo em alvenaria.</t>
  </si>
  <si>
    <t>IT 25.20.0353 (/)</t>
  </si>
  <si>
    <t>Instalação de um conjunto de 5 pontos de luz equivalente a 8 varas de eletroduto de PVC rígido de  3/4", 57m de fio 2,5mm2, caixas, conexões, luvas, curva e interruptor de embutir com placa fosforescente, linha Silentoque, da Pial ou similar, inclusive abertura e fechamento de rasgo em alvenaria.</t>
  </si>
  <si>
    <t>IT 25.20.0400 (/)</t>
  </si>
  <si>
    <t>Instalação de um conjunto de 6 pontos de luz equivalente a 9 varas de eletroduto de PVC rígido de 3/4", 66m de fio 2,5mm2, caixas, conexões, luvas, curva e interruptor de embutir com placa fosforescente, linha Silentoque, da Pial ou similar, inclusive abertura e fechamento de rasgo em alvenaria.</t>
  </si>
  <si>
    <t>IT 25.20.0403 (/)</t>
  </si>
  <si>
    <t>Instalação de um conjunto de 6 pontos de luz equivalente a 9 varas de eletroduto de PVC rígido de 1/2", 66m de fio 2,5mm2, caixas, conexões, luvas, curva e interruptor de embutir com placa fosforescente, linha Silentoque, da Pial ou similar, inclusive abertura e fechamento de rasgo em alvenaria.</t>
  </si>
  <si>
    <t>IT 25.20.0450 (/)</t>
  </si>
  <si>
    <t>Instalação de um conjunto de 8 pontos de luz equivalente a 10 varas de eletroduto de PVC rígido de 3/4", 80m de fio 2,5mm2, caixas, conexões, luvas, curva e interruptor de embutir com placa fosforescente, linha Silentoque, da Pial ou similar, inclusive abertura e fechamento de rasgo em alvenaria.</t>
  </si>
  <si>
    <t>IT 25.20.0501 (/)</t>
  </si>
  <si>
    <t>Instalação de ponto de campainha de alta potência, compreendendo: 5 varas de eletroduto de 3/4", 50m de fio # 1,5mm², botão e campainha sincronizada de 8".</t>
  </si>
  <si>
    <t>IT 25.20.0504 (/)</t>
  </si>
  <si>
    <t>Instalação de ponto de campainha tipo cigarra, compreendendo: 3 varas de eletroduto de 3/4", 20m de fio # 1,5mm², botão e cigarra.</t>
  </si>
  <si>
    <t>IT 25.22 Ponto de Força</t>
  </si>
  <si>
    <t>IT 25.22.0050 (/)</t>
  </si>
  <si>
    <t>Instalação de ponto de força até 2 CV, equivalente a 2 varas de eletroduto pesado de 1/2", Apollo ou similar.</t>
  </si>
  <si>
    <t>IT 25.22.0053 (/)</t>
  </si>
  <si>
    <t>Instalação de ponto de força até 2 CV, equivalente a 2 varas de eletroduto de PVC rígido de 1/2", 20m de fio de 2,5mm2, caixas e conexões.</t>
  </si>
  <si>
    <t>IT 25.22.0100 (/)</t>
  </si>
  <si>
    <t>Instalação de ponto de força até 4 CV, equivalente a 2 varas de eletroduto pesado de 3/4" Apollo ou similar.</t>
  </si>
  <si>
    <t>IT 25.22.0150 (A)</t>
  </si>
  <si>
    <t>Instalação de ponto de força até 5 CV, equivalente a 2 varas de eletroduto pesado de 3/4" Apollo, 20m de fio 4mm2, caixas e conexões.</t>
  </si>
  <si>
    <t>IT 25.22.0500 (A)</t>
  </si>
  <si>
    <t>Instalação de ponto de força até 10 CV, equivalente a 2 varas de eletroduto pesado de 1" Apollo, 20m de fio 6mm2, caixas e conexões.</t>
  </si>
  <si>
    <t>IT 25.22.0550 (/)</t>
  </si>
  <si>
    <t>Instalação de ponto de força até 15 CV, equivalente a 2 varas de eletroduto de PVC rígido de 1 1/2".</t>
  </si>
  <si>
    <t>IT 25.24 Ponto Telefônico</t>
  </si>
  <si>
    <t>IT 25.24.0050 (A)</t>
  </si>
  <si>
    <t>Instalação de ponto de telefone, compreendendo: 3 varas de eletroduto de 3/4", conexões, caixas e guia de arame galvanizado nº 16.</t>
  </si>
  <si>
    <t>IT 25.26 Ponto de Tomada</t>
  </si>
  <si>
    <t>IT 25.26.0025 (/)</t>
  </si>
  <si>
    <t>Instalação de ponto de tomada com 1 vara em eletroduto de PVC, rígido 3/4", 10,5m de diâmetro 2,5mm2, inclusive abertura e fechamento de rasgo de alvenaria.</t>
  </si>
  <si>
    <t>IT 25.26.0050 (A)</t>
  </si>
  <si>
    <t>Instalação de ponto de tomada equivalente a 2 varas de eletroduto de PVC rígido de 1/2", 19,5m de fio 2,5mm2, 1 caixa 4"X2", conexões e tomada de embutir com placa fosforescente, linha Silentoque, da Pial ou similar, inclusive abertura e fechamento de rasgo em alvenaria.</t>
  </si>
  <si>
    <t>IT 25.26.0100 (A)</t>
  </si>
  <si>
    <t>Instalação de ponto de tomada equivalente a 2 varas de eletroduto de PVC rígido de 3/4", 19m de fio 2,5mm2, 1caixa 4"X2", conexões e tomada de embutir com placa fosforescente, linha Silentoque, da Pial ou similar, inclusive abertura e fechamento de rasgo em alvenaria.</t>
  </si>
  <si>
    <t>IT 25.26.0103 (A)</t>
  </si>
  <si>
    <t>Instalação de um conjunto de 2 tomadas equivalentes a 3 varas de eletroduto de PVC de 3/4", 28,5m de fio 2,5mm2, 2 caixas 4"X2", conexões e tomadas de embutir com placa fosforescente, linha Silentoque, da Pial ou similar, inclusive abertura e fechamento de rasgo em alvenaria.</t>
  </si>
  <si>
    <t>IT 25.26.0109 (A)</t>
  </si>
  <si>
    <t>Instalação de ponto de tomada equivalente a 2 varas de eletroduto pesado Apollo ou similar de 3/4", 19,5m de fio 2,5mm2, caixas, conexões e tomada de embutir com placa fosforescente, linha Silentoque, da Pial ou similar, inclusive abertura e fechamento de rasgo em alvenaria.</t>
  </si>
  <si>
    <t>IT 25.26.0112 (/)</t>
  </si>
  <si>
    <t>Fornecimento e instalação de tomada fosforescente Universal, linha Silentoque, da Pial ou similar, externa, com placa.</t>
  </si>
  <si>
    <t>IT 25.26.0115 (/)</t>
  </si>
  <si>
    <t>Instalação de tomada de embutir, referência 54322, 3P-20A, linha Silentoque, da Pial ou similar, com placa, inclusive fornecimento.</t>
  </si>
  <si>
    <t>IT 25.26.0118 (A)</t>
  </si>
  <si>
    <t>Instalação para ponto de rede de computador equivalente a 2 varas de eletroduto de PVC rígido de 3/4", 6,5m de cabo para rede (KMP, 4 pares, 8 vias, categoria 5), conector RJ 45, inclusive abertura e fechamento de rasgo de alvenaria.</t>
  </si>
  <si>
    <t>IT 25.26.0150 (A)</t>
  </si>
  <si>
    <t>Instalação de ponto de tomada de sobrepor, compreendendo: 12m de fio paralelo de 2,5mm2, bucha de nylon, parafusos e tomada de sobrepor.</t>
  </si>
  <si>
    <t>IT 25.26.0200 (/)</t>
  </si>
  <si>
    <t>Fornecimento e instalação de tomada de piso simples 4"x2", 2 pinos mais terra (2p+t), universal, com corpo em alumínio fundido e tampa em latão polido (tipo unha), 25A/600V.</t>
  </si>
  <si>
    <t>IT 25.26.0250 (/)</t>
  </si>
  <si>
    <t>Instalação de um conjunto de 3 tomadas equivalentes a 4 varas de eletroduto de PVC de 3/4", 25m de fio 2,5mm2, caixas, conexões e tomadas de embutir com placa fosforescente, linha Silentoque, da Pial ou similar, inclusive abertura e fechamento de rasgo em alvenaria.</t>
  </si>
  <si>
    <t>IT 25.26.0300 (/)</t>
  </si>
  <si>
    <t>Instalação de um conjunto de 4 tomadas equivalentes a 5 varas de eletroduto de PVC de 3/4", 30m de fio 2,5mm2, caixas, conexões e tomadas de embutir com placa fosforescente, linha Silentoque, da Pial ou similar, inclusive abertura e fechamento de rasgo em alvenaria.</t>
  </si>
  <si>
    <t>IT 25.26.0350 (/)</t>
  </si>
  <si>
    <t>Instalação de tomada trifásica para pino tipo faca de 20A/220V com 2 disjuntores de 30A montados em caixa de chapa de ferro estampada de (15x15)cm, inclusive abertura e fechamento do rasgo em alvenaria.</t>
  </si>
  <si>
    <t>IT 25.26.0353 (/)</t>
  </si>
  <si>
    <t>Instalação de tomada tripolar Universal de embutir com placa 4"x2" em material termoplástico, 15A/250V, inclusive fornecimento, abertura e fechamento do rasgo em alvenaria.  Fornecimento.</t>
  </si>
  <si>
    <t>IT 25.26.0500 (/)</t>
  </si>
  <si>
    <t>Plug, 3P20A-125/250V, referência 54341, linha Seis, Pial ou similar, preto.  Fornecimento e instalação.</t>
  </si>
  <si>
    <t>IT 25.28 Interruptores</t>
  </si>
  <si>
    <t>IT 25.28.0050 (/)</t>
  </si>
  <si>
    <t>Instalação de interruptor de embutir com 1 seção, linha Silentoque, da Pial ou similar, com placa em material termoplástico  de 4"x2", inclusive fornecimento.</t>
  </si>
  <si>
    <t>IT 25.28.0053 (/)</t>
  </si>
  <si>
    <t>Instalação de interruptor de embutir fosforescente, linha Silentoque, da Pial ou similar, com placa, 2 teclas paralelas, inclusive fornecimento.</t>
  </si>
  <si>
    <t>IT 25.28.0056 (/)</t>
  </si>
  <si>
    <t>Instalação de interruptor de embutir fosforescente, linha Silentoque, da Pial ou similar, com placa, three way, inclusive fornecimento.</t>
  </si>
  <si>
    <t>IT 25.28.0059 (/)</t>
  </si>
  <si>
    <t>Instalação de interruptor simples, referência 1100, 10A-250V, linha Silentoque, da Pial ou similar, com placa, inclusive fornecimento.</t>
  </si>
  <si>
    <t>IT 25.28.0100 (A)</t>
  </si>
  <si>
    <t>Instalação de interruptor de sobrepor, compreendendo: 12m de fio paralelo de 2,5mm2, fita isolante, bucha de nylon, parafusos e interruptor de sobrepor.</t>
  </si>
  <si>
    <t>IT 25.28.0150 (/)</t>
  </si>
  <si>
    <t>Instalação de 2 interruptores verticais em caixa estampada de 4"x4" com placa contendo 2 módulos verticais, inclusive fornecimento.</t>
  </si>
  <si>
    <t>IT 25.28.0200 (/)</t>
  </si>
  <si>
    <t>Instalação de placa cega instalada em caixa de 4"x2", inclusive fornecimento.</t>
  </si>
  <si>
    <t>IT 25.32 Cabos com Isolamento Termoplástico, para Instalação Interna de Luz e Força - Tensão Nominal 450/750 Volts</t>
  </si>
  <si>
    <t>IT 25.32.0053 (/)</t>
  </si>
  <si>
    <t>Cabo de cobre rígido, com isolamento termoplástico, compreendendo: preparo, corte e enfiação em eletrodutos em bitola de 1,5mm2 com tensão nominal de 450/750V.  Fornecimento e instalação.</t>
  </si>
  <si>
    <t>IT 25.32.0056 (/)</t>
  </si>
  <si>
    <t>Cabo de cobre rígido, com isolamento termoplástico, compreendendo: preparo, corte e enfiação em eletrodutos em bitola de 2,5mm2 com tensão nominal de 450/750V.  Fornecimento e instalação.</t>
  </si>
  <si>
    <t>IT 25.32.0059 (/)</t>
  </si>
  <si>
    <t>Cabo de cobre rígido, 750V, com isolamento termoplástico, compreendendo: preparo, corte e enfiação em eletrodutos em bitola de 4mm2.  Fornecimento e instalação.</t>
  </si>
  <si>
    <t>IT 25.32.0062 (/)</t>
  </si>
  <si>
    <t>Cabo de cobre rígido, com isolamento termoplástico, compreendendo: preparo, corte e  enfiação em eletrodutos em bitola de 6mm2.  Fornecimento e instalação.</t>
  </si>
  <si>
    <t>IT 25.32.0065 (/)</t>
  </si>
  <si>
    <t>Cabo de cobre rígido, com isolamento termoplástico, compreendendo: preparo, corte e enfiação em eletrodutos em bitola de 10mm2 com tensão nominal de 450/750V.  Fornecimento e instalação.</t>
  </si>
  <si>
    <t>IT 25.32.0068 (/)</t>
  </si>
  <si>
    <t>Cabo de cobre rígido, com isolamento termoplástico, compreendendo: preparo, corte e enfiação em eletrodutos em bitola de 16mm2 com tensão nominal de 450/750V.  Fornecimento e instalação.</t>
  </si>
  <si>
    <t>IT 25.32.0074 (/)</t>
  </si>
  <si>
    <t>Cabo de cobre rígido, com isolamento termoplástico, compreendendo: preparo, corte e enfiação em eletrodutos, na bitola de 25mm2.  Fornecimento e instalação.</t>
  </si>
  <si>
    <t>IT 25.32.0080 (/)</t>
  </si>
  <si>
    <t>Cabo de cobre rígido, com isolamento termoplástico, compreendendo: preparo, corte e enfiação em eletrodutos em  bitola de 50mm2 com tensão nominal de 450/750V.  Fornecimento e instalação.</t>
  </si>
  <si>
    <t>IT 25.32.0083 (/)</t>
  </si>
  <si>
    <t>Cabo de cobre rígido, com isolamento termoplástico, compreendendo: preparo, corte e enfiação em eletrodutos, na  bitola de 70mm2.  Fornecimento e instalação.</t>
  </si>
  <si>
    <t>IT 25.32.0503 (A)</t>
  </si>
  <si>
    <t>Cabo de cobre flexível, 750V, seção de 3x1mm2, com condutores de cobre nu, coberto com camada isolante de PVC.  Fornecimento e instalação.</t>
  </si>
  <si>
    <t>IT 25.34 Cabos com Isolamento Termoplástico, para Instalação Interna/ Externa de Luz e Força - Tensão Nominal 600/1000 Volts</t>
  </si>
  <si>
    <t>IT 25.34.0053 (/)</t>
  </si>
  <si>
    <t>Cabo de cobre rígido, com isolamento termoplástico, antichama, compreendendo: preparo, corte e enfiação em eletrodutos, 600/1000V, na bitola de 1,5mm2.  Fornecimento e instalação.</t>
  </si>
  <si>
    <t>IT 25.34.0059 (/)</t>
  </si>
  <si>
    <t>Cabo de cobre rígido, com isolamento termoplástico, antichama, compreendendo: preparo, corte e enfiação em eletrodutos, 600/1000V, na bitola de 2,5mm2.  Fornecimento e instalação.</t>
  </si>
  <si>
    <t>IT 25.34.0068 (/)</t>
  </si>
  <si>
    <t>Cabo de cobre rígido, com isolamento termoplástico, antichama, compreendendo: preparo, corte e enfiação em eletrodutos, 600/1000V,  na bitola de 10mm2.  Fornecimento e instalação.</t>
  </si>
  <si>
    <t>IT 25.34.0071 (/)</t>
  </si>
  <si>
    <t>Cabo de cobre rígido, com isolamento termoplástico, antichama, compreendendo: preparo, corte e enfiação em eletrodutos, 600/1000V, na bitola de 16mm2.  Fornecimento e instalação.</t>
  </si>
  <si>
    <t>IT 25.34.0077 (A)</t>
  </si>
  <si>
    <t>Cabo de cobre rígido, com isolamento termoplástico, antichama, compreendendo: preparo, corte e enfiação em eletrodutos, 1Kv, na bitola de 35mm2.  Fornecimento e instalação.</t>
  </si>
  <si>
    <t>IT 25.34.0080 (/)</t>
  </si>
  <si>
    <t>Cabo de cobre rígido, com isolamento termoplástico, antichama, compreendendo: preparo, corte e enfiação em eletrodutos, 600/1000V, na bitola de 50mm2.  Fornecimento e instalação.</t>
  </si>
  <si>
    <t>IT 25.34.0086 (/)</t>
  </si>
  <si>
    <t>Cabo de cobre rígido, com isolamento termoplástico, compreendendo: preparo, corte e enfiação em eletrodutos em bitola de 95mm2.  Fornecimento e instalação.</t>
  </si>
  <si>
    <t>IT 25.34.0089 (A)</t>
  </si>
  <si>
    <t>Cabo de cobre rígido, com isolamento termoplástico, compreendendo: preparo, corte e enfiação em eletrodutos em bitola de 120mm2.  Fornecimento e instalação.</t>
  </si>
  <si>
    <t>IT 25.34.0092 (A)</t>
  </si>
  <si>
    <t>Cabo de cobre rígido, com isolamento termoplástico, compreendendo: preparo, corte e enfiação em eletrodutos em bitola de 150mm2.  Fornecimento e instalação.</t>
  </si>
  <si>
    <t>IT 25.34.0095 (A)</t>
  </si>
  <si>
    <t>Cabo de cobre rígido, com isolamento termoplástico, compreendendo: preparo, corte e enfiação em eletrodutos em bitola de 185mm2.  Fornecimento e instalação.</t>
  </si>
  <si>
    <t>IT 25.34.0098 (A)</t>
  </si>
  <si>
    <t>Cabo de cobre rígido, com isolamento termoplástico, compreendendo: preparo, corte e enfiação em eletrodutos em bitola de 240mm2.  Fornecimento e instalação.</t>
  </si>
  <si>
    <t>IT 25.34.0101 (A)</t>
  </si>
  <si>
    <t>Cabo de cobre rígido, com isolamento termoplástico, compreendendo: preparo, corte e enfiação em eletrodutos em bitola de 300mm2.  Fornecimento e instalação.</t>
  </si>
  <si>
    <t>IT 25.34.0265 (/)</t>
  </si>
  <si>
    <t>Cabo de cobre rígido, seção de 3x25mm2, 0,6/1Kv, antichama, compreendendo preparo, corte e enfiação em eletrodutos, Sintenax ou similar.  Fornecimento e instalação.</t>
  </si>
  <si>
    <t>IT 25.34.0321 (/)</t>
  </si>
  <si>
    <t>Cabo de cobre rígido, seção de 35mm2, 0,6/1Kv, isolado XLPE.  Fornecimento.</t>
  </si>
  <si>
    <t>IT 25.34.0357 (/)</t>
  </si>
  <si>
    <t>Cabo de cobre rígido, 1Kv, com isolamento termoplástico, compreendendo: preparo, corte e enfiação em eletrodutos em bitola de 4mm2.  Fornecimento e instalação.</t>
  </si>
  <si>
    <t>IT 25.34.0358 (/)</t>
  </si>
  <si>
    <t>Cabo de cobre rígido, 1Kv, PVC/70°C, 4mm2.  Fornecimento e instalação.</t>
  </si>
  <si>
    <t>IT 25.34.0359 (/)</t>
  </si>
  <si>
    <t>Cabo de cobre rígido, 1Kv, PVC/70°C, 6mm2.  Fornecimento e instalação.</t>
  </si>
  <si>
    <t>IT 25.34.0361 (/)</t>
  </si>
  <si>
    <t>Cabo de cobre rígido, isolado, antichama, unipolar, 10mm2, 1000V, referência Sintenax, Pirelli ou similar. Fornecimento e instalação.</t>
  </si>
  <si>
    <t>IT 25.34.0364 (/)</t>
  </si>
  <si>
    <t>Cabo de cobre rígido, isolado, antichama, unipolar, 16mm2, 1000V, referência Sintenax, Pirelli ou similar. Fornecimento e instalação.</t>
  </si>
  <si>
    <t>IT 25.34.0367 (/)</t>
  </si>
  <si>
    <t>Cabo de cobre rígido, 1Kv, PVC/70°C, 25mm2.  Fornecimento e instalação.</t>
  </si>
  <si>
    <t>IT 25.34.0370 (/)</t>
  </si>
  <si>
    <t>Cabo de cobre rígido, isolado, antichama, unipolar, 50mm2, 1000V, referência Sintenax, Pirelli ou similar. Fornecimento e instalação.</t>
  </si>
  <si>
    <t>IT 25.34.0373 (/)</t>
  </si>
  <si>
    <t>Cabo de cobre rígido, isolado, antichama, unipolar, 70mm2, 1000V, referência Sintenax, Pirelli ou similar. Fornecimento e instalação.</t>
  </si>
  <si>
    <t>IT 25.34.0376 (/)</t>
  </si>
  <si>
    <t>Cabo de cobre rígido, isolado, antichama, unipolar, 95mm2, 1000V, referência Sintenax, Pirelli ou similar. Fornecimento e instalação.</t>
  </si>
  <si>
    <t>IT 25.34.0379 (A)</t>
  </si>
  <si>
    <t>Cabo de cobre rígido, isolado, antichama, unipolar, 120mm2, 1000V, referência Sintenax, Pirelli ou similar. Fornecimento e instalação.</t>
  </si>
  <si>
    <t>IT 25.34.0382 (A)</t>
  </si>
  <si>
    <t>Cabo de cobre rígido com isolamento Sintenax, classe 0,6/1Kv, seção de 150mm2.  Fornecimento e instalação.</t>
  </si>
  <si>
    <t>IT 25.34.0388 (A)</t>
  </si>
  <si>
    <t>Cabo de cobre rígido com isolamento Sintenax, classe 0,6/1Kv, seção de 240mm2.  Fornecimento e instalação.</t>
  </si>
  <si>
    <t>IT 25.36 Cabos com Isolamento Termoplástico, para Instalação Interna de Luz e Força - Tensão Nominal 870/1500 Volts</t>
  </si>
  <si>
    <t>IT 25.36.0050 (/)</t>
  </si>
  <si>
    <t>Cabo de cobre isolado EPR, unipolar, 50mm2, 8,7/15Kv, referência Epotrenax FX-3, Pirelli ou similar. Fornecimento e instalação.</t>
  </si>
  <si>
    <t>IT 25.38 Cabos e Fios Telefônicos</t>
  </si>
  <si>
    <t>IT 25.38.0059 (A)</t>
  </si>
  <si>
    <t>Cabo telefônico de cobre recozido estanhado, tipo CI, uso interno, 0,40mm2, 10 pares, para instalações internas primárias.  Fornecimento e instalação.</t>
  </si>
  <si>
    <t>IT 25.38.0071 (A)</t>
  </si>
  <si>
    <t>Cabo telefônico de cobre recozido estanhado, tipo CI, uso interno, 0,40mm2, 20 pares, para instalações internas primárias.  Fornecimento e instalação.</t>
  </si>
  <si>
    <t>IT 25.38.0100 (A)</t>
  </si>
  <si>
    <t>Cabo telefônico de cobre estanhado, tipo CCI, sem blindagem, 0,50mm2, 2 pares, para instalações internas secundárias.  Fornecimento e instalação.</t>
  </si>
  <si>
    <t>IT 25.38.0103 (A)</t>
  </si>
  <si>
    <t>Cabo telefônico de cobre estanhado, tipo CCI, sem blindagem, 0,50mm2, 4 pares, para instalações internas secundárias.  Fornecimento e instalação.</t>
  </si>
  <si>
    <t>IT 25.38.0166 (A)</t>
  </si>
  <si>
    <t>Cabo telefônico de cobre estanhado, tipo CCI, sem blindagem, 0,50mm2, 6 pares, para instalações internas secundárias.  Fornecimento e instalação.</t>
  </si>
  <si>
    <t>IT 25.38.0300 (/)</t>
  </si>
  <si>
    <t>Fio telefônico tipo FE, bitola de 1mm2, para instalações áreas.  Fornecimento e instalação.</t>
  </si>
  <si>
    <t>IT 25.40 Cabos de Cobre Nu</t>
  </si>
  <si>
    <t>IT 25.40.0062 (/)</t>
  </si>
  <si>
    <t>Cabo de cobre nu, seção de 6mm2.  Fornecimento e instalação (1kg = 18,87 metros).</t>
  </si>
  <si>
    <t>IT 25.40.0068 (/)</t>
  </si>
  <si>
    <t>Cabo de cobre nu, seção de 16mm2.  Fornecimento e instalação (1kg = 7,04 metros).</t>
  </si>
  <si>
    <t>IT 25.40.0071 (/)</t>
  </si>
  <si>
    <t>Cabo de cobre nu, seção de 25mm2.  Fornecimento e instalação (1kg = 4,51 metros).</t>
  </si>
  <si>
    <t>IT 25.40.0074 (/)</t>
  </si>
  <si>
    <t>Cabo de cobre nu, seção de 35mm2.  Fornecimento e instalação (1kg = 3,16 metros).</t>
  </si>
  <si>
    <t>IT 25.40.0077 (/)</t>
  </si>
  <si>
    <t>Cabo de cobre nu, seção de 50mm2.  Fornecimento e instalação (1kg = 2,27 metros).</t>
  </si>
  <si>
    <t>IT 25.42 Fios com Isolamento Termoplástico, para Instalação Interna de Luz e Força - Tensão Nominal 450/750 Volts</t>
  </si>
  <si>
    <t>IT 25.42.0053 (/)</t>
  </si>
  <si>
    <t>Fio de cobre rígido, com isolamento termoplástico, antichama, compreendendo: preparo, corte e enfiação em eletrodutos, na bitola de 1mm2.  Fornecimento e instalação.</t>
  </si>
  <si>
    <t>IT 25.42.0056 (/)</t>
  </si>
  <si>
    <t>Fio de cobre rígido, com isolamento termoplástico, antichama, compreendendo: preparo, corte e enfiação em eletrodutos, na bitola de 1,5mm2.  Fornecimento e instalação.</t>
  </si>
  <si>
    <t>IT 25.42.0059 (/)</t>
  </si>
  <si>
    <t>Fio de cobre rígido, com isolamento termoplástico, antichama, compreendendo: preparo, corte e enfiação em eletrodutos, na bitola de 2,5mm2.  Fornecimento e instalação.</t>
  </si>
  <si>
    <t>IT 25.42.0062 (/)</t>
  </si>
  <si>
    <t>Fio de cobre rígido, com isolamento termoplástico, antichama, compreendendo: preparo, corte e enfiação em eletrodutos, na bitola de 4mm2.  Fornecimento e instalação.</t>
  </si>
  <si>
    <t>IT 25.42.0065 (/)</t>
  </si>
  <si>
    <t>Fio de cobre rígido, com isolamento termoplástico, antichama, compreendendo: preparo, corte e enfiação em eletrodutos, na bitola de 6mm2.  Fornecimento e instalação.</t>
  </si>
  <si>
    <t>IT 25.42.0068 (/)</t>
  </si>
  <si>
    <t>Fio de cobre rígido, com isolamento termoplástico, antichama, compreendendo: preparo, corte e enfiação em eletrodutos, na bitola de 10mm2.  Fornecimento e instalação.</t>
  </si>
  <si>
    <t>IT 25.42.0106 (/)</t>
  </si>
  <si>
    <t>Fio de cobre flexível, paralelo, com isolamento termoplástico, 300V, na bitola de (2x1,5)mm2.  Fornecimento e instalação.</t>
  </si>
  <si>
    <t>IT 25.42.0109 (/)</t>
  </si>
  <si>
    <t>Fio paralelo, com isolamento termoplástico, na bitola de (2x2,5)mm2.  Fornecimento e instalação.</t>
  </si>
  <si>
    <t>IT 25.42.0112 (/)</t>
  </si>
  <si>
    <t>Fio de cobre flexível, paralelo, com isolamento termoplástico, 300V, na bitola de (2x4)mm2.  Fornecimento e instalação.</t>
  </si>
  <si>
    <t>IT 25.44 Fios de Cobre Nu</t>
  </si>
  <si>
    <t>IT 25.44.0053 (/)</t>
  </si>
  <si>
    <t>Fio de cobre nu, na bitola de 1mm2.  Fornecimento e instalação.</t>
  </si>
  <si>
    <t>IT 25.44.0056 (/)</t>
  </si>
  <si>
    <t>Fio de cobre nu, na bitola de 1,5mm2.  Fornecimento e instalação.</t>
  </si>
  <si>
    <t>IT 25.44.0059 (/)</t>
  </si>
  <si>
    <t>Fio de cobre nu, na bitola de 2,5mm2.  Fornecimento e instalação.</t>
  </si>
  <si>
    <t>IT 25.44.0062 (/)</t>
  </si>
  <si>
    <t>Fio de cobre nu, na bitola de 4mm2.  Fornecimento e instalação.</t>
  </si>
  <si>
    <t>IT 25.44.0065 (/)</t>
  </si>
  <si>
    <t>Fio de cobre nu, na bitola de 6mm2.  Fornecimento e instalação.</t>
  </si>
  <si>
    <t>IT 25.44.0068 (/)</t>
  </si>
  <si>
    <t>Fio de cobre nu, na bitola de 10mm2.  Fornecimento e instalação.</t>
  </si>
  <si>
    <t>IT 25.44.0071 (/)</t>
  </si>
  <si>
    <t>Fio de cobre nu, na bitola de 16mm2.  Fornecimento e instalação.</t>
  </si>
  <si>
    <t>IT 25.46 Caixas de Passagem</t>
  </si>
  <si>
    <t>IT 25.46.0050 (/)</t>
  </si>
  <si>
    <t>Caixa estampada de 2"x4", inclusive buchas e arruelas.  Fornecimento e instalação.</t>
  </si>
  <si>
    <t>IT 25.46.0053 (/)</t>
  </si>
  <si>
    <t>Caixa estampada de 3"x3", inclusive buchas e arruelas.  Fornecimento e instalação.</t>
  </si>
  <si>
    <t>IT 25.46.0056 (/)</t>
  </si>
  <si>
    <t>Caixa estampada de 4"x4", inclusive buchas e arruelas.  Fornecimento e instalação.</t>
  </si>
  <si>
    <t>IT 25.46.0100 (/)</t>
  </si>
  <si>
    <t>Caixa de passagem em aço estampado, de 4"x2", exclusive abertura e fechamento do rasgo.  Fornecimento e instalação.</t>
  </si>
  <si>
    <t>IT 25.46.0103 (/)</t>
  </si>
  <si>
    <t>Caixa de passagem em aço estampado, de 4"x4", exclusive abertura e fechamento do rasgo.  Fornecimento e instalação.</t>
  </si>
  <si>
    <t>IT 25.46.0106 (/)</t>
  </si>
  <si>
    <t>Caixa de passagem em chapa com tampa aparafusada de (20x20x10)cm.  Fornecimento e instalação.</t>
  </si>
  <si>
    <t>IT 25.46.0109 (/)</t>
  </si>
  <si>
    <t>Caixa de passagem para telefone, conforme especificação da Telebrás, nas dimensões (20x20x12)cm.  Fornecimento e instalação.</t>
  </si>
  <si>
    <t>IT 25.46.0112 (/)</t>
  </si>
  <si>
    <t>Caixa de passagem para telefone, conforme especificação da Telebrás, nas dimensões (40x40x12)cm.  Fornecimento e instalação.</t>
  </si>
  <si>
    <t>IT 25.46.0115 (/)</t>
  </si>
  <si>
    <t>Caixa de passagem para telefone, conforme especificação da Telebrás, nas dimensões (60x60x12)cm.  Fornecimento e instalação.</t>
  </si>
  <si>
    <t>IT 25.46.0118 (/)</t>
  </si>
  <si>
    <t>Caixa de passagem para telefone, conforme especificação da Telebrás, nas dimensões (80x80x12)cm.  Fornecimento e instalação.</t>
  </si>
  <si>
    <t>IT 25.46.0121 (/)</t>
  </si>
  <si>
    <t>Caixa de passagem para telefone, conforme especificação da Telebrás, nas dimensões (120x120x12)cm.  Fornecimento e instalação.</t>
  </si>
  <si>
    <t>IT 25.46.0124 (/)</t>
  </si>
  <si>
    <t>Caixa de passagem para telefone, conforme especificação da Telebrás, nas dimensões (150x150x12)cm.  Fornecimento e instalação.</t>
  </si>
  <si>
    <t>IT 25.46.0150 (/)</t>
  </si>
  <si>
    <t>Caixa de passagem em alvenaria, dimensões de (60x60x60)cm, com tampão de ferro.  Construção.</t>
  </si>
  <si>
    <t>IT 25.46.0153 (/)</t>
  </si>
  <si>
    <t>Caixa de passagem em alvenaria, dimensões de (80x80x80)cm, com tampão de ferro. Construção.</t>
  </si>
  <si>
    <t>IT 25.46.0200 (A)</t>
  </si>
  <si>
    <t>Reparo em caixa de passagem de energia elétrica de alvenaria de (60x60)cm, com troca de tampa de concreto, com espessuras de 6cm.</t>
  </si>
  <si>
    <t>IT 25.46.0400 (A)</t>
  </si>
  <si>
    <t>Caixa de ligação de alumínio silício, tipo Condulete ou similar, no formato B com diâmetro de 1", fornecimento e instalação.</t>
  </si>
  <si>
    <t>IT 25.46.0403 (A)</t>
  </si>
  <si>
    <t>Caixa de ligação de alumínio silício, tipo Condulete ou similar, no formato C com diâmetro de 1", fornecimento e instalação.</t>
  </si>
  <si>
    <t>IT 25.46.0406 (A)</t>
  </si>
  <si>
    <t>Caixa de ligação de alumínio silício, tipo Condulete ou similar, no formato E com diâmetro de 1",fornecimento e instalação.</t>
  </si>
  <si>
    <t>IT 25.46.0409 (A)</t>
  </si>
  <si>
    <t>Caixa de ligação de alumínio silício, tipo Condulete ou similar, no formato LB com diâmetro de 1", fornecimento e instalação.</t>
  </si>
  <si>
    <t>IT 25.46.0412 (A)</t>
  </si>
  <si>
    <t>Caixa de ligação de alumínio silício, tipo Condulete ou similar, no formato LL com diâmetro de 1", fornecimento e instalação.</t>
  </si>
  <si>
    <t>IT 25.46.0415 (A)</t>
  </si>
  <si>
    <t>Caixa de ligação de alumínio silício, tipo Condulete ou similar, no formato T com diâmetro de 1", fornecimento e instalação.</t>
  </si>
  <si>
    <t>IT 25.46.0418 (A)</t>
  </si>
  <si>
    <t>Caixa de ligação de alumínio silício, tipo Condulets ou similar, no formato X com diâmetro de 1",fornecimento e instalação.</t>
  </si>
  <si>
    <t>IT 25.48 Centros e Quadros de Distribuição</t>
  </si>
  <si>
    <t>IT 25.48.0050 (/)</t>
  </si>
  <si>
    <t>Quadro de distribuição de energia para disjuntores termo-magnéticos unipolares, de embutir, com porta e barramento neutro, para instalação de até 3 disjuntores, sem dispositivo para chave geral.  Fornecimento e instalação.</t>
  </si>
  <si>
    <t>IT 25.48.0100 (/)</t>
  </si>
  <si>
    <t>Centro de distribuição da Dutoplast ou similar, modelo externo, com previsão para instalação de 6 disjuntores.  Fornecimento e instalação.</t>
  </si>
  <si>
    <t>IT 25.48.0106 (/)</t>
  </si>
  <si>
    <t>Quadro de distribuição de energia para disjuntores termo-magnéticos unipolares, de embutir, com porta, para instalação de até 6 disjuntores, sem dispositivo para chave geral.  Fornecimento e instalação.</t>
  </si>
  <si>
    <t>IT 25.48.0150 (/)</t>
  </si>
  <si>
    <t>Quadro de distribuição de energia, para disjuntores termo-magnéticos unipolares, de embutir, com porta e barramento neutro, para instalação de até 12 disjuntores, sem dispositivo para chave geral.  Fornecimento e instalação.</t>
  </si>
  <si>
    <t>IT 25.48.0156 (/)</t>
  </si>
  <si>
    <t>Quadro de distribuição de energia, trifásico, para 12 circuitos.  Fornecimento e instalação.</t>
  </si>
  <si>
    <t>IT 25.48.0200 (/)</t>
  </si>
  <si>
    <t>Quadro de distribuição de energia, para disjuntores termo-magnéticos unipolares, de embutir, com porta e barramento neutro e trifásicos, para instalação de até 18 disjuntores, com dispositivo para chave geral.  Fornecimento e instalação.</t>
  </si>
  <si>
    <t>IT 25.48.0250 (/)</t>
  </si>
  <si>
    <t>Quadro de distribuição de energia para disjuntores termo-magnéticos unipolares, de embutir, com porta e barramento neutro e trifásico, para instalação de até 24 disjuntores, com dispositivo para chave geral.  Fornecimento e instalação.</t>
  </si>
  <si>
    <t>IT 25.48.0300 (/)</t>
  </si>
  <si>
    <t>Quadro de distribuição de energia para disjuntores termo-magnéticos unipolares, de embutir, com porta e barramento neutro e trifásico, para instalação de até 32 disjuntores, com dispositivo para chave geral.  Fornecimento e instalação.</t>
  </si>
  <si>
    <t>IT 25.48.0350 (/)</t>
  </si>
  <si>
    <t>Quadro de distribuição de energia para disjuntores termo-magnéticos unipolares, de embutir, com porta e barramento neutro e trifásico, para instalação de até 40 disjuntores, com dispositivo para chave geral.  Fornecimento e instalação.</t>
  </si>
  <si>
    <t>IT 25.48.0400 (/)</t>
  </si>
  <si>
    <t>Quadro de distribuição de energia para disjuntores termo-magnéticos unipolares, de embutir, com porta e barramento neutro e trifásico, para instalação de até 50 disjuntores, com dispositivo para chave geral.  Fornecimento e instalação.</t>
  </si>
  <si>
    <t>IT 25.48.0500 (/)</t>
  </si>
  <si>
    <t>Base de armário Ardsal 10/14.  Fornecimento.</t>
  </si>
  <si>
    <t>IT 25.48.0550 (/)</t>
  </si>
  <si>
    <t>Quadro monobloco em chapa de aço com 1,5mm de espessura, medindo (1200x600x300)mm, referência EE-362 ou similar.  Fornecimento e instalação.</t>
  </si>
  <si>
    <t>IT 25.48.0600 (/)</t>
  </si>
  <si>
    <t>Quadro de partida e comando para grupo gerador fixo existente com potência de 145Kva.  Fornecimento e instalação</t>
  </si>
  <si>
    <t>IT 25.50 Disjuntores</t>
  </si>
  <si>
    <t>IT 25.50.0050 (/)</t>
  </si>
  <si>
    <t>Disjuntor, unipolar, do tipo Quicklag de 10A a 30A.  Fornecimento e instalação.</t>
  </si>
  <si>
    <t>IT 25.50.0053 (/)</t>
  </si>
  <si>
    <t>Disjuntor, unipolar, do tipo Quicklag de 35A.  Fornecimento e instalação.</t>
  </si>
  <si>
    <t>IT 25.50.0150 (/)</t>
  </si>
  <si>
    <t>Disjuntor termomagnético em caixa moldada, unipolar de 70A.  Fornecimento e instalação.</t>
  </si>
  <si>
    <t>IT 25.50.0200 (/)</t>
  </si>
  <si>
    <t>Disjuntor, tripolar, tipo C, de 10A a 50A, Eletromar ou similar.  Fornecimento e instalação.</t>
  </si>
  <si>
    <t>IT 25.50.0203 (/)</t>
  </si>
  <si>
    <t>Disjuntor, tripolar de 40A.  Fornecimento e instalação.</t>
  </si>
  <si>
    <t>IT 25.50.0206 (/)</t>
  </si>
  <si>
    <t>Disjuntor, tripolar de 50A.  Fornecimento e instalação.</t>
  </si>
  <si>
    <t>IT 25.50.0212 (/)</t>
  </si>
  <si>
    <t>Disjuntor, tripolar, tipo C, de 60A a 100A, Eletromar ou similar.  Fornecimento e instalação.</t>
  </si>
  <si>
    <t>IT 25.50.0220 (/)</t>
  </si>
  <si>
    <t>Disjuntor, tripolar de 125A.  Fornecimento e instalação.</t>
  </si>
  <si>
    <t>IT 25.50.0300 (/)</t>
  </si>
  <si>
    <t>Disjuntor, tripolar, tipo DA, 250A a 400A, Eletromar ou similar.  Fornecimento e instalação.</t>
  </si>
  <si>
    <t>IT 25.50.0350 (B)</t>
  </si>
  <si>
    <t>Disjuntor tripolar de média tensão a gás SF6, tipo HAD-170616, 630A/17,5Kv, 16KA, com relé antipumping, até 24Kv, TC PR511, contatos auxiliares 5NA+5NF e bloqueio Kirk simples, com terminais de conexão para versão fixa, mecanismo de operação manual, contador de operações, sinalização de mola carregada/ descarregada e disjuntor aberto/fechado. Fornecimento e instalação.</t>
  </si>
  <si>
    <t>IT 25.50.0400 (/)</t>
  </si>
  <si>
    <t>Disjuntor termomagnético, tripolar de 200A, 25KA, referência XE225NC, Terasaki ou similar.  Fornecimento e instalação.</t>
  </si>
  <si>
    <t>IT 25.50.0450 (A)</t>
  </si>
  <si>
    <t>Disjuntor termomagnético, tripolar de 100A, 35/50KA, referência XS100NS, Terasaki ou similar.  Fornecimento e instalação.</t>
  </si>
  <si>
    <t>IT 25.50.0453 (/)</t>
  </si>
  <si>
    <t>Disjuntor termomagnético, tripolar de 125A, 35/50KA, referência XS225NS, Terasaki ou similar.  Fornecimento e instalação.</t>
  </si>
  <si>
    <t>IT 25.50.0459 (/)</t>
  </si>
  <si>
    <t>Disjuntor termomagnético, tripolar de 225A, 35/50KA, referência XS225NS, Terasaki ou similar.  Fornecimento e instalação.</t>
  </si>
  <si>
    <t>IT 25.50.0468 (/)</t>
  </si>
  <si>
    <t>Disjuntor termomagnético, tripolar de 400A, 35KA, referência XE600NS, Terasaki ou similar.  Fornecimento e instalação.</t>
  </si>
  <si>
    <t>IT 25.50.0550 (A)</t>
  </si>
  <si>
    <t>Disjuntor de volume reduzido de óleo tripolar, classe 15Kv, corrente nominal de 800A/500MVA, com os acessórios: carregador de mola motorizado, relés de abertura e fechamento, bloqueio mecânico Kirk.  Fornecimento e instalação.</t>
  </si>
  <si>
    <t>IT 25.52 Chaves</t>
  </si>
  <si>
    <t>IT 25.52.0062 (/)</t>
  </si>
  <si>
    <t>Chave blindada, tripolar de 250V de 100A, Continental ou similar.  Fornecimento e instalação.</t>
  </si>
  <si>
    <t>IT 25.52.0074 (/)</t>
  </si>
  <si>
    <t>Chave blindada, tripolar de 250V de 200A, Continental ou similar.  Fornecimento e instalação.</t>
  </si>
  <si>
    <t>IT 25.52.0086 (/)</t>
  </si>
  <si>
    <t>Chave blindada, tripolar de 250V de 400A, Continental ou similar.  Fornecimento e instalação.</t>
  </si>
  <si>
    <t>IT 25.52.0100 (/)</t>
  </si>
  <si>
    <t>Chave comutadora de 250A modelo 3Kw 1- 314, Siemens ou similar.  Fornecimento e instalação.</t>
  </si>
  <si>
    <t>IT 25.52.0109 (/)</t>
  </si>
  <si>
    <t>Chave comutadora de 630A modelo 3Kw 1- 627, Siemens ou similar.  Fornecimento e instalação.</t>
  </si>
  <si>
    <t>IT 25.52.0150 (/)</t>
  </si>
  <si>
    <t>Chave comutadora com botão XB2 BD21 ou similar.  Fornecimento e instalação.</t>
  </si>
  <si>
    <t>IT 25.52.0200 (/)</t>
  </si>
  <si>
    <t>Chave Pacco interruptora referência P63 1/3hs CN 63A.  Fornecimento e instalação.</t>
  </si>
  <si>
    <t>IT 25.52.0209 (/)</t>
  </si>
  <si>
    <t>Chave Pacco interruptora referência P100 1/3hs CN 100A.  Fornecimento e instalação.</t>
  </si>
  <si>
    <t>IT 25.52.0253 (/)</t>
  </si>
  <si>
    <t>Chave faca, base ardósia, 250V, com porta fusíveis, tripolar de 30A .  Fornecimento e instalação.</t>
  </si>
  <si>
    <t>IT 25.52.0259 (/)</t>
  </si>
  <si>
    <t>Chave faca blindada, completa, 80A, modelo 3NP4, da Siemens ou similar.  Fornecimento e instalação.</t>
  </si>
  <si>
    <t>IT 25.52.0262 (/)</t>
  </si>
  <si>
    <t>Chave faca, base ardósia, 250V, com porta fusíveis, tripolar de 100A.  Fornecimento e instalação.</t>
  </si>
  <si>
    <t>IT 25.52.0274 (/)</t>
  </si>
  <si>
    <t>Chave faca, base ardósia, 250V, com porta fusíveis, tripolar de 400A.  Fornecimento e instalação.</t>
  </si>
  <si>
    <t>IT 25.52.0290 (/)</t>
  </si>
  <si>
    <t>Chave blindada tripolar, SCHAK de 400A ou similar.  Fornecimento e instalação.</t>
  </si>
  <si>
    <t>IT 25.52.0306 (/)</t>
  </si>
  <si>
    <t>Chave tipo faca aberta, reforçada de reversão, base de mármore 250V, bipolar, de 30A.  Fornecimento e instalação.</t>
  </si>
  <si>
    <t>IT 25.52.0315 (/)</t>
  </si>
  <si>
    <t>Chave tipo faca aberta, reforçada de reversão, base de mármore 250V, bipolar de 60A.  Fornecimento e instalação.</t>
  </si>
  <si>
    <t>IT 25.52.0350 (/)</t>
  </si>
  <si>
    <t>Chave tipo faca aberta, reforçada de reversão, base de mármore 250V, tripolar de 60A.  Fornecimento e instalação.</t>
  </si>
  <si>
    <t>IT 25.52.0403 (/)</t>
  </si>
  <si>
    <t>Chave guarda motor, trifásica, até 3CV, 220V, compreendendo chave magnética SA-10 com relé térmico e botoeira liga/desliga, Eletromar ou similar.  Fornecimento e instalação.</t>
  </si>
  <si>
    <t>IT 25.52.0409 (/)</t>
  </si>
  <si>
    <t>Chave guarda motor, trifásica, até 5CV, 220V, compreendendo chave magnético SA-16 com relé térmico e botoeira liga/desliga, Eletromar ou similar.  Fornecimento e instalação.</t>
  </si>
  <si>
    <t>IT 25.52.0412 (/)</t>
  </si>
  <si>
    <t>Chave guarda motor, trifásica, até 7,5/10CV, 220V, compreendendo chave magnética SA-32 com  relé térmico e botoeira liga/desliga, Eletromar ou similar.  Fornecimento e instalação.</t>
  </si>
  <si>
    <t>IT 25.52.0600 (/)</t>
  </si>
  <si>
    <t>Chave bóia, automática, de mercúrio, unipolar.  Fornecimento e instalação.</t>
  </si>
  <si>
    <t>IT 25.54 Fusíveis</t>
  </si>
  <si>
    <t>IT 25.54.0050 (/)</t>
  </si>
  <si>
    <t>Fusível cartucho de 15A a 30A, 250V.  Fornecimento e instalação.</t>
  </si>
  <si>
    <t>IT 25.54.0100 (/)</t>
  </si>
  <si>
    <t>Fusível cartucho de 35A a 60A, 250V.  Fornecimento e instalação.</t>
  </si>
  <si>
    <t>IT 25.54.0300 (/)</t>
  </si>
  <si>
    <t>Fuzível Diazed, de 2A, com base, tampa, anel e parafuso de ajuste, Siemens ou similar.  Fornecimento e instalação.</t>
  </si>
  <si>
    <t>IT 25.54.0350 (/)</t>
  </si>
  <si>
    <t>Fuzível Diazed, de 10A, com base, tampa, anel e parafuso de ajuste, Siemens ou similar.  Fornecimento e instalação.</t>
  </si>
  <si>
    <t>IT 25.54.0400 (/)</t>
  </si>
  <si>
    <t>Fuzível Diazed, de 16A, com base, tampa, anel e parafuso de ajuste, Siemens ou similar.  Fornecimento e instalação.</t>
  </si>
  <si>
    <t>IT 25.54.0450 (/)</t>
  </si>
  <si>
    <t>Fuzível Diazed, de 30A, com base, tampa, anel e parafuso de ajuste,  Siemens ou similar.  Fornecimento e instalação.</t>
  </si>
  <si>
    <t>IT 25.54.0500 (/)</t>
  </si>
  <si>
    <t>Fuzível Diazed, de 63A, com base, tampa, anel e parafuso de ajuste, Siemens ou similar.  Fornecimento e instalação.</t>
  </si>
  <si>
    <t>IT 25.54.0550 (/)</t>
  </si>
  <si>
    <t>Fuzível Diazed, de 100A, com base, tampa, anel e parafuso de ajuste, Siemens ou similar.  Fornecimento e instalação.</t>
  </si>
  <si>
    <t>IT 25.54.0600 (/)</t>
  </si>
  <si>
    <t>Fusível NH, tamanho 00, corrente nominal de 80A.  Fornecimento e instalação.</t>
  </si>
  <si>
    <t>IT 25.54.0650 (/)</t>
  </si>
  <si>
    <t>Fusíveis NH, tamanho 1, corrente nominal de 36 à 200A , 500V.  Fornecimento e instalação.</t>
  </si>
  <si>
    <t>IT 25.54.0700 (/)</t>
  </si>
  <si>
    <t>Fusíveis NH, tamanho 1, corrente nominal de 224 à 250A , 500V.  Fornecimento e instalação.</t>
  </si>
  <si>
    <t>IT 25.56 Capacitores</t>
  </si>
  <si>
    <t>IT 25.56.0050 (/)</t>
  </si>
  <si>
    <t>Capacitor trifásico de 10Kv, 220V, 60Hz.  Fornecimento e instalação.</t>
  </si>
  <si>
    <t>IT 25.56.0200 (/)</t>
  </si>
  <si>
    <t>Capacitor trifásico de 15Kv, 220V, 60Hz.  Fornecimento e instalação.</t>
  </si>
  <si>
    <t>IT 25.58 Contactores</t>
  </si>
  <si>
    <t>IT 25.58.0050 (/)</t>
  </si>
  <si>
    <t>Contactor magnético, com bobina de 220V/60Hz, modelo 3TB-40, Siemens ou similar.  Fornecimento e instalação.</t>
  </si>
  <si>
    <t>IT 25.58.0100 (/)</t>
  </si>
  <si>
    <t>Contactor magnético, com bobina de 220V/60Hz, modelo 3TB-43, Siemens ou similar.  Fornecimento e instalação.</t>
  </si>
  <si>
    <t>IT 25.58.0150 (/)</t>
  </si>
  <si>
    <t>Contactor magnético, com bobina de 32A, 220V/60Hz, modelo 3TB-44, Siemens ou similar.  Fornecimento e instalação.</t>
  </si>
  <si>
    <t>IT 25.58.0200 (/)</t>
  </si>
  <si>
    <t>Contactor magnético, com bobina de 220V/60Hz, modelo 3TB-46, Siemens ou similar.  Fornecimento e instalação.</t>
  </si>
  <si>
    <t>IT 25.58.0250 (/)</t>
  </si>
  <si>
    <t>Contactor magnético, com bobina de 63A, 220V/60Hz, modelo 3TB-47, Siemens ou similar.  Fornecimento e instalação.</t>
  </si>
  <si>
    <t>IT 25.58.0300 (/)</t>
  </si>
  <si>
    <t>Contactor magnético, com bobina de 220V/60Hz, modelo 3TB-48, Siemens ou similar.  Fornecimento e instalação.</t>
  </si>
  <si>
    <t>IT 25.58.0320 (/)</t>
  </si>
  <si>
    <t>Contactor magnético, com bobina de 220V/60Hz, modelo 3RT10 17-1AN11, Siemens ou similar.  Fornecimento e instalação.</t>
  </si>
  <si>
    <t>IT 25.58.0326 (/)</t>
  </si>
  <si>
    <t>Contactor magnético, com bobina de 220V/60Hz, modelo 3RT10 25-1AN10, Siemens ou similar.  Fornecimento e instalação.</t>
  </si>
  <si>
    <t>IT 25.58.0350 (/)</t>
  </si>
  <si>
    <t>Contactor magnético, com bobina de 110A, 220V/60Hz, modelo 3TB-50, Siemens ou similar.  Fornecimento e instalação.</t>
  </si>
  <si>
    <t>IT 25.58.0400 (/)</t>
  </si>
  <si>
    <t>Contactor magnético, com bobina de 220V/60Hz, modelo LC1 D-0910 ou similar.  Fornecimento e instalação.</t>
  </si>
  <si>
    <t>IT 25.58.0450 (/)</t>
  </si>
  <si>
    <t>Contactor magnético, com bobina de 220V/60Hz, modelo LC1 D-2510 ou similar.  Fornecimento e instalação.</t>
  </si>
  <si>
    <t>IT 25.58.0500 (/)</t>
  </si>
  <si>
    <t>Contactor magnético, com bobina de 220V/60Hz, modelo LC1 D-5011 ou similar.  Fornecimento e instalação.</t>
  </si>
  <si>
    <t>IT 25.58.0550 (/)</t>
  </si>
  <si>
    <t>Contactor magnético, com bobina de 220V/60Hz, modelo LC1 D-4011 ou similar.  Fornecimento e instalação.</t>
  </si>
  <si>
    <t>IT 25.58.0600 (/)</t>
  </si>
  <si>
    <t>Contactor magnético, com bobina de 220V/60Hz, modelo CA2 DN40 ou similar.  Fornecimento e instalação.</t>
  </si>
  <si>
    <t>IT 25.58.0650 (/)</t>
  </si>
  <si>
    <t>Contactor magnético, modelo E-111 Rafix, Siemens ou similar.  Fornecimento e instalação.</t>
  </si>
  <si>
    <t>IT 25.60 Conectores e Terminais</t>
  </si>
  <si>
    <t>IT 25.60.0250 (/)</t>
  </si>
  <si>
    <t>Conector de parafusos fendido KS-17, Burndy ou similar.  Fornecimento e instalação.</t>
  </si>
  <si>
    <t>IT 25.60.0356 (/)</t>
  </si>
  <si>
    <t>Terminal mecânico de cabo de 16mm2.  Fornecimento e instalação.</t>
  </si>
  <si>
    <t>IT 25.60.0359 (/)</t>
  </si>
  <si>
    <t>Terminal mecânico de cabo de 25mm2.  Fornecimento e instalação.</t>
  </si>
  <si>
    <t>IT 25.60.0371 (/)</t>
  </si>
  <si>
    <t>Terminal mecânico de cabo de 150mm2.  Fornecimento e instalação.</t>
  </si>
  <si>
    <t>IT 25.60.0387 (/)</t>
  </si>
  <si>
    <t>Terminal mecânico de cabo de 240mm2.  Fornecimento e instalação.</t>
  </si>
  <si>
    <t>IT 25.60.0450 (/)</t>
  </si>
  <si>
    <t>Terminal mecânico de cabo de 500mm2.  Fornecimento e instalação.</t>
  </si>
  <si>
    <t>IT 25.62 Reatores</t>
  </si>
  <si>
    <t>IT 25.62.0050 (/)</t>
  </si>
  <si>
    <t>Reator de partida convencional 220V/60Hz,  para lâmpada PLC 18W.  Fornecimento.</t>
  </si>
  <si>
    <t>IT 25.62.0053 (/)</t>
  </si>
  <si>
    <t>Reator simples, partida convencional 220V/60Hz, baixo fator de potência,  para lâmpada fluorescente (PL) compacta de 26W.  Fornecimento.</t>
  </si>
  <si>
    <t>IT 25.62.0062 (/)</t>
  </si>
  <si>
    <t>Reator de partida convencional, fator de potência natural, para lâmpada fluorescente de 1x40W.  Fornecimento e instalação.</t>
  </si>
  <si>
    <t>IT 25.62.0100 (/)</t>
  </si>
  <si>
    <t>Reator para lâmpadas fluorescentes de 2x20W, partida rápida.  Fornecimento e instalação.</t>
  </si>
  <si>
    <t>IT 25.62.0150 (/)</t>
  </si>
  <si>
    <t>Reator para lâmpada fluorescente de 1x40W, partida rápida.  Fornecimento e instalação.</t>
  </si>
  <si>
    <t>IT 25.62.0153 (/)</t>
  </si>
  <si>
    <t>Reator para lâmpadas fluorescentes de 2x40W, partida rápida.  Fornecimento e instalação.</t>
  </si>
  <si>
    <t>IT 25.62.0200 (A)</t>
  </si>
  <si>
    <t>Reator eletrônico para 2 lâmpadas florescentes tubulares de 16w, tensão de entrada de 110V, partida instantânea, fator de potência mínimo 0,98, perdas inferiores a 8% do conjunto, distorção harmônica inferior a 15%, fator de fluxo luminoso igual ou superior a 90%, vida útil mínima  de 20.000h, Osram Quicktronic QTIS 16/32W ou similar.  Fornecimento e instalação.</t>
  </si>
  <si>
    <t>IT 25.62.0250 (A)</t>
  </si>
  <si>
    <t>Reator eletrônico para 2 lâmpadas florescentes tubulares de 32w, tensão de entrada de 110V, partida instantânea, fator de potência mínimo 0,98, perdas inferiores a 8% do conjunto, distorção harmônica inferior a 15%, fator de fluxo luminoso igual ou superior a 90%, vida útil mínima  de 20.000h, Osram Quicktronic QTIS 16/32W ou similar.  Fornecimento e instalação.</t>
  </si>
  <si>
    <t>IT 25.62.0300 (/)</t>
  </si>
  <si>
    <t>Reator eletrônico para 02 lâmpadas fluorescentes tubulares de 36W, tensão de entrada de 220V, partida instantânea, fator de potência mínimo 0,98, perdas inferiores a 8% do conjunto, distorção harmônica inferior a 15%, fator de fluxo luminoso igual ou superior a 90%, vida útil mínima de 20.000h.  Fornecimento e instalação.</t>
  </si>
  <si>
    <t>IT 25.62.0350 (/)</t>
  </si>
  <si>
    <t>Reator para lâmpada a vapor metálico de 150W, tensão 220V, fator de potência mínimo 0,88, com ignitor e capacitor incorporados, perda máxima igual a 10% do conjunto, vida útil mínima de 20.000h,  Osram RQI 150 Ig 400 ou similar.  Fornecimento e instalação.</t>
  </si>
  <si>
    <t>IT 25.62.0400 (/)</t>
  </si>
  <si>
    <t>Reator fabricado com chapa de aço protegida por uma camada anticorrosiva e acabamento em esmalte, tendo ignitor incorporado para funcionar em 60Hz e 220V em rede, para acendimento de lâmpada multi vapor metálico de 70W.  Fornecimento e instalação.</t>
  </si>
  <si>
    <t>IT 25.64 Relés</t>
  </si>
  <si>
    <t>IT 25.64.0050 (/)</t>
  </si>
  <si>
    <t>Relé térmico de 2,5 A a 4 A, modelo 30U 5000, Siemens ou similar.  Fornecimento e instalação.</t>
  </si>
  <si>
    <t>IT 25.64.0059 (/)</t>
  </si>
  <si>
    <t>Relé bimetálico de 25 A a 36 A, modelo 3UA 54, Siemens ou similar.  Fornecimento e instalação.</t>
  </si>
  <si>
    <t>IT 25.64.0068 (/)</t>
  </si>
  <si>
    <t>Relé bimetálico de 90 A a 120 A, modelo 3UA 62, Siemens ou similar.  Fornecimento e instalação.</t>
  </si>
  <si>
    <t>IT 25.64.0100 (/)</t>
  </si>
  <si>
    <t>Relé térmico de 4 A a 6 A, modelo LR1 D12316 ou similar.  Fornecimento e instalação.</t>
  </si>
  <si>
    <t>IT 25.64.0103 (/)</t>
  </si>
  <si>
    <t>Relé térmico de 4 A a 6 A, modelo 3UA 50 ou similar.  Fornecimento e instalação.</t>
  </si>
  <si>
    <t>IT 25.64.0106 (/)</t>
  </si>
  <si>
    <t>Relé térmico de 10 A a 15 A.  Fornecimento e instalação.</t>
  </si>
  <si>
    <t>IT 25.64.0109 (/)</t>
  </si>
  <si>
    <t>Relé térmico de 16 A a 25 A.  Fornecimento e instalação.</t>
  </si>
  <si>
    <t>IT 25.64.0118 (/)</t>
  </si>
  <si>
    <t>Relé térmico de 38 A a 50 A, modelo LR1 06 3357 ou similar.  Fornecimento e instalação.</t>
  </si>
  <si>
    <t>IT 25.64.0150 (/)</t>
  </si>
  <si>
    <t>Relé de falta de fase, 220V/60Hz.  Fornecimento e instalação.</t>
  </si>
  <si>
    <t>IT 25.64.0200 (/)</t>
  </si>
  <si>
    <t>Relé de tempo, modelo 7PU 60, Siemens ou similar.  Fornecimento e instalação.</t>
  </si>
  <si>
    <t>IT 25.66 Subestações, Entradas de Energia e Cubículos de Medição</t>
  </si>
  <si>
    <t>IT 25.66.0050 (/)</t>
  </si>
  <si>
    <t>Fornecimento e instalação de armação secundária ou Rex, para 3 linhas, completa.</t>
  </si>
  <si>
    <t>IT 25.66.0150 (B)</t>
  </si>
  <si>
    <t>Cabine especial de energia, padrão LIGHT, com montagem e instalação de equipamentos e dispositivos elétricos de comando de manobra e aterramento, incluindo circuitos, quadro para instalação de medidor tipo M-3, caixa para transformador de corrente TR-5 e caixa terminal TR-5, base e fusíveis de 630A.</t>
  </si>
  <si>
    <t>IT 25.66.0153 (/)</t>
  </si>
  <si>
    <t>Cubículo de medição, padrão LIGHT, para alta tensão.  Fornecimento e instalação.</t>
  </si>
  <si>
    <t>IT 25.66.0162 (/)</t>
  </si>
  <si>
    <t>Cubículo tipo Metal-Clad, 17,5Kva, 2500A, referência versão 1 ABB-SACE.  Fornecimento e instalação.</t>
  </si>
  <si>
    <t>IT 25.66.0300 (B)</t>
  </si>
  <si>
    <t>Entrada de serviço (PC), padrão LIGHT, para medição trifásica entre 82,5 e 98,8Kva, quadro para instalação de medidor tipo M-3, com disjuntor 3x250A, caixa para transformadores de corrente tipo TR-5 e caixa terminal T-5, com base fusível de 600A, fusíveis de 500A, obras civis, fornecimento e montagem.</t>
  </si>
  <si>
    <t>IT 25.66.0500 (B)</t>
  </si>
  <si>
    <t>Subestação simplificada, padrão Light, com transformador trifásico de 225Kva, 13,8V/220-127V, 2 postes de concreto armado com seção circular com 11m e carga nominal de 600Kg, inclusive todos os materiais necessários, exclusive cabine de medição.  Fornecimento e montagem.</t>
  </si>
  <si>
    <t>IT 25.68 Seccionadores</t>
  </si>
  <si>
    <t>IT 25.68.0050 (/)</t>
  </si>
  <si>
    <t>Seccionador tripolar, acionamento simultâneo, comando por punho, 15Kv-400A.  Fornecimento e instalação.</t>
  </si>
  <si>
    <t>IT 25.68.0100 (/)</t>
  </si>
  <si>
    <t>Seccionador tripolar, com fusíveis, acionamento simultâneo, comando por punho, 15Kv-400A.  Fornecimento e instalação.</t>
  </si>
  <si>
    <t>IT 25.68.0150 (/)</t>
  </si>
  <si>
    <t>Seccionador tripolar, com fusíveis, acionamento simultâneo, comando por vara de manobra, 15Kv-400A.  Fornecimento e instalação.</t>
  </si>
  <si>
    <t>IT 25.68.0200 (/)</t>
  </si>
  <si>
    <t>Seccionador tripolar, acionamento simultâneo, comando por vara de manobra, 15Kv-400A.  Fornecimento e instalação.</t>
  </si>
  <si>
    <t>IT 25.68.0250 (/)</t>
  </si>
  <si>
    <t>Chave seccionada, tripolar, abertura sem carga, comando manual em grupo, instalação abrigada, com chave de bloqueio mecânico tipo kirk, 400A/17,5Kv, referência NTL2-17,5, ABB-SACE ou similar.  Fornecimento e instalação.</t>
  </si>
  <si>
    <t>IT 25.68.0300 (A)</t>
  </si>
  <si>
    <t>Chave seccionada, tripolar, abertura com carga, comando manual em grupo, instalação abrigada, com chave de bloqueio mecânico tipo kirk, 630A/17,5Kv e porta fusíveis HH, referência NAL-17,5, ABB-SACE ou similar.  Fornecimento e instalação.</t>
  </si>
  <si>
    <t>IT 25.70 Sistema de Proteção de Descargas  Atmosférica, Aterramento e Proteção</t>
  </si>
  <si>
    <t>IT 25.70.0050 (/)</t>
  </si>
  <si>
    <t>Fonte de Emergência, No Break, trifásico, potência de 50Kva, on-line, tensão de entrada e saída de 220V, banco de baterias seladas em gabinete para autonomia à plena carga de 10 a 25 minutos, modelo série 300, Liebert ou similar.  Fornecimento.</t>
  </si>
  <si>
    <t>IT 25.70.0100 (A)</t>
  </si>
  <si>
    <t>Haste para aterramento, de cobre, de 5/8", com 3m de comprimento.  Fornecimento e instalação.</t>
  </si>
  <si>
    <t>IT 25.70.0103 (A)</t>
  </si>
  <si>
    <t>Haste para aterramento, tipo Copperweld, de 5/8" (16mm), com 2,40m de comprimento, referência PK-065, Paraklin ou similar.  Fornecimento e instalação.</t>
  </si>
  <si>
    <t>IT 25.70.0150 (A)</t>
  </si>
  <si>
    <t>Pára-raio de distribuição em corpo polimérico de ZNO, para 15Kv/10Ka.  Fornecimento e instalação.</t>
  </si>
  <si>
    <t>IT 25.70.0350 (A)</t>
  </si>
  <si>
    <t>Sistema de aterramento específico para sala radiológica, com 3 hastes em cobre com diâmetro de 3/4", equidistantes de 1500mm umas das outras, inclusive caixa de inspeção, gel, conectores e cabos de transmissão de 70mm2, em distância de 10 a 20m.</t>
  </si>
  <si>
    <t>IT 25.72 Transformadores</t>
  </si>
  <si>
    <t>IT 25.72.0050 (/)</t>
  </si>
  <si>
    <t>Transformador de corrente, classe 15Kv, para sistema de proteção, relação 100/5A.   Fornecimento e instalação.</t>
  </si>
  <si>
    <t>IT 25.72.0097 (/)</t>
  </si>
  <si>
    <t>Transformador de potência a óleo mineral, uso interno, classe 15Kv, tensão primária de 13,8Kv, tensão secundária de 220/127V, potência de 300Kva, com acessórios.  Fornecimento e instalação.</t>
  </si>
  <si>
    <t>IT 25.72.0100 (A)</t>
  </si>
  <si>
    <t>Transformador de potência a óleo mineral, uso interno, classe 15Kv, tensão primária de 13,8Kv, tensão secundária de 220/127V, potência de 500Kva, com acessórios.  Fornecimento e instalação.</t>
  </si>
  <si>
    <t>IT 25.72.0103 (/)</t>
  </si>
  <si>
    <t>Transformador de potência a óleo mineral, uso interno, classe 15Kv, tensão primária de 13,8Kv, tensão secundária de 220/127V, potência de 750Kva, com acessórios.  Fornecimento e instalação.</t>
  </si>
  <si>
    <t>IT 25.72.0106 (/)</t>
  </si>
  <si>
    <t>Transformador de potência a óleo mineral, uso interno, classe 15Kv, tensão primária de 13,8Kv, tensão secundária de 220/127V, potência de 1000Kva, com acessórios.  Fornecimento e instalação.</t>
  </si>
  <si>
    <t>IT 25.72.0109 (/)</t>
  </si>
  <si>
    <t>Transformador de potência a óleo mineral, uso interno, classe 15Kv, tensão primária de 13,8Kv, tensão secundária de 220/127V, potência de 1500Kva, com acessórios.  Fornecimento e instalação.</t>
  </si>
  <si>
    <t>IT 25.72.0112 (/)</t>
  </si>
  <si>
    <t>Transformador de potência a óleo mineral, uso interno, classe 15Kv, tensão primária de 13,8Kv, tensão secundária de 220/127V, potência de 2000Kva, com acessórios.  Fornecimento e instalação.</t>
  </si>
  <si>
    <t>IT 25.72.0115 (/)</t>
  </si>
  <si>
    <t>Transformador de potência a óleo mineral, uso interno, classe 15Kv, tensão primária de 13,8Kv, tensão secundária de 220/127V, potência de 2750Kva, com acessórios.  Fornecimento e instalação.</t>
  </si>
  <si>
    <t>IT 25.72.0150 (/)</t>
  </si>
  <si>
    <t>Transformador de distribuição trifásico, de 30Kva, tensão primária de 13,2Kv, tensão secundaria de 127/220V.  Fornecimento e instalação.</t>
  </si>
  <si>
    <t>IT 25.72.0500 (/)</t>
  </si>
  <si>
    <t>Transformador de distribuição trifásico, de 112,5Kva, 60Hz.  Fornecimento e instalação.</t>
  </si>
  <si>
    <t>IT 25.72.0503 (/)</t>
  </si>
  <si>
    <t>Transformador de potência a seco, uso interno, classe 15Kv, tensão primária de 13,8Kv, tensão secundária de 220/127V, potência de 300Kva, com acessórios.  Fornecimento e instalação.</t>
  </si>
  <si>
    <t>IT 25.72.0506 (/)</t>
  </si>
  <si>
    <t>Transformador de potência a seco, uso interno, classe 15Kv, tensão primária de 13,8Kv, tensão secundária de 220/127V, potência de 500Kva, com acessórios.  Fornecimento e instalação.</t>
  </si>
  <si>
    <t>IT 25.72.0509 (/)</t>
  </si>
  <si>
    <t>Transformador de potência a seco, uso interno, classe 15Kv, tensão primária de 13,8Kv, tensão secundária de 220/127V, potência de 750Kva, com acessórios.  Fornecimento e instalação.</t>
  </si>
  <si>
    <t>IT 25.72.0512 (/)</t>
  </si>
  <si>
    <t>Transformador de potência a seco, uso interno, classe 15Kv, tensão primária de 13,8Kv, tensão secundária de 220/127V, potência de 1000Kva, com acessórios.  Fornecimento e instalação.</t>
  </si>
  <si>
    <t>IT 25.72.0515 (/)</t>
  </si>
  <si>
    <t>Transformador de potência a seco, uso interno, classe 15Kv, tensão primária de 13,8Kv, tensão secundária de 220/127V, potência de 1500Kva, com acessórios.  Fornecimento e instalação.</t>
  </si>
  <si>
    <t>IT 25.74 Fixação de Tubulações</t>
  </si>
  <si>
    <t>IT 25.74.0050 (/)</t>
  </si>
  <si>
    <t>Braçadeira para fixação de eletroduto de ferro galvanizado, diâmetro de 19mm (3/4").  Fornecimento e instalação.</t>
  </si>
  <si>
    <t>IT 25.74.0059 (A)</t>
  </si>
  <si>
    <t>Braçadeira para fixação de eletroduto de ferro galvanizado, diâmetro de 25mm (1").  Fornecimento e instalação.</t>
  </si>
  <si>
    <t>IT 25.74.0062 (A)</t>
  </si>
  <si>
    <t>Braçadeira para fixação de eletroduto de ferro galvanizado, diâmetro de 40mm (1 1/2").  Fornecimento e instalação.</t>
  </si>
  <si>
    <t>IT 25.74.0065 (A)</t>
  </si>
  <si>
    <t>Braçadeira para fixação de eletroduto de ferro galvanizado, diâmetro de 50mm (2").  Fornecimento e instalação.</t>
  </si>
  <si>
    <t>IT 25.74.0071 (A)</t>
  </si>
  <si>
    <t>Braçadeira para fixação de eletroduto de ferro galvanizado, diâmetro de 75mm (3").  Fornecimento e instalação.</t>
  </si>
  <si>
    <t>IT 25.99 Diversos</t>
  </si>
  <si>
    <t>IT 25.99.0050 (/)</t>
  </si>
  <si>
    <t>Amperímetro (96x96)mm com escala de 0A a 500A.  Fornecimento e instalação.</t>
  </si>
  <si>
    <t>IT 25.99.0100 (/)</t>
  </si>
  <si>
    <t>Base de ferro retangular, para caixa subterrânea, modelo QC-43, padrão Telerj.  Fornecimento.</t>
  </si>
  <si>
    <t>IT 25.99.0103 (/)</t>
  </si>
  <si>
    <t>Tampa de ferro retangular, medindo (1,07x0,52)m, para caixa subterrânea, modelo QC-43, padrão Telerj.  Fornecimento.</t>
  </si>
  <si>
    <t>IT 25.99.0150 (/)</t>
  </si>
  <si>
    <t>Botão de comando Rafix, modelo K3 - 01, Siemens ou similar.  Fornecimento e instalação.</t>
  </si>
  <si>
    <t>IT 25.99.0250 (A)</t>
  </si>
  <si>
    <t>Instalação de cabo em eletroduto com diâmetro de 1" até 3", exclusive fornecimento do eletroduto e cabos.</t>
  </si>
  <si>
    <t>IT 25.99.0300 (/)</t>
  </si>
  <si>
    <t>Kit emenda para cabos classe 0,6/1,0Kv.  Fornecimento e instalação.</t>
  </si>
  <si>
    <t>IT 25.99.0301 (/)</t>
  </si>
  <si>
    <t>Sinaleira para entrada/saída de veículos, completa (com lâmpadas e cigarra), lentes na cor âmbar ou vermelha. Fornecimento e instalação.</t>
  </si>
  <si>
    <t>IT 25.99.0400 (/)</t>
  </si>
  <si>
    <t>Temporizador  LA2-D22 para bomba de 30CV.  Fornecimento e instalação.</t>
  </si>
  <si>
    <t>IT 25.99.0450 (/)</t>
  </si>
  <si>
    <t>Timer Switch com acionamento liga/desliga até 7 opções de horário por 24 horas, operando em 120V ou 220V.  Fornecimento e instalação.</t>
  </si>
  <si>
    <t>IT 25.99.0500 (/)</t>
  </si>
  <si>
    <t>Voltímetro (96x96)mm com escala de 0A a 250V.  Fornecimento e instalação.</t>
  </si>
  <si>
    <t>IT 30 Luminárias, Projetores e Refletores</t>
  </si>
  <si>
    <t>IT 30.05 Arandelas, Globos, Spots e Receptáculos</t>
  </si>
  <si>
    <t>IT 30.05.0050 (/)</t>
  </si>
  <si>
    <t>Arandela completa com receptáculo para lâmpada incandescente de referência 1670 da Lorenzetti ou similar.  Fornecimento e instalação.</t>
  </si>
  <si>
    <t>IT 30.05.0100 (/)</t>
  </si>
  <si>
    <t>Arandela em alumínio fundido com grade de proteção e vidro temperado para lâmpada incandescente de 100W, tipo RPI 3017 G da Raphael Paci ou similar.  Fornecimento e instalação.</t>
  </si>
  <si>
    <t>IT 30.05.0150 (/)</t>
  </si>
  <si>
    <t>Arandela de parede para lâmpada incandescente até 100W tipo A-005 da Lumini ou similar.  Fornecimento e instalação.</t>
  </si>
  <si>
    <t>IT 30.05.0200 (A)</t>
  </si>
  <si>
    <t>Arandela oval em alumínio fundido com grade de proteção e vidro temperado modelo RPI-3016/P marca Raphael Paci ou similar, para lâmpada fluorescente compacta, espiral, 15W, base E-27, 127V, cor amarela. Fornecimento e instalação</t>
  </si>
  <si>
    <t>IT 30.05.0203 (A)</t>
  </si>
  <si>
    <t>Arandela oval em aluminio fundido com grade de proteção e vidro temperado modelo RPI-3017/P marca Raphael Paci ou similar, para lâmpada fluorescente compacta, espiral, 15W, base E-27, 127V, cor amarela. Fornecimento e instalação.</t>
  </si>
  <si>
    <t>IT 30.05.0250 (/)</t>
  </si>
  <si>
    <t>Arandela oval em alumínio fundido com grade de proteção e vidro temperado para lâmpada incandescente de 100W tipo RPI-3017/P da Raphael Paci ou similar.  Fornecimento e instalação.</t>
  </si>
  <si>
    <t>IT 30.05.0253 (/)</t>
  </si>
  <si>
    <t>Arandela oval em alumínio fundido com grade de proteção e vidro temperado para lâmpada incandescente de 100W tipo RPI-3016/G da Raphael Paci ou similar.  Fornecimento e instalação.</t>
  </si>
  <si>
    <t>IT 30.05.0300 (A)</t>
  </si>
  <si>
    <t>Globo esférico, plafonier repuxado de alumínio com difusor em base de vidro de 4"x6".  Fornecimento e instalação.</t>
  </si>
  <si>
    <t>IT 30.05.0312 (/)</t>
  </si>
  <si>
    <t>Globo de vidro fosco, plafonier tipo drops para lâmpada incandescente de 100W tipo   C-2019M da Projeto ou similar.  Fornecimento e instalação.</t>
  </si>
  <si>
    <t>IT 30.05.0400 (/)</t>
  </si>
  <si>
    <t>Luminária fabricação, completa, inclusive lâmpada incandescente de 100W, modelo UD 540/1, Unilux ou similar.  Fornecimento e instalação.</t>
  </si>
  <si>
    <t>IT 30.05.0501 (/)</t>
  </si>
  <si>
    <t>Plafonier em alumínio pintado para 1 lâmpada vapor metálico de 70W, tipo C-2208 da Projeto ou similar.  Fornecimento e instalação.</t>
  </si>
  <si>
    <t>IT 30.05.0550 (A)</t>
  </si>
  <si>
    <t>Plafonier repuxado de alumínio, com receptáculo de louça.  Fornecimento e instalação.</t>
  </si>
  <si>
    <t>IT 30.05.0600 (/)</t>
  </si>
  <si>
    <t>Receptáculo de louça para lâmpada.  Fornecimento e instalação.</t>
  </si>
  <si>
    <t>IT 30.05.0650 (/)</t>
  </si>
  <si>
    <t>Spot embutido para lâmpada de 60W.  Fornecimento.</t>
  </si>
  <si>
    <t>IT 30.10 Luminárias de Embutir</t>
  </si>
  <si>
    <t>IT 30.10.0050 (/)</t>
  </si>
  <si>
    <t>Luminária de embutir para iluminação comercial ou residencial de interiores, para 1 lâmpada com porta-lâmpada E-27, equipada com 1 lâmpada fluorescente compacta PLE 23W em 220V com reator incorporado.  Fornecimento e instalação.</t>
  </si>
  <si>
    <t>IT 30.10.0100 (/)</t>
  </si>
  <si>
    <t>Luminária de embutir para iluminação comercial de interiores, para 2 lâmpadas fluorescentes possuindo aletas anti-ofuscantes, equipada com lâmpadas de 32W e reator eletrônico em 220V.  Fornecimento e instalação.</t>
  </si>
  <si>
    <t>IT 30.10.0150 (/)</t>
  </si>
  <si>
    <t>Luminária de embutir, modelo C-2169, fabricação Lustres Projeto ou similar, equipada com 1 lâmpada dicróica de 50W e transformador para 12V.  Fornecimento.</t>
  </si>
  <si>
    <t>IT 30.10.0200 (/)</t>
  </si>
  <si>
    <t>Luminária de embutir, equipada com 1 lâmpada incandescente de 150W/220V, modelo C-2107/G, Lustres Projeto ou similar.  Fornecimento.</t>
  </si>
  <si>
    <t>IT 30.10.0500 (/)</t>
  </si>
  <si>
    <t>Luminária de embutir para lâmpada de vapor metálico de 400W tipo E-2020/400 da Lumini ou similar.  Fornecimento e instalação.</t>
  </si>
  <si>
    <t>IT 30.15 Luminárias de Sobrepor</t>
  </si>
  <si>
    <t>IT 30.15.0050 (/)</t>
  </si>
  <si>
    <t>Luminária de sobrepor, fixada em laje ou forro, tipo calha, chanfrada ou prismática, com lâmpadas aparentes, esmaltada, completa, equipada com starters, reatores simples de partida convencional e lâmpada fluorescente (1x20W).  Fornecimento e instalação.</t>
  </si>
  <si>
    <t>IT 30.15.0053 (/)</t>
  </si>
  <si>
    <t>Luminária de sobrepor, fixada em laje ou forro, tipo calha, chanfrada ou prismática, com lâmpadas aparentes, esmaltadas, completa, equipada com reatores de partida rápida e lâmpadas fluorescentes (2x20W).  Fornecimento e instalação.</t>
  </si>
  <si>
    <t>IT 30.15.0056 (/)</t>
  </si>
  <si>
    <t>Luminária de sobrepor, fixada em laje ou forro, tipo calha, chanfrada ou prismática, com lâmpadas aparentes, esmaltada, completa, equipada com starters, reatores simples de partida convencional e lâmpadas fluorescentes (2x20W).  Fornecimento e instalação.</t>
  </si>
  <si>
    <t>IT 30.15.0062 (/)</t>
  </si>
  <si>
    <t>Luminária de sobrepor, fixada em laje ou forro, tipo calha, chanfrada ou prismática, com lâmpadas aparentes, esmaltada, completa, equipada com starters, reatores simples de partida convencional e lâmpadas fluorescentes (4x20W).  Fornecimento e instalação.</t>
  </si>
  <si>
    <t>IT 30.15.0100 (/)</t>
  </si>
  <si>
    <t>Luminária de sobrepor para iluminação comercial ou industrial de interiores, para 2 lâmpadas fluorescentes, corpo em chapa de aço com pintura eletrostática, cabeceiras em plástico e refletor fixado na lateral do corpo com pintura eletrostática, equipada com 2 lâmpadas fluorescentes de 32W e reator eletrônico.  Fornecimento e instalação.</t>
  </si>
  <si>
    <t>IT 30.15.0103 (/)</t>
  </si>
  <si>
    <t>Luminária de sobrepor para iluminação comercial de interiores, para 2 lâmpadas fluorescentes possuindo aletas anti-ofuscantes, equipada com lâmpadas de 32W e reator eletrônico em 220V.  Fornecimento e instalação.</t>
  </si>
  <si>
    <t>IT 30.15.0109 (/)</t>
  </si>
  <si>
    <t>Luminária de alto rendimento para lâmpada fluorescente tubular, (2x32W), montagem sobreposta, corpo em chapa de aço com pintura eletrostática, alojamento para reator na cabeça da luminária, dotado de refletores em alumínio anodizado de alta pureza, rendimento mínimo de 81%, Itaim 332 2x32 ou similar.  Fornecimento e instalação.</t>
  </si>
  <si>
    <t>IT 30.15.0200 (/)</t>
  </si>
  <si>
    <t>Calha chanfrada de sobrepor, fixada em laje ou forro, em chapa de aço fosfatizada, esmaltada em estufa a 150°C, para lâmpadas fluorescente de (2x40W), exclusive reatores, starters e lâmpadas.  Fornecimento e instalação.</t>
  </si>
  <si>
    <t>IT 30.15.0203 (/)</t>
  </si>
  <si>
    <t>Luminária de sobrepor, fixada em laje ou forro, tipo calha, chanfrada ou prismática, com lâmpadas aparentes, esmaltada, completa, equipada com reatores de partida rápida e lâmpadas fluorescentes (2x40W).  Fornecimento e instalação.</t>
  </si>
  <si>
    <t>IT 30.15.0206 (/)</t>
  </si>
  <si>
    <t>Luminária de sobrepor, fixada em laje ou forro, tipo calha, chanfrada ou prismática, com lâmpadas aparentes, esmaltada, completa, equipada com starters, reatores simples de partida convencional e lâmpadas fluorescentes (2x40W).  Fornecimento e instalação.</t>
  </si>
  <si>
    <t>IT 30.15.0209 (/)</t>
  </si>
  <si>
    <t>Luminária elevada MM-100, A1/M, para circuito paralelo ou similar, com refrator prismático em borosilicato, na cor amarela, com lâmpada incandescente em 40W/220V, com filamento reforçado.  Fornecimento.</t>
  </si>
  <si>
    <t>IT 30.15.0212 (/)</t>
  </si>
  <si>
    <t>Luminária de sobrepor/embutir, equipada com 2 lâmpadas fluorescentes de 40W, modelo C-2155, Lustres Projeto ou similar.  Fornecimento.</t>
  </si>
  <si>
    <t>IT 30.15.0250 (/)</t>
  </si>
  <si>
    <t>Luminária de sobrepor, fixada em laje ou forro, tipo calha, chanfrada ou prismática, com lâmpadas aparentes, esmaltada, completa, equipada com reatores de partida rápida e lâmpadas fluorescentes (3x40W).  Fornecimento e instalação.</t>
  </si>
  <si>
    <t>IT 30.15.0253 (/)</t>
  </si>
  <si>
    <t>Luminária de sobrepor, fixada em laje ou forro, tipo calha, chanfrada ou prismática, com lâmpadas aparentes, esmaltada, completa, equipada com reatores de partida rápida e lâmpadas fluorescentes (4x40W).  Fornecimento e instalação.</t>
  </si>
  <si>
    <t>IT 30.15.0256 (/)</t>
  </si>
  <si>
    <t>Luminária de sobrepor, fixada em laje ou forro, tipo calha chanfrada ou prismática em lâmpadas aparentes, esmaltadas, completa, equipada com starters, reatores simples de partida convencional e lâmpadas fluorescentes (3x40W).  Fornecimento e instalação.</t>
  </si>
  <si>
    <t>IT 30.15.0259 (/)</t>
  </si>
  <si>
    <t>Luminária de sobrepor, fixada em laje ou forro, tipo calha chanfrada ou prismática em lâmpadas aparentes, esmaltadas, completa, equipada com starters, reatores simples de partida convencional e lâmpadas fluorescentes (4x40W).  Fornecimento e instalação.</t>
  </si>
  <si>
    <t>IT 30.15.0300 (/)</t>
  </si>
  <si>
    <t>Luminária hermética de embutir, com difusor em vidro cristal plano temperado e pintura eletrostática na cor branca, (2x40W), fixadas com tirantes já existentes na luminária.  Fornecimento e instalação.</t>
  </si>
  <si>
    <t>IT 30.15.0303 (A)</t>
  </si>
  <si>
    <t>Luminária, vedada de sobrepor, corpo e refletor em chapa de aço tratada e pintura eletrostática na cor branca, moldura basculante em fechos rápidos e vidro protetor transparente temperado com instalação direta na laje e própria para ambientes sujeitos a pó e a umidade, não inflamável, com 2 lâmpadas de 40W e reator com partida rápida, modelo LPT100 da Itaim ou similar.  Fornecimento e instalação.</t>
  </si>
  <si>
    <t>IT 30.15.0306 (/)</t>
  </si>
  <si>
    <t>Luminária hermética de embutir, com difusor em vidro cristal plano temperado e pintura eletrostática na cor branca, (4x40W), fixadas com tirantes já existentes na luminária.  Fornecimento e instalação.</t>
  </si>
  <si>
    <t>IT 30.15.0353 (/)</t>
  </si>
  <si>
    <t>Luminária fabricação Unilux ou similar, modelo ULD 50/12V, completa, inclusive lâmpada dicróica e canopla.  Fornecimento e instalação.</t>
  </si>
  <si>
    <t>IT 30.15.0403 (/)</t>
  </si>
  <si>
    <t>Luminária de sobrepor/arandela, modelo F-5011, fabricação Lustres Projeto ou similar, equipada com 1 lâmpada incandescente de 100W.  Fornecimento.</t>
  </si>
  <si>
    <t>IT 30.15.0409 (/)</t>
  </si>
  <si>
    <t>Luminária de sobrepor, modelo C-2044/M, fabricação Lustres Projeto ou similar, equipada com 1 lâmpada incandescente de 100W.  Fornecimento.</t>
  </si>
  <si>
    <t>IT 30.15.0450 (A)</t>
  </si>
  <si>
    <t>Luminária fabricação Relumi ou similar, modelo D1290, fechada, corpo e grade de proteção em liga de alumínio fundido com lâmpada incandescente de 100W.  Fornecimento e instalação.</t>
  </si>
  <si>
    <t>IT 30.15.0500 (/)</t>
  </si>
  <si>
    <t>Luminária à prova de explosão, fabricação Lumen ou similar, modelo NLPE-751/3.  Fornecimento e instalação.</t>
  </si>
  <si>
    <t>IT 30.15.0550 (/)</t>
  </si>
  <si>
    <t>Luminária para quadra de esportes, com lâmpada mista de vapor de mercúrio 250W, reator de partida rápida e alto fator de potência, com grade protetora, modelo T-39/3 completa, Peterco ou similar.  Fornecimento e instalação.</t>
  </si>
  <si>
    <t>IT 30.15.0600 (/)</t>
  </si>
  <si>
    <t>Luminária para lâmpada a vapor metálico, com alojamento para reator, ignitor e capacitor, montagem aparente sobreposta, corpo em chapa de aço carbono com pintura eletrostática, rendimento mínimo de 70%, Lumicenter RSMV 150 ou similar.  Fornecimento e instalação.</t>
  </si>
  <si>
    <t>IT 30.20 Projetores e Refletores</t>
  </si>
  <si>
    <t>IT 30.20.0050 (/)</t>
  </si>
  <si>
    <t>Projetor para iluminação interna, de embutir, fechado para lâmpada de vapor metálico de 70W ou 150W, com corpo em chapa de aço pintada com tinta Epóxi, contendo vidro temperado resistente às temperaturas de operação.  Fornecimento e instalação.</t>
  </si>
  <si>
    <t>IT 30.20.0100 (/)</t>
  </si>
  <si>
    <t>Projetor para iluminação de quadras, pátios ou fachadas, para lâmpada Standard até 500W, ou mista até 250W, modelo LE-512, Lumen Eletrometalúrgica ou similar.  Fornecimento e instalação.</t>
  </si>
  <si>
    <t>IT 30.20.0300 (/)</t>
  </si>
  <si>
    <t>Projetor subaquático, de 120mm de diâmetro; 110mm de altura, base GU5,3, com lâmpada halôgena dicróica de 50W e 127/220V, modelo PD-50.  Fornecimento.</t>
  </si>
  <si>
    <t>IT 30.20.0350 (/)</t>
  </si>
  <si>
    <t>Projetor subaquático, de 190mm de diâmetro; 190mm de altura, base E-27, com lâmpada incandescente de 150/200W e 127/220V, modelo PI-200.  Fornecimento.</t>
  </si>
  <si>
    <t>IT 30.20.0400 (/)</t>
  </si>
  <si>
    <t>Projetor subaquático, de 220mm de diâmetro; 270mm de altura, base E-27, com lâmpada mista de 160W/220V, modelo PM-160.  Fornecimento.</t>
  </si>
  <si>
    <t>IT 30.20.0450 (/)</t>
  </si>
  <si>
    <t>Projetor subaquático, de 220mm de diâmetro; 270mm de altura, base E-27, com lâmpada mista de 250W/220V, modelo PM-250.  Fornecimento.</t>
  </si>
  <si>
    <t>IT 30.20.0500 (/)</t>
  </si>
  <si>
    <t>Projetor subaquático, de 260mm de diâmetro; 120mm de altura, base R7S, com lâmpada halôgena 300W e 127/220V, modelo PH-300.  Fornecimento.</t>
  </si>
  <si>
    <t>IT 30.20.0550 (/)</t>
  </si>
  <si>
    <t>Projetor subaquático, de 260mm de diâmetro; 120mm de altura, base R7S, com lâmpada halôgena 500W e 127/220V, modelo PH-500.  Fornecimento.</t>
  </si>
  <si>
    <t>IT 30.20.0553 (/)</t>
  </si>
  <si>
    <t>Projetor subaquático, de 290mm de diâmetro; 360mm de altura, base E-40, com lâmpada mista de 500W/220V, modelo PM-500.  Fornecimento.</t>
  </si>
  <si>
    <t>IT 30.20.0600 (/)</t>
  </si>
  <si>
    <t>Refletor, incluindo lâmpada halógena de 300W, referência PT-87, Wetzel ou similar.  Fornecimento e instalação.</t>
  </si>
  <si>
    <t>IT 30.20.0609 (/)</t>
  </si>
  <si>
    <t>Refletor, incluindo lâmpada halógena de 300W, referência F-5050, Projetos ou similar.  Fornecimento e instalação.</t>
  </si>
  <si>
    <t>IT 30.25 Lâmpadas Incandescentes</t>
  </si>
  <si>
    <t>IT 30.25.0062 (/)</t>
  </si>
  <si>
    <t>Lâmpada incandescente de 100W.  Fornecimento e instalação.</t>
  </si>
  <si>
    <t>IT 30.25.0162 (/)</t>
  </si>
  <si>
    <t>Lâmpada dicróica de 75W, 110/130V, com 38° de abertura.  Fornecimento e colcação.</t>
  </si>
  <si>
    <t>IT 30.30 Lâmpadas Fluorescentes</t>
  </si>
  <si>
    <t>IT 30.30.0050 (/)</t>
  </si>
  <si>
    <t>Lâmpada fluorescente compacta, espiral, 15W, base E-27, 127V, cor amarela. Fornecimento e instalação</t>
  </si>
  <si>
    <t>IT 30.30.0053 (/)</t>
  </si>
  <si>
    <t>Lâmpada fluorescente tubular de 16W, fluxo luminoso mínimo 1200 lumens, cor 840, índice de reprodução de cores 85, base G13, vida útil mínima 7500h, OSRAM Energy Saver L16/21-840 ou similar.  Fornecimento e instalação.</t>
  </si>
  <si>
    <t>IT 30.30.0056 (/)</t>
  </si>
  <si>
    <t>Lâmpada fluorescente de 20W.  Fornecimento e instalação.</t>
  </si>
  <si>
    <t>IT 30.30.0059 (/)</t>
  </si>
  <si>
    <t>Lâmpada fluorescente compacta eletrônica de 23W, com reator incorporado, fluxo luminoso mínimo 1500 lumens, cor 41, base E27, vida útil mínima 10.000h, OSRAM Dulux EL 23W/41 ou similar.  Fornecimento e instalação.</t>
  </si>
  <si>
    <t>IT 30.30.0062 (/)</t>
  </si>
  <si>
    <t>Lâmpada fluorescente tubular de 32W, fluxo luminoso mínimo 1200 lumens, cor 840, índice de reprodução de cores 85, base G13, vida útil mínima 7500h, OSRAM Energy Saver L16/21-840 ou similar.  Fornecimento e instalação.</t>
  </si>
  <si>
    <t>IT 30.30.0065 (/)</t>
  </si>
  <si>
    <t>Lâmpada fluorescente de 40W.  Fornecimento e instalação.</t>
  </si>
  <si>
    <t>IT 30.30.0068 (/)</t>
  </si>
  <si>
    <t>Lâmpada fluorescente tubular, fluxo luminoso mínimo 3350lm, cor 840, índice de reprodução de cores 85, base G13, vida útil mínima de 7500h, potência de 36W.  Fornecimento e instalação.</t>
  </si>
  <si>
    <t>IT 30.30.0080 (/)</t>
  </si>
  <si>
    <t>Lâmpada fluorescente compacta, espiral, 58W, base E-27, 220V, cor branca. Fornecimento e instalação.</t>
  </si>
  <si>
    <t>IT 30.30.0090 (/)</t>
  </si>
  <si>
    <t>Lâmpada fluorescente compacta, espiral, 85W, base E-27, 220V, cor branca. Fornecimento e instalação.</t>
  </si>
  <si>
    <t>IT 30.35 Lâmpadas Multivapor de Mercúrio</t>
  </si>
  <si>
    <t>IT 30.35.0056 (/)</t>
  </si>
  <si>
    <t>Lâmpada multivapor metálico (MVM) de 70W, com duplo contato, bulbo externo de quartzo e um tubo de descarga de quartzo, temperatura de cor na ordem de 3000°K.  Fornecimento e instalação.</t>
  </si>
  <si>
    <t>IT 30.35.0068 (/)</t>
  </si>
  <si>
    <t>Lâmpada a vapor metálico, tubular, de 150W, fluxo luminoso mínimo 1200 lumens, temperatura de cor 3000K, índice de reprodução de cores 80, base G12, vida útil mínima 10.000h, OSRAM Powerstar HQI-T 150 WDL ou similar.  Fornecimento e instalação.</t>
  </si>
  <si>
    <t>IT 30.40 Lâmpadas Vapor de Sódio</t>
  </si>
  <si>
    <t>IT 30.40.0050 (/)</t>
  </si>
  <si>
    <t>Lâmpada de vapor de sódio de 220Vx250W, bulbo ovóide.  Fornecimento e instalação.</t>
  </si>
  <si>
    <t>IT 30.45 Lâmpadas Halógenas</t>
  </si>
  <si>
    <t>IT 30.45.0300 (/)</t>
  </si>
  <si>
    <t>Lâmpada halógena de 300W, tipo lapiseira ou palito.  Fornecimento e instalação.</t>
  </si>
  <si>
    <t>IT 35 Instalação Hospitalar</t>
  </si>
  <si>
    <t>IT 35.05 Luminárias para Cabeceira de Leito Hospitalar</t>
  </si>
  <si>
    <t>IT 35.05.0050 (B)</t>
  </si>
  <si>
    <t>Luminaria articulada para cabeceira de leito hospitalar, com 1 lâmpada fluorescente compacta, espiral, 15W, base E-27, 127V, cor amarela. Fornecimento e instalação.</t>
  </si>
  <si>
    <t>IT 35.10 Painel de Cabeceira de Leito Hospitalar</t>
  </si>
  <si>
    <t>IT 35.10.0050 (/)</t>
  </si>
  <si>
    <t>Painel de cabeceira de leito hospitalar, segundo portaria 1884 da ANVISA/MS e norma ABNT NBR 12188, comprimento 1,00m e altura de 0,30m, composta de: 1 saída para oxigênio, 1 saída para ar comprimido, 1 saída para vácuo, padrões ABNT, 4 tomadas elétricas de 110V, 1 tomada elétrica de 220v, 1 chamada de enfermagem tipo pêra, luz de descanso, em perfil de alumínio, com utilização nas áreas de observação infantil, observação masculina, observação feminina e enfermaria.  Fornecimento e instalação.</t>
  </si>
  <si>
    <t>IT 35.10.0100 (/)</t>
  </si>
  <si>
    <t>Painel de cabeceira de leito hospitalar, segundo portaria ANVISA/MS e norma ABNT NBR 12188, comprimento de 1,45m e altura de 0,30m, composta de: 2 saídas para oxigênio, 2 saídas para ar comprimido, 2 saídas para vácuo, padrões ABNT, 11 tomadas elétricas de 110V, 2 tomadas elétricas de 220V, 2 tomadas lógica, 1 chamada de enfermagem tipo pêra, luz de descanso, em perfil de alumínio, com utilização em áreas de isolamento, CTI, politrauma, semi intensiva e RPA.  Fornecimento e instalação.</t>
  </si>
  <si>
    <t>IT 40 Instalações Aproveitamento de Água de Chuva (AAC)</t>
  </si>
  <si>
    <t>IT 40.05 Filtros e Acessórios</t>
  </si>
  <si>
    <t>IT 40.05.0050 (/)</t>
  </si>
  <si>
    <t>Conjunto flutuante de sucção / recalque de 1" para AAC, para instalação no interior dos reservatórios de AAC, composto de mangueira plástica flexível não dobrável e ponteira em metal. Fornecimento.</t>
  </si>
  <si>
    <t>IT 40.05.0100 (/)</t>
  </si>
  <si>
    <t>Conjunto flutuante de sucção / recalque de 2" para AAC, para instalação no interior dos reservatórios de AAC, composto de mangueira plástica flexível não dobrável e ponteira em metal. Fornecimento.</t>
  </si>
  <si>
    <t>IT 40.05.0150 (/)</t>
  </si>
  <si>
    <t>Extravasor, sifão/ladrão, de 100mm, para excesso de água, retirada de impurezas da superfície e manutenção do nível máximo determinado para os reservatórios de AAC. Bloqueia cheiros da galeria pluvial e dificulta entrada de pragas. Fornecimento.</t>
  </si>
  <si>
    <t>IT 40.05.0200 (/)</t>
  </si>
  <si>
    <t>Extravasor, sifão/ladrão, de 200mm, para excesso de água, retirada de impurezas da superfície e manutenção do nível máximo determinado para os reservatórios de AAC. Bloqueia cheiros da galeria pluvial e dificulta entrada de pragas. Fornecimento.</t>
  </si>
  <si>
    <t>IT 40.05.0250 (/)</t>
  </si>
  <si>
    <t>Extravasor, sifão/ladrão, de 400mm, para excesso de água, retirada de impurezas da superfície e manutenção do nível máximo determinado para os reservatórios de AAC. Bloqueia cheiros da galeria pluvial e dificulta entrada de pragas. Fornecimento.</t>
  </si>
  <si>
    <t>IT 40.05.0500 (/)</t>
  </si>
  <si>
    <t>Filtro para aproveitamento de água de chuva (AAC) auto-limpante para áreas até 200m², composto por caixa fabricada em polietileno e o elemento filtrante de inox. Retenção e descarga de sólidos superiores a 0,26mm. Duas entradas de AP de 100mm, saídas de descarte e água filtrada de 100mm. Vazão máxima do Filtro modelo VF-1 (09 L/S). Fornecimento.</t>
  </si>
  <si>
    <t>IT 40.05.0550 (/)</t>
  </si>
  <si>
    <t>Filtro para aproveitamento de água de chuva (AAC) auto-limpante para áreas até 1.500 m². Elemento filtrante de inox. Retenção e descarga de sólidos superiores a 0,55mm. Duas entradas de AP de 250mm, saídas de água filtrada de 200mm, dimensionamento do descarte estabelecido em projeto. Instalado em caixa conectora em alvenaria, bloco de concreto ou fibra de vidro. Vazão máxima do Filtro modelo VF-6 (70 L/S). Fornecimento.</t>
  </si>
  <si>
    <t>IT 40.05.1000 (/)</t>
  </si>
  <si>
    <t>Freio hidráulico de 100mm para enchimento dos reservatórios de AAC, através de fluxo ascendente. Fornecimento.</t>
  </si>
  <si>
    <t>IT 40.05.1050 (/)</t>
  </si>
  <si>
    <t>Freio hidráulico de 200mm para enchimento dos reservatórios de AAC, através de fluxo ascendente. Fornecimento.</t>
  </si>
  <si>
    <t>IT 40.05.1100 (/)</t>
  </si>
  <si>
    <t>Freio hidráulico de 400mm para enchimento dos reservatórios de AAC, através de fluxo ascendente. Fornecimento.</t>
  </si>
  <si>
    <t>IT 50 Aeradores</t>
  </si>
  <si>
    <t>IT 50.05 Aerador Mecânico Superficial, de Fluxo Descendente, Alta Rotação</t>
  </si>
  <si>
    <t>IT 50.05.0050 (/)</t>
  </si>
  <si>
    <t>Aerador mecânico superficial de 3,0 CV, de fluxo descendente, alta rotação, fornecimento e instalação.</t>
  </si>
  <si>
    <t>IT 50.05.0100 (/)</t>
  </si>
  <si>
    <t>Aerador mecânico superficial de 15,0 CV, de fluxo descendente, alta rotação, fornecimento e instalação.</t>
  </si>
  <si>
    <t>IT 50.05.0150 (/)</t>
  </si>
  <si>
    <t>Aerador mecânico superficial de 25,0 CV, de fluxo descendente, alta rotação, fornecimento e instalação.</t>
  </si>
  <si>
    <t>IT 50.05.0200 (/)</t>
  </si>
  <si>
    <t>Aerador mecânico superficial de 30,0 CV, de fluxo descendente, alta rotação, fornecimento e instalação.</t>
  </si>
  <si>
    <t>MP 15 Manutenção Predial</t>
  </si>
  <si>
    <t>MP 15.05 Mão de Obra</t>
  </si>
  <si>
    <t>MP 15.05.0050 (/)</t>
  </si>
  <si>
    <t>Ajudante de instalação e manutenção de equipamentos (Ar Condicionado central Self / Exp. direta, Caldeira, Gerador, Subestação e Elevador), inclusive encargos sociais e insalubridade.</t>
  </si>
  <si>
    <t>MP 15.05.0150 (/)</t>
  </si>
  <si>
    <t>Eletricista de instalação e manutenção de equipamentos (Ar Condicionado central Self / Exp. direta, Caldeira, Gerador, Subestação e Elevador), inclusive encargos sociais e periculosidade.</t>
  </si>
  <si>
    <t>MP 15.05.0200 (/)</t>
  </si>
  <si>
    <t>Encarregado de instalação e manutenção de equipamentos (Ar Condicionado central Self / Exp. direta, Caldeira, Gerador, Subestação e Elevador), inclusive encargos sociais e insalubridade.</t>
  </si>
  <si>
    <t>MP 15.05.0250 (/)</t>
  </si>
  <si>
    <t>Engenheiro mecânico ou eletricista de instalação e manutenção de equipamentos (Ar Condicionado central Self / Exp. direta, Caldeira, Gerador, Subestação e Elevador), inclusive encargos sociais e insalubridade.</t>
  </si>
  <si>
    <t>MP 15.05.0300 (/)</t>
  </si>
  <si>
    <t>Mecânico de instalação e manutenção de equipamentos (Ar Condicionado central Self / Exp. direta, Caldeira, Gerador, Subestação e Elevador), inclusive encargos sociais e periculosidade.</t>
  </si>
  <si>
    <t>MP 15.05.0400 (/)</t>
  </si>
  <si>
    <t>Meio oficial de instalação e manutenção de equipamentos (Ar Condicionado central Self / Exp. direta, Caldeira, Gerador, Subestação e Elevador), inclusive encargos sociais e insalubridade.</t>
  </si>
  <si>
    <t>MP 15.05.0600 (/)</t>
  </si>
  <si>
    <t>Operador de equipamentos (Ar Condicionado central Self / Exp. direta, Caldeira, Gerador, Subestação e Elevador), inclusive encargos sociais e insalubridade.</t>
  </si>
  <si>
    <t>MP 15.10 Serviço</t>
  </si>
  <si>
    <t>MP 15.10.0050 (/)</t>
  </si>
  <si>
    <t>Serviços de manutenção preventiva de sistema de refrigeração, constando de fornecimento de todos os materiais necessários para sua execução, incluindo substituição e/ou recuperação dos elementos que compõe o sistema.  Executando substituição e/ou recuperação de: serpentinas, trocador shell and tube, compressor, válvulas 3 vias, válvulas de expansão, conjunto de ventilação e placas eletrônicas, para equipamentos com capacidade superior a 7,5TR.</t>
  </si>
  <si>
    <t>MP 15.10.0100 (/)</t>
  </si>
  <si>
    <t>Tratamento químico da água dos sistemas de ar condicionado central, inclusive coleta e relatório de amostra para controle (incluindo bacias das torres e tanques de expansão).</t>
  </si>
  <si>
    <t>MP 15.10.0200 (A)</t>
  </si>
  <si>
    <t>Execução de limpeza, higienização e descontaminação de rede de dutos dos sistemas de ar condicionado, conforme Portaria 3523 do Ministério da Saúde e Norma Técnica RE-09, bem como posteriores, incluindo relatório técnico.</t>
  </si>
  <si>
    <t>MP 15.10.0300 (/)</t>
  </si>
  <si>
    <t>Análise microbiológica do ar interior de ambiente climatizado em unidade hospitalar, inclusive coleta de amostra e laudo físico-químico e microbiológico, conforme Resolução RE nº 09 de 16/01/2003 da ANVISA.</t>
  </si>
  <si>
    <t>MP 20 Manutenção de Sistema de Chafarizes</t>
  </si>
  <si>
    <t>MP 20.05 Equipe de Serviços</t>
  </si>
  <si>
    <t>MP 20.05.0050 (/)</t>
  </si>
  <si>
    <t>Equipe de serviços atuando corretivamente em chafarizes para retirada, desobstrução e recolocação de bicos, exclusive transporte.</t>
  </si>
  <si>
    <t>MP 20.05.0100 (A)</t>
  </si>
  <si>
    <t>Equipe de serviços atuando corretivamente em chafarizes para retirada de peças hidráulicas e/ou elétricas, exclusive transporte.</t>
  </si>
  <si>
    <t>MP 20.05.0150 (A)</t>
  </si>
  <si>
    <t>Equipe de serviços atuando na manutenção preventiva de sistema de chafarizes, realizando testes e verificações periódicas com reparos dos defeitos encontrados, exclusive fornecimento de peças e transporte.</t>
  </si>
  <si>
    <t>MP 50 Manutenção de Usinas de Asfalto</t>
  </si>
  <si>
    <t>MP 50.20 Serviço de Manutenção</t>
  </si>
  <si>
    <t>MP 50.20.0300 (/)</t>
  </si>
  <si>
    <t>Serviço de calibragem de dispositivos de controle (balanças, termômetros, tacômetros, pressostatos, etc.) de Usinas de Asfalto, exclusive peças.</t>
  </si>
  <si>
    <t>MP 50.20.0350 (/)</t>
  </si>
  <si>
    <t>Serviço de manutenção e regulagem de queimadores a gás de secadores e geradores de calor de Usinas de Asfálto, exclusive peças.</t>
  </si>
  <si>
    <t>MP 50.20.0400 (/)</t>
  </si>
  <si>
    <t>Serviço  de usinagem de peças para Usinas de Asfalto, exclusive materiais.</t>
  </si>
  <si>
    <t>MT 05 Escavações Manuais</t>
  </si>
  <si>
    <t>MT 05.05 Escavação Manual de Vala - Material de 1ª Categoria</t>
  </si>
  <si>
    <t>MT 05.05.0050 (/)</t>
  </si>
  <si>
    <t>Escavação manual de vala em material de 1ª categoria (areia, argila ou piçarra), até 1,50m,  exclusive escoramento e esgotamento.</t>
  </si>
  <si>
    <t>MT 05.05.0100 (/)</t>
  </si>
  <si>
    <t>Escavação manual de vala em material de 1ª categoria (areia, argila ou piçarra), acima de 1,50m até 3m de profundidade, exclusive escoramento e esgotamento.</t>
  </si>
  <si>
    <t>MT 05.05.0150 (/)</t>
  </si>
  <si>
    <t>Escavação manual de vala em material de 1ª categoria (areia, argila ou piçarra), acima de 3m até 4,50m de profundidade, exclusive escoramento e esgotamento.</t>
  </si>
  <si>
    <t>MT 05.05.0200 (/)</t>
  </si>
  <si>
    <t>Escavação manual de vala em material de 1ª categoria (areia, argila ou piçarra), acima de  4,50m até 6m de profundidade, exclusive escoramento e esgotamento.</t>
  </si>
  <si>
    <t>MT 05.10 Escavação Manual de Vala - Material de 2ª Categoria</t>
  </si>
  <si>
    <t>MT 05.10.0050 (/)</t>
  </si>
  <si>
    <t>Desmonte manual em material de 2ª categoria (moledo ou rocha decomposta).</t>
  </si>
  <si>
    <t>MT 05.10.0100 (/)</t>
  </si>
  <si>
    <t>Escavação manual de vala a frio em material de 2ª categoria (moledo ou rocha decomposta) até 1,50m de profundidade, exclusive escoramento e esgotamento.</t>
  </si>
  <si>
    <t>MT 05.10.0150 (/)</t>
  </si>
  <si>
    <t>Escavação manual de vala a frio em material de 2ª categoria (moledo ou rocha decomposta) de 1,50m e 3m de profundidade, exclusive escoramento e esgotamento.</t>
  </si>
  <si>
    <t>MT 05.10.0200 (/)</t>
  </si>
  <si>
    <t>Marroamento de material de 2ª categoria (rocha decomposta), com volume máximo de 0,064m3, para redução a pedra-de-mão, referindo-se o preço ao material solto, depois de marroado.</t>
  </si>
  <si>
    <t>MT 05.15 Escavação Manual de Vala em Lodo</t>
  </si>
  <si>
    <t>MT 05.15.0015 (/)</t>
  </si>
  <si>
    <t>Escavação manual de cova em área de manguezal, com 1,00m de profundidade e 0,15 de diâmetro.</t>
  </si>
  <si>
    <t>MT 05.15.0050 (/)</t>
  </si>
  <si>
    <t>Escavação manual de vala em lodo, até 1,50m de profundidade, exclusive escoramento e esgotamento.</t>
  </si>
  <si>
    <t>MT 05.20 Escavação Manual de Valas e Reaterro para Ligações Prediais</t>
  </si>
  <si>
    <t>MT 05.20.0050 (/)</t>
  </si>
  <si>
    <t>Escavação e reaterro de vala, em material de 1ª categoria, para ligação de água potavél.</t>
  </si>
  <si>
    <t>MT 05.20.0100 (/)</t>
  </si>
  <si>
    <t>Escavação e reaterro de vala, em material de 1ª categoria, para ligação predial de esgoto sanitário.</t>
  </si>
  <si>
    <t>MT 05.25 Desmonte Manual - Material 3ª Categoria</t>
  </si>
  <si>
    <t>MT 05.25.0050 (/)</t>
  </si>
  <si>
    <t>Desmonte manual de bloco de material de 3ª categoria (rocha viva), inclusive redução a pedra-de-mão.</t>
  </si>
  <si>
    <t>MT 05.30 Escavação a Céu Aberto - Material de 1ª Categoria</t>
  </si>
  <si>
    <t>MT 05.30.0050 (/)</t>
  </si>
  <si>
    <t>Escavação manual em material de 1ª categoria, a céu aberto, até 0,50m de profundidade com remoção até 1 dam.</t>
  </si>
  <si>
    <t>MT 05.30.0100 (/)</t>
  </si>
  <si>
    <t>Escavação manual em material de 1ª categoria, a céu aberto, para profundidades maiores que 0,50m, com remoção até 10m (1dam).</t>
  </si>
  <si>
    <t>MT 05.35 Escoramento de Vala Pouca Profundidade</t>
  </si>
  <si>
    <t>MT 05.35.0050 (B)</t>
  </si>
  <si>
    <t>Escoramento simples, aberto, de vala de pouca profundidade, inclusive fornecimento dos materiais (peças de madeira serrada - 1" x 12" e 3" x 6").</t>
  </si>
  <si>
    <t>MT 05.35.0100 (B)</t>
  </si>
  <si>
    <t>Escoramento simples, fechado, de vala de pouca profundidade, inclusive fornecimento dos materiais (peças de madeira serrada - 1 x 12" e 3" x 6").</t>
  </si>
  <si>
    <t>MT 05.40 Proteção de Valas</t>
  </si>
  <si>
    <t>MT 05.40.0050 (/)</t>
  </si>
  <si>
    <t>Cerca protetora de borda de vala, construída com montantes de (7,5 x 7,5)cm de madeira serrada, com 1,50m de comprimento, ficando 0,50m enterrado, com intervalo de 2m e 2 tábuas de madeira serrada de (2,5 x 30)cm e (2,5 x 20)cm, horizontais, com 0,40m de separação, com reaproveitamento da madeira por 3 vezes.</t>
  </si>
  <si>
    <t>MT 05.40.0100 (/)</t>
  </si>
  <si>
    <t>Cerca protetora de borda de vala, construída com montantes de madeira serrada de (7,5 x 7,5)cm, com 1,50m de comprimento, ficando 0,50m enterrado, com intervalo de 5m e 3 linhas de fita plástica zebrada, horizontais, com 0,30m de separação, com reaproveitamento da madeira por 3 vezes.</t>
  </si>
  <si>
    <t>MT 05.40.0150 (/)</t>
  </si>
  <si>
    <t>Cerca protetora de borda de vala, construída com montantes de madeira serrada de (7,5 x 7,5)cm, com 1,50m de comprimento, ficando 0,50m enterrado, com intervalo de 6m e 1 linha de fita plástica zebrada, horizontal, com aproveitamento de 3 vezes da madeira.</t>
  </si>
  <si>
    <t>MT 05.40.0200 (/)</t>
  </si>
  <si>
    <t>Retirada e recolocação de cerca protetora de borda de vala, construída com montantes de (3"x3") de Pinho de 3ª, com 1,50m de comprimento, com intervalo de 2m e 2 tábuas de (1"x12") e (1"x9"), horizontais, com 0,40m de separação, exceto materiais.</t>
  </si>
  <si>
    <t>MT 05.40.0250 (/)</t>
  </si>
  <si>
    <t>Retirada e recolocação de cerca protetora de vala, construída com montantes de (3"x3") de Pinho de 3ª, com 1,50m de comprimento, com intervalo de 6m e 1 linha de fita plástica zebrada, horizontal, exceto materiais.</t>
  </si>
  <si>
    <t>MT 05.45 Escavação e Desmonte a Fogo</t>
  </si>
  <si>
    <t>MT 05.45.0050 (/)</t>
  </si>
  <si>
    <t>Desmonte a fogo de bloco de material de 3ª categoria (rocha viva), com volume de 1m3 a 50m3, sendo a ar comprimido tanto a perfuração como a redução a pedra-de-mão, e a explosão pelo sistema de iniciação não elétrico.</t>
  </si>
  <si>
    <t>MT 05.45.0100 (/)</t>
  </si>
  <si>
    <t>Desmonte a fogo de bloco de material de 2ª categoria (moledo ou rocha em decomposição), com volume de 1m3 a 50m3, sendo a ar comprimido tanto a perfuração como a redução a pedra-de-mão, e a explosão pelo sistema de iniciação não elétrico, e a redução a rompedor.</t>
  </si>
  <si>
    <t>MT 05.45.0150 (A)</t>
  </si>
  <si>
    <t>Escavação de rocha ou material de 3ª categoria, com utilização de fogo cuidadoso (Smootuing blasting), a céu aberto, em área urbana.</t>
  </si>
  <si>
    <t>MT 10 Escavações Mecânicas</t>
  </si>
  <si>
    <t>MT 10.05 Escavação Mecânica com Retro - Escavadeira</t>
  </si>
  <si>
    <t>MT 10.05.0050 (/)</t>
  </si>
  <si>
    <t>Escavação mecânica, em material de 1ª categoria (areia, argila ou piçarra),  utilizando Retro-Escavadeira.</t>
  </si>
  <si>
    <t>MT 10.10 Escavação Mecânica com Escavadeira Hidráulica</t>
  </si>
  <si>
    <t>MT 10.10.0050 (/)</t>
  </si>
  <si>
    <t>Escavação mecânica, em material de 1ª categoria (areia, argila ou piçarra), utilizando Escavadeira Hidráulica de 0,78m3.</t>
  </si>
  <si>
    <t>MT 10.10.0100 (/)</t>
  </si>
  <si>
    <t>Escavação mecânica em material mole, com escavadeira sobre esteiras tipo clam-shell, dentro da calha do rio, com alto grau de depreciação e desgaste mecânico, com presença de lamina d'água, sobre estrado de madeira apoiada no fundo do rio, onde o acesso pelas margens é inexistente, inclusive movimentação do estrado de madeira com a própria escavadeira.</t>
  </si>
  <si>
    <t>MT 10.15 Escavação e Remoção Mecânica a Céu Aberto com Trator</t>
  </si>
  <si>
    <t>MT 10.15.0050 (/)</t>
  </si>
  <si>
    <t>Escavação mecânica com trator tipo D-6R, em material de 1ª categoria, com transporte a 20m.</t>
  </si>
  <si>
    <t>MT 10.20 Dragagem</t>
  </si>
  <si>
    <t>MT 10.20.0100 (/)</t>
  </si>
  <si>
    <t>Dragagem de leito de rio ou canal, em material mole, utilizando escavadeira sobre esteiras, versão Drag-Line, com capacidade de 0,78m3.</t>
  </si>
  <si>
    <t>MT 10.20.0150 (/)</t>
  </si>
  <si>
    <t>Dragagem de leito de rio ou canal, em material mole, utilizando escavadeira sobre esteiras, versão Clam-Shell, com capacidade de 0,78m3.</t>
  </si>
  <si>
    <t>MT 10.25 Escavação com Equipamento de Ar Comprimido</t>
  </si>
  <si>
    <t>MT 10.25.0050 (/)</t>
  </si>
  <si>
    <t>Desmonte de bloco de material de 2ª categoria, sem utilização de explosivos, com rompedor a ar comprimido.</t>
  </si>
  <si>
    <t>MT 10.25.0100 (/)</t>
  </si>
  <si>
    <t>Desmonte de bloco de material de 3ª categoria (rocha viva), com equipamento de ar comprimido, sem a utilização de explosivos, com volume até 1m3, inclusive redução a pedra-de-mão com o mesmo equipamento.</t>
  </si>
  <si>
    <t>MT 10.25.0150 (/)</t>
  </si>
  <si>
    <t>Escavação em material de 2ª categoria (moledo ou rocha muito decomposta), com equipamento de ar comprimido, sem utilização de explosivos, em taludes ou valas com largura mínima de 3m até 1,50m profundidade, exclusive escoramento e limpeza.</t>
  </si>
  <si>
    <t>MT 10.25.0200 (/)</t>
  </si>
  <si>
    <t>Escavação em material de 2ª categoria (rocha decomposta), sem uso de explosivos, utilizando equipamento de ar comprimido.  O preço se refere a taludes ou valas com largura mínima de 3m até 1,50m de profundidade, exclusive escoramento e limpeza.</t>
  </si>
  <si>
    <t>MT 10.25.0250 (/)</t>
  </si>
  <si>
    <t>Escavação em material de 3ª categoria (rocha viva), sem uso de explosivos, utilizando equipamento de ar comprimido e serração com brocas, seguida de encunhamento.  O preço se refere a taludes com largura mínima de 1,50m até 3m, inclusive limpeza com trator carregadeira e retro escavadeira, com motor diesel de 79CV e capacidade da caçamba de 0,76m3, com operador.</t>
  </si>
  <si>
    <t>MT 10.25.0300 (/)</t>
  </si>
  <si>
    <t>Escavação em material de 3ª categoria (rocha viva), sem uso de explosivos, utilizando equipamento de ar comprimido e serração com brocas, seguida de encunhamento.  O preço se refere a taludes com largura mínima de 3m, inclusive limpeza manual.</t>
  </si>
  <si>
    <t>MT 10.25.0350 (/)</t>
  </si>
  <si>
    <t>Escavação em material de 3ª categoria (rocha sã fraturada), sem uso de explosivos, utilizando equipamento de ar comprimido e encunhamento generalizado.  O preço se refere a taludes ou valas com largura mínima de 3m até 1,50m de profundidade, exclusive escoramento e limpeza.</t>
  </si>
  <si>
    <t>MT 15 Aterro e Reaterro</t>
  </si>
  <si>
    <t>MT 15.05 Aterro e Compactação Manual</t>
  </si>
  <si>
    <t>MT 15.05.0050 (/)</t>
  </si>
  <si>
    <t>Aterro com material de 1ª categoria, compactado manualmente em camadas de 20cm, incluindo 2 tiros de pá, inclusive espalhamento e rega, exclusive material e transporte.</t>
  </si>
  <si>
    <t>MT 15.05.0100 (/)</t>
  </si>
  <si>
    <t>Compactação de aterro em camadas de 15cm, com maço.</t>
  </si>
  <si>
    <t>MT 15.05.0150 (/)</t>
  </si>
  <si>
    <t>Compactação de aterro em camadas de 20cm, com maço.</t>
  </si>
  <si>
    <t>MT 15.05.0200 (/)</t>
  </si>
  <si>
    <t>Compactação de material de 1ª categoria, inclusive descarga de Caminhão Basculante, movimentação a 1 tiro de pá, espalhamento e compactação manual em camadas de 30cm de material apiloado, exclusive material.</t>
  </si>
  <si>
    <t>MT 15.05.0250 (/)</t>
  </si>
  <si>
    <t>Reaterro de vala, compactado a maço, em camadas de 30cm de espessura máxima, com material de boa qualidade.</t>
  </si>
  <si>
    <t>MT 15.05.0300 (/)</t>
  </si>
  <si>
    <t>Reaterro de vala, com pó-de-pedra, compactado manualmente, inclusive fornecimento do material.</t>
  </si>
  <si>
    <t>MT 15.10 Aterro e Compactação Mecânica</t>
  </si>
  <si>
    <t>MT 15.10.0050 (/)</t>
  </si>
  <si>
    <t>Aterro com material de 1ª categoria, espalhado com motoniveladora,  em camadas de 20cm de material adensado, regado por Caminhão Tanque e compactado a 95% com Rolo Pé de Carneiro, auto propelido,  intervindo 2 serventes, exclusive o fornecimento do material.</t>
  </si>
  <si>
    <t>MT 15.10.0075 (/)</t>
  </si>
  <si>
    <t>Aterro com material de 1ª categoria, espalhado com retro-escavadeira, em camadas de 20cm, utilizando rolo compactador, com intervenção de 2 serventes, inclusive rega, exclusive fornecimento do material.</t>
  </si>
  <si>
    <t>MT 15.10.0100 (/)</t>
  </si>
  <si>
    <t>Aterro de vala com trator carregadeira e retro-escavadeira, com material de boa qualidade, em camadas de 20cm, utilizando  Vibro Compactador Portátil e operador, com intervenção de 2 serventes,  exclusive o fornecimento do material.</t>
  </si>
  <si>
    <t>MT 15.15 Preparo do Solo</t>
  </si>
  <si>
    <t>MT 15.15.0050 (A)</t>
  </si>
  <si>
    <t>Preparo de solo até 30cm de profundidade, compreedendo escavação e acerto manuais e compactação mecânica com remoção até 20m.</t>
  </si>
  <si>
    <t>MT 20 Espalhamento de Solo</t>
  </si>
  <si>
    <t>MT 20.05 Espalhamento de Solo Mecânico</t>
  </si>
  <si>
    <t>MT 20.05.0050 (/)</t>
  </si>
  <si>
    <t>Espalhamento de material de 1ª categoria com motoniveladora, exclusive o fornecimento do material.</t>
  </si>
  <si>
    <t>PJ 05 Gramas e Coberturas Vegetais</t>
  </si>
  <si>
    <t>PJ 05.05 Fornecimento de Plantas de Cobertura</t>
  </si>
  <si>
    <t>PJ 05.05.0410 (/)</t>
  </si>
  <si>
    <t>Espécies vegetais com altura de (0,40 a 1,50)m, tipo Gardenia Jasminóides (Jasmim do Cabo), Alpínia Purpurata (Gengibre Vermelho), Cordyline Terminalis (Dracena Vermelha), Dieffenbachia Amoema (Comigo Ninguém Pode) ou similar e considerando 4 mudas por m2.  Fornecimento.</t>
  </si>
  <si>
    <t>PJ 05.05.0420 (/)</t>
  </si>
  <si>
    <t>Espécies vegetais com altura de (0,60 a 1,50)m, tipo Calliandra Tweedii (Esponjinha Vermelha), Hibiscus Rosa-Sinensis (Hibisco Argentino), Malvaviscus Arboreus (Hibisco Colibri) ou similar e considerando 4 mudas por m2.  Fornecimento.</t>
  </si>
  <si>
    <t>PJ 05.05.0520 (/)</t>
  </si>
  <si>
    <t>Espécies vegetais com altura de (0,25 a 1,00)m, tipo Sanchezia Nobilis (Sanquésia), Allamanda SP (Alamanda), Anthurium Andraeanum (Antúrio de Flor), Alocasia Cucullata (Inhame Chines), Crinum Asiaticum (Crino Branco), Panbanus Veitchi (Pandano Veitchi), Spathoglottis Plicata (Orquidea Violeta) ou similar e considerando 8 mudas por m2.  Fornecimento.</t>
  </si>
  <si>
    <t>PJ 05.05.0530 (/)</t>
  </si>
  <si>
    <t>Espécies vegetais com altura de (0,40 a 1,50)m, tipo Arundina Bambusifolia (Orquidea Bambu), Jatropha Podagrica (Batata do Inferno), Strelitzia Reginae (Flor Ave do Paraiso), Heliconia Angusta (Falsa Ave do Paraiso) ou similar e considerando 8 mudas por m2.  Fornecimento.</t>
  </si>
  <si>
    <t>PJ 05.05.0610 (/)</t>
  </si>
  <si>
    <t>Espécies vegetais com altura de (0,10 a 0,40)m, tipo Jasminum Nitidum (Jasmim Estrela), Barleria Cristata (Caetizinho), Canna Denudata (Cana da India), Canna x Generallis (Cana-Indica, Biri), Curculigo Capitulata (Curculigo), Dichorisandra Thyrsiflora (Gengibre Azul), Ixora SP (Ixora Anã), Kalanchoe Gastonis-Bonnieri (Planta da Vida), Maranta Arundinacea (Araruta), Tradescantia Spathacea (Rhoeo), Zantedeschia Aethiopica (Copo de Leite) ou similar e considerando 12 mudas por m2.  Fornecimento.</t>
  </si>
  <si>
    <t>PJ 05.05.0630 (/)</t>
  </si>
  <si>
    <t>Espécies vegetais com altura de (0,20 a 0,80)m, tipo Helicônia Psittacorum (Helicônia Papagaio), Xanthosoma Lindeni (Xantia), Calathea Zebrina (Calatea Zebra), Jasminum Sambac (Bogari) ou similar e considerando 12 mudas por m2.  Fornecimento.</t>
  </si>
  <si>
    <t>PJ 05.05.0710 (/)</t>
  </si>
  <si>
    <t>Espécies vegetais com altura de (0,15 a 0,40)m, tipo Pachystachys Lutea (Camarão Amarelo), Asparagus Densiflorus "Sprengeri" (Aspasgo/Bambuzinho), Justiça Brandegeana / Beloperone Guttata (Camarão Vermelho), Penta Laceolata (Penta), Strobilanthes Dyerianus (Escudo Persa), Nephrolepis Exaltata (Samambaia Crespa) ou similar e considerando 16 mudas por m2.  Fornecimento.</t>
  </si>
  <si>
    <t>PJ 05.05.0720 (/)</t>
  </si>
  <si>
    <t>Espécies vegetais com altura de (0,20 a 0,40)m, tipo Ctenanthe Setosa (Maranta Cinza), Calathea Makoyana (Maranta Pavão), Belamcanda Chinensis (Flor Leopardo), Miscanthus Sinensis (Capim Zebra), Nephrolepis Pectinata (Samambaia Paulista), Sansevieira Trifasciata "Laurentii" (Espada de São Jorge) ou similar e considerando 16 mudas por m2.  Fornecimento.</t>
  </si>
  <si>
    <t>PJ 05.05.0800 (/)</t>
  </si>
  <si>
    <t>Espécies vegetais com altura de (0,10 a 0,20)m, tipo Cuphea Gracilis (Érica), Acalypha Reptans (Rabo de Gato / Mini Acalifa), Arachis Repens (Grama Amendoim), Asystasia Gangetica ou Coromandedeliana (Asistásia), Bulbeline Frutescens ou Caulescens (Bulbine), Chlorophytum Comosum Variegatum (Clorofito), Duranta Repens (Pingo de Ouro / Violeteira), Evolvulus Glomeratus (Evolvolo), Hemigrafhis Colorata (Hera-Roxa), Ophiopogon Japonicus (Pele-de-Urso), Peristrophe Augustifolia (Periquito Amarelo), Pilea Cadierei (Piléia / Planta Alumínio), Pilea Microphylla (Brilhantina), Ruellia Squarrosa (Ruélia-Roxa), Schizocentron Elegans (Quaresminha), Scindapsus Aureus (Jibóia), Setcreasea Purpurea ou Trandescantia Pallida (Setcresea), Spilanthes Repens (Margaridinha Rasteira), Syngonium Podophyllum (Maracanã Rajado), Tradescantia Zebrina ou Zebrina Pendula (Trapoeraba Roxa), Tradescantia Zebrina Purpusii ou Zebrina Purpusii (Trapoeraba Roxa), Wedelia Paludosa ou Spangineticola Trilobata (Margaridão) ou similar e considerando 25 mudas por m2.  Fornecimento.</t>
  </si>
  <si>
    <t>PJ 05.05.0820 (/)</t>
  </si>
  <si>
    <t>Espécies vegetais com altura de (0,10 a 0,30)m, tipo Lantana Camara (Cambará), Ajuga Reptans (Ajuga), barleria Repens (Barléria-Vermelha), Catharanthuns Roseus (Vinca), Coreopsis Lanceolata (Margaridinha Amarela), Euphorbia Millii (Coroa-de-Cristo Pequena), Iresine Herbstii (Orelha-de-Macaco), Lantana Sellowiana (Lantana), Lantana Undulata (Lantana Branca), Plectranthus Nummlarius (Dólar), Portulaca Grandiflora (Onze-Horas), Salvia Splendens (Sálvia), Selaginella Umbrosa (Selaginela), Senecio Douglasii (Cinerária), Solanum Violaefolium (Solano- Rasteiro), Tulbaghia Violacea (Junquilho-Alho-Social), Unxia Kubitzkii (Botão-de-Ouro) ou similar e considerando 25 mudas por m2.  Fornecimento.</t>
  </si>
  <si>
    <t>PJ 05.05.0830 (/)</t>
  </si>
  <si>
    <t>Espécies vegetais com altura de (0,10 a 0,20)m, tipo Hemerocallis Flava (Hemerocacalis, Lirio), Begonia Cucullata ou Semperflorens (Azedinha do Brejo), Coreopsis Grandiflora (Camomila), Episcia Cupreata (Violeta Vermelha), Fittonia Verschaffeltii (Planta Mosaico), Impatiens Waleriana (Maria-Sem-Vergonha), Maranta Leuconeura (Barriga de Sapo), Petúnia Hybrida (Petúnia), Tagetes Patula (Cravo-Francês), Verbena Hibrida (Verbena / Camaradinha) ou similar e considerando 25 mudas por m2.  Fornecimento.</t>
  </si>
  <si>
    <t>PJ 05.05.0860 (/)</t>
  </si>
  <si>
    <t>Espécies vegetais com altura de (0,15 a 0,30)m, tipo Ophiopogon jaburan (Barba - de - Serpente), Kalanchoe Blossfeldiana (Calancoê), Maranta Bicolor (Caetê) ou similar e considerando 25 mudas por m2.  Fornecimento.</t>
  </si>
  <si>
    <t>PJ 05.10 Plantio de Gramas e Leguminosas</t>
  </si>
  <si>
    <t>PJ 05.10.0050 (A)</t>
  </si>
  <si>
    <t>Plantio de plantas de cobertura, conforme Projeto FPJ.</t>
  </si>
  <si>
    <t>PJ 05.10.0052 (/)</t>
  </si>
  <si>
    <t>Plantio de cobertura vegetal, considerando 4 mudas por m2.</t>
  </si>
  <si>
    <t>PJ 05.10.0053 (/)</t>
  </si>
  <si>
    <t>Plantio de cobertura vegetal, considerando 8 mudas por m2.</t>
  </si>
  <si>
    <t>PJ 05.10.0056 (/)</t>
  </si>
  <si>
    <t>Plantio de cobertura vegetal, considerando 12 mudas por m2.</t>
  </si>
  <si>
    <t>PJ 05.10.0059 (/)</t>
  </si>
  <si>
    <t>Plantio de cobertura vegetal, considerando 16 mudas por m2.</t>
  </si>
  <si>
    <t>PJ 05.10.0065 (/)</t>
  </si>
  <si>
    <t>Plantio de cobertura vegetal, considerando 25 mudas por m2.</t>
  </si>
  <si>
    <t>PJ 05.10.0100 (A)</t>
  </si>
  <si>
    <t>Plantio de grama em placas, tipo São Carlos, Batatais ou Larga, inclusive o fornecimento da grama  e preparo de terreno.</t>
  </si>
  <si>
    <t>PJ 05.10.0106 (/)</t>
  </si>
  <si>
    <t>Plantio de grama, incluindo preparo do terreno com 10cm de saibro e 5cm de terra estrumada, exclusive fornecimento da grama.</t>
  </si>
  <si>
    <t>PJ 05.10.0109 (/)</t>
  </si>
  <si>
    <t>Plantio de grama, tipo Stenotaphrum Secundatum Variação Variegatum, inclusive transporte e fornecimento.</t>
  </si>
  <si>
    <t>PJ 05.10.0112 (/)</t>
  </si>
  <si>
    <t>Plantio de grama, tipo Zoizia Japonica, inclusive fornecimento.</t>
  </si>
  <si>
    <t>PJ 05.10.0150 (/)</t>
  </si>
  <si>
    <t>Plantio de grama em placas, tipo São Carlos, Batatais ou Larga, inclusive compra e arrancamento no local de origem, carga, transporte, descarga e preparo do terreno, para recomposição de áreas gramadas eventualmente danificadas.</t>
  </si>
  <si>
    <t>PJ 05.10.0500 (/)</t>
  </si>
  <si>
    <t>Biomanta vegetal para quantidades de até 500,00m2, incluindo coveamento, plantio de sementes de espécies nativas da região, insumos para adubação e irrigação.  Fornecimento e colocação.</t>
  </si>
  <si>
    <t>PJ 05.10.0550 (/)</t>
  </si>
  <si>
    <t>Biomanta vegetal para quantidades de 501,00m2 a 1.000,00m2, incluindo coveamento, plantio de sementes de espécies nativas da região, insumos para adubação e irrigação.  Fornecimento e colocação.</t>
  </si>
  <si>
    <t>PJ 05.10.0600 (/)</t>
  </si>
  <si>
    <t>Biomanta vegetal para quantidades superiores a 1.000,00m2, incluindo coveamento, plantio de sementes de espécies nativas da região, insumos para adubação e irrigação.  Fornecimento e colocação.</t>
  </si>
  <si>
    <t>PJ 05.20 Gramas Sintéticas</t>
  </si>
  <si>
    <t>PJ 05.20.0050 (/)</t>
  </si>
  <si>
    <t>Grama sintética Européia, em rolos, com fios de 28mm de comprimento, Flexigrass FLP PP 28mm ou similar, na cor verde, inclusive mão-de-obra especializada para execução de serviços, fornecimento e instalação de faixas de grama sintética branca para as demarcações do campo, regularização com areia adequada e transporte do material até o local dos serviços.  Fornecimento e colocação.</t>
  </si>
  <si>
    <t>PJ 05.20.0055 (/)</t>
  </si>
  <si>
    <t>Piso de grama sintética, em rolo, com fios de 50mm de altura, na cor verde, demarcação de linhas com grama na cor branca, sistema de amortecimento composto com as seguintes características mínimas:  Camada de areia especial com 1cm de espessura (20 Kg/m2) e grânulos de borracha de granulometria de 0,6 a 2mm (9 Kg/m2) e mão de obra especializada para instalação; exclusive base asfáltica, mureta perimetral para contenção da base, canaleta perimetral para coleta e escoamento da água e preparo de terreno.  Fornecimento e colocação.</t>
  </si>
  <si>
    <t>PJ 05.20.0100 (/)</t>
  </si>
  <si>
    <t>Grama sintética européia auto-drenante em rolos para campo de futebol e afins, composto de base primária em ráfia de PP (polipropileno) adicionada de reforço dimensional tipo "cabelo de anjo" revestidos por baixo com camada de latex preto de alta resistência e microporos para drenagem de águas pluviais, tufada com fios de 30mm de altura em fibra de PP (polipropileno) fibrilado 8800 DTEX, na cor verde, com densidade de 16.400 pontos por metro quadrado, rolos unidos com fita especial em tecido de poliester e adesivo de poliuretano bicomponente a prova d'água e demarcação com linhas de grama branca do mesmo material e preenchida com lastro de 30Kg/m2 de areia quartsoza tipo AB40/50.  Colocação.</t>
  </si>
  <si>
    <t>PJ 05.20.0105 (/)</t>
  </si>
  <si>
    <t>Piso de grama sintética, em rolo, com fios de 50mm de altura, na cor verde, demarcação de linhas com grama na cor branca, sistema de amortecimento composto com as seguintes características mínimas:  Camada de areia especial com 1cm de espessura (20 Kg/m2) e grânulos de borracha de granulometria de 0,6 a 2mm (9 Kg/m2) e mão de obra especializada para instalação; base asfáltica drenante composta de camadas niveladas de brita Nº 2 e pedrisco, imprimadas com emulsão asfáltica e compactadas na espessura de 10cm, mureta perimetral em blocos de concreto de (15 x 20 x 40)cm para contenção da base; exclusive canaleta perimetral para coleta e escoamento da água e preparo de terreno.  Fornecimento e colocação.</t>
  </si>
  <si>
    <t>PJ 05.20.0500 (/)</t>
  </si>
  <si>
    <t>Remoção de grama sintética, inclusive carga, descarga e transporte a 30 Km.</t>
  </si>
  <si>
    <t>PJ 10 Árvores e Arbustos</t>
  </si>
  <si>
    <t>PJ 10.05 Plantio de Árvores e Arbustos</t>
  </si>
  <si>
    <t>PJ 10.05.0050 (/)</t>
  </si>
  <si>
    <t>Amarrio de mudas de árvore ao tutor, com fitilho plástico, exclusive este.</t>
  </si>
  <si>
    <t>PJ 10.05.0100 (A)</t>
  </si>
  <si>
    <t>Plantio de arbusto para jardim, conforme Projeto FPJ.</t>
  </si>
  <si>
    <t>PJ 10.05.0150 (/)</t>
  </si>
  <si>
    <t>Mudas com 50cm a 70cm de altura, plantio em encosta, exclusive tutor, inclusive abertura da cova.</t>
  </si>
  <si>
    <t>PJ 10.05.0201 (/)</t>
  </si>
  <si>
    <t>Plantio de árvore de 2,50m de altura, de qualquer espécie, em logradouro público, inclusive transporte, abertura de cova de (80 x 80 x 80)cm, terra estrumada, estaca de madeira (tutor), amarrio com fitilho e retirada do material excedente, exclusive o fornecimento da árvore, tento, demolição e recomposição de passeio.</t>
  </si>
  <si>
    <t>PJ 10.05.0205 (/)</t>
  </si>
  <si>
    <t>Plantio de árvore de 2,50m de altura, de qualquer espécie, em logradouro público, inclusive transporte, abertura de cova de (0,60 x 1,50 x 1,00)m, terra estrumada, estaca de madeira (tutor), amarrio com fitilho e retirada do material excedente, exclusive o fornecimento da árvore, plantio de cobertura, tento, demolição e recomposição de passeio.</t>
  </si>
  <si>
    <t>PJ 10.05.0210 (/)</t>
  </si>
  <si>
    <t>Plantio de árvore de 2,50m de altura, de qualquer especie, em logradouro publico, inclusive transporte, abertura de cova de (0,70 x 1,50 x 1,00)m, terra estrumada, estaca de madeira (tutor), amarrio com fitilho e retirada do material excedente, exclusive o fornecimento da arvore, plantio de cobertura, tento, demolicao e recomposicao de passeio.</t>
  </si>
  <si>
    <t>PJ 10.05.0215 (/)</t>
  </si>
  <si>
    <t>Plantio de arvore de 2,50m de altura, de qualquer especie, em logradouro publico, inclusive transporte, abertura de cova de (0,80 x 1,50 x 1,00)m, terra estrumada, estaca de madeira (tutor), amarrio com fitilho e retirada do material excedente, exclusive o fornecimento da arvore, plantio de cobertura, tento, demolicao e recomposicao de passeio.</t>
  </si>
  <si>
    <t>PJ 10.05.0220 (/)</t>
  </si>
  <si>
    <t>Plantio de arvore de 2,50m de altura, de qualquer especie, em logradouro publico, inclusive transporte, abertura de cova de (0,90 x 1,50 x 1,00)m, terra estrumada, estaca de madeira (tutor), amarrio com fitilho e retirada do material excedente, exclusive o fornecimento da arvore, plantio de cobertura, tento, demolicao e recomposicao de passeio.</t>
  </si>
  <si>
    <t>PJ 10.05.0225 (/)</t>
  </si>
  <si>
    <t>Plantio de arvore de 2,50m de altura, de qualquer especie, em logradouro publico, inclusive transporte, abertura de cova de (1,00 x 1,50 x 1,00)m, terra estrumada, estaca de madeira (tutor), amarrio com fitilho e retirada do material excedente, exclusive o fornecimento da arvore, plantio de cobertura, tento, demolicao e recomposicao de passeio.</t>
  </si>
  <si>
    <t>PJ 10.05.0230 (/)</t>
  </si>
  <si>
    <t>Plantio de arvore de 2,50m de altura, de qualquer especie, em logradouro publico, inclusive transporte, abertura de cova de (1,10 x 1,50 x 1,00)m, terra estrumada, estaca de madeira (tutor), amarrio com fitilho e retirada do material excedente, exclusive o fornecimento da arvore, plantio de cobertura, tento, demolicao e recomposicao de passeio.</t>
  </si>
  <si>
    <t>PJ 10.05.0235 (/)</t>
  </si>
  <si>
    <t>Plantio de arvore de 2,50m de altura, de qualquer especie, em logradouro publico, inclusive transporte, abertura de cova de (1,20 x 1,50 x 1,00)m, terra estrumada, estaca de madeira (tutor), amarrio com fitilho e retirada do material excedente, exclusive o fornecimento da arvore, plantio de cobertura, tento, demolicao e recomposicao de passeio.</t>
  </si>
  <si>
    <t>PJ 10.05.0240 (/)</t>
  </si>
  <si>
    <t>Plantio de arvore de 2,50m de altura, de qualquer especie, em logradouro publico, inclusive transporte, abertura de cova de (1,30 x 1,50 x 1,00)m, terra estrumada, estaca de madeira (tutor), amarrio com fitilho e retirada do material excedente, exclusive o fornecimento da arvore, plantio de cobertura, tento, demolicao e recomposicao de passeio.</t>
  </si>
  <si>
    <t>PJ 10.05.0245 (/)</t>
  </si>
  <si>
    <t>Plantio de arvore de 2,50m de altura, de qualquer especie, em logradouro publico, inclusive transporte, abertura de cova de (1,40 x 1,50 x 1,00)m, terra estrumada, estaca de madeira (tutor), amarrio com fitilho e retirada do material excedente, exclusive o fornecimento da arvore, plantio de cobertura, tento, demolicao e recomposicao de passeio.</t>
  </si>
  <si>
    <t>PJ 10.05.0255 (/)</t>
  </si>
  <si>
    <t>Plantio de arvore de 2,50m de altura, de qualquer especie, em logradouro publico, inclusive transporte, abertura de cova de (1,50 x 1,50 x 1,00)m, terra estrumada, estaca de madeira (tutor), amarrio com fitilho e retirada do material excedente, exclusive o fornecimento da arvore, plantio de cobertura, tento, demolicao e recomposicao de passeio.</t>
  </si>
  <si>
    <t>PJ 10.30 Espécies Vegetais - Fornecimento</t>
  </si>
  <si>
    <t>PJ 10.30.0100 (/)</t>
  </si>
  <si>
    <t>Espécies vegetais com altura de (0,30 a 2,00)m, tipo Arbusto  Dracaena Marginata (Dracena de Madagascar), Agave Attenuata (Agave Dragão), Agave Angustifolia (Piteira do Caribe), Arbusto Clusia Rosea (Clusia), CortadoriaSelloana (Pluma, Capim dos Pampas), Dracaena Arborea (Dracena), Eugenia Sprengelii (Murta), Euphorbia Cotinifolia (Caracasana), Philodendron Gloriosum (Filodendro Glorioso), Philodendron Undulatum (Guaimbê da Folha Ondulada), Tibouchina Grandifolia (Orelha de Onça), Yucca Elephantipes (iúca Elefante) ou similar.  Fornecimento.</t>
  </si>
  <si>
    <t>PJ 10.30.0300 (/)</t>
  </si>
  <si>
    <t>Espécies vegetais com altura de (0,40 a 2,00)m, tipo Arbusto Philodendron Bipinnatifidum (Banana de Macaco), Agave Americana (Pita Azul), Agave Americana Marginata (Agave), Codiaeum variegatum (Cróton), Colocasia Esculenta (Inhame Branco), Cordia Lutea (Cordia Amarela), Dracaena Fragans (Coqueiro de Vênus, Pau D'Água), Ligustrum Sinensi (Ligustro Chines), Musa Coccinea (Bananeira Florida, Bananeira Vermelha), Myrthus Communs (Murta), Nerium Oleander (Espirradeira), Philodendron Selloum (Guaimbê), Philodendron Speciosum (Filodendro Imperial), Philodendron Wilsonii (Filodendro), Polyscias Fruticosa (Árvore da Felicidade), Rhododendron x Simsii (Azaléia Belga), Senna Alata (Maria Preta), Stenolobium Stans/Tecoma Stans (Ipê de Jardim) ou similar.  Fornecimento.</t>
  </si>
  <si>
    <t>PJ 10.50 Árvores</t>
  </si>
  <si>
    <t>PJ 10.50.0500 (/)</t>
  </si>
  <si>
    <t>Espécies vegetais nativas com CAP (Circunferência na Altura do Peito) variando entre 0,10m e 0,15m e altura entre 2,50m e 3,00m.  Fornecimento.</t>
  </si>
  <si>
    <t>PJ 10.50.0550 (/)</t>
  </si>
  <si>
    <t>Espécies vegetais nativas com CAP (Circunferência na Altura do Peito) variando entre 0,15m e 0,20m e altura entre 3,00m e 3,50m.  Fornecimento.</t>
  </si>
  <si>
    <t>PJ 10.50.0600 (/)</t>
  </si>
  <si>
    <t>Espécies vegetais nativas com CAP (Circunferência na Altura do Peito) variando entre 0,20m e 0,25m e altura entre 3,50m e 4,00m.  Fornecimento.</t>
  </si>
  <si>
    <t>PJ 10.60 Palmeiras</t>
  </si>
  <si>
    <t>PJ 10.60.0100 (/)</t>
  </si>
  <si>
    <t>Espécies vegetais com altura de (0,60 a 1,00)m, tipo Palmeira Phoenix Roebelenii (Tamareira Anã), Coccothrinax SP (Leque-Prateada), Elaeis Guineensis (Dendezeiro), Gaussia Maya (Palmeira Maia) ou similar.  Fornecimento.</t>
  </si>
  <si>
    <t>PJ 10.60.0151 (/)</t>
  </si>
  <si>
    <t>Espécies vegetais com altura de (2,50 a 3,50)m, tipo Palmeira Syagrus Romanzoffiana (Baba-de-Boi / Gerivá), Aiphanes Caryotifolia (Palmeira "Spine"), Livistonia Chinensis (Leque da China / Falsa Latânia), Rhapis Excelsa (Palmeira Ráfia), Roystonea Oleracea (Palmeira Real) ou similar.  Fornecimento.</t>
  </si>
  <si>
    <t>PJ 10.60.0152 (/)</t>
  </si>
  <si>
    <t>Espécies vegetais com altura de (6,00 a 7,00)m Tipo Palmeira Syagrus Romanzoffiana (Baba-de-Boi / Gerivá); Aiphanes Caryotifolia (Palmeira "Spine"); Livistonia Chinensis (Leque da China / Falsa Latânia); Roystonea Oleracea (Palmeira Real) ou similar.  Fornecimento.</t>
  </si>
  <si>
    <t>PJ 15 Cercas e Protetores</t>
  </si>
  <si>
    <t>PJ 15.05 Cercas e Protetores</t>
  </si>
  <si>
    <t>PJ 15.05.0040 (A)</t>
  </si>
  <si>
    <t>Cerca protetora de jardim, formando arcos com 46cm de diâmetro em aço redondo liso de 1/2", superpostos de 10cm, soldados em barra de (1 1/2"x3/8"), com montantes do mesmo material, distanciados de 75cm, chumbados em blocos de concreto, inclusive escavação, reaterro, carga, descarga e transporte.  Fornecimento e colocação.</t>
  </si>
  <si>
    <t>PJ 15.05.0044 (A)</t>
  </si>
  <si>
    <t>Cerca protetora de jardim com 18cm de altura, em barra chata de aço ASTM 588 de (3" x 1/4"), com montantes do mesmo material, distanciados de 1,00m, chumbados em bloco de concreto, inclusive escavação, reaterro, carga, descarga e transporte.</t>
  </si>
  <si>
    <t>PJ 15.05.0050 (B)</t>
  </si>
  <si>
    <t>Cerca protetora de jardim, tipo capelinha, em módulos de 1,20m.  Fornecimento e colocação.</t>
  </si>
  <si>
    <t>PJ 15.05.0053 (A)</t>
  </si>
  <si>
    <t>Cerca protetora para jardim, em tela em chapa de metal expandido, malha de (8"x3"), chapa de 3/16", inclusive pintura.  Fornecimento e colocação.</t>
  </si>
  <si>
    <t>PJ 15.05.0059 (A)</t>
  </si>
  <si>
    <t>Cerca protetora de jardim com 30cm de altura, em tela em chapa de metal expandido, malha de (8"x3"), chapa de 3/16", soldada em tubo de aço galvanizado com diâmetro interno de 2", chumbados em blocos de concreto a cada 80cm, inclusive escavação, reaterro, carga, descarga, transporte e pintura.  Fornecimento e colocação.</t>
  </si>
  <si>
    <t>PJ 15.05.0100 (/)</t>
  </si>
  <si>
    <t>Guarda-corpo em toras de madeira de reflorestamento e entrelaçado com corda sizal.  Fornecimento e colocação.</t>
  </si>
  <si>
    <t>PJ 15.05.0110 (A)</t>
  </si>
  <si>
    <t>Limitador de grama em polietileno - Linha Borda.  Fornecimento e colocação.</t>
  </si>
  <si>
    <t>PJ 15.05.0113 (A)</t>
  </si>
  <si>
    <t>Limitador de grama em polietileno - Linha Plana.  Fornecimento e colocação</t>
  </si>
  <si>
    <t>PJ 15.05.0125 (/)</t>
  </si>
  <si>
    <t>Moirão em madeira de reflorestamento, para sustentação de retentores em área de manguezal, com seção de diâmetro de 15cm, altura livre média de 2,00m, enterrado a 1,00m de profundidade, incluindo escavação manual de cova.  Fornecimento e colocação.</t>
  </si>
  <si>
    <t>PJ 15.05.0150 (A)</t>
  </si>
  <si>
    <t>Protetor de arvore em ferro de 3/8", circular com diâmetro de 30cm, altura de 2m, base em concreto, engastado no solo de 50cm, inclusive pintura a óleo.  Fornecimento e colocação.</t>
  </si>
  <si>
    <t>PJ 15.05.0153 (A)</t>
  </si>
  <si>
    <t>Protetor de arvore em ferro de 3/8", circular com diâmetro de 40cm, altura de 2m, base em concreto, engastado no solo de 50cm, inclusive pintura a óleo.  Fornecimento e colocação.</t>
  </si>
  <si>
    <t>PJ 15.05.0160 (/)</t>
  </si>
  <si>
    <t>Protetor (gola) de árvore em ferro fundido nodular, nas dimensões de (1,00x1,00x0,60)m.  Fornecimento.</t>
  </si>
  <si>
    <t>PJ 15.05.0166 (/)</t>
  </si>
  <si>
    <t>Protetor (gola) de árvore em ferro fundido nodular, nas dimensões de (1,28x1,28x0,90)m.  Fornecimento.</t>
  </si>
  <si>
    <t>PJ 15.05.0200 (B)</t>
  </si>
  <si>
    <t>Protetor de canteiro em tubos de aço galvanizado (externa e internamente), com (1,20x0,30)m, formado por 2 tubos de 3" e espessura de parede de 1/8" na vertical e 1 tubo de 1 1/2" na horizontal, fixados por encaixe, com tratamento anticorrosivo e pintura.  Fornecimento e colocação.</t>
  </si>
  <si>
    <t>PJ 15.05.0700 (/)</t>
  </si>
  <si>
    <t>Retentor flutuante para proteção de manguezal. Confecção e instalação.</t>
  </si>
  <si>
    <t>PJ 15.10 Telas</t>
  </si>
  <si>
    <t>PJ 15.10.0030 (/)</t>
  </si>
  <si>
    <t>Tela de arame galvanizado nº 14, com malha losangular de 1/2".  Fornecimento.</t>
  </si>
  <si>
    <t>PJ 15.10.0050 (/)</t>
  </si>
  <si>
    <t>Tela de arame galvanizado nº 12, com malha losangular de 1".  Fornecimento.</t>
  </si>
  <si>
    <t>PJ 15.10.0100 (/)</t>
  </si>
  <si>
    <t>Tela de arame galvanizado nº 08, com malha losangular de 1 1/2".  Fornecimento.</t>
  </si>
  <si>
    <t>PJ 15.10.0103 (/)</t>
  </si>
  <si>
    <t>Tela de arame galvanizado nº 08, com malha losangular de 1 1/2", soldada em quadro de ferro.  Colocação.</t>
  </si>
  <si>
    <t>PJ 15.10.0150 (/)</t>
  </si>
  <si>
    <t>Tela de arame galvanizado nº 08, com malha quadrada (fios ondulados) de (2 x 2)cm.  Fornecimento.</t>
  </si>
  <si>
    <t>PJ 15.10.0200 (/)</t>
  </si>
  <si>
    <t>Tela de arame galvanizado nº 12, com malha losangular de 5cm.  Fornecimento.</t>
  </si>
  <si>
    <t>PJ 15.10.0203 (A)</t>
  </si>
  <si>
    <t>Tela de arame galvanizado nº 12, com malha losangular de 5cm, fixada com arame galvanizado nº 12, à armação tubular de ferro galvanizado (exclusive esta).  Fornecimento e colocação.</t>
  </si>
  <si>
    <t>PJ 15.10.0500 (/)</t>
  </si>
  <si>
    <t>Tela de arame galvanizado n° 12, revestido de PVC, com malha losangular de 5cm, fixada com arame galvanizado nº 12, à armação tubular de ferro galvanizado (exclusive esta). Fornecimento e colocação.</t>
  </si>
  <si>
    <t>PJ 15.10.0900 (/)</t>
  </si>
  <si>
    <t>Tela em polietileno de alta densidade, 100% virgem, com malha de (5x5)cm, com resistência a tração de 500Kgf.  Fornecimento e colocação.</t>
  </si>
  <si>
    <t>PJ 15.15 Alambrados</t>
  </si>
  <si>
    <t>PJ 15.15.0050 (/)</t>
  </si>
  <si>
    <t>Alambrado com até 2m de altura, com tela de arame galvanizado nº 12, malha quadrada de 1", formando quadros contornados de cantoneira de (3/4"x3/4"x1/8"), fixados em montantes de tubos galvanizados (externa e internamente) de 2" e espessura de parede de 1/8" com carapuças de fechamento superior, espaçados a cada 2,50m e chumbados no solo, exclusive a base de fixação.  Fornecimento e colocação.</t>
  </si>
  <si>
    <t>PJ 15.15.0100 (C)</t>
  </si>
  <si>
    <t>Alambrado com 3,0m de altura, em tela de arame galvanizado nº 12, malha losango de 5cm, fixada em tubos de ferro galvanizado (externa e internamente) de diâmetro interno de 2" e espessura de parede de 1/8", em modulos de (3,00x1,50)m, chumbados em blocos de concreto, inclusive escavação, reaterro, carga, descarga, transporte e pintura dos tubos, com 2 demãos de acabamento.  Fornecimento e colocação.</t>
  </si>
  <si>
    <t>PJ 15.15.0101 (A)</t>
  </si>
  <si>
    <t>Alambrado com 3,0m de altura, em tela de arame galvanizado nº 12, malha losango de 5cm, fixada em tubos de ferro galvanizado (externa e internamente) com diâmetro interno de 2 1/2" e espessura de parede de 1/8", em modulos de (3,00x1,50)m, chumbados em blocos de concreto, inclusive escavação, reaterro, carga, descarga, transporte e pintura dos tubos, com 2 demãos de acabamento.  Fornecimento e colocação.</t>
  </si>
  <si>
    <t>PJ 15.15.0102 (/)</t>
  </si>
  <si>
    <t>Alambrado com 3,0m de altura, em tela de arame galvanizado nº 12, malha losango de 5cm, fixada em tubos de ferro galvanizado (externa e internamente) com diâmetro interno de 3" e espessura de parede de 1/8", sem costura, em modulos de (3,00x1,50)m, chumbados em blocos de concreto, inclusive escavação, reaterro, carga, descarga, transporte e pintura dos tubos, com 2 demãos de acabamento.  Fornecimento e colocação.</t>
  </si>
  <si>
    <t>PJ 15.15.0103 (C)</t>
  </si>
  <si>
    <t>Alambrado com 4,5m de altura, em tela de arame galvanizado nº 12, malha losango de 5cm, fixada em tubos de ferro galvanizado (externa e internamente) com diâmetro interno de 2" e espessura de parede de 1/8", em modulos de (3,00x1,50)m, chumbados em blocos de concreto, inclusive escavação, reaterro, carga, descarga, transporte e pintura dos tubos, com 2 demãos de acabamento.  Fornecimento e colocação.</t>
  </si>
  <si>
    <t>PJ 15.15.0104 (/)</t>
  </si>
  <si>
    <t>Alambrado com 4,5m de altura, em tela de arame galvanizado nº 12, malha losango de 5cm, fixada em tubos de ferro galvanizado (externa e internamente) com diâmetro interno de 2 1/2" e espessura de parede de 1/8", sem costura, em modulos de (3,00x1,50)m, chumbados em blocos de concreto, inclusive escavação, reaterro, carga, descarga, transporte e pintura dos tubos, com 2 demãos de acabamento.  Fornecimento e colocação.</t>
  </si>
  <si>
    <t>PJ 15.15.0105 (/)</t>
  </si>
  <si>
    <t>Alambrado com 4,5m de altura, em tela de arame galvanizado nº 12, malha losango de 5cm, fixada em tubos de ferro galvanizado (externa e internamente) com diâmetro interno de 3" e espessura de parede de 1/8", sem costura, em modulos de (3,00x1,50)m, chumbados em blocos de concreto, inclusive escavação, reaterro, carga, descarga, transporte e pintura dos tubos, com 2 demãos de acabamento.  Fornecimento e colocação.</t>
  </si>
  <si>
    <t>PJ 15.15.0106 (C)</t>
  </si>
  <si>
    <t>Alambrado em tela de arame galvanizado nº 12, malha losango de 5cm, fixada em tubos de ferro galvanizado (externa e internamente) de 2" e espessura de parede de 1/8", chumbados em blocos de concreto, inclusive escavação, reaterro, transporte, carga, descarga e pintura dos tubos, com 2 demãos de acabamento.  Fornecimento e colocação.</t>
  </si>
  <si>
    <t>PJ 15.15.0109 (B)</t>
  </si>
  <si>
    <t>Alambrado com 6m de altura, em tela galvanizada nº12, malha losango de 5cm, fixada em tubos de ferro galvanizado (externa e internamente) com diâmetro interno de 2" e espessura de parede de 1/8", em módulos de (3x1,50)m, chumbados em blocos de concreto, inclusive escavação, reaterro, carga, descarga, transporte e pintura dos tubos, com 2 demãos de acabamento.  Fornecimento e colocação.</t>
  </si>
  <si>
    <t>PJ 15.15.0110 (/)</t>
  </si>
  <si>
    <t>Alambrado com 6m de altura, em tela galvanizada nº 12, malha losango de 5cm, fixada em tubos de ferro galvanizado (externa e internamente) com diâmetro interno de 2 1/2" e espessura de parede de 1/8", sem costura, em módulos de (3x1,50)m, chumbados em blocos de concreto, inclusive escavação, reaterro, carga, descarga, transporte e pintura dos tubos, com 2 demãos de acabamento.  Fornecimento e colocação.</t>
  </si>
  <si>
    <t>PJ 15.15.0112 (A)</t>
  </si>
  <si>
    <t>Alambrado com 6m de altura, em tela galvanizada nº12, malha losango de 5cm, fixada em tubos de ferro galvanizado (externa e internamente) com diâmetro interno de 2" e espessura de parede de 1/8", com costura, em módulos de (3x1,50)m, chumbados em blocos de concreto, inclusive escavação, reaterro, carga, descarga, transporte e pintura dos tubos, com 2 demãos de acabamento.  Fornecimento e colocação.</t>
  </si>
  <si>
    <t>PJ 15.15.0113 (/)</t>
  </si>
  <si>
    <t>Alambrado com 6m de altura, em tela galvanizada nº 12, malha losango de 5cm, fixada em tubos de ferro galvanizado (externa e internamente) com diâmetro interno de 3" e espessura de parede de 1/8", sem costura, em módulos de (3x1,50)m, chumbados em blocos de concreto, inclusive escavação, reaterro, carga, descarga, transporte e pintura dos tubos, com 2 demãos de acabamento.  Fornecimento e colocação.</t>
  </si>
  <si>
    <t>PJ 15.15.0115 (B)</t>
  </si>
  <si>
    <t>Alambrado com 7,5m de altura, em tela galvanizada nº12, malha losango de 5cm, fixada em tubos de ferro galvanizado (externa e internamente) com diâmetro interno de 2" e espessura de parede de 1/8", em módulos de (2x1,50)m, chumbados em blocos de concreto, inclusive escavação, reaterro, carga, descarga, transporte e pintura dos tubos, com 2 demãos de acabamento.  Fornecimento e colocação.</t>
  </si>
  <si>
    <t>PJ 15.15.0116 (/)</t>
  </si>
  <si>
    <t>Alambrado com 7,5m de altura, em tela galvanizada nº 12, malha losango de 5cm, fixada em tubos de ferro galvanizado (externa e internamente) sem com diâmetro interno de 2 1/2" e espessura de parede de 1/8", sem costura, em módulos de (2x1,50)m, chumbados em blocos de concreto, inclusive escavação, reaterro, carga, descarga, transporte e pintura dos tubos, com 2 demãos de acabamento.  Fornecimento e colocação.</t>
  </si>
  <si>
    <t>PJ 15.15.0117 (A)</t>
  </si>
  <si>
    <t>Alambrado com 7,5m de altura, em tela galvanizada nº 12, malha losango de 5cm, fixada em tubos de ferro galvanizado (externa e internamente) com diâmetro interno de 3" e espessura de parede de 1/8", em módulos de (2x1,50)m, chumbados em blocos de concreto, inclusive escavação, reaterro, carga, descarga, transporte e pintura dos tubos, com 2 demãos de acabamento.  Fornecimento e colocação.</t>
  </si>
  <si>
    <t>PJ 15.15.0118 (/)</t>
  </si>
  <si>
    <t>Alambrado tela de arame galvanizado nº 14, malha losango de 6cm de lado, presa à armação de tubos galvanizados (externa e internamente), com elementos horizontais e verticais, sendo estes fixados em bloco de concreto de (0,30x0,30x0,60)m, fck=15MPa, espaçados de 3m com altura total de 2,50m acima do terreno.  Os tubos horizontais serão 2, ambos com 1 1/2" de diâmetro e espessura de parede de 1/8", assim como os verticais, as emendas serão soldadas.  Fornecimento e colocação.</t>
  </si>
  <si>
    <t>PJ 15.15.0150 (B)</t>
  </si>
  <si>
    <t>Alambrado em tela de arame plastificado nº 12, malha losango de 5cm, fixada em tubos de ferro galvanizado (externa e internamente) de 2" e espessura de parede de 1/8", espaçados de 2m, chumbados em blocos de concreto com fck=15Mpa, medindo (0,30x0,30x1,00)m, tela presa em arame nº 12 plastificada, inclusive escavação, reaterro, transporte, carga, descarga e pintura dos tubos, com 2 demãos de acabamento.  Fornecimento e colocação.</t>
  </si>
  <si>
    <t>PJ 15.15.0200 (/)</t>
  </si>
  <si>
    <t>Alambrado campo de esporte, vôlei ou basquete, com 1m de altura, em tubo galvanizado (externa e internamente) de 2" e espessura de parede de 1/8" horizontal e montantes do mesmo material espaçados a cada 2m e chumbados no solo,  exclusive a base de fundação.  Fornecimento e colocação.</t>
  </si>
  <si>
    <t>PJ 15.15.0203 (A)</t>
  </si>
  <si>
    <t>Alambrado para campo de esporte, constando de poste de tubo de ferro galvanizado (externa e internamente), espaçados de 2m, com diâmetro de 2" e espessura de parede de 1/8", e altura de 3m livres sobre o solo, fixados em prisma de concreto com Fck=15MPa, medindo (0,30x0,30x1,00)m, sobre estes postes fixada tela de arame nº 12 plastificada, malha de 5,0cm, presa em 2 arames nº 12 plastificados, colocados transversalmente e atravessando os tubos superior e inferiormente, com um T e uma cruzeta de 2", respectivamente.  Fornecimento e colocação.</t>
  </si>
  <si>
    <t>PJ 15.15.0206 (/)</t>
  </si>
  <si>
    <t>Alambrado para campo de esporte, constando de postes de tubo de ferro galvanizado (externa e internamente), espaçados de 2m, com diâmetro de 2" e espessura de parede de 1/8", e altura de 3m livres sobre o solo, fixados em prismas de concreto com fck=18MPa, medindo (0,30x0,30x1,00)m, e sobre estes postes fixada tela de arame nº 12 plastificado, malha de 7,5cm, presa em 2 arames nº 12 plastificados, colocados transversalmente e atravessando os tubos superior e inferiormente, com um T e uma cruzeta de 2", respectivamente.  Fornecimento e colocação.</t>
  </si>
  <si>
    <t>PJ 15.15.0250 (/)</t>
  </si>
  <si>
    <t>Alambrado para cabeceira de campo de esporte, executado com postes de tubo de ferro galvanizado (externa e internamente) de 2" e espessura de parede de 1/8", com altura livre de 5,30m, ficando 0,70m enterrados em prismas de concreto de 18MPa, medindo (0,30x0,30x0,75)m, estando os postes espaçados de 2m, com 3 tubos horizontais e 1 de contraventagem, também, a cada 2m, todos de 2", e sobre estes fixada tela de arame nº 12 plastificado, malha de 7,5cm, inclusive 3 cruzetas, curvas, fundações.  Fornecimento e colocação.</t>
  </si>
  <si>
    <t>PJ 15.15.0300 (A)</t>
  </si>
  <si>
    <t>Contraventamento de alambrado com tubos de ferro galvanizado (externa e internamente), com diâmetro interno de 2" e espessura de parede de 1/8".  Fornecimento e colocação.</t>
  </si>
  <si>
    <t>PJ 15.15.0303 (/)</t>
  </si>
  <si>
    <t>Contraventamento de alambrado com tubos de ferro galvanizado (externa e internamente), com diâmetro interno de 2" e espessura de parede de 1/8", com costura.  Fornecimento e colocação.</t>
  </si>
  <si>
    <t>PJ 15.15.0400 (/)</t>
  </si>
  <si>
    <t>Contraventamento de alambrado com tubos de ferro galvanizado (externa e internamente), com diâmetro interno de 2 1/2" e espessura de parede de 1/8", sem costura.  Fornecimento e colocação.</t>
  </si>
  <si>
    <t>PJ 15.15.0500 (/)</t>
  </si>
  <si>
    <t>Contraventamento de alambrado com tubos de ferro galvanizado (externa e internamente), com diâmetro interno de 3" e espessura de parede de 1/8", sem costura.  Fornecimento e colocação.</t>
  </si>
  <si>
    <t>PJ 15.15.1500 (/)</t>
  </si>
  <si>
    <t>Reuperação do apoio de alambrado em quadra polivalente com pavimento rígido, considerando-se a substituição de 30 cm de tubo de ferro galvanizado de 2" na base, pintura, demolição e recomposição de pavimento rígido.</t>
  </si>
  <si>
    <t>PJ 15.15.1600 (/)</t>
  </si>
  <si>
    <t>Reuperação do apoio de alambrado em campo de saibro, considerando-se a substituição de 50 cm de tubo de ferro galvanizado de 2" na base, pintura, escavação, demolição e confecção de bloco de concreto.</t>
  </si>
  <si>
    <t>PJ 20 Conservação e Limpeza</t>
  </si>
  <si>
    <t>PJ 20.05 Tratamento, Conservação e Limpeza</t>
  </si>
  <si>
    <t>PJ 20.05.0050 (/)</t>
  </si>
  <si>
    <t>Adubo orgânico (esterco de gado).  Fornecimento.</t>
  </si>
  <si>
    <t>PJ 20.05.0053 (/)</t>
  </si>
  <si>
    <t>Adubação química com fórmula completa (NPK-04-14-08), em gramados (1 vez por ano).</t>
  </si>
  <si>
    <t>PJ 20.05.0060 (/)</t>
  </si>
  <si>
    <t>Terra estrumada, inclusive carga, transporte e descarga.  Fornecimento.</t>
  </si>
  <si>
    <t>PJ 20.05.0070 (/)</t>
  </si>
  <si>
    <t>Terra tipo capa de morro, inclusive carga, descarga e transporte.  Fornecimento.</t>
  </si>
  <si>
    <t>PJ 20.05.0100 (A)</t>
  </si>
  <si>
    <t>Aparo manual, com enxadão ou tesoura, de beiral de gramado.</t>
  </si>
  <si>
    <t>PJ 20.05.0103 (A)</t>
  </si>
  <si>
    <t>Aparo manual de capim, com tesoura, ao redor de mudas vegetais.</t>
  </si>
  <si>
    <t>PJ 20.05.0150 (A)</t>
  </si>
  <si>
    <t>Arrancamento de ervas daninhas pela raiz, em área gramada.</t>
  </si>
  <si>
    <t>PJ 20.05.0200 (/)</t>
  </si>
  <si>
    <t>Aterro com terra preta simples, para execução de gramados.</t>
  </si>
  <si>
    <t>PJ 20.05.0250 (A)</t>
  </si>
  <si>
    <t>Calagem de gramados (1 vez por ano).</t>
  </si>
  <si>
    <t>PJ 20.05.0300 (A)</t>
  </si>
  <si>
    <t>Capina de ervas, gramíneas, etc, em área de brita.</t>
  </si>
  <si>
    <t>PJ 20.05.0303 (A)</t>
  </si>
  <si>
    <t>Capina de ervas, gramíneas e etc., em superfície ensaibrada.</t>
  </si>
  <si>
    <t>PJ 20.05.0306 (A)</t>
  </si>
  <si>
    <t>Capina de conservação em superfície ensaibrada, gramada, etc.</t>
  </si>
  <si>
    <t>PJ 20.05.0309 (A)</t>
  </si>
  <si>
    <t>Capina para construção de trilhas e aceiros, sobre material de 1ª categoria, a céu aberto, até a profundidade de 0,10m.</t>
  </si>
  <si>
    <t>PJ 20.05.0350 (A)</t>
  </si>
  <si>
    <t>Capina manual, remoção e seleção de mudas de essências florestais, custo válido para cada 100 unidades, com altura de 14cm, largura de 10cm.</t>
  </si>
  <si>
    <t>PJ 20.05.0353 (A)</t>
  </si>
  <si>
    <t>Capina manual, remoção e seleção de mudas de essências florestais, custo válido para cada 100 unidades, com altura de 20cm e largura de 13cm.</t>
  </si>
  <si>
    <t>PJ 20.05.0356 (A)</t>
  </si>
  <si>
    <t>Capina manual, remoção e seleção de mudas de essências florestais, custo válido para cada 100 unidades, com altura de 30cm e largura de 15cm.</t>
  </si>
  <si>
    <t>PJ 20.05.0359 (A)</t>
  </si>
  <si>
    <t>Capina manual, remoção e seleção de mudas de essências florestais, custo válido para cada 100 unidades, com altura de 35cm e largura de 25cm.</t>
  </si>
  <si>
    <t>PJ 20.05.0375 (/)</t>
  </si>
  <si>
    <t>Cesto de tela para retirada de lixo, confeccionado em aço e sombrit, modelo COMLURB.  Fornecimento.</t>
  </si>
  <si>
    <t>PJ 20.05.0380 (A)</t>
  </si>
  <si>
    <t>Corte de grama com máquinas motorizadas, inclusive varredura e recolhimento de resíduos.</t>
  </si>
  <si>
    <t>PJ 20.05.0390 (/)</t>
  </si>
  <si>
    <t>Combate de formigas, com aplicação de formicida, em encosta.</t>
  </si>
  <si>
    <t>PJ 20.05.0400 (A)</t>
  </si>
  <si>
    <t>Catação manual de papéis em superfície gramada.</t>
  </si>
  <si>
    <t>PJ 20.05.0450 (A)</t>
  </si>
  <si>
    <t>Irrigação de gramado e/ou canteiro com Caminhão Pipa, exclusive o fornecimento da água.</t>
  </si>
  <si>
    <t>PJ 20.05.0451 (A)</t>
  </si>
  <si>
    <t>Irrigação de gramado e/ou canteiros com Caminhão Pipa, inclusive fornecimento da água.</t>
  </si>
  <si>
    <t>PJ 20.05.0453 (A)</t>
  </si>
  <si>
    <t>Irrigação de árvore e/ou palmeira com Caminhão Pipa, exclusive o fornecimento da água.</t>
  </si>
  <si>
    <t>PJ 20.05.0454 (A)</t>
  </si>
  <si>
    <t>Irrigação de árvore e/ou palmeira com Caminhão Pipa, inclusive fornecimento da água.</t>
  </si>
  <si>
    <t>PJ 20.05.0497 (A)</t>
  </si>
  <si>
    <t>Limpeza de superfície e fundo de lagos e bacias de chafarizes e entornos, sem esvaziamento, exclusive transporte.</t>
  </si>
  <si>
    <t>PJ 20.05.0500 (A)</t>
  </si>
  <si>
    <t>Limpeza, após esvaziamento, de fundo de lago e/ou canal.</t>
  </si>
  <si>
    <t>PJ 20.05.0503 (A)</t>
  </si>
  <si>
    <t>Limpeza de caixa de ralo em praça e/ou parque.</t>
  </si>
  <si>
    <t>PJ 20.05.0506 (A)</t>
  </si>
  <si>
    <t>Limpeza de folhas e papéis flutuando em lago e/ou canal.</t>
  </si>
  <si>
    <t>PJ 20.05.0550 (A)</t>
  </si>
  <si>
    <t>Manutenção e recomposição de áreas ajardinadas, corte de folhas e ramos secos, retirada de parasitas, limpeza e replantio de arbustos.</t>
  </si>
  <si>
    <t>PJ 20.05.0600 (/)</t>
  </si>
  <si>
    <t>Nivelamento e compactação de áreas ensaibradas.</t>
  </si>
  <si>
    <t>PJ 20.05.0650 (/)</t>
  </si>
  <si>
    <t>Rega de jardim ou gramado, com esguicho, usando água local canalizada.</t>
  </si>
  <si>
    <t>PJ 20.05.0700 (A)</t>
  </si>
  <si>
    <t>Retirada de gramineas em piso de pedra portuguesa, utilizando roçadeira costal.</t>
  </si>
  <si>
    <t>PJ 20.05.0703 (A)</t>
  </si>
  <si>
    <t>Retirada de cobertura vegetal de piso de junta seca.</t>
  </si>
  <si>
    <t>PJ 20.05.0750 (/)</t>
  </si>
  <si>
    <t>Retirada de material proveniente de poda de varredura ou de limpeza diversas, a ser feita em caminhão com no mínimo 4m3 de capacidade, compreendendo carga, descarga e transporte até 30Km de distância.</t>
  </si>
  <si>
    <t>PJ 20.05.0780 (A)</t>
  </si>
  <si>
    <t>Retirada de peixes de lagos e bacias de chafarizes, exclusive transporte.</t>
  </si>
  <si>
    <t>PJ 20.05.0800 (/)</t>
  </si>
  <si>
    <t>Retirada de protetor de árvore, inclusive carga, descarga e transporte.</t>
  </si>
  <si>
    <t>PJ 20.05.0850 (A)</t>
  </si>
  <si>
    <t>Retirada de galhos secos e de parasitas em árvores.</t>
  </si>
  <si>
    <t>PJ 20.05.0870 (/)</t>
  </si>
  <si>
    <t>Revolvimento de solo até 20cm de profundidade.</t>
  </si>
  <si>
    <t>PJ 20.05.0900 (A)</t>
  </si>
  <si>
    <t>Varredura de folhas, papéis, etc, em área de brita.</t>
  </si>
  <si>
    <t>PJ 20.05.0903 (A)</t>
  </si>
  <si>
    <t>Varredura de folhas, papéis e etc., em área ensaibrada.</t>
  </si>
  <si>
    <t>PJ 20.05.0906 (A)</t>
  </si>
  <si>
    <t>Varredura de folhas, papéis e etc., em área gramada.</t>
  </si>
  <si>
    <t>PJ 20.05.0909 (A)</t>
  </si>
  <si>
    <t>Varredura de folhas, papéis e etc., em área pavimentada.</t>
  </si>
  <si>
    <t>PJ 20.10 Poda e Destocamento de Árvores</t>
  </si>
  <si>
    <t>PJ 20.10.0050 (/)</t>
  </si>
  <si>
    <t>Arrancamento e replantio de árvore adulta, entre 3m e 5m de altura e até 20cm de diâmetro, inclusive escavação e rega durante 15 dias, exclusive transporte.</t>
  </si>
  <si>
    <t>PJ 20.10.0100 (/)</t>
  </si>
  <si>
    <t>Destocamento de árvores de médio porte até 60cm DAP e raízes profundas, com auxílio mecânico, inclusive carga, descarga e transporte do material resultante até 30Km.</t>
  </si>
  <si>
    <t>PJ 20.10.0103 (/)</t>
  </si>
  <si>
    <t>Destocamento de árvores de grande porte acima de 61cm DAP e raízes profundas, com auxílio mecânico, inclusive carga, descarga e transporte do material resultante até 30Km.</t>
  </si>
  <si>
    <t>PJ 20.10.0150 (A)</t>
  </si>
  <si>
    <t>Poda leve em árvores de pequeno e médio porte, compreendendo o emprego de Caminhão Carroceria Fixa de 7,5t, moto serra, escada, cordas, serrotes, machadinhas, incluindo carga, descarga e transporte de material resultante até 30Km (volume em torno de 1m3) e equipe mínima composta de 2 serventes, 2 arboricultores, 1 operador de moto-serra e 1 encarregado.</t>
  </si>
  <si>
    <t>PJ 20.10.0153 (A)</t>
  </si>
  <si>
    <t>Poda leve em árvores de grande porte, compreendendo o emprego de Caminhão Carroceria Fixa de 7,5t, elevador equipado com caçamba atingindo a altura de mais ou menos de 18m, moto serra, escada, cordas, serrotes, machadinhas, incluindo carga, descarga e transporte de material resultante até 30Km (volume em torno de 2m3) e equipe mínima composta de 2 serventes, 2 arboricultores, 1 operador de moto-serra e 1 encarregado.</t>
  </si>
  <si>
    <t>PJ 20.10.0156 (A)</t>
  </si>
  <si>
    <t>Poda de condução de muda de árvore até 3m de altura, inclusive carga, descarga e transporte do material resultante.</t>
  </si>
  <si>
    <t>PJ 20.10.0200 (A)</t>
  </si>
  <si>
    <t>Poda em árvores de médio e grande porte, compreendendo o emprego de Caminhão Carroceria Fixa de 7,5t, elevador equipado com caçamba atingindo a altura de mais ou menos de 18m, moto serra, escada, cordas, serrotes, machadinhas, incluindo carga, descarga e transporte de material resultante até 30Km (volume em torno de 4m3) e equipe mínima composta de 3 serventes, 3 arboricultores, 1 operador de moto-serra e 1 encarregado.</t>
  </si>
  <si>
    <t>PJ 20.10.0203 (A)</t>
  </si>
  <si>
    <t>Poda em árvores de médio e grande porte, compreendendo o emprego de Caminhão Carroceria Fixa de 7,5t, elevador equipado com caçamba atingindo a altura de mais ou menos de 18m, moto serra, escada, cordas, serrotes, machadinhas, incluindo carga, descarga e transporte de material resultante até 30Km (volume em torno de 6m3) e equipe mínima composta de 3 serventes, 3 arboricultores, 1 operador de moto-serra e 1 encarregado.</t>
  </si>
  <si>
    <t>PJ 20.10.0250 (A)</t>
  </si>
  <si>
    <t>Poda de árvore de médio porte para remoçào de árvores, compreendendo o emprego de Caminhão Carroceria Fixa de 7,5t, elevador equipado com caçamba atingindo altura média de 15m, moto serra, escada, corda, serrote, machados, equipamento de segurança, compreendendo somatório de volume até 4m3.</t>
  </si>
  <si>
    <t>PJ 20.10.0253 (A)</t>
  </si>
  <si>
    <t>Poda de árvore de grande porte para remoção de árvores, compreendendo o emprego de Caminhão Carroceria Fixa de 7,5t, elevador equipado com caçamba atingindo altura média de 15m, moto serra, escada, corda, serrote, machados, equipamento de segurança, compreendendo somatório de volume até 8m3.</t>
  </si>
  <si>
    <t>PJ 20.10.0300 (A)</t>
  </si>
  <si>
    <t>Remoção de árvore de médio porte, compreendendo a poda com o emprego de Caminhão de Carroceria Fixa, elevador equipado com caçamba atingindo altura média de 15m, moto serra, escada, corda, serrote, machados, sinalização de desvio de tráfego de veículos, pedestres, equipamento de segurança, compreendendo somatório de volume até 4m3 e destocamento até 60cm DAP e raízes profundas, com auxílio mecânico, inclusive carga, descarga e transporte do material resultante até 30Km.</t>
  </si>
  <si>
    <t>PJ 20.10.0306 (A)</t>
  </si>
  <si>
    <t>Remoção de árvore de grande porte, compreendendo a poda com o emprego de Caminhão de Carroceria Fixa, elevador equipado com caçamba atingindo altura média de 15m, moto serra, escada, corda, serrote, machados, sinalização de desvio de tráfego de veículos, pedestres, equipamento de segurança, compreendendo somatório de volume até 8m3 e destocamento acima de 61cm dap e raízes profundas, com auxílio mecânico, inclusive carga, descarga e transporte do material resultante até 30Km.</t>
  </si>
  <si>
    <t>PJ 20.10.0500 (/)</t>
  </si>
  <si>
    <t>Remoção manual de raízes de árvores, incluindo abertura de cava com 30 cm de profundidade média, reaterro, sinalização de desvio de tráfego de veículos, pedestres, equipamento de segurança, carga, descarga e transporte do material resultante até 30 Km.</t>
  </si>
  <si>
    <t>PJ 25 Mobiliário e Acessórios</t>
  </si>
  <si>
    <t>PJ 25.05 Bancos e Mesas de Jardim</t>
  </si>
  <si>
    <t>PJ 25.05.0050 (/)</t>
  </si>
  <si>
    <t>Banco em concreto armado, sem encosto, medindo (225x50x50)cm, modelo B7 da Neorex ou similar.  Fornecimento.</t>
  </si>
  <si>
    <t>PJ 25.05.0053 (A)</t>
  </si>
  <si>
    <t>Banco de concreto aparente, com 45cm de largura e 10cm de espessura, sobre 2 apoios do mesmo material, com secção de (10x30)cm.</t>
  </si>
  <si>
    <t>PJ 25.05.0054 (/)</t>
  </si>
  <si>
    <t>Banco contínuo em concreto armado, aparente, assento com 50cm de largura e 15cm de espessura, sobre apoios do mesmo material, com seção de (15 x 30)cm, inclusive lixamento, pintura com verniz acrílico, escavação e reaterro.</t>
  </si>
  <si>
    <t>PJ 25.05.0056 (A)</t>
  </si>
  <si>
    <t>Banco de concreto aparente, medindo 2x0,40x0,20m, fixados sobre apoio do mesmo material, seção de 10x30cm, inclusive carga, descarga e transporte, conforme projeto FPJ.  Fornecimento e colocação.</t>
  </si>
  <si>
    <t>PJ 25.05.0103 (/)</t>
  </si>
  <si>
    <t>Bancos para jardim com 14 réguas de madeira aparelhada, secção de (5,5 x 3,75)cm e comprimento de 2m, presas com parafusos de porca nos pés de ferro fundido, estes com 14Kg, barra de ferro ao centro do assentamento, inclusive espigão de fixação, 4 bases de concreto de (15x15x30)cm, e pintura na cor a ser indicada.</t>
  </si>
  <si>
    <t>PJ 25.05.0106 (/)</t>
  </si>
  <si>
    <t>Banco rústico, referência M-25, conforme o modelo Pactaplayground ou similar.  Fornecimento e colocação.</t>
  </si>
  <si>
    <t>PJ 25.05.0110 (/)</t>
  </si>
  <si>
    <t>Banco com 14 réguas de madeira aparelhada secção de (5,5 x 3,75) cm e comprimento de 1,00 m, presas com parafusos e porcas em tubo de aço galvanizado de 4" de diâmetro, nas dimensões de 1 m de largura, 70 cm de altura e angulo de 62º com a horizontal, padrão RIO CIDADE VILA ISABEL, base de concreto de (90 x 65 x 25) cm, e pintura na cor a ser indicada. Fornecimento e instalação.</t>
  </si>
  <si>
    <t>PJ 25.05.0120 (/)</t>
  </si>
  <si>
    <t>Banco padrão "Rio Cidade Leblon" com assento em ripas de maçaranduba envernizadas, presas por cabo de aço. Suporte em barras de aço galvanizada dobradas, na cor prata. Fornecimento e instalação.</t>
  </si>
  <si>
    <t>PJ 25.05.0153 (B)</t>
  </si>
  <si>
    <t>Mesa de jogos com 4 bancos, tampo de mesa em marmorite armado, na cor natural, tendo no centro tabuleiro de xadrez em marmorite nas cores branca e preta, pés (mesa e bancos) de concreto armado, conforme projeto FPJ.  Fornecimento e colocação.</t>
  </si>
  <si>
    <t>PJ 25.05.0200 (/)</t>
  </si>
  <si>
    <t>Prancha em madeira aparelhada para bancos de jardins, com seção de (15x4,5)cm e comprimento de 2,20m, presa com parafusos e porcas nos pés de ferro e pintura na cor a ser indicada.  Fornecimento e colocação.</t>
  </si>
  <si>
    <t>PJ 25.05.0250 (/)</t>
  </si>
  <si>
    <t>Régua madeira aparelhada para bancos de jardins, com secção de (5,5 x 3,75)cm e comprimento de 2m, presas com parafusos de porcas nos pés de ferro fundido e pintura na cor a ser indicada.  Fornecimento e colocação.</t>
  </si>
  <si>
    <t>PJ 25.05.0253 (/)</t>
  </si>
  <si>
    <t>Régua de madeira aparelhada para bancos de jardins, com secção de (3x1,5)cm e comprimento de 1m, presas com parafusos de porcas nos pés de ferro e envernizada na cor a ser indicada.  Fornecimento e colocação.</t>
  </si>
  <si>
    <t>PJ 25.10 Equipamentos para Praças e Jardins</t>
  </si>
  <si>
    <t>PJ 25.10.0050 (A)</t>
  </si>
  <si>
    <t>Amarelinha em blocos de concreto pré-moldadas com aplicação de letras e números coloridos em baixo relevo.  Fornecimento e aplicação.</t>
  </si>
  <si>
    <t>PJ 25.10.0060 (C)</t>
  </si>
  <si>
    <t>Arco simples em tubos de ferro galvanizado (externa e internamente) de 1" e 2" e espessura de parede de 1/8", chumbados em blocos de concreto, com pintura de base Galvite ou similar e 2 demãos de acabamento, conforme projeto FPJ.  Fornecimento e colocação.</t>
  </si>
  <si>
    <t>PJ 25.10.0100 (C)</t>
  </si>
  <si>
    <t>Barra simples para ginástica, em tubos de ferro galvanizado (externa e internamente) de 1 1/2" e 4" e espessura de parede de 1/8", chumbados em blocos de concreto com pintura de base Galvite ou similar e 2 demãos de acabamento, conforme projeto FPJ.  Fornecimento e colocação.</t>
  </si>
  <si>
    <t>PJ 25.10.0103 (C)</t>
  </si>
  <si>
    <t>Barra dupla para ginástica em tubo de ferro galvanizado (externa e internamente) de 1" e espessura de parede de 1/8" horizontais e montantes de 4", chumbados em blocos de concreto, com pintura de base Galvite ou similar e 2 demãos de acabamento, conforme projeto FPJ.  Fornecimento e colocação.</t>
  </si>
  <si>
    <t>PJ 25.10.0109 (C)</t>
  </si>
  <si>
    <t>Barra paralelas para ginástica, em tubos de ferro galvanizado (externa e internamente) de 2" e espessura de parede de 1/8", chumbados em blocos de concreto com pintura de base Galvite ou similar e 2 demãos de acabamento, conforme projeto FPJ.  Fornecimento e colocação.</t>
  </si>
  <si>
    <t>PJ 25.10.0125 (/)</t>
  </si>
  <si>
    <t>Balanço multiuso em estrutura de ferro galvanizado (externa e internamente) de 2 1/2", 2" e 1" e espessura de parede de 1/8", composto de 2 balanços simples com assento de madeira aparelhada, 1 escada dupla, 1 barra simples e 1 balanço para cadeira de rodas com rampa de acesso pivotante, trava para cadeira e para balanço, piso em madeira intertravada reforçada com capacidade de carga de 200 Kg, pintura com uma demão de galvite e duas demãos de tinta esmalte sintético, conforme projeto FPJ.  Fornecimento e colocação.</t>
  </si>
  <si>
    <t>PJ 25.10.0147 (A)</t>
  </si>
  <si>
    <t>Balanço de 0/4 anos composto com 2 cadeiras, presas em correntes galvanizadas, fixadas por meio de braçadeiras, em travessão de tubo de ferro galvanizado (externa e internamente) de 2 1/2" e espessura de parede de 1/8", suspensas em cavaletes de tubo de ferro galvanizado de 2", chumbados em sapatas de concreto, pintados com base Galvite ou similar e 2 demãos de acabamento, conforme projeto FPJ.  Fornecimento e colocação.</t>
  </si>
  <si>
    <t>PJ 25.10.0152 (D)</t>
  </si>
  <si>
    <t>Balanço de 5/10 anos composto com 2 cadeiras, presas em correntes galvanizadas, fixadas por meio de braçadeiras, em travessão de tubo de ferro galvanizado (externa e internamente) de 2 1/2" e espessura de parede de 1/8", suspensas em cavaletes de tubo de ferro galvanizado de 2", chumbados em sapatas de concreto, pintados com base Galvite ou similar e 2 demãos de acabamento, conforme projeto FPJ.  Fornecimento e colocação.</t>
  </si>
  <si>
    <t>PJ 25.10.0156 (A)</t>
  </si>
  <si>
    <t>Cadeira de balanço completa, com correntes, braçadeiras, rolamentos, parafusos, barras, etc., inclusive desmontagem da danificada, pintura e transporte, conforme projeto FPJ.  Fornecimento e colocação.</t>
  </si>
  <si>
    <t>PJ 25.10.0225 (/)</t>
  </si>
  <si>
    <t>Bola ao aro em tubo de ferro galvanizado (externa e internamente) de 3", 2" e 3/4" e espessura de parede de 1/8", pintura com uma demão de galvite e duas demãos de esmalte sintético, conforme projeto FPJ.  Fornecimento e colocação.</t>
  </si>
  <si>
    <t>PJ 25.10.0506 (/)</t>
  </si>
  <si>
    <t>Escada em árvore, referência M-07, conforme o modelo Pactaplayground ou similar.  Fornecimento e colocação.</t>
  </si>
  <si>
    <t>PJ 25.10.0540 (A)</t>
  </si>
  <si>
    <t>Escorrega de 0/4 anos com altura de 1,17m em madeira aparelhada e tubos de ferro galvanizado (externa e internamente) de 3/4" e 2" e espessura de parede de 1/8", conforme projeto FPJ, com pintura de base Galvite ou similar, 2 demãos de acabamento.  Fornecimento e colocação.</t>
  </si>
  <si>
    <t>PJ 25.10.0547 (C)</t>
  </si>
  <si>
    <t>Escorrega de 5/10 anos com altura de 1,57m em madeira aparelhada e tubos de ferro galvanizado (externa e internamente) de 3/4" e 2" e espessura de parede de 1/8", conforme projeto FPJ, com pintura de base galvite ou similar, 2 demãos de acabamento.  Fornecimento e colocação.</t>
  </si>
  <si>
    <t>PJ 25.10.0553 (B)</t>
  </si>
  <si>
    <t>Escada de escorrega completa, inclusive patamar, conforme projeto FPJ, com pintura, transporte e desmontagem da danificada.  Fornecimento e colocação.</t>
  </si>
  <si>
    <t>PJ 25.10.0654 (A)</t>
  </si>
  <si>
    <t>Gangorra de 0/4 anos com 2 pranchas de madeira aparelhada, estas fixadas em tubo de ferro galvanizado (externa e internamente) de 2" e espessura de parede de 1/8", com pintura de base Galvite ou similar e 2 demãos de acabamento, conforme modelo FPJ.  Fornecimento e colocação.</t>
  </si>
  <si>
    <t>PJ 25.10.0655 (D)</t>
  </si>
  <si>
    <t>Gangorra de 5/10 anos com 2 pranchas de madeira aparelhada, estas fixadas em tubo de ferro galvanizado (externa e internamente) de 2" e 2 1/2" e espessura de parede de 1/8", com pintura de base Galvite ou similar e 2 demãos de acabamento, conforme modelo FPJ.  Fornecimento e colocação.</t>
  </si>
  <si>
    <t>PJ 25.10.0700 (C)</t>
  </si>
  <si>
    <t>Gaiola gínica (trepa-trepa) em tubos de ferro galvanizado (externa e internamente) de 1" horizontais e verticais de 1 1/2" e espessura de parede de 1/8", chumbados em blocos de concreto e com pintura de base Galvite ou similar e 2 demãos de acabamento, conforme projeto FPJ.  Fornecimento e colocação.</t>
  </si>
  <si>
    <t>PJ 25.10.0750 (C)</t>
  </si>
  <si>
    <t>Grampos de proteção para calçada em tubos de ferro galvanizado (externa e internamente) de 2" e espessura de parede de 1/8", chumbados em blocos de concreto, inclusive demolição e recomposição da calçada e transporte do material excedente, com pintura de base alquídica e 2 demãos de acabamento com esmalte e exclusive conexões, conforme projeto FPJ.  Fornecimento e colocação.</t>
  </si>
  <si>
    <t>PJ 25.10.0753 (A)</t>
  </si>
  <si>
    <t>Grampos de proteção para calçada em tubos de ferro galvanizado (externa e internamente) de 2" e espessura de parede de 1/8", chumbados em blocos de concreto, inclusive demolição e recomposição da calçada e transporte do material excedente, com pintura de base alquídica e 2 demãos de acabamento com esmalte e conexões, conforme projeto FPJ.  Fornecimento e colocação.</t>
  </si>
  <si>
    <t>PJ 25.10.0850 (A)</t>
  </si>
  <si>
    <t>Prancha de gangorra completa, inclusive patamar, conforme projeto FPJ, com pintura, transporte e desmontagem da danificada.  Fornecimento e colocação.</t>
  </si>
  <si>
    <t>PJ 25.10.0900 (A)</t>
  </si>
  <si>
    <t>Prancha rema-rema de madeira aparelhada, conforme projeto FPJ, completa com ferragens, braçadeiras, rolamentos, etc., pintura e transporte com desmontagem da danificada.  Fornecimento e colocação.</t>
  </si>
  <si>
    <t>PJ 25.10.1000 (B)</t>
  </si>
  <si>
    <t>Prancha para abdominal, em madeira aparelhada e estrutura tubular (externa e internamente) de 2" e espessura de parede de 1/8", fixada em blocos de concreto, com pintura de base Galvite ou similar, 2 demãos de acabamento, conforme projeto FPJ.  Fornecimento e colocação.</t>
  </si>
  <si>
    <t>PJ 25.13 Equipamentos para Ginastica da 3ª Idade</t>
  </si>
  <si>
    <t>PJ 25.13.0300 (/)</t>
  </si>
  <si>
    <t>Alongador com três alturas conjugado, em tubo de aço carbono, pintura no processo eletrostático - Academia da Terceira Idade. Fornecimento e instalação.</t>
  </si>
  <si>
    <t>PJ 25.13.0400 (/)</t>
  </si>
  <si>
    <t>Esqui triplo conjugado, em tubo de aço arbono, pintura no processo eletrostático - Academia da Terceira Idade. Fornecimento e instalação.</t>
  </si>
  <si>
    <t>PJ 25.13.0500 (/)</t>
  </si>
  <si>
    <t>Multi-exercitador conjugado com seis funções distintas, em tubo de aço arbono, pintura no processo eletrostático - Academia da Terceira Idade. Fornecimento e instalação.</t>
  </si>
  <si>
    <t>PJ 25.13.0600 (/)</t>
  </si>
  <si>
    <t>Remada sentada, em tubo de aço arbono, pintura no processo eletrostático - Academia da Terceira Idade. Fornecimento e instalação.</t>
  </si>
  <si>
    <t>PJ 25.13.0700 (/)</t>
  </si>
  <si>
    <t>Rotação diagonal dupla, aparelho triplo conjugado, em tubo de aço arbono, pintura no processo eletrostático - Academia da Terceira Idade. Fornecimento e instalação.</t>
  </si>
  <si>
    <t>PJ 25.13.0800 (/)</t>
  </si>
  <si>
    <t>Rotação vertical, aparelho triplo conjugado, em tubo de aço arbono, pintura no processo eletrostático - Academia da Terceira Idade. Fornecimento e instalação.</t>
  </si>
  <si>
    <t>PJ 25.13.0900 (/)</t>
  </si>
  <si>
    <t>Placa orientativa, em tubo de aço arbono, pintura no processo eletrostático - Academia da Terceira Idade. Fornecimento e instalação.</t>
  </si>
  <si>
    <t>PJ 25.13.1000 (/)</t>
  </si>
  <si>
    <t>Pressão de pernas triplo conjugado,  em tubo de aço arbono, pintura no processo eletrostático - Academia da Terceira Idade. Fornecimento e instalação.</t>
  </si>
  <si>
    <t>PJ 25.13.1100 (/)</t>
  </si>
  <si>
    <t>Simulador de caminhada, triplo conjugado,  em tubo de aço arbono, pintura no processo eletrostático - Academia da Terceira Idade. Fornecimento e instalação.</t>
  </si>
  <si>
    <t>PJ 25.13.1200 (/)</t>
  </si>
  <si>
    <t>Surf duplo conjugado,  em tubo de aço arbono, pintura no processo eletrostático - Academia da Terceira Idade. Fornecimento e instalação.</t>
  </si>
  <si>
    <t>PJ 25.15 Material Esportivo</t>
  </si>
  <si>
    <t>PJ 25.15.0050 (C)</t>
  </si>
  <si>
    <t>Baliza de futebol, tamanho oficial, em tubos de ferro galvanizado (externa e internamente) de 4" e espessura de parede de 1/8", com pintura de base Galvite ou similar e 2 demãos de acabamento.  Fornecimento e colocação.</t>
  </si>
  <si>
    <t>PJ 25.15.0053 (B)</t>
  </si>
  <si>
    <t>Baliza de futebol de salão em tubo de ferro galvanizado (externa e internamente) de 4" e espessura de parede de 1/8", pintura de base Galvite ou similar e 2 demãos de acabamento, conforme projeto FPJ.  Fornecimento e colocação.</t>
  </si>
  <si>
    <t>PJ 25.15.0150 (A)</t>
  </si>
  <si>
    <t>Estrutura para basquete, metálica, fixa, com avanço livre de 1,30m, com tabelas de compensado naval, aros e redes.  Fornecimento e colocação, exclusive furação do piso.</t>
  </si>
  <si>
    <t>PJ 25.15.0200 (/)</t>
  </si>
  <si>
    <t>Rede de nylon para futebol de salão.  Fornecimento.</t>
  </si>
  <si>
    <t>PJ 25.15.0204 (A)</t>
  </si>
  <si>
    <t>Baliza de vôlei em tubos de ferro galvanizado (externa e internamente) de 3" e espessura de parede de 1/8", com pintura de base Galvite ou similar e 2 demãos de acabamento.  Fornecimento e colocação.</t>
  </si>
  <si>
    <t>PJ 25.15.0206 (/)</t>
  </si>
  <si>
    <t>Rede de vôlei oficial com cabo de aço.  Fornecimento.</t>
  </si>
  <si>
    <t>PJ 25.15.0250 (/)</t>
  </si>
  <si>
    <t>Tabela de basquete em compensado naval, tamanho oficial com aro e rede.  Fornecimento e colocação.</t>
  </si>
  <si>
    <t>PJ 25.15.0300 (/)</t>
  </si>
  <si>
    <t>Trave desmontável para futebol de salão em tubo de ferro galvanizado (externa e internamente) e espessura de parede de 1/8" e buchas.  Fornecimento.</t>
  </si>
  <si>
    <t>PJ 25.20 Bicicletários</t>
  </si>
  <si>
    <t>PJ 25.20.0040 (/)</t>
  </si>
  <si>
    <t>Bicicletário em tudo de ferro galvanizado (externa e internamente) com diâmetro e 1 1/2", espessura da parede de 3,35mm, dobrado a frio em 2 ângulos de 90º, chumbado em dois blocos de concreto fck=13,5MPa com dimensões de (0,30x0,30x0,25)m, inclusive demolição e recomposição de calçada, retirada do material excedente e limpeza desengordurante, inclusive com pintura de base alquídica e 2 demãos de acabamento com esmalte, conforme Anexo I da Resolução SMAC nº498 de 21 de setembro de 2011.  Fornecimento e colocação.</t>
  </si>
  <si>
    <t>PJ 25.20.0059 (C)</t>
  </si>
  <si>
    <t>Bicicletário em tubo de ferro galvanizado (externa e internamente) com diâmetro de 1 1/4" e espessura de parede de 1/8", espessura da parede de 2,65mm, dobrado a frio em dois ângulos de 90º e um ângulo de 180º, chumbado em bloco de concreto FCK=13,5Mpa com dimensões de (0,30x0,30x0,50)m, com gola de proteção na junção tubo/concreto, inclusive demolição e recomposição de calçada, retirada do material excedente e limpeza desengordurante, exclusive pintura, conforme projeto SMAC.  Fornecimento e colocação.</t>
  </si>
  <si>
    <t>PJ 25.20.0061 (A)</t>
  </si>
  <si>
    <t>Bicicletário em tubo de ferro galvanizado (externa e internamente) com diâmetro de 1 1/2" e espessura de parede de 1/8", espessura da parede de 2,65mm, dobrado a frio em dois ângulos de 90º e um ângulo de 180º, chumbado em bloco de concreto FCK=13,5Mpa com dimensões de (0,30x0,30x0,250)m, com gola de proteção na junção tubo/concreto, inclusive demolição e recomposição de calçada, retirada do material excedente e limpeza desengordurante, exclusive pintura, conforme projeto SMAC.  Fornecimento e colocação.</t>
  </si>
  <si>
    <t>PJ 25.20.0070 (/)</t>
  </si>
  <si>
    <t>Bicicletário em tudo de ferro galvanizado (externa e internamente) com diâmetro e 1 1/2", espessura da parede de 3,35mm, dobrado a frio em um ângulos de 180º, chumbado em dois bloco de concreto FCK=13,5Mpa com dimensões de (0,75x0,30x0,25)m, com gola de proteção, inclusive demolição e recomposição de calçada, retirada do material excedente e limpeza desengordurante, inclusive com pintura de base alquídica e 2 demãos de acabamento com esmalte, conforme Anexo II da Resolução SMAC nº498 de 21 de setembro de 2011.  Fornecimento e colocação.</t>
  </si>
  <si>
    <t>PJ 25.20.0600 (A)</t>
  </si>
  <si>
    <t>Bicicletário em chapa galvanizada nº 14 e tubos galvanizados (externa e internamente) de 1 1/2" e espessura de parede de 1/8", com 6 vagas, conforme projeto SMAC.  Fornecimento e colocação.</t>
  </si>
  <si>
    <t>PJ 25.25 Frades</t>
  </si>
  <si>
    <t>PJ 25.25.0050 (B)</t>
  </si>
  <si>
    <t>Balizador modelo Copacabana, cilíndrico, liso, pré-fabricado em concreto FCK=18MPa, com reforço interno de malha de vergalhão curvado de 1/2", embutido no piso, com 40cm de diâmetro e altura de 46,50cm.  Fornecimento e colocação.</t>
  </si>
  <si>
    <t>PJ 25.25.0060 (/)</t>
  </si>
  <si>
    <t>Balizador tipo 'Rio Cidade Olegário Maciel' com 830 mm de altura em tubo galvanizado com diâmetro de 3", com 3 a 3,2 mm de espessura com peso mínimo de 12 kg. Tampa torneada fixada com pino prisioneiro. Acabamento em pintura eletrostática em toda a peça e tampa vermelha. Fixação com vergalhão de construção estriado de 1/2" soldado na parte inferior do tubo. Fornecimento e instalação.</t>
  </si>
  <si>
    <t>PJ 25.25.0100 (A)</t>
  </si>
  <si>
    <t>Frade de concreto com fck=11 MPa, para proteção de calçada, apicoado e pintado a verniz, inclusive escavação e reaterro, exclusive transporte.  Fornecimento e colocação.</t>
  </si>
  <si>
    <t>PJ 25.25.0103 (A)</t>
  </si>
  <si>
    <t>Frade de concreto com Fck=11 MPa, para proteção de calçada, liso. inclusive escavação e reaterro, exclusive transporte.  Fornecimento e colocação.</t>
  </si>
  <si>
    <t>PJ 25.25.0104 (/)</t>
  </si>
  <si>
    <t>Frade esfera em concreto, 30cm de diâmetro, com Fck=25 MPa, para proteção de calçadas, inclusive furação, exclusive transporte.  Fornecimento e colocação.</t>
  </si>
  <si>
    <t>PJ 25.25.0106 (A)</t>
  </si>
  <si>
    <t>Frade metálico, em ferro fundido, modelo ciclovia, inclusive escavação, chumbamento com concreto FCK = 15 Mpa, pintura em esmalte sintético e retirada do material excedente, exclusive demolição e recomposição de passeio.  Fornecimento e colocação.</t>
  </si>
  <si>
    <t>PJ 25.30 Recuperação de Equipamentos</t>
  </si>
  <si>
    <t>PJ 25.30.0050 (A)</t>
  </si>
  <si>
    <t>Apoio e corrimão tubulares em brinquedos de eucalipto, substituição das peças considerando retirada e colocação de peças novas pintadas.</t>
  </si>
  <si>
    <t>PJ 25.30.0100 (/)</t>
  </si>
  <si>
    <t>Balanço (com um lugar): troca do travessão de sustentação, com retirada da viga danificada e remontagem do brinquedo de madeira de reflorestamento.</t>
  </si>
  <si>
    <t>PJ 25.30.0103 (/)</t>
  </si>
  <si>
    <t>Balanço com assento de pneu suspenso por cordas de nylon n.º 12: com troca de pneu e vazamento do mesmo para escoamento, troca das cordas e retirada do acessório danificado, incluindo remontagem do brinquedo de eucalipto.</t>
  </si>
  <si>
    <t>PJ 25.30.0106 (/)</t>
  </si>
  <si>
    <t>Balanço com assento em madeira suspenso por correntes: troca de assento, das correntes e retirada do acessório danificado, com remontagem do brinquedo de madeira de reflorestamento.</t>
  </si>
  <si>
    <t>PJ 25.30.0150 (/)</t>
  </si>
  <si>
    <t>Casinhas: substituição de telhado, compreendendo retirada do telhado danificado em meio tronco e colocação de novo telhado completo, com a remontagem do brinquedo de madeira de reflorestamento.</t>
  </si>
  <si>
    <t>PJ 25.30.0153 (/)</t>
  </si>
  <si>
    <t>Casinhas: substituição total do assoalho em troncos de madeira de reflorestamento, meia cana ou roliços, por outro completo em meia cana, considerando-se retirada e remontagem do brinquedo de madeira de reflorestamento.</t>
  </si>
  <si>
    <t>PJ 25.30.0156 (/)</t>
  </si>
  <si>
    <t>Casinhas: substituição de 1(uma) peça de assoalho danificado, compreendendo retirado do meio tronco e colocação de um novo, com a remontagem do brinquedo de madeira de reflorestamento.</t>
  </si>
  <si>
    <t>PJ 25.30.0159 (A)</t>
  </si>
  <si>
    <t>Casinhas: substituição das vigas de sustentação de assoalhos em toras de madeira de reflorestamenteo, considerando-se retirada das vigas e colocação de novas, com a remontagem do brinquedo.</t>
  </si>
  <si>
    <t>PJ 25.30.0162 (A)</t>
  </si>
  <si>
    <t>Casinhas: substituição de 1 (uma) viga de sustentação de assoalho em toras de madeira de reflorestamento, considerando-se a retirada da viga e colocação de nova, com a remontagem do brinquedo.</t>
  </si>
  <si>
    <t>PJ 25.30.0200 (/)</t>
  </si>
  <si>
    <t>Cercas de madeira de reflorestamento em laterais de casinhas e/ou patamares dos brinquedos de madeira de reflorestamento: substituição de troncos de madeira de reflorestamento auto clavada com diâmetro de 6 a 8cm, considerando-se a retirada do danificado e instalação de novos troncos (quatro por lateral com 2m de comprimento).</t>
  </si>
  <si>
    <t>PJ 25.30.0250 (/)</t>
  </si>
  <si>
    <t>Cordas dos brinquedos de eucalipto: substituição de corda dos brinquedos onde estas estiverem danificadas, compreendendo a retirada do danificado e colocação de cordas novas.</t>
  </si>
  <si>
    <t>PJ 25.30.0300 (A)</t>
  </si>
  <si>
    <t>Escada horizontal: substituição da parte superior do brinquedo de madeira de reflorestamento por outra completa.</t>
  </si>
  <si>
    <t>PJ 25.30.0303 (A)</t>
  </si>
  <si>
    <t>Escada horizontal: substituição de uma coluna de sustentação do brinquedo de madeira de reflorestamento por nova, considerando-se retirada e remontagem.</t>
  </si>
  <si>
    <t>PJ 25.30.0306 (A)</t>
  </si>
  <si>
    <t>Escada de acesso ao escarregador: troca de corrimão, retirada do danificado e remontagem com pintura do brinquedo de eucalipto.</t>
  </si>
  <si>
    <t>PJ 25.30.0309 (A)</t>
  </si>
  <si>
    <t>Escada de acesso ao escorregador: troca da escada, corrimão e retirada da peça danificada e remontagem do brinquedo de madeira de reflorestamento.</t>
  </si>
  <si>
    <t>PJ 25.30.0312 (A)</t>
  </si>
  <si>
    <t>Escadas de acesso aos patamares ou casinhas de eucalipto: substituição de cordas e peças danificadas nos brinquedos de eucalipto por novas.</t>
  </si>
  <si>
    <t>PJ 25.30.0315 (A)</t>
  </si>
  <si>
    <t>Escadas de acesso aos patamares ou casinhas de eucalipto: substituição de tubos e peças danificadas nos brinquedos de eucalipto por novos.</t>
  </si>
  <si>
    <t>PJ 25.30.0350 (/)</t>
  </si>
  <si>
    <t>Estrutura em troncos de madeira de reflorestamento: substituição de tronco, retirada e remontagem.</t>
  </si>
  <si>
    <t>PJ 25.30.0400 (A)</t>
  </si>
  <si>
    <t>Gangorra simples: retirada e remontagem do eixo principal de sustentação do brinquedo de eucalipto.</t>
  </si>
  <si>
    <t>PJ 25.30.0403 (A)</t>
  </si>
  <si>
    <t>Gangorra simples: retirada e reinstalação dos apoios de mão do brinquedo de eucalipto.</t>
  </si>
  <si>
    <t>PJ 25.30.0406 (A)</t>
  </si>
  <si>
    <t>Gangorra simples: retirada e remontagem do tronco principal de madeira de reflorestamento, do eixo principal e dos apoios de mão.</t>
  </si>
  <si>
    <t>PJ 25.30.0450 (/)</t>
  </si>
  <si>
    <t>Jangadas: Substituição de pneus em equipamentos onde estes estejam fixados ao mesmo por parafusos, considerando retirada do pneu e remontagem do brinquedo de eucalipto.</t>
  </si>
  <si>
    <t>PJ 25.30.0500 (A)</t>
  </si>
  <si>
    <t>Peça em tubo de ferro galvanizado de 3/4": retirada da peça danificada e instalação de peça nova com ou sem curvatura, inclusive pintura.</t>
  </si>
  <si>
    <t>PJ 25.30.0550 (/)</t>
  </si>
  <si>
    <t>Ponte pensil: troca de cabo de aço das pontes dos brinquedos de eucalipto, considerando-se retirada e reposição de cabo de aço.</t>
  </si>
  <si>
    <t>PJ 25.30.0553 (/)</t>
  </si>
  <si>
    <t>Ponte pensil: troca das correntes de troncos das pontes dos brinquedos de eucalipto, considerando-se a retirada das correntes danificadas e colocação de novas correntes.</t>
  </si>
  <si>
    <t>PJ 25.30.0556 (/)</t>
  </si>
  <si>
    <t>Ponte pensil: substituição do guarda corpo de tronco da ponte de madeira de reflorestamento, compreendendo a retirada do danificado e colocação de guarda corpo novo.</t>
  </si>
  <si>
    <t>PJ 25.30.0559 (/)</t>
  </si>
  <si>
    <t>Ponte pensil: substituição do guarda corpo de corda do brinquedo de eucalipto, compreendo a retirada do danificado e colocação de cordas novas.</t>
  </si>
  <si>
    <t>PJ 25.30.0562 (/)</t>
  </si>
  <si>
    <t>Ponte pensil: substituição do guarda corpo de correntes do brinquedo de eucalipto, compreendendo a retirada do danificado e colocação de correntes novas.</t>
  </si>
  <si>
    <t>PJ 25.30.0565 (/)</t>
  </si>
  <si>
    <t>Ponte pensil: substituição de tronco de madeira de reflorestamento que compõe o piso da ponte do brinquedo de madeira de reflorestamento, compreendendo a retirada do danificado e colocação de novo tronco.</t>
  </si>
  <si>
    <t>PJ 25.30.0606 (/)</t>
  </si>
  <si>
    <t>Prancha do escorregador: troca do esqueleto de sustentação do leito do escorregador com retirada do danificado e remontagem do brinquedo de eucalipto.</t>
  </si>
  <si>
    <t>PJ 25.30.0650 (/)</t>
  </si>
  <si>
    <t>Travessão de sustentação em madeira de reflorestamento dos balanços (com três lugares): troca da peça, retirada e remontagem do brinquedo de madeira de reflorestamento.</t>
  </si>
  <si>
    <t>PJ 25.30.0653 (/)</t>
  </si>
  <si>
    <t>Travessão de sustentação em madeira de reflorestamento dos balanços (com dois lugares): troca da peça, retirada e remontagem do brinquedo de madeira de reflorestamento.</t>
  </si>
  <si>
    <t>PJ 25.30.0700 (A)</t>
  </si>
  <si>
    <t>Tubo de ferro galvanizado de 1", tipo cano bombeiro, para servir de escorregador nos brinquedos de eucalipto, compreendendo retirada do danificado, substituição por novo considerando a pintura.</t>
  </si>
  <si>
    <t>PJ 30 Hortos</t>
  </si>
  <si>
    <t>PJ 30.05 Manutenção</t>
  </si>
  <si>
    <t>PJ 30.05.0050 (/)</t>
  </si>
  <si>
    <t>Encanteiramento de sacos plásticos para produção de mudas de essências florestais.  Cada 100 unidades.</t>
  </si>
  <si>
    <t>PJ 30.05.0053 (/)</t>
  </si>
  <si>
    <t>Encanteiramento dos sacos plásticos para produção de mudas de essências florestais, com altura de 14cm, largura de 10cm.  Custo válido para cada 100 unidades.</t>
  </si>
  <si>
    <t>PJ 30.05.0075 (/)</t>
  </si>
  <si>
    <t>Encanteiramento de vaso plástico flexível de 85 litros com muda arbórea.</t>
  </si>
  <si>
    <t>PJ 30.05.0100 (/)</t>
  </si>
  <si>
    <t>Enchimento de sacos plásticos para mudas de essências florestais.  Para 100 unidades.</t>
  </si>
  <si>
    <t>PJ 30.05.0103 (/)</t>
  </si>
  <si>
    <t>Enchimento de sacos plásticos para produção de mudas de essências florestais, com costura e perfurados, inclusive fornecimento, custo válido para cada 100 unidades, com dimensões de (10x15)cmx0,10mm.</t>
  </si>
  <si>
    <t>PJ 30.05.0106 (/)</t>
  </si>
  <si>
    <t>Enchimento de sacos plásticos para produção de mudas de essências florestais, com costura e perfurados, na cor preta, inclusive fornecimento, custo válido para cada 100 unidades, com dimensões de (13x14)cmx0,15mm.</t>
  </si>
  <si>
    <t>PJ 30.05.0109 (/)</t>
  </si>
  <si>
    <t>Enchimento de sacos plásticos para produção de mudas de essências florestais, com costura e perfurados, na cor preta, inclusive fornecimento, custo válido para cada 100 unidades, com dimensões de (14x18)cmx0,15mm.</t>
  </si>
  <si>
    <t>PJ 30.05.0112 (/)</t>
  </si>
  <si>
    <t>Enchimento de sacos plásticos para produção de mudas de essências florestais, com costura e perfurados, inclusive fornecimento, custo válido para cada 100 unidades, com dimensões de (14x20)cmx0,15mm.</t>
  </si>
  <si>
    <t>PJ 30.05.0115 (/)</t>
  </si>
  <si>
    <t>Enchimento de sacos plásticos para produção de mudas de essências florestais, com costura e perfurados, inclusive fornecimento, custo válido para cada 100 unidades, com dimensões de (17x30)cmx0,15mm.</t>
  </si>
  <si>
    <t>PJ 30.05.0118 (/)</t>
  </si>
  <si>
    <t>Enchimento de sacos plásticos para produção de mudas de essências florestais, com costura e perfurados, na cor preta, inclusive fornecimento, custo válido para cada 100 unidades, com dimensões de (22x27)cmx0,15mm.</t>
  </si>
  <si>
    <t>PJ 30.05.0121 (/)</t>
  </si>
  <si>
    <t>Enchimento de sacos plásticos para produção de mudas de essências florestais, com costura e perfurados, inclusive fornecimento, custo válido para cada 100 unidades, com dimensões de (25x35)cmx0,22mm.</t>
  </si>
  <si>
    <t>PJ 30.05.0150 (/)</t>
  </si>
  <si>
    <t>Encanteiramento dos sacos plásticos para produção de mudas de essências florestais, custo válido para cada 100 unidades, com altura de 20 cm, largura de 13cm.</t>
  </si>
  <si>
    <t>PJ 30.05.0153 (/)</t>
  </si>
  <si>
    <t>Encanteiramento dos sacos plásticos para produção de mudas de essências florestais, custo válido para cada 100 unidades, com altura de 30 cm, largura de 15cm.</t>
  </si>
  <si>
    <t>PJ 30.05.0156 (/)</t>
  </si>
  <si>
    <t>Encanteiramento dos sacos plásticos para produção de mudas de essências florestais, custo válido para cada 100 unidades, medindo 35cm de altura e 25cm de largura.</t>
  </si>
  <si>
    <t>PJ 30.05.0200 (/)</t>
  </si>
  <si>
    <t>Preparo de substrato para serviços executados em horto.</t>
  </si>
  <si>
    <t>PJ 30.05.0250 (/)</t>
  </si>
  <si>
    <t>Preparo de estacas para produção de mudas de essências florestais, custo válido para cada 100 unidades.</t>
  </si>
  <si>
    <t>PJ 30.05.0275 (/)</t>
  </si>
  <si>
    <t>Reenvasamento de muda arbórea em vaso plástico flexível de 85 litros.</t>
  </si>
  <si>
    <t>PJ 30.05.0300 (/)</t>
  </si>
  <si>
    <t>Repicagem e desbaste de mudas de essências florestais.  Cada 100 unidades.</t>
  </si>
  <si>
    <t>PJ 30.05.0350 (/)</t>
  </si>
  <si>
    <t>Saco plástico para produção de mudas na medida de (15x25)cmx0,15mm.  Fornecimento.</t>
  </si>
  <si>
    <t>PJ 30.05.0353 (/)</t>
  </si>
  <si>
    <t>Saco plástico para produção de mudas na medida de (20x30)cmx0,20mm.  Fornecimento.</t>
  </si>
  <si>
    <t>PJ 30.05.0356 (/)</t>
  </si>
  <si>
    <t>Saco plástico para produção de mudas na medida de (28x35)cmx0,22mm.  Fornecimento.</t>
  </si>
  <si>
    <t>PJ 30.05.1000 (/)</t>
  </si>
  <si>
    <t>Vaso plástico tronco cônico flexível de 85 litros para produção de mudas arbóreas com altura de 48,00 cm, diâmetro superior de 54,00 cm e diâmetro inferior de 43,50 cm.  Fornecimento.</t>
  </si>
  <si>
    <t>PJ 35 Reflorestamento</t>
  </si>
  <si>
    <t>PJ 35.05 Reflorestamento</t>
  </si>
  <si>
    <t>PJ 35.05.0050 (/)</t>
  </si>
  <si>
    <t>Abertura de cova (30x30x30)cm, em banqueta, em encosta, inclusive marcação.</t>
  </si>
  <si>
    <t>PJ 35.05.0056 (/)</t>
  </si>
  <si>
    <t>Abertura de cova (15x15x15)cm, incluindo incorporação de esterco curtido, para plantio de vegetação reptante em área de restinga plana.</t>
  </si>
  <si>
    <t>PJ 35.05.0059 (/)</t>
  </si>
  <si>
    <t>Abertura de cova (20x20x20)cm, incluindo incorporação de esterco curtido, para plantio de vegetação cactáceas em área de restinga plana.</t>
  </si>
  <si>
    <t>PJ 35.05.0062 (/)</t>
  </si>
  <si>
    <t>Abertura de cova (30x30x30)cm, incluindo incorporação de esterco curtido, para plantio de vegetação arbustiva em área de restinga plana.</t>
  </si>
  <si>
    <t>PJ 35.05.0100 (/)</t>
  </si>
  <si>
    <t>Adubação e calagem, usando adubo orgânico/mineral, em mudas plantadas em encostas.</t>
  </si>
  <si>
    <t>PJ 35.05.0120 (/)</t>
  </si>
  <si>
    <t>PJ 35.05.0150 (/)</t>
  </si>
  <si>
    <t>Capina de aceiro em encosta em área previamente roçada, em fase de implantação.</t>
  </si>
  <si>
    <t>PJ 35.05.0153 (/)</t>
  </si>
  <si>
    <t>Capina de aceiro em encosta em área previamente roçada, em fase de manutenção.</t>
  </si>
  <si>
    <t>PJ 35.05.0200 (/)</t>
  </si>
  <si>
    <t>Capina de vegetação gramínea em área de encosta em curva de nível, inclusive marcação de faixas em curva de nível, em fase de implantação.</t>
  </si>
  <si>
    <t>PJ 35.05.0203 (/)</t>
  </si>
  <si>
    <t>Capina de vegetação gramínea em área de encosta em curva de nível, em fase de manutenção.</t>
  </si>
  <si>
    <t>PJ 35.05.0245 (/)</t>
  </si>
  <si>
    <t>Limpeza manual de materiais diversos em área de manguezal (lixo).</t>
  </si>
  <si>
    <t>PJ 35.05.0300 (/)</t>
  </si>
  <si>
    <t>Plantio de grama em placas, em encosta, tipo São Carlos, Batatais ou Larga, inclusive compra e arrancamento no local de origem, carga, transporte manual encosta acima, descarga e preparo do terreno.</t>
  </si>
  <si>
    <t>PJ 35.05.0400 (/)</t>
  </si>
  <si>
    <t>Plantio de mudas de vegetação arbustiva, exclusive o fornecimento de muda, em área de restinga plana.</t>
  </si>
  <si>
    <t>PJ 35.05.0403 (/)</t>
  </si>
  <si>
    <t>Plantio de mudas de vegetação cactáceas, exclusive o fornecimento de muda, em área de restinga plana.</t>
  </si>
  <si>
    <t>PJ 35.05.0406 (/)</t>
  </si>
  <si>
    <t>Plantio de mudas de vegetação reptante, exclusive o fornecimento de muda, em área de restinga plana.</t>
  </si>
  <si>
    <t>PJ 35.05.0500 (/)</t>
  </si>
  <si>
    <t>Plantio de muda de espécie de manguezal, de 50 a 70 cm de altura, e abertura de cova de (10x10x20)cm.  Exclusive o fornecimento da muda.</t>
  </si>
  <si>
    <t>PJ 35.05.0503 (/)</t>
  </si>
  <si>
    <t>Plantio de muda de espécies de manguezal, de 50 a 70 cm de altura, e abertura de cova de (10x10x20)cm.  Inclusive o fornecimento da muda.</t>
  </si>
  <si>
    <t>PJ 35.05.0600 (/)</t>
  </si>
  <si>
    <t>Plantio de mudas de 50 cm a 70 cm de altura em encosta, exclusive tutor, exclusive abertura de cova.</t>
  </si>
  <si>
    <t>PJ 35.05.0700 (/)</t>
  </si>
  <si>
    <t>PJ 35.05.0750 (/)</t>
  </si>
  <si>
    <t>PJ 35.05.0800 (/)</t>
  </si>
  <si>
    <t>PJ 35.05.0850 (/)</t>
  </si>
  <si>
    <t>PJ 40 Transplante e Tratamento de Vegetais</t>
  </si>
  <si>
    <t>PJ 40.05 Remoção, Transplante e Poda de Vegetais</t>
  </si>
  <si>
    <t>PJ 40.05.0050 (/)</t>
  </si>
  <si>
    <t>Arrancamento e replantio de arbusto com até 2m de altura.</t>
  </si>
  <si>
    <t>PJ 40.05.0100 (/)</t>
  </si>
  <si>
    <t>Poda de espécies vegetais de baixo nível de dificuldade, exclusive transporte do material resultante.</t>
  </si>
  <si>
    <t>PJ 40.05.0103 (/)</t>
  </si>
  <si>
    <t>Poda de espécies vegetais de médio nível de dificuldade, exclusive transporte do material resultante.</t>
  </si>
  <si>
    <t>PJ 40.05.0106 (/)</t>
  </si>
  <si>
    <t>Poda de espécies vegetais de alto nível de dificuldade, exclusive transporte do material resultante.</t>
  </si>
  <si>
    <t>PJ 40.05.0150 (/)</t>
  </si>
  <si>
    <t>Remoção de espécies vegetais, porte muda (até 2m de altura), inclusive carga, descarga e transporte do material até 30Km.</t>
  </si>
  <si>
    <t>PJ 40.05.0153 (/)</t>
  </si>
  <si>
    <t>Remoção de espécies vegetais, porte pequeno (entre 2m e 4m de altura), inclusive carga, descarga e transporte do material até 30Km.</t>
  </si>
  <si>
    <t>PJ 40.05.0156 (/)</t>
  </si>
  <si>
    <t>Remoção de espécies vegetais, porte médio (entre 4m e 6m de altura), inclusive carga, descarga e transporte do material até 30Km.</t>
  </si>
  <si>
    <t>PJ 40.05.0159 (/)</t>
  </si>
  <si>
    <t>Remoção de espécies vegetais, porte grande (acima de 6m de altura), inclusive carga, descarga e transporte do material até 30Km.</t>
  </si>
  <si>
    <t>PJ 40.05.0200 (/)</t>
  </si>
  <si>
    <t>Transplante de vegetais de  porte pequeno (entre 2m e 4m de altura), inclusive carga, descarga e transporte do material até 30Km.</t>
  </si>
  <si>
    <t>PJ 40.05.0205 (/)</t>
  </si>
  <si>
    <t>Transplante de árvores/palmeiras com DAP entre 3cm a 5cm e altura entre 2,50m a 3,50m, incluindo arrancamento, replantio considerando abertura de cova de (80 x 80 x 80)cm, terra estrumada, escoramento com estaca de madeira e retirada do material excedente, irrigação 1 vez/dia durante 30 dias, exclusive transporte da espécie, tento, demolição e recomposição de passeio.</t>
  </si>
  <si>
    <t>PJ 40.05.0210 (/)</t>
  </si>
  <si>
    <t>Transplante de árvores/palmeiras com DAP entre 5cm a 10cm e altura entre 3,00m a 5,00m, incluindo arrancamento, replantio considerando abertura de cova de (100 x 100 x 80)cm, terra estrumada, escoramento com estaca de madeira e retirada do material excedente, irrigação 1 vez/dia durante 30 dias, exclusive transporte da espécie, tento, demolição e recomposição de passeio.</t>
  </si>
  <si>
    <t>PJ 40.05.0215 (/)</t>
  </si>
  <si>
    <t>Transplante de árvores/palmeiras com DAP entre 10cm a 20cm e altura entre 4,00m a 8,00m, incluindo arrancamento, replantio considerando abertura de cova de (140 x 140 x 80)cm, terra estrumada, escoramento com estaca de madeira e retirada do material excedente, irrigação 1 vez/dia durante 30 dias, exclusive transporte da espécie, tento, demolição e recomposição de passeio.</t>
  </si>
  <si>
    <t>PJ 40.05.0220 (/)</t>
  </si>
  <si>
    <t>Transplante de árvores/palmeiras com DAP entre 20cm a 35cm e altura entre 6,00m a 15,00m, incluindo arrancamento, replantio considerando abertura de cova de (180 x 180 x 80)cm, terra estrumada, escoramento com estaca de madeira e retirada do material excedente, irrigação 1 vez/dia durante 30 dias, exclusive transporte da espécie, tento, demolição e recomposição de passeio.</t>
  </si>
  <si>
    <t>PJ 40.05.0225 (/)</t>
  </si>
  <si>
    <t>Transplante de árvores/palmeiras com DAP acima de 35cm e altura acima de 10,00m, incluindo arrancamento, replantio considerando abertura de cova de (250 x 250 x 100)cm, terra estrumada, escoramento com estaca de madeira e retirada do material excedente, irrigação 1 vez/dia durante 30 dias, exclusive transporte da espécie, tento, demolição e recomposição de passeio.</t>
  </si>
  <si>
    <t>PJ 40.10 Tratamento Fitossanitário</t>
  </si>
  <si>
    <t>PJ 40.10.0050 (/)</t>
  </si>
  <si>
    <t>Adubação diferenciada em espécies vegetais de qualquer natureza.</t>
  </si>
  <si>
    <t>PJ 40.10.0053 (/)</t>
  </si>
  <si>
    <t>Adubação química com fórmula completa (NPK-10-10-10) em golas de árvore, inclusive limpeza e revolvimento de solo.</t>
  </si>
  <si>
    <t>PJ 40.10.0150 (/)</t>
  </si>
  <si>
    <t>Controle químico de espécies vegetais de qualquer natureza.</t>
  </si>
  <si>
    <t>PJ 40.10.0200 (/)</t>
  </si>
  <si>
    <t>Dendrocirurgia em espécies vegetais de qualquer natureza.</t>
  </si>
  <si>
    <t>PJ 40.10.0250 (/)</t>
  </si>
  <si>
    <t>Pincelamento em lesão de espécies vegetais de qualquer natureza.</t>
  </si>
  <si>
    <t>PJ 40.10.0300 (/)</t>
  </si>
  <si>
    <t>Retutoramento de espécies vegetais de qualquer natureza.</t>
  </si>
  <si>
    <t>PJ 40.10.0350 (/)</t>
  </si>
  <si>
    <t>Tratamento de árvores com lesões acima de 0,50m2, compreendendo: raspagem do material necrosado, aplicação de fungicidas, inseticidas, hormônios e impermeabilizantes, fechamento das cavidades com espuma de poliuretano coberta com nata de cimento e incorporação de materias para enriquecimento do solo, exclusive mão-de-obra.</t>
  </si>
  <si>
    <t>PJ 40.10.0353 (/)</t>
  </si>
  <si>
    <t>Tratamento de árvores com lesões até 0,50m2, compreendendo: raspagem do material necrosado, aplicação de fungicidas, inseticidas, hormônios e impermeabilizantes, fechamento das cavidades com espuma de poliuretano coberta com nata de cimento e incorporação de materias para enriquecimento do solo, exclusive mão-de-obra.</t>
  </si>
  <si>
    <t>PJ 40.10.0356 (/)</t>
  </si>
  <si>
    <t>Tratamento fitossanitário em árvores, compreendendo: execução de pequenas podas (galhos e ramos comprometidos); raspagem de material necrosado; aplicação de fungicidas, inseticidas, hormônios, impermeabilizantes e fertilizantes; alargamento de golas; revolvimento de solo, remoção e transporte de material; recomposição e plantio de cobertura nas golas.</t>
  </si>
  <si>
    <t>PJ 40.10.0359 (/)</t>
  </si>
  <si>
    <t>Tratamento fitossanitário para o combate a seca de árvores, compreendendo: aplicação de fungicida e repelente e incorporação de materias para enriquecimento do solo, exclusive mão-de-obra.</t>
  </si>
  <si>
    <t>PJ 99 Diversos</t>
  </si>
  <si>
    <t>PJ 99.99 Diversos</t>
  </si>
  <si>
    <t>PJ 99.99.0050 (/)</t>
  </si>
  <si>
    <t>Contentor plástico para coleta de lixo domiciliar em polietileno (DIN) de 360l.  Fornecimento.</t>
  </si>
  <si>
    <t>PJ 99.99.0053 (/)</t>
  </si>
  <si>
    <t>Contentor plástico em polietileno, com duas rodas maciças de borracha, capacidade para 240 litros.  Fornecimento.</t>
  </si>
  <si>
    <t>PJ 99.99.0070 (/)</t>
  </si>
  <si>
    <t>Escultura para mosaicultura, compreendendo: estrutura em barras de aço, tela de aço, com malha de (10 x 10)cm, inclusive pintura, recoberta por tela de Nylon, Sombrit ou similar e amarrações com abraçadeiras de Nylon, enchimento com adubo orgânico, exclusive espécies vegetais.  Fornecimento e confecção.</t>
  </si>
  <si>
    <t>PJ 99.99.0100 (/)</t>
  </si>
  <si>
    <t>Fitilho de nylon brancoredondo.  Fornecimento.</t>
  </si>
  <si>
    <t>PJ 99.99.0150 (B)</t>
  </si>
  <si>
    <t>Grampo de apoio em tubos de aço galvanizado (externa e internamente), com (1,20x1,36)m, formado por 2 tubos de 4" na vertical e 1 tubo de 2" e espessura de parede de 1/8" na horizontal, fixados por encaixe, com tratamento anticorrosivo e pintura.  Fornecimento e colocação.</t>
  </si>
  <si>
    <t>PJ 99.99.0160 (/)</t>
  </si>
  <si>
    <t>Jardineira tipo vaso "big pot", em concreto armado, com 2m de diâmetro e 1m de altura, inclusive pintura, presilhas com cabo de aço para tutoramento, carga, descarga e transporte.  Fornecimento.</t>
  </si>
  <si>
    <t>PJ 99.99.0200 (/)</t>
  </si>
  <si>
    <t>Papeleira plástica para vias e praças públicas em polietileno (DIN), capacidade para 50l, medindo (75,50x34,50x43,50)cm.  Fornecimento e colocação.</t>
  </si>
  <si>
    <t>PJ 99.99.0300 (/)</t>
  </si>
  <si>
    <t>Vaso plástico redondo, na cor terracota, cerâmica ou cinza, com diâmetro entre 30cm e 40cm e altura entre 30cm e 35cm, inclusive prato.  Fornecimento.</t>
  </si>
  <si>
    <t>PJ 99.99.0303 (/)</t>
  </si>
  <si>
    <t>Vaso plástico quadrado, na cor terracota, cerâmica ou cinza, com lados entre 34cm e 40cm e altura entre 28cm e 34cm, inclusive prato.  Fornecimento.</t>
  </si>
  <si>
    <t>PJ 99.99.0306 (/)</t>
  </si>
  <si>
    <t>Vaso plástico redondo, na cor terracota, cerâmica ou cinza, com diâmetro entre 41cm e 50cm e altura entre 36cm e 40cm, inclusive prato.  Fornecimento.</t>
  </si>
  <si>
    <t>PT 05 Pinturas</t>
  </si>
  <si>
    <t>PT 05.05 Remoção de Pinturas</t>
  </si>
  <si>
    <t>PT 05.05.0050 (/)</t>
  </si>
  <si>
    <t>Remoção de caiação existente ou pintura a gesso e cola.</t>
  </si>
  <si>
    <t>PT 05.05.0100 (/)</t>
  </si>
  <si>
    <t>Remoção de pintura plástica, PVA e semelhantes.</t>
  </si>
  <si>
    <t>PT 05.05.0150 (/)</t>
  </si>
  <si>
    <t>Remoção de pintura a óleo, pintura alquídica e vernizes.</t>
  </si>
  <si>
    <t>PT 05.10 Pinturas Minerais sobre Paredes e Tetos</t>
  </si>
  <si>
    <t>PT 05.10.0050 (A)</t>
  </si>
  <si>
    <t>Caiação interna ou externa sobre revestimento liso, com adição de fixador, com 1 demão.</t>
  </si>
  <si>
    <t>PT 05.10.0100 (/)</t>
  </si>
  <si>
    <t>Caiação interna ou externa sobre revestimento liso, com adoção de fixador, com 2 demãos.</t>
  </si>
  <si>
    <t>PT 05.10.0103 (/)</t>
  </si>
  <si>
    <t>Caiação interna ou externa sobre revestimento liso, com adoção de fixador, com 3 demãos.</t>
  </si>
  <si>
    <t>PT 05.10.0150 (/)</t>
  </si>
  <si>
    <t>Pintura com nata de cimento, 1 demão, após limpeza da área.</t>
  </si>
  <si>
    <t>PT 05.15 Pinturas a Base de PVA, PVC e Acrílico sobre Paredes e Tetos</t>
  </si>
  <si>
    <t>PT 05.15.0050 (B)</t>
  </si>
  <si>
    <t>Preparo de superfícies novas, com revestimento liso, inclusive raspagem, limpeza, demão de impermeabilizante, de massa corrida plástica e lixamento.</t>
  </si>
  <si>
    <t>PT 05.15.0056 (/)</t>
  </si>
  <si>
    <t>Preparo de superfície interna ou externa de revestimento liso, inclusive demão de impermeabilizante selador, com 2 demãos de massa acrílica e lixamentos necessários.</t>
  </si>
  <si>
    <t>PT 05.15.0100 (/)</t>
  </si>
  <si>
    <t>Pintura com tinta plástica fosco aveludada à base de PVA, para interior, equivalente à Suvinil Latex ou similar, acabamento padrão, inclusive 2 demãos sobre a superfície preparada conforme o item PT 05.15.0050, exclusive este preparo.</t>
  </si>
  <si>
    <t>PT 05.15.0103 (/)</t>
  </si>
  <si>
    <t>Pintura com tinta plástica fosco aveludada à base de PVA, para interior, equivalente à Suvinil Latex ou similar, acabamento de alta classe sobre a superfície preparada conforme o item PT 05.15.0050, exclusive este preparo, inclusive 3 lixamentos, 2 demãos de massa corrida e 3 demãos de acabamento.</t>
  </si>
  <si>
    <t>PT 05.15.0106 (A)</t>
  </si>
  <si>
    <t>Pintura com tinta plástica fosco aveludada à base de PVA, para interior, equivalente à Suvinil Latex ou similar, inclusive demão de massa, lixamento e 2 demãos de acabamento.</t>
  </si>
  <si>
    <t>PT 05.15.0109 (A)</t>
  </si>
  <si>
    <t>Pintura com tinta plástica acetinada à base de PVA, para exterior, equivalente à Super Concretina ou similar, inclusive raspagem, demão de impermeabilização e 2 demãos de acabamento.</t>
  </si>
  <si>
    <t>PT 05.15.0112 (A)</t>
  </si>
  <si>
    <t>Pintura com tinta plástica acetinada à base de PVA, para exterior, equivalente à Coralmur ou similar, inclusive raspagem, demão de impermeabilizante e 2 demãos de acabamento.</t>
  </si>
  <si>
    <t>PT 05.15.0150 (/)</t>
  </si>
  <si>
    <t>Pintura com tinta plástica à base de acrílico, semi-brilhante, para interior e exterior, incolor ou colorida, equivalente à Metalatex ou similar, sobre tijolo, concreto liso, cimento amianto, revestimento, madeira e ferro, inclusive lixamento, 1 demão de selador acrílico Metalatex ou similar e 2 demãos de acabamento.</t>
  </si>
  <si>
    <t>PT 05.15.0153 (A)</t>
  </si>
  <si>
    <t>Pintura com tinta plástica à base de acrílico, semi-brilhante, para interior e exterior, incolor ou colorida, equivalente à Metalatex ou similar, inclusive lixamento, 1 demão de selador acrílico Metalatex ou similar, 2 demãos de massa corrida acrílica Metalatex ou similar lixadas e 2 demãos de acabamento.</t>
  </si>
  <si>
    <t>PT 05.15.0159 (/)</t>
  </si>
  <si>
    <t>Pintura com tinta Supercril ou similar, para interior e exterior, incolor ou colorida, em 2 demãos.  Fornecimento e colocação.</t>
  </si>
  <si>
    <t>PT 05.15.0162 (/)</t>
  </si>
  <si>
    <t>Pintura com tinta acrílica base solvente na cor concreto para exterior sobre concreto com 1 demão de selador acrílico base água e 2 demãos de acabamento, inclusive lixamento.</t>
  </si>
  <si>
    <t>PT 05.15.0200 (/)</t>
  </si>
  <si>
    <t>Uma demão adicional de acabamento nos serviços dos itens PT 05.15.0100, PT 05.15.0103 e PT 05.15.0106.</t>
  </si>
  <si>
    <t>PT 05.15.0203 (/)</t>
  </si>
  <si>
    <t>Uma demão adicional de acabamento nos serviços do item PT 05.15.0109.</t>
  </si>
  <si>
    <t>PT 05.15.0206 (/)</t>
  </si>
  <si>
    <t>Uma demão adicional de acabamento no serviço do item PT 05.15.0112.</t>
  </si>
  <si>
    <t>PT 05.15.0209 (/)</t>
  </si>
  <si>
    <t>Uma demão adicional de acabamento no serviço do item PT 05.15.0150.</t>
  </si>
  <si>
    <t>PT 05.15.0250 (/)</t>
  </si>
  <si>
    <t>Pintura com Liquibrilho ou similar, em 3 demãos, adicionado ou sobre PVA.</t>
  </si>
  <si>
    <t>PT 05.15.0500 (/)</t>
  </si>
  <si>
    <t>Repintura com tinta plástica à base de PVA, equivalente a Suvinil Latex, para interior sobre superfície em bom estado e na cor existente, inclusive limpeza, leve lixamento com lixa fina e 1 demão de acabamento.</t>
  </si>
  <si>
    <t>PT 05.15.0550 (/)</t>
  </si>
  <si>
    <t>Repintura com tinta plástica acetinada à base de PVA, equivalente a Super Concretina, para exterior sobre superfície em bom estado e na cor existente, inclusive limpeza, leve lixamento com lixa fina e 1 demão de acabamento.</t>
  </si>
  <si>
    <t>PT 05.20 Pinturas a Óleo e Alquídicos sobre Paredes, Tetos e Telhas</t>
  </si>
  <si>
    <t>PT 05.20.0050 (A)</t>
  </si>
  <si>
    <t>Preparo de superfícies novas, com revestimento liso, inclusive lixamento, limpeza, demão de impermeabilizante, demão de massa corrida a óleo e novo lixamento.</t>
  </si>
  <si>
    <t>PT 05.20.0100 (/)</t>
  </si>
  <si>
    <t>Pintura interna com esmalte sintético equivalente a Duralack ou similar, acabamento de alta classe, sobre a superfície preparada conforme o item PT 05.20.0050, exclusive 2 lixamentos, 2 demãos de massa corrida, e 3 demãos de acabamento.</t>
  </si>
  <si>
    <t>PT 05.20.0103 (/)</t>
  </si>
  <si>
    <t>Pintura com tinta alquídica esmaltada,  para interior, equivalente a Condo ou similar, acabamento alta classe, sobre a superfície preparada conforme o item PT 05.20.0050, exclusive este preparo, inclusive 3 lixamentos, 2 demãos de massa corrida e 3 de acabamento.</t>
  </si>
  <si>
    <t>PT 05.20.0106 (/)</t>
  </si>
  <si>
    <t>Pintura com tinta de base alquídica,  para interior, semi-brilho, equivalente a Coralsint ou similar, ou fosca acetinada, equivalente a Coralite ou similar, acabamento padrão, inclusive 2 demãos sobre a superfície preparada conforme o item PT 05.20.0050, exclusive este preparo.</t>
  </si>
  <si>
    <t>PT 05.20.0200 (A)</t>
  </si>
  <si>
    <t>Pintura interna em superfície com revestimento liso, a óleo brilhante, equivalente a Marveline ou Coral Óleo ou similar, inclusive lixamento, demão de impermeabilizante, demão de meia massa, lixa e 2 demãos de acabamento.</t>
  </si>
  <si>
    <t>PT 05.20.0500 (/)</t>
  </si>
  <si>
    <t>Repintura interna ou externa, na cor existente, sobre revestimento liso em bom estado, com tinta a óleo brilhante Marveline ou Coral Óleo ou similar, inclusive lixamento e 2 demãos de acabamento.</t>
  </si>
  <si>
    <t>PT 05.25 Pinturas a Óleo e Alquídicos sobre Madeira</t>
  </si>
  <si>
    <t>PT 05.25.0050 (A)</t>
  </si>
  <si>
    <t>Preparo de madeira nova, inclusive lixamento, limpeza, demão de impermeabilizante tipo verniz Knotting ou similar, 2 demãos de massa corrida, novo lixamento, demão de tinta primária tipo Nivelite ou Surfacer.</t>
  </si>
  <si>
    <t>PT 05.25.0100 (/)</t>
  </si>
  <si>
    <t>Pintura interna sobre madeira, com esmalte sintético equivalente à Duralack ou similar, sobre superfície preparada conforme item PT 05.25.0050, exclusive este preparo, inclusive demão de tinta de base.</t>
  </si>
  <si>
    <t>PT 05.25.0103 (/)</t>
  </si>
  <si>
    <t>Pintura interna ou externa sobre madeira com tinta esmaltada tipo Lagoline ou similar, sobre superfície preparada conforme item PT 05.25.0050, exclusive este, inclusive lixamento, demão de tinta primária tipo Surfacer e 2 demãos de acabamento de alta classe.</t>
  </si>
  <si>
    <t>PT 05.25.0106 (/)</t>
  </si>
  <si>
    <t>Pintura interna sobre madeira, com tinta de base alquídica esmaltada equivalente à Condor ou similar, acabamento de alta classe, sobre a superfície preparada conforme item PT 05.25.0050, exclusive este preparo, inclusive demão de tinta de base, de massa corrida e 2 demãos de acabamento.</t>
  </si>
  <si>
    <t>PT 05.25.0109 (/)</t>
  </si>
  <si>
    <t>Pintura interna ou externa sobre madeira, com esmalte sintético equivalente à Duralack ou similar, inclusive lixamento, demão de verniz isolante, de tinta de fundo e 2 demãos de acabamento.</t>
  </si>
  <si>
    <t>PT 05.25.0112 (/)</t>
  </si>
  <si>
    <t>Pintura em madeira, com tinta Colorgin luminoso ou similar, em faixas.</t>
  </si>
  <si>
    <t>PT 05.25.0115 (/)</t>
  </si>
  <si>
    <t>Pintura de rodapé com tinta a óleo brilhante equivalente a Marveline ou Coral óleo ou similar, inclusive 2 lixamentos, tinta isolante, massa e 2 demãos de acabamento.</t>
  </si>
  <si>
    <t>PT 05.25.0150 (/)</t>
  </si>
  <si>
    <t>Pintura interna ou externa sobre madeira, com tinta de base alquídica semi-brilho equivalente a Coralsint ou similar, ou fosca acetinada, equivalente a Coralite ou similar, acabamento padrão, sobre superfície preparada conforme o item PT 05.25.0050, exclusive este preparo, inclusive 2 demãos de acabamento.</t>
  </si>
  <si>
    <t>PT 05.25.0200 (/)</t>
  </si>
  <si>
    <t>Pintura interna ou externa sobre madeira, com tinta a óleo brilhante equivalente a Marveline ou Coral Óleo ou similar, inclusive lixa, demão de tinta isolante, de meia massa e 2 demãos de acabamento.</t>
  </si>
  <si>
    <t>PT 05.25.0203 (/)</t>
  </si>
  <si>
    <t>Pintura interna ou externa sobre madeira, com tinta a óleo brilhante equivalente a Marveline ou Coral Óleo ou similar, inclusive 2 demãos de acabamento sobre superfície preparada conforme o item PT 05.25.0050, exclusive este preparo.</t>
  </si>
  <si>
    <t>PT 05.25.0206 (/)</t>
  </si>
  <si>
    <t>Pintura interna ou externa sobre madeira, com tinta a óleo brilhante auto seladora, fundo sintético fosco, inclusive lixamento e 2 demãos de acabamento.</t>
  </si>
  <si>
    <t>PT 05.25.0500 (/)</t>
  </si>
  <si>
    <t>Repintura interna ou externa sobre madeira em bom estado na cor existente com tinta de base alquídica, semi-brilho, equivalente a Coralsint ou Super Lagomix ou fosco acetinado equivalente a Coralite ou similar, inclusive lixamento, limpeza e 2 demãos de acabamento.</t>
  </si>
  <si>
    <t>PT 05.25.0503 (/)</t>
  </si>
  <si>
    <t>Repintura interna ou externa na cor existente sobre madeira em bom estado, com tinta esmaltada tipo Condor ou Lagoline ou similar, inclusive lixamento, limpeza e 2 demãos de acabamento.</t>
  </si>
  <si>
    <t>PT 05.25.0506 (/)</t>
  </si>
  <si>
    <t>Repintura interna ou externa na cor existente sobre madeira em bom estado, com esmalte sintético Duralack ou similar, inclusive lixamento, limpeza e 2 demãos de acabamento.</t>
  </si>
  <si>
    <t>PT 05.25.0509 (/)</t>
  </si>
  <si>
    <t>Repintura a base de Primer e esmalte sintético.</t>
  </si>
  <si>
    <t>PT 05.30 Envernizamento e Enceramento</t>
  </si>
  <si>
    <t>PT 05.30.0050 (A)</t>
  </si>
  <si>
    <t>Enceramento de madeira, inclusive lixamento, demão de verniz isolante e 3 demãos de cera, cada qual seguida de abertura de brilho, a escova e flanela.</t>
  </si>
  <si>
    <t>PT 05.30.0100 (/)</t>
  </si>
  <si>
    <t>Envernizamento de madeira com verniz Copal ou similar, para interior, inclusive lixamento, demão de verniz isolante, de anilina, e 1 demão de acabamento.</t>
  </si>
  <si>
    <t>PT 05.30.0103 (/)</t>
  </si>
  <si>
    <t>Envernizamento de madeira com verniz Sparlack Cetol (cores) ou similar, para interior e exterior, inclusive lixamento, demão de verniz seladora, e 2 demãos de acabamento.</t>
  </si>
  <si>
    <t>PT 05.30.0106 (A)</t>
  </si>
  <si>
    <t>Envernizamento de madeira com verniz a boneca, de Goma Laca ou similar, importada, dissolvida em álcool, inclusive lixamento e aplicação de sucessivas demãos de acabamento até a obtenção do brilho.</t>
  </si>
  <si>
    <t>PT 05.30.0150 (/)</t>
  </si>
  <si>
    <t>Envernizamento de rodapés com verniz Copal ou similar, inclusive lixamento, 1 demão de verniz isolante de anilina, e 2 demãos de acabamento.</t>
  </si>
  <si>
    <t>PT 05.30.0200 (/)</t>
  </si>
  <si>
    <t>Envernizamento de tijolos ou concreto, para interior, com verniz Carriage ou similar, inclusive lixamento e 2 demãos de acabamento.</t>
  </si>
  <si>
    <t>PT 05.30.0250 (/)</t>
  </si>
  <si>
    <t>Pintura sobre concreto com uma demão de Primer e acabamento com 2 demãos de verniz acrílico pigmentado na cor concreto.</t>
  </si>
  <si>
    <t>PT 05.30.0300 (/)</t>
  </si>
  <si>
    <t>Verniz acrílico incolor, em 3 demãos, aplicado sobre superfície lisa de concreto ou tijolo aparente, para interior.</t>
  </si>
  <si>
    <t>PT 05.35 Imunizantes</t>
  </si>
  <si>
    <t>PT 05.35.0050 (/)</t>
  </si>
  <si>
    <t>Pintura com emulsão oleosa Separol ou similar, para desmoldagem de formas.</t>
  </si>
  <si>
    <t>PT 05.35.0100 (/)</t>
  </si>
  <si>
    <t>Pintura imunizante sobre madeira com 1 demão Pentox ou similar.</t>
  </si>
  <si>
    <t>PT 05.40 Pintura a Óleo e Alquídico sobre Ferro</t>
  </si>
  <si>
    <t>PT 05.40.0050 (/)</t>
  </si>
  <si>
    <t>Primer convertedor de ferrugem em fundo de proteção, (P.C.F) ou similar.  Fornecimento e aplicação com 2 demãos.</t>
  </si>
  <si>
    <t>PT 05.40.0100 (/)</t>
  </si>
  <si>
    <t>Pintura interna ou externa sobre ferro, com tinta a óleo brilhante Marveline ou Coral Óleo ou similar, inclusive lixamento, limpeza e demão de tinta anti óxido Ferrolóide ou similar e 2 demãos de acabamento.</t>
  </si>
  <si>
    <t>PT 05.40.0103 (/)</t>
  </si>
  <si>
    <t>Pintura interna ou externa sobre ferro, com tinta de base alquídica esmaltada brilhante, equivalente a Lagoline ou similar, inclusive lixamento, limpeza, desengorduramento, aplicação de zarcão de secagem rápida, cor laranja e 2 demãos de acabamento.</t>
  </si>
  <si>
    <t>PT 05.40.0106 (/)</t>
  </si>
  <si>
    <t>Pintura interna ou externa sobre ferro, com esmalte sintético Duralack ou Lagomix ou similar, inclusive lixamento, limpeza, demão de zarcão de secagem rápida, cor laranja e 2 demãos de acabamento.</t>
  </si>
  <si>
    <t>PT 05.40.0150 (/)</t>
  </si>
  <si>
    <t>Pintura interna ou externa sobre ferro, com tinta alquídica esmaltada Condor ou similar, inclusive lixamento, limpeza, demão de tinta anti óxido Ferrolack ou similar e 2 demãos de acabamento.</t>
  </si>
  <si>
    <t>PT 05.40.0200 (/)</t>
  </si>
  <si>
    <t>Pintura interna ou externa sobre galvanizado com esmalte sintético, inclusive limpeza, desengorduramento, secagem, aplicação de 1 demão de Wash Primer ou similar e 2 demãos de acabamento.</t>
  </si>
  <si>
    <t>PT 05.40.0250 (/)</t>
  </si>
  <si>
    <t>Repintura interna ou externa sobre ferro, com tinta a óleo brilhante Marveline ou Coral Óleo ou similar, inclusive lixamento, limpeza, demão de tinta anti óxido e 1 de acabamento.</t>
  </si>
  <si>
    <t>PT 05.40.0300 (/)</t>
  </si>
  <si>
    <t>Repintura interna ou externa na cor existente, sobre ferro com superfície em bom estado, nas condições do item PT 05.40.0103.</t>
  </si>
  <si>
    <t>PT 05.40.0350 (/)</t>
  </si>
  <si>
    <t>Repintura interna ou externa sobre ferro, inclusive lixamento, limpeza, demão de zarcão secagem rápida, cor laranja e outra de esmalte sintético Duralack ou similar.</t>
  </si>
  <si>
    <t>PT 05.40.0400 (/)</t>
  </si>
  <si>
    <t>Repintura interna ou externa sobre ferro, inclusive lixamento, limpeza, demão de tinta anti óxido Ferrolóide ou similar e outra de tinta alquídica esmaltada Condor ou similar.</t>
  </si>
  <si>
    <t>PT 05.45 Marcação e Pintura de Quadra de Esporte</t>
  </si>
  <si>
    <t>PT 05.45.0040 (/)</t>
  </si>
  <si>
    <t>Marcação de quadra de esporte com tinta látex à base de resina acrílica e pigmentos minerais, Viwacril Acrílico Piso ou similar, considerando a limpeza da superfície e 2 demãos de acabamento, medida pela área efetiva de pintura.</t>
  </si>
  <si>
    <t>PT 05.45.0050 (/)</t>
  </si>
  <si>
    <t>Marcação de quadra de esporte, com tintura Supercril ou similar, em 2 demãos.  Medida pela área efetiva de pintura.</t>
  </si>
  <si>
    <t>PT 05.45.0100 (/)</t>
  </si>
  <si>
    <t>Pintura de quadra de esporte em piso cimentado, com tinta 100% acrílica equivalente a Suvinil piso, Nova Cor ou Coral Piso ou similar, considerando-se a limpeza da superfície e 2 demãos de acabamento.</t>
  </si>
  <si>
    <t>PT 05.50 Pinturas a Base de PVC e Acrílico sobre Concreto ou Asfalto</t>
  </si>
  <si>
    <t>PT 05.50.0050 (/)</t>
  </si>
  <si>
    <t>Pintura com tinta acrílica tipo rugoso com adição de quartzo equivalente a Viwacril-Sambódromo ou similar, sobre concreto ou asfalto, constando de 2 demãos.</t>
  </si>
  <si>
    <t>PT 05.55 Pinturas em Epóxi</t>
  </si>
  <si>
    <t>PT 05.55.0050 (/)</t>
  </si>
  <si>
    <t>Pintura Epóxi, com preparo em massa Epóxi.</t>
  </si>
  <si>
    <t>PT 05.55.0101 (/)</t>
  </si>
  <si>
    <t>Pintura de superfície de concreto ou aço com tinta epóxi tolerante à superfície molhada para isolamento elétrico, inclusive preparo desta, compreendendo desengraxamento com a utilização de detergente biodegradável e lavagem com água doce, remoção da camada de óxido de zinco e outras impurezas através de limpeza com escova manual e posterior trapeamento, aplicação de tinta de aderência epóxi-isocianato com espessura mínima de 20 µm e posterior aplicação de duas demãos da tinta epóxi isolante com espessura mínima de 300 µm.</t>
  </si>
  <si>
    <t>PT 05.60 Pintura de Poste</t>
  </si>
  <si>
    <t>PT 05.60.0100 (/)</t>
  </si>
  <si>
    <t>Pintura de poste de aço reto, de 3,50m, com 1 demão de tinta Primer ou similar e 2 demãos de tinta Alumilack ou similar.</t>
  </si>
  <si>
    <t>PT 05.60.0150 (/)</t>
  </si>
  <si>
    <t>Pintura de poste de aço reto, de 4,5m até 6,0m, com 1 demão de tinta Primer ou similar e 2 demãos de tinta Alumilack ou similar.</t>
  </si>
  <si>
    <t>PT 05.60.0200 (/)</t>
  </si>
  <si>
    <t>Pintura de poste de aço reto, de 7m até 9m, com 1 demão de tinta Primer ou similar e 2 demãos de tinta Alumilack ou similar.</t>
  </si>
  <si>
    <t>PT 05.60.0250 (/)</t>
  </si>
  <si>
    <t>Pintura de poste de aço reto, de 10m até 15m, com 1 demão de tinta Primer ou similar e 2 demãos de tinta Alumilack ou similar.</t>
  </si>
  <si>
    <t>PT 05.60.0300 (/)</t>
  </si>
  <si>
    <t>Pintura de poste de aço reto, de 16m até 20m, com 1 demão de tinta Primer ou similar e 2 demãos de tinta Alumilack ou similar.</t>
  </si>
  <si>
    <t>PT 05.65 Pinturas Antipichação</t>
  </si>
  <si>
    <t>PT 05.65.0100 (/)</t>
  </si>
  <si>
    <t>Pintura externa antipichação sobre concreto ou aço em superfície preparada.  Exclusive o preparo.</t>
  </si>
  <si>
    <t>PT 10 Texturas</t>
  </si>
  <si>
    <t>PT 10.05 Texturas Acrílicas</t>
  </si>
  <si>
    <t>PT 10.05.0100 (/)</t>
  </si>
  <si>
    <t>Textura acrílica cor branca, acabamento riscado, inclusive preparo da superfície.  Fornecimento e aplicação.</t>
  </si>
  <si>
    <t>RV 05 Revestimentos</t>
  </si>
  <si>
    <t>RV 05.05 Pastas</t>
  </si>
  <si>
    <t>RV 05.05.0050 (/)</t>
  </si>
  <si>
    <t>Pasta de cimento branco.</t>
  </si>
  <si>
    <t>RV 05.05.0100 (A)</t>
  </si>
  <si>
    <t>Pasta de cimento branco e cal, no traço 1:1.</t>
  </si>
  <si>
    <t>RV 05.05.0150 (A)</t>
  </si>
  <si>
    <t>Pasta de cal.</t>
  </si>
  <si>
    <t>RV 05.05.0200 (/)</t>
  </si>
  <si>
    <t>Pasta de cimento comum.</t>
  </si>
  <si>
    <t>RV 05.05.0250 (A)</t>
  </si>
  <si>
    <t>Pasta de Gesso.</t>
  </si>
  <si>
    <t>RV 05.10 Argamassas</t>
  </si>
  <si>
    <t>RV 05.10.0050 (A)</t>
  </si>
  <si>
    <t>Argamassa de cimento e areia, no traço 1:1.</t>
  </si>
  <si>
    <t>RV 05.10.0053 (A)</t>
  </si>
  <si>
    <t>Argamassa de cimento e areia, no traço 1:1,5.</t>
  </si>
  <si>
    <t>RV 05.10.0056 (A)</t>
  </si>
  <si>
    <t>Argamassa de cimento e areia, no traço 1:2.</t>
  </si>
  <si>
    <t>RV 05.10.0059 (A)</t>
  </si>
  <si>
    <t>Argamassa de cimento e areia, no traço 1:3.</t>
  </si>
  <si>
    <t>RV 05.10.0062 (A)</t>
  </si>
  <si>
    <t>Argamassa de cimento e areia, no traço 1:4.</t>
  </si>
  <si>
    <t>RV 05.10.0065 (A)</t>
  </si>
  <si>
    <t>Argamassa de cimento e areia, no traço 1:5.</t>
  </si>
  <si>
    <t>RV 05.10.0068 (A)</t>
  </si>
  <si>
    <t>Argamassa de cimento e areia, no traço 1:6.</t>
  </si>
  <si>
    <t>RV 05.10.0071 (A)</t>
  </si>
  <si>
    <t>Argamassa de cimento e areia, no traço 1:8.</t>
  </si>
  <si>
    <t>RV 05.10.0074 (/)</t>
  </si>
  <si>
    <t>Argamassa de cimento e areia no traço 1:3 para recomposição do capeamento de concreto pequenos espessuras em serviços de recuperação estrutural, aditivada com resina acrílica na proporção de 50ml/m3 de argamassa e sílica ativa na proporção de 5% a 10% de cimento.</t>
  </si>
  <si>
    <t>RV 05.10.0100 (A)</t>
  </si>
  <si>
    <t>Argamassa de cimento e areia no traço 1:3 e Sika Fix ou similar.</t>
  </si>
  <si>
    <t>RV 05.10.0150 (A)</t>
  </si>
  <si>
    <t>Argamassa de cimento branco, cal e pó-de-mármore, no traço 1:1:3.</t>
  </si>
  <si>
    <t>RV 05.10.0200 (A)</t>
  </si>
  <si>
    <t>Argamassa de cimento, cal e areia fina, no traço 1:3:5.</t>
  </si>
  <si>
    <t>RV 05.10.0203 (A)</t>
  </si>
  <si>
    <t>Argamassa de cimento, cal e areia fina, no traço 1:3:8.</t>
  </si>
  <si>
    <t>RV 05.10.0250 (A)</t>
  </si>
  <si>
    <t>Argamassa de cimento, cal, saibro e areia, no traço 1:2:4:4.</t>
  </si>
  <si>
    <t>RV 05.10.0306 (A)</t>
  </si>
  <si>
    <t>Argamassa de cimento e terra preta de emboço, no traço 1:6.</t>
  </si>
  <si>
    <t>RV 05.10.0350 (A)</t>
  </si>
  <si>
    <t>Argamassa de cimento e pó-de-pedra, no traço 1:3.</t>
  </si>
  <si>
    <t>RV 05.10.0353 (A)</t>
  </si>
  <si>
    <t>Argamassa de cimento e pó-de-pedra, no traço 1:4.</t>
  </si>
  <si>
    <t>RV 05.10.0400 (A)</t>
  </si>
  <si>
    <t>Argamassa de cimento e saibro, no traço 1:2.</t>
  </si>
  <si>
    <t>RV 05.10.0403 (A)</t>
  </si>
  <si>
    <t>Argamassa de cimento e saibro, no traço 1:4.</t>
  </si>
  <si>
    <t>RV 05.10.0406 (A)</t>
  </si>
  <si>
    <t>Argamassa de cimento e saibro, no traço 1:6.</t>
  </si>
  <si>
    <t>RV 05.10.0409 (A)</t>
  </si>
  <si>
    <t>Argamassa de cimento e saibro, no traço 1:8.</t>
  </si>
  <si>
    <t>RV 05.10.0450 (A)</t>
  </si>
  <si>
    <t>Argamassa de cimento, saibro e areia, no traço 1:2:2.</t>
  </si>
  <si>
    <t>RV 05.10.0453 (A)</t>
  </si>
  <si>
    <t>Argamassa de cimento, saibro e areia, no traço 1:2:3.</t>
  </si>
  <si>
    <t>RV 05.10.0456 (A)</t>
  </si>
  <si>
    <t>Argamassa de cimento, saibro e areia, no traço 1:3:3.</t>
  </si>
  <si>
    <t>RV 05.10.0459 (A)</t>
  </si>
  <si>
    <t>Argamassa de cimento, saibro e areia, no traço 1:3:5.</t>
  </si>
  <si>
    <t>RV 05.15 Consolidações</t>
  </si>
  <si>
    <t>RV 05.15.0050 (/)</t>
  </si>
  <si>
    <t>Consolidação de cimalhas em argamassa das fachadas das edificações.</t>
  </si>
  <si>
    <t>RV 05.15.0500 (/)</t>
  </si>
  <si>
    <t>Recomposição e consolidação de elementos decorativos das fachadas - sobre-vergas.</t>
  </si>
  <si>
    <t>RV 10 Revestimento com Argamassa em Paredes e Tetos</t>
  </si>
  <si>
    <t>RV 10.05 Revestimento com Argamassa em Paredes e Tetos</t>
  </si>
  <si>
    <t>RV 10.05.0050 (/)</t>
  </si>
  <si>
    <t>Chapisco de superfície de concreto ou alvenaria, com argamassa de cimento e areia no traço 1:3.</t>
  </si>
  <si>
    <t>RV 10.05.0053 (/)</t>
  </si>
  <si>
    <t>Chapiscado (Revestimento) de cimento e areia no traço 1:3 peneirado, espessura de 9mm, aplicado sobre emboço existente.</t>
  </si>
  <si>
    <t>RV 10.05.0056 (/)</t>
  </si>
  <si>
    <t>Chapisco em argamassa de cimento e areia no traço 1:3 em volume, aditivado com resina acrílica da Reax ou similar.</t>
  </si>
  <si>
    <t>RV 10.05.0059 (A)</t>
  </si>
  <si>
    <t>Chapisco de superfície de concreto ou alvenaria, usando máquina manual, com argamassa de cimento e areia no traço 1:6.</t>
  </si>
  <si>
    <t>RV 10.05.0100 (A)</t>
  </si>
  <si>
    <t>Emboço com argamassa de cimento e areia, no traço 1:1,5, com 1,50cm  de espessura, inclusive chapisco.</t>
  </si>
  <si>
    <t>RV 10.05.0106 (A)</t>
  </si>
  <si>
    <t>Emboço com argamassa de cimento e areia, no traço 1:3, com 1,50cm de espessura, inclusive chapisco.</t>
  </si>
  <si>
    <t>RV 10.05.0112 (A)</t>
  </si>
  <si>
    <t>Emboço com argamassa de cimento e areia, no traço 1:3 com Sikafix ou similar, na espessura de 2,50cm, inclusive chapisco.</t>
  </si>
  <si>
    <t>RV 10.05.0115 (A)</t>
  </si>
  <si>
    <t>Emboço com argamassa de cimento e areia, no traço 1:4, com 1,50cm de espessura, inclusive chapisco.</t>
  </si>
  <si>
    <t>RV 10.05.0150 (/)</t>
  </si>
  <si>
    <t>Revestimento interno, de 1 vez, emboço paulista, com argamassa de cimento, cal, saibro e areia fina no traço 1:4:4:4, com acabamento a camurça ou saco, com 2,50cm de espessura.</t>
  </si>
  <si>
    <t>RV 10.05.0153 (A)</t>
  </si>
  <si>
    <t>Revestimento interno, de 1 vez, com argamassa de cimento e saibro no traço 1:6, com 2,50cm de espessura.</t>
  </si>
  <si>
    <t>RV 10.05.0156 (A)</t>
  </si>
  <si>
    <t>Revestimento interno, de 1 vez, com argamassa de cimento e saibro no traço 1:8, com 2,50cm de espessura.</t>
  </si>
  <si>
    <t>RV 10.05.0159 (/)</t>
  </si>
  <si>
    <t>Revestimento interno em massa única com argamassa de cimento e areia termotratada (Qualimassa ou similar) na espessura de 2cm sobre chapisco, exclusive este.</t>
  </si>
  <si>
    <t>RV 10.05.0162 (A)</t>
  </si>
  <si>
    <t>Revestimento interno, em 2 massas, sendo o emboço com argamassa de cimento e saibro no traço 1:4 com espessura de 2,5cm e o reboco com massa especial branca ou similar, na espessura de 2mm.</t>
  </si>
  <si>
    <t>RV 10.05.0203 (/)</t>
  </si>
  <si>
    <t>Revestimento externo, de 1 vez, com argamassa de cimento e terra preta de emboço no traço 1:4, com 3cm de espessura, inclusive chapisco.</t>
  </si>
  <si>
    <t>RV 10.05.0206 (/)</t>
  </si>
  <si>
    <t>Revestimento externo, de 1 vez, com argamassa de cimento e terra preta de emboço no traço 1:6, com 3cm de espessura, inclusive chapisco.</t>
  </si>
  <si>
    <t>RV 10.05.0209 (A)</t>
  </si>
  <si>
    <t>Revestimento externo, de 1 vez, com argamassa de cimento, saibro macio e areia fina no traço 1:2:2, com 3cm de espessura, inclusive chapisco.</t>
  </si>
  <si>
    <t>RV 10.05.0212 (A)</t>
  </si>
  <si>
    <t>Revestimento externo (emboço), de 1 vez, com argamassa de cimento, saibro macio e areia peneirada no traço 1:3:3 com 3cm de espessura, inclusive chapisco.</t>
  </si>
  <si>
    <t>RV 10.05.0215 (/)</t>
  </si>
  <si>
    <t>Revestimento externo, de 1 vez, com argamassa de cimento, saibro macio e areia fina no traço 1:5:2, com 3cm de espessura, inclusive chapisco.</t>
  </si>
  <si>
    <t>RV 10.05.0250 (/)</t>
  </si>
  <si>
    <t>Revestimento externo em massa única com argamassa de cimento e areia termotratada (Qualimassa ou similar) na espessura de 3cm sobre chapisco, exclusive este.</t>
  </si>
  <si>
    <t>RV 10.05.0256 (/)</t>
  </si>
  <si>
    <t>Revestimento externo com reboco tipo Rebotex com silicone ou similar, cor clara, na espessura de 3mm, sobre emboço existente.</t>
  </si>
  <si>
    <t>RV 10.05.0262 (/)</t>
  </si>
  <si>
    <t>Revestimento externo com reboco tipo Massa Especial Externa Branca ou similar, cor clara, na espessura de 3mm, sobre emboço existente.</t>
  </si>
  <si>
    <t>RV 10.05.0300 (B)</t>
  </si>
  <si>
    <t>Revestimento externo, em 2 massas, sobre superfície chapiscada, sendo o emboço com argamassa de cimento, saibro e areia no traço 1:3:3, e o reboco com cimento, cal hidratada em pó e areia fina no traço 1:3:5, com 3cm de espessura.</t>
  </si>
  <si>
    <t>RV 10.05.0350 (A)</t>
  </si>
  <si>
    <t>Revestimento interno ou externo, de 1 vez, com argamassa de cimento, saibro macio e areia fina no traço 1:2:2, com 3cm de espessura.</t>
  </si>
  <si>
    <t>RV 10.05.0353 (A)</t>
  </si>
  <si>
    <t>Revestimento interno ou externo, de 1 vez, com argamassa de cimento, saibro macio e areia fina no traço 1:3:3, com 3cm de espessura.</t>
  </si>
  <si>
    <t>RV 10.05.0400 (A)</t>
  </si>
  <si>
    <t>Revestimento externo, em 2 massas, sobre superfície chapiscada, sendo o emboço com argamassa de cimento, saibro e areia no traço 1:2:2, e o reboco com argamassa Rebotex com silicone ou similar, com 3cm de espessura.</t>
  </si>
  <si>
    <t>RV 10.05.0500 (/)</t>
  </si>
  <si>
    <t>Revestimento com nata de cimento e adesivo aplicado uniformemente sobre superfície de azulejo, pastilha ou cerâmica, alisada a colher e lixada.</t>
  </si>
  <si>
    <t>RV 10.05.0550 (A)</t>
  </si>
  <si>
    <t>Reboco interno com massa especial interna branca ou similar na espessura de 2mm.</t>
  </si>
  <si>
    <t>RV 10.05.0600 (A)</t>
  </si>
  <si>
    <t>Regularização com argamassa de cimento e areia, com 2cm de espessura no traço 1:3.</t>
  </si>
  <si>
    <t>RV 10.05.0650 (B)</t>
  </si>
  <si>
    <t>Moldura externa executada no perímetro das esquadrias com argamassa de ciemnto, saibro macio e areia fina no traço 1:3:3, com largura de 10cm e espessura de 1,5cm.</t>
  </si>
  <si>
    <t>RV 10.10 Revestimento com Azulejos</t>
  </si>
  <si>
    <t>RV 10.10.0050 (/)</t>
  </si>
  <si>
    <t>Revestimentos de azulejos brancos, (15x15)cm, qualidade extra, inclusive a superfície chapiscada, emboçada com argamassa de cimento e saibro no traço 1:8, juntas corridas, com 2mm, assentes com nata de cimento comum e rejuntadas com pasta de cimento branco.</t>
  </si>
  <si>
    <t>RV 10.10.0053 (/)</t>
  </si>
  <si>
    <t>Revestimentos de azulejos brancos, (15x15)cm, 1ª qualidade, inclusive a superfície chapiscada, emboçada com argamassa de cimento e saibro no traço 1:8, juntas corridas ou alternadas, assentes com nata de cimento comum e rejuntadas com pasta de cimento branco.</t>
  </si>
  <si>
    <t>RV 10.10.0103 (/)</t>
  </si>
  <si>
    <t>Revestimentos de azulejos de cor, (15x15)cm, qualidade extra, inclusive a superfície chapiscada, emboçada com argamassa de cimento e saibro no traço 1:8, juntas corridas, com 2mm, assentes com nata de cimento comum e rejuntadas com pasta de cimento branco.</t>
  </si>
  <si>
    <t>RV 10.10.0106 (/)</t>
  </si>
  <si>
    <t>Revestimentos de azulejos de cor, (15x15)cm, 1ª qualidade, inclusive a superfície chapiscada, emboçada com argamassa de cimento e saibro no traço 1:8, juntas corridas ou alternadas, assentes com nata de cimento comum e rejuntadas com pasta de cimento branco.</t>
  </si>
  <si>
    <t>RV 10.15 Revestimentos Cerâmicos</t>
  </si>
  <si>
    <t>RV 10.15.0050 (/)</t>
  </si>
  <si>
    <t>Painel decorativo em mosaico de cerâmica, assente com argamassa Ciment-Cola sobre base devidamente nivelada e rejuntado com rejunte da Quartzolit ou similar, inclusive elaboração do projeto artístico.</t>
  </si>
  <si>
    <t>RV 10.15.0100 (B)</t>
  </si>
  <si>
    <t>Revestimento de paredes com tijolo cerâmico tipo 4 faces, dando 4 placas cada unidade, por fendilhamento, inclusive a superfície chapiscada, emboçada com argamassa de cimento, saibro e areia no traço 1:2:2, juntas reentrantes, de 1cm de largura, tomadas com argamassa de cimento e areia fina no traço 1:3 e lavagem geral com água acidulada.</t>
  </si>
  <si>
    <t>RV 10.15.0150 (/)</t>
  </si>
  <si>
    <t>Revestimento de paredes com cerâmica Cecrisa ou similar, linha mosaico na cor branca, de (10x10)cm, inclusive superfície chapiscada e assentes com argamassa de cimento, saibro e areia no traço1:3:3, rejuntadas com cimento branco e corante.</t>
  </si>
  <si>
    <t>RV 10.15.0153 (/)</t>
  </si>
  <si>
    <t>Revestimento de paredes com cerâmica Cecrisa ou similar, de (10x10)cm, inclusive superfície chapiscada e assentes com argamassa de cimento, saibro e areia no traço 1:3:3, rejuntadas com cimento branco e corante.</t>
  </si>
  <si>
    <t>RV 10.15.0200 (A)</t>
  </si>
  <si>
    <t>Revestimento de paredes com cerâmica Gail, coleção natural ou similar, de (11,60x11,60x0,09)cm, assentes com argamassa de cimento, cal e areia no traço 1:3:5, juntas reentrantes de 1cm de largura.</t>
  </si>
  <si>
    <t>RV 10.15.0203 (A)</t>
  </si>
  <si>
    <t>Revestimento de paredes com cerâmica Gail, coleção natural ou similar, de (24x11,60x0,09)cm, assentes com argamassa de cimento, cal e areia no traço 1:3:5, juntas reentrantes de 1cm de largura.</t>
  </si>
  <si>
    <t>RV 10.15.0250 (A)</t>
  </si>
  <si>
    <t>Revestimento de paredes com cerâmica Portobello ou similar, linha Vitreaux, de (7,5x7,5)cm, inclusive assentamento e rejunte com cimento branco e corante.</t>
  </si>
  <si>
    <t>RV 10.15.0253 (A)</t>
  </si>
  <si>
    <t>Revestimento de parede com cerâmica Portobello ou similar, linha Prisma, de (7,5x7,5)cm, inclusive a superfície chapiscada e emboçada com argamassa de cimento, saibro e areia no traço 1:3:3, assentadas e reajuntadas com pasta de cimento branco e corante.</t>
  </si>
  <si>
    <t>RV 10.15.0257 (/)</t>
  </si>
  <si>
    <t>Revestimento de parede com cerâmica linha Arquiteto Design nas cores golden ocre, azul celeste e verde claro, da Portobello ou similar, de (9,5x9,5)cm, inclusive a superfície chapiscada e emboçada com argamassa de cimento, saibro e areia no traço 1:3:3, inclusive assentamento e rejunte com E-Flex da Portobello ou similar.  Fornecimento e colocação.</t>
  </si>
  <si>
    <t>RV 10.15.0260 (/)</t>
  </si>
  <si>
    <t>Revestimento de parede com cerâmica linha Arquiteto Design cor neve da Portobello ou similar, de (9,5x9,5)cm, inclusive a superfície chapiscada e emboçada com argamassa de cimento, saibro e areia no traço 1:3:3, inclusive assentamento e rejunte com E-Flex da Portobello ou similar.  Fornecimento e colocação.</t>
  </si>
  <si>
    <t>RV 10.15.0300 (A)</t>
  </si>
  <si>
    <t>Revestimento com pastilha de porcelana de (4x4)cm, Jatobá de 1ª qualidade referência JR-3204 ou similar, inclusive chapisco, emboço com argamassa de cimento, areia e saibro no traço 1:2:2, assentes e rejuntadas com nata de cimento branco.  Fornecimento e assentamento.</t>
  </si>
  <si>
    <t>RV 10.15.0320 (/)</t>
  </si>
  <si>
    <t>Revestimento de parede com cerâmica linha colors Girassol da Portobello ou similar, de (4,50 x 4,50)cm, inclusive a superfície chapiscada e emboçada com argamassa de cimento, saibro e areia no traço 1:3:3, inclusive assentamento e rejunte com E-Flex da Portobello ou similar.  Fornecimento e colocação.</t>
  </si>
  <si>
    <t>RV 10.15.0330 (/)</t>
  </si>
  <si>
    <t>Revestimento de parede com cerâmica linha plural fog, da Portobello ou similar, de (4,50 x 4,50)cm, inclusive a superfície chapiscada e emboçada com argamassa de cimento, saibro e areia no traço 1:3:3, inclusive assentamento e rejunte com E-Flex da Portobello ou similar.  Fornecimento e colocação.</t>
  </si>
  <si>
    <t>RV 10.15.0350 (A)</t>
  </si>
  <si>
    <t>Revestimento com pastilha cerâmica (5x5)cm, NGK ou similar, nas cores branco nevada V-R/503, verde samambaia V-R/512, verde xapuri V-R/533, inclusive a superfície chapiscada, emboçada com argamassa de cimento areia e saibro no traço 1:4, assentes e rejuntadas com natas de cimento branco.</t>
  </si>
  <si>
    <t>RV 10.15.0400 (A)</t>
  </si>
  <si>
    <t>Revestimento com pastilha de vidro Murvi, referência E-42, (2x2)cm, inclusive a superfície chapiscada, emboçada com argamassa de cimento e saibro no traço 1:4, assentadas e rejuntadas com pasta de cimento branco.  Fornecimento e assentamento.</t>
  </si>
  <si>
    <t>RV 10.15.0420 (/)</t>
  </si>
  <si>
    <t>Revestimento com pastilha de vidro VitroColori ou similar, nas cores azul, verde marrom, rosado, caramelo, bege, cinza, preto, pérola, lilás e branco, (2x2)cm, inclusive a superfície chapiscada, emboçada com argamassa de cimento e saibro no traço 1:4, assentadas e rejuntadas com pasta de cimento branco.  Fornecimento e assentamento.</t>
  </si>
  <si>
    <t>RV 10.15.0423 (/)</t>
  </si>
  <si>
    <t>Revestimento com pastilha de vidro VitroColori ou similar, nas cores vermelha, laranja e amarela, (2x2)cm, inclusive a superfície chapiscada, emboçada com argamassa de cimento e saibro no traço 1:4, assentadas e rejuntadas com pasta de cimento branco.  Fornecimento e assentamento.</t>
  </si>
  <si>
    <t>RV 10.15.0430 (/)</t>
  </si>
  <si>
    <t>Revestimento com pastilha de vidro VitroColori ou similar, nas cores azul, verde preto e branco, (3x3)cm, inclusive a superfície chapiscada, emboçada com argamassa de cimento e saibro no traço 1:4, assentadas e rejuntadas com pasta de cimento branco.  Fornecimento e assentamento.</t>
  </si>
  <si>
    <t>RV 10.15.0433 (/)</t>
  </si>
  <si>
    <t>Revestimento com pastilha de vidro VitroColori ou similar, nas cores azul e branco, (5x5)cm, inclusive a superfície chapiscada, emboçada com argamassa de cimento e saibro no traço 1:4, assentadas e rejuntadas com pasta de cimento branco.  Fornecimento e assentamento.</t>
  </si>
  <si>
    <t>RV 10.15.0450 (A)</t>
  </si>
  <si>
    <t>Revestimento com pastilhas cerâmicas foscas, (2,5x2,5)cm, inclusive a superfície chapiscada, emboçada com argamassa de cimento e saibro no traço 1:4, assentadas e rejuntadas com pasta de cimento branco.</t>
  </si>
  <si>
    <t>RV 10.15.0500 (A)</t>
  </si>
  <si>
    <t>Revestimento com pastilha de porcelana de (4x4)cm, Jatobá de 1 qualidade referência JC 1810 ou similar, inclusive chapisco, emboço com argamassa de cimento , areia e saibro no traço 1:2:2, assentes e rejuntadas com nata de cimento branco.  Fornecimento e assentamento.</t>
  </si>
  <si>
    <t>RV 10.20 Revestimentos de Madeira</t>
  </si>
  <si>
    <t>RV 10.20.0050 (/)</t>
  </si>
  <si>
    <t>Chapa de Celotex ou similar, nas dimensões de (1,22 x 2,44)m - 2,98m², espessura de 12mm.  Fornecimento.</t>
  </si>
  <si>
    <t>RV 10.20.0100 (/)</t>
  </si>
  <si>
    <t>Chapa de Duratex ou similar, nas dimensões de (1,22 x 2,75)m - 3,36m², lisa, espessura de 3,2mm.  Fornecimento.</t>
  </si>
  <si>
    <t>RV 10.20.0103 (/)</t>
  </si>
  <si>
    <t>Chapa de Duratex ou similar, nas dimensões de (1,22 x 2,75)m - 3,36m², espessura de 3mm, perfurado. Fornecimento.</t>
  </si>
  <si>
    <t>RV 10.20.0200 (A)</t>
  </si>
  <si>
    <t>Lambri em madeira maciça com folheado de madeira, nas dimensões de 3m de comprimento, 0,10m de largura e espessura de 0,01m, encaixe macho e fêmea, com acabamento em verniz fosco semelhante ao encerado, exclusive transporte.  Fornecimento e montagem.</t>
  </si>
  <si>
    <t>RV 10.25 Revestimentos com Mármores e Granitos</t>
  </si>
  <si>
    <t>RV 10.25.0051 (/)</t>
  </si>
  <si>
    <t>Chapim ou espelho de mármore branco com (3x12 a 18)cm, com 2 polimentos, assentes com argamassa de cimento, saibro e areia no traço 1:2:2 e nata de cimento.</t>
  </si>
  <si>
    <t>RV 10.25.0100 (/)</t>
  </si>
  <si>
    <t>Peitoril de Mármore Branco Nacional, de (2x18)cm, com 2 polimentos, assentes com argamassa de cimento, saibro e areia no traço 1:2:2 e nata de cimento.</t>
  </si>
  <si>
    <t>RV 10.30 Forros</t>
  </si>
  <si>
    <t>RV 10.30.0060 (/)</t>
  </si>
  <si>
    <t>Chapa em MDF, na cor branca, uma face, madindo 2750 x 1840 x 6mm. Fornecimento e colocação</t>
  </si>
  <si>
    <t>RV 10.30.0100 (A)</t>
  </si>
  <si>
    <t>Forro de gesso estafe, em placas fundidas na obra, presas com 6 esbirros de sisal embebidos em nata de gesso, inclusive rejunte das placas e exclusive o emprego de andaimes. Fornecimento e colocação.</t>
  </si>
  <si>
    <t>RV 10.30.0103 (/)</t>
  </si>
  <si>
    <t>Forro falso de gesso, com placas pré-moldadas, de (60x60)cm, de encaixe, presas com 4 tirantes de arame e rejuntadas, exclusive o emprego de andaimes.  Fornecimento e colocação.</t>
  </si>
  <si>
    <t>RV 10.30.0200 (/)</t>
  </si>
  <si>
    <t>Forro de placas Fibraroc ou similar, de fabricação Eucatex ou similar, sobre perfis de ferro branco, suspensos por tirante.  Fornecimento e colocação.</t>
  </si>
  <si>
    <t>RV 10.30.0250 (A)</t>
  </si>
  <si>
    <t>Forro em réguas de madeira aparelhada, macho / fêmea, com (1x10)cm, pregados em sarrafos de madeira aparelhada, de (2x10)cm, espaçados de 50cm.  Fornecimento e colocação.</t>
  </si>
  <si>
    <t>RV 10.30.0256 (A)</t>
  </si>
  <si>
    <t>Forro em madeira tipo colméia, pregado em sarrafos de madeira aparelhada, de (2x10)cm, espaçadas de 50cm.  Fornecimento e colocação, inclusive envernizamento.</t>
  </si>
  <si>
    <t>RV 10.30.0300 (A)</t>
  </si>
  <si>
    <t>Forro em placa de PVC, na cor branca ou gelo, apoiado em perfis metálicos, presos ao teto por tirantes de arame.  Fornecimento e colocação.</t>
  </si>
  <si>
    <t>RV 10.35 Venezianas Verticais de Fachada em Fibro-Cimento (Brise Soleil)</t>
  </si>
  <si>
    <t>RV 10.35.0100 (/)</t>
  </si>
  <si>
    <t>Veneziana vertical (brise soleil) de chapa de fibro-cimento de 20mm de espessura, com 400mm de largura, fixado em cantoneiras de aço, aparafusadas e medida pela área colocada. Fornecimento e colocação.</t>
  </si>
  <si>
    <t>RV 10.40 Venezianas Verticais de Fachada em Alumínio (Brise Soleil)</t>
  </si>
  <si>
    <t>RV 10.40.0050 (/)</t>
  </si>
  <si>
    <t>Veneziana vertical (brise soleil) de chapa de alumínio, com 1,2mm de espessura, aparafusadas e medida pela área colocada. Fornecimento e colocação.</t>
  </si>
  <si>
    <t>RV 10.45 Revestimento de Fórmica e Melamínico</t>
  </si>
  <si>
    <t>RV 10.45.0050 (A)</t>
  </si>
  <si>
    <t>Revestimento de fórmica brilhante, de 1mm de espessura, sobre peças de madeira amplas, como portas, mesas, armários e prateleiras fundas.</t>
  </si>
  <si>
    <t>RV 10.45.0100 (/)</t>
  </si>
  <si>
    <t>Revestimento de fórmica texturizada, de 1,3mm de espessura, em paredes, sobre revestimento lixado e escovado.</t>
  </si>
  <si>
    <t>RV 10.45.0150 (A)</t>
  </si>
  <si>
    <t>Revestimento em painéis MRX-SMEL, melamínicos autoportantes, para uso sobre lâminas de chumbo, em salas radiológicas com sistema de estanqueidade dos Raios X e Gama.</t>
  </si>
  <si>
    <t>RV 10.50 Revestimentos Especiais</t>
  </si>
  <si>
    <t>RV 10.50.0015 (/)</t>
  </si>
  <si>
    <t>Recomposição de revestimento externo de pó-de-pedra, cimento portland e cal hidratada com adição de Rhopopás para consolidação.</t>
  </si>
  <si>
    <t>RV 10.50.0050 (/)</t>
  </si>
  <si>
    <t>Revestimento com barita fina e grossa, inclusive emboço na parede e exclusive chapisco.</t>
  </si>
  <si>
    <t>RV 10.50.0100 (/)</t>
  </si>
  <si>
    <t>Revestimento em paredes, em chapas de Duraplac ou Eucatex ou similar, de 3 mm de espessura, sobre base existente.  Fornecimento e colocação.</t>
  </si>
  <si>
    <t>RV 10.50.0150 (A)</t>
  </si>
  <si>
    <t>Revestimento de filme vinílico com 0,5mm de espessura, conforme projeto.  Fornecimento.</t>
  </si>
  <si>
    <t>RV 10.50.0203 (A)</t>
  </si>
  <si>
    <t>Revestimento de paredes com lençol de chumbo, 1mm de espessura, inclusive adesivos, solventes, parafusos, bucha e obturações de perfurações.  Fornecimento e instalação.</t>
  </si>
  <si>
    <t>RV 10.50.0209 (A)</t>
  </si>
  <si>
    <t>Revestimento de paredes com lençol de chumbo, 2mm de espessura, inclusive adesivos, solventes, parafusos, bucha e obturações de perfurações.  Fornecimento e instalação.</t>
  </si>
  <si>
    <t>RV 10.50.0212 (A)</t>
  </si>
  <si>
    <t>Revestimento de paredes com lençol de chumbo, 3mm de espessura, inclusive adesivos, solventes, parafusos, bucha e obturações de perfurações.  Fornecimento e instalação.</t>
  </si>
  <si>
    <t>RV 10.50.0250 (/)</t>
  </si>
  <si>
    <t>Revestimento texturizado fosco para uso externo sobre superfície camurçada ou concreto liso, com 2mm de espessura, executado com pó crepe ATB da Plasticôte ou similar, na cor indicada, sobre aditivo com 2 demãos de acabamento.</t>
  </si>
  <si>
    <t>RV 15 Revestimentos de Pisos</t>
  </si>
  <si>
    <t>RV 15.05 Pavimentações - Pisos e Contrapisos Cimentados</t>
  </si>
  <si>
    <t>RV 15.05.0050 (/)</t>
  </si>
  <si>
    <t>Base suporte, contrapiso ou camada regularizadora executada com argamassa de cimento e areia no traço 1:5, espessura de 1,5cm.</t>
  </si>
  <si>
    <t>RV 15.05.0053 (/)</t>
  </si>
  <si>
    <t>Base suporte, contrapiso ou camada regularizadora executada com argamassa de cimento e areia no traço 1:5, espessura de 2cm.</t>
  </si>
  <si>
    <t>RV 15.05.0056 (/)</t>
  </si>
  <si>
    <t>Base suporte, contrapiso ou camada regularizadora executada com argamassa de cimento e areia no traço 1:5, espessura de 2,5cm.</t>
  </si>
  <si>
    <t>RV 15.05.0059 (/)</t>
  </si>
  <si>
    <t>Base suporte, contrapiso ou camada regularizadora executada com argamassa de cimento e areia no traço 1:5, espessura de 3cm.</t>
  </si>
  <si>
    <t>RV 15.05.0062 (/)</t>
  </si>
  <si>
    <t>Base suporte, contrapiso ou camada regularizadora executada com argamassa de cimento e areia no traço 1:5, espessura de 3,5cm.</t>
  </si>
  <si>
    <t>RV 15.05.0100 (/)</t>
  </si>
  <si>
    <t>Base suporte ou contrapiso, executado com concreto magro, na espessura de 5cm, no traço 1:3:3, em volume, com juntas formando quadros de (1x1)m, com sarrafos de madeira serrada, incorporados, inclusive preparo do terreno, compactação do solo à maço.</t>
  </si>
  <si>
    <t>RV 15.05.0150 (/)</t>
  </si>
  <si>
    <t>Camada de brita 1, com espessura estimada em 3cm, espalhada manualmente.</t>
  </si>
  <si>
    <t>RV 15.05.0201 (A)</t>
  </si>
  <si>
    <t>Piso cimentado, acabamento áspero ou liso, com 1,5cm de espessura, com argamassa de cimento e areia no traço 1:3, sobre base existente.</t>
  </si>
  <si>
    <t>RV 15.05.0250 (A)</t>
  </si>
  <si>
    <t>Piso cimentado com corante, acabamento áspero ou liso, com 1,5cm de espessura, com argamassa de cimento e areia no traço 1:3, sobre base existente.</t>
  </si>
  <si>
    <t>RV 15.05.0300 (/)</t>
  </si>
  <si>
    <t>Piso cimentado, acabamento áspero ou liso, com juntas batidas formando quadros, com 1,5cm de espessura, com argamassa de cimento e areia no traço 1:3, alisado à colher, sobre base existente.</t>
  </si>
  <si>
    <t>RV 15.05.0351 (/)</t>
  </si>
  <si>
    <t>Piso cimentado impermeável, com 1,5cm de espessura, com argamassa de cimento e areia no traço 1:3 e impermeabilizante tipo Sika 1 ou similar, alisado à colher, sobre base existente.</t>
  </si>
  <si>
    <t>RV 15.05.0400 (/)</t>
  </si>
  <si>
    <t>Rodapé de cimento sobre alvenaria em osso, com (7x2)cm.</t>
  </si>
  <si>
    <t>RV 15.10 Recomposição de Piso Cimentado</t>
  </si>
  <si>
    <t>RV 15.10.0050 (A)</t>
  </si>
  <si>
    <t>Recomposição de piso cimentado, com argamassa de cimento e areia no traço 1:3, com 2cm de espessura, inclusive apicoamento do piso existente.</t>
  </si>
  <si>
    <t>RV 15.10.0100 (B)</t>
  </si>
  <si>
    <t>Recomposição de piso de concreto simples com resistência de 11MPa, com 8cm de espessura, inclusive demolição com equipamento de ar comprimido do piso existente.</t>
  </si>
  <si>
    <t>RV 15.15 Pisos Cerâmicos</t>
  </si>
  <si>
    <t>RV 15.15.0040 (A)</t>
  </si>
  <si>
    <t>Piso de ladrilho cerâmico aparente antiderrapante, Brastec ou similar, (11x22)cm, com 15mm de espessura, nas cores vermelho escuro, vermelho mescla, vermelho claro ou palha, assentes sobre superfície em osso, com argamassa de cimento, saibro e areia no traço 1:2:3, rejuntados com cimento branco e corante.</t>
  </si>
  <si>
    <t>RV 15.15.0050 (A)</t>
  </si>
  <si>
    <t>Piso de ladrilhos cerâmicos anti-derrapante, Gail ou similar, (11,5x24)cm, com 14mm de espessura, nas cores pêssego, vermelho, chocolate ou castor, assentes sobre superfície em osso, com argamassa de cimento, saibro e areia no traço 1:2:3, rejuntados com cimento branco e corante.</t>
  </si>
  <si>
    <t>RV 15.15.0075 (/)</t>
  </si>
  <si>
    <t>Revestimento de piso com cerâmica linha Laser anti-derrapante, cor gelo, da Portobello ou similar, de (30x30)cm, assente sobre superfície em osso com argamassa de cimento, saibro e areia no traço 1:2:3, e rejuntado com rejunte com E-Flex da Portobello ou similar.  Fornecimento e colocação.</t>
  </si>
  <si>
    <t>RV 15.15.0081 (A)</t>
  </si>
  <si>
    <t>Revestimento de piso com porcelanato antiderrapante (50x50)cm, linha Arqtec Panna ou Platina No-Slip da Eliane ou similar, assentado com argamassa colante tipo AC III Ligamax Performance da Eliane ou similar e rejuntado com produto em pó monocomponente tipo II junta Plus superativado da Eliane ou similar. Exclusive contrapiso. Fornecimento e colocação.</t>
  </si>
  <si>
    <t>RV 15.15.0100 (/)</t>
  </si>
  <si>
    <t>Piso em mosaico de azulejos de várias origens, com argamassa de cimento e areia, no traço 1:3, sobre base já existente.</t>
  </si>
  <si>
    <t>RV 15.15.0150 (A)</t>
  </si>
  <si>
    <t>Revestimento de piso, com cerâmica (20x20)cm, Cecrisa linha Stadium Jenel WH ou similar, assentes sobre superfícies osso com argamassa de cimento, saibro e areia no traço 1:2:3, rejuntados com cimento branco e corante.</t>
  </si>
  <si>
    <t>RV 15.15.0200 (B)</t>
  </si>
  <si>
    <t>Revestimento de piso com cerâmica (45x45)cm, linha cargo plus na cor white, gray ou bone da Eliane ou similar, assentado com argamassa colante tipo AC III Ligamax Performance da Eliane ou similar e rejuntado com produto em pó monocomponente tipo II junta Plus superativado da Eliane ou similar. Exclusive contrapiso. Fornecimento e colocação.</t>
  </si>
  <si>
    <t>RV 15.15.0210 (A)</t>
  </si>
  <si>
    <t>Revestimento de piso com porcelanato (50x50)cm, linha Panna plus da Eliane ou similar, assentado com argamassa colante tipo AC III Ligamax Performance da Eliane ou similar e rejuntado com produto em pó monocomponente tipo II junta Plus superaditivado da Eliane ou similar. Exclusive contrapiso. Fornecimento e colocação.</t>
  </si>
  <si>
    <t>RV 15.17 Revestimentos de Porcelanatos</t>
  </si>
  <si>
    <t>RV 15.17.0500 (/)</t>
  </si>
  <si>
    <t>Revestimento de piso, porcelanato linha Progetto Dolman Nat, Portobello ou similar, de (45 x 45)cm assente sobre superfície em osso com argamassa de cimento, saibro e areia no traço 1:2:3, e rejuntado com rejunte E-flex de Portobello ou similar. Fornecimento e colocação.</t>
  </si>
  <si>
    <t>RV 15.17.0800 (/)</t>
  </si>
  <si>
    <t>Revestimento de piso, porcelanato linha Essencial Granilite Cinza STR Boldt, Portobello ou similar, de (45 x 45)cm assente sobre superfície em osso com argamassa de cimento, saibro e areia no traço 1:2:3, e rejuntado com rejunte E-flex de Portobello ou similar. Fornecimento e colocação.</t>
  </si>
  <si>
    <t>RV 15.20 Pisos de Granito e Mármore</t>
  </si>
  <si>
    <t>RV 15.20.0100 (A)</t>
  </si>
  <si>
    <t>Assentamento de lajões ou placas de granito em calçadas de logradouros ou superfícies niveladas, com rejuntamento de argamassa de cimento e areia, no traço 1:3, exclusive o fornecimento das pedras.</t>
  </si>
  <si>
    <t>RV 15.20.0150 (A)</t>
  </si>
  <si>
    <t>Capa degrau de Mármore Branco Nacional de (3x28)cm, com 1 polimento, assentes com recobrimento de nata de cimento sobre argamassa de cimento, saibro e areia no traço 1:2:2.</t>
  </si>
  <si>
    <t>RV 15.20.0200 (/)</t>
  </si>
  <si>
    <t>Granito rústico em placas de (50x50)cm, espessura de 3 a 4cm, com corte manual. Fornecimento.</t>
  </si>
  <si>
    <t>RV 15.20.0250 (/)</t>
  </si>
  <si>
    <t>Placa de granito Cinza Andorinha, sem acabamento, com espessura de 2cm, para forração de piso.  Fornecimento.</t>
  </si>
  <si>
    <t>RV 15.20.0300 (A)</t>
  </si>
  <si>
    <t>Piso de  placas de Mármore Branco Nacional, com 2 polimentos, assentes com recobrimento de nata de cimento, saibro e areia no traço 1:2:2.</t>
  </si>
  <si>
    <t>RV 15.20.0350 (A)</t>
  </si>
  <si>
    <t>Revestimento com granito Capão Bonito, em placa de 2cm de espessura, acabamento polido, assentado sobre terreno nivelado, argamassa de cimento e areia no traço 1:3.  Fornecimento e colocação.</t>
  </si>
  <si>
    <t>RV 15.20.0353 (A)</t>
  </si>
  <si>
    <t>Revestimento com granito Capão Bonito, em placa de 2cm de espessura, acabamento apicoado, assentado sobre terreno nivelado, argamassa de cimento e areia no traço 1:3.  Fornecimento e colocação.</t>
  </si>
  <si>
    <t>RV 15.20.0400 (/)</t>
  </si>
  <si>
    <t>Revestimento de granito Cinza Andorinha, com acabamento serrado, para piso, em placas de (150x60x3)cm.  Fornecimento.</t>
  </si>
  <si>
    <t>RV 15.20.0403 (/)</t>
  </si>
  <si>
    <t>Revestimento de granito Cinza Andorinha, com acabamento serrado, para rodapé, com 7cm de altura e 2cm de espessura.  Fornecimento.</t>
  </si>
  <si>
    <t>RV 15.20.0406 (A)</t>
  </si>
  <si>
    <t>Revestimento com granito Cinza levigado, em placa de (40x40)cm, com 3cm de espessura, assentado sobre base existente, com argamassa de cimento e areia no traço de 1:3.  Fornecimento e colocação.</t>
  </si>
  <si>
    <t>RV 15.20.0409 (A)</t>
  </si>
  <si>
    <t>Revestimento com granito Cinza flameado, em placa de (40x40)cm, com 3cm de espessura, assentado sobre base existente, com argamassa de cimento e areia no traço de 1:3.  Fornecimento e colocação.</t>
  </si>
  <si>
    <t>RV 15.20.0412 (A)</t>
  </si>
  <si>
    <t>Revestimento com granito Cinza serrado e face natural, em placa de (40x40)cm classificado, com 3cm de espessura, assentado sobre base existente, com argamassa de cimento e areia no traço de 1:3.  Fornecimento e colocação.</t>
  </si>
  <si>
    <t>RV 15.20.0450 (A)</t>
  </si>
  <si>
    <t>Revestimento com granito Juparaná, em placa de (40x40)cm com 2cm de espessura, acabamento polido, para piso, assentes sobre argamassa de cimento, saibro e areia no traço 1:2:2.  Fornecimento e colocação.</t>
  </si>
  <si>
    <t>RV 15.20.0500 (A)</t>
  </si>
  <si>
    <t>Revestimento com granito Rosa flameado, em placa de (40x40)cm, com 3cm de espessura, assentado sobre base existente, com argamassa de cimento e areia no traço de 1:3.  Fornecimento e colocação.</t>
  </si>
  <si>
    <t>RV 15.20.0503 (A)</t>
  </si>
  <si>
    <t>Revestimento com granito Rosa levigado, em placa de (40x40)cm, com 3cm de espessura, assentado sobre base existente, com argamassa de cimento e areia no traço de 1:3.  Fornecimento e colocação.</t>
  </si>
  <si>
    <t>RV 15.20.0506 (A)</t>
  </si>
  <si>
    <t>Revestimento com granito Rosa serrado e face natural, em placa de (40x40)cm classificado, com 3cm de espessura, assentado sobre base existente, com argamassa de cimento e areia no traço de 1:3.  Fornecimento e colocação.</t>
  </si>
  <si>
    <t>RV 15.20.0550 (/)</t>
  </si>
  <si>
    <t>Rodapé de granito, boleado, com (10x2)cm.  Fornecimento e colocação.</t>
  </si>
  <si>
    <t>RV 15.20.0600 (/)</t>
  </si>
  <si>
    <t>Soleira de granito com (15x3)cm, assente com recobrimento de nata de cimento sobre argamassa de cimento e areia, no traço 1:2.</t>
  </si>
  <si>
    <t>RV 15.20.0650 (A)</t>
  </si>
  <si>
    <t>Soleira de Mármore Branco Nacional de (3x25)cm, com 2 polimentos, assentes com recobrimento de nata de cimento sobre argamassa de cimento, saibro e areia no traço 1:2:2.</t>
  </si>
  <si>
    <t>RV 15.20.0653 (A)</t>
  </si>
  <si>
    <t>Soleira de  Mármore Branco Nacional de (3x13)cm, com 2 polimentos, assentes com recobrimento de nata de cimento sobre argamassa de cimento, saibro e areia no traço 1:2:2.</t>
  </si>
  <si>
    <t>RV 15.20.0700 (A)</t>
  </si>
  <si>
    <t>Piso de granito apicoado Cinza Andorinha, sobre terreno nivelado, com argamassa de cimento e areia, no traço 1:3, sendo a peça de (40x40x3)cm.</t>
  </si>
  <si>
    <t>RV 15.25 Pisos de Concreto e Plaqueamento</t>
  </si>
  <si>
    <t>RV 15.25.0050 (/)</t>
  </si>
  <si>
    <t>Camada impermeabilizadora de piso, de concreto simples, com 8cm de espessura no traço de 1:3:4, em volume, com impermeabilizante Sika 1 ou similar.</t>
  </si>
  <si>
    <t>RV 15.25.0100 (C)</t>
  </si>
  <si>
    <t>Piso de concreto simples com resistencia de 15 MPa (traço em volume: 1:2 1/2:4), preparado em betoneira com 8cm de espessura, inclusive preparo manual do terreno.</t>
  </si>
  <si>
    <t>RV 15.25.0103 (A)</t>
  </si>
  <si>
    <t>Piso de concreto simples, 8cm de espessura, com resistência característica à compressão de 18Mpa, formando quadrados de (1,50x1,50)m de junta serrada, exclusive preparo de terreno.</t>
  </si>
  <si>
    <t>RV 15.25.0150 (/)</t>
  </si>
  <si>
    <t>Pátio de concreto, 8cm de espessura,no traço 1:3:3, em volume, formando quadros de (1,00x1,00)m, com sarrafos de madeira serrada, incorporados, exclusive preparo terreno.</t>
  </si>
  <si>
    <t>RV 15.25.0153 (/)</t>
  </si>
  <si>
    <t>Pátio de concreto, 10cm de espessura no traço 1:2:3, em volume, formando quadros de (1,50x1,50)m, com sarrafos de madeira serrada, incorporados, exclusive preparo terreno.</t>
  </si>
  <si>
    <t>RV 15.25.0156 (/)</t>
  </si>
  <si>
    <t>Pátio de concreto, 12cm de espessura no traço 1:2:2,5, em volume, formando quadros de (1,50x1,50)m, com sarrafos de madeira serrada, incorporados, exclusive preparo terreno.</t>
  </si>
  <si>
    <t>RV 15.25.0200 (B)</t>
  </si>
  <si>
    <t>Pavimentação em placas de (40x80x10)cm, de concreto (fck=11MPa) com armação de tela Telcon Q-61 ou similar, junta 2cm, inclusive preparo do terreno.</t>
  </si>
  <si>
    <t>RV 15.25.0203 (B)</t>
  </si>
  <si>
    <t>Pavimentação em placas de concreto Fck=15Mpa, medindo (40x80x10)cm, com armação de tela Telcon Q-61 ou similar, junta de 2cm, inclusive acabamento da placa no próprio concreto com desempenadora de aço e preparo do terreno.</t>
  </si>
  <si>
    <t>RV 15.25.0206 (B)</t>
  </si>
  <si>
    <t>Pavimentação em placas de concreto Fck=18Mpa, medindo (40x80x10)cm, com armação de tela Telcon Q-61 ou similar, junta de 2cm, inclusive acabamento da placa no próprio concreto com desempenadora de aço e preparo do terreno.</t>
  </si>
  <si>
    <t>RV 15.25.0250 (A)</t>
  </si>
  <si>
    <t>Revestimento com argamassa de cimento e areia no traço 1:4, Sikafix ou similar, com 2cm de espessura, inclusive chapisco.</t>
  </si>
  <si>
    <t>RV 15.30 Pisos de Marmorite e Outros</t>
  </si>
  <si>
    <t>RV 15.30.0050 (A)</t>
  </si>
  <si>
    <t>Escada de marmorite, composta de capa e espelho pré-moldados em oficina e assentados na obra, feito o marmorite com grana nº 1 de Mármore Branco Nacional, e cimento Portland, em camada de 6mm.  Esta especificação se refere a escadas com largura total das 2 peças de 0,45m e compreendendo 1m linear do conjunto de capa e espelho.</t>
  </si>
  <si>
    <t>RV 15.30.0053 (A)</t>
  </si>
  <si>
    <t>Escada de marmorite, composta de capa e espelho pré-moldados em oficina e assentados na obra, feito o marmorite com grana nº 1 de mármore na cor preta nacional, e cimento Portland, em camada de 6mm.  Esta especificação se refere a escadas com largura total das 2 peças de 0,45m e compreendendo 1m linear do conjunto de capa e espelho.</t>
  </si>
  <si>
    <t>RV 15.30.0100 (/)</t>
  </si>
  <si>
    <t>Piso de marmorite, compreendendo: a) lastro, com 4cm de espessura média, de argamassa de cimento e areia grossa no traço 1:4; b) camada de marmorite, com 1cm de espessura, feita com grana nº 1 de Mármore Branco Nacional e cimento Portland, superfície estucada após a fundição, com 3 polimentos mecânicos.</t>
  </si>
  <si>
    <t>RV 15.30.0103 (/)</t>
  </si>
  <si>
    <t>Piso de marmorite, compreendendo: a) lastro, com 4cm de espessura média, de argamassa de cimento e areia grossa no traço 1:4; b) camada de marmorite, com 1cm de espessura, feita com grana nº 1 de mármore na cor preta nacional e cimento Portland, superfície estucada após a fundição, com 3 polimentos mecânicos.</t>
  </si>
  <si>
    <t>RV 15.30.0150 (/)</t>
  </si>
  <si>
    <t>Piso de granitina compreendendo: a) lastro com 4cm de espessura média, de argamassa de cimento e areia grossa no traço 1:4; b) camada de granitina com 3cm de espessura, feita com grana nº 1 de granito preto nacional e cimento Portland, superfície estucada após fundição, sem polimento.</t>
  </si>
  <si>
    <t>RV 15.30.0153 (/)</t>
  </si>
  <si>
    <t>Piso de granitina compreendendo: a) lastro com 4cm de espessura média, de argamassa de cimento e areia grossa no traço 1:4; b) camada de granitina com 3cm de espessura, feita com grana nº 1 de granito vermelho nacional e cimento Portland, superfície estucada após fundição, sem polimento.</t>
  </si>
  <si>
    <t>RV 15.30.0200 (/)</t>
  </si>
  <si>
    <t>Rodapé de marmorite, fundido no local, com 10cm de altura, 1cm de espessura, terminando em canto reto junto ao piso, feito com cimento Portland e grana nº 1 de mármore na cor branca nacional, com polimento manual.  O marmorite é executado sobre emboço prévio não incluído nesta.</t>
  </si>
  <si>
    <t>RV 15.30.0203 (/)</t>
  </si>
  <si>
    <t>Rodapé de marmorite, fundido no local, com 10cm de altura, 1cm de espessura, terminando em canto reto junto ao piso, feito com cimento Portland e grana nº 1 de mármore na cor preta nacional, com polimento manual.  O marmorite é executado sobre emboço prévio não incluído nesta.</t>
  </si>
  <si>
    <t>RV 15.35 Juntas para Piso</t>
  </si>
  <si>
    <t>RV 15.35.0100 (/)</t>
  </si>
  <si>
    <t>Junta plástica (17x3)mm, para pisos contínuos.  Fornecimento e colocação.</t>
  </si>
  <si>
    <t>RV 15.38 Pisos de Alta Resistência</t>
  </si>
  <si>
    <t>RV 15.38.0050 (/)</t>
  </si>
  <si>
    <t>Degrau de escada de argamassa granítica Korodur, na cor granítica, inclusive 3 polimentos.</t>
  </si>
  <si>
    <t>RV 15.38.0053 (A)</t>
  </si>
  <si>
    <t>Degrau de escada de argamassa granítica Korodur, na cor preta, inclusive 3 polimentos.</t>
  </si>
  <si>
    <t>RV 15.38.0100 (/)</t>
  </si>
  <si>
    <t>Piso de argamassa granítica Korodur-PL ou similar, com espessura de 0,8cm, na cor natural do cimento, inclusive base suporte em argamassa de cimento e areia no traço 1:3, espessura de 2,2cm, e 3 polimentos mecânicos.</t>
  </si>
  <si>
    <t>RV 15.38.0103 (/)</t>
  </si>
  <si>
    <t>Piso de argamassa granítica Korodur-PL ou similar, com espessura de 0,8cm, na cor preta, inclusive base suporte em argamassa de cimento e areia no traço 1:3, espessura de 2,2cm, e polimentos mecânicos.</t>
  </si>
  <si>
    <t>RV 15.38.0150 (/)</t>
  </si>
  <si>
    <t>Piso de argamassa granítica com agregados metálicos de alta dureza, Korodur-WH ou similar, com espessura de 0,8cm, na cor natural do cimento, inclusive contrapiso de cimento e areia no traço 1:3, espessura de 3,2cm, e acabamento anti-derrapante.</t>
  </si>
  <si>
    <t>RV 15.38.0153 (/)</t>
  </si>
  <si>
    <t>Piso de argamassa granítica Korodur-PL ou similar, com espessura de 0,8cm, na cor vermelha, inclusive base suporte em argamassa de cimento e areia no traço 1:3, espessura de 2,2cm, junta plástica e polimentos mecânicos.</t>
  </si>
  <si>
    <t>RV 15.38.0200 (A)</t>
  </si>
  <si>
    <t>Revestimento de placas Pré-moldadas, vibro prensadas, constituídas de agregados minerais moídos de alta resistência e cimento estrutural, nas dimensões de (40x40x03)cm, assentado sobre base existente.  Fornecimento e colocação.</t>
  </si>
  <si>
    <t>RV 15.38.0250 (/)</t>
  </si>
  <si>
    <t>Rodapé de argamassa Korodur ou similar, com 10cm de altura, na cor natural do cimento, inclusive 3 polimentos.</t>
  </si>
  <si>
    <t>RV 15.38.0253 (A)</t>
  </si>
  <si>
    <t>Rodapé de argamassa Korodur ou similar, com 10cm de altura, na cor preta, inclusive 3 polimentos.</t>
  </si>
  <si>
    <t>RV 15.38.0256 (/)</t>
  </si>
  <si>
    <t>Rodapé de argamassa Korodur-WH ou similar, com 10cm de altura, na cor natural do cimento, acabamento desempenado.</t>
  </si>
  <si>
    <t>RV 15.40 Pisos Vinílicos</t>
  </si>
  <si>
    <t>RV 15.40.0051 (/)</t>
  </si>
  <si>
    <t>Piso vinílico nacional homogêneo, padrão com "flash" ou com "discretos veios", nas dimensões de (30x30)cm, espessura de 2,0mm, inclusive adesivo e tratamento com cera de Uretano fortificado, tipo Paviflex - linha Classic ou Intensity ou similar. Fornecimento e instalação.</t>
  </si>
  <si>
    <t>RV 15.40.0054 (/)</t>
  </si>
  <si>
    <t>Piso vinílico nacional, homogêneo, padrão "mesclado" ou "mesclado com veios passantes" nas dimensões de (30x30)cm, espessura de 2,0mm, inclusive adesivo e tratamento do piso com cera de uretano fortificado, tipo Paviflex - linha Dinamic ou similar. Fornecimento e colocação.</t>
  </si>
  <si>
    <t>RV 15.40.0103 (A)</t>
  </si>
  <si>
    <t>Piso vinílico nacional homogêneo, padrão "liso", nas dimensões de (30x30)cm, espessura de 2,0mm, inclusive adesivo e tratamento com cera de Uretano fortificado, tipo Paviflex - linha Chroma ou similar.  Fornecimento e colocação.</t>
  </si>
  <si>
    <t>RV 15.40.0110 (/)</t>
  </si>
  <si>
    <t>Piso vinílico homogêneo, linha Sixty Thru, padrão mesclado, com veios passantes em toda espessura, 07 cores, em placas semiflexíveis de (60x60)cm, espessura de 2,0mm, isento de borracha, impermeabilidade a água &lt;4%, Classe de Uso 33, uso pesado, Norma EN685, com impermeabilização com cera a base de uretano fortificado, tipo Becker ou similar.</t>
  </si>
  <si>
    <t>RV 15.40.0151 (/)</t>
  </si>
  <si>
    <t>Piso vinílico nacional homogêneo, padrão com "flash" ou "discretos veios", nas dimensões (30x30)cm, espessura: 3,2mm, inclusive adesivo e tratamento com cera de uretano fortificado, tipo Paviflex - linha intensity ou similar. Fornecimento e colocação.</t>
  </si>
  <si>
    <t>RV 15.40.0200 (A)</t>
  </si>
  <si>
    <t>Suporte curvo e perfil de arremate para piso vinílico.  Fornecimento e colocação.</t>
  </si>
  <si>
    <t>RV 15.40.0201 (/)</t>
  </si>
  <si>
    <t>Piso vinílico nacional homogêneo, padrão "liso", nas dimensões de (30x30)cm, espessura de 3,2mm, inclusive adesivo e tratamento com cera de uretano fortificado, tipo Paviflex - Linha Chroma ou similar. Fornecimento e colocação.</t>
  </si>
  <si>
    <t>RV 15.40.0300 (/)</t>
  </si>
  <si>
    <t>Piso vinílico nacional heterogêneo, padrão "mesclado" ou "pontilhado", nas dimensões (2,00x20,00)m espessura de 2,0mm, inclusive adesivo, tratamento com cera de uretano fortificado e juntas soldadas a quente, tipo Absolute - linha Lino ou Cosmic ou similar. Fornecimento e colocação.</t>
  </si>
  <si>
    <t>RV 15.40.0350 (/)</t>
  </si>
  <si>
    <t>Piso vinílico nacional heterogêneo, padrão "pigmentado", nas dimensões (2,00x20,00)m, espessura de 2,0mm, inclusive adesivo, tratamento com cera de uretano fortificado e juntas soldadas a quente, tipo Absolute - Linha Totalsafe ou similar. Fornecimento e colocação.</t>
  </si>
  <si>
    <t>RV 15.40.0400 (/)</t>
  </si>
  <si>
    <t>Piso vinílico nacional heterogêneo, padrão "liso" ou "mesclado" ou "pontilhado", nas dimensões (2,00x20,00)m, espessura de 3,0mm, inclusive adesivo, tratamento com cera de uretano fortificado e juntas soldadas a quente, tipo Absolute - linha Acoustic Uni ou similar. Fornecimento e colocação.</t>
  </si>
  <si>
    <t>RV 15.40.0425 (/)</t>
  </si>
  <si>
    <t>Piso vinílico homogêneo linha Micra Premium - fabricação TARKETT FADEMAC ou similar com 2,0mm de espessura disponível em mantas de 2,00m de largura x 23,00m de comprimento.  Composto de resina de PVC, plastificantes, pigmentos, cargas minerais e com fungicida incorporado em sua massa, tornando-o resistentes aos fungos e bactérias.  Acabamento superficial com tratamento em PUR Reforçado (Poliuretano Reforçado).  Atendendo as normas: EN 685 - Para classificação de uso como 34 e 43, EN ISO 13501 - 1 - Para resistência ao fogo como Bl s1 Categoria 1 Classe B.  Fornecimento e colocação.</t>
  </si>
  <si>
    <t>RV 15.40.0500 (/)</t>
  </si>
  <si>
    <t>Piso vinílico nacional homogêneo anti-estático, dissipador de energia, padrão "mesclado", nas dimensões de (61x61)cm, espessura de 2,0mm, resistência de 5x(10) 8 - 1x(10) 9 ohms, composto de fibras condutivas de carbono tipo Pavifloor - linha Elite ou similar.</t>
  </si>
  <si>
    <t>RV 15.40.0550 (/)</t>
  </si>
  <si>
    <t>Piso vinílico nacional homogêneo condutivo, padrão "liso", nas dimensões de (61x61)cm, espessura de 2,0mm, resistência de 2,5x(10)4 - 1x(10)6 ohms, composto de fibras condutivas de carbono, tipo Traffic ELS ou similar. Fornecimento e colocação.</t>
  </si>
  <si>
    <t>RV 15.40.0600 (/)</t>
  </si>
  <si>
    <t>Cordão de solda para fusão a quente em juntas de pisos vinílicos flexíveis, tipo Absolute ou similar. Fornecimento e colocação.</t>
  </si>
  <si>
    <t>RV 15.40.0700 (/)</t>
  </si>
  <si>
    <t>Testeira de resina de PVC nas dimensões de (50x43)mm, espessura: 3,2mm, tipo Paviflex ou similar. Fornecimento e colocação.</t>
  </si>
  <si>
    <t>RV 15.45 Carpetes</t>
  </si>
  <si>
    <t>RV 15.45.0025 (/)</t>
  </si>
  <si>
    <t>Carpete de polipropileno, com filamento contínuo, construção Tufting, espessura total de 5mm, textura Bouclê Mescla, modelo Austin, na cor Sand 250, Tabacow ou similar.  Fornecimento.</t>
  </si>
  <si>
    <t>RV 15.45.0030 (/)</t>
  </si>
  <si>
    <t>Carpete de polipropileno, com superfície em nylon Rhodianyl, construção Tufting, espessura total de 8mm, textura aveludada, modelo Grand Nylon Plus, na cor bege rosado 243, Tabacow ou similar.  Fornecimento.</t>
  </si>
  <si>
    <t>RV 15.45.0050 (/)</t>
  </si>
  <si>
    <t>Forração de piso com carpete Carpete de fibra artificial sintética, com espessura de 4,5mm, Durafelti, São Carlos ou similar.</t>
  </si>
  <si>
    <t>RV 15.45.0100 (/)</t>
  </si>
  <si>
    <t>Forração de piso com carpete de nylon, com 6mm de espessura, sobre base existente.</t>
  </si>
  <si>
    <t>RV 15.45.0150 (/)</t>
  </si>
  <si>
    <t>Forração de piso com carpete de fibras de polipropileno e resinas sintéticas, agulhado vertical com relevo tipo Loop, 06 cores lisas, espessura de 5mm, peso 700g, em rolos de 2m de largura x 30m de comprimento.</t>
  </si>
  <si>
    <t>RV 15.50 Tapetes</t>
  </si>
  <si>
    <t>RV 15.50.0050 (A)</t>
  </si>
  <si>
    <t>RV 15.50.0100 (A)</t>
  </si>
  <si>
    <t>RV 15.50.0150 (A)</t>
  </si>
  <si>
    <t>Tapete em rolo, anti-alérgico e anti-estático, com espessura de 6mm, Avanti ou similar, modelo Carpett PP3000, na cor castor 8502.  Fornecimento e colocação.</t>
  </si>
  <si>
    <t>RV 15.55 Pisos de Madeira</t>
  </si>
  <si>
    <t>RV 15.55.0020 (/)</t>
  </si>
  <si>
    <t>Chapim em madeira aparelhada com largura de 0,40m.  Fornecimento.</t>
  </si>
  <si>
    <t>RV 15.55.0040 (A)</t>
  </si>
  <si>
    <t>Peças em madeira aparelhada de (120 x 35 x 3)cm, para forração de degraus.  Fornecimento.</t>
  </si>
  <si>
    <t>RV 15.55.0050 (C)</t>
  </si>
  <si>
    <t>Piso em réguas de madeira aparelhada (tábua corrida), com 10cm de largura, 2cm de espessura, pregado sobre réguas do mesmo material, embutidas em contrapiso, inclusive este.</t>
  </si>
  <si>
    <t>RV 15.55.0053 (A)</t>
  </si>
  <si>
    <t>Piso de tacos de madeira aparelhada, de (7 x 21)cm, pixados e incrustados com pedriscos, assentados em argamassa de cimento e saibro, traço 1:6, exclusive serviços de calafate.</t>
  </si>
  <si>
    <t>RV 15.57 Piso em Ladrilho Hidráulico</t>
  </si>
  <si>
    <t>RV 15.57.0100 (/)</t>
  </si>
  <si>
    <t>Piso em ladrilho hidráulico tratado 25 dados (20x20)cm, na cor cinza.  Fornecimento, assentamento e tratamento.</t>
  </si>
  <si>
    <t>RV 15.60 Pisos de Pedra Portuguesa</t>
  </si>
  <si>
    <t>RV 15.60.0050 (/)</t>
  </si>
  <si>
    <t>Pedra Portuguesa.  Fornecimento.</t>
  </si>
  <si>
    <t>RV 15.60.0100 (A)</t>
  </si>
  <si>
    <t>Piso de pedra portuguesa, conforme item RV 15.60.0150, incluindo base de concreto magro de 3cm de espessura.</t>
  </si>
  <si>
    <t>RV 15.60.0150 (/)</t>
  </si>
  <si>
    <t>Piso de pedra portuguesa, assentado sobre mistura de cimento e saibro no traço 1:5, inclusive acerto do terreno.  Fornecimento e colocação.</t>
  </si>
  <si>
    <t>RV 15.60.0200 (A)</t>
  </si>
  <si>
    <t>Piso de pedra portuguesa, em desenho simples, com aproximadamente 25% de pedra preta, 25% de pedra vermelha e 50% de pedra branca, assentado sobre mistura de cimento e saibro no traço 1:5, inclusive acerto do terreno.  Fornecimento e colocação.</t>
  </si>
  <si>
    <t>RV 15.60.0203 (/)</t>
  </si>
  <si>
    <t>Piso de pedra portuguesa, em desenho simples, com aproximadamente 40% de pedra preta e 60% de pedra branca, assentado sobre mistura de cimento e saibro no traço 1:5, inclusive acerto do terreno.  Fornecimento e colocação.</t>
  </si>
  <si>
    <t>RV 15.60.0250 (/)</t>
  </si>
  <si>
    <t>Piso de pedra portuguesa branca e preta, em faixa assentada sobre mistura de cimento e saibro no traço 1:5, inclusive acerto do terreno.  Fornecimento e colocação.</t>
  </si>
  <si>
    <t>RV 15.60.0253 (/)</t>
  </si>
  <si>
    <t>Piso de pedra portuguesa vermelha, em faixa assentada sobre mistura de cimento e saibro no traço 1:5, inclusive acerto de terreno.  Fornecimento e colocação.</t>
  </si>
  <si>
    <t>RV 15.65 Recomposição de Pedra Portuguesa</t>
  </si>
  <si>
    <t>RV 15.65.0050 (/)</t>
  </si>
  <si>
    <t>Recomposição de pavimentação de pedra portuguesa, assentada com farofa de cimento e saibro no traço 1:5, inclusive fornecimento do material para rejuntamento e exclusive a pedra.</t>
  </si>
  <si>
    <t>RV 15.70 Pisos de Borracha</t>
  </si>
  <si>
    <t>RV 15.70.0050 (A)</t>
  </si>
  <si>
    <t>Piso de borracha, em rolo de 1,40m de largura, superfície Grão de Arroz, espessura de 3,0mm, na cor preta, Mercur ou similar.  Fornecimento e colocação.</t>
  </si>
  <si>
    <t>RV 15.70.0150 (A)</t>
  </si>
  <si>
    <t>Piso de Plurigoma ou similar, pastilhado, de 3mm de espessura, placas de (50x50)cm, sobre base existente, com colocação.</t>
  </si>
  <si>
    <t>RV 15.75 Pisos de Ardósia</t>
  </si>
  <si>
    <t>RV 15.75.0050 (A)</t>
  </si>
  <si>
    <t>Piso de ardósia ferrugem, em placas de (25x25)cm, inclusive argamassa de assentamento com espessura de 3cm.  Fornecimento e colocação.</t>
  </si>
  <si>
    <t>RV 15.75.0100 (A)</t>
  </si>
  <si>
    <t>Piso de ardósia polida cinza, em placas de (40x40)cm, inclusive argamassa de assentamento com espessura de 3cm. Fornecimento e colocação.</t>
  </si>
  <si>
    <t>RV 15.80 Piso Elevado</t>
  </si>
  <si>
    <t>RV 15.80.0050 (/)</t>
  </si>
  <si>
    <t>Piso elevado Dimopiso ou similar, em placas de (60x60)cm com espessura de 40mm, estruturado por suportes telescópicos com altura de 20cm, revestido com Paviflex ou similar.  Fornecimento e colocação.</t>
  </si>
  <si>
    <t>RV 15.85 Piso de  pedra São Thomé</t>
  </si>
  <si>
    <t>RV 15.85.0050 (A)</t>
  </si>
  <si>
    <t>Piso de pedra São Thomé, em placas de (30x30)cm, (38x38)cm, (48x48)cm e (58x58)cm com espessura de 2cm, inclusive argamassa de assentamento com espessura de 3,0cm.  Fornecimento e colocação.</t>
  </si>
  <si>
    <t>RV 15.90 Pisos Sintéticos</t>
  </si>
  <si>
    <t>RV 15.90.0040 (/)</t>
  </si>
  <si>
    <t>Camada amortecedora drenante para gramado sintético, de partículas de borracha SBR reciclada e peneirada, misturadas mecânicamente e aglutinadas com adesivo binder de poliuretano monocomponente, moldada no local com rolo temo-compactador e com espessura de 10mm.  Fornecimento e colocação.</t>
  </si>
  <si>
    <t>RV 15.90.0100 (/)</t>
  </si>
  <si>
    <t>Revestimento em mantas pré-fabricadas, de partículas de borracha aglutinadas com poliuretano especial MDI, submetidas a 40t de compressão e laminados com espessura constante e densidade controlada de 760g/m3, fixada ao contrapiso com adesivo de poliuretano bicomponente e adicionado a 02 (duas) camadas superiores de líquido autonivelante de resina de poliuretano bicomponente na cor vermelha com grânulos finos de EPDM (0,5 a 1,5mm de diâmetro) aplicados em spray na proporção de 600g/m2 com superfície final sem emenda.  Fornecimento.</t>
  </si>
  <si>
    <t>RV 15.90.0103 (A)</t>
  </si>
  <si>
    <t>Revestimento em mantas pré-fabricadas, de partículas de borracha aglutinadas com poliuretano especial MDI, submetidas a 40t de compressão e laminados com espessura constante e densidade controlada de 760g/m3, fixada com adesivo de poliuretano bicomponente e adicionado 02 (duas) camadas superiores de líquido autonivelante de resina de poliuretano bicomponente na cor vermelha com grânulos finos de EPDM (0,5 a 1,5mm de diâmetro) aplicados em Spray na proporção de 600g/m2 com superfície final sem emenda.  Fornecimento e colocação.</t>
  </si>
  <si>
    <t>RV 15.90.0106 (A)</t>
  </si>
  <si>
    <t>Revestimento em mantas pré-fabricadas, de partículas de borracha aglutinadas com poliuretano especial MDI, submetidas a 40t de compressão e laminados com espessura constante e densidade controlada de 760g/m3, fixada com adesivo de poliuretano bicomponente e adicionado uma camada superior moldada no local de resina de poliuretano também bicomponente autonivelante especial na cor vermelha, recoberta com camada de grânulos de borracha especial EPDM de alta resistência ao uso (acima de 1,5 a 3,5mm de diâmetro).  Fornecimento e colocação.</t>
  </si>
  <si>
    <t>RV 15.90.0109 (A)</t>
  </si>
  <si>
    <t>Revestimento em manta pré-fabricadas de alto impacto para piso de alta resistência, especial para academias e afins, composta de partículas de borracha especial SBR e grânulos coloridos de borracha EPDM, aglutinadas com poliuretano MDI, submetidas a 40t de compressão e laminadas com espessura constante de 6mm, dureza shore a 50 e densidade de 1000Kg/m3, colado com adesivo de poliuretano bi-componente a prova d'água.  Fornecimento e colocação.</t>
  </si>
  <si>
    <t>RV 15.90.0112 (A)</t>
  </si>
  <si>
    <t>Revestimento em manta pré-fabricada composta de partículas selecionadas de borracha SBR e grânulos de espuma de poliuretano, aglutinadas com poliuretano MDI, submetida a 40t de compressão e laminadas com espessura constante de 8mm e densidade controlada.  Fornecimento e colocação.</t>
  </si>
  <si>
    <t>RV 15.95 Pisos de Alerta</t>
  </si>
  <si>
    <t>RV 15.95.0050 (A)</t>
  </si>
  <si>
    <t>Piso de alerta em placas marmorizadas vibro-prensadas, Tecnogran ou similar, com acabamento rústico, na cor cinza, inclusive contrapiso com espessura de 3cm.  Fornecimento e colocação.</t>
  </si>
  <si>
    <t>RV 15.95.0053 (A)</t>
  </si>
  <si>
    <t>Piso de alerta em placas marmorizadas vibro-prensadas, Tecnogran ou similar, com acabamento rústico, na cor vermelha, inclusive contrapiso com espessura de 3cm.  Fornecimento e colocação.</t>
  </si>
  <si>
    <t>RV 15.95.0100 (/)</t>
  </si>
  <si>
    <t>Piso de sinalização porcelanato linha ARQTEC Go ou Stop, Eliane ou similar, na cor Amarela, com peças de 25 x 25cm.  Fornecimento e assentamento.</t>
  </si>
  <si>
    <t>RV 15.95.0150 (/)</t>
  </si>
  <si>
    <t>Piso de sinalização porcelanato linha ARQTEC Go ou Stop, Eliane ou similar, na cor Azul, com peças de 25 x 25cm.  Fornecimento e assentamento.</t>
  </si>
  <si>
    <t>RV 20 Acabamento em Superfície de Concreto</t>
  </si>
  <si>
    <t>RV 20.05 Acabamento em Superfície de Concreto</t>
  </si>
  <si>
    <t>RV 20.05.0050 (/)</t>
  </si>
  <si>
    <t>Acabamento de pedreiro em superfície de concreto projetado.</t>
  </si>
  <si>
    <t>RV 20.05.0150 (A)</t>
  </si>
  <si>
    <t>Estucamento de concreto aparente sendo a argamassa de cimento, cal e areia fina no traço 1:3:5, com espessura de 2mm, sobre superfície limpa.</t>
  </si>
  <si>
    <t>RV 20.05.0250 (/)</t>
  </si>
  <si>
    <t>Recomposição de camada de capeamento de concreto de pequenas espessuras em serviços de recuperação estrutural, exclusive o material.</t>
  </si>
  <si>
    <t>RV 25 Revestimentos Acústicos e Térmicos</t>
  </si>
  <si>
    <t>RV 25.05 Isolamento Térmico</t>
  </si>
  <si>
    <t>RV 25.05.0050 (A)</t>
  </si>
  <si>
    <t>Placa de isopor com 30mm de espessura.  Fornecimento.</t>
  </si>
  <si>
    <t>RV 25.10 Isolamento Acústico</t>
  </si>
  <si>
    <t>RV 25.10.0050 (A)</t>
  </si>
  <si>
    <t>Forro acústico Armstrong ou similar, tipo Cirrus RH 70, de (625x625)mm, perfil Javelin, para áreas superiores a 100m2, exclusive despesas com andaimes, fretes e estruturas auxiliares.  Fornecimento e colocação.</t>
  </si>
  <si>
    <t>RV 25.10.0053 (A)</t>
  </si>
  <si>
    <t>Forro acústico Armstrong ou similar, tipo Fine Fissured RH 90 Tegular, de (625x625)mm, perfil Javelin, para áreas superiores a 100m2, exclusives despesas com andaimes, fretes e estruturas auxiliares.  Fornecimento e colocação.</t>
  </si>
  <si>
    <t>RV 25.10.0100 (A)</t>
  </si>
  <si>
    <t>Forro acústico, em gesso cartonado, exclusive materiais de acabamento, despesas com andaimes e transporte.  Fornecimento e colocação.</t>
  </si>
  <si>
    <t>RV 25.10.0150 (A)</t>
  </si>
  <si>
    <t>Lã de vidro com  espessura de 1".  Fornecimento.</t>
  </si>
  <si>
    <t>RV 25.10.0200 (/)</t>
  </si>
  <si>
    <t>Painel Wall (Fibrowall) ou similar, para uso em alvenaria, em lã de vidro, na espessura de 40mm, com chapa nas dimensões de (1,20x2,10)m, na cor natural e elevação FW1 (painel cego).  Fornecimento.</t>
  </si>
  <si>
    <t>RV 25.10.0203 (/)</t>
  </si>
  <si>
    <t>Painel Wall (Fibrowall) ou similar, para uso em piso, em lã de vidro, maciço, na espessura de 40mm, com chapa nas dimensões de (1,20x2,50)m, na cor natural e elevação FW1 (painel cego).  Fornecimento.</t>
  </si>
  <si>
    <t>RV 25.10.0250 (A)</t>
  </si>
  <si>
    <t>Revestimento de paredes, 25mm de espessura, da Climatex ou similar.  Fornecimento e colocação.</t>
  </si>
  <si>
    <t>RV 25.10.0500 (/)</t>
  </si>
  <si>
    <t>Revestimento acustíco em espuma de polioretano 35mm de espessura, Sonex ou similar, na cor grafite. Fornecimento e colocação.</t>
  </si>
  <si>
    <t>RV 30 Rodapés, Rodameios e Rodatetos</t>
  </si>
  <si>
    <t>RV 30.05 Rodapés</t>
  </si>
  <si>
    <t>RV 30.05.0025 (A)</t>
  </si>
  <si>
    <t>Rodapé de ardósia cinza polida, com 7 cm de altura, assente em pasta de cimento.  Fornecimento e colocação.</t>
  </si>
  <si>
    <t>RV 30.05.0050 (B)</t>
  </si>
  <si>
    <t>Rodapé cerâmico linha cargo plus na cor white, gray ou bone da Eliane ou similar, com 15cm de altura, assentado com argamassa colante tipo AC III Ligamax Performance da Eliane ou similar e rejuntado com produto em pó monocomponente tipo II junta Plus superaditivado da Eliane ou similar. Fornecimento e colocacao.</t>
  </si>
  <si>
    <t>RV 30.05.0100 (A)</t>
  </si>
  <si>
    <t>Rodapé cerâmico com 10 cm de altura, assente em pasta de cimento.  Fornecimento e colocação.</t>
  </si>
  <si>
    <t>RV 30.05.0200 (/)</t>
  </si>
  <si>
    <t>Rodapé de madeira aparelhada, com seção de (5 x 2)cm, pregado em tacos embutidos na alvenaria.</t>
  </si>
  <si>
    <t>RV 30.05.0250 (/)</t>
  </si>
  <si>
    <t>Rodapé de madeira aparelhada, com seção de (7 x 2)cm, pregado em tacos embutidos na alvenaria.</t>
  </si>
  <si>
    <t>RV 30.05.0500 (/)</t>
  </si>
  <si>
    <t>Rodapé de PVC tipo "plano" ou "curvo", h = 7,5cm, para pisos vinílicos, tipo Paviflex ou similar. Fornecimento e colocação.</t>
  </si>
  <si>
    <t>RV 30.05.0550 (/)</t>
  </si>
  <si>
    <t>Rodapé de PVC tipo hospitalar, "plano" e "curvo", h = 7,5cm, para pisos vinílicos, tipo Paviflex ou similar. Fornecimento e colocação.</t>
  </si>
  <si>
    <t>RV 30.05.1011 (/)</t>
  </si>
  <si>
    <t>Rodapé em  porcelanato, com 8cm de altura, linha Essencial Granilite Cinza STR Boldt, Portobello ou similar, assente sobre superfície em osso com argamassa de cimento, saibro e areia no traço 1:2:3, e rejuntado com rejunte E-flex de Portobello ou similar. Fornecimento e colocação.</t>
  </si>
  <si>
    <t>SC 05 Demolição, Remoção e Arrancamento</t>
  </si>
  <si>
    <t>SC 05.05 Demolição, Remoção e Arrancamento - Serviços Manuais</t>
  </si>
  <si>
    <t>SC 05.05.0050 (/)</t>
  </si>
  <si>
    <t>Arrancamento de aparelhos de iluminação, inclusive lâmpadas.</t>
  </si>
  <si>
    <t>SC 05.05.0100 (/)</t>
  </si>
  <si>
    <t>Arrancamento de aparelhos sanitários.</t>
  </si>
  <si>
    <t>SC 05.05.0150 (/)</t>
  </si>
  <si>
    <t>Arrancamento de bancada de pia ou banca seca de até 1m de altura por até 0,80m de largura.</t>
  </si>
  <si>
    <t>SC 05.05.0200 (/)</t>
  </si>
  <si>
    <t>Arrancamento de grades, gradis, alambrados, cercas e portões.</t>
  </si>
  <si>
    <t>SC 05.05.0250 (/)</t>
  </si>
  <si>
    <t>Arrancamento de meios-fios, de granito ou concreto retos ou curvos, inclusive afastamento lateral dentro do canteiro de serviço.</t>
  </si>
  <si>
    <t>SC 05.05.0300 (/)</t>
  </si>
  <si>
    <t>Arrancamento de paralelepípedos, inclusive afastamento lateral dentro do canteiro de serviço.</t>
  </si>
  <si>
    <t>SC 05.05.0350 (/)</t>
  </si>
  <si>
    <t>Arrancamento de portas, janelas e caixilhos de ar condicionado ou outros.</t>
  </si>
  <si>
    <t>SC 05.05.0400 (/)</t>
  </si>
  <si>
    <t>Arrancamento de tentos ou travessões, de granito ou concreto, inclusive afastamento lateral dentro do canteiro de serviço.</t>
  </si>
  <si>
    <t>SC 05.05.0450 (/)</t>
  </si>
  <si>
    <t>Arrancamento de tubos de concreto e manilhas cerâmicas com diâmetro de 0,10m a 0,30m, inclusive empilhamento lateral dentro do canteiro de serviço.</t>
  </si>
  <si>
    <t>SC 05.05.0500 (/)</t>
  </si>
  <si>
    <t>Arrancamento de tubos de concreto e manilhas cerâmicas com diâmetro de 0,40m a 0,60m, inclusive empilhamento lateral dentro do canteiro de serviço.</t>
  </si>
  <si>
    <t>SC 05.05.0550 (/)</t>
  </si>
  <si>
    <t>Arrancamento de tubulação de ferro galvanizado, sem escavação ou rasgo em alvenaria.</t>
  </si>
  <si>
    <t>SC 05.05.0601 (/)</t>
  </si>
  <si>
    <t>Demolição manual de alvenaria de pedra argamassada, inclusive empilhamento lateral dentro do canteiro de serviço.</t>
  </si>
  <si>
    <t>SC 05.05.0650 (/)</t>
  </si>
  <si>
    <t>Demolição manual de alvenaria de pedra seca, inclusive empilhamento dentro do canteiro de serviço.</t>
  </si>
  <si>
    <t>SC 05.05.0700 (A)</t>
  </si>
  <si>
    <t>Demolição manual de alvenaria de tijolos furados, inclusive empilhamento dentro do canteiro de serviço.</t>
  </si>
  <si>
    <t>SC 05.05.0750 (A)</t>
  </si>
  <si>
    <t>Demolição manual de alvenaria de tijolos maciços inclusive empilhamento dentro do canteiro de serviço.</t>
  </si>
  <si>
    <t>SC 05.05.0800 (A)</t>
  </si>
  <si>
    <t>Demolição manual de base suporte, contrapiso, camada regularizadora ou de assentamento de tacos, cerâmicas e azulejos, exclusive estes revestimentos.</t>
  </si>
  <si>
    <t>SC 05.05.0850 (/)</t>
  </si>
  <si>
    <t>Demolição manual de concreto simples com empilhamento lateral dentro do canteiro do serviço.</t>
  </si>
  <si>
    <t>SC 05.05.0900 (/)</t>
  </si>
  <si>
    <t>Demolição manual de concreto armado estando as peças em posição espacial sobre o terreno ou plano horizontal de trabalho, inclusive o empilhamento lateral dentro do canteiro.</t>
  </si>
  <si>
    <t>SC 05.05.0950 (/)</t>
  </si>
  <si>
    <t>Demolição manual de concreto armado compreendendo pilares, vigas e lajes, em estrutura apresentando posição espacial, inclusive empilhamento lateral dentro do canteiro.</t>
  </si>
  <si>
    <t>SC 05.05.1000 (/)</t>
  </si>
  <si>
    <t>Demolição de divisórias de placas de marmorite.</t>
  </si>
  <si>
    <t>SC 05.05.1050 (/)</t>
  </si>
  <si>
    <t>Demolição de filme (película) de impermeabilização e respectiva tela de poliéster tipo Denver ou similar, Hey'di Cryl ou similar.</t>
  </si>
  <si>
    <t>SC 05.05.1100 (/)</t>
  </si>
  <si>
    <t>Demolição manual de pavimentação de concreto asfaltico de 5cm de espessura.</t>
  </si>
  <si>
    <t>SC 05.05.1150 (/)</t>
  </si>
  <si>
    <t>Demolição manual de pavimentação de macadame betuminoso, inclusive afastamento lateral dentro do canteiro de serviço.</t>
  </si>
  <si>
    <t>SC 05.05.1200 (/)</t>
  </si>
  <si>
    <t>Demolição manual de piso de alta resistência tipo Marmorite, Oxicret, Korodur ou similar.</t>
  </si>
  <si>
    <t>SC 05.05.1250 (/)</t>
  </si>
  <si>
    <t>Demolição manual de piso cimentado, exclusive a base de concreto, inclusive empilhamento lateral dentro do canteiro de serviço.</t>
  </si>
  <si>
    <t>SC 05.05.1300 (/)</t>
  </si>
  <si>
    <t>Demolição manual de piso cimentado e da respectiva base de concreto, ou passeio de concreto, inclusive afastamento lateral dentro do canteiro de serviço.</t>
  </si>
  <si>
    <t>SC 05.05.1350 (/)</t>
  </si>
  <si>
    <t>Demolição de piso de ladrilho cerâmico, inclusive argamassa do contrapiso com até 5cm de espessura.</t>
  </si>
  <si>
    <t>SC 05.05.1400 (/)</t>
  </si>
  <si>
    <t>Demolição de revestimento em argamassa de cal e areia ou cimento e saibro.</t>
  </si>
  <si>
    <t>SC 05.05.1450 (/)</t>
  </si>
  <si>
    <t>Demolição de revestimento em azulejos, cerâmicas, mármores ou lambris.</t>
  </si>
  <si>
    <t>SC 05.05.1500 (/)</t>
  </si>
  <si>
    <t>Demolição de revestimento em argamassa de cimento e areia em parede.</t>
  </si>
  <si>
    <t>SC 05.05.1550 (/)</t>
  </si>
  <si>
    <t>Demolição de revestimento de argamassa de cimento e areia em reservatórios ou em superfícies de concreto, inclusive limpeza com escovão de aço, exclusive jato de água ou ar.</t>
  </si>
  <si>
    <t>SC 05.05.1600 (/)</t>
  </si>
  <si>
    <t>Demolição de revestimento de soleiras, peitoris ou escadas.</t>
  </si>
  <si>
    <t>SC 05.05.1650 (/)</t>
  </si>
  <si>
    <t>Demolição de rodapé de alta resistência, tipo Marmorite, Oxicret ou Korodur ou similar.</t>
  </si>
  <si>
    <t>SC 05.05.1700 (/)</t>
  </si>
  <si>
    <t>Recolocação de tacos soltos usando pixe, pedrisco e argamassa de cimento e saibro no traço 1:6 com remoção de base existente.</t>
  </si>
  <si>
    <t>SC 05.05.1750 (/)</t>
  </si>
  <si>
    <t>Remoção de armários, balcões construídos com compensado de madeira.</t>
  </si>
  <si>
    <t>SC 05.05.1800 (/)</t>
  </si>
  <si>
    <t>Remoção de calhas e condutores.</t>
  </si>
  <si>
    <t>SC 05.05.1850 (/)</t>
  </si>
  <si>
    <t>Remoção cuidadosa da camada de capeamento de concreto armado visando a exposição da armadura, usando cinzel e ponteiro.</t>
  </si>
  <si>
    <t>SC 05.05.1900 (/)</t>
  </si>
  <si>
    <t>Remoção de cobertura de chapas onduladas de alumínio, medida em projeção horizontal, exclusive madeiramento.</t>
  </si>
  <si>
    <t>SC 05.05.1950 (/)</t>
  </si>
  <si>
    <t>Remoção de cobertura de telhas de alumínio, exclusive suporte, estrutura ou madeiramento, medida pela projeção horizontal.</t>
  </si>
  <si>
    <t>SC 05.05.2000 (/)</t>
  </si>
  <si>
    <t>Remoção de cobertura de telha colonial, medida em projeção horizontal, exclusive madeiramento.</t>
  </si>
  <si>
    <t>SC 05.05.2050 (/)</t>
  </si>
  <si>
    <t>Remoção de cobertura de telha colonial, inclusive madeiramento, medido o conjunto em projeção horizontal.</t>
  </si>
  <si>
    <t>SC 05.05.2100 (/)</t>
  </si>
  <si>
    <t>Remoção de cobertura de telha francesa, medida em projeção horizontal, exclusive madeiramento.</t>
  </si>
  <si>
    <t>SC 05.05.2150 (/)</t>
  </si>
  <si>
    <t>Remoção de cobertura de telha francesa, inclusive madeiramento, medido o conjunto em projeção horizontal.</t>
  </si>
  <si>
    <t>SC 05.05.2200 (/)</t>
  </si>
  <si>
    <t>Remoção de cobertura de telha de fibro-cimento convencional ondulada, medida em projeção horizontal, exclusive madeiramento.</t>
  </si>
  <si>
    <t>SC 05.05.2250 (/)</t>
  </si>
  <si>
    <t>Remoção de cobertura de telha fibro-cimento, tipo calha 43 ou 49 ou similar, medida em projeção horizontal, exclusive o madeiramento.</t>
  </si>
  <si>
    <t>SC 05.05.2300 (/)</t>
  </si>
  <si>
    <t>Remoção de cobertura de telha de fibro-cimento, tipo calha 43 ou 49 ou similar, medido o conjunto em projeção horizontal, inclusive madeiramento.</t>
  </si>
  <si>
    <t>SC 05.05.2350 (/)</t>
  </si>
  <si>
    <t>Remoção de cobertura de telha fibro-cimento, tipo calha 90 ou metálica tipo Tekno ou similar, medida em projeção horizontal, exclusive madeiramento.</t>
  </si>
  <si>
    <t>SC 05.05.2400 (/)</t>
  </si>
  <si>
    <t>Remoção de cobertura de telha de fibro-cimento, tipo calha 90, ou metálica tipo Tekno ou similar, medido o conjunto em projeção horizontal, inclusive madeiramento.</t>
  </si>
  <si>
    <t>SC 05.05.2450 (/)</t>
  </si>
  <si>
    <t>Remoção de cobertura de telha de fibro-cimento convencional, ondulada, inclusive madeiramento medindo o conjunto em projeção horizontal.</t>
  </si>
  <si>
    <t>SC 05.05.2500 (/)</t>
  </si>
  <si>
    <t>Remoção de divisórias de madeira, Eucatex, Duratex ou similar.</t>
  </si>
  <si>
    <t>SC 05.05.2550 (/)</t>
  </si>
  <si>
    <t>Remoção cuidadosa de camada de proteção de impermeabilização.</t>
  </si>
  <si>
    <t>SC 05.05.2600 (/)</t>
  </si>
  <si>
    <t>Retirada de impermeabilização flexível (asfalto, Igol, etc.), inclusive afastamento lateral, dentro do canteiro de serviço; exclusive camada de proteção.</t>
  </si>
  <si>
    <t>SC 05.05.2650 (/)</t>
  </si>
  <si>
    <t>Remoção de forro de estuque.</t>
  </si>
  <si>
    <t>SC 05.05.2700 (/)</t>
  </si>
  <si>
    <t>Remoção de forro de frisos de madeira, Eucatex ou similar ou tábuas, exclusive o engradamento.</t>
  </si>
  <si>
    <t>SC 05.05.2750 (/)</t>
  </si>
  <si>
    <t>Remoção de frisos de assoalho.</t>
  </si>
  <si>
    <t>SC 05.05.2800 (/)</t>
  </si>
  <si>
    <t>Remoção de leito filtrante.</t>
  </si>
  <si>
    <t>SC 05.05.2850 (/)</t>
  </si>
  <si>
    <t>Remoção de madeiramento de cobertura de telhas francesas.</t>
  </si>
  <si>
    <t>SC 05.05.2900 (/)</t>
  </si>
  <si>
    <t>Remoção manual de passeio de pedra portuguesa, inclusive farofa ou colchão de assentamento com até 5cm de espessura.</t>
  </si>
  <si>
    <t>SC 05.05.2950 (/)</t>
  </si>
  <si>
    <t>Remoção manual de pavimentação de lajões de granito em passeio, inclusive farofa ou colchão de assentamento com até 5cm de espessura.</t>
  </si>
  <si>
    <t>SC 05.05.3000 (/)</t>
  </si>
  <si>
    <t>Remoção manual de pavimentação tipo Blokret ou similar, inclusive farofa ou colchão de assentamento com até 5cm de espessura.</t>
  </si>
  <si>
    <t>SC 05.05.3050 (/)</t>
  </si>
  <si>
    <t>Remoção de peitoris.</t>
  </si>
  <si>
    <t>SC 05.05.3100 (A)</t>
  </si>
  <si>
    <t>Remoção de piso de tacos, inclusive argamassa do contrapiso até 5cm de espessura.</t>
  </si>
  <si>
    <t>SC 05.05.3150 (/)</t>
  </si>
  <si>
    <t>Remoção de placas de revestimento Paviflex ou similar, inclusive a remoção do resíduo de cola com escovão de aço, espátula e/ou palha de aço.</t>
  </si>
  <si>
    <t>SC 05.05.3200 (/)</t>
  </si>
  <si>
    <t>Remoção de tapete de nylon ou carpete colado no piso e retirada do resíduo de cola com espátula ou palha de aço.</t>
  </si>
  <si>
    <t>SC 05.05.3250 (/)</t>
  </si>
  <si>
    <t>Remoção de tubulação de ferro fundido com diâmetro nominal de 50mm a 300mm, exclusive escavação e reaterro.</t>
  </si>
  <si>
    <t>SC 05.05.3300 (/)</t>
  </si>
  <si>
    <t>Remoção de tubulação de ferro fundido com diâmetro nominal de 400mm a 600mm, exclusive escavação e reaterro.</t>
  </si>
  <si>
    <t>SC 05.05.3350 (/)</t>
  </si>
  <si>
    <t>Remoção de tubulação de ferro fundido com diâmetro nominal de 700mm a 1200mm, exclusive escavação e reaterro.</t>
  </si>
  <si>
    <t>SC 05.05.3400 (/)</t>
  </si>
  <si>
    <t>Remoção de tubo de concreto com diâmetro nominal acima de 1500mm.</t>
  </si>
  <si>
    <t>SC 05.10 Demolição e Arrancamento - Serviço com Equipamento</t>
  </si>
  <si>
    <t>SC 05.10.0050 (/)</t>
  </si>
  <si>
    <t>Arrancamento de tampão de ferro fundido (tampa e colar).</t>
  </si>
  <si>
    <t>SC 05.10.0100 (/)</t>
  </si>
  <si>
    <t>Demolição, com equipamento de ar comprimido, de passeio cimentado com espessura até 10cm, inclusive afastamento lateral dentro do canteiro de serviços.</t>
  </si>
  <si>
    <t>SC 05.10.0150 (/)</t>
  </si>
  <si>
    <t>Demolição, com equipamento de ar comprimido, de pisos ou pavimento de concreto simples, inclusive afastamento lateral dentro de canteiro de serviços.</t>
  </si>
  <si>
    <t>SC 05.10.0200 (/)</t>
  </si>
  <si>
    <t>Demolição, com equipamento de ar comprimido, de pavimentação de concreto simples, com 15cm de espessura, inclusive afastamento lateral dentro do canteiro de serviços.</t>
  </si>
  <si>
    <t>SC 05.10.0250 (/)</t>
  </si>
  <si>
    <t>Demolição, com equipamento de ar comprimido, de pavimentação de concreto simples, com 20cm de espessura, inclusive afastamento lateral dentro do canteiro de serviços.</t>
  </si>
  <si>
    <t>SC 05.10.0300 (/)</t>
  </si>
  <si>
    <t>Demolição, com equipamento de ar comprimido, de pisos ou pavimento de concreto armado, inclusive afastamento lateral dentro de canteiro de serviços.</t>
  </si>
  <si>
    <t>SC 05.10.0350 (/)</t>
  </si>
  <si>
    <t>Demolição, com equipamento de ar comprimido, de pavimentação de concreto asfáltico, com 5cm de espessura, inclusive afastamento lateral dentro do canteiro de serviços.</t>
  </si>
  <si>
    <t>SC 05.10.0400 (/)</t>
  </si>
  <si>
    <t>Demolição, com equipamento de ar comprimido, de pavimentação de concreto asfáltico, com 10cm de espessura, inclusive afastamento lateral dentro do canteiro de serviços.</t>
  </si>
  <si>
    <t>SC 05.10.0450 (/)</t>
  </si>
  <si>
    <t>Demolição, com equipamento de ar comprimido, de pavimentação de concreto asfáltico, com 5cm de espessura, em faixas de até 1,20m de largura, inclusive afastamento lateral dentro do canteiro de serviços.</t>
  </si>
  <si>
    <t>SC 05.10.0500 (/)</t>
  </si>
  <si>
    <t>Demolição, com equipamento de ar comprimido, de pavimentação de concreto asfáltico, com 10cm de espessura, em faixas de até 1,20m de largura, inclusive afastamento lateral dentro do canteiro de serviços.</t>
  </si>
  <si>
    <t>SC 05.10.0550 (/)</t>
  </si>
  <si>
    <t>Demolição, com equipamento de ar comprimido, de massas de concreto simples, exceto pisos ou pavimentos, inclusive afastamento lateral dentro do canteiro de serviços.</t>
  </si>
  <si>
    <t>SC 05.10.0600 (/)</t>
  </si>
  <si>
    <t>Demolição, com equipamento de ar comprimido, de massas de concreto armado, exceto pisos ou pavimentos, inclusive afastamento lateral dentro do canteiro de serviços.</t>
  </si>
  <si>
    <t>SC 05.10.0650 (/)</t>
  </si>
  <si>
    <t>Demolição cuidadosa, com equipamento de ar comprimido, de concreto armado, visando à exposição ou retirada de armadura.</t>
  </si>
  <si>
    <t>SC 05.15 Retirada de Escombros</t>
  </si>
  <si>
    <t>SC 05.15.0050 (A)</t>
  </si>
  <si>
    <t>Calha fechada, de tábuas de madeira serrada, com seção de (0,45 x 0,45)m, para descida de escombros, com aproveitamento da madeira 2 vezes, com colocação.</t>
  </si>
  <si>
    <t>SC 05.15.0100 (A)</t>
  </si>
  <si>
    <t>Descida de escombros por calhas fechadas, de tábuas de Pinho de 3ª ou similar.</t>
  </si>
  <si>
    <t>SC 05.15.0150 (A)</t>
  </si>
  <si>
    <t>Ensacamento e transporte de escombros em sacos plásticos, desde um pavimento elevado até o térreo, utilizando elevador.</t>
  </si>
  <si>
    <t>SC 05.15.0200 (A)</t>
  </si>
  <si>
    <t>Ensacamento e transporte de escombros em sacos plásticos, desde um pavimento elevado até o térreo, utilizando a escada do prédio.</t>
  </si>
  <si>
    <t>SC 05.20 Apicoamento e Furação de Concreto</t>
  </si>
  <si>
    <t>SC 05.20.0051 (/)</t>
  </si>
  <si>
    <t>Apicoamento manual de concreto, em superfícies horizontais (pisos), inclusive correção de falhas.</t>
  </si>
  <si>
    <t>SC 05.20.0101 (/)</t>
  </si>
  <si>
    <t>Apicoamento manual de concreto, em superfícies horizontais (tetos), inclusive correção de falhas.</t>
  </si>
  <si>
    <t>SC 05.20.0151 (/)</t>
  </si>
  <si>
    <t>Apicoamento manual de concreto, em superfícies verticais, inclusive correção de falhas.</t>
  </si>
  <si>
    <t>SC 05.20.0200 (/)</t>
  </si>
  <si>
    <t>Furação de concreto, a ponteiro, tendo o furo de (5x5x7)cm.</t>
  </si>
  <si>
    <t>SC 05.20.0250 (/)</t>
  </si>
  <si>
    <t>Furação de concreto, a ponteiro, tendo o furo (10x10x15)cm.</t>
  </si>
  <si>
    <t>SC 05.20.0300 (/)</t>
  </si>
  <si>
    <t>Perfuração de concreto com perfuratriz pneumática.</t>
  </si>
  <si>
    <t>SC 10 Mão-de-Obra</t>
  </si>
  <si>
    <t>SC 10.05 Mão-de-Obra</t>
  </si>
  <si>
    <t>SC 10.05.0050 (/)</t>
  </si>
  <si>
    <t>Ajudante de montador eletromecânico (inclusive encargos sociais).</t>
  </si>
  <si>
    <t>SC 10.05.0150 (/)</t>
  </si>
  <si>
    <t>Arboricultor (inclusive encargos sociais).</t>
  </si>
  <si>
    <t>SC 10.05.0200 (/)</t>
  </si>
  <si>
    <t>Armador de construção civil (inclusive encargos sociais).</t>
  </si>
  <si>
    <t>SC 10.05.0250 (/)</t>
  </si>
  <si>
    <t>Bombeiro hidráulico (inclusive encargos sociais).</t>
  </si>
  <si>
    <t>SC 10.05.0300 (/)</t>
  </si>
  <si>
    <t>Calceteiro (inclusive encargos sociais).</t>
  </si>
  <si>
    <t>SC 10.05.0350 (/)</t>
  </si>
  <si>
    <t>Carpinteiro de forma (inclusive encargos sociais).</t>
  </si>
  <si>
    <t>SC 10.05.0400 (/)</t>
  </si>
  <si>
    <t>Carpinteiro de esquadrias (inclusive encargos sociais).</t>
  </si>
  <si>
    <t>SC 10.05.0450 (/)</t>
  </si>
  <si>
    <t>Eletricista (inclusive encargos sociais).</t>
  </si>
  <si>
    <t>SC 10.05.0550 (/)</t>
  </si>
  <si>
    <t>Estucador (inclusive encargos sociais).</t>
  </si>
  <si>
    <t>SC 10.05.0600 (/)</t>
  </si>
  <si>
    <t>Gesseiro (inclusive encargos sociais).</t>
  </si>
  <si>
    <t>SC 10.05.0650 (/)</t>
  </si>
  <si>
    <t>Hortelão (inclusive encargos sociais).</t>
  </si>
  <si>
    <t>SC 10.05.0700 (/)</t>
  </si>
  <si>
    <t>Jardineiro (inclusive encargos sociais).</t>
  </si>
  <si>
    <t>SC 10.05.0750 (/)</t>
  </si>
  <si>
    <t>Ladrilheiro (inclusive encargos sociais).</t>
  </si>
  <si>
    <t>SC 10.05.0800 (/)</t>
  </si>
  <si>
    <t>Marceneiro (inclusive encargos sociais).</t>
  </si>
  <si>
    <t>SC 10.05.0850 (/)</t>
  </si>
  <si>
    <t>Marroeiro (inclusive encargos sociais).</t>
  </si>
  <si>
    <t>SC 10.05.0900 (/)</t>
  </si>
  <si>
    <t>Marteleteiro (inclusive encargos sociais).</t>
  </si>
  <si>
    <t>SC 10.05.0950 (/)</t>
  </si>
  <si>
    <t>Mecânico de hidráulica (inclusive encargos sociais).</t>
  </si>
  <si>
    <t>SC 10.05.1000 (/)</t>
  </si>
  <si>
    <t>Mecânico de refrigeração (inclusive encargos sociais).</t>
  </si>
  <si>
    <t>SC 10.05.1050 (/)</t>
  </si>
  <si>
    <t>Museólogo restaurador (inclusive encargos sociais).</t>
  </si>
  <si>
    <t>SC 10.05.1100 (/)</t>
  </si>
  <si>
    <t>Operador de máquinas em construção civil (inclusive encargos sociais).</t>
  </si>
  <si>
    <t>SC 10.05.1200 (/)</t>
  </si>
  <si>
    <t>Pedreiro (inclusive encargos sociais).</t>
  </si>
  <si>
    <t>SC 10.05.1250 (/)</t>
  </si>
  <si>
    <t>Pintor (inclusive encargos sociais).</t>
  </si>
  <si>
    <t>SC 10.05.1300 (/)</t>
  </si>
  <si>
    <t>Pintor de letras (inclusive encargos sociais).</t>
  </si>
  <si>
    <t>SC 10.05.1350 (/)</t>
  </si>
  <si>
    <t>Rastilheiro (inclusive encargos sociais).</t>
  </si>
  <si>
    <t>SC 10.05.1400 (/)</t>
  </si>
  <si>
    <t>Serralheiro (inclusive encargos sociais).</t>
  </si>
  <si>
    <t>SC 10.05.1450 (/)</t>
  </si>
  <si>
    <t>Servente (inclusive encargos sociais).</t>
  </si>
  <si>
    <t>SC 10.05.1500 (/)</t>
  </si>
  <si>
    <t>Soldador em construção civil (inclusive encargos sociais).</t>
  </si>
  <si>
    <t>SC 10.10 Serviços de Operação de Tráfego</t>
  </si>
  <si>
    <t>SC 10.10.0050 (/)</t>
  </si>
  <si>
    <t>Operador de tráfego, nível ajudante, com todo o seu EPI, colete, capa, boné, apito, (inclusive encargos sociais).</t>
  </si>
  <si>
    <t>SC 10.10.0100 (/)</t>
  </si>
  <si>
    <t>Operador de tráfego, nível júnior, com todo o seu EPI, colete, capa, boné, apito, (inclusive encargos sociais).</t>
  </si>
  <si>
    <t>SC 10.10.0150 (/)</t>
  </si>
  <si>
    <t>Operador de tráfego, nível sênior, com todo o seu EPI, colete, capa, boné, apito, (inclusive encargos sociais).</t>
  </si>
  <si>
    <t>SC 10.10.0200 (/)</t>
  </si>
  <si>
    <t>Auxiliar de Inspetor de Tráfego com experiência em serviço de operação de tráfego em rodovias, vias de trânsito rápido e arterial, por no mínimo, 01 (um) ano comprovável. EPIs e encargos sociais inclusos.</t>
  </si>
  <si>
    <t>SC 10.10.0250 (/)</t>
  </si>
  <si>
    <t>Inspetor de Tráfego com experiência em serviço de operação de tráfego em rodovias, vias de trânsito rápido e arterial, por no mínimo, 02 (dois) anos comprováveis. EPIs e encargos sociais inclusos.</t>
  </si>
  <si>
    <t>SC 10.10.0300 (/)</t>
  </si>
  <si>
    <t>Inspetor Geral de Tráfego com experiência em serviço de operação de tráfego em rodovias, vias de trânsito rápido e arterial por, no mínimo, 03 (três) anos comprováveis. EPIs e encargos sociais inclusos.</t>
  </si>
  <si>
    <t>SC 10.10.0350 (/)</t>
  </si>
  <si>
    <t>Controlador de Tráfego. EPIs e encargos sociais inclusos.</t>
  </si>
  <si>
    <t>SC 10.10.0400 (/)</t>
  </si>
  <si>
    <t>Controlador de Tráfego Motociclista. EPIs e encargos sociais inclusos.</t>
  </si>
  <si>
    <t>SC 15 Fornecimentos</t>
  </si>
  <si>
    <t>SC 15.05 Fornecimentos</t>
  </si>
  <si>
    <t>SC 15.05.0050 (/)</t>
  </si>
  <si>
    <t>Água comercial.  Fornecimento, exclusive transporte.</t>
  </si>
  <si>
    <t>SC 15.05.0100 (/)</t>
  </si>
  <si>
    <t>Aditivo de reciclagem para mistura asfáltica à quente AR-5.</t>
  </si>
  <si>
    <t>SC 15.05.0150 (/)</t>
  </si>
  <si>
    <t>Areia grossa lavada, inclusive transporte ate 20Km. Fornecimento.</t>
  </si>
  <si>
    <t>SC 15.05.0200 (/)</t>
  </si>
  <si>
    <t>Asfalto diluído tipo cura rápida CR-250.</t>
  </si>
  <si>
    <t>SC 15.05.0225 (/)</t>
  </si>
  <si>
    <t>Barra chata de aço, de 1"x1/4".  Fornecimento.</t>
  </si>
  <si>
    <t>SC 15.05.0250 (/)</t>
  </si>
  <si>
    <t>Cimento Portland, tipo 320, saco de 50Kg.  Fornecimento.</t>
  </si>
  <si>
    <t>SC 15.05.0300 (/)</t>
  </si>
  <si>
    <t>Emulsão asfáltica catiônica, tipo ruptura média - RM-1C.</t>
  </si>
  <si>
    <t>SC 15.05.0325 (/)</t>
  </si>
  <si>
    <t>Gel para plantio de espécies vegetais (polímero hidrorretentor). Fornecimento.</t>
  </si>
  <si>
    <t>SC 15.05.0350 (/)</t>
  </si>
  <si>
    <t>Óleo combustível B1.  Fornecimento.</t>
  </si>
  <si>
    <t>SC 15.05.0400 (/)</t>
  </si>
  <si>
    <t>Pó-de-pedra, inclusive transporte até 20km.  Fornecimento.</t>
  </si>
  <si>
    <t>SC 15.05.0425 (/)</t>
  </si>
  <si>
    <t>Brita nº 0, inclusive transporte ate 20Km. Fornecimento.</t>
  </si>
  <si>
    <t>SC 15.05.0450 (/)</t>
  </si>
  <si>
    <t>Brita  nº 1 ou 2, inclusive transporte ate 20Km. Fornecimento.</t>
  </si>
  <si>
    <t>SC 15.05.0500 (/)</t>
  </si>
  <si>
    <t>Brita nº 3, inclusive transporte até 20Km. Fornecimento.</t>
  </si>
  <si>
    <t>SC 15.05.0525 (/)</t>
  </si>
  <si>
    <t>Perfil "I" de aço carbono, padrão americano, de 8"x4".  Fornecimento.</t>
  </si>
  <si>
    <t>SC 15.05.0550 (/)</t>
  </si>
  <si>
    <t>Saibro, inclusive transporte até 20Km.  Fornecimento.</t>
  </si>
  <si>
    <t>SC 15.10 Chapa de Aço para Passagem de Veículos</t>
  </si>
  <si>
    <t>SC 15.10.0050 (A)</t>
  </si>
  <si>
    <t>Chapa de aço de 3/4", para passagem de veículos sobre valas, compreendendo colocação, uso e retirada, medida pela área da chapa em cada aplicação, inclusive mobilização, transporte, carga e descarga e o travamento com grampos.</t>
  </si>
  <si>
    <t>SC 15.15 Materiais para Solda Elétrica</t>
  </si>
  <si>
    <t>SC 15.15.0050 (/)</t>
  </si>
  <si>
    <t>Eletrodo OK 46, diâmetro de 2,5mm.  Fornecimento.</t>
  </si>
  <si>
    <t>SC 20 Serviço de Solda e Corte</t>
  </si>
  <si>
    <t>SC 20.05 Solda de Topo em Chapas de Aço</t>
  </si>
  <si>
    <t>SC 20.05.0050 (/)</t>
  </si>
  <si>
    <t>Solda de topo, descendente, em chapa de aço chanfrada de 1/4" de espessura, para serviço de assentamento de tubulação ou peça de aço utilizando conversor elétrico.</t>
  </si>
  <si>
    <t>SC 20.05.0100 (/)</t>
  </si>
  <si>
    <t>Solda de topo, descendente, em chapa de aço chanfrada de 5/16" de espessura, para serviço de assentamento de tubulação ou peça de aço utilizando conversor elétrico.</t>
  </si>
  <si>
    <t>SC 20.05.0150 (/)</t>
  </si>
  <si>
    <t>Solda de topo, descendente, em chapa de aço chanfrada de 3/8" de espessura, para serviço de assentamento de tubulação ou peça de aço utilizando conversor elétrico.</t>
  </si>
  <si>
    <t>SC 20.05.0200 (/)</t>
  </si>
  <si>
    <t>Solda de topo, descendente, em chapa de aço chanfrada a 30°, de 1/4" de espessura, utilizando conversor eletromotorizado, e admitindo um tempo produtivo de 75%.  Utilizando-se Máquina de Solda a óleo diesel, multiplicar o custo do item por 1,15.</t>
  </si>
  <si>
    <t>SC 20.05.0250 (/)</t>
  </si>
  <si>
    <t>Solda de topo, descendente, em chapa de aço chanfrada a 30°, de 3/8" de espessura, utilizando conversor eletromotorizado, e admitindo um tempo produtivo de 75%.  Utilizando-se Máquina de Solda a óleo diesel, multiplicar o custo do item por 1,15.</t>
  </si>
  <si>
    <t>SC 20.05.0300 (/)</t>
  </si>
  <si>
    <t>Solda de topo, descendente, em chapa de  aço chanfrada a 30°, de 1/2" de espessura, utilizando conversor eletromotorizado, e admitindo um tempo produtivo de 75%.  Utilizando-se Máquina de Solda a óleo diesel, multiplicar o custo do item por 1,15.</t>
  </si>
  <si>
    <t>SC 20.05.0350 (/)</t>
  </si>
  <si>
    <t>Solda de topo, em tubos de aço galvanizado no diâmetro de 1/2", utilizando conversor elétrico, inclusive corte e/ou chanfro das extremidades.</t>
  </si>
  <si>
    <t>SC 20.05.0400 (/)</t>
  </si>
  <si>
    <t>Solda de topo, em tubos de aço galvanizado no diâmetro de 3/4", utilizando conversor elétrico, inclusive corte e/ou chanfro das extremidades.</t>
  </si>
  <si>
    <t>SC 20.05.0450 (/)</t>
  </si>
  <si>
    <t>Solda de topo, em tubos de aço galvanizado no diâmetro de 1", utilizando conversor elétrico, inclusive corte e/ou chanfro das extremidades.</t>
  </si>
  <si>
    <t>SC 20.05.0500 (/)</t>
  </si>
  <si>
    <t>Solda de topo, em tubos de aço galvanizado no diâmetro de 1 1/4", utilizando conversor elétrico, inclusive corte e/ou chanfro das extremidades.</t>
  </si>
  <si>
    <t>SC 20.05.0550 (/)</t>
  </si>
  <si>
    <t>Solda de topo, em tubos de aço galvanizado no diâmetro de 1 1/2", utilizando conversor elétrico, inclusive corte e/ou chanfro das extremidades.</t>
  </si>
  <si>
    <t>SC 20.05.0600 (/)</t>
  </si>
  <si>
    <t>Solda de topo, em tubos de aço galvanizado no diâmetro de 2", utilizando conversor elétrico, inclusive corte e/ou chanfro das extremidades.</t>
  </si>
  <si>
    <t>SC 20.10 Solda e Corte de Topo em Tubos e Vergalhões de Aço</t>
  </si>
  <si>
    <t>SC 20.10.0050 (/)</t>
  </si>
  <si>
    <t>Solda de topo em vergalhões de aço, com diâmetro de 1/2".</t>
  </si>
  <si>
    <t>SC 20.15 Corte com Maçarico manual de Oxiacetileno</t>
  </si>
  <si>
    <t>SC 20.15.0050 (/)</t>
  </si>
  <si>
    <t>Corte com maçarico manual de oxiacetileno em chapa de aço de 3/16" de espessura.</t>
  </si>
  <si>
    <t>SC 20.15.0100 (/)</t>
  </si>
  <si>
    <t>Corte com maçarico manual de oxiacetileno em chapa de aço de 1/4" de espessura.</t>
  </si>
  <si>
    <t>SC 20.15.0150 (/)</t>
  </si>
  <si>
    <t>Corte com maçarico manual de oxiacetileno em chapa de aço de 5/16" de espessura.</t>
  </si>
  <si>
    <t>SC 20.15.0200 (/)</t>
  </si>
  <si>
    <t>Corte com maçarico manual de oxiacetileno em chapa de aço de 3/8" de espessura.</t>
  </si>
  <si>
    <t>SC 20.15.0250 (/)</t>
  </si>
  <si>
    <t>Corte com maçarico manual de oxiacetileno em chapa de aço de 1/2" de espessura.</t>
  </si>
  <si>
    <t>SC 30 Serviços de Limpeza e Polimento</t>
  </si>
  <si>
    <t>SC 30.05 Raspagem, Calafetação, Sinteco e Enceramento de Pisos</t>
  </si>
  <si>
    <t>SC 30.05.0050 (/)</t>
  </si>
  <si>
    <t>Enceramento de piso de qualquer natureza, 1 demão.</t>
  </si>
  <si>
    <t>SC 30.05.0100 (/)</t>
  </si>
  <si>
    <t>Raspagem, calafetação e aplicação de 3 demãos de Synteko ou similar em tacos ou assoalho de madeira.</t>
  </si>
  <si>
    <t>SC 30.10 Polimento</t>
  </si>
  <si>
    <t>SC 30.10.0050 (/)</t>
  </si>
  <si>
    <t>Lixamento de concreto aparente com lixadeira elétrica.</t>
  </si>
  <si>
    <t>SC 30.10.0100 (A)</t>
  </si>
  <si>
    <t>Polimento de piso de alta resistência, feito mecanicamente.</t>
  </si>
  <si>
    <t>SC 30.10.0150 (A)</t>
  </si>
  <si>
    <t>Polimento de piso de marmorite feito mecanicamente.</t>
  </si>
  <si>
    <t>SC 30.10.0200 (A)</t>
  </si>
  <si>
    <t>Polimento manual de rodapé de marmorite.</t>
  </si>
  <si>
    <t>SC 30.10.0250 (A)</t>
  </si>
  <si>
    <t>Polimento manual de rodapé em material de alta resistência.</t>
  </si>
  <si>
    <t>SC 30.15 Limpeza de Superfícies e Aparelhos Novos</t>
  </si>
  <si>
    <t>SC 30.15.0050 (/)</t>
  </si>
  <si>
    <t>Limpeza de aparelhos sanitários, inclusive metais correspondentes.</t>
  </si>
  <si>
    <t>SC 30.15.0100 (/)</t>
  </si>
  <si>
    <t>Limpeza de parede revestida com chapas laminadas, inclusive o uso de escada, exclusive andaimes.</t>
  </si>
  <si>
    <t>SC 30.15.0150 (/)</t>
  </si>
  <si>
    <t>Limpeza em parede revestida com mármore, granito ou pedras decorativas (madeira, lajinha ou similar), com a lavagem da mesma utilizando ácido diluida em água, inclusive uso de escada até 2 pavimento.</t>
  </si>
  <si>
    <t>SC 30.15.0200 (/)</t>
  </si>
  <si>
    <t>Limpeza de parede revestida com pastilhas, cerâmica ou azulejo, com a lavagem da mesma utilizando solução ácida diluída em água, inclusive uso de escada até 2 pavimentos.</t>
  </si>
  <si>
    <t>SC 30.15.0250 (/)</t>
  </si>
  <si>
    <t>Limpeza de peitoris.</t>
  </si>
  <si>
    <t>SC 30.15.0300 (/)</t>
  </si>
  <si>
    <t>Limpeza de pisos cerâmicos, pisos de pedras ou similares.</t>
  </si>
  <si>
    <t>SC 30.15.0350 (/)</t>
  </si>
  <si>
    <t>Limpeza de pisos cimentados.</t>
  </si>
  <si>
    <t>SC 30.15.0400 (/)</t>
  </si>
  <si>
    <t>Limpeza de pisos vinílicos.</t>
  </si>
  <si>
    <t>SC 30.15.0450 (/)</t>
  </si>
  <si>
    <t>Limpeza mecânica de tapete ou carpete executada no local da instalação, considerando área mínima de 30m2, (áreas maiores que 250m2 considerar a área real reduzida em 25%).</t>
  </si>
  <si>
    <t>SC 30.15.0500 (/)</t>
  </si>
  <si>
    <t>Limpeza de vidros, por área de superfície (1 lado).</t>
  </si>
  <si>
    <t>SC 35 Serviços de Conservação e Manutenção</t>
  </si>
  <si>
    <t>SC 35.05 Nivelamento de Tampão de Ferro Fundido</t>
  </si>
  <si>
    <t>SC 35.05.0040 (A)</t>
  </si>
  <si>
    <t>Levantamento ou rebaixamento de grelha de caixa de ralo sobre faixa de rolamento, considerando demolição de camada de asfalto e concreto, movimentação e concretagem, inclusive transporte de material e bota fora do material excedente.</t>
  </si>
  <si>
    <t>SC 35.05.0050 (B)</t>
  </si>
  <si>
    <t>Levantamento ou rebaixamento de tampão sobre faixa de rolamento, considerando demolição de camada de asfalto e concreto, movimentação e concretagem, inclusive transporte de material e bota fora do material excedente.</t>
  </si>
  <si>
    <t>SC 35.05.0060 (/)</t>
  </si>
  <si>
    <t>Levantamento ou rebaixamento de tampão sobre faixa de rolamento de tráfego pesado, considerando demolição de camada de asfalto e concreto, movimentação e concretagem com concreto de 30 MPa, inclusive transporte de material e bota fora do material excedente.</t>
  </si>
  <si>
    <t>SC 35.05.0100 (A)</t>
  </si>
  <si>
    <t>Levantamento ou rebaixamento de tampão sobre calçada, considerando demolição de camada de concreto, movimentação e concretagem, inclusive cerca protetora, transporte de material e bota fora do material excedente.</t>
  </si>
  <si>
    <t>SC 35.10 Limpeza de Poços de Visita, Caixas de Areia, Galerias e Reservatórios</t>
  </si>
  <si>
    <t>SC 35.10.0050 (/)</t>
  </si>
  <si>
    <t>Limpeza de caixa de areia, em encosta, até 1,50m de profundidade.</t>
  </si>
  <si>
    <t>SC 35.10.0100 (/)</t>
  </si>
  <si>
    <t>Limpeza mecânica de caixa de contenção, exclusive o transporte do transporte do material retirado.</t>
  </si>
  <si>
    <t>SC 35.10.0150 (/)</t>
  </si>
  <si>
    <t>Limpeza de caixa de ralo, exclusive transporte do material retirado.</t>
  </si>
  <si>
    <t>SC 35.10.0200 (/)</t>
  </si>
  <si>
    <t>Limpeza manual de galeria retangular, exclusive transporte do material retirado.</t>
  </si>
  <si>
    <t>SC 35.10.0250 (/)</t>
  </si>
  <si>
    <t>Limpeza manual de poço de visita de até 3m de profundidade, exclusive transporte do material retirado.</t>
  </si>
  <si>
    <t>SC 35.10.0300 (/)</t>
  </si>
  <si>
    <t>Limpeza manual de ramal de ralo, exclusive o transporte do material retirado.</t>
  </si>
  <si>
    <t>SC 35.10.0350 (/)</t>
  </si>
  <si>
    <t>Limpeza manual de reservatórios d'água (cisterna e caixas d'água elevadas).</t>
  </si>
  <si>
    <t>SC 35.10.0500 (/)</t>
  </si>
  <si>
    <t>Limpeza e desobstrução mecânica de galerias de águas pluviais com diâmetro de 0,30 a 0,50m, utilizando equipamento Buket-Machine, exclusive retirada do material.</t>
  </si>
  <si>
    <t>SC 35.10.0509 (/)</t>
  </si>
  <si>
    <t>Limpeza e desobstrução mecânica de galerias de águas pluviais com diâmetro de 0,60 a 1,00m, utilizando equipamento Buket-Machine, exclusive retirada do material.</t>
  </si>
  <si>
    <t>SC 35.10.0600 (/)</t>
  </si>
  <si>
    <t>Limpeza e desobstrução mecânica de galerias de águas pluviais com seção retangular, utilizando equipamento Buket-Machine, exclusive retirada do material.</t>
  </si>
  <si>
    <t>SC 35.15 Limpeza de Superfícies Metálicas, Concreto e Túneis</t>
  </si>
  <si>
    <t>SC 35.15.0020 (/)</t>
  </si>
  <si>
    <t>Decapagem cuidadosa de esculturas, peças em argamassa e/ou ferro, com remoção de sucessivas camadas de tintas, exclusive retirada e transporte.</t>
  </si>
  <si>
    <t>SC 35.15.0100 (/)</t>
  </si>
  <si>
    <t>Limpeza ou preparo de superfície de concreto com jato d'água quente com pressão mínima de 2400lb, solvente e escova de piaçava.</t>
  </si>
  <si>
    <t>SC 35.15.0150 (/)</t>
  </si>
  <si>
    <t>Limpeza ou preparo de superfície de concreto com jato de água pressurizada ou ar, em condições que permitam um rendimento médio de 5m2/h.</t>
  </si>
  <si>
    <t>SC 35.15.0200 (/)</t>
  </si>
  <si>
    <t>Limpeza ou preparo de superfície de concreto com jato de água pressurizada ou ar, em condições que permitam um rendimento médio de 15m2/h.</t>
  </si>
  <si>
    <t>SC 35.15.0325 (/)</t>
  </si>
  <si>
    <t>Limpeza de superfície de monumentos históricos de argamassa, ferro, bronze, mármore, granito, resina, etc, exclusive retirada e transporte.</t>
  </si>
  <si>
    <t>SC 35.15.0350 (/)</t>
  </si>
  <si>
    <t>Paraloid TB 148S para proteção de superfície de monumentos históricos.  Fornecimento e aplicação.</t>
  </si>
  <si>
    <t>SC 35.15.0400 (/)</t>
  </si>
  <si>
    <t>Limpeza de túneis com jato d'água, solvente e escova de piaçava.</t>
  </si>
  <si>
    <t>SC 35.15.0450 (A)</t>
  </si>
  <si>
    <t>Lixamento manual para limpeza ou preparação de estruturas metálicas, utilizando escova de aço de 30cm de cabo, considerando a área efetivamente lixada.</t>
  </si>
  <si>
    <t>SC 35.15.0500 (A)</t>
  </si>
  <si>
    <t>Lixamento mecânico para limpeza ou preparação de estruturas metálicas, utilizando lixadeira elétrica, considerando a área efetivamente lixada.</t>
  </si>
  <si>
    <t>SC 35.15.0850 (/)</t>
  </si>
  <si>
    <t>Retirada ou colocação de esculturas, exclusive transporte.</t>
  </si>
  <si>
    <t>SC 35.15.1000 (/)</t>
  </si>
  <si>
    <t>Remoção de pichação de monumentos históricos de argamassa, ferro, bronze, mármore, granito, aço cortém, pintura automotiva, resina, etc, exclusive retirada e transporte.</t>
  </si>
  <si>
    <t>SC 35.20 Serviços de Conservação e Manutenção de Vias Urbanas</t>
  </si>
  <si>
    <t>SC 35.20.0300 (/)</t>
  </si>
  <si>
    <t>Limpeza, pequenos reparos e apoio logístico às frentes de trabalho em serviços de conservação e manutenção de vias urbanas, medidos por frente de trabalho.</t>
  </si>
  <si>
    <t>SC 40 Cerca de Vedação</t>
  </si>
  <si>
    <t>SC 40.05 Cerca de Vedação</t>
  </si>
  <si>
    <t>SC 40.05.0050 (/)</t>
  </si>
  <si>
    <t>Arame galvanizado nº 12, fornecimento e colocação em cercas com moirão de madeira, inclusive retirada do arame existente.</t>
  </si>
  <si>
    <t>SC 40.05.0100 (/)</t>
  </si>
  <si>
    <t>Cabo de aço galvanizado, diâmetro de 3/16", fornecimento e colocação em cercas, com moirão de madeira, inclusive retirada do existente.</t>
  </si>
  <si>
    <t>SC 40.05.0200 (/)</t>
  </si>
  <si>
    <t>Cerca de moirão reto de concreto armado (0,10x2,50)m, espaçados de 3m, cravada a 50cm do solo, com 6 fios corridos de arame galvanizado nº 12.   Fornecimento e colocação.</t>
  </si>
  <si>
    <t>SC 40.05.0250 (A)</t>
  </si>
  <si>
    <t>Moirão em madeira de reflorestamento, para cercas, com seção de diâmetro de 15cm, altura livre média de 1,30m, enterrado a 1m de profundidade, incluindo escavação e espalhamento do material excedente, conforme projeto FPJ.  Fornecimento e colocação.</t>
  </si>
  <si>
    <t>SC 40.05.0300 (A)</t>
  </si>
  <si>
    <t>Moirão em madeira de reflorestamento, para cercas, com seção de diâmetro de 15cm, altura livre média de 1,60m, enterrado a 1m de profundidade, incluindo escavação e espalhamento do material excedente, conforme projeto FPJ.  Fornecimento e colocação.</t>
  </si>
  <si>
    <t>SC 45 Programação Visual</t>
  </si>
  <si>
    <t>SC 45.05 Placas e Painéis de Identificação</t>
  </si>
  <si>
    <t>SC 45.05.0050 (/)</t>
  </si>
  <si>
    <t>Placa de acrílico desenhada, indicando sanitário masculino ou feminino, de (39x19)cm.  Fornecimento e colocação.</t>
  </si>
  <si>
    <t>SC 45.05.0053 (/)</t>
  </si>
  <si>
    <t>Placa de inauguração em aço inox escovado, medindo (30 x 20)cm, AISI 304, bitola nº 22, gravação em fotocorrosão, texto preto, com logomarca modelo PCRJ.  Fornecimento e colocação.</t>
  </si>
  <si>
    <t>SC 45.05.0056 (/)</t>
  </si>
  <si>
    <t>Placa de inauguração em aço inox escovado, medindo (40 x 30)cm, AISI 304, bitola nº 22, gravação em fotocorrosão, texto preto, com logomarca modelo PCRJ.  Fornecimento e colocação.</t>
  </si>
  <si>
    <t>SC 45.05.0075 (/)</t>
  </si>
  <si>
    <t>Placa de sinalização escolar, em PS (poliestireno) com 1mm de espessura, cor cinza claro, textos impressos positivos e negativos em silk-screen na cor laranja, nas dimensões de (25x25)cm.  Fornecimento e colocação.</t>
  </si>
  <si>
    <t>SC 45.05.0081 (/)</t>
  </si>
  <si>
    <t>Placa de sinalização escolar, em PS (poliestireno) com 1mm de espessura, cor cinza claro, textos impressos positivos e negativos em silk-screen na cor laranja, nas dimensões de (100x30)cm.  Fornecimento e colocação.</t>
  </si>
  <si>
    <t>SC 45.05.0150 (/)</t>
  </si>
  <si>
    <t>Totem informativo nas dimensões de (0,50x1,50)m, produzido em resina de poliéster reforçado com fibra de vidro e coremat, com impressão serigráfica ou policromática em dupla face agregada ao material com U,V, pré-acelerado, catalizado e pigmentado.  Estrutura de amarração em perfil de aço carbono laminado n° 14 e sustentação tubular vertical com 1,80m em tubo de aço de bitola de 3,5" e espessura n° 14, conforme projeto FPJ.  Fornecimento e colocação.</t>
  </si>
  <si>
    <t>SC 45.05.0200 (/)</t>
  </si>
  <si>
    <t>Tótem de um prisma reto de seção hexagonal (tótem lápis), encimado por um cone e pequeno cilindro. Fabricado em aço SAC 41, com espessura 3/16", com ancoragem na base. Acabamentos e comunicação visual com pintura na cor azul, letreiro luminoso composto de uma bandeira estendida dupla face e iluminação do tipo Backlight. Caixa confeccionada em aço, estrutura tipo "Metalon", de 5cm x 3cm x 3mm de espessura e cantoneiras de aço, tratada com primer anticorrosivo, fixada através de sapatas de chapa de aço galvanizado com seção de 10cm x 20cm x 0,04cm. Letreiros iluminados por 06 lâmpadas fluorescentes de 40w, equipado com fotocélula crepuscular. Lona de poliéster, impressão e confecção de backlights, na cor branca com acabamento fosco liso, com variação de temperatura, raios UV e com tratamento antifungos. Fornecimento e instalação.</t>
  </si>
  <si>
    <t>SC 45.10 Placas de Inauguração e Identificação de Sala</t>
  </si>
  <si>
    <t>SC 45.10.0050 (/)</t>
  </si>
  <si>
    <t>Placa de acrílico para identificação de salas, medindo (8x25)cm, polida nas bordas.  Fornecimento e colocação.</t>
  </si>
  <si>
    <t>SC 45.10.0100 (/)</t>
  </si>
  <si>
    <t>Placa de ferro esmaltado de (12x18)cm com numeração para identificação de imóvel em logradouro, padrão CEHAB.  Fornecimento e colocação.</t>
  </si>
  <si>
    <t>SC 45.10.0150 (/)</t>
  </si>
  <si>
    <t>Placa de inauguração em alumínio com as dimensões de (40x60)cm.  Fornecimento e colocação.</t>
  </si>
  <si>
    <t>SC 45.10.0200 (/)</t>
  </si>
  <si>
    <t>Placa de inauguração em bronze, com as dimensões de (35x50)cm.  Fornecimento e colocação.</t>
  </si>
  <si>
    <t>SC 45.10.0250 (/)</t>
  </si>
  <si>
    <t>Placa de inauguração em latão, com gravação através de fotocorrosão, espessura de 3mm, com as dimensões de (60 x 40)cm. Fornecimento e colocação.</t>
  </si>
  <si>
    <t>SC 45.15 Placas de Identificação de Monumentos</t>
  </si>
  <si>
    <t>SC 45.15.0050 (/)</t>
  </si>
  <si>
    <t>Placas de identificação de monumentos históricos em bronze com as dimensões de (35x50)cm.  Fornecimento e colocação, exclusive pedestal de concreto.</t>
  </si>
  <si>
    <t>SC 45.15.0100 (A)</t>
  </si>
  <si>
    <t>Placas de identificação de monumentos históricos em bronze com as dimensões de (35x50)cm.  Fornecimento e colocação, inclusive pedestal de concreto.</t>
  </si>
  <si>
    <t>SC 45.15.0150 (A)</t>
  </si>
  <si>
    <t>Placa de identificação de monumentos e/ou árvores notáveis medindo (15,50x15)cm, em aço escovado com impressão em corrosão a ácido em baixo relevo, cor dos textos em preto 100% e marcas em cores, tipologia Ottawa ou similar, fixação sobre tubo de ferro galvanizado de 1 1/2" e altura de 100cm, pintado de preto fosco, com bandeja inclinada a 30º com a mesma medida da placa, conforme projeto FPJ.  Fornecimento e colocação.</t>
  </si>
  <si>
    <t>SC 45.20 Letras Metálicas</t>
  </si>
  <si>
    <t>SC 45.20.0050 (/)</t>
  </si>
  <si>
    <t>Letra de aço inoxidável n° 22 com 20cm de altura.  Fornecimento e colocação.</t>
  </si>
  <si>
    <t>SC 45.20.0100 (/)</t>
  </si>
  <si>
    <t>Letra fundida em alumínio, polida e oxidada nas laterais, tipo helvética, com altura de 10cm e espessura de 5mm, com pinos para fixação.  Fornecimento e colocação.</t>
  </si>
  <si>
    <t>SC 45.20.0150 (/)</t>
  </si>
  <si>
    <t>Letra fundida em bronze, polida e oxidada nas laterais, tipo helvética, com altura de 10cm e espessura de 5mm, com pinos para fixação.  Fornecimento e colocação.</t>
  </si>
  <si>
    <t>SC 45.25 Sinalizadores Autoluminescentes</t>
  </si>
  <si>
    <t>SC 45.25.0100 (/)</t>
  </si>
  <si>
    <t>Placa indicativa de rota de fuga autoluminosa, com duração de emissão de luz por período não inferior a 20 (vinte) anos, em fundo verde com a seta indicadora e palavra saída na cor branca, modelo SLX-60, com as dimensões (359x213x29)mm.  Fornecimento.</t>
  </si>
  <si>
    <t>SC 50 Defensas</t>
  </si>
  <si>
    <t>SC 50.05 Defensas Metálicas</t>
  </si>
  <si>
    <t>SC 50.05.0050 (/)</t>
  </si>
  <si>
    <t>Defensa semi-maleável simples, compreendendo lâmina, poste, espaçador, calço, plaqueta e material de fixação.  Fornecimento e instalação.</t>
  </si>
  <si>
    <t>SC 50.05.0053 (/)</t>
  </si>
  <si>
    <t>Defensa semi-maleável dupla, compreendendo lâmina, poste, espaçador, calço, plaqueta e material de fixação.  Fornecimento e instalação.</t>
  </si>
  <si>
    <t>SC 99 Diversos</t>
  </si>
  <si>
    <t>SC 99.99 Diversos</t>
  </si>
  <si>
    <t>SC 99.99.0025 (/)</t>
  </si>
  <si>
    <t>Guarita em Fiber-Glass ou similar, medidas (1,00x1,00x2,20)m, modelo Kini, fabricação Glaspac ou similar.  Fornecimento e colocação.</t>
  </si>
  <si>
    <t>SC 99.99.0030 (/)</t>
  </si>
  <si>
    <t>Guarita em Fiber-Glass ou similar, medidas (1,20x1,20x2,30)m, modelo Kini, fabricação Glaspac ou similar.  Fornecimento e colocação.</t>
  </si>
  <si>
    <t>SC 99.99.0040 (/)</t>
  </si>
  <si>
    <t>Quiosque em Fiber-Glass ou similar, medindo (2,80x2,16x2,32)m, fabricação Difibra ou similar.  Fornecimento e colocação.</t>
  </si>
  <si>
    <t>SE 05 Perfurações Manuais</t>
  </si>
  <si>
    <t>SE 05.05 Perfurações Manuais a Trado</t>
  </si>
  <si>
    <t>SE 05.05.0050 (/)</t>
  </si>
  <si>
    <t>Perfuração manual de solo, a trado, com diâmetro de 10cm.</t>
  </si>
  <si>
    <t>SE 05.05.0100 (/)</t>
  </si>
  <si>
    <t>Perfuração manual de solo, a trado, com diâmetro de 20cm.</t>
  </si>
  <si>
    <t>SE 10 Perfurações Mecânicas</t>
  </si>
  <si>
    <t>SE 10.05 Perfurações Mecânicas Rotativas com Coroa de Wídia</t>
  </si>
  <si>
    <t>SE 10.05.0050 (A)</t>
  </si>
  <si>
    <t>Perfuração rotativa vertical, em solo, com coroa de Wídia ou similar, diâmetro N (75mm), inclusive deslocamento e posicionamento em cada furo.</t>
  </si>
  <si>
    <t>SE 10.05.0100 (A)</t>
  </si>
  <si>
    <t>Perfuração rotativa inclinada, em solo, com coroa de Wídia ou similar, diâmetro N (75mm), inclusive deslocamento e posicionamento em cada furo.</t>
  </si>
  <si>
    <t>SE 10.05.0150 (/)</t>
  </si>
  <si>
    <t>Perfuração rotativa vertical, em solo,  com Coroa de Wídia ou similar, diâmetro H (99mm),  inclusive deslocamento e posicionamneto em cada furo.</t>
  </si>
  <si>
    <t>SE 10.10 Perfurações Mecânicas em Terreno Comum e em Granito</t>
  </si>
  <si>
    <t>SE 10.10.0050 (A)</t>
  </si>
  <si>
    <t>Perfuração com martelete ou perfuratriz manual, diâmetro até 1 1/4", em granito ou gnaisse, inclusive ar comprimido utilizando apenas uma perfuratriz e um compressor, exclusive mangueira, considerando uma produção média bruta de 1,00m/h.</t>
  </si>
  <si>
    <t>SE 10.10.0100 (/)</t>
  </si>
  <si>
    <t>Perfuração com martelete ou perfuratriz manual, diâmetro até 1 1/4", em granito ou gnaisse, inclusive ar comprimido utilizando apenas uma perfuratriz e um compressor, exclusive mangueira, considerando uma produção média bruta de 2,00m/h.</t>
  </si>
  <si>
    <t>SE 10.10.0150 (/)</t>
  </si>
  <si>
    <t>Perfuração com Wagon Drill pesado, diâmetro até 4 1/2", em granito ou gnaisse, inclusive ar comprimido.</t>
  </si>
  <si>
    <t>SE 10.15 Perfurações Mecânicas Rotativas com Coroa de Diamante</t>
  </si>
  <si>
    <t>SE 10.15.0050 (/)</t>
  </si>
  <si>
    <t>Perfuração rotativa com Coroa de diamante, em rocha, diâmetro PW, horizontal, inclusive deslocamentos e instalações.</t>
  </si>
  <si>
    <t>SE 10.15.0100 (A)</t>
  </si>
  <si>
    <t>Perfuração rotativa inclinada, em rocha sã, com coroa de diamante, diâmetro B (60mm), inclusive deslocamento e posicionamento em cada furo.</t>
  </si>
  <si>
    <t>SE 10.15.0150 (/)</t>
  </si>
  <si>
    <t>Perfuração rotativa inclinada, em rocha alterada, com coroa de diamante, diâmetro B (60mm), inclusive deslocamento e posicionamento em cada furo.</t>
  </si>
  <si>
    <t>SE 10.15.0200 (/)</t>
  </si>
  <si>
    <t>Perfuração rotativa inclinada, em rocha alterada, com coroa de diamante, diâmetro N (75mm), inclusive deslocamento e posicionamento em cada furo.</t>
  </si>
  <si>
    <t>SE 10.15.0250 (/)</t>
  </si>
  <si>
    <t>Perfuração rotativa inclinada, em rocha sã, com coroa de diamante, diâmetro N (75mm), inclusive deslocamento e posicionamento em cada furo.</t>
  </si>
  <si>
    <t>SE 10.15.0300 (A)</t>
  </si>
  <si>
    <t>Perfuração rotativa vertical, em rocha sã, com coroa de diamante, diâmetro B (60mm), inclusive deslocamento e posicionamento em cada furo.</t>
  </si>
  <si>
    <t>SE 10.15.0350 (/)</t>
  </si>
  <si>
    <t>Perfuração rotativa vertical, em rocha alterada, com coroa de diamante, diâmetro H(99mm), inclusive deslocamento e posicionamento em cada furo.</t>
  </si>
  <si>
    <t>SE 10.15.0400 (/)</t>
  </si>
  <si>
    <t>Perfuração rotativa vertical, em rocha sã, com coroa de diamante, diâmetro H (99mm), inclusive deslocamento e posicionamento em cada furo.</t>
  </si>
  <si>
    <t>SE 15 Sondagens Sísmicas</t>
  </si>
  <si>
    <t>SE 15.05 Método Elétrico</t>
  </si>
  <si>
    <t>SE 15.05.0050 (/)</t>
  </si>
  <si>
    <t>Execução de sondagem elétrica vertical (SEV), inclusive o processamento e interpretação dos perfis, bem como a apresentação dos resultados em papel e em meio digital.</t>
  </si>
  <si>
    <t>SE 15.05.0100 (/)</t>
  </si>
  <si>
    <t>Execução de linha de prospecção geofísica pelo método de caminhamento elétrico, inclusive o processamento e interpretação das seções, bem como a apresentação do resultados (seções originais e interpretadas), em papel e em meio digital.</t>
  </si>
  <si>
    <t>SE 15.10 Método Eletromagnético</t>
  </si>
  <si>
    <t>SE 15.10.0050 (/)</t>
  </si>
  <si>
    <t>Execução de linha de prospecção sísmica pelo método de reflexão, utilizando martelo ou explosivo como fonte geradora do pulso sísmico, incluindo a apresentação do relatório com os dados, em papel e em meio digital, excluindo o processamento e interpretação dos dados.</t>
  </si>
  <si>
    <t>SE 15.10.0100 (/)</t>
  </si>
  <si>
    <t>Execução de linha de prospecção sísmica pelo método de refração, utilizando martelo ou explosivo como fonte geradora do pulso sísmico, incluindo a apresentação do relatório com os dados, em papel e em meio digital, excluindo o processamento e interpretação dos dados.</t>
  </si>
  <si>
    <t>SE 15.10.0150 (/)</t>
  </si>
  <si>
    <t>Execução de linha de prospecção por radar de penetração no solo (GPR), incluindo a apresentação do relatório com as seções processadas, em papel e em meio digital, excluindo o processamento e interpretação dos dados.</t>
  </si>
  <si>
    <t>SE 15.10.0200 (/)</t>
  </si>
  <si>
    <t>Interpretação de dados de radar de penetração no solo (GPR), incluindo a análise de seções migradas e não migradas e apresentação do relatório com as seções interpretadas, em papel e em meio digital.</t>
  </si>
  <si>
    <t>SE 15.10.0250 (/)</t>
  </si>
  <si>
    <t>Processamento de dados de radar de penetração no solo (GPR), incluindo correção topográfica, filtros, ganhos e migração, através de softwares para esse fim, Gradix ou similar, incluindo a apresentação do relatório com as seções processadas, em papel e em meio digital.</t>
  </si>
  <si>
    <t>SE 15.15 Método Sísmico</t>
  </si>
  <si>
    <t>SE 15.15.0050 (/)</t>
  </si>
  <si>
    <t>Interpretação de linha sísmica de reflexão, incluindo a análise de seções migradas e não migradas e a apresentação do relatório com as seções interpretadas, em papel e em meio digital.</t>
  </si>
  <si>
    <t>SE 15.15.0100 (/)</t>
  </si>
  <si>
    <t>Processamento de linha sísmica de refração, incluindo correção topográfica, filtros, ganhos, análises de velocidade e migração, através de softwares específicos para este fim (tipo Seistrix ou similar), incluindo a apresentação do relatório com as seções processadas em papel e em meio digital.</t>
  </si>
  <si>
    <t>SE 15.15.0150 (/)</t>
  </si>
  <si>
    <t>Processamento e interpretação de linha sísmica de refração, incluindo a apresentação de relatório com as seções processadas e interpretadas, em papel e em meio digital.</t>
  </si>
  <si>
    <t>SE 20 Serviços Preliminares</t>
  </si>
  <si>
    <t>SE 20.05 Destocamento e Roçado</t>
  </si>
  <si>
    <t>SE 20.05.0050 (/)</t>
  </si>
  <si>
    <t>Abertura de picada, em encosta, em terreno de vegetação média.</t>
  </si>
  <si>
    <t>SE 20.05.0100 (/)</t>
  </si>
  <si>
    <t>Destocamento de árvores de porte médio e raízes profundas, sem remoção e auxílio mecânico.</t>
  </si>
  <si>
    <t>SE 20.05.0150 (/)</t>
  </si>
  <si>
    <t>Destocamento de árvores de porte médio e raízes profundas, sem auxílio mecânico, inclusive carga e transporte.</t>
  </si>
  <si>
    <t>SE 20.05.0200 (/)</t>
  </si>
  <si>
    <t>Preparo manual de terreno, compreendendo acerto, raspagem eventualmente até 0,25m de profundidade e afastamento lateral do material excedente.</t>
  </si>
  <si>
    <t>SE 20.05.0250 (/)</t>
  </si>
  <si>
    <t>Roçado manual em vegetação rala, empilhamento e queima de resíduos.</t>
  </si>
  <si>
    <t>SE 20.05.0300 (/)</t>
  </si>
  <si>
    <t>Roçado em vegetação espessa com empilhamento lateral e queima dos resíduos.</t>
  </si>
  <si>
    <t>SE 20.05.0350 (/)</t>
  </si>
  <si>
    <t>Roçado a foice e machado em mata de pequeno porte e queima dos resíduos sem destocamento ou remoção.</t>
  </si>
  <si>
    <t>SE 20.05.0400 (/)</t>
  </si>
  <si>
    <t>Roçado de vegetação gramínea, em área de encosta, a altura de 10cm, em fase de implantação.</t>
  </si>
  <si>
    <t>SE 20.05.0450 (/)</t>
  </si>
  <si>
    <t>Roçado de vegetação gramínea, em área de encosta, a altura de 10cm, em fase de manutenção.</t>
  </si>
  <si>
    <t>SE 20.05.0500 (A)</t>
  </si>
  <si>
    <t>Roçado mecânico, empregando roçadeira costal e ajuntamento do material resultante.</t>
  </si>
  <si>
    <t>SE 20.05.0550 (A)</t>
  </si>
  <si>
    <t>Roçado mecânico, em áreas de reflorestamento empregando roçadeira costal e ajuntamento do material resultante.</t>
  </si>
  <si>
    <t>SE 20.05.0600 (/)</t>
  </si>
  <si>
    <t>Suavização e reconformação manual de taludes, com pequeno desmatamento e altura média de 0,50m.</t>
  </si>
  <si>
    <t>SE 20.05.0650 (/)</t>
  </si>
  <si>
    <t>Suavização e reconformação manual de taludes, com pequeno desmatamento e altura média de 1m.</t>
  </si>
  <si>
    <t>SE 20.05.0700 (/)</t>
  </si>
  <si>
    <t>Suavização e reconformação manual de taludes, com pequeno desmatamento e altura média de 1,50m.</t>
  </si>
  <si>
    <t>SE 20.10 Topografia</t>
  </si>
  <si>
    <t>SE 20.10.0050 (A)</t>
  </si>
  <si>
    <t>Lançamento de linha poligonal básica com precisão de fechamento relativa a 1ª ordem, usando distanciômetro eletrônico, em terreno de orografia não acidentada, vegetação rala.</t>
  </si>
  <si>
    <t>SE 20.10.0100 (A)</t>
  </si>
  <si>
    <t>Lançamento de linha poligonal  com precisão de fechamento relativa a 3ª ordem,  em terreno de orografia não acidentada, vegetação rala.</t>
  </si>
  <si>
    <t>SE 20.10.0150 (/)</t>
  </si>
  <si>
    <t>Levantamento topográfico, planialtimétrico e cadastral, executado de acordo com as especificações da Prefeitura da Cidade do Rio de Janeiro, em terreno de orografia acidentada, vegetação rala e edificação leve, com área de até 4 ha (escala 1:500).</t>
  </si>
  <si>
    <t>SE 20.10.0153 (/)</t>
  </si>
  <si>
    <t>Levantamento topográfico, planialtimétrico e cadastral, executado de acordo com as especificações da Prefeitura da Cidade do Rio de Janeiro, em terreno de orografia acidentada, vegetação rala e edificação leve, com área de 4 a 10 ha (escala 1:500).</t>
  </si>
  <si>
    <t>SE 20.10.0156 (A)</t>
  </si>
  <si>
    <t>Levantamento topográfico, planialtimétrico e cadastral, incluindo seus dados dendrométricos, executado de acordo com as especificações da Prefeitura da Cidade do Rio de Janeiro, em terreno de orografia acidentada, vegetação rala e edificação leve, com área acima de 10 ha (escala 1:250 ou 1:500), incluindo-se a apresentação em papel vegetal e em meio digital (preferência por Autocad R 14).</t>
  </si>
  <si>
    <t>SE 20.10.0200 (/)</t>
  </si>
  <si>
    <t>Levantamento topográfico, planialtimétrico e cadastral, executado de acordo com as especificações da Prefeitura da Cidade do Rio de Janeiro, em terreno de orografia  acidentada, vegetação rala e edificação média, com área de até 4 ha (escala 1:500).</t>
  </si>
  <si>
    <t>SE 20.10.0250 (/)</t>
  </si>
  <si>
    <t>Levantamento topográfico, planialtimétrico e cadastral, executado de acordo com as especificações da Prefeitura da Cidade do Rio de Janeiro, em terreno de orografia acidentada, vegetação rala e edificação densa, com área de até 4 ha (escala 1:500).</t>
  </si>
  <si>
    <t>SE 20.10.0253 (/)</t>
  </si>
  <si>
    <t>Levantamento topográfico, planialtimétrico e cadastral, executado de acordo com as especificações da Prefeitura da Cidade do Rio de Janeiro, em terreno de orografia acidentada, vegetação rala e edificação densa, com área de 4 a 10 ha (escala 1:500).</t>
  </si>
  <si>
    <t>SE 20.10.0256 (A)</t>
  </si>
  <si>
    <t>Levantamento topográfico, planialtimétrico e cadastral, incluindo seus dados dendrométricos, executado de acordo com as especificações da Prefeitura da Cidade do Rio de Janeiro, em terreno de orografia acidentada, vegetação rala e edificação densa, com área acima de 10 ha (escala 1:250 ou 1:500), incluindo-se a apresentação em papel vegetal e em meio digital (preferência por Autocad R 14).</t>
  </si>
  <si>
    <t>SE 20.10.0300 (/)</t>
  </si>
  <si>
    <t>Levantamento topográfico, planialtimétrico e cadastral, executado de acordo com as especificações da Prefeitura da Cidade do Rio de Janeiro, em terreno de orografia  acidentada, vegetação densa e edificação leve, com área de até 4 ha (escala 1:500).</t>
  </si>
  <si>
    <t>SE 20.10.0303 (/)</t>
  </si>
  <si>
    <t>Levantamento topográfico, planialtimétrico e cadastral, executado de acordo com as especificações da Prefeitura da Cidade do Rio de Janeiro, em terreno de orografia acidentada, vegetação densa e edificação leve, com área de 4 a 10 ha (escala 1:500).</t>
  </si>
  <si>
    <t>SE 20.10.0306 (A)</t>
  </si>
  <si>
    <t>Levantamento topográfico, planialtimétrico e cadastral, executado de acordo com as especificações da Prefeitura da Cidade do Rio de Janeiro, em terreno de orografia acidentada, vegetação densa (incluindo seus dados dendrométricos) e edificação leve, com área acima de 10 ha (escala 1:250 ou 1:500), incluindo-se a apresentação em papel vegetal e em meio digital (preferência por Autocad R 14).</t>
  </si>
  <si>
    <t>SE 20.10.0350 (/)</t>
  </si>
  <si>
    <t>Levantamento topográfico, planialtimétrico e cadastral, executado de acordo com as especificações da Prefeitura da Cidade do Rio de Janeiro, em terreno de orografia acidentada, vegetação densa e edificação média, com área de até 4 ha (escala 1:500).</t>
  </si>
  <si>
    <t>SE 20.10.0406 (A)</t>
  </si>
  <si>
    <t>Levantamento topográfico, planialtimétrico e cadastral, incluindo seus dados dendrométricos, executado de acordo com as especificações da Prefeitura da Cidade do Rio de Janeiro, em terreno de orografia não acidentada, vegetação rala e edificação leve, com área acima de 10 ha (escala 1:250 ou 1:500), incluindo-se a apresentação em papel vegetal e em meio digital (preferência por Autocad R 14).</t>
  </si>
  <si>
    <t>SE 20.10.0450 (/)</t>
  </si>
  <si>
    <t>Levantamento topográfico, planialtimétrico e cadastral, executado de acordo com as especificações da Prefeitura da Cidade do Rio de Janeiro, em terreno de orografia não acidentada, vegetação rala e edificação média, com área de até 4 ha (escala 1:500).</t>
  </si>
  <si>
    <t>SE 20.10.0453 (/)</t>
  </si>
  <si>
    <t>Levantamento topográfico, planialtimétrico e cadastral, executado de acordo com as especificações da Prefeitura da Cidade do Rio de Janeiro, em terreno de orografia não acidentada, vegetação rala e edificação média, com área de 4 a 10 ha (escala 1:500).</t>
  </si>
  <si>
    <t>SE 20.10.0456 (A)</t>
  </si>
  <si>
    <t>Levantamento topográfico, planialtimétrico e cadastral, incluindo seus dados dendrométricos, executado de acordo com as especificações da Prefeitura da Cidade do Rio de Janeiro, em terreno de orografia não acidentada, vegetação rala e edificação média, com área acima de 10 ha (escala 1:250 ou 1:500), incluindo-se a apresentação em papel vegetal e em meio digital (preferência por Autocad R 14).</t>
  </si>
  <si>
    <t>SE 20.10.0500 (/)</t>
  </si>
  <si>
    <t>Levantamento topográfico, planialtimétrico e cadastral, executado de acordo com as especificações da Prefeitura da Cidade do Rio de Janeiro, em terreno de orografia não acidentada, vegetação rala e edificação densa, com área até 4 ha (escala 1:500).</t>
  </si>
  <si>
    <t>SE 20.10.0503 (/)</t>
  </si>
  <si>
    <t>Levantamento topográfico, planialtimétrico e cadastral, executado de acordo com as especificações da Prefeitura da Cidade do Rio de Janeiro, em terreno de orografia não acidentada, vegetação rala e edificação densa, com área de 4 a 10 ha (escala 1:500).</t>
  </si>
  <si>
    <t>SE 20.10.0506 (A)</t>
  </si>
  <si>
    <t>Levantamento topográfico, planialtimétrico e cadastral, incluindo seus dados dendrométricos, executado de acordo com as especificações da Prefeitura da Cidade do Rio de Janeiro, em terreno de orografia não acidentada, vegetação rala e edificação densa, com área acima de 10 ha (escala 1:250 ou 1:500), incluindo-se a apresentação em papel vegetal e em meio digital (preferência por Autocad R 14).</t>
  </si>
  <si>
    <t>SE 20.10.0550 (/)</t>
  </si>
  <si>
    <t>Levantamento topográfico, planialtimétrico e cadastral, executado de acordo com as especificações da Prefeitura da Cidade do Rio de Janeiro, em terreno de orografia não acidentada, vegetação densa e edificação leve, com área até 4 ha (escala 1:500).</t>
  </si>
  <si>
    <t>SE 20.10.0553 (/)</t>
  </si>
  <si>
    <t>Levantamento topográfico, planialtimétrico e cadastral, executado de acordo com as especificações da Prefeitura da Cidade do Rio de Janeiro, em terreno de orografia não acidentada, vegetação densa e edificação leve, com área de 4 a 10 ha (escala 1:500).</t>
  </si>
  <si>
    <t>SE 20.10.0556 (A)</t>
  </si>
  <si>
    <t>Levantamento topográfico, planialtimétrico e cadastral, incluindo seus dados dendrométricos, executado de acordo com as especificações da Prefeitura da Cidade do Rio de Janeiro, em terreno de orografia não acidentada, vegetação densa e edificação leve, com área acima de 10 ha (escala 1:250 ou 1:500), incluindo-se a apresentação em papel vegetal e em meio digital (preferência por Autocad R 14).</t>
  </si>
  <si>
    <t>SE 20.10.0600 (/)</t>
  </si>
  <si>
    <t>Levantamento topográfico, planialtimétrico e cadastral, executado de acordo com as especificações da Prefeitura da Cidade do Rio de Janeiro, em terreno de orografia não acidentada, vegetação densa e edificação média, com área de até 4 ha (escala 1:500).</t>
  </si>
  <si>
    <t>SE 20.10.0603 (/)</t>
  </si>
  <si>
    <t>Levantamento topográfico, planialtimétrico e cadastral, executado de acordo com as especificações da Prefeitura da Cidade do Rio de Janeiro, em terreno de orografia não acidentada, vegetação densa e edificação média, com área de 4 a 10 ha (escala 1:500).</t>
  </si>
  <si>
    <t>SE 20.10.0606 (A)</t>
  </si>
  <si>
    <t>Levantamento topográfico, planialtimétrico e cadastral, incluindo seus dados dendrométricos, executado de acordo com as especificações da Prefeitura da Cidade do Rio de Janeiro, em terreno de orografia não acidentada, vegetação densa e edificação média, com área acima de 10 ha (escala 1:250 ou 1:500), incluindo-se a apresentação em papel vegetal e em meio digital (preferência por Autocad R 14).</t>
  </si>
  <si>
    <t>SE 20.10.0650 (A)</t>
  </si>
  <si>
    <t>Levantamento planialtimétrico, executado de acordo com as especificações da Prefeitura da Cidade do Rio de Janeiro, em terreno de orografia acidentada, vegetação densa (incluindo seus dados dendrométricos) e edificação leve, com área de até 5 ha (escala 1:250), entregue em papel cansom e disquete.</t>
  </si>
  <si>
    <t>SE 20.10.0700 (A)</t>
  </si>
  <si>
    <t>Levantamento topográfico, planialtimétrico e cadastral, executado de acordo com as especificações da Prefeitura da Cidade do Rio de Janeiro, em terreno de orografia não acidentada, vegetação rala e edificação leve, com área acima de 4 até 10 ha (escala 1:500), incluindo-se a apresentação em papel e meio digital (Autocad).</t>
  </si>
  <si>
    <t>SE 20.10.0750 (A)</t>
  </si>
  <si>
    <t>Levantamento topográfico, planialtimétrico e cadastral, executado de acordo com as especificações da Prefeitura da Cidade do Rio de Janeiro, em terreno de orografia não acidentada, vegetação rala e edificação leve, com área de até 4 ha (escala 1:500), incluindo-se a apresentação em papel e meio digital (Autocad).</t>
  </si>
  <si>
    <t>SE 20.10.0850 (/)</t>
  </si>
  <si>
    <t>Levantamento topográfico, planialtimétrico e cadastral, executado de acordo com as especificações da Prefeitura da Cidade do Rio de Janeiro, em terreno de orografia acidentada, vegetação rala e edificação média, com área de 4 a 10 ha (escala 1:500).</t>
  </si>
  <si>
    <t>SE 20.10.1000 (/)</t>
  </si>
  <si>
    <t>Levantamento topográfico, planialtimétrico e cadastral, executado de acordo com as especificações da Prefeitura da Cidade do Rio de Janeiro,em terreno de orografia acidentada, vegetação densa e edificação média, com área de 4 a 10 ha (escala 1:500).</t>
  </si>
  <si>
    <t>SE 20.10.1050 (A)</t>
  </si>
  <si>
    <t>Levantamento de seção transversal em terreno de orografia acidentada e vegetação rala, considerando-se o nível como equipamento.  Medido por metro linear de seção, incluindo-se o desenho em papel milimetrado vegetal na escala 1:200.</t>
  </si>
  <si>
    <t>SE 20.10.1101 (/)</t>
  </si>
  <si>
    <t>Levantamento topográfico, planialtimétrico e cadastral, executado de acordo com as especificações da Prefeitura da Cidade do Rio de Janeiro em áreas que apresentem uma maior densidade de detalhes cadastrais, com até 0,6 ha, elaborado na escala 1:250, incluindo-se  a apresentação em papel e meio digital (Autocad) nas coordenadas UTM com a utilização de GPS e estação total.</t>
  </si>
  <si>
    <t>SE 20.10.1151 (/)</t>
  </si>
  <si>
    <t>Levantamento topográfico, planialtimétrico e cadastral, executado de acordo com as especificações da Prefeitura da Cidade do Rio de Janeiro, em áreas acima de 0,6 e até 4 ha, que apresentem uma grande densidade de detalhes cadastrais, elaborado na escala 1:250, incluindo-se a apresentação em papel e meio digital (Autocad) nas coordenadas UTM, com a utilização de GPS e Estação Total.</t>
  </si>
  <si>
    <t>SE 20.10.1350 (A)</t>
  </si>
  <si>
    <t>Levantamento topográfico, planialtimétrico e cadastral, executado de acordo com as especificações da Prefeitura da Cidade do Rio de Janeiro em áreas que apresente uma maior densidade de detalhes cadastrais, com até 10 ha, elaborado na escala 1:250, incluindo-se a apresentação em papel e meio digital (Autocad).</t>
  </si>
  <si>
    <t>SE 20.10.1375 (A)</t>
  </si>
  <si>
    <t>Levantamento topográfico, planialtimétrico e cadastral, executado de acordo com as especificações da Prefeitura da Cidade do Rio de Janeiro, em áreas com mais de 10ha, que apresentem uma grande densidade de detalhes cadastrais, elaborado na escala 1:250, incluindo-se a apresentação em papel e meio digital (Autocad).</t>
  </si>
  <si>
    <t>SE 20.10.1400 (A)</t>
  </si>
  <si>
    <t>Levantamento topográfico, planialtimétrico e cadastral, executado de acordo com as especificações da Prefeitura da Cidade do Rio de Janeiro, em áreas de orografia acidentada e ocupação densa e desordenada, com dificuldade de acesso e transporte, com até 10 ha, elaborado na escala 1:500.</t>
  </si>
  <si>
    <t>SE 20.10.1450 (A)</t>
  </si>
  <si>
    <t>Levantamento topográfico, planialtimétrico e cadastral, executado de acordo com as especificações da Prefeitura da Cidade do Rio de Janeiro, em áreas de orografia não acidentada e ocupação densa e desordenada, com dificuldade de acesso e transporte, com até 10 ha, elaborado na escala 1:500.</t>
  </si>
  <si>
    <t>SE 20.10.1500 (A)</t>
  </si>
  <si>
    <t>Levantamento topográfico, planialtimétrico e cadastral, executado de acordo com as especificações da Prefeitura da Cidade do Rio de Janeiro, em áreas de alagadiço, com até 10 ha, elaborado na escala 1:500.</t>
  </si>
  <si>
    <t>SE 20.10.1550 (/)</t>
  </si>
  <si>
    <t>Levantamento cadastral das profundidades dos tubos e galerias que concorrem em um poço de visita, profundidades estas, medidas de régua e referenciadas a cota da tampa do poço-poço encontrado em condições de limpeza que permitam a leitura imediata.</t>
  </si>
  <si>
    <t>SE 20.10.1600 (/)</t>
  </si>
  <si>
    <t>Levantamento cadastral das profundidades dos tubos e galerias que concorrem em um poço de visita, profundidades estas, medidas a régua e referenciadas a cota da tampa do poço-poço encontrado inundado tendo que ser esgotado antes que se possa fazer a leitura.</t>
  </si>
  <si>
    <t>SE 20.10.1650 (/)</t>
  </si>
  <si>
    <t>Levantamento cadastral das profundidades dos tubos e galerias que concorrem em um poço de visita, profundidades estas, medidas a reguá e referenciadas a cota da tampa do poço-poço encontrado assoreado tendo que ser limpo antes que se possa fazer a leitura.</t>
  </si>
  <si>
    <t>SE 20.10.1700 (/)</t>
  </si>
  <si>
    <t>Levantamento cadastral das profundidades dos tubos e galerias que concorrem em um poço de visita, profundidades estas, medidas a régua e referenciadas a cota da tampa do poço-poço em meio a uma via pública com tráfego, encontrado em condições de limpeza que permitam a leitura imediata.</t>
  </si>
  <si>
    <t>SE 20.10.1750 (/)</t>
  </si>
  <si>
    <t>Levantamento cadastral das profundidades dos tubos e galerias que concorrem em um poço de visita, profundidades estas, medidas a régua e referenciadas a cota da tampa do poço-poço em meio a uma via pública com tráfego, encontrado inundado tendo que ser esgotado antes que se possa fazer a leitura.</t>
  </si>
  <si>
    <t>SE 20.10.1800 (/)</t>
  </si>
  <si>
    <t>Levantamento cadastral das profundidades dos tubos e galerias que concorrem em um poço de visita, profundidades estas, medidas a régua e referenciadas a cota da tampa do poço-poço localizado em meio a via pública com tráfego, encontrado assoreado tendo que ser limpo antes que se possa fazer a leitura.</t>
  </si>
  <si>
    <t>SE 20.10.1850 (/)</t>
  </si>
  <si>
    <t>Levantamento cadastral das profundidades dos tubos e galerias que concorrem em um poço de visita, profundidades estas, medidas a régua e referenciadas a cota da tampa do poço-poço em meio a uma via pública com tráfego, coberto por camada asfáltica, encontrado em condições de limpeza que permitam a leitura imediata.</t>
  </si>
  <si>
    <t>SE 20.10.1900 (/)</t>
  </si>
  <si>
    <t>Levantamento cadastral das profundidades dos tubos e galerias que concorrem em um poço de visita, profundidades estas, medidas a régua e referenciadas a cota da tampa do poço-poço em meio a uma via pública com tráfego, coberto por camada asfáltica, encontrado inundado tendo que ser esgotado antes que se possa fazer a leitura.</t>
  </si>
  <si>
    <t>SE 20.10.1950 (/)</t>
  </si>
  <si>
    <t>Levantamento cadastral das profundidades dos tubos e galerias que concorrem em um poço de visita, profundidades estas, medidas a régua e referenciadas a cota da tampa do poço-poço em meio a uma via pública com tráfego, coberto por camada asfáltica, encontrado assoreado tendo que ser limpo antes que se possa fazer a leitura.</t>
  </si>
  <si>
    <t>SE 20.10.2000 (B)</t>
  </si>
  <si>
    <t>Levantamento topográfico por batimetria, incluindo seções de levantamento equidistantes de até 20 metros, inclusive transporte do pessoal com caminhoneta 9 passageiros, executado de acordo com as especificações da Prefeitura da Cidade do Rio de Janeiro, com área de até 10 ha (escala 1:500).</t>
  </si>
  <si>
    <t>SE 20.10.2050 (A)</t>
  </si>
  <si>
    <t>Levantamento topográfico, planialtimétrico e cadastral, executado de acordo com as especificações da Prefeitura da Cidade do Rio de Janeiro, em favelas, considerando cotas de soleira e sanitários, medição de lotes, posteamento e demais elementos naturais existentes, com até 10ha, elaborado na escala 1:500.</t>
  </si>
  <si>
    <t>SE 20.10.2100 (A)</t>
  </si>
  <si>
    <t>Levantamento topográfico por GPS em áreas de difícil acesso, relevo acidentado e muito pouco habitadas.  O levantamento visa posterior reflorestamento das áreas, possuindo baixa precisão.</t>
  </si>
  <si>
    <t>SE 20.10.2150 (A)</t>
  </si>
  <si>
    <t>Levantamento de seção transversal em terreno de orografia acidentada e vegetação rala, considerando-se teodolito ou estação total e distanciômetro eletrônico, na escala 1:100, incluindo-se a apresentação em papel e em meio digital (preferência por Autocad).</t>
  </si>
  <si>
    <t>SE 20.10.2200 (A)</t>
  </si>
  <si>
    <t>Levantamento de seção transversal em terreno de orografia acidentada e vegetação rala, considerando-se o teodolito e usando a estadimetria.  Medido por metro linear de seção, incluindo-se o desenho em papel milimetrado vegetal na escala 1:200.</t>
  </si>
  <si>
    <t>SE 20.10.2250 (A)</t>
  </si>
  <si>
    <t>Levantamento de seção transversal em terreno de orografia acidentada e vegetação densa, considerando-se o teodolito e usando a estadimetria.  Medido por metro linear de seção, incluindo-se o desenho em papel milimetrado vegetal na escala 1:200.</t>
  </si>
  <si>
    <t>SE 20.10.2300 (A)</t>
  </si>
  <si>
    <t>Levantamento de seção transversal em terreno de orografia acidentada e vegetação densa, considerando-se o nível como equipamento.  Medido por metro linear de seção, incluindo-se o desenho em papel milimetrado vegetal na escala 1:200.</t>
  </si>
  <si>
    <t>SE 20.10.2350 (/)</t>
  </si>
  <si>
    <t>Elaboração de planta topográfica planialtimétrica e cadastral, na escala 1:500, a partir de seções transversais já levantadas no local, incluindo-se a apresentação em papel e em meio digital (preferência por Autocad).</t>
  </si>
  <si>
    <t>SE 20.10.2400 (A)</t>
  </si>
  <si>
    <t>Tubo para inclinômetro, de alumínio, exclusive perfuração, caixa de proteção e leitura.  Fornecimento e colocação.</t>
  </si>
  <si>
    <t>SE 20.10.2450 (A)</t>
  </si>
  <si>
    <t>Nivelamento e contranivelamento de linha topográfica, em terreno de orografia não acidentada, incluindo desenho em escala 1:1000 (H) e 1:1000 (V) em papel milimetrado vegetal.</t>
  </si>
  <si>
    <t>SE 20.10.2500 (A)</t>
  </si>
  <si>
    <t>Nivelamento de eixo de logradouro, de acordo com as especificações da Prefeitura da Cidade do Rio de Janeiro, incluindo desenho em papel milimetrado vegetal.</t>
  </si>
  <si>
    <t>SE 20.13 Topografia e Serviços Cadastrais para fins de Desapropriação</t>
  </si>
  <si>
    <t>SE 20.13.0100 (/)</t>
  </si>
  <si>
    <t>Levantamento topográfico, planialtimétrico e cadastral, para fins de desapropriação de imóveis atingidos por projetos de implantação de vias e novos alinhamentos, executado de acordo com as especificações da Prefeitura da Cidade do Rio de Janeiro, na escala 1:250, apresentado em papel vegetal e meio digital, contendo os respectivos desenhos com as dimensões de cada terreno ou faixa de terreno, assinaladas as acessões e plantas baixas detalhadas das edificações.</t>
  </si>
  <si>
    <t>SE 20.13.0500 (/)</t>
  </si>
  <si>
    <t>Serviços de elaboração de cadastro técnico imobiliário para fins de desapropriação de imóveis atingidos por projetos de implantação de vias e novos alinhamentos, contendo memorial descritivo das acessões e benfeitorias atingidas, idade, estado de conservação, padrão construtivo, distribuição interna dos compartimentos, áreas úteis, áreas de construção, identificação dos ocupantes, natureza da ocupação, destinação que vem sendo dada ao imóvel, e demais anotações necessárias, de acordo com os padrões exigidos pela Procuradoria Geral do Município do Rio de Janeiro - PGM.</t>
  </si>
  <si>
    <t>SE 20.15 Levantamento Fotográfico e Mapeamento</t>
  </si>
  <si>
    <t>SE 20.15.0050 (A)</t>
  </si>
  <si>
    <t>Levantamento fotográfico de aspecto de área urbana com fornecimento do arquivo em DVD e de ampliação colorida no tamanho (10x15)cm.</t>
  </si>
  <si>
    <t>SE 20.15.0055 (/)</t>
  </si>
  <si>
    <t>Levantamento fotográfico de aspecto de área urbana, de imóveis ou de documentos com fornecimento de arquivo digital e de impressão colorida no tamanho (10x15)cm, de acordo com as orientações da SMH.</t>
  </si>
  <si>
    <t>SE 20.15.0101 (/)</t>
  </si>
  <si>
    <t>Serviços de elaboração de cadastro técnico imobiliário e aplicação de cadastro de qualificação ao morador para fins de Regularização Urbanística e Fundiária, contendo memorial descritivo das benfeitorias, idade, estado de conservação, padrão construtivo, áreas úteis, áreas de construção, identificação dos ocupantes com recolhimento dos documentos necessários à titulação, natureza da ocupação, destinação que vem sendo dada ao imóvel, e demais anotações necessárias à regularização urbanística e fundiária, de acordo com as orientações da SMH.</t>
  </si>
  <si>
    <t>SE 20.15.0121 (/)</t>
  </si>
  <si>
    <t>Serviços de digitalização de fichas cadastrais técnico - imobiliária de qualificação para fins de Regularização Urbanística e Fundiária, assinados pelos beneficiários e organização em arquivo digital necessário ao acompanhamento do processo de regularização das unidades habitacionais, de acordo com as orientações da SMUIH/SUBH.</t>
  </si>
  <si>
    <t>SE 20.15.0131 (/)</t>
  </si>
  <si>
    <t>Selagem de imóveis e Capacitação das equipes de campo - reuniões de capacitação, realização de identificação preliminar de lotes e unidades de uso habitacional e outros em campo e em planta(s) fornecidas na escala 1:1000 ou conforme orientação da SMUIH/SUBH, utilizando base cartográfica existente e selos com a codificação quadra/lote/unidade, com fornecimento do quantitativo de unidades de cada quadra em relatório.</t>
  </si>
  <si>
    <t>SE 20.15.0141 (/)</t>
  </si>
  <si>
    <t>Georreferenciamento em shapes no AutoCAD Map ou no ArchiGIS dos polígons referentes aos lotes e unidades levantadas em campo, identificados através da codificação quadra-lote-unidade e alimentação do Banco de Dados da SMUIH/SUBH, para a inclusão de todas as informações no Sistema de Informações Urbanas - SIURB.</t>
  </si>
  <si>
    <t>SE 20.15.0151 (/)</t>
  </si>
  <si>
    <t>Auto de Demarcação Urbanística: Elaboração de planta e memorial descritivo da área a ser regularizada, nos quais constem suas medidas perimetrais, área total, confrontantes, coordenadas georreferenciadas dos vértices definidores de seus limites, bem como o nº de matrícula ou transcrições e a indicação dos proprietários constantes no Registro de Imóveis, se houver, das áreas atingidas pelo Auto de Demarcação Urbanística e de seus confrontantes. Deverá também ser elaborada planta de sobreposição da área demarcada com a situação das áreas constantes no registro de imóveis e a planta das áreas remanescentes com seus respectivos memoriais; e serem apresentadas certidões das matrículas ou transcrições das áreas pelo RI. Fornecimento de planta com as vias de circulação existentes ou projetadas e outras áreas destinadas a uso público situadas na área e resumo do auto de demarcação urbanística, com a descrição que permita a identificação da área, além do seu desenho simplificado, com a formatação da minuta do Edital de Notificação ao proprietário(s) da(s) área(s), bem como seus confrontantes. As plantas deverão ser apresentadas em papel na escala 1:1000 ou conforme orientação da SMH e em arquivo digital na extensão DWG, e o restante do material deverá ser entregue em papel, no formato A4, e também em meio digital, na extensão DOC.</t>
  </si>
  <si>
    <t>SE 20.15.0201 (/)</t>
  </si>
  <si>
    <t>Pesquisa fundiária da área do assentamento, bem como dos imóveis confrontantes, com fornecimento de planta(s) em papel, na escala 1:1000 ou conforme orientação da SMH e em arquivo digital na extensão DWG, com todos os PAL's e PA's incidentes na área de pesquisa e seu entorno, e metragens constantes das documentações obtidas nos cartórios juntamente com relatório e cópias de todos os documentos e projetos mencionados na pesquisa.</t>
  </si>
  <si>
    <t>SE 20.15.0251 (/)</t>
  </si>
  <si>
    <t>Plano e Metodologia de Trabalho com diagnósticos da área. Relatório contendo o diagnóstico da área, envolvendo aspectos físicos e sociais, bem como planta(s) com as informações relativas ao diagnóstico em papel, na escala 1:1000 ou conforme orientação da SMH e em arquivo digital na extensão DWG. Plano de Metodologia de Trabalho incluindo os de campo, como levantamentos e cadastros, assim como as atividades de comunicação, sensibilização e divulgação que contarão com a presença da equipe contratada no local. Deverá ser apresentada a concepção metodológica com descrição e o dimensionamento das atividades, mão de obra, produtos e período de execução em relatório encadernado, no formato A4, com os documentos acondicionados de modo a possibilitar sua retirada, e mais duas cópias, além do mesmo em meio digital na extensão DOC.</t>
  </si>
  <si>
    <t>SE 20.15.0300 (/)</t>
  </si>
  <si>
    <t>Projetos para Legalização de Parcelamento - Elaboração de plantas(s) de subsídios para os projetos de legalização de alinhamento e loteamento (PAA's / PAL's), de uso e ocupação do solo e de reconhecimento de logradouros; Elaboração dos projetos de legalização de alinhamento e parcelamento (PAA's / PAL's) para aprovação junto a SMU. As plantas deverão ser apresentadas em papel na escala 1:1000 ou conforme orientação da SMH e em arquivo digital na extensão DWG. Elaboração de Memorial Descritivo do Loteamento, a ser entregue em papel, no formato A4 e em meio digital, na extensão DOC, e Minuta de Certidão, a ser entregue em papel no formato A4 e em meio digital, na extensão DOC.</t>
  </si>
  <si>
    <t>SE 20.15.0350 (/)</t>
  </si>
  <si>
    <t>Projeto de Regularização Urbanística e Fundiária, utilizando a base cadastral com a demarcação do Plano de intervenção para a área, identificando as moradias em áreas de risco a serem reassentadas, as "faixas non aedificandi" (FNA's), além dos projetos de alinhamento, adutoras e outras restrições à ocupação, bem como as vias existentes e suas nomenclaturas reconhecidas oficialmente ou não. As plantas deverão ser apresentadas em papel na escala 1:1000 ou conforme orientação da SMH e em arquivo digital na extensão DWG. Além disso deverá ser apresentado relatório fotográfico para esclarecimento de dúvidas quanto ao levantado na área e planta(s) para divulgação junto a comunidade cuja forma de apresentação será definida pela fiscalização (como escala, formatação, tipo de material etc).</t>
  </si>
  <si>
    <t>SE 20.15.0400 (/)</t>
  </si>
  <si>
    <t>Plantas para o Reconhecimento de Logradouros na escala 1:1000 ou conforme orientação da SMUIH/SUBH, contendo a largura, comprimento e distância das vias a serem reconhecidas até o logradouro reconhecido mais próximo. O item deverá ser medido pela(s) planta(s) dos logradouros e pelo relatório contendo os históricos dos nomes escolhidos para cada logradouro, sendo que para cada um deverão ser apresentadas três sugestões de nomes.</t>
  </si>
  <si>
    <t>SE 20.20 Serviços Complementares</t>
  </si>
  <si>
    <t>SE 20.20.0050 (A)</t>
  </si>
  <si>
    <t>Composição básica de laboratório.</t>
  </si>
  <si>
    <t>SE 20.20.0100 (A)</t>
  </si>
  <si>
    <t>Custo horário produtivo Wagon Drill (não utilizar como item de orçamento).</t>
  </si>
  <si>
    <t>SE 20.20.0150 (A)</t>
  </si>
  <si>
    <t>Custo horário improdutivo Wagon Drill (não utilizar como item de orçamento).</t>
  </si>
  <si>
    <t>SE 20.20.0200 (A)</t>
  </si>
  <si>
    <t>Custo horário produtivo Wídia ou similar-Solo (não utilizar como item de orçamento).</t>
  </si>
  <si>
    <t>SE 20.20.0250 (B)</t>
  </si>
  <si>
    <t>Custo horário improdutivo (motor funcionando) Wídia ou similar-Solo (não utilizar como item de orçamento).</t>
  </si>
  <si>
    <t>SE 20.20.0300 (A)</t>
  </si>
  <si>
    <t>Custo horário produtivo Wídia ou similar-Alteração e rocha (não utilizar como item de orçamento).</t>
  </si>
  <si>
    <t>SE 20.20.0350 (A)</t>
  </si>
  <si>
    <t>Custo horário produtivo diamante rocha sã (não utilizar como item de orçamento).</t>
  </si>
  <si>
    <t>SE 20.20.0400 (A)</t>
  </si>
  <si>
    <t>Custo horário improdutivo diamante rocha sã (não utilizar como item de orçamento).</t>
  </si>
  <si>
    <t>SE 20.20.0450 (/)</t>
  </si>
  <si>
    <t>Distanciômetro eletrônico completo.</t>
  </si>
  <si>
    <t>SE 25 Projetos</t>
  </si>
  <si>
    <t>SE 25.05 Projetos de Drenagem</t>
  </si>
  <si>
    <t>SE 25.05.0050 (A)</t>
  </si>
  <si>
    <t>Elaboração de projeto de micro e mesodrenagem (vazão até 10m3/seg.) em conformidade com as normas estabelecidas pela RIO-ÁGUAS.  Serviços medidos por quilômetro de projeto efetivamente concluído, os quais após aprovação serão entregues à fiscalização sendo a memória de cálculo digitalizada, desenhos em Autocad (original em disquete, uma via plotada em vegetal, duas em papel opaco).  Composição elaborada com base na produção de projetos desenvolvidos pelo Departamento de Drenagem para produção de 1Km de projeto.</t>
  </si>
  <si>
    <t>SE 25.05.0100 (A)</t>
  </si>
  <si>
    <t>Elaboração de projeto de macrodrenagem (vazão a partir de 10m3/seg.) em conformidade com as normas estabelecidas pela RIO-ÁGUAS.  Serviços medidos por quilômetro de projeto efetivamente concluído, os quais após aprovação serão entregues à fiscalização sendo a memória de cálculo digitalizada, desenhos em Autocad (original em disquete, uma via plotada em vegetal, duas em papel opaco).  Composição elaborada com base na produção de projetos desenvolvidos pelo Departamento de Drenagem para produção de 1Km de projeto.</t>
  </si>
  <si>
    <t>SE 25.05.0150 (/)</t>
  </si>
  <si>
    <t>Projeto executivo de sistema de drenagem, em Autocad, em área de até 20.000m2.</t>
  </si>
  <si>
    <t>SE 25.05.0200 (/)</t>
  </si>
  <si>
    <t>Projeto executivo de sistema de drenagem, em Autocad, em área acima de 20.000m2.</t>
  </si>
  <si>
    <t>SE 25.10 Projetos de Urbanização</t>
  </si>
  <si>
    <t>SE 25.10.0050 (A)</t>
  </si>
  <si>
    <t>Projeto básico para urbanização/reurbanização de áreas, visando a organização espacial e das atividades, devendo contemplar: sistema viário (locais para carga e descarga, estacionamento, parada para ônibus e etc, faixa exclusiva, sinalização e desenho geométrico), passeios, praças, arborização, iluminação com critérios luminotécnicos, distribuição e integração do mobiliário urbano e equipamentos urbanos, inclusive diagnóstico urbanístico e de infra-estrutura da área de projeto, levantamento dos projetos pertinentes existentes nas diversas esferas governamentais, concessionárias e permissionários de serviços público, aprovações pertinentes e a coordenação dos projetos complementares, apresentado em Autocad nos padrões da contratante.</t>
  </si>
  <si>
    <t>SE 25.10.0100 (A)</t>
  </si>
  <si>
    <t>Projeto executivo para urbanização/reurbanização de áreas, visando a organização espacial e das atividades, devendo contemplar: sistema viário (locais para carga e descarga, faixa exclusiva e desenho geométrico), passeios, praças, arborização, iluminação com critérios luminotécnicos, distribuição e integração do mobiliário urbano e equipamentos urbanos, apresentado em Autocad nos padrões da contratante, inclusive as aprovações pertinentes e coordenação dos projetos complementares.</t>
  </si>
  <si>
    <t>SE 25.10.0150 (A)</t>
  </si>
  <si>
    <t>Projeto executivo para urbanização/reurbanização (geométrico, cortes e detalhes) para tratamento paisagístico de áreas públicas, apresentado em Autocad nos padrões da contratante, inclusive as operações pertinentes e a coordenação dos projetos complementares.</t>
  </si>
  <si>
    <t>SE 25.10.0250 (A)</t>
  </si>
  <si>
    <t>Projeto de via simples de veículos em favela, com 1 faixa de rolamento, com largura máxima de 3m.</t>
  </si>
  <si>
    <t>SE 25.10.0350 (A)</t>
  </si>
  <si>
    <t>Projeto para passarela sobre logradouro público, com rampas e/ou escadas.</t>
  </si>
  <si>
    <t>SE 25.10.0400 (A)</t>
  </si>
  <si>
    <t>Projeto executivo para tratamento paisagístico com especificação vegetal legendada e quantificada, em áreas públicas, considerando a área efetiva de plantio, apresentado em Autocad nos padrões da contratante.</t>
  </si>
  <si>
    <t>SE 25.10.0450 (A)</t>
  </si>
  <si>
    <t>Projeto executivo de via especial para veículos e pedestres, em avenidas canal, com calçadas em ambos os lados, com largura máxima de 40m, apresentado em Autocad nos padrões da contratante.</t>
  </si>
  <si>
    <t>SE 25.10.0500 (A)</t>
  </si>
  <si>
    <t>Projeto executivo de via especial para veículos e pedestres em ruas e avenidas urbanas, com calçadas em ambos os lados, canteiro central e separadores de pistas laterais em ambos os sentidos e com largura máxima de 46m, apresentado em Autocad nos padrões da contratante.</t>
  </si>
  <si>
    <t>SE 25.10.0550 (A)</t>
  </si>
  <si>
    <t>Projeto executivo de via para veículos e pedestres em ruas e avenidas urbanas, com calçadas em ambos os lados e 2 faixas de rolamento com largura máxima de 13m, apresentado em Autocad nos padrões da contratante.</t>
  </si>
  <si>
    <t>SE 25.10.0600 (A)</t>
  </si>
  <si>
    <t>Projeto executivo de via para veículos e pedestres em ruas e avenidas urbanas, com calçadas em ambos os lados e 3 faixas de rolamento com largura máxima de 16m, apresentado em Autocad nos padrões da contratante.</t>
  </si>
  <si>
    <t>SE 25.10.0650 (A)</t>
  </si>
  <si>
    <t>Projeto executivo de via especial para veículos e pedestres em ruas e avenidas urbanas, com calçadas em ambos os lados, canteiro central, com 3 faixas de rolamento nas pistas centrais e separadores de pistas laterais em ambos sentidos e com largura  máxima de 53m, apresentado em Autocad nos padrões da contratante.</t>
  </si>
  <si>
    <t>SE 25.10.0700 (A)</t>
  </si>
  <si>
    <t>Projeto executivo de via para veículos e pedestres em ruas e avenidas urbanas, com calçadas em ambos os lados e 4 faixas de rolamento com largura máxima de 25m, apresentado em Autocad nos padrões da contratante.</t>
  </si>
  <si>
    <t>SE 25.10.0750 (A)</t>
  </si>
  <si>
    <t>Projeto executivo de via especial para veículos e pedestres em ruas e avenidas urbanas, com calçadas em ambos os lados, canteiro central e pistas com 4 faixas de rolamento em cada sentido, com largura máxima de 40m, apresentado em Autocad nos padrões da contratante.</t>
  </si>
  <si>
    <t>SE 25.10.0800 (A)</t>
  </si>
  <si>
    <t>Projeto executivo de via simples de ciclovia, com 1 faixa de rolamento, com largura máxima de 1,30m, apresentado em Autocad nos padrões da contratante.</t>
  </si>
  <si>
    <t>SE 25.10.0850 (A)</t>
  </si>
  <si>
    <t>Projeto executivo de via dupla de ciclovia, com 2 faixas de rolamento, com largura máxima de 3m, apresentado em Autocad nos padrões da contratante.</t>
  </si>
  <si>
    <t>SE 25.15 Projeto de Arquitetura e Estrutural para Prédios Hospitalares</t>
  </si>
  <si>
    <t>SE 25.15.0050 (A)</t>
  </si>
  <si>
    <t>Projeto básico de arquitetura para prédios hospitalares de até 1000m2, apresentado em Autocad for Windows nos padrões da contratante, inclusive as legalizações pertinentes e a coordenação dos projetos complementares.</t>
  </si>
  <si>
    <t>SE 25.15.0100 (A)</t>
  </si>
  <si>
    <t>Projeto básico de arquitetura para prédios hospitalares de 1000 até 4000m2,  apresentado em Autocad for Windows nos padrões da contratante, inclusive as legalizações pertinentes e a coordenação dos projetos complementares.  Observação: até 1000m2 conforme o item SE 25.15.0050.</t>
  </si>
  <si>
    <t>SE 25.15.0150 (A)</t>
  </si>
  <si>
    <t>Projeto básico de arquitetura para prédios hospitalares acima de 4000m2, apresentado em Autocad for Windows nos padrões da contratante, inclusive as legalizações pertinentes e a coordenação dos projetos complementares.  Observação: até 1000m2 conforme o item SE 25.15.0050.  De  1001 à 4000m2 conforme o item SE 25.15.0100.</t>
  </si>
  <si>
    <t>SE 25.15.0200 (A)</t>
  </si>
  <si>
    <t>Projeto estrutural para prédios hospitalares até 1000m2, apresentado em disquete, sendo o arquivo compatível com o Autocad R12 da Autodesk, e uma cópia em papel vegetal nos padrões da contratante constando de plantas de forma, armação e detalhes, de acordo com a ABNT.</t>
  </si>
  <si>
    <t>SE 25.15.0250 (A)</t>
  </si>
  <si>
    <t>Projeto estrutural para prédios hospitalares de 1000 à 4000m2, apresentado em disquete, sendo o arquivo compatível com o Autocad da Autodesk, e uma cópia em papel vegetal nos padrões da contratante constando de plantas de forma, armação e detalhes, de acordo com a ABNT.</t>
  </si>
  <si>
    <t>SE 25.15.0300 (A)</t>
  </si>
  <si>
    <t>Projeto estrutural para prédios hospitalares acima de 4000m2, apresentado em disquete, sendo o arquivo compatível com o Autocad da Autodesk, e uma cópia em papel vegetal nos padrões da contratante constando de plantas de forma, armação e detalhes, de acordo com a ABNT.</t>
  </si>
  <si>
    <t>SE 25.15.0350 (A)</t>
  </si>
  <si>
    <t>Projeto executivo de arquitetura para prédios hospitalares de até 500m2, apresentado em Autocad For Windows nos padrões da contratante, inclusive as legalizações pertinentes e a coordenação dos projetos complementares.</t>
  </si>
  <si>
    <t>SE 25.15.0400 (A)</t>
  </si>
  <si>
    <t>Projeto executivo de arquitetura para prédios hospitalares de 1000 até 4000m2, apresentado em Autocad For Windows nos padrões da contratante, inclusive as legalizações pertinentes e a coordenação dos projetos complementares.  Observação: até 1000m2 conforme o item SE 25.15.0350.</t>
  </si>
  <si>
    <t>SE 25.15.0450 (A)</t>
  </si>
  <si>
    <t>Projeto executivo de arquitetura para prédios hospitalares acima de 4000m2, apresentado em Autocad For Windows nos padrões da contratante, inclusive as legalizações pertinentes e a coordenação dos projetos complementares.  Observação: até 1000m2 conforme o item SE 25.15.0350.  De 1001 à 4000m2 conforme o item SE 25.15.0400.</t>
  </si>
  <si>
    <t>SE 25.20 Projeto de Arquitetura e Estrutural para Prédios Culturais</t>
  </si>
  <si>
    <t>SE 25.20.0050 (A)</t>
  </si>
  <si>
    <t>Projeto básico de para prédios culturais de até 500m2, apresentado em Autocad for Windows nos padrões da contratante, inclusive as legalizações pertinentes e a coordenação dos projetos complementares.</t>
  </si>
  <si>
    <t>SE 25.20.0100 (A)</t>
  </si>
  <si>
    <t>Projeto básico de arquitetura para prédios culturais de 501 até 3000m2, apresentado em Autocad for Windows nos padrões da contratante, inclusive as legalizações pertinentes e a coordenação dos projetos complementares.  Observação: até 500m2 conforme o item SE 25.20.0050 .</t>
  </si>
  <si>
    <t>SE 25.20.0150 (A)</t>
  </si>
  <si>
    <t>Projeto básico de arquitetura para prédios culturais acima de 3000m2 apresentado em Autocad for Windows nos padrões da contratante, inclusive as legalizações pertinentes e a coordenação dos projetos complementares.  Observação: até 500m2 conforme o item SE 25.20.0050.  De 501 à 3000m2 conforme o item SE 25.20.0100.</t>
  </si>
  <si>
    <t>SE 25.20.0200 (A)</t>
  </si>
  <si>
    <t>Projeto executivo de arquitetura para prédios culturais de até 500m2 apresentado em Autocad For Windows nos padrões da contratante, inclusive as legalizações pertinentes e a coordenação dos projetos complementares.</t>
  </si>
  <si>
    <t>SE 25.20.0250 (A)</t>
  </si>
  <si>
    <t>Projeto executivo de arquitetura para prédios culturais de 501 até 3000m2 apresentado em Autocad For Windows nos padrões da contratante, inclusive as legalizações pertinentes e a coordenação dos projetos complementares.  Observação: até 500m2 conforme o item SE 25.20.0200.</t>
  </si>
  <si>
    <t>SE 25.20.0300 (A)</t>
  </si>
  <si>
    <t>Projeto executivo de arquitetura para prédios culturais acima de 3000m2 apresentado em Autocad For Windows nos padrões da contratante, inclusive as legalizações pertinentes e a coordenação dos projetos complementares.  Observação: até 500m2 conforme o item SE 25.20.0200.  De 501 à 3000m2 conforme o item SE 25.20.0250.</t>
  </si>
  <si>
    <t>SE 25.20.0350 (A)</t>
  </si>
  <si>
    <t>Projeto estrutural para prédios culturais até 500m2, apresentado em disquete, sendo o arquivo compatível com o Autocad da Autodesk, e uma cópia em papel vegetal nos padrões da contratante constando de plantas de forma, armação e detalhes, de acordo com a ABNT.</t>
  </si>
  <si>
    <t>SE 25.20.0400 (A)</t>
  </si>
  <si>
    <t>Projeto estrutural para prédios culturais de 500 à 3000m2, apresentado em disquete, sendo o arquivo compatível com o Autocad da Autodesk, e uma cópia em papel vegetal nos padrões da contratante constando de plantas de forma, armação e detalhes, de acordo com a ABNT.</t>
  </si>
  <si>
    <t>SE 25.20.0450 (A)</t>
  </si>
  <si>
    <t>Projeto estrutural para prédios culturais acima de 3000m2, apresentado em disquete, sendo o arquivo compatível com o Autocad da Autodesk, e uma cópia em papel vegetal nos padrões da contratante constando de plantas de forma, armação e detalhes, de acordo com a ABNT.</t>
  </si>
  <si>
    <t>SE 25.25 Projeto de Arquitetura e Estrutural para Prédios Escolares e Administrativos</t>
  </si>
  <si>
    <t>SE 25.25.0050 (A)</t>
  </si>
  <si>
    <t>Projeto básico de arquitetura para prédios escolares e/ou administrativos de até 500m2 apresentado em Autocad for Windows nos padrões da contratante, inclusive as legalizações pertinentes e a coordenação dos projetos complementares.</t>
  </si>
  <si>
    <t>SE 25.25.0100 (A)</t>
  </si>
  <si>
    <t>Projeto básico de arquitetura para prédios escolares e/ou administrativos de 501 até 3000m2,  apresentado em Autocad for Windows nos padrões da contratante, inclusive as legalizações pertinentes e a coordenação dos projetos complementares.  Observação: até 500m2 conforme o item SE 25.25.0050</t>
  </si>
  <si>
    <t>SE 25.25.0150 (A)</t>
  </si>
  <si>
    <t>Projeto básico de arquitetura para prédios escolares e/ou administrativo de 3000m2, apresentado em Autocad for Windows nos padrões da contrante, inclusive as legalizações pertinentes e a coordenação dos projetos complementares.  Observação: até 500m2 cnforme o item SE 25.25.0050.  De 501 à 3000m2 conforme o item SE 25.25.0100.</t>
  </si>
  <si>
    <t>SE 25.25.0200 (A)</t>
  </si>
  <si>
    <t>Projeto executivo de arquitetura para prédios escolares e/ou administrativos de até 500m2 apresentado em Autocad For Windows nos padrões da contratante, inclusive as legalizações pertinentes e a coordenação dos projetos complementares.</t>
  </si>
  <si>
    <t>SE 25.25.0250 (A)</t>
  </si>
  <si>
    <t>Projeto executivo de arquitetura para prédios escolares e/ou administrativos de 501 até 3000m2 apresentado em Autocad For Windows nos padrões da contratante, inclusive as legalizações pertinentes e a coordenação dos projetos complementares.  Observação até 500m2 conforme o item SE 25.25.0200.</t>
  </si>
  <si>
    <t>SE 25.25.0300 (A)</t>
  </si>
  <si>
    <t>Projeto executivo de arquitetura para prédios escolares e/ou administrativos acima de 3000m2 apresentado em Autocad For Windows nos padrões da contratante, inclusive as legalizações pertinentes e a coordenação dos projetos complementares.  Observação: até 500m2 conforme o item SE 25.25.0200.  De 501 à 3000m2 conforme o item SE 25.25.0250.</t>
  </si>
  <si>
    <t>SE 25.25.0350 (A)</t>
  </si>
  <si>
    <t>Projeto estrutural para prédios escolares e administrativos de até 500m2 apresentado em disquete, sendo o arquivo compatível com o Autocad da Autodesk, e uma cópia em papel vegetal nos padrões da contratante constando de plantas de forma, armação e detalhes, de acordo com a ABNT.</t>
  </si>
  <si>
    <t>SE 25.25.0400 (A)</t>
  </si>
  <si>
    <t>Projeto estrutural para prédios escolares e administrativos de 500 à 3000m2 apresentado em disquete, sendo o arquivo compatível com o Autocad da Autodesk, e uma cópia em papel vegetal nos padrões da contratante constando de plantas de forma, armação e detalhes, de acordo com a ABNT.</t>
  </si>
  <si>
    <t>SE 25.25.0450 (A)</t>
  </si>
  <si>
    <t>Projeto estrutural para prédios escolares e administrativos acima de 3000m2 apresentado em disquete, sendo o arquivo compatível com o Autocad da Autodesk, e uma  cópia em papel vegetal nos padrões da contratante constando de plantas de forma, armação e detalhes, de acordo com a ABNT.</t>
  </si>
  <si>
    <t>SE 25.30 Projeto Básico e Executivo de Arquitetura para Loteamento</t>
  </si>
  <si>
    <t>SE 25.30.0050 (A)</t>
  </si>
  <si>
    <t>Projeto básico de arquitetura para loteamentos com 3 unidades uni ou bifamiliares para áreas de até 12000m2, apresentado em Autocad for Windows nos padrões da contratante, inclusive as legalizações pertinentes e a coordenação dos projetos complementares.</t>
  </si>
  <si>
    <t>SE 25.30.0100 (A)</t>
  </si>
  <si>
    <t>Projeto básico de arquitetura para loteamentos com 3 unidades uni ou bifamiliares para áreas de 12000 até 3600m2, apresentado em Autocad for Windows nos padrões da contratante, inclusive as legalizações pertinentes e a coordenação dos projetos complementares.  Observação: até 12000m2 conforme o item SE 25.30.0050.</t>
  </si>
  <si>
    <t>SE 25.30.0150 (A)</t>
  </si>
  <si>
    <t>Projeto básico de arquitetura para loteamentos com 3 unidades uni ou bifamiliares para áreas acima de 36000m2, apresentado em Autocad for Windows nos padrões da contratante, inclusive as legalizações pertinentes e a coordenação dos projetos complementares.  Observação: até 12000m2 conforme o item SE 25.30.0050.  De 12001 até 36000m2, conforme o item SE 25.30.0100.</t>
  </si>
  <si>
    <t>SE 25.30.0200 (A)</t>
  </si>
  <si>
    <t>Projeto executivo de arquitetura para loteamentos com 3 unidades, uni ou bifamiliares tipo para áreas de até 12000m2, apresentado em Autocad For Windows nos padrões da contratante, inclusive as legalizações pertinentes e a coordenação dos projetos complementares.</t>
  </si>
  <si>
    <t>SE 25.30.0250 (A)</t>
  </si>
  <si>
    <t>Projeto executivo de arquitetura para loteamentos com 3 unidades, uni ou bifamiliares tipo para áreas de 12000 até 36000m2, apresentado em Autocad For Windows nos padrões da contratante, inclusive as legalizações pertinentes e a coordenação dos projetos complementares.  Observação: até 12000m2 conforme o item SE 25.30.0200.</t>
  </si>
  <si>
    <t>SE 25.30.0300 (A)</t>
  </si>
  <si>
    <t>Projeto executivo de arquitetura para loteamentos com 3 unidades, uni ou bifamiliares tipo para áreas acima de 36000m2, apresentado em Autocad For Windows nos padrões da contratante, inclusive as legalizações pertinentes e a coordenação dos projetos complementares.  Observação: até 12000m2 conforme o item SE 25.30.0200.</t>
  </si>
  <si>
    <t>SE 25.35 Projeto Básico e Executivo de Arquitetura para Habitação</t>
  </si>
  <si>
    <t>SE 25.35.0050 (A)</t>
  </si>
  <si>
    <t>Projeto básico de arquitetura para habitação/ edifícios de até 6000m2,  apresentado em Autocad for Windows nos padrões da contratante, inclusive as legalizações pertinentes e a coordenação dos projetos complementares.</t>
  </si>
  <si>
    <t>SE 25.35.0100 (A)</t>
  </si>
  <si>
    <t>Projeto básico de arquitetura para habitação/edifícios de 6000 até 12000m2, apresentado em Autocad for Windows nos padrões da contratante, inclusive as legalizações pertinentes e a coordenação dos projetos complementares.  Observação: até 6000m2 conforme o item SE 25.35.0050.</t>
  </si>
  <si>
    <t>SE 25.35.0150 (A)</t>
  </si>
  <si>
    <t>Projeto básico de arquitetura para habitação/edifícios acima de 12000m2, apresentado em Autocad for Windows nos padrões da contratante, inclusive as legalizações pertinentes e a coordenação dos projetos complementares.  Observação: até 6000m2 conforme o item SE 25.35.0050.  De 6001 até 1200m2 conforme o item SE 25.35.0100.</t>
  </si>
  <si>
    <t>SE 25.35.0200 (A)</t>
  </si>
  <si>
    <t>Projeto executivo de arquitetura para habitação/edifícios de até 6000m2, apresentado em Autocad For Windows nos padrões da contratante, inclusive as legalizações pertinentes e a coordenação dos projetos complementares.</t>
  </si>
  <si>
    <t>SE 25.35.0250 (A)</t>
  </si>
  <si>
    <t>Projeto executivo de arquitetura para habitação/edifícios de 6000 até 12000m2, apresentado em Autocad For Windows nos padrões da contratante, inclusive as legalizações pertinentes e a coordenação dos projetos complementares.  Observação: até 6000m2 conforme o item SE 25.35.0200.</t>
  </si>
  <si>
    <t>SE 25.35.0300 (A)</t>
  </si>
  <si>
    <t>Projeto executivo de arquitetura para habitação/edifícios acima de 12000m2, apresentado em Autocad For Windows nos padrões da contratante, inclusive as legalizações pertinentes e a coordenação dos projetos complementares.  Observação: até 6000m2 conforme o item SE 25.35.0200.  De 6001 à 12000m2 conforme o item SE 25.35.0250.</t>
  </si>
  <si>
    <t>SE 25.40 Projeto Executivo de Instalação de Incêndios</t>
  </si>
  <si>
    <t>SE 25.40.0050 (A)</t>
  </si>
  <si>
    <t>Fornecimento de projeto executivo de instalação de incêndio em Autocad aprovado na concessionária em prédios escolares e administrativos com até 500m2 de área.</t>
  </si>
  <si>
    <t>SE 25.40.0100 (A)</t>
  </si>
  <si>
    <t>Fornecimento de projeto executivo de instalação de incêndio em Autocad aprovado na concessionária em prédios escolares e administrativos, com 500 a 3000m2 de área, sendo os primeiros 500m2 medidos como o item SE 25.40.0050.</t>
  </si>
  <si>
    <t>SE 25.40.0150 (A)</t>
  </si>
  <si>
    <t>Fornecimento de projeto executivo de instalação de incêndio em Autocad aprovado na concessionária em prédios escolares e administrativos, considerando a área acima de 3000m2, sendo os primeiros 500m2 medidos como o item SE 25.40.0050 e de 501 a 3000m2 como o item SE 25.40.0100.</t>
  </si>
  <si>
    <t>SE 25.40.0200 (A)</t>
  </si>
  <si>
    <t>Fornecimento de projeto executivo de instalação de incêndio em Autocad aprovado na concessionária em prédios culturais com até 500m2.</t>
  </si>
  <si>
    <t>SE 25.40.0250 (A)</t>
  </si>
  <si>
    <t>Fornecimento de projeto executivo de instalação de incêndio em Autocad aprovado na concessionária em prédios culturais com área acima de 500m2.</t>
  </si>
  <si>
    <t>SE 25.40.0300 (A)</t>
  </si>
  <si>
    <t>Fornecimento de projeto executivo de instalação de incêndio em Autocad aprovado na concessionária em prédios hospitalares.</t>
  </si>
  <si>
    <t>SE 25.40.0350 (A)</t>
  </si>
  <si>
    <t>Fornecimento de projeto executivo de instalação de incêndio em Autocad aprovado na concessionária em habitações/edifícios com até 500m2 de área.</t>
  </si>
  <si>
    <t>SE 25.40.0400 (A)</t>
  </si>
  <si>
    <t>Fornecimento de projeto executivo de instalação de incêndio em Autocad aprovado na concessionária em habitações/edifícios, com 500 a 3000m2 de área sendo os primeiros 500m2 medidos como o item SE 25.40.0350.</t>
  </si>
  <si>
    <t>SE 25.40.0450 (A)</t>
  </si>
  <si>
    <t>Fornecimento de projeto executivo de instalação de incêndio em Autocad aprovado na concessionária em habitações/edifícios, considerando a área acima de 3000m2, sendo os primeiros 500m2 medidos como o item SE 25.40.0350 e de 501 a 3000m2 como o item SE 25.40.0400.</t>
  </si>
  <si>
    <t>SE 25.40.0500 (A)</t>
  </si>
  <si>
    <t>Fornecimento de projeto executivo de instalação de incêndio em Autocad aprovado na concessionária em habitação/loteamento com até 36000m2 de área.</t>
  </si>
  <si>
    <t>SE 25.40.0550 (A)</t>
  </si>
  <si>
    <t>Fornecimento de projeto executivo de instalação de incêndio em Autocad aprovado na concessionária em habitação/loteamento, considerando a área acima de 36000m2.</t>
  </si>
  <si>
    <t>SE 25.45 Projeto Executivo de Instalação de Gás</t>
  </si>
  <si>
    <t>SE 25.45.0050 (A)</t>
  </si>
  <si>
    <t>Fornecimento de projeto executivo de instalação de gás em Autocad aprovado na concessionária em prédios escolares e administrativos com até 500m2 de área.</t>
  </si>
  <si>
    <t>SE 25.45.0100 (A)</t>
  </si>
  <si>
    <t>Fornecimento de projeto executivo de instalação de gás em Autocad aprovado na concessionária em prédios escolares e administrativos com área acima de 500m2.</t>
  </si>
  <si>
    <t>SE 25.45.0150 (A)</t>
  </si>
  <si>
    <t>Fornecimento de projeto executivo de instalação de gás em Autocad aprovado na concessionária em prédios culturais.</t>
  </si>
  <si>
    <t>SE 25.45.0200 (A)</t>
  </si>
  <si>
    <t>Fornecimento de projeto executivo de instalação de gás em Autocad aprovado na concessionária em prédios hospitalares, com até 4000m2 de área.</t>
  </si>
  <si>
    <t>SE 25.45.0250 (A)</t>
  </si>
  <si>
    <t>Fornecimento de projeto executivo de instalação de gás em Autocad aprovado na concessionária em prédios hospitalares, considerando a área acima de 4000m2.</t>
  </si>
  <si>
    <t>SE 25.45.0300 (A)</t>
  </si>
  <si>
    <t>Fornecimento de projeto executivo de instalação de gás em Autocad aprovado na concessionária em habitações/edifícios com até 500m2 de área.</t>
  </si>
  <si>
    <t>SE 25.45.0350 (A)</t>
  </si>
  <si>
    <t>Fornecimento de projeto executivo de instalação de gás em Autocad aprovado na concessionária em habitações/edifícios com área acima de 500m2.</t>
  </si>
  <si>
    <t>SE 25.45.0400 (A)</t>
  </si>
  <si>
    <t>Fornecimento de projeto executivo de instalação de gás em Autocad aprovado na concessionária em habitação/loteamento com até 12000m2 de área.</t>
  </si>
  <si>
    <t>SE 25.45.0450 (A)</t>
  </si>
  <si>
    <t>Fornecimento de projeto executivo de instalação de gás em Autocad aprovado na concessionária em habitação/loteamento, considerando a área acima de 12000m2.</t>
  </si>
  <si>
    <t>SE 25.50 Projeto Executivo de Instalação Mecânica</t>
  </si>
  <si>
    <t>SE 25.50.0050 (A)</t>
  </si>
  <si>
    <t>Fornecimento de projeto executivo de instalação de mecânica em Autocad aprovado pela concessionária, em prédios escolares e administrativos com até 500m2 de área.</t>
  </si>
  <si>
    <t>SE 25.50.0100 (A)</t>
  </si>
  <si>
    <t>Fornecimento de projeto executivo de instalação mecânica em Autocad aprovado pela concessionária em prédios escolares e administrativos, com 500 a 3000m2 de área, sendo os primeiros 500m2 medidos como o item SE 25.50.0050.</t>
  </si>
  <si>
    <t>SE 25.50.0150 (A)</t>
  </si>
  <si>
    <t>Fornecimento de projeto executivo de instalação de mecânica em Autocad aprovado na concessionária em prédios escolares e administrativos, considerando a área acima de 3000m2, sendo os primeiros 500m2 medidos como o item SE 25.50.0050 e de 501 a 3000m2 como o item SE 25.50.0100.</t>
  </si>
  <si>
    <t>SE 25.50.0200 (A)</t>
  </si>
  <si>
    <t>Fornecimento de projeto executivo de instalação de mecânica em Autocad aprovado pela concessionária, em prédios culturais com até 3000m2 de área.</t>
  </si>
  <si>
    <t>SE 25.50.0250 (A)</t>
  </si>
  <si>
    <t>Fornecimento de projeto executivo de instalação de mecânica em Autocad aprovado pela concessionária, em prédios culturais, considerando a área acima de 3000m2.</t>
  </si>
  <si>
    <t>SE 25.50.0300 (A)</t>
  </si>
  <si>
    <t>Fornecimento de projeto executivo de instalação de mecânica em Autocad aprovado na concessionária em prédios hospitalares.</t>
  </si>
  <si>
    <t>SE 25.50.0350 (A)</t>
  </si>
  <si>
    <t>Fornecimento de projeto executivo de instalação de mecânica em Autocad aprovado na concessionária em habitações/edifícios com até 500m2 de área.</t>
  </si>
  <si>
    <t>SE 25.50.0400 (A)</t>
  </si>
  <si>
    <t>Fornecimento de projeto executivo de instalação de mecânica em Autocad aprovado na concessionária em habitações/edifícios, com 500 a 3000m2 de área sendo os primeiros 500m2 medidos como o item SE 25.50.0350.</t>
  </si>
  <si>
    <t>SE 25.50.0450 (A)</t>
  </si>
  <si>
    <t>Fornecimento de projeto executivo de instalação de mecânica em Autocad aprovado na concessionária em habitações/edifícios, considerando a área acima de 3000m2, sendo os primeiros 500m2 medidos como o item SE 25.50.0350 e de 501 a 3000m2 como o item SE 25.50.0400.</t>
  </si>
  <si>
    <t>SE 25.55 Projeto Executivo de Instalação de Telefone</t>
  </si>
  <si>
    <t>SE 25.55.0050 (A)</t>
  </si>
  <si>
    <t>Fornecimento de projeto executivo de instalação de telefone em Autocad aprovado na concessionária em prédios escolares e administrativos com até 500m2 de área.</t>
  </si>
  <si>
    <t>SE 25.55.0100 (A)</t>
  </si>
  <si>
    <t>Fornecimento de projeto executivo de instalação de telefone em Autocad aprovado na concessionária em prédios escolares e administrativos com área acima de 500m2.</t>
  </si>
  <si>
    <t>SE 25.55.0150 (A)</t>
  </si>
  <si>
    <t>Fornecimento de projeto executivo de instalação de telefone em Autocad aprovado pela concessionária, em prédios culturais, com até 500m2 de área.</t>
  </si>
  <si>
    <t>SE 25.55.0200 (A)</t>
  </si>
  <si>
    <t>Fornecimento de projeto executivo de instalação de telefone em Autocad aprovado na concessionária em prédios culturais, com área acima de 500m2, sendo os primeiros 500m2 medidos como o item SE 25.55.0150.</t>
  </si>
  <si>
    <t>SE 25.55.0250 (A)</t>
  </si>
  <si>
    <t>Fornecimento de projeto executivo de instalação de telefone em Autocad aprovado na concessionária em prédios hospitalares.</t>
  </si>
  <si>
    <t>SE 25.55.0300 (A)</t>
  </si>
  <si>
    <t>Fornecimento de projeto executivo de instalação de telefone em Autocad aprovado na concessionária em habitações/edifícios com até 500m2 de área.</t>
  </si>
  <si>
    <t>SE 25.55.0350 (A)</t>
  </si>
  <si>
    <t>Fornecimento de projeto executivo de instalação de telefone em Autocad aprovado na concessionária em habitações/edifícios, com 500 a 3000m2 de área sendo os primeiros 500m2 medidos como o item SE 25.55.0300.</t>
  </si>
  <si>
    <t>SE 25.55.0400 (A)</t>
  </si>
  <si>
    <t>Fornecimento de projeto executivo de instalação de telefone em Autocad aprovado na concessionária em habitação/loteamento com até 12000m2 de área.</t>
  </si>
  <si>
    <t>SE 25.55.0450 (A)</t>
  </si>
  <si>
    <t>Fornecimento de projeto executivo de instalação de telefone em Autocad aprovado na concessionária em habitação/loteamento, considerando a área acima de 12000m2.</t>
  </si>
  <si>
    <t>SE 25.60 Projeto Executivo de Instalação de Esgoto Sanitário e de Águas Pluviais</t>
  </si>
  <si>
    <t>SE 25.60.0050 (A)</t>
  </si>
  <si>
    <t>Fornecimento de projeto executivo de instalação de esgoto sanitário e águas pluviais em Autocad aprovado pela concessionária, em prédios escolares e administrativos com até 500m2 de área.</t>
  </si>
  <si>
    <t>SE 25.60.0100 (A)</t>
  </si>
  <si>
    <t>Fornecimento de projeto executivo de instalação de esgoto sanitário e águas pluviais em Autocad aprovado pela concessionária, em prédios escolares e administrativos com 500 a 3000m2 de área sendo os primeiros 500m2 medidos como o item SE 25.60.0050.</t>
  </si>
  <si>
    <t>SE 25.60.0150 (A)</t>
  </si>
  <si>
    <t>Fornecimento de projeto executivo de instalação de esgoto sanitário e águas pluviais em Autocad aprovado na concessionária em prédios escolares e administrativos, considerando a áera acima de 3000m2, sendo os primeiros 500m2 medidos como o item SE 25.60.0050 e de 501 a 3000m2 como o item SE 25.60.0100.</t>
  </si>
  <si>
    <t>SE 25.60.0200 (A)</t>
  </si>
  <si>
    <t>Fornecimento de projeto executivo de instalação de esgoto sanitário e águas pluviais em Autocad aprovado pela concessionária, em prédios culturais.</t>
  </si>
  <si>
    <t>SE 25.60.0250 (A)</t>
  </si>
  <si>
    <t>Fornecimento de projeto executivo de instalação de esgoto sanitário e águas pluviais em Autocad aprovado pela concessionária, em prédios hospitalares com até 4000m2 de área.</t>
  </si>
  <si>
    <t>SE 25.60.0300 (A)</t>
  </si>
  <si>
    <t>Fornecimento de projeto executivo de instalação de esgoto sanitário e águas pluviais em Autocad aprovado pela concessionária em prédios hospitalares, considerando área acima de 4000m2.</t>
  </si>
  <si>
    <t>SE 25.60.0350 (A)</t>
  </si>
  <si>
    <t>Projeto executivo de instalação de esgoto sanitário e águas pluviais em Autocad aprovado na concessionária em urbanização com até 15000m2 de área.</t>
  </si>
  <si>
    <t>SE 25.60.0400 (A)</t>
  </si>
  <si>
    <t>Projeto executivo de instalação de esgoto sanitário e águas pluviais em Autocad aprovado na concessionária em urbanização, considerando a área acima de 15000m2.</t>
  </si>
  <si>
    <t>SE 25.60.0450 (A)</t>
  </si>
  <si>
    <t>Fornecimento de projeto executivo de instalação de esgoto sanitário e águas pluviais em Autocad aprovado na concessionária em habitação/loteamento com até 12000m2 de área.</t>
  </si>
  <si>
    <t>SE 25.60.0500 (A)</t>
  </si>
  <si>
    <t>Fornecimento de projeto executivo de instalação de esgoto sanitário e águas pluviais em Autocad aprovado na concessionária em habitação/loteamento com 12000 a 36000m2 de área, sendo os primeiros 12000m2 medidos como o item SE 25.60.0450.</t>
  </si>
  <si>
    <t>SE 25.60.0550 (A)</t>
  </si>
  <si>
    <t>Fornecimento de projeto executivo de instalação de esgoto e águas pluviais em Autocad aprovado na concessionária em habitação/loteamento, considerando a área acima de 36000m2, sendo os primeiros 12000m2 medidos como o item SE 25.60.0450 e de 12001 a 36000m2 como o item SE 25.60.0500.</t>
  </si>
  <si>
    <t>SE 25.65 Projeto Executivo de Instalação de Água</t>
  </si>
  <si>
    <t>SE 25.65.0050 (A)</t>
  </si>
  <si>
    <t>Fornecimento de projeto executivo de instalação de água em Autocad aprovado na concessionária em prédios escolares e administrativos, com até 500m2 de área.</t>
  </si>
  <si>
    <t>SE 25.65.0100 (A)</t>
  </si>
  <si>
    <t>Fornecimento de projeto executivo de instalação de água em Autocad aprovado na concessionária em prédios escolares e administrativos, com 500 a 3000m2 de área sendo os primeiros 500m2  medidos como o item SE 25.65.0050.</t>
  </si>
  <si>
    <t>SE 25.65.0150 (A)</t>
  </si>
  <si>
    <t>Fornecimento de projeto executivo de instalação de água em Autocad aprovado na concessionária em prédios escolares e administrativos, considerando a área acima de 3000m2, sendo os primeiros 500m2 medidos como o item SE 25.65.0050.  De 500 à 3000m2 como o item SE 25.65.0100.</t>
  </si>
  <si>
    <t>SE 25.65.0200 (A)</t>
  </si>
  <si>
    <t>Fornecimento de projeto executivo de instalação de água em Autocad aprovado na concessionária, em prédios culturais.</t>
  </si>
  <si>
    <t>SE 25.65.0250 (A)</t>
  </si>
  <si>
    <t>Fornecimento de projeto executivo de instalação de água em Autocad aprovado na concessionária, em prédios hospitalares com até 4000m2 de área.</t>
  </si>
  <si>
    <t>SE 25.65.0300 (A)</t>
  </si>
  <si>
    <t>Fornecimento de projeto executivo de instalação de água em Autocad aprovado na concessionária, em prédios hospitalares, considerando a área acima de 4000m2.</t>
  </si>
  <si>
    <t>SE 25.65.0350 (A)</t>
  </si>
  <si>
    <t>Fornecimento de projeto executivo de instalação de água em Autocad aprovado na concessionária em habitações/edifícios com até 500m2 de área.</t>
  </si>
  <si>
    <t>SE 25.65.0400 (A)</t>
  </si>
  <si>
    <t>Fornecimento de projeto executivo de instalação de água em Autocad aprovado na concessionária em habitações/edifícios, com 500 a 3000m2 de área sendo os primeiros 500m2 medidos como o item SE 25.65.0350.</t>
  </si>
  <si>
    <t>SE 25.65.0450 (A)</t>
  </si>
  <si>
    <t>Fornecimento de projeto executivo de instalação de água em Autocad aprovado na concessionária em habitações/edifícios, considerando a área acima de 3000m2, sendo os primeiros 500m2 medidos como o item SE 25.65.0350 e de 501 a 3000m2 como o item SE 25.65.0400.</t>
  </si>
  <si>
    <t>SE 25.65.0500 (A)</t>
  </si>
  <si>
    <t>Fornecimento de projeto executivo de instalação de água em Autocad aprovado na concessionária em urbanização com até 15000m2 de área.</t>
  </si>
  <si>
    <t>SE 25.65.0550 (A)</t>
  </si>
  <si>
    <t>Fornecimento de projeto executivo de instalação de água em Autocad aprovado na concessionária em urbanização considerando a área acima de 15000m2.</t>
  </si>
  <si>
    <t>SE 25.65.0600 (A)</t>
  </si>
  <si>
    <t>Fornecimento de projeto executivo de instalação de água em Autocad aprovado na concessionária em habitação/loteamento com até 12000m2 de área.</t>
  </si>
  <si>
    <t>SE 25.65.0650 (A)</t>
  </si>
  <si>
    <t>Fornecimento de projeto executivo de instalação de água em Autocad aprovado na concessionária em habitação/loteamento com 12000 a 36000m2 de área, sendo os primeiros 12000m2 medidos como o item SE 25.65.0600.</t>
  </si>
  <si>
    <t>SE 25.65.0700 (A)</t>
  </si>
  <si>
    <t>Fornecimento de projeto executivo de instalação de água em Autocad aprovado na concessionária em habitação/loteamento, considerando a área acima de 36000m2, sendo os primeiros 12000m2 medidos como o item SE 25.65.0600 e de 12001 a 36000m2 como o item SE 25.65.0650.</t>
  </si>
  <si>
    <t>SE 25.65.0750 (/)</t>
  </si>
  <si>
    <t>Projeto executivo de instalação hidráulica de montagem interna de chafarizes, apresentado em papel vegetal nos padrões da contratada, de acordo com a ABNT.</t>
  </si>
  <si>
    <t>SE 25.70 Projeto Executivo de Instalação de Elétrica</t>
  </si>
  <si>
    <t>SE 25.70.0050 (A)</t>
  </si>
  <si>
    <t>Fornecimento de projeto executivo de instalação elétrica em Autocad aprovado pela concessionária, em prédios escolares e administrativos com até 500m2 de área.</t>
  </si>
  <si>
    <t>SE 25.70.0100 (A)</t>
  </si>
  <si>
    <t>Fornecimento de projeto executivo de instalação elétrica em Autocad aprovado pela concessionária, em prédios escolares e administrativos de 500 a 3000m2 de área, sendo os primeiros 500m2 medidos como o item SE 25.70.0050.</t>
  </si>
  <si>
    <t>SE 25.70.0150 (A)</t>
  </si>
  <si>
    <t>Fornecimento de projeto executivo de instalação elétrica em Autocad aprovado na concessionária em prédios escolares e administrativos, considerando a área acima de 3000m2, sendo os primeiros 500m2 medidos como o item SE 25.70.0050 e de 501 a 3000m2, como o item SE 25.70.0100.</t>
  </si>
  <si>
    <t>SE 25.70.0200 (A)</t>
  </si>
  <si>
    <t>Fornecimento de projeto executivo de instalação elétrica em Autocad aprovado na concessionária, em prédios culturais com até 3000m2 de área.</t>
  </si>
  <si>
    <t>SE 25.70.0250 (A)</t>
  </si>
  <si>
    <t>Fornecimento de projeto executivo de instalação elétrica em Autocad aprovado pela concessionária, em prédios culturais, considerando a área acima de 3000m2.</t>
  </si>
  <si>
    <t>SE 25.70.0300 (A)</t>
  </si>
  <si>
    <t>Fornecimento de projeto executivo de instalação elétrica em Autocad aprovado na concessionária em prédios hospitalares.</t>
  </si>
  <si>
    <t>SE 25.70.0350 (A)</t>
  </si>
  <si>
    <t>Fornecimento de projeto executivo de instalação elétrica em Autocad aprovado na concessionária em habitações/edifícios com até 500m2 de área.</t>
  </si>
  <si>
    <t>SE 25.70.0400 (A)</t>
  </si>
  <si>
    <t>Fornecimento de projeto executivo de instalação elétrica em Autocad aprovado na concessionária em habitações/edifícios, com 500 a 3000m2 de área sendo os primeiros 500m2 medidos como o item SE 25.70.0350.</t>
  </si>
  <si>
    <t>SE 25.70.0450 (A)</t>
  </si>
  <si>
    <t>Fornecimento de projeto executivo de instalação elétrica em Autocad aprovado na concessionária em habitações/edifícios, considerando a área acima de 3000m2, sendo os primeiros 500m2 medidos como o item SE 25.70.0400 e de 501 a 3000m2 como o item SE 25.70.0350.</t>
  </si>
  <si>
    <t>SE 25.70.0500 (A)</t>
  </si>
  <si>
    <t>Fornecimento de projeto executivo de instalação elétrica em Autocad aprovado na concessionária em urbanização com até 15000m2 de área.</t>
  </si>
  <si>
    <t>SE 25.70.0550 (A)</t>
  </si>
  <si>
    <t>Fornecimento de projeto executivo de instalação elétrica em Autocad aprovado na concessionária em urbanização, considerando a área acima de 15000m2.</t>
  </si>
  <si>
    <t>SE 25.70.0600 (A)</t>
  </si>
  <si>
    <t>Fornecimento de projeto executivo de instalação elétrica em Autocad aprovado na concessionária em habitação/loteamento, com até 12000m2 de área.</t>
  </si>
  <si>
    <t>SE 25.70.0650 (A)</t>
  </si>
  <si>
    <t>Fornecimento de projeto executivo de instalação elétrica em Autocad aprovado na concessionária em habitação/loteamento com 12000 a 36000m2 de área, sendo os primeiros 12000m2 medidos como o item SE 25.70.0600.</t>
  </si>
  <si>
    <t>SE 25.70.0700 (A)</t>
  </si>
  <si>
    <t>Fornecimento de projeto executivo de instalação elétrica em Autocad aprovado na concessionária em habitação/loteamento, considerando a área acima de 36000m2, sendo os primeiros 12000m2 medidos como o item SE 25.70.0600 e de 12001 a 36000m2 como o item SE 25.70.0650.</t>
  </si>
  <si>
    <t>SE 25.70.0750 (/)</t>
  </si>
  <si>
    <t>Projeto executivo de instalação elétrica do quadro dos comandos de motores para chafarizes, apresentado em papel vegetal nos padrões da contratada, de acordo com a ABNT.</t>
  </si>
  <si>
    <t>SE 25.70.0800 (/)</t>
  </si>
  <si>
    <t>Projeto executivo de sistema de ar condicionado, em Autocad, em Prédios com área de até 500m2.</t>
  </si>
  <si>
    <t>SE 25.70.0850 (/)</t>
  </si>
  <si>
    <t>Projeto executivo de sistema de ar condicionado, em Autocad, em prédios com área de 500 a 3000m2.</t>
  </si>
  <si>
    <t>SE 25.70.0900 (/)</t>
  </si>
  <si>
    <t>Projeto executivo de sistema de ar condicionado, em Autocad, em prédios com área acima de 3000m2.</t>
  </si>
  <si>
    <t>SE 25.70.0950 (/)</t>
  </si>
  <si>
    <t>Projeto executivo de rede lógica (computadores) em Autocad, em prédios com área de até 500m2.</t>
  </si>
  <si>
    <t>SE 25.70.1000 (/)</t>
  </si>
  <si>
    <t>Projeto executivo de rede lógica (computadores) em Autocad, em prédios com área de 500m2 a 3000m2.</t>
  </si>
  <si>
    <t>SE 25.70.1050 (/)</t>
  </si>
  <si>
    <t>Projeto executivo de rede lógica (computadores) em Autocad, em prédios com área acima de 3000m2.</t>
  </si>
  <si>
    <t>SE 25.70.1100 (A)</t>
  </si>
  <si>
    <t>Projeto executivo de instalação elétrica, inclusive iluminação, tomadas e iluminação de emergência para subestação até 2750 Kva, apresentado em Autocad for Windows, nos padrões da contratante, aprovado na concessionária.</t>
  </si>
  <si>
    <t>SE 25.75 Projeto Executivo de Instalação de Segurança</t>
  </si>
  <si>
    <t>SE 25.75.0050 (A)</t>
  </si>
  <si>
    <t>Fornecimento de projeto executivo de instalação de segurança em Autocad aprovado na concessionária, em prédios culturais.</t>
  </si>
  <si>
    <t>SE 25.80 Projeto Executivo de Instalações Especiais</t>
  </si>
  <si>
    <t>SE 25.80.0050 (A)</t>
  </si>
  <si>
    <t>Projeto executivo de instalações especiais em Autocad, aprovado na concessionária, em prédios culturais, considerando a área com 500m2 a 3000m2, compreendendo projetos de iluminação cênica, sonorização de auditório, platéia e palco, sistema de audivisual e tradução simultânea.</t>
  </si>
  <si>
    <t>SE 25.85 Elaboração de Estudos e Projetos Especiais</t>
  </si>
  <si>
    <t>SE 25.85.0050 (/)</t>
  </si>
  <si>
    <t>Projeto executivo de arquitetura para construção de galpão (geométrico, cortes, detalhamento e perspectiva) apresentado em papel vegetal nos padrões da contratante, de acordo com a ABNT, considerando a área de 500m2.</t>
  </si>
  <si>
    <t>SE 25.85.0100 (A)</t>
  </si>
  <si>
    <t>Projeto executivo de arquitetura para área destinada a abrigar subestação, até 2750Kva, inclusive detalhamento da serralheria e dos cubículos, apresentado em Autocad for Windows, nos padrões da contratante.</t>
  </si>
  <si>
    <t>SE 25.85.0150 (A)</t>
  </si>
  <si>
    <t>Desenho em perspectiva no tamanho de (70x50)cm, colorido, para projeto de tratamento paisagístico em áreas públicas.</t>
  </si>
  <si>
    <t>SE 25.85.0200 (/)</t>
  </si>
  <si>
    <t>Projeto executivo de arquitetura para implantação de viveiros de mudas de árvores e hortas (geométrico, cortes, detalhamento e perspectivas) apresentado em papel vegetal nos padrões da contratante, de acordo com a ABNT, considerando a área de até 20.000m2.</t>
  </si>
  <si>
    <t>SE 25.85.0250 (/)</t>
  </si>
  <si>
    <t>Projeto executivo de instalação elétrica, apresentado em papel vegetal nos padrões da contratante, de acordo com a ABNT, para chafarizes, inclusive legalização junto à concessionária.</t>
  </si>
  <si>
    <t>SE 25.85.0300 (/)</t>
  </si>
  <si>
    <t>Projeto executivo de instalação hidro-sanitária, apresentado em papel vegetal nos padrões da contratada, de acordo com a ABNT, para chafarizes, inclusive legalização junto à concessionária.</t>
  </si>
  <si>
    <t>SE 25.85.0350 (/)</t>
  </si>
  <si>
    <t>Projeto executivo de sistema de drenagem e irrigação para implantação de viveiros de mudas de árvores e hortas, apresentado em papel vegetal nos padrões da contratante, de acordo com a ABNT, considerando a área de até 20.000m2.</t>
  </si>
  <si>
    <t>SE 25.90 Projeto de Obra-de-Arte</t>
  </si>
  <si>
    <t>SE 25.90.0200 (/)</t>
  </si>
  <si>
    <t>Serviços de elaboração de projeto estrutural final de engenharia de obras-de-arte especiais (pontes, viadutos e passarelas) em concreto armado e/ou protendido ou estrutura de aço, apresentado em plantas e memória de cálculo obedecendo a orientação da PCRJ para obras com área de projeção horizontal inferior a 500m2.</t>
  </si>
  <si>
    <t>SE 25.90.0300 (/)</t>
  </si>
  <si>
    <t>Serviços de elaboração de projeto estrutural final de engenharia de obras-de-arte especiais (pontes, viadutos e passarelas) em concreto armado e/ou protendido ou estrutura de aço, apresentado em plantas e memória de cálculo obedecendo a orientação da PCRJ para obras com área de projeção horizontal de 500 a 5000m2.</t>
  </si>
  <si>
    <t>SE 25.90.0350 (/)</t>
  </si>
  <si>
    <t>Serviços de elaboração de projeto estrutural final de engenharia de obras-de-arte especiais (pontes, viadutos e passarelas) em concreto armado e/ou protendido ou estrutura de aço, apresentado em plantas e memória de cálculo obedecendo a orientação da PCRJ para obras com área de projeção horizontal de 5000 a 7000m2.</t>
  </si>
  <si>
    <t>SE 25.90.0400 (/)</t>
  </si>
  <si>
    <t>Serviços de elaboração de projeto estrutural final de engenharia de obras-de-arte especiais (pontes, viadutos e passarelas) em concreto armado e/ou protendido ou estrutura de aço, apresentado em plantas e memória de cálculo obedecendo a orientação da PCRJ para obras com área de projeção horizontal superior a 7000m2.</t>
  </si>
  <si>
    <t>SE 25.95 Projeto de Programação Visual</t>
  </si>
  <si>
    <t>SE 25.95.0050 (A)</t>
  </si>
  <si>
    <t>Projeto executivo de programação visual para prédios escolares e/ou administrativos de 501 até 3000m2 apresentado em Autocad for Windows nos padrões da contratante.</t>
  </si>
  <si>
    <t>SE 30 Ensaios</t>
  </si>
  <si>
    <t>SE 30.05 Ensaios de Pavimentação</t>
  </si>
  <si>
    <t>SE 30.05.0050 (/)</t>
  </si>
  <si>
    <t>Extração com auxílio de sonda rotativa de corpos de prova com 15cm de diâmetro em pavimentos com placas de concreto, revestimentos betuminosos, com mais de 10cm de espessura.</t>
  </si>
  <si>
    <t>SE 30.05.0100 (/)</t>
  </si>
  <si>
    <t>Determinação da deformação do pavimento com auxílio da Viga Benkelmann, ponto.</t>
  </si>
  <si>
    <t>SE 35 Serviços de Elaboração de Vistorias e Laudos Técnicos</t>
  </si>
  <si>
    <t>SE 35.05 Serviços de Elaboração de Vistorias e Laudos Técnicos</t>
  </si>
  <si>
    <t>SE 35.05.0250 (A)</t>
  </si>
  <si>
    <t>Serviços de inventário, metodologia de cadastro e avaliação da arborização pública da Cidade do Rio de Janeiro.</t>
  </si>
  <si>
    <t>SE 35.05.0300 (B)</t>
  </si>
  <si>
    <t>Serviços de elaboração de vistorias, laudos técnicos, anteprojetos de intervenções localizadas, quantitativos e relatório fotográfico para execução de recuperação estrutural de obras-de-arte especiais, com áreas de projeção horizontal entre 1000m2 e 2000m2.  Custo por m2 de área de vistoria acima de 1000m2.  Para os primeiros 1000m2 considerar o item pertinente.</t>
  </si>
  <si>
    <t>SE 35.05.0350 (B)</t>
  </si>
  <si>
    <t>Serviços de elaboração de vistorias, laudos técnicos, anteprojetos de intervenções localizadas, quantitativos e relatório fotográfico para execução de recuperação estrutural de obras-de-arte especiais, com áreas de projeção horizontal entre 2000m2 e 5000m2.  Custo por m2 de área de vistoria acima de 2000m2.  Para os primeiros 2000m2 considerar os itens pertinentes.</t>
  </si>
  <si>
    <t>SE 35.05.0400 (B)</t>
  </si>
  <si>
    <t>Serviços de elaboração de vistorias, laudos técnicos, anteprojetos de intervenções localizadas, quantitativos e relatório fotográfico para execução de recuperação estrutural de obras-de-arte especiais, com áreas de projeção horizontal acima de 5000m2.  Custo por m2 de área de vistoria acima de 5000m2.  Para os primeiros 5000m2 considerar os itens pertinentes.</t>
  </si>
  <si>
    <t>SE 35.05.0450 (B)</t>
  </si>
  <si>
    <t>Serviços de elaboração de vistorias, laudos técnicos, anteprojetos de intervenções localizadas, quantitativos e relatório fotográfico para execução de recuperação estrutural de obras-de-arte especiais, com área de projeção horizontal de até 1000m2 ou para primeiros 1000m2 de áreas superiores.</t>
  </si>
  <si>
    <t>SE 35.05.0700 (B)</t>
  </si>
  <si>
    <t>Serviços de elaboração de vistorias, laudos técnicos, anteprojetos de intervenções localizadas, quantitativos e relatório fotográfico para execução de recuperação em prédios públicos, com área de projeção horizontal de até 1000m2 ou para primeiros 1000m2 de áreas superiores.</t>
  </si>
  <si>
    <t>SE 35.05.0800 (B)</t>
  </si>
  <si>
    <t>Serviços de elaboração de vistorias, laudos técnicos, quantitativos e relatório fotográfico, relativo a pichações e atos de vandalismo de monumentos históricos.</t>
  </si>
  <si>
    <t>SE 40 Análise Laboratorial</t>
  </si>
  <si>
    <t>SE 40.05 Análise Laboratorial</t>
  </si>
  <si>
    <t>SE 40.05.0025 (/)</t>
  </si>
  <si>
    <t>Análise laboratorial físico-químico de afluente ou efluente de E.T.E. com determinação dos parâmetros de DBO, RNFT, RS, óleos e graxas, detergentes, PH e vazão.  Realização de uma campanha de coleta por semana.  Inclusive apresentação de relatório de consolidação de dados.</t>
  </si>
  <si>
    <t>SE 40.05.0050 (/)</t>
  </si>
  <si>
    <t>Análise laboratorial de solo de árvores.</t>
  </si>
  <si>
    <t>SE 40.05.0100 (/)</t>
  </si>
  <si>
    <t>Análise laboratorial fitopatológica de árvores.</t>
  </si>
  <si>
    <t>SE 99 Diversos</t>
  </si>
  <si>
    <t>SE 99.99 Diversos</t>
  </si>
  <si>
    <t>SE 99.99.0050 (A)</t>
  </si>
  <si>
    <t>Elaboração de manual de operação e manutenção para subestação abaixadora de tensão.</t>
  </si>
  <si>
    <t>SE 99.99.0100 (A)</t>
  </si>
  <si>
    <t>Serviços de comissionamento, testes e treinamento pessoal para utilização de subestação abaixadora de tensão.</t>
  </si>
  <si>
    <t>ST 50 Projetos</t>
  </si>
  <si>
    <t>ST 50.05 Projetos de Sinalização</t>
  </si>
  <si>
    <t>ST 50.05.0050 (A)</t>
  </si>
  <si>
    <t>Projeto de interseção semaforizada de acordo com as especifições da CET-RIO.</t>
  </si>
  <si>
    <t>ST 50.05.0100 (A)</t>
  </si>
  <si>
    <t>Projeto de sinalização gráfica horizontal, inclusive transporte em caminhoneta para 09 passageiros para o local, conforme especificações da CET-RIO.</t>
  </si>
  <si>
    <t>ST 55 Pesquisas</t>
  </si>
  <si>
    <t>ST 55.05 Pesquisas e Levantamentos de Tráfego</t>
  </si>
  <si>
    <t>ST 55.05.0050 (A)</t>
  </si>
  <si>
    <t>Contagem manual classificada de fluxo de veículos ou pedestres, de acordo com as especificações da CET-RIO.</t>
  </si>
  <si>
    <t>ST 55.05.0100 (A)</t>
  </si>
  <si>
    <t>Levantamento de perfil de tráfego de seções de vias urbanas, com até 4 faixas, através de contagens volumétricas, não classificadas durante 24 horas, em intervalos de 15min, realizadas por equipamento, com apresentação dos dados em meio magnético.</t>
  </si>
  <si>
    <t>ST 55.05.0150 (/)</t>
  </si>
  <si>
    <t>Levantamento de perfil de tráfego de seções de vias urbanas, com até 4 faixas, através de contagens volumétricas, não classificadas durante 7 dias, em intervalos de 15min, realizadas por dispositivos pneumáticos, com apresentação dos dados em meio magnético.</t>
  </si>
  <si>
    <t>ST 55.05.0200 (A)</t>
  </si>
  <si>
    <t>Pesquisas de tráfego diversas (origem destino, permanência em estacionamento, polo gerador de tráfego, placas, etc.), conforme especificação CET-RIO, realizadas manualmente, medidas pela hora de pesquisa, inclui a equipe de apoio para registro, tratamento e apresentação dos dados.</t>
  </si>
  <si>
    <t>ST 55.05.0250 (/)</t>
  </si>
  <si>
    <t>Pesquisa de origem-destino de acordo com as especificações da CET-RIO.</t>
  </si>
  <si>
    <t>ST 55.05.0300 (/)</t>
  </si>
  <si>
    <t>Pesquisa de polos geradores de tráfego de acordo com as especificações da CET-RIO.</t>
  </si>
  <si>
    <t>ST 60 Dispositivos de controle de tráfego</t>
  </si>
  <si>
    <t>ST 60.05 Fornecimento de Blocos Semafóricos</t>
  </si>
  <si>
    <t>ST 60.05.0050 (/)</t>
  </si>
  <si>
    <t>Bloco semafórico principal, em alumínio, com 03 (três) módulos focais para lentes de 300mm de diâmetro, completo com lentes, refletores, instalação elétrica, lâmpadas, cobre-focos, anteparo e suportes de fixação, conforme especificação da CET-RIO.  Fornecimento.</t>
  </si>
  <si>
    <t>ST 60.05.0100 (/)</t>
  </si>
  <si>
    <t>Bloco semafórico repetidor, em alumínio, com 03 (três) módulos focais para lentes de 200mm de diâmetro, completo com lentes, refletores, instalação elétrica, lâmpadas, cobre-focos, anteparo e suportes de fixação, conforme especificação da CET-RIO.  Fornecimento.</t>
  </si>
  <si>
    <t>ST 60.05.0150 (/)</t>
  </si>
  <si>
    <t>Bloco semafórico para pedestre ou ciclovia, em alumínio, com 02 (dois) módulos focais para lentes de 200mm de lado, completo com lentes, refletores, instalação elétrica, lâmpadas, cobre-focos e suportes de fixação, conforme especificação da CET-RIO.  Fornecimento.</t>
  </si>
  <si>
    <t>ST 60.05.0500 (/)</t>
  </si>
  <si>
    <t>Bloco semafórico principal com 3 (três) módulos focais de 300mm de diâmetro à led, cobre-focos, anteparo, borrachas de vedação e suportes de fixação, conforme especificação da CET-RIO.  Fornecimento.</t>
  </si>
  <si>
    <t>ST 60.05.0550 (/)</t>
  </si>
  <si>
    <t>Bloco semafórico repetidor com 3 (três) módulos focais de 200mm de diâmetro à led, cobre-focos, anteparo, borrachas de vedação e suportes de fixação, conforme especificação da CET-RIO.  Fornecimento.</t>
  </si>
  <si>
    <t>ST 60.05.1000 (/)</t>
  </si>
  <si>
    <t>Bloco semafórico para pedestre com 2 (dois) módulos focais de 200mm à led, compreendendo foco verde "Siga" (boneco) e foco vermelho "Pare" (mão espalmada) com borrachas de vedação e suportes de fixação, conforme especificação da CET-RIO.  Fornecimento.</t>
  </si>
  <si>
    <t>ST 60.10 Fornecimento de Controladores de Tráfego</t>
  </si>
  <si>
    <t>ST 60.10.0050 (/)</t>
  </si>
  <si>
    <t>Botoeira para travessia de pedestres conforme especificação da CET-RIO.  Fornecimento.</t>
  </si>
  <si>
    <t>ST 60.10.0450 (/)</t>
  </si>
  <si>
    <t>Controlador eletrônico de tráfego local, compatível com sistema CET-RIO/CTA, módulos II, V, VI, VII, com 4 fases, modelo DP40-8, da Dataprom ou similar.  Fornecimento.</t>
  </si>
  <si>
    <t>ST 60.10.0500 (/)</t>
  </si>
  <si>
    <t>Controlador eletrônico de tráfego local, compatível com sistema CET-RIO/CTA, módulos II, V, VI, VII, com 6 fases, modelo DP40-8, da Dataprom ou similar.  Fornecimento.</t>
  </si>
  <si>
    <t>ST 60.10.0550 (/)</t>
  </si>
  <si>
    <t>Controlador eletrônico de tráfego local, compatível com sistema CET-RIO/CTA, módulos II, V, VI, VII, com 8 fases, modelo DP40-8, da Dataprom ou similar.  Fornecimento.</t>
  </si>
  <si>
    <t>ST 60.10.0600 (/)</t>
  </si>
  <si>
    <t>Controlador eletrônico de tráfego local, compatível com sistema CET-RIO/CTA, módulos II, V, VI, VII, com 10 fases, modelo DP40-16, da Dataprom ou similar.  Fornecimento.</t>
  </si>
  <si>
    <t>ST 60.10.0650 (/)</t>
  </si>
  <si>
    <t>Controlador eletrônico de tráfego local, compatível com sistema CET-RIO/CTA, módulos II, V, VI, VII, com 12 fases, modelo DP40-16, da Dataprom ou similar.  Fornecimento.</t>
  </si>
  <si>
    <t>ST 60.10.0700 (/)</t>
  </si>
  <si>
    <t>Controlador eletrônico de tráfego local, compatível com sistema CET-RIO/CTA, módulos II, V, VI, VII, com 14 fases, modelo DP40-16, da Dataprom ou similar.  Fornecimento.</t>
  </si>
  <si>
    <t>ST 60.10.0750 (/)</t>
  </si>
  <si>
    <t>Controlador eletrônico de tráfego local, compatível com sistema CET-RIO/CTA, módulos II, V, VI, VII, com 16 fases, modelo DP40-16, da Dataprom ou similar.  Fornecimento.</t>
  </si>
  <si>
    <t>ST 60.10.0800 (/)</t>
  </si>
  <si>
    <t>Controlador de área, compatível com sistema CET-RIO/CTA, módulos II, V, VI, VII, com todas as placas de comunicação, Dataprom ou similar.  Fornecimento.</t>
  </si>
  <si>
    <t>ST 60.10.0900 (/)</t>
  </si>
  <si>
    <t>Controlador eletrônico de tráfego local, com 4 fases, compatível com sistema CET-RIO/CTA, módulos I, III, IV, modelo RMX-Y, da Telvent ou similar.  Fornecimento.</t>
  </si>
  <si>
    <t>ST 60.10.1000 (/)</t>
  </si>
  <si>
    <t>Controlador eletrônico de tráfego local, com 8 fases, compatível com sistema CET-RIO/CTA, módulos I, III, IV, modelo RMX-Y, da Telvent ou similar.  Fornecimento.</t>
  </si>
  <si>
    <t>ST 60.10.1100 (/)</t>
  </si>
  <si>
    <t>Controlador eletrônico de tráfego local, com 12 fases, compatível com sistema CET-RIO/CTA, módulos I, III, IV, modelo RMX-Y, da Telvent ou similar.  Fornecimento.</t>
  </si>
  <si>
    <t>ST 60.10.1200 (/)</t>
  </si>
  <si>
    <t>Controlador eletrônico de tráfego local, com 16 fases, compatível com sistema CET-RIO/CTA, módulos I, III, IV, modelo RMX-Y, da Telvent ou similar.  Fornecimento.</t>
  </si>
  <si>
    <t>ST 60.10.2000 (/)</t>
  </si>
  <si>
    <t>Controlador eletrônico de tráfego local, sem fio (wireless), incluindo placa de comunicação wireless GSM/GPRS, com GPS, compatível com o Sistema CET-RIO/CTA sem fio (wireless) - módulos VII, IX e XII, com 4 fases, modelo DP-40-8 da Dataprom ou similar.  Fornecimento.</t>
  </si>
  <si>
    <t>ST 60.10.2050 (/)</t>
  </si>
  <si>
    <t>Controlador eletrônico de tráfego local, sem fio (wireless), incluindo placa de comunicação wireless GSM/GPRS, com GPS, compatível com o Sistema CET-RIO/CTA sem fio (wireless) - módulos VIII, X e XI, com 4 fases, modelo RBY da Telvent ou similar.  Fornecimento.</t>
  </si>
  <si>
    <t>ST 60.10.2100 (/)</t>
  </si>
  <si>
    <t>Controlador eletrônico de tráfego local, sem fio (wireless), incluindo placa de comunicação wireless GSM/GPRS, com GPS, compatível com o Sistema CET-RIO/CTA sem fio (wireless) - módulos VII, IX e XII, com 6 fases, modelo DP-40-8 da Dataprom ou similar.  Fornecimento.</t>
  </si>
  <si>
    <t>ST 60.10.2150 (/)</t>
  </si>
  <si>
    <t>Controlador eletrônico de tráfego local, sem fio (wireless), incluindo placa de comunicação wireless GSM/GPRS, com GPS, compatível com o Sistema CET-RIO/CTA sem fio (wireless) - módulos VIII, X e XI, com 6 fases, modelo RBY da Telvent ou similar.  Fornecimento.</t>
  </si>
  <si>
    <t>ST 60.10.2200 (/)</t>
  </si>
  <si>
    <t>Controlador eletrônico de tráfego local, sem fio (wireless), incluindo placa de comunicação wireless GSM/GPRS, com GPS, compatível com o Sistema CET-RIO/CTA sem fio (wireless) - módulos VII, IX e XII, com 8 fases, modelo DP-40-8 da Dataprom ou similar.  Fornecimento.</t>
  </si>
  <si>
    <t>ST 60.10.2250 (/)</t>
  </si>
  <si>
    <t>Controlador eletrônico de tráfego local, sem fio (wireless), incluindo placa de comunicação wireless GSM/GPRS, com GPS, compatível com o Sistema CET-RIO/CTA sem fio (wireless) - módulos VIII, X e XI, com 8 fases, modelo RBY da Telvent ou similar.  Fornecimento.</t>
  </si>
  <si>
    <t>ST 60.10.2300 (/)</t>
  </si>
  <si>
    <t>Controlador eletrônico de tráfego local, sem fio (wireless), incluindo placa de comunicação wireless GSM/GPRS, com GPS, compatível com o Sistema CET-RIO/CTA sem fio (wireless) - módulos VII, IX e XII, com 10 fases, modelo DP-40-16 da Dataprom ou similar.  Fornecimento.</t>
  </si>
  <si>
    <t>ST 60.10.2350 (/)</t>
  </si>
  <si>
    <t>Controlador eletrônico de tráfego local, sem fio (wireless), incluindo placa de comunicação wireless GSM/GPRS, com GPS, compatível com o Sistema CET-RIO/CTA sem fio (wireless) - módulos VIII, X e XI, com 10 fases, modelo RBY da Telvent ou similar.  Fornecimento.</t>
  </si>
  <si>
    <t>ST 60.10.2400 (/)</t>
  </si>
  <si>
    <t>Controlador eletrônico de tráfego local, sem fio (wireless), incluindo placa de comunicação wireless GSM/GPRS, com GPS, compatível com o Sistema CET-RIO/CTA sem fio (wireless) - módulos VII, IX e XII, com 12 fases, modelo DP-40-16 da Dataprom ou similar.  Fornecimento.</t>
  </si>
  <si>
    <t>ST 60.10.2450 (/)</t>
  </si>
  <si>
    <t>Controlador eletrônico de tráfego local, sem fio (wireless), incluindo placa de comunicação wireless GSM/GPRS, com GPS, compatível com o Sistema CET-RIO/CTA sem fio (wireless) - módulos VIII, X e XI, com 12 fases, modelo RBY da Telvent ou similar.  Fornecimento.</t>
  </si>
  <si>
    <t>ST 60.10.2500 (/)</t>
  </si>
  <si>
    <t>Controlador eletrônico de tráfego local, sem fio (wireless), incluindo placa de comunicação wireless GSM/GPRS, com GPS, compatível com o Sistema CET-RIO/CTA sem fio (wireless) - módulos VII, IX e XII, com 14 fases, modelo DP-40-16 da Dataprom ou similar.  Fornecimento.</t>
  </si>
  <si>
    <t>ST 60.10.2550 (/)</t>
  </si>
  <si>
    <t>Controlador eletrônico de tráfego local, sem fio (wireless), incluindo placa de comunicação wireless GSM/GPRS, com GPS, compatível com o Sistema CET-RIO/CTA sem fio (wireless) - módulos VIII, X e XI, com 14 fases, modelo RBY da Telvent ou similar.  Fornecimento.</t>
  </si>
  <si>
    <t>ST 60.10.2600 (/)</t>
  </si>
  <si>
    <t>Controlador eletrônico de tráfego local, sem fio (wireless), incluindo placa de comunicação wireless GSM/GPRS, com GPS, compatível com o Sistema CET-RIO/CTA sem fio (wireless) - módulos VII, IX e XII, com 16 fases, modelo DP-40-16 da Dataprom ou similar.  Fornecimento.</t>
  </si>
  <si>
    <t>ST 60.10.2650 (/)</t>
  </si>
  <si>
    <t>Controlador eletrônico de tráfego local, sem fio (wireless), incluindo placa de comunicação wireless GSM/GPRS, com GPS, compatível com o Sistema CET-RIO/CTA sem fio (wireless) - módulos VIII, X e XI, com 16 fases, modelo RBY da Telvent ou similar.  Fornecimento.</t>
  </si>
  <si>
    <t>ST 60.15 Componentes para Controladores de Tráfego</t>
  </si>
  <si>
    <t>ST 60.15.0050 (/)</t>
  </si>
  <si>
    <t>Módulo de detetores para controlador de tráfego local, compatível com sistema CET-RIO/CTA, módulos II, V, VI, VII, da Dataprom ou similar.  Fornecimento.</t>
  </si>
  <si>
    <t>ST 60.15.0100 (/)</t>
  </si>
  <si>
    <t>Módulo de potência para controlador de tráfego local, compatível com sistema CET-RIO/CTA, módulos II, V, VI, VII, da Dataprom ou similar.  Fornecimento.</t>
  </si>
  <si>
    <t>ST 60.15.0150 (/)</t>
  </si>
  <si>
    <t>Modem para controlador local DP-40 Dataprom, conforme especificação CET-RIO. Fornecimento.</t>
  </si>
  <si>
    <t>ST 60.15.0200 (/)</t>
  </si>
  <si>
    <t>Módulo de detetores para controlador de tráfego local, com capacidade para 2 laços indutivos, BST ou similar.  Fornecimento.</t>
  </si>
  <si>
    <t>ST 60.15.0250 (/)</t>
  </si>
  <si>
    <t>Placa de grupo para controlador de tráfego local RMX-Y, com capacidade para 2 fases, modelo GTX-201-V7, Sainco Trafico ou similar.  Fornecimento.</t>
  </si>
  <si>
    <t>ST 60.15.0500 (/)</t>
  </si>
  <si>
    <t>Placa de comunicação sem fio (wireless) GSM/GPRS, com GPS, para controlador eletrônico de tráfego local, compatível com o Sistema CET-RIO/CTA sem fio (wireless) - módulos VII, IX e XII, modelo EEC1C2-C da Dataprom ou similar.  Fornecimento.</t>
  </si>
  <si>
    <t>ST 60.15.0550 (/)</t>
  </si>
  <si>
    <t>Placa de comunicação sem fio (wireless) GSM/GPRS, com GPS, para controlador eletrônico de tráfego local, compatível com o Sistema CET-RIO/CTA sem fio (wireless) - módulos VIII, X e XI, modelo TCE-486 da Telvent ou similar.  Fornecimento.</t>
  </si>
  <si>
    <t>ST 60.15.0600 (/)</t>
  </si>
  <si>
    <t>Placa de potência para controlador eletrônico de tráfego local, compatível com o Sistema CET-RIO/CTA sem fio (wireless) - módulos VII, IX e XII, modelo POTNCS1 da Dataprom ou similar.  Fornecimento.</t>
  </si>
  <si>
    <t>ST 60.15.0650 (/)</t>
  </si>
  <si>
    <t>Placa de potência para controlador eletrônico de tráfego local sem fio (wireless), compatível com o Sistema CET-RIO/CTA sem fio (wireless) - módulos VIII, X e XI, com até 12 fases (controlador RBY), modelo TGRY da Telvent ou similar.  Fornecimento.</t>
  </si>
  <si>
    <t>ST 60.15.0700 (/)</t>
  </si>
  <si>
    <t>Placa de potência para controlador eletrônico de tráfego local sem fio (wireless), compatível com o Sistema CET-RIO/CTA sem fio (wireless) - módulos VIII, X e XI, com mais de 12 fases (controlador RMY), modelo GTX-201 da Telvent ou similar.  Fornecimento.</t>
  </si>
  <si>
    <t>ST 60.20 Serviços de Instalação de Blocos Semafóricos</t>
  </si>
  <si>
    <t>ST 60.20.0050 (/)</t>
  </si>
  <si>
    <t>Instalação e teste de funcionamento de blocos semafóricos.</t>
  </si>
  <si>
    <t>ST 60.20.0100 (/)</t>
  </si>
  <si>
    <t>Instalação e teste de funcionamento de botoeira.</t>
  </si>
  <si>
    <t>ST 60.20.0150 (/)</t>
  </si>
  <si>
    <t>Retirada de cordoalha e de cabos elétricos de interseção.</t>
  </si>
  <si>
    <t>ST 60.20.0200 (/)</t>
  </si>
  <si>
    <t>Retirada de bloco semafórico.</t>
  </si>
  <si>
    <t>ST 60.20.0250 (/)</t>
  </si>
  <si>
    <t>Cabo para alimentação de semáforo, seção de 4x1,5mm2, conforme especificação da CET-RIO.  Fornecimento e instalação.</t>
  </si>
  <si>
    <t>ST 60.20.0300 (/)</t>
  </si>
  <si>
    <t>Cabo para alimentação de semáforo, seção de 7x1,5mm2, conforme especificação da CET-RIO.  Fornecimento e instalação.</t>
  </si>
  <si>
    <t>ST 60.20.0350 (/)</t>
  </si>
  <si>
    <t>Cabo de cobre estanhado, múltiplo para comando, 1Kv, XLPE/90°C, seção de 9x1,5mm2, conforme especificação da CET-RIO.  Fornecimento e instalação.</t>
  </si>
  <si>
    <t>ST 60.20.0400 (/)</t>
  </si>
  <si>
    <t>Cabo de cobre estanhado, múltiplo para comando, 1Kv, XLPE/90°C, seção de 7x2,5mm2, conforme especificação da CET-RIO.  Fornecimento e instalação.</t>
  </si>
  <si>
    <t>ST 60.20.0450 (/)</t>
  </si>
  <si>
    <t>Cabo de cobre estanhado, múltiplo para comando, 1Kv, XLPE/90°C, seção de 4x6mm2, conforme especificação da CET-RIO.  Fornecimento e instalação.</t>
  </si>
  <si>
    <t>ST 60.20.0500 (/)</t>
  </si>
  <si>
    <t>Cabo de cobre estanhado, múltiplo para comando, 1Kv, XLPE/90°C, seção de 4x10mm2, conforme especificação da CET-RIO.  Fornecimento e instalação.</t>
  </si>
  <si>
    <t>ST 60.20.0550 (/)</t>
  </si>
  <si>
    <t>Cabo elétrico singelo de 10mm2, conforme especificação da CET-RIO.  Fornecimento e instalação.</t>
  </si>
  <si>
    <t>ST 60.25 Serviços de Instalação de Controladores Semafóricos</t>
  </si>
  <si>
    <t>ST 60.25.0050 (/)</t>
  </si>
  <si>
    <t>Instalação, programação e teste de funcionamento de controlador de tráfego.</t>
  </si>
  <si>
    <t>ST 60.25.0100 (/)</t>
  </si>
  <si>
    <t>Retirada de controlador de tráfego.</t>
  </si>
  <si>
    <t>ST 60.30 Detetores</t>
  </si>
  <si>
    <t>ST 60.30.0050 (/)</t>
  </si>
  <si>
    <t>Serviços de instalação de laços indutivos permanentes, incluindo corte, limpeza do rasgo, fornecimento e colocação de fio até a caixa de passagem na calçada, teste de continuidade elétrica e fornecimento e aplicação de selante para fixação do fio e recomposição do pavimento.</t>
  </si>
  <si>
    <t>ST 60.30.0100 (/)</t>
  </si>
  <si>
    <t>Instalação, ajustes e testes de detetor veicular para laço indutivo.</t>
  </si>
  <si>
    <t>ST 60.35 Bases e Suportes para Controladores</t>
  </si>
  <si>
    <t>ST 60.35.0050 (C)</t>
  </si>
  <si>
    <t>Base de concreto armado para controlador de tráfego.</t>
  </si>
  <si>
    <t>ST 60.35.0100 (/)</t>
  </si>
  <si>
    <t>Pedestal tubular, com bandeja, para controladores de tráfego tipo Tesc, Datapron ou similares, conforme especificação CET-RIO.</t>
  </si>
  <si>
    <t>ST 60.40 Serviços para Redes de Comunicação</t>
  </si>
  <si>
    <t>ST 60.40.0050 (/)</t>
  </si>
  <si>
    <t>Emenda direta de cabo telefônico com até 100 pares.</t>
  </si>
  <si>
    <t>ST 60.40.0100 (/)</t>
  </si>
  <si>
    <t>Instalação de bloco terminal de 10 pares em bastidores de aço, inclusive realização de emendas.</t>
  </si>
  <si>
    <t>ST 60.40.0150 (/)</t>
  </si>
  <si>
    <t>Instalação de kit de proteção para 10 pares, exclusive fornecimento.</t>
  </si>
  <si>
    <t>ST 60.40.0200 (A)</t>
  </si>
  <si>
    <t>Instalação subterrânea de cabos de comunicação, exclusive fornecimento.</t>
  </si>
  <si>
    <t>ST 60.40.0250 (/)</t>
  </si>
  <si>
    <t>Instalação de caixa de emenda aérea.</t>
  </si>
  <si>
    <t>ST 60.40.0300 (/)</t>
  </si>
  <si>
    <t>Instalação aérea de cabos de comunicação.</t>
  </si>
  <si>
    <t>ST 60.40.0350 (/)</t>
  </si>
  <si>
    <t>Fornecimento de cordoalha de aço de 5/16".</t>
  </si>
  <si>
    <t>ST 60.40.0400 (/)</t>
  </si>
  <si>
    <t>Fornecimento de arame de espinar encapado.</t>
  </si>
  <si>
    <t>ST 60.40.0450 (/)</t>
  </si>
  <si>
    <t>Fornecimento de alça pré-formada para cordoalha 5/16".</t>
  </si>
  <si>
    <t>ST 60.40.0500 (/)</t>
  </si>
  <si>
    <t>Fornecimento de fio telefônico FE-100, bitola de 1mm2.</t>
  </si>
  <si>
    <t>ST 60.40.0543 (/)</t>
  </si>
  <si>
    <t>Fornecimento de cabo de comunicação de cobre, 0,50mm2, CCE-APL-50, 3 pares.</t>
  </si>
  <si>
    <t>ST 60.40.0550 (/)</t>
  </si>
  <si>
    <t>Fornecimento de cabo de comunicação de cobre, CTP-APL-50, 0,50mm2, 10 pares.</t>
  </si>
  <si>
    <t>ST 60.40.0600 (/)</t>
  </si>
  <si>
    <t>Fornecimento de cabo de comunicação de cobre, CTP-APL-50, 0,50mm2, 20 pares.</t>
  </si>
  <si>
    <t>ST 60.40.0650 (/)</t>
  </si>
  <si>
    <t>Fornecimento de cabo de comunicação de cobre, CTP-APL-50, 0,50mm2, 50 pares.</t>
  </si>
  <si>
    <t>ST 60.40.0700 (/)</t>
  </si>
  <si>
    <t>Fornecimento de cabo de comunicação de cobre, CTP-APL-50, 0,50mm2, 100 pares.</t>
  </si>
  <si>
    <t>ST 60.40.0800 (/)</t>
  </si>
  <si>
    <t>Cabo de fibra ótico, monomodo, geleado, para instalação subterrânea em dutos.  Fornecimento.</t>
  </si>
  <si>
    <t>ST 60.45 Caixas de Passagem</t>
  </si>
  <si>
    <t>ST 60.45.0050 (A)</t>
  </si>
  <si>
    <t>Caixa de passagem com tampa de ferro tipo leve 300L-400mm de altura, conforme especificação CET-RIO.  Fornecimento e assentamento.</t>
  </si>
  <si>
    <t>ST 60.45.0100 (/)</t>
  </si>
  <si>
    <t>Caixa de passagem com tampa articulada de ferro, com trava, tipo leve 600L-600mm de altura, conforme especificação CET-RIO.  Fornecimento e assentamento.</t>
  </si>
  <si>
    <t>ST 60.45.0150 (/)</t>
  </si>
  <si>
    <t>Caixa de passagem com tampa articulada de ferro, com trava, tipo leve 600L-900mm de altura, conforme especificação CET-RIO.  Fornecimento e assentamento.</t>
  </si>
  <si>
    <t>ST 60.45.0200 (/)</t>
  </si>
  <si>
    <t>Caixa de passagem com tampa de ferro tipo pesado 600P-600mm de altura, conforme especificação CET-RIO.  Fornecimento e assentamento.</t>
  </si>
  <si>
    <t>ST 60.50 Materiais de Reposição</t>
  </si>
  <si>
    <t>ST 60.50.0050 (/)</t>
  </si>
  <si>
    <t>Lâmpada de 60W, 127V, com filamento reforçado, disco refletor, preenchida com gás kripton, 8000h de vida útil média.  Fornecimento.</t>
  </si>
  <si>
    <t>ST 60.50.0100 (/)</t>
  </si>
  <si>
    <t>Lâmpada 100W, 127V, com filamento reforçado, disco refletor, preenchida com gás Krypton, 8000h de vida útil média.  Fornecimento.</t>
  </si>
  <si>
    <t>ST 60.50.0110 (/)</t>
  </si>
  <si>
    <t>Módulo focal a LED para bloco repetidor de 200mm na cor amarela.  Fornecimento.</t>
  </si>
  <si>
    <t>ST 60.50.0116 (/)</t>
  </si>
  <si>
    <t>Módulo focal a LED para bloco repetidor de 200mm na cor verde.  Fornecimento.</t>
  </si>
  <si>
    <t>ST 60.50.0122 (/)</t>
  </si>
  <si>
    <t>Módulo focal a LED para bloco repetidor de 200mm na cor vermelha.  Fornecimento.</t>
  </si>
  <si>
    <t>ST 60.50.0128 (/)</t>
  </si>
  <si>
    <t>Módulo focal a LED para bloco principal de 300mm na cor amarela.  Fornecimento.</t>
  </si>
  <si>
    <t>ST 60.50.0134 (/)</t>
  </si>
  <si>
    <t>Módulo focal a LED para bloco principal de 300mm na cor verde.  Fornecimento.</t>
  </si>
  <si>
    <t>ST 60.50.0140 (/)</t>
  </si>
  <si>
    <t>Módulo focal a LED para bloco principal de 300mm na cor vermelha.  Fornecimento.</t>
  </si>
  <si>
    <t>ST 60.50.0143 (/)</t>
  </si>
  <si>
    <t>Módulo focal a LED para bloco para bloco de pedestre com formato boneco na cor verde.  Fornecimento.</t>
  </si>
  <si>
    <t>ST 60.50.0146 (/)</t>
  </si>
  <si>
    <t>Módulo focal a LED para bloco para bloco de pedestre com formato mão espalmada na cor vermelha.  Fornecimento.</t>
  </si>
  <si>
    <t>ST 60.50.0150 (/)</t>
  </si>
  <si>
    <t>Suporte de fixação de bloco semafórico principal ao braço projetado de diâmetro de 88,9mm, com ligação aparafusada pela extremidade externa da caixa de módulo focal.  Fornecimento.</t>
  </si>
  <si>
    <t>ST 60.50.0200 (/)</t>
  </si>
  <si>
    <t>Suporte basculante para bloco semafórico.  Fornecimento.</t>
  </si>
  <si>
    <t>ST 60.60 Painéis de Mensagens Variáveis</t>
  </si>
  <si>
    <t>ST 60.60.0100 (/)</t>
  </si>
  <si>
    <t>Painel de controle para sinalização eletrônica de faixa reversível, "x" e "seta", a LED com 01 (um) display para 01 (um) sentido da via preso à lateral de viaduto, passarela e/ou túnel.  Características mínimas dos painéis: tecnologia a LED de alta intensidade; sistema de fotocélula que controle automaticamente a intensidade luminosa dos LEDS, MTBF mínimo de 100.000 horas para os LEDS; dimensões mínimas de 55,0cm x 55,0cm x 6,5cm (largura, altura e espessura), três possibilidades de mensagens: "x" na cor vermelha; "seta" na cor verde e painel apagado, acionamento por controle remoto (radiofrequência) a, no mínimo, 100m (cem metros) com possibilidade de comunicação "on line" através de tecnologia "wireless"; proteção contra intempéries, poeira, água e rajadas de vento; proteção contra sobrecarga de tensão ou corrente, interferências eletrostáticas e interferências eletromagnéticas; consumo máximo de energia elétrica de 15w; "no break" com autonomia mínima de 3h (três horas); aterramento.  Fornecimento e implantação.</t>
  </si>
  <si>
    <t>ST 60.60.0200 (/)</t>
  </si>
  <si>
    <t>Painel de controle para sinalização eletrônica de faixa reversível, "x" e "seta", a LED com 01 (um) display para 01 (um) sentido da via com coluna cônica de 6m (seis metros) e braço projetado de 3m (três metros) galvanizados sem pintura.  Características mínimas dos painéis: tecnologia a LED de alta intensidade; sistema de fotocélula que controle automaticamente a intensidade luminosa dos LEDS, MTBF mínimo de 100.000 horas para os LEDS; dimensões mínimas de 55,0cm x 55,0cm x 6,5cm (largura, altura e espessura), três possibilidades de mensagens: "x" na cor vermelha; "seta" na cor verde e painel apagado, acionamento por controle remoto (radiofrequência) a, no mínimo, 100m (cem metros) com possibilidade de comunicação "on line" através de tecnologia "wireless"; proteção contra intempéries, poeira, água e rajadas de vento; proteção contra sobrecarga de tensão ou corrente, interferências eletrostáticas e interferências eletromagnéticas; consumo máximo de energia elétrica de 15w; "no break" com autonomia mínima de 3h (três horas); aterramento.  Fornecimento e implantação.</t>
  </si>
  <si>
    <t>ST 60.60.0300 (/)</t>
  </si>
  <si>
    <t>Painel de controle para sinalização eletrônica de faixa reversível, "x" e "seta", a LED com 01 (um) display para 02 (dois) sentidos da via com coluna cônica de 6m (seis metros) e braço projetado de 3m (três metros) galvanizados sem pintura.  Características mínimas dos painéis: tecnologia a led de alta intensidade; sistema de fotocélula que controle automaticamente a intensidade luminosa dos LEDS, MTBF mínimo de 100.000 horas para os LEDS; dimensões mínimas de 55,0cm x 55,0cm x 6,5cm (largura, altura e espessura), três possibilidades de mensagens: "x" na cor vermelha; "seta" na cor verde e painel apagado, acionamento por controle remoto (radiofrequência) a, no mínimo, 100m (cem metros) com possibilidade de comunicação "on line" através de tecnologia "wireless"; proteção contra intempéries, poeira, água e rajadas de vento; proteção contra sobrecarga de tensão ou corrente, interferências eletrostáticas e interferências eletromagnéticas; consumo máximo de energia elétrica de 15w; "no break" com autonomia mínima de 3h (três horas); aterramento.  Fornecimento e implantação.</t>
  </si>
  <si>
    <t>ST 60.60.0400 (/)</t>
  </si>
  <si>
    <t>Painel de controle para sinalização eletrônica de faixa reversível, "x" e "seta", a LED com 01 (um) display para 02 (dois) sentidos da via com coluna cônica de 6m (seis metros) e braço projetado de 5m (cinco metros) galvanizados sem pintura.  Características mínimas dos painéis: tecnologia a LED de alta intensidade; sistema de fotocélula que controle automaticamente a intensidade luminosa dos LEDS, MTBF mínimo de 100.000 horas para os LEDS; dimensões mínimas de 55,0cm x 55,0cm x 6,5cm (largura, altura e espessura), três possibilidades de mensagens: "x" na cor vermelha; "seta" na cor verde e painel apagado, acionamento por controle remoto (radiofrequência) a, no mínimo, 100m (cem metros) com possibilidade de comunicação "on line" através de tecnologia "wireless"; proteção contra intempéries, poeira, água e rajadas de vento; proteção contra sobrecarga de tensão ou corrente, interferências eletrostáticas e interferências eletromagnéticas; consumo máximo de energia elétrica de 15w; "no break" com autonomia mínima de 3h (três horas); aterramento.Fornecimento e implantação.</t>
  </si>
  <si>
    <t>ST 60.60.0500 (/)</t>
  </si>
  <si>
    <t>Painel de controle para sinalização eletrônica de faixa reversível, "x" e "seta", a LED com 02 (dois) display para 02 (dois) sentidos da via com coluna cônica de 6m (seis metros) e braço projetado de 5m (cinco metros) galvanizados sem pintura.  Características mínimas dos painéis: tecnologia a LED de alta intensidade; sistema de fotocélula que controle automaticamente a intensidade luminosa dos LEDS, MTBF mínimo de 100.000 horas para os LEDS; dimensões mínimas de 55,0cm x 55,0cm x 6,5cm (largura, altura e espessura), três possibilidades de mensagens: "x" na cor vermelha; "seta" na cor verde e painel apagado, acionamento por controle remoto (radiofrequência) a, no mínimo, 100m (cem metros) com possibilidade de comunicação "on line" através de tecnologia "wireless"; proteção contra intempéries, poeira, água e rajadas de vento; proteção contra sobrecarga de tensão ou corrente, interferências eletrostáticas e interferências eletromagnéticas; consumo máximo de energia elétrica de 15w; "no break" com autonomia mínima de 3h (três horas); aterramento.Fornecimento e implantação.</t>
  </si>
  <si>
    <t>ST 60.60.0600 (/)</t>
  </si>
  <si>
    <t>Painel de mensagens variáveis móvel, com configuração de 48 colunas por 24 linhas, rebocável com alimentação por painel solar, serviço de comunicação GRPS, sistema e equipamento para gerenciamento remoto de mensagens, serviço de movimentação e posicionamento, 24 horas por dia 7 dias por semana, incluindo manutenção. Locação mensal.</t>
  </si>
  <si>
    <t>ST 65 Postes e pórticos</t>
  </si>
  <si>
    <t>ST 65.05 Postes Metálicos</t>
  </si>
  <si>
    <t>ST 65.05.0200 (/)</t>
  </si>
  <si>
    <t>Poste tipo S4, coluna de 4 1/2", de diâmetro, braço projetado de 4", e  projeção de 6200mm, conforme especificação da CET-RIO.  Fornecimento.</t>
  </si>
  <si>
    <t>ST 65.05.0250 (/)</t>
  </si>
  <si>
    <t>Poste tipo S5, simples, de 4" de diâmetro.  Conforme especificação da CET-RIO.  Fornecimento.</t>
  </si>
  <si>
    <t>ST 65.05.0300 (/)</t>
  </si>
  <si>
    <t>Poste tipo G4, coluna de 5" de diâmetro, braço projetado de 4 1/2" e projeção de 4700mm, conforme especificação da CET-RIO.  Fornecimento.</t>
  </si>
  <si>
    <t>ST 65.05.0350 (/)</t>
  </si>
  <si>
    <t>Poste tipo G5, coluna de 6" de diâmetro, braço projetado de 4700mm, conforme especificação da CET-RIO.  Fornecimento.</t>
  </si>
  <si>
    <t>ST 65.05.0400 (/)</t>
  </si>
  <si>
    <t>Poste tipo G7, de 2" de diâmetro, altura de 3500mm, conforme especificação da CET-RIO.  Fornecimento.</t>
  </si>
  <si>
    <t>ST 65.05.0450 (/)</t>
  </si>
  <si>
    <t>Poste tipo G8, simples, de 2" de diâmetro,altura de 2200mm, conforme especificação da CET-RIO.  Fornecimento.</t>
  </si>
  <si>
    <t>ST 65.05.0500 (/)</t>
  </si>
  <si>
    <t>Poste tipo G9, simples, de 2" de diâmetro, altura de 4500mm, conforme especificação da CET-RIO.  Fornecimento.</t>
  </si>
  <si>
    <t>ST 65.05.0550 (/)</t>
  </si>
  <si>
    <t>Braço projetado para poste multi-uso, em tubo de aço, diâmetro de 88,9mm e projeção horizontal de 4370mm.  Fornecimento.</t>
  </si>
  <si>
    <t>ST 65.05.0600 (/)</t>
  </si>
  <si>
    <t>Coluna de aço, cônica contínua tipo I para até 4 (quatro) braços projetados capazes de sustentar, cada um, semáforo e placa de 3m2 (três metros quadrados); coluna galvanizada a fogo; altura útil total de 5,00m (cinco metros); diâmetro na base igual a 187mm (cento e oitenta e sete milímetros); conforme especificação CET-RIO.  Fornecimento.</t>
  </si>
  <si>
    <t>ST 65.05.0610 (/)</t>
  </si>
  <si>
    <t>Coluna de aço cônica giratória continua tipo III para até 2 (dois) bracos projetados capazes de sustentar, cada um, semáforo e placa de 3m2 (três metros quadrados); coluna galvanizada a fogo; altura útil total de 5,00m (cinco metros); diâmetro na base igual a 187mm (cento e oitenta e sete milímetros); conforme especificação CET-RIO. Fornecimento</t>
  </si>
  <si>
    <t>ST 65.05.0630 (/)</t>
  </si>
  <si>
    <t>Coluna de aço cônica contínua tipo II para um braço projetado capaz de sustentar semáforo e placa de até 4,50m2; coluna galvanizada a fogo; altura útil total de 5m; 300mm de diâmetro na base; conforme especificação da CET-RIO.  Fornecimento.</t>
  </si>
  <si>
    <t>ST 65.05.0636 (/)</t>
  </si>
  <si>
    <t>Coluna de aço cônica contínua tipo II para dois braços projetados capazes de sustentar, cada um, semáforo e placa de até 4,50m2; coluna galvanizada a fogo; altura útil total de 5m; 300mm de diâmetro na base; conforme especificação da CET-RIO.  Fornecimento.</t>
  </si>
  <si>
    <t>ST 65.05.0637 (/)</t>
  </si>
  <si>
    <t>Coluna de aço, cilíndrica para até 2 (dois) braços projetados capazes de sustentar, cada um, semáforo e placa de 3m2 (três metros quadrados); coluna galvanizada a fogo; altura útil total de 5,00m (cinco metros); diâmetro igual a 114,3mm (centro e quatorze vírgula três milímetros); espessura de 4,75mm (quatro virgula setenta e cinco milimetros); com janela de inspeção para passagem de cabos; conforme especificação CET-RIO. Fornecimento.</t>
  </si>
  <si>
    <t>ST 65.05.0638 (/)</t>
  </si>
  <si>
    <t>Coluna de aço, cilíndrica para até 2 (dois) braços projetados capazes de sustentar, cada um semáforo e placa de 3m2 (três metros quadrados); coluna galvanizada a fogo; altura util total de 5,00m (cinco metros); diâmetro igual a 114,3mm (cento e quatorze virgula três milímetros); espessura de 4,75mm (quatro virgula setenta e cinco milimetros); com janela de inspeção para passagem de cabos, com caixa do nó para fixação dos braços giratórios; conforme especificação CET-RIO. Fornecimento</t>
  </si>
  <si>
    <t>ST 65.05.0640 (/)</t>
  </si>
  <si>
    <t>Braço projetado de aço para sustentação de semáforo e placa até 3m2 (três metros quadrados), galvanizado a fogo; para fixação em coluna  cilindrica giratória, projeção de 2,70m (dois metros e setenta centímetros); diâmetro de 101,6mm (cento e um virgula seis milimetros); espessura de 4,75mm (quatro vírgula setenta e cinco milímetros); conforme especificação CET-RIO. Fornecimento.</t>
  </si>
  <si>
    <t>ST 65.05.0650 (/)</t>
  </si>
  <si>
    <t>Braço projetado de aço para sustentação de semáforo e placa até 3m2 (três metros quadrados), galvanizado a fogo; para fixação em coluna cilíndrica giratória,  projeção de 2,80m (dois metros e oitenta centímetros); diâmetro junto à flange de 123mm (cento e vinte e três milímetros); conforme especificação CET-RIO.  Fornecimento.</t>
  </si>
  <si>
    <t>ST 65.05.0690 (/)</t>
  </si>
  <si>
    <t>Braço projetado de aço para sustentação de semáforo e placa até 3m2 (três metros quadrados), galvanizado a fogo; para fixação em coluna cônica cilindrica giratória, projeção de 3,70m (três metros e setenta centímetros); diâmetro de 101,6mm (cento e um virgula seis milimetros); espessura de 4,75mm (quatro vírgula setenta e cinco milímetros); conforme especificação CET-RIO. Fornecimento.</t>
  </si>
  <si>
    <t>ST 65.05.0700 (/)</t>
  </si>
  <si>
    <t>Braço projetado de aço para sustentação de semáforo e placa até 3m2 (três metros quadrados), galvanizado a fogo; para fixação em coluna cônico contínua tipo I, projeção de 3,70m (três metros e setenta centímetros); diâmetro junto à flange de 123mm (cento e vinte e três milímetros); conforme especificação CET-RIO.  Fornecimento.</t>
  </si>
  <si>
    <t>ST 65.05.0730 (/)</t>
  </si>
  <si>
    <t>Braço projetado de aço para sustentação de semáforo e placa até 3m2 (três metros quadrados), galvanizado a fogo; para fixação em coluna cilindrica giratória, projeção de 4,70m (quatro metros e setenta centímetros); diâmetro de 101,6mm (cento e um virgula seis milimetros); espessura de 4,75mm (quatro vírgula setenta e cinco milímetros); conforme especificação CET-RIO. Fornecimento</t>
  </si>
  <si>
    <t>ST 65.05.0750 (/)</t>
  </si>
  <si>
    <t>Braço projetado de aço para sustentação de semáforo e placa até 3m2 (três metros quadrados), galvanizado a fogo; para fixação em coluna cônico contínua tipo I, projeção de 4,70m (quatro metros e setenta centímetros); diâmetro junto à flange de 123mm (cento e vinte e três milímetros); conforme especificação CET-RIO.  Fornecimento.</t>
  </si>
  <si>
    <t>ST 65.05.0755 (/)</t>
  </si>
  <si>
    <t>Braço projetado de aço para sustentação de semáforo e placa ate 3m2 (três metros quadrados), galvanizado a fogo; para fixação em coluna cônico continua tipo I, projeção de 5,50m (cinco metros e cinquenta centímetros); diâmetro junto a flange de 123mm (cento e vinte e três milímetros); conforme especificação CET-RIO. Fornecimento</t>
  </si>
  <si>
    <t>ST 65.05.0760 (/)</t>
  </si>
  <si>
    <t>Braço projetado de aço para sustentação de semáforo e placa de até 4,50m2; galvanizado a fogo; para fixação em coluna cônica tipo II; projeção de 6m; 173mm de diâmetro junto à flange; conforme especificação da CET-RIO.  Fornecimento.</t>
  </si>
  <si>
    <t>ST 65.05.0800 (/)</t>
  </si>
  <si>
    <t>Poste de aço galvanizado, cônico, contínuo, reto, poligonal, 12m de altura, para suporte à câmera de TV.  Fornecimento e assentamento.</t>
  </si>
  <si>
    <t>ST 65.10 Pórticos, Semi-pórticos e Treliças</t>
  </si>
  <si>
    <t>ST 65.10.0050 (/)</t>
  </si>
  <si>
    <t>Pórtico, coluna tubular, em aço galvanizado à quente, treliça para sustentação das placas, chumbadores para fixação, vão de 13,20m.  Fornecimento.</t>
  </si>
  <si>
    <t>ST 65.10.0100 (/)</t>
  </si>
  <si>
    <t>Pórtico, coluna tubular, em aço galvanizado à quente, treliça para sustentação das placas, chumbadores para fixação, vão de 15,20m.  Fornecimento.</t>
  </si>
  <si>
    <t>ST 65.10.0150 (/)</t>
  </si>
  <si>
    <t>Pórtico, coluna tubular, em aço galvanizado à quente, treliça para sustentação das placas, chumbadores para fixação, vão de 17,20m.  Fornecimento.</t>
  </si>
  <si>
    <t>ST 65.10.0200 (/)</t>
  </si>
  <si>
    <t>Pórtico, coluna tubular, em aço galvanizado à quente, treliça para sustentação das placas, chumbadores para fixação, vão de 18,80m.  Fornecimento.</t>
  </si>
  <si>
    <t>ST 65.10.0250 (/)</t>
  </si>
  <si>
    <t>Pórtico, coluna tubular, em aço galvanizado à quente, treliça para sustentação das placas, chumbadores para fixação, vão de 22,40m.  Fornecimento.</t>
  </si>
  <si>
    <t>ST 65.10.0300 (/)</t>
  </si>
  <si>
    <t>Semi-pórtico simples, em aço galvanizado à quente, bandeira simples, viga treliçada em balanço e chumbadores para fixação, coluna tubular, vão de 5,10m.  Fornecimento.</t>
  </si>
  <si>
    <t>ST 65.10.0350 (/)</t>
  </si>
  <si>
    <t>Semi-pórtico simples, em aço galvanizado à quente, bandeira simples, viga treliçada em balanço e chumbadores para fixação, coluna tubular, vão de 8,60m.  Fornecimento.</t>
  </si>
  <si>
    <t>ST 65.10.0400 (/)</t>
  </si>
  <si>
    <t>Semi-pórtico duplo, coluna tubular em aço galvanizado à quente, treliças em balanço para sustentação das placas e chumbadores para fixação, vão de 5,10m.  Fornecimento.</t>
  </si>
  <si>
    <t>ST 65.10.0450 (/)</t>
  </si>
  <si>
    <t>Semi-pórtico duplo, coluna tubular em aço galvanizado à quente, treliças em balanço para sustentação das placas e chumbadores para fixação, vão de 8,60m.  Fornecimento.</t>
  </si>
  <si>
    <t>ST 65.15 Serviços de Assentamento e Montagem  de Postes e Pórticos</t>
  </si>
  <si>
    <t>ST 65.15.0050 (A)</t>
  </si>
  <si>
    <t>Assentamento de poste simples de aço, diâmetro de 2", inclusive abertura de furo, fundação e recomposição do piso.</t>
  </si>
  <si>
    <t>ST 65.15.0100 (A)</t>
  </si>
  <si>
    <t>Assentamento de poste simples de aço, diâmetro maior que 4", inclusive abertura de furo, fundação e recomposição do piso.</t>
  </si>
  <si>
    <t>ST 65.15.0150 (A)</t>
  </si>
  <si>
    <t>Assentamento e montagem de poste de aço com braço projetado, inclusive abertura de furo, fundação e recomposição do piso.</t>
  </si>
  <si>
    <t>ST 65.15.0170 (A)</t>
  </si>
  <si>
    <t>Assentamento de coluna de aço cônica contínua tipo I para até 4 (quato) braços projetados capazes de sustentar, cada um, semáforo e placa de 3m2 (três metros quadrados) fixada por chumbadores engastados em fundação de concreto, exclusive fundação, exclusive fornecimento da coluna.</t>
  </si>
  <si>
    <t>ST 65.15.0173 (/)</t>
  </si>
  <si>
    <t>Assentamento de coluna cônica contínua tipo II para 1 (um) ou 2 (dois) braços projetados capazes de sustentar, cada um, semáforo e placa de até 4,5m2 fixada por chumbadores engastados em fundação de concreto, exclusive fundação, exclusive fornecimento da coluna.</t>
  </si>
  <si>
    <t>ST 65.15.0176 (/)</t>
  </si>
  <si>
    <t>Assentamento e montagem de uma coluna de pórtico ou de semi-pórtico, fixada por parafusos chumbadores engastados em fundação.</t>
  </si>
  <si>
    <t>ST 65.15.0180 (/)</t>
  </si>
  <si>
    <t>Montagem de braço projetado de aço em coluna de aço cônica contínua tipo I assentada, exclusive o fornecimento do braço.</t>
  </si>
  <si>
    <t>ST 65.15.0186 (/)</t>
  </si>
  <si>
    <t>Montagem de braço projetado em coluna de aço cônica contínua tipo II assentada, exclusive o fornecimento do braço.</t>
  </si>
  <si>
    <t>ST 65.15.0190 (/)</t>
  </si>
  <si>
    <t>Montagem de treliça de pórtico, com fornecimento das ferragens de fixação, exclusive a treliça.  Para vão entre 13,00 e 23,00m.</t>
  </si>
  <si>
    <t>ST 65.15.0196 (/)</t>
  </si>
  <si>
    <t>Montagem de treliça de semipórtico, com fornecimento das ferragens de fixação, exclusive a treliça.  Para vão entre 5,00 e 10,00m.</t>
  </si>
  <si>
    <t>ST 65.15.0200 (A)</t>
  </si>
  <si>
    <t>Retirada de poste simples de aço, diâmetro de 2".</t>
  </si>
  <si>
    <t>ST 65.15.0250 (A)</t>
  </si>
  <si>
    <t>Retirada de poste simples de aço, diâmetro maior que 4".</t>
  </si>
  <si>
    <t>ST 65.15.0300 (/)</t>
  </si>
  <si>
    <t>Retirada de poste com braço projetado, diâmetro maior que 4".</t>
  </si>
  <si>
    <t>ST 65.15.0340 (/)</t>
  </si>
  <si>
    <t>Bloco de concreto armado medindo (0,60 x 0,60 x 1,00)m para uma coluna de aço cônica contínua para instalação de até 4 braços projetados para sinalização.</t>
  </si>
  <si>
    <t>ST 65.15.0350 (A)</t>
  </si>
  <si>
    <t>Base de concreto para uma coluna de pórtico.</t>
  </si>
  <si>
    <t>ST 65.15.1000 (/)</t>
  </si>
  <si>
    <t>Retirada de braço projetado de aço para sustentação de semáforo e placa de até 4,5m2, projeção de 6m, 173mm de diâmetro junto à flange, fixado em coluna cônica contínua tipo II</t>
  </si>
  <si>
    <t>ST 65.15.1200 (/)</t>
  </si>
  <si>
    <t>Retirada de coluna de aço contínua tipo II com altura útil total de 5m e diâmetro na base igual a 300mm.</t>
  </si>
  <si>
    <t>ST 65.20 Acessórios</t>
  </si>
  <si>
    <t>ST 65.20.0050 (/)</t>
  </si>
  <si>
    <t>Cinta simples para fixação do conjunto de sustentação de sinalização vertical (semáforos e placas), conforme desenho nº 1859-PD.  Fornecimento.</t>
  </si>
  <si>
    <t>ST 65.20.0100 (/)</t>
  </si>
  <si>
    <t>Cinta dupla para fixação do conjunto de sustentação de sinalização vertical (semáforos e placas), conforme desenho nº 1859-PD.  Fornecimento.</t>
  </si>
  <si>
    <t>ST 70 Sinalização Vertical</t>
  </si>
  <si>
    <t>ST 70.05 Placas de Alumínio</t>
  </si>
  <si>
    <t>ST 70.05.0050 (/)</t>
  </si>
  <si>
    <t>Placa de sinalização de alumínio com fundo, símbolos e tarjas pintados, inclusive elementos de fixação, conforme especificação da CET-RIO.  Fornecimento.</t>
  </si>
  <si>
    <t>ST 70.05.0100 (/)</t>
  </si>
  <si>
    <t>Placa de sinalização de alumínio com fundo pintado, símbolos e tarjas em película refletiva com esferas inclusas tipo I-A da NBR14644, inclusive elementos de fixação, conforme especificação da CET-RIO.  Fornecimento.</t>
  </si>
  <si>
    <t>ST 70.05.0150 (/)</t>
  </si>
  <si>
    <t>Placa de sinalização de alumínio com fundo, símbolos e tarjas em película refletiva com esferas inclusas tipo I-A da NBR14644, inclusive elementos de fixação, conforme especificação da CET-RIO.  Fornecimento.</t>
  </si>
  <si>
    <t>ST 70.05.0200 (/)</t>
  </si>
  <si>
    <t>Placa de sinalização de alumínio com fundo em película refletiva com esferas inclusas tipo I-A da NBR14644, símbolos e tarjas em película refletiva com esferas encapsuladas tipo II da NBR14644, inclusive elementos de fixação, conforme especificação CET-RIO.  Fornecimento.</t>
  </si>
  <si>
    <t>ST 70.05.0250 (/)</t>
  </si>
  <si>
    <t>Placa de sinalização de alumínio com fundo, símbolos e tarjas em película refletiva com esferas encapsuladas tipo II da NBR14644, inclusive elementos de fixação, conforme especificação CET-RIO.  Fornecimento.</t>
  </si>
  <si>
    <t>ST 70.05.0300 (/)</t>
  </si>
  <si>
    <t>Placa de sinalização modulada de alumínio com fundo, símbolos e tarjas em película refletiva com esferas inclusas tipo I-A da NBR14644, inclusive elementos de fixação, conforme especificação da CET-RIO.  Fornecimento.</t>
  </si>
  <si>
    <t>ST 70.05.0350 (/)</t>
  </si>
  <si>
    <t>Placa de sinalização modulada de alumínio com fundo em película refletiva com esferas inclusas tipo I-A da NBR14644, símbolos e tarjas em película refletiva com esferas encapsuladas tipo II-A da NBR14644, inclusive elementos de fixação, conforme especificação CET-RIO.  Fornecimento.</t>
  </si>
  <si>
    <t>ST 70.05.0400 (/)</t>
  </si>
  <si>
    <t>Placa de sinalização modulada de alumínio com fundo, símbolos e tarjas em película refletiva com esferas encapsuladas tipo II da NBR14644, inclusive elementos de fixação, conforme especificação CET-RIO.  Fornecimento.</t>
  </si>
  <si>
    <t>ST 70.10 Placas de Fibra de Vidro</t>
  </si>
  <si>
    <t>ST 70.10.0050 (/)</t>
  </si>
  <si>
    <t>Placa de regulamentação, diâmetro de 500mm, fabricada em fibra de vidro pelo sistema S.M.C.  Fornecimento.</t>
  </si>
  <si>
    <t>ST 70.12 Placas não Metálicas</t>
  </si>
  <si>
    <t>ST 70.12.0100 (/)</t>
  </si>
  <si>
    <t>Placa de sinalização, confeccionada em chapa de Pet 2,4mm com fundo, textos e tarjas em película refletiva, esferas inclusas tipo 1-A da NBR 14.644, inclusive elementos de fixação, conforme especificação da CETRIO. Fornecimento.</t>
  </si>
  <si>
    <t>ST 70.15 Serviços de Instalação e Retirada de Placas</t>
  </si>
  <si>
    <t>ST 70.15.0050 (A)</t>
  </si>
  <si>
    <t>Instalação e retirada de placas em postes simples, CET-RIO ou postes RIOLUZ.</t>
  </si>
  <si>
    <t>ST 70.15.0100 (A)</t>
  </si>
  <si>
    <t>Instalação e retirada de placas em postes duplos.</t>
  </si>
  <si>
    <t>ST 70.15.0150 (/)</t>
  </si>
  <si>
    <t>Instalação ou retirada de placas em braço projetado.</t>
  </si>
  <si>
    <t>ST 70.15.0200 (/)</t>
  </si>
  <si>
    <t>Instalação e retirada de painéis modulados em pórticos ou semi-pórticos.</t>
  </si>
  <si>
    <t>ST 70.20 Serviços e Materiais para Fabricação de Placas</t>
  </si>
  <si>
    <t>ST 70.20.0050 (/)</t>
  </si>
  <si>
    <t>Película refletiva de esferas inclusas (grau técnico), em rolo de 610mmx20m.  Fornecimento.</t>
  </si>
  <si>
    <t>ST 70.20.0100 (/)</t>
  </si>
  <si>
    <t>Aplicação de película refletiva com esferas inclusas tipo I-A da NBR 14644, em placas de sinalização, medida pela área envolvente da película empregada, tanto no fundo, como na mensagem.</t>
  </si>
  <si>
    <t>ST 70.20.0150 (/)</t>
  </si>
  <si>
    <t>Aplicação de película refletiva com esferas encapsuladas, tipo II da NBR14644, em placas de sinalização, medida pela área envolvente da película empregada, tanto no fundo, como na mensagem.</t>
  </si>
  <si>
    <t>ST 70.20.0200 (/)</t>
  </si>
  <si>
    <t>Película anti-pichação para placas de sinalização.</t>
  </si>
  <si>
    <t>ST 70.20.0250 (/)</t>
  </si>
  <si>
    <t>Tinta esmalte sintético para silk-screen, na cor branca, lata de 900ml.  Fornecimento.</t>
  </si>
  <si>
    <t>ST 70.20.0300 (/)</t>
  </si>
  <si>
    <t>Tinta esmalte sintético para silk-screen, na cor preta, lata de 900ml.  Fornecimento.</t>
  </si>
  <si>
    <t>ST 70.20.0350 (/)</t>
  </si>
  <si>
    <t>Tinta esmalte sintético para silk-screen, na cor amarela, lata de 900ml.  Fornecimento.</t>
  </si>
  <si>
    <t>ST 70.20.0400 (/)</t>
  </si>
  <si>
    <t>Tinta esmalte sintético para silk-screen, na cor azul, lata de 900ml.  Fornecimento.</t>
  </si>
  <si>
    <t>ST 70.20.0450 (/)</t>
  </si>
  <si>
    <t>Tinta esmalte sintético para silk-screen, na cor vermelha, lata de 900ml.  Fornecimento.</t>
  </si>
  <si>
    <t>ST 70.25 Elementos de Fixação</t>
  </si>
  <si>
    <t>ST 70.25.0050 (/)</t>
  </si>
  <si>
    <t>Fita de aço galvanizado, com 19mm de largura e 0,50mm de espessura, conforme especificação da CET-RIO.  Fornecimento.</t>
  </si>
  <si>
    <t>ST 70.25.0100 (/)</t>
  </si>
  <si>
    <t>Selo de aço galvanizado, para fixação de fitas de (19x0,50)mm, conforme especificação da CET-RIO.  Fornecimento.</t>
  </si>
  <si>
    <t>ST 70.25.0200 (/)</t>
  </si>
  <si>
    <t>Suporte para fixação de placas, fabricado em perfil "U" de 1 3/4"x5/8", em chapas de aço galvanizado de 2mm de espessura, comprimento de 400mm, com abraçadeira para fixação em hastes de 2" de diâmetro externo, conforme especificação da CET-RIO.  Fornecimento.</t>
  </si>
  <si>
    <t>ST 70.25.0250 (/)</t>
  </si>
  <si>
    <t>Suporte para fixação de placas, fabricado em perfil "U" de 1 3/4"x5/8", em chapas de aço galvanizado de 2mm de espessura, comprimento de 700mm, com abraçadeira para fixação em hastes de 2" de diâmetro externo, conforme especificação da CET-RIO.  Fornecimento.</t>
  </si>
  <si>
    <t>ST 70.25.0300 (/)</t>
  </si>
  <si>
    <t>Suporte para fixação de placas, fabricado em perfil "U" de 1 3/4"x5/8", em chapas de aço galvanizado de 2mm de espessura, comprimento de 700mm, com abraçadeira para fixação em hastes de 4" de diâmetro externo, conforme especificação da CET-RIO.  Fornecimento.</t>
  </si>
  <si>
    <t>ST 75 Sinalização Horizontal</t>
  </si>
  <si>
    <t>ST 75.05 Serviços de Sinalização Horizontal</t>
  </si>
  <si>
    <t>ST 75.05.0050 (A)</t>
  </si>
  <si>
    <t>Sinalização horizontal com resina acrílica, em projetos até 60m2, conforme especificações da CET-RIO.</t>
  </si>
  <si>
    <t>ST 75.05.0100 (A)</t>
  </si>
  <si>
    <t>Sinalização horizontal com resina acrílica, em projetos de 60m2 até 160m2, conforme especificações da CET-RIO.</t>
  </si>
  <si>
    <t>ST 75.05.0150 (A)</t>
  </si>
  <si>
    <t>Sinalização horizontal com resina acrílica, em projetos acima de 160m2, conforme especificações da CET-RIO.</t>
  </si>
  <si>
    <t>ST 75.05.0200 (A)</t>
  </si>
  <si>
    <t>Sinalização horizontal com massa termoplástica, aplicada por aspersão, conforme especificação CET-RIO, em projetos até 100m2.</t>
  </si>
  <si>
    <t>ST 75.05.0250 (A)</t>
  </si>
  <si>
    <t>Sinalização horizontal com massa termoplástica, aplicada por aspersão, conforme especificação CET-RIO, em projetos entre 100m2 e 400m2.</t>
  </si>
  <si>
    <t>ST 75.05.0300 (A)</t>
  </si>
  <si>
    <t>Sinalização horizontal com massa termoplástica, aplicada por aspersão, conforme especificação CET-RIO, em projetos acima de 400m2.</t>
  </si>
  <si>
    <t>ST 75.05.0350 (A)</t>
  </si>
  <si>
    <t>Sinalização horizontal com massa termoplástica, aplicada por extrusão, em projetos até 60m2, conforme especificações da CET-RIO.</t>
  </si>
  <si>
    <t>ST 75.05.0400 (A)</t>
  </si>
  <si>
    <t>Sinalização horizontal com massa termoplástica, aplicada por extrusão, em projetos entre 60m2 e 150m2, conforme especificações da CET-RIO.</t>
  </si>
  <si>
    <t>ST 75.05.0450 (A)</t>
  </si>
  <si>
    <t>Sinalização horizontal com massa termoplástica, aplicada por extrusão, em projetos acima de 150m2, conforme especificações da CET-RIO.</t>
  </si>
  <si>
    <t>ST 75.05.0500 (/)</t>
  </si>
  <si>
    <t>Retirada de massa termoplástica.</t>
  </si>
  <si>
    <t>ST 75.05.0550 (/)</t>
  </si>
  <si>
    <t>Retirada de pintura a base de resina acrílica.</t>
  </si>
  <si>
    <t>ST 75.05.0600 (/)</t>
  </si>
  <si>
    <t>Aplicação de selante asfáltico à base de acrílicas para pavimentos de concreto, usado como imprimador para material termoplástico, inclusive fornecimento dos materiais necessários conforme especificação CET-RIO.</t>
  </si>
  <si>
    <t>ST 75.05.0650 (/)</t>
  </si>
  <si>
    <t>Tacha, instalação, conforme especificação CET-RIO.</t>
  </si>
  <si>
    <t>ST 75.05.0700 (/)</t>
  </si>
  <si>
    <t>Tachão, instalação, conforme especificação CET-RIO.</t>
  </si>
  <si>
    <t>ST 75.05.0750 (/)</t>
  </si>
  <si>
    <t>Instalação de segregador, conforme especificação CET-RIO.</t>
  </si>
  <si>
    <t>ST 75.10 Fornecimento de Materiais para Sinalização Horizontal</t>
  </si>
  <si>
    <t>ST 75.10.0151 (/)</t>
  </si>
  <si>
    <t>Tacha monodirecional, conforme especificação CET-RIO.  Fornecimento.</t>
  </si>
  <si>
    <t>ST 75.10.0201 (/)</t>
  </si>
  <si>
    <t>Tacha bidirecional, conforme especificação CET-RIO.  Fornecimento.</t>
  </si>
  <si>
    <t>ST 75.10.0351 (/)</t>
  </si>
  <si>
    <t>Tachão monodirecional, conforme especificação CET-RIO.  Fornecimento.</t>
  </si>
  <si>
    <t>ST 75.10.0401 (/)</t>
  </si>
  <si>
    <t>Tachão bidirecional, conforme especificação CET-RIO.  Fornecimento.</t>
  </si>
  <si>
    <t>ST 75.10.0450 (/)</t>
  </si>
  <si>
    <t>Segregador, conforme especificação CET-RIO.  Fornecimento.</t>
  </si>
  <si>
    <t>ST 75.15 Laminado Elastoplástico</t>
  </si>
  <si>
    <t>ST 75.15.0050 (/)</t>
  </si>
  <si>
    <t>Símbolos em laminado elastoplástico, com 1,5mm de espessura e com medidas diversas, em cores, com micro-esferas de vidro.  Em projetos que utilizem entre 150 e 500m2 do material.  Fornecimento e aplicação.</t>
  </si>
  <si>
    <t>ST 75.15.0100 (/)</t>
  </si>
  <si>
    <t>Símbolos em laminado elastoplástico, com 1,5mm de espessura e com medidas diversas, em cores, com micro-esferas de vidro.  Em projetos que utilizem entre 500 e 1000m2 do material.  Fornecimento e aplicação.</t>
  </si>
  <si>
    <t>ST 75.15.0150 (/)</t>
  </si>
  <si>
    <t>Símbolos em laminado elastoplástico, com 1,5mm de espessura e com medidas diversas, em cores, com micro-esferas de vidro.  Em projetos que utilizem acima de 1000m2 do material.  Fornecimento e aplicação.</t>
  </si>
  <si>
    <t>ST 75.15.0200 (/)</t>
  </si>
  <si>
    <t>Laminado elastoplástico em faixas, com espessura de 1,5mm e até 50cm de largura, na cor branca, com micro-esferas de vidro.  Em projetos que utilizem entre 150 e 500m2 do material.  Fornecimento e aplicação.</t>
  </si>
  <si>
    <t>ST 75.15.0250 (/)</t>
  </si>
  <si>
    <t>Laminado elastoplástico em faixas, com espessura de 1,5mm e até 50cm de largura, na cor amarela, com micro-esferas de vidro.  Em projetos que utilizem entre 150 e 500m2 do material.  Fornecimento e aplicação.</t>
  </si>
  <si>
    <t>ST 75.15.0300 (/)</t>
  </si>
  <si>
    <t>Laminado elastoplástico em faixas, com espessura de 1,5mm e até 50cm de largura, colorido (exceto branco e amarelo), com micro-esferas de vidro.  Em projetos que utilizem entre 150 e 500m2 do material.  Fornecimento e aplicação.</t>
  </si>
  <si>
    <t>ST 75.15.0350 (/)</t>
  </si>
  <si>
    <t>Laminado elastoplástico em faixas, com espessura de 1,5mm e até 50cm de largura, na cor branca, com micro-esferas de vidro.  Em projetos que utilizem entre 500 e 1000m2 do material.  Fornecimento e aplicação.</t>
  </si>
  <si>
    <t>ST 75.15.0400 (/)</t>
  </si>
  <si>
    <t>Laminado elastoplástico em faixas, com espessura de 1,5mm e até 50cm de largura, na cor amarela, com micro-esferas de vidro.  Em projetos que utilizem entre 500 e 1000m2 do material.  Fornecimento e aplicação.</t>
  </si>
  <si>
    <t>ST 75.15.0450 (/)</t>
  </si>
  <si>
    <t>Laminado elastoplástico em faixas, com espessura de 1,5mm e até 50cm de largura, colorido (exceto branco e amarelo), com micro-esferas de vidro.  Em projetos que utilizem entre 500 e 1000m2 do material.  Fornecimento e aplicação.</t>
  </si>
  <si>
    <t>ST 75.15.0500 (/)</t>
  </si>
  <si>
    <t>Laminado elastoplástico em faixas, com espessura de 1,5mm e até 50cm de largura, na cor branca, com micro-esferas de vidro.  Em projetos que utilizem acima de 1000m2 do material.  Fornecimento e aplicação.</t>
  </si>
  <si>
    <t>ST 75.15.0550 (/)</t>
  </si>
  <si>
    <t>Laminado elastoplástico em faixas, com espessura de 1,5mm e até 50cm de largura, na cor amarela, com micro-esferas de vidro.  Em projetos que utilizem acima de 1000m2 do material.  Fornecimento e aplicação.</t>
  </si>
  <si>
    <t>ST 75.15.0600 (/)</t>
  </si>
  <si>
    <t>Laminado elastoplástico em faixas, com espessura de 1,5mm e até 50cm de largura, colorido (exceto branco e amarelo), com micro-esferas de vidro.  Em projetos que utilizem acima de 1000m2 do material.  Fornecimento e aplicação.</t>
  </si>
  <si>
    <t>ST 80 Dispositivos de Segurança</t>
  </si>
  <si>
    <t>ST 80.05 Gradis e Defensas</t>
  </si>
  <si>
    <t>ST 80.05.0050 (A)</t>
  </si>
  <si>
    <t>Gradil para canalização e proteção de pedestres com painel de tela, com largura de 1,50m e altura de 1m, formado por moldura tubular com diâmetro de 60mm, envolvendo quadro de tela de aço expandido, conforme especificações da CET-RIO.  Fornecimento e assentamento.</t>
  </si>
  <si>
    <t>ST 80.05.0100 (A)</t>
  </si>
  <si>
    <t>Gradil para canalização e proteção de pedestres com painel de propaganda, com largura de 1,50m e altura de 1m, formado por moldura tubular com diâmetro de 60mm, envolvendo quadro de chapa de aço, conforme especificações da CET-RIO.  Fornecimento e assentamento.</t>
  </si>
  <si>
    <t>ST 80.05.0150 (B)</t>
  </si>
  <si>
    <t>Defensa de (1,50x1,50)m para proteção de pedestres, instalada em passeios, padrão Rio-Cidade Laranjeiras, formada por 2 tubos de 6" na vertical e 3 tubos na horizontal, sendo um tubo de 3" na parte superior e dois tubos de 1" na parte inferior, fixados por encaixe, com tratamento anticorrosivo e pintura.  Fornecimento e instalação.</t>
  </si>
  <si>
    <t>ST 85 Diversos</t>
  </si>
  <si>
    <t>ST 85.05 Equipamentos e Materiais para Operações de Tráfego</t>
  </si>
  <si>
    <t>ST 85.05.0050 (/)</t>
  </si>
  <si>
    <t>Cone de sinalização, altura de 750mm, conforme especificação da CET-RIO.  Fornecimento.</t>
  </si>
  <si>
    <t>ST 85.05.0100 (/)</t>
  </si>
  <si>
    <t>Cone de sinalização, refletivo, flexível, altura de 900mm, conforme especificação da CET-RIO.  Fornecimento.</t>
  </si>
  <si>
    <t>ST 85.05.0150 (/)</t>
  </si>
  <si>
    <t>Locação mensal de rádio transmissor-receptor.</t>
  </si>
  <si>
    <t>TC 05 Transportes</t>
  </si>
  <si>
    <t>TC 05.05 Transportes</t>
  </si>
  <si>
    <t>TC 05.05.0050 (/)</t>
  </si>
  <si>
    <t>Transporte de carga de qualquer natureza; exclusive as despesas de carga e descarga tanto de espera do caminhão como de servente ou equipamento auxiliar, em baixa velocidade (Vm=30Km/h), em Caminhão de Carroceria Fixa, a óleo diesel com capacidade útil de 7,5t.</t>
  </si>
  <si>
    <t>TC 05.05.0100 (/)</t>
  </si>
  <si>
    <t>Transporte de carga de qualquer natureza; exclusive as despesas de carga e descarga tanto d espera do caminhão como de servente ou equipamento auxiliar, em média velocidade (Vm=40Km/h), em Caminhão de Carroceria Fixa a óleo diesel, com capacidade útil de 7,5t.</t>
  </si>
  <si>
    <t>TC 05.05.0150 (/)</t>
  </si>
  <si>
    <t>Transporte de carga de qualquer natureza; exclusive as despesas de carga e descarga tanto da espera do caminhão como de servente ou equipamento auxiliar, em alta velocidade (Vm=50Km/h), em Caminhão de Carroceria Fixa a óleo diesel, com capacidade útil de 7,5t.</t>
  </si>
  <si>
    <t>TC 05.05.0200 (/)</t>
  </si>
  <si>
    <t>Transporte de carga de qualquer natureza; exclusive as despesas de carga e descarga tanto da espera do caminhão como de servente ou equipamento auxiliar, em baixa velocidade (Vm=30Km/h), em Caminhão de Carroceria Fixa, a óleo diesel com capacidade útil de 7,5t, considerando o caminhão equipado com guindauto de 3,5t.</t>
  </si>
  <si>
    <t>TC 05.05.0250 (/)</t>
  </si>
  <si>
    <t>Transporte de carga de qualquer natureza; exclusive as despesas de carga e descarga tanto da espera do caminhão como de servente ou equipamento auxiliar, em média velocidade (Vm=40Km/h), em Caminhão de Carroceria Fixa a óleo diesel, com capacidade útil de 7,5t, considerando o caminhào com guindauto de 3,5t.</t>
  </si>
  <si>
    <t>TC 05.05.0300 (/)</t>
  </si>
  <si>
    <t>Transporte de carga de qualquer natureza; exclusive as despesas de carga e descarga tanto da espera do caminhão como de servente ou equipamento auxiliar, em alta velocidade (Vm= 50Km/h), em Caminhão de Carroceria Fixa a óleo diesel, com capacidade útil de 7,5t, considerando o caminhão equipado com guindauto de 3,5t.</t>
  </si>
  <si>
    <t>TC 05.05.0320 (/)</t>
  </si>
  <si>
    <t>Transporte de carga de qualquer natureza; exclusive as despesas de carga e descarga tanto da espera do caminhao como de servente ou equipamento auxiliar, em velocidade reduzida (Vm=20km/h), em Caminhão Basculante a oleo diesel, com capacidade util de 8t.</t>
  </si>
  <si>
    <t>TC 05.05.0350 (/)</t>
  </si>
  <si>
    <t>Transporte de carga de qualquer natureza; exclusive as despesas de carga e descarga tanto da espera do caminhão como de servente ou equipamento auxiliar, em baixa velocidade (Vm=30Km/h), em Caminhão Basculante a óleo diesel, com capacidade útil de 8t.</t>
  </si>
  <si>
    <t>TC 05.05.0400 (/)</t>
  </si>
  <si>
    <t>Transporte de carga de qualquer natureza; exclusive as despesas de carga e descarga tanto da espera do caminhão como de servente ou equipamento auxiliar, em média velocidade (Vm=40Km/h), em Caminhão Basculante a óleo diesel, com capacidade útil de 8t.</t>
  </si>
  <si>
    <t>TC 05.05.0450 (/)</t>
  </si>
  <si>
    <t>Transporte de carga de qualquer natureza; exclusive as despesas de carga e descarga tanto da espera do caminhão como de servente ou equipamento auxiliar, em alta velocidade (Vm=50Km/h), em Caminhão Basculante a óleo diesel, com capacidade útil de 8t.</t>
  </si>
  <si>
    <t>TC 05.05.0470 (/)</t>
  </si>
  <si>
    <t>Transporte de carga de qualquer natureza; exclusive as despesas de carga e descarga tanto de espera do caminhao como do servente ou equipamento auxiliar, em velocidade reduzida (Vm=20Km/h), em Caminhao Basculante a oleo diesel, com capacidade util de 12t.</t>
  </si>
  <si>
    <t>TC 05.05.0500 (/)</t>
  </si>
  <si>
    <t>Transporte de carga de qualquer natureza; exclusive as despesas de carga e descarga tanto de espera do caminhão como do servente ou equipamento auxiliar, em baixa velocidade (Vm=30Km/h), em Caminhão Basculante a óleo diesel, com capacidade útil de 12t.</t>
  </si>
  <si>
    <t>TC 05.05.0550 (/)</t>
  </si>
  <si>
    <t>Transporte de carga de qualquer natureza; exclusive as despesas de carga e descarga tanto da espera do caminhão como de servente ou equipamento auxiliar, em média velocidade (Vm=40Km/h), em Caminhão Basculante a óleo diesel, com capacidade útil de 12t.</t>
  </si>
  <si>
    <t>TC 05.05.0600 (/)</t>
  </si>
  <si>
    <t>Transporte de carga de qualquer natureza; exclusive as despesas de carga e descarga tanto da espera do caminhão como de servente ou equipamento auxiliar, em alta velocidade (Vm=50Km/h), em Caminhão Basculante a óleo diesel, com capacidade útil de 12t.</t>
  </si>
  <si>
    <t>TC 05.05.0620 (/)</t>
  </si>
  <si>
    <t>Transporte de carga de qualquer natureza; exclusive as despesas de carga e descarga tanto de espera do caminhao como do servente ou equipamento auxiliar, em velocidade reduzida (Vm=20Km/h), em Caminhao Basculante a oleo diesel, com capacidade util de 17t.</t>
  </si>
  <si>
    <t>TC 05.05.0650 (/)</t>
  </si>
  <si>
    <t>Transporte de carga de qualquer natureza; exclusive as despesas de carga e descarga tanto de espera do caminhão como do servente ou equipamento auxiliar, em baixa velocidade (Vm=30Km/h), em Caminhão Basculante a óleo diesel, com capacidade útil de 17t.</t>
  </si>
  <si>
    <t>TC 05.05.0700 (/)</t>
  </si>
  <si>
    <t>Transporte de carga de qualquer natureza; exclusive as despesas de carga e descarga tanto de espera do caminhão como do servente ou equipamento auxiliar, em média velocidade (Vm=40Km/h), em Caminhão Basculante a óleo diesel, com capacidade útil de 17t.</t>
  </si>
  <si>
    <t>TC 05.05.0750 (/)</t>
  </si>
  <si>
    <t>Transporte de carga de qualquer natureza; exclusive as despesas de carga e descarga tanto de espera do caminhão como do servente ou equipamento auxiliar, em alta velocidade (Vm=50Km/h), em Caminhão Basculante a óleo diesel, com capacidade útil de 17t.</t>
  </si>
  <si>
    <t>TC 05.05.0800 (/)</t>
  </si>
  <si>
    <t>Transporte até 30Km, montagem e desmontagem de bate estacas com martelo de 1,5t/2,2t, inclusive horas improdutivas da equipe e do equipamento na ida/volta, na montagem e desmontagem.</t>
  </si>
  <si>
    <t>TC 05.05.0850 (/)</t>
  </si>
  <si>
    <t>Transporte até 30Km, montagem e desmontagem de bate estacas com martelo de 2,5t/3t, inclusive horas improdutivas da equipe e do equipamento na ida/volta, na montagem e desmontagem.</t>
  </si>
  <si>
    <t>TC 05.05.0900 (/)</t>
  </si>
  <si>
    <t>Transporte de carga de qualquer natureza; exclusive as despesas de carga e descarga tanto da espera do servente e manobra do equipamento auxiliar, à velocidade média de 5Km/h, em Dumper de 18HP a óleo diesel com capacidade útil de 2,3t ou 850l.</t>
  </si>
  <si>
    <t>TC 05.10 Transporte Horizontal Manual</t>
  </si>
  <si>
    <t>TC 05.10.0050 (/)</t>
  </si>
  <si>
    <t>Transporte horizontal de material à granel em carrinho de mão, inclusive carga a pá.</t>
  </si>
  <si>
    <t>TC 05.10.0100 (/)</t>
  </si>
  <si>
    <t>Transporte manual de materiais diversos encosta abaixo, inclusive carga e descarga.</t>
  </si>
  <si>
    <t>TC 05.10.0150 (A)</t>
  </si>
  <si>
    <t>Transporte manual de materiais diversos encosta acima, inclusive carga e descarga.</t>
  </si>
  <si>
    <t>TC 05.10.0500 (/)</t>
  </si>
  <si>
    <t>Transporte manual de materiais diversos em manguezal, inclusive carga e descarga em cesto tipo COMLURB (muda e lixo).</t>
  </si>
  <si>
    <t>TC 05.15 Transportes com Carga e Descarga</t>
  </si>
  <si>
    <t>TC 05.15.0050 (/)</t>
  </si>
  <si>
    <t>Coleta e transporte de resíduos em caçamba estacionária "Roll-On/Roll-Off", aberta, com capacidade aproximada de 35m3, com mínimo de 40 coletas por mês.</t>
  </si>
  <si>
    <t>TC 05.15.0100 (/)</t>
  </si>
  <si>
    <t>Retirada de entulho de obra em caçamba de aço com 5m³ de capacidade, inclusive carregamento do container, transporte e descarga, exclusive  tarifa de disposição final.</t>
  </si>
  <si>
    <t>TC 10 Carga e Descarga</t>
  </si>
  <si>
    <t>TC 10.05 Carga e Descarga</t>
  </si>
  <si>
    <t>TC 10.05.0050 (/)</t>
  </si>
  <si>
    <t>Carga e descarga manual de material que exija o concurso de mais de 1 servente para cada peça, vergalhões, cançoeiras, caixas, meio-fios, em Caminhão de Carroceria Fixa, a óleo diesel, com capacidade útil de 7,5t, inclusive o tempo de carga, descarga e manobra.</t>
  </si>
  <si>
    <t>TC 10.05.0100 (/)</t>
  </si>
  <si>
    <t>Carga e descarga manual de peças de peso reduzido: tijolos, telhas, cimento e agregados em sacos, em Caminhão de Carroceria Fixa a óleo diesel, com capacidade útil de 7,5t, inclusive tempo de carga, descarga e manobra.</t>
  </si>
  <si>
    <t>TC 10.05.0150 (/)</t>
  </si>
  <si>
    <t>Carga manual e descarga mecânica de material à granel (agregados, pedra-de-mão, paralelos, terra e escombro), compreendendo os tempos para carga, descarga e manobras do Caminhão Basculante a óleo diesel, com capacidade útil de 8t, empregando 2 serventes na carga.</t>
  </si>
  <si>
    <t>TC 10.05.0200 (/)</t>
  </si>
  <si>
    <t>Carga manual e descarga mecânica de material a granel (agregados,  pedra-de-mão, paralelos, terra e escombro), compreendendo os tempos para carga, descarga e manobras do Caminhão Basculante a óleo diesel, com capacidade útil de 8t, empregando 4 serventes na carga.</t>
  </si>
  <si>
    <t>TC 10.05.0250 (/)</t>
  </si>
  <si>
    <t>Carga manual e descarga mecânica de material à granel (agregados, pedra-de-mão, paralelos, terra e escombro), compreendendo os tempos para carga, descarga e manobras do equipamento Dumper 18Hp a óleo diesel, com capacidade útil de 2,3t ou 850l, empregando 2 serventes na carga.</t>
  </si>
  <si>
    <t>TC 10.05.0300 (/)</t>
  </si>
  <si>
    <t>Carga manual e descarga mecânica de material à granel (agregados, pedra-de-mão, paralelos, terra e escombro), compreendendo os tempos para carga, descarga e manobras do Caminhão Basculante a óleo diesel, com capacidade útil de 12t, empregando 4 serventes na carga.</t>
  </si>
  <si>
    <t>TC 10.05.0350 (/)</t>
  </si>
  <si>
    <t>Carga e descarga mecânica, com Pá-Carregadeira e Caminhão Basculante a óleo diesel, consideradas para o caminhão a espera, manobra, carga e descarga e quanto à carregadeira, espera e operação.</t>
  </si>
  <si>
    <t>TC 10.05.0400 (/)</t>
  </si>
  <si>
    <t>Carga e descarga mecânica de tubos de ferro fundido, com o diâmetro de 40cm, inclusive o tempo de carga , descarga e manobra do Caminhão de Carroceria Fixa, a óleo diesel, com capacidade útil de 7,5t, inclusive os mesmos tempos de Guindauto Munck de 4t.</t>
  </si>
  <si>
    <t>TC 10.05.0450 (/)</t>
  </si>
  <si>
    <t>Carga e descarga mecânica de tubos de concreto, com diâmetro de 20cm, inclusive o tempo de carga, descarga e manobra do caminhão de carroceria fixa, a óleo diesel, com capacidade útil de 7,5t ; inclusive os mesmos tempos de guindauto munck de 4t.</t>
  </si>
  <si>
    <t>TC 10.05.0500 (/)</t>
  </si>
  <si>
    <t>Carga e descarga mecânica de tubos de concreto, com diâmetro de 40cm, inclusive o tempo de carga, descarga e manobra do caminhão de carroceria fixa, a óleo diesel, com capacidade útil de 7,5t ; inclusive os mesmos tempos de guindauto munck de 4t.</t>
  </si>
  <si>
    <t>TC 10.05.0550 (/)</t>
  </si>
  <si>
    <t>Carga e descarga mecânica de tubos de concreto, com diâmetro de 60cm, inclusive o tempo de carga, descarga e manobra do caminhão de carroceria fixa, a óleo diesel, com capacidade útil de 7,5t ; inclusive os mesmos tempos de guindauto munck de 4t.</t>
  </si>
  <si>
    <t>TC 10.05.0600 (/)</t>
  </si>
  <si>
    <t>Carga e descarga mecânica de tubos de concreto, com diâmetro de 80cm, inclusive o tempo de carga, descarga e manobra do caminhão de carroceria fixa, a óleo diesel, com capacidade útil de 7,5t ; inclusive os mesmos tempos de guindauto munck de 4t.</t>
  </si>
  <si>
    <t>TC 10.05.0650 (/)</t>
  </si>
  <si>
    <t>Carga e descarga mecânica de tubos de concreto, com diâmetro de 100cm, inclusive o tempo de carga, descarga e manobra do caminhão de carroceria fixa, a óleo diesel, com capacidade útil de 7,5t ; inclusive os mesmos tempos de guindauto munck de 4t.</t>
  </si>
  <si>
    <t>TC 10.05.0700 (/)</t>
  </si>
  <si>
    <t>Disposição final de materiais e resíduos de obras em locais de operação e disposição final apropriados, autorizados e/ou licenciados pelos órgãos de licenciamento e de controle ambiental, medida por tonelada transportada, sendo comprovada conforme legislação pertinente.</t>
  </si>
  <si>
    <t>1.1</t>
  </si>
  <si>
    <t>I</t>
  </si>
  <si>
    <t>$</t>
  </si>
  <si>
    <t>CNPJ</t>
  </si>
  <si>
    <t>FORNECEDOR</t>
  </si>
  <si>
    <t>MÉDIA</t>
  </si>
  <si>
    <t>RECURSO</t>
  </si>
  <si>
    <t>ORÇAMENTO</t>
  </si>
  <si>
    <t>SALDO</t>
  </si>
  <si>
    <t>&lt; Contrapartida</t>
  </si>
  <si>
    <t>CONTATO</t>
  </si>
  <si>
    <t>Cotação</t>
  </si>
  <si>
    <t>Data Base</t>
  </si>
  <si>
    <t>CORREÇÃO
DE VALOR</t>
  </si>
  <si>
    <t>PLANILHA ORÇAMENTÁRIA</t>
  </si>
  <si>
    <t>ENDEREÇO:</t>
  </si>
  <si>
    <t>CONT.PREV:</t>
  </si>
  <si>
    <t>CRONOGRAMA FÍSICO FINANCEIRO</t>
  </si>
  <si>
    <t>MEMÓRIA DE CÁLCULO</t>
  </si>
  <si>
    <t>COTAÇÃO DE MERCADO</t>
  </si>
  <si>
    <t>SEM DES</t>
  </si>
  <si>
    <t>Padronizar a elaboração de planilhas orçamentárias da secretaria de obras.</t>
  </si>
  <si>
    <t>Servidor</t>
  </si>
  <si>
    <t>Osmario Cavalcante Wanderlei Junior</t>
  </si>
  <si>
    <t>Revisão</t>
  </si>
  <si>
    <t>Objetivo</t>
  </si>
  <si>
    <t>INSTRUÇÕES</t>
  </si>
  <si>
    <t>JULHO/2020</t>
  </si>
  <si>
    <t>VII- CRONOGRAMA
a. Verificar os macroitens da planilha orçamentária, conferir subtotais, percentuais financeiros e onde está marcado em amarelo preencher a evolução de acordo com o mês de execução previsto.</t>
  </si>
  <si>
    <t>I- A atualização da data base deve ser realizada manualmente nas planilhas "CSINAPI", "ISINAPI", "CIOPES", "IIOPES", "CCESAN" E "CSCORIO".</t>
  </si>
  <si>
    <t>II- BDI
a. Preencher as informações marcadas em amarelo, consultar o Guia de Orçamento do TCU para detalhamento, caso necessário
b. Utilizar a planilha com contribuição previdenciária NÃO DESONERADA.</t>
  </si>
  <si>
    <t>III- ORÇAMENTO
a. Utilizar referenciais SINAPI e IOPES, preferencialmente.
b. DER, DNIT/SICRO são permitidos desde que alimentado manualmente.
 - Quando alimentar manualmente, verificar se o BDI foi retirado da planilha referencial.
 - Composições e cotações de mercado são identificados como COMP e MERC respectivamente e devem seguir numeração ordenada.
c. Alimentar as colunas: ITEM, FONTE, CÓDIGO e QUANT
 - A coluna QUANT pode ser vinculada à memória de cálculo facultativamente
d. Quando houver necessidade de adicionar novas linhas, basta copiar uma linha com fórmula e inserir linha copiada.</t>
  </si>
  <si>
    <t>IV- MEMÓRIA DE CÁLCULO
a. Realizar o levantamento de todos os serviços previstos.
 - Pode ser vinculada à planilha orçamentária automaticamente.</t>
  </si>
  <si>
    <t>V- COMPOSIÇÃO
a. Para criar uma composição com os referenciais ITEM I, alimentar a planilha com os dados marcados em amarelo.
 - Tipo: C para Composição; I para Insumo
 - Órgão: SINAPI, IOPES, CESAN, SCORIO, DER (manualmente), DNIT (manualmente), MERC
 - Código: De acordo com cada referencial
 - Coef: Coeficiente de acordo com a unidade adotada</t>
  </si>
  <si>
    <t>VI- MERCADO
a. Preencher dados referente a cotação de mercado realizada.
 - CNPJ, Nome do fornecedor, contato, data da cotação e preço.
 - Se a data da cotação for posterior ou anterior a Data Base da planilha orçamentária, deve-se corrigir o valor. Pode utilizar o INCC, disponível na Tabela 35 da FGV</t>
  </si>
  <si>
    <t>PARA LICITAÇÃO</t>
  </si>
  <si>
    <t>Na planilha ORÇAMENTO, clicar no botão GERAR PLANILHA.
Automaticamente será gerada uma planilha simplificada, apenas com fórmula de multiplicação do valor total.
SUGERE-SE PROTEGER esta planilha, mantendo somente a coluna G livre para alteração pelo LICITANTE.</t>
  </si>
  <si>
    <t>Financeiro (R$)</t>
  </si>
  <si>
    <t>Financeiro Acumulado (R$)</t>
  </si>
  <si>
    <t>Físico Acumulado (%)</t>
  </si>
  <si>
    <t>Físico (%)</t>
  </si>
  <si>
    <t>LIMPEZA ARMADURAS COM ESCOVA DE ACO</t>
  </si>
  <si>
    <t>LIMPEZA MANUAL DE POCOS VISITA</t>
  </si>
  <si>
    <t>LIMPEZA E DESOBSTRUCAO PV E CAIXA</t>
  </si>
  <si>
    <t>LIMPEZA E DESOBS REDES DN 100 A DN 400</t>
  </si>
  <si>
    <t>MURO TIPO 1: BLOCO/MOURAO/ARAME</t>
  </si>
  <si>
    <t>MURO TIPO 2: BLOCO/MOURAO/TELA /ARAME</t>
  </si>
  <si>
    <t>MURO TIPO 3: MOURAO/ARAME</t>
  </si>
  <si>
    <t>MURO TIPO 4: MOURAO/TELA/ARAME</t>
  </si>
  <si>
    <t>MURO TIPO 5: BLOCO DE CONCRETO APARENTE</t>
  </si>
  <si>
    <t>CERCA 6 FIOS ARAME LISO/MOURAO MADEIRA</t>
  </si>
  <si>
    <t>CERCA 6 FIOS ARAME FARPADO/MOURAO MADEIR</t>
  </si>
  <si>
    <t>REDE AGUA FOFO K-9 DN 80 ASFALTO</t>
  </si>
  <si>
    <t>REDE AGUA FOFO K-9 DN 80 ASFALTO S/F</t>
  </si>
  <si>
    <t>CANALETA DE DISTRIBUICAO 20X10CM COMPRIMENTO 2,00 M, COM TAMPA, SEM ADESIVO E COM DIVISORIAS, REF. 308 01X LEGRAND SISTEMA X OU EQUIVALENTE</t>
  </si>
  <si>
    <t>OUT/20</t>
  </si>
  <si>
    <t>AJUDANTE (AJUDANTE PRATICO - SINDUSCON)</t>
  </si>
  <si>
    <t>AZULEJISTA (OFICIAL - SINDUSCON)</t>
  </si>
  <si>
    <t>CALCETEIRO/PINTOR (OFICIAL - SINDUSCON)</t>
  </si>
  <si>
    <t>CARPINTEIRO (OFICIAL - SINDUSCON)</t>
  </si>
  <si>
    <t>ELETRICISTA (OFICIAL - SINDUSCON)</t>
  </si>
  <si>
    <t>ELETROTECNICO MONTADOR - SINTRACONST</t>
  </si>
  <si>
    <t>ENCANADOR - (OFICIAL - SINDUSCON)</t>
  </si>
  <si>
    <t>ARMADOR (OFICIAL - SINDUSCON)</t>
  </si>
  <si>
    <t>GRANITEIRO/MARMORISTA (OFICIAL - SINDUSCON)</t>
  </si>
  <si>
    <t>LADRILHISTA - (OFICIAL - SINDUSCON)</t>
  </si>
  <si>
    <t>MONTADOR (SINTRACONST)</t>
  </si>
  <si>
    <t>PASTILHEIRO - (OFICIAL - SINDUSCON)</t>
  </si>
  <si>
    <t>PEDREIRO - (OFICIAL - SINDUSCON)</t>
  </si>
  <si>
    <t>PINTOR -(OFICIAL - SINDUSCON)</t>
  </si>
  <si>
    <t>SERVENTE (AUXILIAR DE OBRAS - SINDUSCON)</t>
  </si>
  <si>
    <t>TELHADISTA - (OFICIAL - SINDUSCON)</t>
  </si>
  <si>
    <t>NIVELADOR (SINTEC)</t>
  </si>
  <si>
    <t>AUXILIAR DE CAMPO (SINTEC)</t>
  </si>
  <si>
    <t>AJUDANTE MONTADOR ELETROMECÂNICO - (AJUDANTE DE MONTAGEM SINTRACONST)</t>
  </si>
  <si>
    <t>MONTADOR DE ESTRUTURA - SINTRACONST</t>
  </si>
  <si>
    <t>BUCHA PLASTICA S-7</t>
  </si>
  <si>
    <t>BUCHA PLASTICA S-5</t>
  </si>
  <si>
    <t>BUCHA PLASTICA S-8</t>
  </si>
  <si>
    <t>BUCHA PLASTICA COM PARAFUSO - 6MM</t>
  </si>
  <si>
    <t>MÃO DE OBRA</t>
  </si>
  <si>
    <t>FATOR</t>
  </si>
  <si>
    <t>MATERIAL</t>
  </si>
  <si>
    <t>C</t>
  </si>
  <si>
    <t>ABC</t>
  </si>
  <si>
    <t>COMPOSIÇÕES DER/IOPES</t>
  </si>
  <si>
    <t>LUMINARIAS PARA LÂMPADAS LED</t>
  </si>
  <si>
    <t>INSUMOS DER/IOPES</t>
  </si>
  <si>
    <t>LAMPADA TUBULAR LED T8 9W 600MM BIVOLT CERTIFICADA INMETRO</t>
  </si>
  <si>
    <t>LAMPADA TUBULAR LED T8 18W 1200MM BIVOLT CERTIFICADA INMETRO</t>
  </si>
  <si>
    <t>COMPOSIÇÕES CESAN</t>
  </si>
  <si>
    <t>COMPOSIÇÕES SCORIO</t>
  </si>
  <si>
    <t>REFERENCIAL</t>
  </si>
  <si>
    <t>COMPOSIÇÃO DE SERVIÇO</t>
  </si>
  <si>
    <t>MEDIANA</t>
  </si>
  <si>
    <t>UNIT+BDI</t>
  </si>
  <si>
    <t>A</t>
  </si>
  <si>
    <t>CURVA ABC</t>
  </si>
  <si>
    <t>LIMITE</t>
  </si>
  <si>
    <t>CATEGORIA</t>
  </si>
  <si>
    <t>PERCENTUAL</t>
  </si>
  <si>
    <t>QTDE</t>
  </si>
  <si>
    <t>VALOR</t>
  </si>
  <si>
    <t>B</t>
  </si>
  <si>
    <t>TEOREMA DE PARETO</t>
  </si>
  <si>
    <t>TABELA DE PREÇOS DE SERVIÇOS                                                            E-GPJ</t>
  </si>
  <si>
    <t>DATA BASE: OUTUBRO/ 2020                                                                                                                       E-DOC</t>
  </si>
  <si>
    <t>LS: 157,27%</t>
  </si>
  <si>
    <t>SEM  BDI</t>
  </si>
  <si>
    <t>PRECO UNITÁRIO</t>
  </si>
  <si>
    <t>PORTAO TIPO 1: TUBO FERRO GALV/TELA L=4M</t>
  </si>
  <si>
    <t>PORTAO TIPO 1: TUBO FERRO GALV/TELA L=1M</t>
  </si>
  <si>
    <t>PORTAO TIPO 2: CHAPA DE ACO L=4M H=3M</t>
  </si>
  <si>
    <t>1.2</t>
  </si>
  <si>
    <t>FEV/21</t>
  </si>
  <si>
    <t>Escavação Manual Em Material De 1A. Categoria, Até 1.50 M De Profundidade</t>
  </si>
  <si>
    <t>Fornecimento, Dobragem E Colocação Em Fôrma, De Armadura Ca-50 A Média, Diâmetro De 6.3 A 10.0 Mm</t>
  </si>
  <si>
    <t>Fornecimento, Dobragem E Colocação Em Fôrma, De Armadura Ca-60 B Fina, Diâmetro De 4.0 A 7.0Mm</t>
  </si>
  <si>
    <t>Fornecimento, Preparo E Aplicação De Concreto Fck=25 Mpa (Brita 1 E 2) - (5% De Perdas Já Incluído No Custo)</t>
  </si>
  <si>
    <t>Chapisco De Argamassa De Cimento E Areia Média Ou Grossa Lavada, No Traço 1:3, Espessura 5 Mm</t>
  </si>
  <si>
    <t>Reboco De Argamassa De Cimento, Cal Hidratada Ch1 E Areia Média Ou Grossa Lavada No Traço 1:0.5:6, Espessura 5Mm</t>
  </si>
  <si>
    <t>Pintura Com Tinta Acrílica Suvinil, Coral Ou Metalatex, Inclusive Selador Acrílico, Em Paredes Externas A Três Demãos</t>
  </si>
  <si>
    <t>ESQUADRIAS</t>
  </si>
  <si>
    <t>4.1</t>
  </si>
  <si>
    <t>3.1</t>
  </si>
  <si>
    <t>4.2</t>
  </si>
  <si>
    <t>2.1</t>
  </si>
  <si>
    <t>2.2</t>
  </si>
  <si>
    <t>2.3</t>
  </si>
  <si>
    <t>2.4</t>
  </si>
  <si>
    <t>2.5</t>
  </si>
  <si>
    <t>2.6</t>
  </si>
  <si>
    <t>2.7</t>
  </si>
  <si>
    <t>2.8</t>
  </si>
  <si>
    <t>3.2</t>
  </si>
  <si>
    <t>3.3</t>
  </si>
  <si>
    <t>3.4</t>
  </si>
  <si>
    <t>3.5</t>
  </si>
  <si>
    <t>4.3</t>
  </si>
  <si>
    <t>5.1</t>
  </si>
  <si>
    <t>4.4</t>
  </si>
  <si>
    <t>5.3</t>
  </si>
  <si>
    <t>5.4</t>
  </si>
  <si>
    <t>PAREDES</t>
  </si>
  <si>
    <t>6.1</t>
  </si>
  <si>
    <t>6.2</t>
  </si>
  <si>
    <t>6.3</t>
  </si>
  <si>
    <t>6.4</t>
  </si>
  <si>
    <t>6.5</t>
  </si>
  <si>
    <t>INSTALAÇÕES E EQUIPAMENTOS ELÉTRICOS</t>
  </si>
  <si>
    <t>6.6</t>
  </si>
  <si>
    <t>INSTALAÇÕES E EQUIPAMENTOS HIDRÁULICOS</t>
  </si>
  <si>
    <t>7.1</t>
  </si>
  <si>
    <t>7.2</t>
  </si>
  <si>
    <t>7.4</t>
  </si>
  <si>
    <t>7.5</t>
  </si>
  <si>
    <t>7.6</t>
  </si>
  <si>
    <t>7.7</t>
  </si>
  <si>
    <t>7.8</t>
  </si>
  <si>
    <t>7.9</t>
  </si>
  <si>
    <t>7.10</t>
  </si>
  <si>
    <t>8.1</t>
  </si>
  <si>
    <t>7.11</t>
  </si>
  <si>
    <t>8.2</t>
  </si>
  <si>
    <t>7.13</t>
  </si>
  <si>
    <t>7.14</t>
  </si>
  <si>
    <t>7.15</t>
  </si>
  <si>
    <t>9.1</t>
  </si>
  <si>
    <t>SERVIÇOS COMPLEMENTARES</t>
  </si>
  <si>
    <t>m²</t>
  </si>
  <si>
    <t>Código</t>
  </si>
  <si>
    <t>Descrição</t>
  </si>
  <si>
    <t>Und.</t>
  </si>
  <si>
    <t>Preço</t>
  </si>
  <si>
    <t>INSUMOS DE MAO DE OBRA</t>
  </si>
  <si>
    <t>MAO DE OBRA (SALARIOS)</t>
  </si>
  <si>
    <t>MAO DE OBRA (SALARIOS) - CONTINUACAO</t>
  </si>
  <si>
    <t>Categoria: Material</t>
  </si>
  <si>
    <t>INSUMOS BASICOS - CIVIL</t>
  </si>
  <si>
    <t>ELEMENTOS ESTRUTURAIS PRE-MOLDADOS</t>
  </si>
  <si>
    <t>AGREGADOS, AGLOMERANTES, MISTURADOS</t>
  </si>
  <si>
    <t>AGREGADOS, AGLOMERANTES E MISTURAS</t>
  </si>
  <si>
    <t>MADEIRAS</t>
  </si>
  <si>
    <t>MADEIRA DE LEI PARA TELHADO COLONIAL/TELHA FRANCESA</t>
  </si>
  <si>
    <t>MADEIRA DE LEI PARA TELHADO</t>
  </si>
  <si>
    <t>MADEIRAS - CONTINUACAO</t>
  </si>
  <si>
    <t>FORMAS E ESCORAMENTOS</t>
  </si>
  <si>
    <t>ARMADURAS PARA CONCRETO</t>
  </si>
  <si>
    <t>LAJES E PAINEIS PRE-FABRICADOS</t>
  </si>
  <si>
    <t>VEDACAO (TIJOLOS E BLOCOS)</t>
  </si>
  <si>
    <t>VEDACAO (ELEMENTOS VAZADOS)</t>
  </si>
  <si>
    <t>VEDACAO (DIVISORIAS)</t>
  </si>
  <si>
    <t>MATERIAIS PARA IMPERMEABILIZACAO</t>
  </si>
  <si>
    <t>ADITIVO SIKA 1</t>
  </si>
  <si>
    <t>MATERIAIS PARA IMPERMEABILIZACAO (CONT.)</t>
  </si>
  <si>
    <t>TELHAS E DOMUS</t>
  </si>
  <si>
    <t>TELHAS (ELEMENTOS DE ARREMATE)</t>
  </si>
  <si>
    <t>ELEMENTOS DE FIXACAO (PARAFUSOS/FERRAGENS)</t>
  </si>
  <si>
    <t>ELEMENTOS DE FIXACAO - CONTINUACAO</t>
  </si>
  <si>
    <t>ELEMENTOS DE FIXAÇÃO - CONTINUAÇÃO</t>
  </si>
  <si>
    <t>ARAMES</t>
  </si>
  <si>
    <t>FECHAMENTOS EXTERNOS</t>
  </si>
  <si>
    <t>FECHAMENTOS EXTERNOS (CONT.)</t>
  </si>
  <si>
    <t>DIVERSOS (CONTINUACAO)</t>
  </si>
  <si>
    <t>CILINDRO DE GAS DE COZINHA 45 KG (VAZIO)</t>
  </si>
  <si>
    <t>INSUMOS DE ACABAMENTOS - CIVIL</t>
  </si>
  <si>
    <t>ESQUADRIAS DE MADEIRA - ANGELIM PEDRA</t>
  </si>
  <si>
    <t>ESQUADRIAS DE MADEIRA (CONT.)</t>
  </si>
  <si>
    <t>ESQUADRIAS METÁLICAS (CONT.)</t>
  </si>
  <si>
    <t>FERRAGENS PARA ESQUADRIAS</t>
  </si>
  <si>
    <t>FERRAGENS PARA ESQUADRIAS (CONT.)</t>
  </si>
  <si>
    <t>REVESTIMENTOS (CERÂMICA E SIMILARES)</t>
  </si>
  <si>
    <t>REVESTIMENTOS (CERÂMICA E SIMILARES) - CONT.</t>
  </si>
  <si>
    <t>REVESTIMENTOS (PEDRAS NATURAIS)</t>
  </si>
  <si>
    <t>REVESTIMENTOS (ELEMENTOS DE ARREMATE)</t>
  </si>
  <si>
    <t>FORROS</t>
  </si>
  <si>
    <t>FORROS (CONTINUAÇÃO)</t>
  </si>
  <si>
    <t>FERRAGENS P/ ESQUADRIAS (CONT)</t>
  </si>
  <si>
    <t>PISOS (CERÂMICA E SIMILARES)</t>
  </si>
  <si>
    <t>PISOS (CERÂMICA E SIMILARES) - CONT.</t>
  </si>
  <si>
    <t>TINTAS (CONTINUACAO)</t>
  </si>
  <si>
    <t>PISOS CERAMICOS E GRANITO</t>
  </si>
  <si>
    <t>FERRAGENS PARA ESQUADRIAS (CONTINUAÇÃO)</t>
  </si>
  <si>
    <t>PISOS (MADEIRA, PLÁSTICOS, ETC)</t>
  </si>
  <si>
    <t>PISOS (MADEIRA, PLÁSTICOS, ETC) - CONT.</t>
  </si>
  <si>
    <t>PISOS (ELEMENTOS DE ARREMATE)</t>
  </si>
  <si>
    <t>PISOS (ELEMENTOS DE ARREMATE) - CONT.</t>
  </si>
  <si>
    <t>PAVIMENTAÇÃO EXTERNA</t>
  </si>
  <si>
    <t>VIDROS E ACESSORIOS</t>
  </si>
  <si>
    <t>VIDROS E ACESSORIOS (CONTINUAÇÃO)</t>
  </si>
  <si>
    <t>TINTAS (CONT.)</t>
  </si>
  <si>
    <t>VERNIZES E OUTROS MATERIAIS PARA PINTURA</t>
  </si>
  <si>
    <t>DIVERSOS (CONTINUAÇÃO)</t>
  </si>
  <si>
    <t>REVESTIMENTOS (PEDRAS NATURAIS) - CONTINUAÇÃO</t>
  </si>
  <si>
    <t>INSUMOS DE ELETRICA</t>
  </si>
  <si>
    <t>POSTE (CONT)</t>
  </si>
  <si>
    <t>PARA RAIOS E ACESSORIOS</t>
  </si>
  <si>
    <t>ISOLADORES E ESPACADORES</t>
  </si>
  <si>
    <t>LAMPADAS (CONTINUAÇÃO)</t>
  </si>
  <si>
    <t>LUMINARIAS - CONT</t>
  </si>
  <si>
    <t>TRANSFORMADORES</t>
  </si>
  <si>
    <t>PARA-RAIOS - ACESSORIOS</t>
  </si>
  <si>
    <t>QUADROS E CAIXAS ENTRADA/MEDIÇÃO</t>
  </si>
  <si>
    <t>QUADROS E CAIXAS (CONTINUAÇÃO)</t>
  </si>
  <si>
    <t>ELETRODUTOS (AÇO ESMALTADO E CONEXÕES)</t>
  </si>
  <si>
    <t>CAIXAS DE PASSAGEM E ECONDULETES (CONTINUAÇÃO)</t>
  </si>
  <si>
    <t>ELETRODUTOS (PVC RIGIDO E CONEXÕES)</t>
  </si>
  <si>
    <t>ELETRODUTOS (PVC RIGIDO E CONEXÕES) - CONTINUAÇÃO</t>
  </si>
  <si>
    <t>ELETRODUTOS (PVC RIG/FLEX E CONEXOES - CONT</t>
  </si>
  <si>
    <t>FIOS E CABOS (CONTINUAÇÃO)</t>
  </si>
  <si>
    <t>FIOS E CABOS (CONT)</t>
  </si>
  <si>
    <t>CHAVES</t>
  </si>
  <si>
    <t>BASES E FUSIVEIS</t>
  </si>
  <si>
    <t>BASES E FUSIVEIS (CONTINUACAO)</t>
  </si>
  <si>
    <t>DISJUNTORES (CONTINUAÇÃO)</t>
  </si>
  <si>
    <t>DISJUNTORES</t>
  </si>
  <si>
    <t>DISJUNTORES (CONTINUACAO)</t>
  </si>
  <si>
    <t>CAIXAS DE PASSAGEM E CONDULETES</t>
  </si>
  <si>
    <t>CAIXAS DE PASSAGEM E CONDULETES (CONTINUAÇÃO)</t>
  </si>
  <si>
    <t>INTERRUPTORES, TOMADAS E ESPELHOS</t>
  </si>
  <si>
    <t>LUMINÁRIAS (CALHAS, PROJETORES, CONJUNTOS)</t>
  </si>
  <si>
    <t>LÂMPADAS</t>
  </si>
  <si>
    <t>LUMINÁRIAS (CONT.)</t>
  </si>
  <si>
    <t>LUMINARIAS (CONT)</t>
  </si>
  <si>
    <t>LUMINARIAS (CONT )</t>
  </si>
  <si>
    <t>APARELHOS ELETRICOS</t>
  </si>
  <si>
    <t>APARELHOS ELETRICOS - CONTINUAÇÃO</t>
  </si>
  <si>
    <t>APARELHOS ELÉTRICOS - CONTINUAÇÃO</t>
  </si>
  <si>
    <t>PARA-RAIOS E ACESSORIOS</t>
  </si>
  <si>
    <t>ELETROFERRAGENS</t>
  </si>
  <si>
    <t>ELETROFERRAGENS (BUCHAS.ARRUELAS. BRACADEIRAS)</t>
  </si>
  <si>
    <t>PARA-RAIOS E ACESSORIOS (CONT.)</t>
  </si>
  <si>
    <t>DIVERSOS - CONTINUAÇÃO</t>
  </si>
  <si>
    <t>INSUMOS ELETRICA CONTINUACAO</t>
  </si>
  <si>
    <t>ELETROFERRAGENS (DIVERSOS)</t>
  </si>
  <si>
    <t>DIVERSOS (CONT.)</t>
  </si>
  <si>
    <t>INSUMOS DE REDE LOGICA / TELEFONIA/ CFTV/ SOM</t>
  </si>
  <si>
    <t>CABOS E CONEXOES</t>
  </si>
  <si>
    <t>TOMADAS</t>
  </si>
  <si>
    <t>INSUMOS DE HIDRAULICA</t>
  </si>
  <si>
    <t>TUBOS (CONCRETO)</t>
  </si>
  <si>
    <t>TUBOS (CONCRETO-CONT.)</t>
  </si>
  <si>
    <t>TUBOS (AÇO GALVANIZADO E CONEXÕES)</t>
  </si>
  <si>
    <t>TUBOS (FERRO FUNDIDO E CONEXÕES)</t>
  </si>
  <si>
    <t>TUBOS (PVC RÍGIDO E CONEXÕES)</t>
  </si>
  <si>
    <t>TUBOS (PVC RÍGIDO E CONEXÕES) - CONT.</t>
  </si>
  <si>
    <t>TUBO DE ESGOTO DE PVC SERIE "R" CINZA (6") - 150MM - TIGRE, AMANCO OU EQUIVALENTE</t>
  </si>
  <si>
    <t>TUBOS (PVC RIGIDO TP ESGOTO)</t>
  </si>
  <si>
    <t>TUBOS (PVC RIGIDO SOLDAVEL E ESGOTO COM CONEXOES)</t>
  </si>
  <si>
    <t>TUBO DE PVC SOLDAVEL MARROM 20MM (AGUA FRIA) - TIGRE, AMANCO OU EQUIVALENTE</t>
  </si>
  <si>
    <t>TUBO DE PVC SOLDAVEL MARROM 25MM (AGUA FRIA) - TIGRE, AMANCO OU EQUIVALENTE</t>
  </si>
  <si>
    <t>TUBO DE PVC SOLDAVEL MARROM 32MM (AGUA FRIA) - TIGRE, AMANCO OU EQUIVALENTE</t>
  </si>
  <si>
    <t>TUBO DE PVC SOLDAVEL MARROM 40MM (AGUA FRIA) - TIGRE, AMANCO OU EQUIVALENTE</t>
  </si>
  <si>
    <t>TUBO DE PVC SOLDAVEL MARROM 50MM (AGUA FRIA) - TIGRE, AMANCO OU EQUIVALENTE</t>
  </si>
  <si>
    <t>TUBO DE PVC SOLDAVEL MARROM 60MM (AGUA FRIA) - TIGRE, AMANCO OU EQUIVALENTE</t>
  </si>
  <si>
    <t>TUBO DE PVC SOLDAVEL MARROM 75MM (AGUA FRIA) - TIGRE, AMANCO OU EQUIVALENTE</t>
  </si>
  <si>
    <t>TUBO DE PVC SOLDAVEL MARROM 85MM (AGUA FRIA) - TIGRE, AMANCO OU EQUIVALENTE</t>
  </si>
  <si>
    <t>TUBO DE ESGOTO PRIMARIO DE PVC BRANCO SERIE NORMAL(1.1/2") - 40MM - TIGRE, AMANCO OU EQUIVALENTE</t>
  </si>
  <si>
    <t>TUBO DE ESGOTO PRIMARIO DE PVC BRANCO SERIE NORMAL (2") - 50MM - TIGRE, AMANCO OU EQUIVALENTE</t>
  </si>
  <si>
    <t>TUBO DE ESGOTO PRIMARIO DE PVC BRANCO SERIE NORMAL (3") - 75MM - TIGRE, AMANCO OU EQUIVALENTE</t>
  </si>
  <si>
    <t>TUBO DE ESGOTO PRIMARIO DE PVC BRANCO SERIE NORMAL (4") - 100MM - TIGRE, AMANCO OU EQUIVALENTE</t>
  </si>
  <si>
    <t>TUBO DE ESGOTO PRIMARIO DE PVC BRANCO SERIE NORMAL (6") - 150MM - TIGRE, AMANCO OU EQUIVALENTE</t>
  </si>
  <si>
    <t>TUBO DE ESGOTO PRIMARIO DE PVC BRANCO SERIE NORMAL (8") - 200MM - TIGRE, AMANCO OU EQUIVALENTE</t>
  </si>
  <si>
    <t>TUBOS (PVC RIGIDO E CONEXOES - CONT.)</t>
  </si>
  <si>
    <t>TUBOS (PVC RIGIDO E CONEXOES-ROSCAVEL)</t>
  </si>
  <si>
    <t>TUBOS (PVC E CONEXOES - CONT.)</t>
  </si>
  <si>
    <t>REGISTROS</t>
  </si>
  <si>
    <t>VÁLVULAS</t>
  </si>
  <si>
    <t>VALVULA DE DESCARGA P/ MICTORIO 1.1/2"</t>
  </si>
  <si>
    <t>VÁLVULAS (CONTINUAÇÃO)</t>
  </si>
  <si>
    <t>SIFÕES / ENGATES</t>
  </si>
  <si>
    <t>CAIXAS DE DESCARGA E RESERVATORIOS</t>
  </si>
  <si>
    <t>APARELHOS SANITÁRIOS E SIMILARES</t>
  </si>
  <si>
    <t>METAIS SANITÁRIOS</t>
  </si>
  <si>
    <t>TORNEIRA DE LAVATORIO PAREDE ANTI-VANDAL CROMADO BIOPRESS AV 140MM - 1182-AV-BIO-140 - FABRIMAR OU EQUIVALENTE</t>
  </si>
  <si>
    <t>APARELHOS E EQUIPAMENTOS</t>
  </si>
  <si>
    <t>EQUIPAMENTOS DE PROTEÇÃO CONTRA INCÊNDIO</t>
  </si>
  <si>
    <t>RALOS, CAIXAS E GRELHAS</t>
  </si>
  <si>
    <t>RALOS, CAIXAS E GRELHAS (CONT)</t>
  </si>
  <si>
    <t>CAPTAÇÃO ÁGUAS PLUVIAIS</t>
  </si>
  <si>
    <t>CAPTACAO AGUAS PLUVIAIS (CONTINUACAO)</t>
  </si>
  <si>
    <t>DIVERSOS (CONT)</t>
  </si>
  <si>
    <t>ASSENTO POLIESTER P/ BACIA VOGUE PLUS AP51 - DECA OU EQUIVALENTE</t>
  </si>
  <si>
    <t>ASSENTO POLIESTER C/ ABERTURA FRONTAL P/ BACIA VOGUE PLUS AP52 - DECA OU EQUIVALENTE</t>
  </si>
  <si>
    <t>TUBOS E CONEXÕES FºFº TK P/ INST. BOMBAS (EE)</t>
  </si>
  <si>
    <t>DIVERSOS CONTINUACAO</t>
  </si>
  <si>
    <t>INSUMOS DE MANUTENCAO - SERRALHERIA</t>
  </si>
  <si>
    <t>INSUMOS DE MANUTENÇAO SERRALHERIA (CONT)</t>
  </si>
  <si>
    <t>INSUMOS DE ELETRICA (CONT.)</t>
  </si>
  <si>
    <t>PARA RAIOS E ACESSORIOS (CONT)</t>
  </si>
  <si>
    <t>INSUMOS ACABAMENTOS - CIVIL</t>
  </si>
  <si>
    <t>REVESTIMENTOS CERAMICOS (PAREDES)</t>
  </si>
  <si>
    <t>ESQUADRIAS METALICAS</t>
  </si>
  <si>
    <t>ROD. FEDERAL - CONSTRUCAO</t>
  </si>
  <si>
    <t>CONTINUACAO - CONSTRUCAO DE ESTRADAS</t>
  </si>
  <si>
    <t>OFICINA</t>
  </si>
  <si>
    <t>COMBUSTIVEL</t>
  </si>
  <si>
    <t>MATERIAL DE CONSUMO I</t>
  </si>
  <si>
    <t>FERRAMENTAS</t>
  </si>
  <si>
    <t>FERRAMENTAS MANUAIS E ACESSORIOS</t>
  </si>
  <si>
    <t>INSUMOS MÃO DE OBRA - MENSALISTA</t>
  </si>
  <si>
    <t>MÃO DE OBRA (SALÁRIOS-MENSAL)</t>
  </si>
  <si>
    <t>MÃO DE OBRAS (SALARIO-MENSAL)</t>
  </si>
  <si>
    <t>INSUMOS IOPES</t>
  </si>
  <si>
    <t>INSUMOS DIVERSOS SEDU</t>
  </si>
  <si>
    <t>INSUMOS PRECO SINAPI</t>
  </si>
  <si>
    <t>Categoria: Equipamento</t>
  </si>
  <si>
    <t>Preço Prod.</t>
  </si>
  <si>
    <t>Preço Improd.</t>
  </si>
  <si>
    <t>INSUMOS - EQUIPAMENTOS (EQUIPAMENTOS NOVOS)</t>
  </si>
  <si>
    <t>EQUIPAMENTOS - CUSTO HORARIO</t>
  </si>
  <si>
    <t>EQUIPAMENTOS (CUSTO HORARIO - CONT)</t>
  </si>
  <si>
    <t>EQUIPAMENTOS - CUSTO HORARIO (CONT)</t>
  </si>
  <si>
    <t>EQUIPAMENTOS ROD. FEDERAL CONSERVACAO</t>
  </si>
  <si>
    <t>8.3</t>
  </si>
  <si>
    <t>8.4</t>
  </si>
  <si>
    <t>Placa De Obra Nas Dimensões De 2.0 X 4.0 M, Padrão Iopes</t>
  </si>
  <si>
    <t>Retirada De Portas E Janelas De Madeira, Inclusive Batentes</t>
  </si>
  <si>
    <t>Demolição De Alvenaria</t>
  </si>
  <si>
    <t>Retirada De Aparelhos Sanitários</t>
  </si>
  <si>
    <t>Retirada De Torneiras E Registros</t>
  </si>
  <si>
    <t>Retirada De Esquadrias Metálicas</t>
  </si>
  <si>
    <t>Demolição De Revestimento Com Azulejos</t>
  </si>
  <si>
    <t>Demolição De Piso Revestido Com Cerâmica</t>
  </si>
  <si>
    <t>Remoção De Luminárias, De Forma Manual, Sem Reaproveitamento. Af_12/2017</t>
  </si>
  <si>
    <t>Demolição De Pilares E Vigas Em Concreto Armado, De Forma Manual, Sem Reaproveitamento. Af_12/2017</t>
  </si>
  <si>
    <t>Apicoamento De Superfície Com Revestimento Em Argamassa</t>
  </si>
  <si>
    <t>Piso Cerâmico Esmaltado, Pei 5, Acabamento Semibrilho, Dim. 45X45Cm, Ref. De Cor Cargo Plus White Eliane/Equiv. Assentado Com Argamassa De Cimento Colante, Inclusive Rejuntamento</t>
  </si>
  <si>
    <t>Verga/Contraverga Reta De Concreto Armado 10 X 5 Cm, Fck = 15 Mpa, Inclusive Forma, Armação E Desforma</t>
  </si>
  <si>
    <t>Soleira De Granito Esp. 2 Cm E Largura De 15 Cm</t>
  </si>
  <si>
    <t>Pintura Com Tinta Esmalte Sintético, Marcas De Referência Suvinil, Coral Ou Metalatex, A Duas Demãos, Inclusive Fundo Anticorrosivo A Uma Demão, Em Metal</t>
  </si>
  <si>
    <t>Janela De Correr Para Vidro Em Alumínio Anodizado Cor Natural, Linha 25, Completa, Incl. Puxador Com Tranca, Alizar, Caixilho E Contramarco, Exclusive Vidro</t>
  </si>
  <si>
    <t>Marco De Madeira De Lei De 1ª (Peroba, Ipê, Angelim Pedra Ou Equivalente) Com 15X3 Cm De Batente, Nas Dimensões De 0.70 X 2.10 M</t>
  </si>
  <si>
    <t>Vidro Plano Transparente Liso, Com 4 Mm De Espessura</t>
  </si>
  <si>
    <t>Janela Tipo Maxim-Ar Para Vidro Em Alumínio Anodizado Natural, Linha 25, Completa, Incl. Puxador Com Tranca, Caixilho, Alizar E Contramarco, Exclusive Vidro</t>
  </si>
  <si>
    <t>Alizar De Madeira De Lei De 1ª (Peroba, Ipê, Angelim Pedra Ou Equivalente) De 5 X 1,5 Cm</t>
  </si>
  <si>
    <t>Portão De Ferro De Abrir Em Barra Chata, Inclusive Chumbamento</t>
  </si>
  <si>
    <t>Gradil Em Alumínio Fixado Em Vãos De Janelas, Formado Por Tubos De 3/4". Af_04/2019</t>
  </si>
  <si>
    <t>Instalação De Vidro Temperado, E = 6 Mm, Encaixado Em Perfil U. Af_01/2021_P</t>
  </si>
  <si>
    <t>Lixamento De Parede Com Pintura Antiga Pva Para Recebimento De Nova Camada De Tinta</t>
  </si>
  <si>
    <t>Pintura Com Tinta Látex Pva Suvinil, Coral Ou Metalatex, Inclusive Selador Em Paredes Internas E Forros A Três Demãos</t>
  </si>
  <si>
    <t>Roda Parede Em Granito Cinza Andorinha 7X2Cm, Com Acabamento Abaulado Nos Dois Lados</t>
  </si>
  <si>
    <t>Alvenaria De Blocos Cerâmicos 10 Furos 10X20X20Cm, Assentados C/Argamassa De Cimento, Cal Hidratada Ch1 E Areia Traço 1:0,5:8, Juntas 12Mm E Esp. Das Paredes S/Revestimento, 10Cm (Bloco Comprado Na Praça De Vitória, Posto Obra)</t>
  </si>
  <si>
    <t>Emassamento De Paredes E Forros, Com Duas Demãos De Massa À Base De Pva, Marcas De Referência Suvinil, Coral Ou Metalatex</t>
  </si>
  <si>
    <t>Retirada De Revestimento Antigo Em Reboco</t>
  </si>
  <si>
    <t>Luminaria Sobrepor Compl., Corpo Ch. Aço Pintada Branca, Refletor Aletas Parabólicas Alum.Alta Pureza E Refletância Inclusive 2 Lâmpadas Led T8 20W Temp. De Cor 5000K Bivolt C/ 1,20M - Ref. Caa01-S232 - Lumicenter Ou Equivalente</t>
  </si>
  <si>
    <t>Interruptor De Uma Tecla Simples 10A/250V, Com Placa 4X2"</t>
  </si>
  <si>
    <t>Ventilador De Teto Base Madeira Sem Alojamento Para Luminária, Ref. Tron Ou Equivalente, Com Comando De Interruptor Simples, Sem Dimer Para Regulagem De Velocidade</t>
  </si>
  <si>
    <t>Ponto Padrão De Tomada Para Chuveiro Elétrico - Considerando Eletroduto Pvc Rígido De 3/4" Inclusive Conexões (9.0M), Fio Isolado Pvc De 6.0Mm2 (32.5M) E Caixa Estampada 4X2" (1 Und)</t>
  </si>
  <si>
    <t>Bacia Sifonada De Louça Branca Com Caixa Acoplada, Inclusive Acessórios</t>
  </si>
  <si>
    <t>Torneira De Parede Cromada, Marcas De Referência Fabrimar (Linha Prática, Ref.1157) , Deca Ou Docol</t>
  </si>
  <si>
    <t>Ponto Com Registro De Pressão (Chuveiro, Caixa De Descarga, Etc...)</t>
  </si>
  <si>
    <t>Torneira Pressão Em Pvc Para Pia Diam. 1/2", Marcas De Referência Astra, Cipla Ou Akros</t>
  </si>
  <si>
    <t>Lavatório De Louça Branca, Padrão Popular, Marcas De Referência Deca, Celite Ou Ideal Standard, Inclusive Acessórios Em Pvc, Exceto Torneira</t>
  </si>
  <si>
    <t>Ponto De Água Fria (Lavatório, Tanque, Pia De Cozinha, Etc...)</t>
  </si>
  <si>
    <t>Ponto Para Esgoto Secundário (Pia, Lavatório, Mictório, Tanque, Bidê, Etc...)</t>
  </si>
  <si>
    <t>Espelho Para Banheiros Espessura 4 Mm, Incluindo Chapa Compensada 10 Mm, Moldura De Alumínio Em Perfil L 3/4", Fixado Com Parafusos Cromados</t>
  </si>
  <si>
    <t>Chuveiro Elétrico Tipo Ducha Lorenzet Ou Corona</t>
  </si>
  <si>
    <t>Bancada De Granito Com Espessura De 2 Cm</t>
  </si>
  <si>
    <t>Ponto Para Esgoto Primário (Vaso Sanitário)</t>
  </si>
  <si>
    <t>Sifão Em Pvc Para Tanque 2"</t>
  </si>
  <si>
    <t>Limpeza Geral Da Obra (Edificação)</t>
  </si>
  <si>
    <t>6.7</t>
  </si>
  <si>
    <t>8.5</t>
  </si>
  <si>
    <t>8.6</t>
  </si>
  <si>
    <t>8.7</t>
  </si>
  <si>
    <t>8.8</t>
  </si>
  <si>
    <t>8.9</t>
  </si>
  <si>
    <t>5.2</t>
  </si>
  <si>
    <t>6.8</t>
  </si>
  <si>
    <t>6.9</t>
  </si>
  <si>
    <t>Revestimento Cerâmico Para Paredes Internas Com Placas Tipo Esmaltada Extra De Dimensões 32X57 Cm Aplicadas Em Ambientes De Área Maior Que 5 M² A Meia Altura Das Paredes. Af_06/2014</t>
  </si>
  <si>
    <t>10.1</t>
  </si>
  <si>
    <t>10.2</t>
  </si>
  <si>
    <t>10.3</t>
  </si>
  <si>
    <t>ESTRUTURAS DE CONCRETO</t>
  </si>
  <si>
    <t>Barracão Para Almoxarifado Área De 10.90M2, De Chapa De Compensado 12Mm E Pontaletes 8X8Cm, Piso Cimentado E Cobertura De Telha De Fibrocimento De 6Mm, Inclusive Ponto De Luz, Conf. Projeto (2 Utilizações)</t>
  </si>
  <si>
    <t>Remoção De Pontos Elétricos (Ventiladores)</t>
  </si>
  <si>
    <t>Pintura Com Verniz Brilhante, Linha Premium, Marcas De Referência Suvinil, Coral Ou Metalatex, Em Madeira, A Três Demãos</t>
  </si>
  <si>
    <t>Limpeza De Aço Com Lixamento E Escovamento Com Escova De Aço, Até A Completa Remoção De Partículas Soltas, Materiais Indesejáveis E Corrosão</t>
  </si>
  <si>
    <t>Lixamento De Madeira Para Aplicação De Fundo Ou Pintura. Af_01/2021</t>
  </si>
  <si>
    <t>Conserto De Trincas Nas Paredes, Incluindo Rasgo, Tela Eletrosoldada E Graute.</t>
  </si>
  <si>
    <t>Luminária Tipo Plafon Em Plástico, De Sobrepor, Com 1 Lâmpada Fluorescente De 15 W, Sem Reator - Fornecimento E Instalação. Af_02/2020</t>
  </si>
  <si>
    <t>Espelho Para Caixa Estampada 4 X 2"</t>
  </si>
  <si>
    <t>Índice De Preço Para Remoção De Entulho Decorrente Da Execução De Obras (Classe A Conama - Nbr 10.004 - Classe Ii-B), Incluindo Aluguel Da Caçamba, Carga, Transporte E Descarga Em Área Licenciada</t>
  </si>
  <si>
    <t>Pintura De Letra Em Parede Dim. 20X30Cm Com Tinta Látex Acrílica, Marcas De Referência Suvinil, Coral Ou Metalatex</t>
  </si>
  <si>
    <t>Fôrma De Chapa Compensada Resinada 12Mm, Levando-Se Em Conta A Utilização 3 Vezes (Incluido O Material, Corte, Montagem, Escoramento E Desfôrma)</t>
  </si>
  <si>
    <t>PISO</t>
  </si>
  <si>
    <t>2.9</t>
  </si>
  <si>
    <t>2.10</t>
  </si>
  <si>
    <t>2.11</t>
  </si>
  <si>
    <t>4.5</t>
  </si>
  <si>
    <t>4.6</t>
  </si>
  <si>
    <t>4.7</t>
  </si>
  <si>
    <t>4.8</t>
  </si>
  <si>
    <t>4.9</t>
  </si>
  <si>
    <t>4.10</t>
  </si>
  <si>
    <t>4.11</t>
  </si>
  <si>
    <t>4.12</t>
  </si>
  <si>
    <t>4.13</t>
  </si>
  <si>
    <t>4.14</t>
  </si>
  <si>
    <t>4.15</t>
  </si>
  <si>
    <t>8.11</t>
  </si>
  <si>
    <t>8.12</t>
  </si>
  <si>
    <t>11.1</t>
  </si>
  <si>
    <t>11.2</t>
  </si>
  <si>
    <t>11.3</t>
  </si>
  <si>
    <t>4.16</t>
  </si>
  <si>
    <t>4.17</t>
  </si>
  <si>
    <t>4.18</t>
  </si>
  <si>
    <t>11.4</t>
  </si>
  <si>
    <t>11.5</t>
  </si>
  <si>
    <t>12.1</t>
  </si>
  <si>
    <t>4.19</t>
  </si>
  <si>
    <t>INSTALAÇÕES DE GÁS</t>
  </si>
  <si>
    <t>4.20</t>
  </si>
  <si>
    <t>4.21</t>
  </si>
  <si>
    <t>4.22</t>
  </si>
  <si>
    <t>1.3</t>
  </si>
  <si>
    <t>O BDI ADOTADO SEGUE RESOLUÇÃO TC Nº 329, DE 24 DE SETEMBRO DE 2019.</t>
  </si>
  <si>
    <t>Demolição De Piso Cimentado Inclusive Lastro De Concreto</t>
  </si>
  <si>
    <t>Reaterro Apiloado De Cavas De Fundação, Em Camadas De 20 Cm</t>
  </si>
  <si>
    <t>Lastro Regularizado E Impermeabilizado De Concreto Não Estrutural, Espessura De 8 Cm</t>
  </si>
  <si>
    <t>Piso Argamassa Alta Resistência Tipo Granilite Ou Equiv De Qualidade Comprovada, Esp De 10Mm, Com Juntas Plástica Em Quadros De 1M, Na Cor Natural, Com Acabamento Polido Mecanizado, Inclusive Regularização E=3.0Cm</t>
  </si>
  <si>
    <t>Polimento De Piso Piso Granilite</t>
  </si>
  <si>
    <t>Porta Em Madeira De Lei Tipo Angelim Pedra Ou Equiv.,Esp. 35 Mm, Maciça C/ Friso P/ Verniz, Padrão Sedu, Com Visor, Inclusive Alizares, Dobradiças E Fechadura De Bola Ext. Em Latão Cromado Lafonte Ou Equiv., Excl. Marco, Dimensões: 0.90 X 2.10 M</t>
  </si>
  <si>
    <t>Marco De Madeira De Lei De 1ª (Peroba, Ipê, Angelim Pedra Ou Equivalente) Com 15 X 3 Cm De Batente, Nas Dimensões De 0.90 X 2.10 M</t>
  </si>
  <si>
    <t>Porta Em Madeira De Lei Tipo Angelim Pedra Ou Equiv.,Esp. 35 Mm, Maciça C/ Friso P/ Verniz, Padrão Sedu, Com Visor, Inclusive Alizares, Dobradiças E Fechadura De Bola Ext. Em Latão Cromado Lafonte Ou Equiv., Excl. Marco, Dimensões: 0.80 X 2.10 M</t>
  </si>
  <si>
    <t>Marco De Madeira De Lei De 1ª (Peroba, Ipê, Angelim Pedra Ou Equivalente) Com 15X3 Cm De Batente, Nas Dimensões De 0.80 X 2.10 M</t>
  </si>
  <si>
    <t>Porta Em Madeira De Lei Tipo Angelim Pedra Ou Equiv.,Esp. 35 Mm, Maciça C/ Friso P/ Verniz, Padrão Sedu, Com Visor, Inclusive Alizares, Dobradiças E Fechadura De Bola Ext. Em Latão Cromado Lafonte Ou Equiv., Excl. Marco, Dimensões: 0.70 X 2.10 M</t>
  </si>
  <si>
    <t>Recolocação De Folha De Porta Em Madeira De 1 Folha, Excl. Ferragens, Marcos E Alizares</t>
  </si>
  <si>
    <t>Porta De Abrir Tipo Veneziana Em Alumínio Anodizado, Linha 25, Completa, Incl. Puxador Com Tranca, Caixilho, Alizar E Contramarco</t>
  </si>
  <si>
    <t>Tomada Padrão Brasileiro Linha Branca, Nbr 14136 2 Polos + Terra 10A/250V, Com Placa 4X2"</t>
  </si>
  <si>
    <t>Interruptor De Duas Teclas Simples 10A/250V, Com Placa 4X2"</t>
  </si>
  <si>
    <t>Ponto Padrão De Tomada 2 Pólos Mais Terra - Considerando Eletroduto Pvc Rígido De 3/4" Inclusive Conexões (5.0M), Fio Isolado Pvc De 2.5Mm2 (16.5M) E Caixa Estampada 4X2" (1 Und)</t>
  </si>
  <si>
    <t>Ponto Padrão De Interruptor De 1 Tecla Paralelo - Considerando Eletroduto Pvc Rígido De 3/4" Inclusive Conexões (8.5M), Fio Isolado Pvc De 2.5Mm2 (28.8M) E Caixa Estampada 4X2" (1 Und)</t>
  </si>
  <si>
    <t>Ponto Para Iluminação De Emergência Completo, Inclusive Bloco Autônomo De Iluminação 2X9W Com Tomada Universal</t>
  </si>
  <si>
    <t>Placa De Sinalização De Segurança Codigo 14 - 315/158(Nbr 13.434); Código S3(Nt 14/2010-Es) ("Saida De Emergência" - Seta Vertical)</t>
  </si>
  <si>
    <t>Ponto Padrão De Tomada Para Ar Refrigerado - Considerando Eletroduto Pvc Rígido De 3/4" Inclusive Conexões (6.0M), Fio Isolado Pvc De 4.0Mm2 (21.6M) E Caixa Estampada 4X2" (1 Und)</t>
  </si>
  <si>
    <t>Cobertura Nova De Telhas Cerâmicas Tipo Capa E Canal Inclusive Cumeeiras (Telhas Compradas Na Fábrica, Posto Obra)</t>
  </si>
  <si>
    <t>Fornecimento, Preparo E Aplicação De Concreto Magro Com Consumo Mínimo De Cimento De 250 Kg/M3 (Brita 1 E 2) - (5% De Perdas Já Incluído No Custo)</t>
  </si>
  <si>
    <t>Fornecimento E Instalação De Equipamento Para A Ligação De Gás Da Casinha De Gás Até O Fogão, Incluso Quebra Do Piso Para A Passagem Do Piso.</t>
  </si>
  <si>
    <t>NOME DA ESCOLA</t>
  </si>
  <si>
    <t>ENDEREÇO DA ESCOLA</t>
  </si>
  <si>
    <t>Rodapé de cerâmica PEI-3, assentado com argamassa de cimento cola h = 7.0 cm, inclusive rejuntamento com cimento branco</t>
  </si>
  <si>
    <t>Quadro de distribuição de energia em PVC, de embutir, com 12 divisões modulares com barramento</t>
  </si>
  <si>
    <t>Ponto padrão de luz no teto - considerando eletroduto PVC rígido de 3/4" inclusive conexões (4.5m), fio isolado PVC de 2.5mm2 (16.2m) e caixa PVC 4x4" (1 und)</t>
  </si>
  <si>
    <t>Ponto padrão de luz na parede - considerando eletroduto PVC rígido de 3/4" inclusive conexões (4.5m), fio isolado PVC de 2.5mm2 (16.2m) e caixa pvc 4x2" (1 und)</t>
  </si>
  <si>
    <t>Ponto padrão de tomada 2 pólos mais terra - considerando eletroduto PVC rígido de 3/4" inclusive conexões (5.0m), fio isolado PVC de 2.5mm2 (16.5m) e caixa pvc 4x2" (1 und)</t>
  </si>
  <si>
    <t>Ponto padrão de tomada para chuveiro elétrico - considerando eletroduto PVC rígido de 3/4" inclusive conexões (9.0m), fio isolado PVC de 6.0mm2 (32.5m) e caixa PVC 4x2" (1 und)</t>
  </si>
  <si>
    <t>Ponto padrão de tomada para ar refrigerado - considerando eletroduto PVC rígido de 3/4" inclusive conexões (6.0m), fio isolado PVC de 4.0mm2 (21.6m) e caixa PVC 4x2" (1 und)</t>
  </si>
  <si>
    <t>Ponto padrão de ventilador no teto - considerando eletroduto PVC rígido de 3/4" inclusive conexões (4.5m), fio isolado PVC de 2.5mm2 (21.6m) e caixa PVC 4x4" (1 und)</t>
  </si>
  <si>
    <t>Ponto padrão de interruptor de 2 teclas simples - considerando eletroduto PVC rígido de 3/4" inclusive conexões (3.3m), fio isolado PVC de 2.5mm2 (17.2m) e caixa PVC 4x2" (1 und)</t>
  </si>
  <si>
    <t>Ponto padrão de interruptor de 1 tecla paralelo - considerando eletroduto PVC rígido de 3/4" inclusive conexões (8.5m), fio isolado PVC de 2.5mm2 (28.8m) e caixa PVC 4x2" (1 und)</t>
  </si>
  <si>
    <t>Ponto padrão de interruptor de 1 tecla simples e 1 tomada dois pólos mais terra 10A/250V - considerando eletroduto PVC rígido de 3/4" inclusive conexões (4.5m), fio isolado PVC de 2.5mm2 (19.4m) e caixa PVC 4x2" (1 und)</t>
  </si>
  <si>
    <t>Ponto padrão de interruptor de 2 teclas simples e 1 tomada dois pólos mais terra 10A/250V - considerando eletroduto PVC rígido de 3/4" inclusive conexões (4.5m), fio isolado PVC de 2.5mm2 (22.9m) e caixa PVC 4x2" (1 und)</t>
  </si>
  <si>
    <t>Ponto padrão de campainha - considerando eletroduto PVC rígido de 3/4" inclusive conexões (5.0m), fio isolado PVC de 2.5mm2 (12.0m) e caixa PVC 4x2" (1 und)</t>
  </si>
  <si>
    <t>Ponto padrão de interruptor para ventilador - considerando eletroduto PVC rígido de 3/4" inclusive conexões (3.3m), fio isolado PVC de 2.5mm2 (12.0m) e caixa PVC 4x2" (1 und)</t>
  </si>
  <si>
    <t>Ponto padrão de interruptor de 3 teclas simples - considerando eletroduto PVC rígido de 3/4" inclusive conexões (4.5m), fio isolado PVC de 2.5mm2 (25.8m) e caixa PVC 4x2" (1 und)</t>
  </si>
  <si>
    <t>Ponto de antena de TV - considerando eletroduto PVC rígido de 3/4" inclusive conexões (3.0m), cabo coaxial 67 Ohms (4.5m) e caixa PVC 4x2" (1 und)</t>
  </si>
  <si>
    <t>Ponto padrão de interruptor de 1 tecla intermediário - considerando eletroduto PVC rígido de 3/4" inclusive conexões (3.3m), fio isolado PVC de 2.5mm2 (15.8m) e caixa PVC 4x2" (1 und)</t>
  </si>
  <si>
    <t>Luminária embutir compl., corpo ch. aço pintada branca, refletor,aletas parabólicas alum.alta pureza e refletância nclusive 4 lâmpadas LED T8 9W temp. de cor 5000k - Ref.CE416AL-N - AMES, 6026 - LUMAVI OU EQUIVALENTE</t>
  </si>
  <si>
    <t>PERFIL "U" EM ALUMINIO ANODIZADO NATURAL 1/2" X 1/2" ESP. 1/16"</t>
  </si>
  <si>
    <t>QUADRO DISTRIB EM PVC 12 CIRCUITOS - BARRAMENTO 100A</t>
  </si>
  <si>
    <t>CABO PP ISOLAMENTO 1000V, 3 X 4.00 MM2 - PIRELLI OU EQUIVALENTE</t>
  </si>
  <si>
    <t>CABO PP ISOLAMENTO 1000V, 2 X 2.5 MM2 - PIRELLI OU EQUIVALENTE</t>
  </si>
  <si>
    <t>CAIXA 4X4" EM ALUMINIO P/ PISO</t>
  </si>
  <si>
    <t>CONDULETE ALUMINIO SILICO, SAIDA T, ENTRADA ROSCA BSP 3/4" C/ VEDACAO E TAMPA</t>
  </si>
  <si>
    <t>PRESILHA DE LATAO FURO Ø5MM PARA CABOS 35-50MM² - TEL-744 - TERMOTECNICA OU EQUIVALENTE</t>
  </si>
  <si>
    <t>CABECOTE DE ALUMINIO FUNDIDO 2 1/2"</t>
  </si>
  <si>
    <t>BUCHA DE ALUMINIO FUNDIDO 3/4" C/ ROSCA BSP- WETZEL OU EQUIVALENTE</t>
  </si>
  <si>
    <t>BUCHA DE ALUMINIO FUNDIDO 1" C/ ROSCA BSP- WETZEL OU EQUIVALENTE</t>
  </si>
  <si>
    <t>BUCHA DE ALUMINIO FUNDIDO 1 1/2" C/ ROSCA BSP- WETZEL OU EQUIVALENTE</t>
  </si>
  <si>
    <t>BUCHA DE ALUMINIO FUNDIDO 2" C/ ROSCA BSP- WETZEL OU EQUIVALENTE</t>
  </si>
  <si>
    <t>BUCHA DE ALUMINIO FUNDIDO 3" C/ ROSCA BSP- WETZEL OU EQUIVALENTE</t>
  </si>
  <si>
    <t>BUCHA DE ALUMINIO FUNDIDO 4" C/ ROSCA BSP- WETZEL OU EQUIVALENTE</t>
  </si>
  <si>
    <t>BUCHA DE ALUMINIO FUNDIDO 6" C/ ROSCA BSP- WETZEL OU EQUIVALENTE</t>
  </si>
  <si>
    <t>ARRUELA DE ALUMINIO FUNDIDO 3/4" - WETZEL OU EQUIVALENTE</t>
  </si>
  <si>
    <t>ARRUELA DE ALUMINIO FUNDIDO 1" - WETZEL OU EQUIVALENTE</t>
  </si>
  <si>
    <t>ARRUELA DE ALUMINIO FUNDIDO 1 1/2" - WETZEL OU EQUIVALENTE</t>
  </si>
  <si>
    <t>ARRUELA DE ALUMINIO FUNDIDO 2" - WETZEL OU EQUIVALENTE</t>
  </si>
  <si>
    <t>ARRUELA DE ALUMINIO FUNDIDO 3" - WETZEL OU EQUIVALENTE</t>
  </si>
  <si>
    <t>ARRUELA DE ALUMINIO FUNDIDO 4" - WETZEL OU EQUIVALENTE</t>
  </si>
  <si>
    <t>ARRUELA DE ALUMINIO FUNDIDO 6" - WETZEL OU EQUIVALENTE</t>
  </si>
  <si>
    <t>CONECTOR PARAFUSO FENDIDO SPLIT-BOLT (KS-17) P/CABO 4 - 10MM2 - BURNDY OU EQUIVALENTE</t>
  </si>
  <si>
    <t>CONECTOR PARAFUSO FENDIDO SPLIT-BOLT (KS-26) P/CABO 35 - 70MM2 - BURNDY OU EQUIVALENTE</t>
  </si>
  <si>
    <t>CABECOTE DE ALUMINIO FUNDIDO 3"</t>
  </si>
  <si>
    <t>CABECOTE DE ALUMINIO FUNDIDO 4"</t>
  </si>
  <si>
    <t>CAIXA ACOPLADA P/ BACIA LOUCA INCL. VALVULA COM DUPLO ACIONAMENTO - REF. CD.00F - DECA OU EQUIVALENTE</t>
  </si>
  <si>
    <t>QUADRO DISTRIB. PVC DE EMBUTIR P/ 6 CIRCUITOS C/ BARRAMENTO C/ TRINCO</t>
  </si>
  <si>
    <t>QUADRO DISTRIB. PVC DE EMBUTIR P/ 12 CIRCUITOS S/ BARRAMENTO C/ TRINCO</t>
  </si>
  <si>
    <t>Tapume Telha Metálica Ondulada em aço galvalume 0,50mm Branca h=2,20m, incl. montagem estr. mad. 8"x8", c/adesivo "DER-ES" 60x60cm a cada 10m, incl. faixas pint. esmalte sint. cores azul c/ h=30cm e rosa c/ h=10cm (Reaproveitamento 2x)</t>
  </si>
  <si>
    <t>Tapume madeira compensada resinada e= 12mm h=2,20m, estr. c/ mad reflorest., incl mont, pintura esmalte sint, adesivo "DER-ES" 60x60cm a cada 10m e faixas c/ pintura esmalte sintético nas cores azul c/ h=30cm e rosa c/ h=10cm</t>
  </si>
  <si>
    <t>Caixa de passagem 100x100x80mm, chapa 18, com tampa parafusada</t>
  </si>
  <si>
    <t>Terminal aéreo em latão (minicaptor), com conector e fixação horizontal 250mm x 10mm, ref. TEL-2024, inclusive vedação dos furos com poliuretano ref. TEL 5905, marca de ref. Termotécnica ou equivalente</t>
  </si>
  <si>
    <t>Chapa perfurada(tela casa da moeda) BELINOX, largura 245 mm, espessura 1.5mm, ref. TEL-754, marca de referência Termotécnica ou equivalente</t>
  </si>
  <si>
    <t>DATABASE</t>
  </si>
  <si>
    <t>Placa de obra nas dimensões de 2.0 x 4.0 m, padrão DER</t>
  </si>
  <si>
    <t>ENGENHEIRO JUNIOR</t>
  </si>
  <si>
    <t>SOLDADOR - (OFICIAL - SINDUSCON)</t>
  </si>
  <si>
    <t>PINTOR (LETRISTA) - (SINTRACONST)</t>
  </si>
  <si>
    <t>MECANICO DE REFRIGERACAO - (SINDIFER)</t>
  </si>
  <si>
    <t>TECNICO DE REFRIGERACAO - (SINDIFER)</t>
  </si>
  <si>
    <t>REJUNTE EPOXI COR BRANCA</t>
  </si>
  <si>
    <t>PECA EM MADEIRA DE LEI 7 X 5 CM (APARELHADA)</t>
  </si>
  <si>
    <t>TELHA METALICA ONDULADA ACO GALVALUME ESP 0.5MM PRE PINTADA 1 FACE COR RAL 9003 (BRANCA)</t>
  </si>
  <si>
    <t>TELHA METALICA EM ACO GALVALUME TRAPEZOIDAL 40 ESP. 0.50MM PRE-PINTADA NAS DUAS FACES</t>
  </si>
  <si>
    <t>KIT M5 100 PECAS PORCA-GAIOLA C/ PARAF PHILIPS</t>
  </si>
  <si>
    <t>BARRA APOIO RETA INOX 90CM ACCESS - JACKWAL OU EQUIVALENTE</t>
  </si>
  <si>
    <t>BARRA DE APOIO RETA INOX POLIDO 70CM ACCESS - JACKWAL OU EQUIVALENTE</t>
  </si>
  <si>
    <t>FITA DE PVC BRANCA AUTO-ADERENTE (NÃO ADESIVA) L=100MM X 10M</t>
  </si>
  <si>
    <t>BARRA APOIO RETA INOX 80CM ACCESS - JACKWAL OU EQUIVALENTE</t>
  </si>
  <si>
    <t>BARRA APOIO RETA INOX 60CM ACCESS - JACKWAL OU EQUIVALENTE</t>
  </si>
  <si>
    <t>PORTA CORTA-FOGO P90 0,80 X 2,10M C/ MARCO</t>
  </si>
  <si>
    <t>PORTA CORTA FOGO P90 0.90X2.10X0,05M C/ MARCO</t>
  </si>
  <si>
    <t>PORTA CORTA FOGO P120 0.90X2.10X0,05M C/ MARCO</t>
  </si>
  <si>
    <t>TABUA MADEIRA DE LEI P/ PISO COM MACHO/FEMEA 15 CM X 2 CM (ASSOALHO)</t>
  </si>
  <si>
    <t>TINTA EPOXI CATALISAVEL PARA ACABAMENTO</t>
  </si>
  <si>
    <t>TRANSFOMADOR TRIFASICO A OLEO 225KVA - 15KV - 220/127V</t>
  </si>
  <si>
    <t>TRANSFOMADOR TRIFASICO A OLEO 75KVA - 15KV - 220/127V</t>
  </si>
  <si>
    <t>TRANSFOMADOR TRIFASICO A OLEO 150KVA - 15KV - 220/127V</t>
  </si>
  <si>
    <t>TRANSFOMADOR TRIFASICO A OLEO 112.5KVA - 15KV - 220/127V</t>
  </si>
  <si>
    <t>TELA BELINOX, L=245MM/E=1,5MM INOX-TEL-754</t>
  </si>
  <si>
    <t>CAIXA PARA TRANSFORMADOR DE CORRENTE (TC) 112,5 ATE 300KVA - 400:5A</t>
  </si>
  <si>
    <t>CAIXA PVC 4" X 4" - IP40 - TIGRE OU EQUIVALENTE</t>
  </si>
  <si>
    <t>CAIXA PVC OCTOGONAL 4X4" COM FUNDO MÓVEL - TIGRE OU EQUIVALENTE</t>
  </si>
  <si>
    <t>CABO DE COBRE NU TEMPERA MEIO DURA 6MM2 - CLASSE 1</t>
  </si>
  <si>
    <t>CABO DE COBRE NU TEMPERA MEIO DURA 16 MM2 - CLASSE 2A</t>
  </si>
  <si>
    <t>CABO DE COBRE NU TEMPERA MEIO DURA 10 MM2 - CLASSE 2A</t>
  </si>
  <si>
    <t>CABO COBRE NU TEMPERA MEIO DURA 25MM2 - CLASSE 2A</t>
  </si>
  <si>
    <t>CABO COBRE NU TEMPERA MEIO DURA 35MM2 - CLASSE 2A</t>
  </si>
  <si>
    <t>CABO COBRE NU TEMPERA MEIO DURA 50MM2 - CLASSE 2A</t>
  </si>
  <si>
    <t>CABO UTP 4P CAT.6</t>
  </si>
  <si>
    <t>FIOS E CABOS (CONTINUACAO)</t>
  </si>
  <si>
    <t>CABO TELEFONICO CI C/ 20 PARES Ø 50 MM</t>
  </si>
  <si>
    <t>CAIXA C/TAMPA DO TIPO CIE-5 80X80X12 CM (TELEFONE) (DE EMBUTIR)</t>
  </si>
  <si>
    <t>CAIXA C/TAMPA TIPO CIE-7 150X150X15 CM (TELEFONE) (DE EMBUTIR)</t>
  </si>
  <si>
    <t>CAIXA PVC 4 X 2" - IP40 - TIGRE OU EQUIVALENTE</t>
  </si>
  <si>
    <t>CONJ A/C SPLIT HIWALL EVAP+COND INVERTER 18000BTU - CICLO FRIO - CLASSIFICACAO A (SELO PROCEL) 220V</t>
  </si>
  <si>
    <t>CONJ A/C SPLIT HIWALL (PAREDE) EVAP+COND INVERTER 9000BTU - CICLO FRIO - CLASSIFICACAO A (SELO PROCEL) 220V</t>
  </si>
  <si>
    <t>CONJ. A/C SPLIT HI-WALL EVAP+COND INVERTER 22000 BTU - CICLO FRIO - CLASSIFICACAO A (SELO PROCEL) 220V</t>
  </si>
  <si>
    <t>INTERRUPTORES, TOMADAS E ESPELHOS (CONT.)</t>
  </si>
  <si>
    <t>PLACA CEGA FRONTAL 1U P/ RACK 19"</t>
  </si>
  <si>
    <t>CONJ A/C SPLIT HIWALL (PAREDE) EVAP+COND INVERTER 24000BTU - CICLO FRIO - CLASSIFICACAO A (SELO PROCEL) 220V</t>
  </si>
  <si>
    <t>CONJ A/C SPLIT HIWALL (PAREDE) EVAP+COND INVERTER 30000BTU - CICLO QUENTE/FRIO - CLASSIFICACAO A (SELO PROCEL) 220V</t>
  </si>
  <si>
    <t>CONJ A/C SPLIT HIWALL (PAREDE) EVAP+COND INVERTER 12000BTU - CICLO FRIO - CLASSIFICACAO A (SELO PROCEL) 220V</t>
  </si>
  <si>
    <t>HASTE TIPO COPPERWELD - 5/8 "X 2.4M - ALTA CAMADA</t>
  </si>
  <si>
    <t>ARRUELA DE ALUMINIO FUNDIDO 1 1/4" - WETZEL OU EQUIVALENTE</t>
  </si>
  <si>
    <t>VELCRO 20 MM P/ FIXACAO DE CABOS DE REDE LOGICA</t>
  </si>
  <si>
    <t>PARAFUSO SEXTAVADA ACO GALV 1020 1/4" X 1/2"</t>
  </si>
  <si>
    <t>BARRA CHATA EM ALUMINIO 7/8" X 1/8" X 3M (70MM2) TEL-771</t>
  </si>
  <si>
    <t>TERMINAL AEREO EM LATAO (MINICAPTOR) H=250MM X 10MM - TEL 2024 - TERMOTECNICA OU EQUIVALENTE</t>
  </si>
  <si>
    <t>BANDEJA DESLIZANTE P/ RACK PADRAO 19" - 500MM</t>
  </si>
  <si>
    <t>GUIAS HORIZONTAIS FECHADO C/ TAMPA 1U P/ RACK</t>
  </si>
  <si>
    <t>GUIAS/ORGANIZADOR DE CABOS HORIZONTAIS FECHADO C/ TAMPA 2U P/ RACK</t>
  </si>
  <si>
    <t>FITA ISOLANTE AUTO FUSAO, C/10M</t>
  </si>
  <si>
    <t>PATCH CORD U/UTP GIGALAN RJ-45 CAT 6 - 1.50 M</t>
  </si>
  <si>
    <t>PATCH CORD U/UTP MULTILAN RJ-45 CAT 5E - 1.50 M</t>
  </si>
  <si>
    <t>CABO TELEFONICO CI C/ 100 PARES Ø 50 MM</t>
  </si>
  <si>
    <t>PATCH CORD U/UTP GIGALAN RJ-45 CAT 6 - 3.00 M</t>
  </si>
  <si>
    <t>CABO TELEFONICO CI C/ 50 PARES Ø 50 MM</t>
  </si>
  <si>
    <t>PATCH CORD U/UTP MULTILAN RJ-45 CAT 5E - 3.00 M</t>
  </si>
  <si>
    <t>ESPELHO 4" X 4" C/ 2 CONECTORES RJ-45 FEMEA CAT. 6</t>
  </si>
  <si>
    <t>ESPELHO 4" X 4" C/ 2 CONECTORES RJ45 FEMEA CAT. 5E</t>
  </si>
  <si>
    <t>ESPELHO 4" X 2" C/ 1 CONECTOR RJ-45 FEMEA CAT. 6</t>
  </si>
  <si>
    <t>CALHA PARA 6 TOMADAS FIXACAO PADRAO 19" - 20A</t>
  </si>
  <si>
    <t>CALHA PARA 8 TOMADAS FIXACAO PADRAO 19" - 20A</t>
  </si>
  <si>
    <t>EQUIPAMENTOS</t>
  </si>
  <si>
    <t>PATCH PANEL DE EMENDA RJ45/RJ45 24 PORTAS CAT 5E</t>
  </si>
  <si>
    <t>KIT COM 4 RODIZIO (2 C/ TRAVAS)</t>
  </si>
  <si>
    <t>RACK DE PISO FECHADO PADRAO 19" - 32US X 670MM - CONFECCIONADO EM ACO SAE 1020, PORTA FRONTAL E VISOR EM ACRILICO E CHAVE YALE, FECHAMENTO TRASEIRO E LATERAIS REMOVIVEIS COM VENTILACAO, PINTURA EPOXI</t>
  </si>
  <si>
    <t>BANDEJA FIXACAO SIMPLES 19" - 1 U X 290MM</t>
  </si>
  <si>
    <t>MINI RACK DE PAREDE PADRAO 19" - 8 US X 470MM - CONFECCIONADO EM ACO SAE 1020, PORTA FRONTAL E VISOR EM ACRILICO, LATERAIS REMOVIVEIS COM VENTILACAO, PINTURA EPOXI</t>
  </si>
  <si>
    <t>PATCH PANEL RJ45/IDC 48 PORTAS CAT 5E, D-LINK, AMP, CABLIX, MAXI TELECOM, TILFLEX OU EQUIVALENTE</t>
  </si>
  <si>
    <t>PATCH PANEL RJ45/IDC 24 PORTAS CAT 5E, D-LINK, AMP, CABLIX, MAXI TELECOM, TILFLEX OU EQUIVALENTE</t>
  </si>
  <si>
    <t>MINI RACK DE PAREDE PADRAO 19" - 6USX470MM - CONFECCIONADO EM ACO SAE 1020, PORTA FRONTAL E VISOR EM ACRILICO, LATERAIS REMOVIVEIS COM VENTILACAO, PINTURA EPOXI</t>
  </si>
  <si>
    <t>KIT 4 VENTILADORES BIVOLT P/ RACK INDOOR</t>
  </si>
  <si>
    <t>EQUIPAMENTOS (CONT)</t>
  </si>
  <si>
    <t>SWITCH 48 PORTAS RJ 10/100 + 2 10/100/1000</t>
  </si>
  <si>
    <t>NO BREAK 1,44KVA (980W) 120V SENOIDAL P/ RACK 19"</t>
  </si>
  <si>
    <t>MINI RACK DE PAREDE PADRAO 19" - 12US X 570MM - CONFECCIONADO EM ACO SAE 1020, PORTA FRONTAL E VISOR EM ACRILICO, LATERAIS REMOVIVEIS COM VENTILACAO, PINTURA EPOXI</t>
  </si>
  <si>
    <t>SWITCH 24 RJ 10/100 + 2 10/100/1000</t>
  </si>
  <si>
    <t>RACK DE PISO FECHADO PADRAO 19" - 40US X 670M - CONFECCIONADO EM ACO SAE 1020, PORTA FRONTAL E VISOR EM ACRILICO E CHAVE YALE, FECHAMENTO TRASEIRO E LATERAIS REMOVIVEIS COM VENTILACAO, PINTURA EPOXI</t>
  </si>
  <si>
    <t>PATCH PANEL RJ45/IDC 48 PORTAS CAT 6, D-LINK, AMP, CABLIX, MAXI TELECOM, TILFLEX OU EQUIVALENTE</t>
  </si>
  <si>
    <t>RACK DE PISO FECHADO PADRAO 19" - 36U´S X 670MM - CONFECCIONADO EM ACO SAE 1020, PORTA FRONTAL E VISOR EM ACRILICO E CHAVE YALE, FECHAMENTO TRASEIRO E LATERAIS REMOVIVEIS COM VENTILACAO, PINTURA EPOXI</t>
  </si>
  <si>
    <t>MINI RACK DE PAREDE PADRAO 19" - 16US X 570MM - CONFECCIONADO EM ACO SAE 1020, PORTA FRONTAL E VISOR EM ACRILICO, LATERAIS REMOVIVEIS COM VENTILACAO, PINTURA EPOXI</t>
  </si>
  <si>
    <t>RACK DE PISO FECHADO PADRAO 19" - 44US X 670MM - CONFECCIONADO EM AÇO SAE 1020 1,5MM, PORTA FRONTAL EMBUTIDA, VISOR FUMÊ 2,0MM,FECHADURA ESCAMOTEÁVEL,ALETAS DE VENTILAÇÃO, PINTURA EPÓXI PÓ TEXTURIZADA</t>
  </si>
  <si>
    <t>BANDEJA FIXACAO DUPLA 19" - 1U X 500MM</t>
  </si>
  <si>
    <t>KIT 2 VENTILADORES BIVOLT P/ RACK INDOOR</t>
  </si>
  <si>
    <t>NO BREAK 2,2KVA (1,98KW) 220V SENOIDAL P/ RACK 19"</t>
  </si>
  <si>
    <t>TE 90 ACO GALVANIZADO BSP Ø 2" (50MM)</t>
  </si>
  <si>
    <t>TE 90 ACO GALVANIZADO BSP Ø 2.1/2" (65MM)</t>
  </si>
  <si>
    <t>TE 90 ACO GALVANIZADO BSP Ø 3" (75MM)</t>
  </si>
  <si>
    <t>COTOVELO 90 ACO GALVANIZADO DE 2" (50MM)</t>
  </si>
  <si>
    <t>COTOVELO 90° DE FERRO GALVANIZADO Ø 80MM (3")</t>
  </si>
  <si>
    <t>COTOVELO 90° DE FERRO GALVANIZADO Ø 65MM (2.1/2")</t>
  </si>
  <si>
    <t>COTOVELO 45° DE FERRO GALVANIZADO Ø 50MM (2")</t>
  </si>
  <si>
    <t>COTOVELO 45° DE FERRO GALVANIZADO Ø 80MM (3")</t>
  </si>
  <si>
    <t>COTOVELO 45° DE FERRO GALVANIZADO Ø 65MM (2.1/2")</t>
  </si>
  <si>
    <t>COTOVELO 90° DE FERRO GALVANIZADO Ø 100MM (4")</t>
  </si>
  <si>
    <t>COTOVELO 45° DE FERRO GALVANIZADO Ø 100MM (4")</t>
  </si>
  <si>
    <t>TUBOS ( FERRO GALVANIZADO)</t>
  </si>
  <si>
    <t>TE 90 ACO GALVANIZADO BSP Ø 4" (100MM)</t>
  </si>
  <si>
    <t>TUBO DE COBRE E CONEXOES</t>
  </si>
  <si>
    <t>TUBO DE COBRE FLEXIVEL 3/8" PAREDE 0,79MM (1/32") - 0,193 KG/M</t>
  </si>
  <si>
    <t>TUBO DE COBRE FLEXIVEL 3/4" PAREDE 0,79MM (1/32")</t>
  </si>
  <si>
    <t>TUBO DE COBRE E CONEXOES (CONT.)</t>
  </si>
  <si>
    <t>TUBO DE COBRE RIGIDO 7/8" PAREDE 1/32 (0,478 KG/M)</t>
  </si>
  <si>
    <t>TUBO DE COBRE RIGIDO 1.1/8" PAREDE 1/32 (0,619 KG/M)</t>
  </si>
  <si>
    <t>TUBO DE COBRE FLEXIVEL 1/4" PAREDE 0,79MM (1/32")</t>
  </si>
  <si>
    <t>TUBO DE COBRE FLEXIVEL 1/2" PAREDE 0,79MM (1/32") - 0,264 KG/M</t>
  </si>
  <si>
    <t>TUBO DE COBRE FLEXIVEL 5/8" PAREDE 0,79MM (1/32") - 0,334 KG/M</t>
  </si>
  <si>
    <t>TUBO DE COBRE RIGIDO 1.5/8" PAREDE 1/32" (0,904 KG/M)</t>
  </si>
  <si>
    <t>TUBO DE COBRE RIGIDO 1.3/8" PAREDE 1/32" (0,761 KG/M)</t>
  </si>
  <si>
    <t>REGISTRO DE GAVETA BRUTO 100MM - 4"</t>
  </si>
  <si>
    <t>VALVULA RETENCAO VERTICAL BRONZE - 100MM (4")</t>
  </si>
  <si>
    <t>MICTORIO BRANCO GELO C/ SIFAO REF. M-715 DECA</t>
  </si>
  <si>
    <t>BARRA DE APOIO INOX LATERAL ARTICULADA 80CM</t>
  </si>
  <si>
    <t>MANOMETRO 63 MM ESCALA DUPLA 0 A 4 KGF/CM2</t>
  </si>
  <si>
    <t>MANGUEIRA DE SOLDA DUPLA Ø 5/16"- 300 PSI (OXIGENIO/ACETILENO)</t>
  </si>
  <si>
    <t>TANQUE DE PRESSURIZACAO/CILINDRO COM MEMBRANA 8,10 OU 12 KGF VAZIO</t>
  </si>
  <si>
    <t>MANOMETRO 100MM ESCALA DUPLA 0 A 10 KGF/CM2 - 0 A 150 PSI - SAIDA TRASEIRA DE 1/2" NPT</t>
  </si>
  <si>
    <t>CHAPA ACO GALVANIZADA N. 24 (0.65MM - 5,645KG/M2)</t>
  </si>
  <si>
    <t>SOLDA (ESTANHO) 40 X 60 - 2,5MM - TRIFLUXO OU EQUIVALENTE</t>
  </si>
  <si>
    <t>PRESSOSTATO 80/120 PSI C/ VALVULA DE ALIVIO 1/4"</t>
  </si>
  <si>
    <t>PRESSOSTATO 100/150 PSI C/ VALVULA DE ALIVIO 1/4"</t>
  </si>
  <si>
    <t>MANOMETRO 100 MM ESCALA DUPLA 0 A 7 KGF/CM2</t>
  </si>
  <si>
    <t>ART/CREA - OBRA OU SERVICO DE R$8.000,00 ATÉ 15.000,00</t>
  </si>
  <si>
    <t>BORRACHA ELASTOMERICA DIM. 1.1/8" ESP 9MM</t>
  </si>
  <si>
    <t>BORRACHA ELASTOMERICA DIAM. 1/2" (12MM) ESP. 9MM</t>
  </si>
  <si>
    <t>BORRACHA ELASTOMERICA DIAM. 1/4" ESP. 9MM</t>
  </si>
  <si>
    <t>BORRACHA ELASTOMERICA DIAM. 5/8" ESP. 9MM</t>
  </si>
  <si>
    <t>BORRACHA ELASTOMERICA DIAM. 7/8" ESP. 9MM</t>
  </si>
  <si>
    <t>BORRACHA ELASTOMERICA DIAM. 3/8" ESP. 9MM</t>
  </si>
  <si>
    <t>BORRACHA ELASTOMERICA DIAM. 1.5/8" ESP 9MM</t>
  </si>
  <si>
    <t>BORRACHA ELASTOMERICA DIM. 1 3/8" ESP.9MM</t>
  </si>
  <si>
    <t>AMORTECEDOR VIBRACAO TRAD MICRO III VIBRASTOP 3/8" - ATE 100KG</t>
  </si>
  <si>
    <t>DIVERSOS CONTINUAÇÃO</t>
  </si>
  <si>
    <t>BORRACHA ELASTOMERICA DIAM. 3/4" (19MM) ESP 9MM</t>
  </si>
  <si>
    <t>GAS REFRIGERANTE R22</t>
  </si>
  <si>
    <t>GAS REFRIGERANTE R407</t>
  </si>
  <si>
    <t>GAS REFRIGERANTE R410-A</t>
  </si>
  <si>
    <t>DIVERSOS CONT</t>
  </si>
  <si>
    <t>CHAPA DE ACO GALVANIZADA Nº 22 (ESP. 0,80MM)</t>
  </si>
  <si>
    <t>RECARGA DE CILINDRO DE OXIGENIO INDUSTRIAL</t>
  </si>
  <si>
    <t>RECARGA DE GAS ACETILENO INDUSTRIAL (PPU)</t>
  </si>
  <si>
    <t>TUBO ACO GALV 114,30 X 4,50MM (4") DIN 2440 - MEDIO</t>
  </si>
  <si>
    <t>TECNICO SEGUNDO GRAU -A-(INCL.L SOCIAIS DE 48,84%)</t>
  </si>
  <si>
    <t>ENGENHEIRO SENIOR (INCL.L SOCIAIS DE 48,84%)</t>
  </si>
  <si>
    <t>PROGRAMADOR (INCL.L SOCIAIS DE 48,84%)</t>
  </si>
  <si>
    <t>DIGITADOR - 6 HORAS(INCL.L SOCIAIS DE 48,84%)</t>
  </si>
  <si>
    <t>ENGENHEIRO JUNIOR(INCL.L SOCIAIS DE 48,84%)</t>
  </si>
  <si>
    <t>TECNICO SEGUNDO GRAU -B - (INCL.L SOCIAIS DE 48,84%)</t>
  </si>
  <si>
    <t>TECNICO SEGUNDO GRAU -C - (INCL.L SOCIAIS DE 48,84%)</t>
  </si>
  <si>
    <t>GERENTE DE PROJETO (INCL.L SOCIAIS DE 48,84%)</t>
  </si>
  <si>
    <t>ANALISTA DE SISTEMAS (INCL.L SOCIAIS DE 48,84%)</t>
  </si>
  <si>
    <t>ANALISTA DESENVOLVIMENTO (INCL.L SOCIAIS DE 48,84%)</t>
  </si>
  <si>
    <t>GERENTE BD/SERVIDORES/REDES (INCL.L SOCIAIS DE 48,84%)</t>
  </si>
  <si>
    <t>DESIGNER GRÁFICO (INCL.L SOCIAIS DE 48,84%)</t>
  </si>
  <si>
    <t>ANALISTA SISTEMAS/SUPORTE(INCL.L SOCIAIS DE 48,84%)</t>
  </si>
  <si>
    <t>COORDENADOR TECNICO ESPECIALISTA(INCL.L SOCIAIS DE 48,84%)</t>
  </si>
  <si>
    <t>COTADOR(INCL.L SOCIAIS DE 48,84%)</t>
  </si>
  <si>
    <t>TECNICO NIVEL SUPERIOR(INCL.L SOCIAIS DE 48,84%)</t>
  </si>
  <si>
    <t>ENGENHEIRO PLENO (INCL.L SOCIAIS DE 48,84%)</t>
  </si>
  <si>
    <t>ALMOXARIFE (INCL.L SOCIAIS DE 48,84%)</t>
  </si>
  <si>
    <t>MESTRE OBRAS SENIOR (INCL.L SOCIAIS DE 48,84%)</t>
  </si>
  <si>
    <t>VIGIA (INCL.L SOCIAIS DE 48,84%)</t>
  </si>
  <si>
    <t>AUX ALMOXARIFE (INCL.L SOCIAIS DE 48,84%)</t>
  </si>
  <si>
    <t>ENCARREGADO DE TURMA(INCL.L SOCIAIS DE 48,84%)</t>
  </si>
  <si>
    <t>TECNICO SEGUNDO GRAU -A-(INCL.L SOCIAIS DE 72,36%)</t>
  </si>
  <si>
    <t>ENGENHEIRO SENIOR (INCL.L SOCIAIS DE 72,36%)</t>
  </si>
  <si>
    <t>PROGRAMADOR (INCL.L SOCIAIS DE 72,36%)</t>
  </si>
  <si>
    <t>DIGITADOR - 6 HORAS (INCL.L SOCIAIS DE 72,36%)</t>
  </si>
  <si>
    <t>ENGENHEIRO JUNIOR (INCL.L SOCIAIS DE 72,36%)</t>
  </si>
  <si>
    <t>TECNICO SEGUNDO GRAU -B - (INCL.L SOCIAIS DE 72,36%)</t>
  </si>
  <si>
    <t>TECNICO SEGUNDO GRAU-C- (INCL.L SOCIAIS DE 72,36%)</t>
  </si>
  <si>
    <t>GERENTE DE PROJETO (INCL.L SOCIAIS DE 72,36%)</t>
  </si>
  <si>
    <t>ANALISTA DE SISTEMAS (INCL.L SOCIAIS DE 72,36%)</t>
  </si>
  <si>
    <t>ANALISTA DESENVOLVIMENTO (INCL.L SOCIAIS DE 72,36%)</t>
  </si>
  <si>
    <t>GERENTE BD/SERVIDORES/REDES (INCL.L SOCIAIS DE 72,36%)</t>
  </si>
  <si>
    <t>DESIGNER GRÁFICO (INCL.L SOCIAIS DE 72,36%)</t>
  </si>
  <si>
    <t>ANALISTA SISTEMAS/SUPORTE (INCL.L SOCIAIS DE 72,36%)</t>
  </si>
  <si>
    <t>COORDENADOR TECNICO ESPECIALISTA(INCL.L SOCIAIS DE 72,36%)</t>
  </si>
  <si>
    <t>COTADOR (INCL.L SOCIAIS DE 72,36%)</t>
  </si>
  <si>
    <t>TECNICO NIVEL SUPERIOR(INCL.L SOCIAIS DE 72,36%)</t>
  </si>
  <si>
    <t>ENGENHEIRO PLENO (INCL.L SOCIAIS DE 72,36%)</t>
  </si>
  <si>
    <t>ALMOXARIFE (INCL.L SOCIAIS DE 72,36%)</t>
  </si>
  <si>
    <t>MESTRE OBRAS SENIOR (INCL.L SOCIAIS DE 72,36%)</t>
  </si>
  <si>
    <t>VIGIA(INCL.L SOCIAIS DE 72,36%)</t>
  </si>
  <si>
    <t>AUX ALMOXARIFE (INCL.L SOCIAIS DE 72,36%)</t>
  </si>
  <si>
    <t>ENCARREGADO DE TURMA (INCL.L SOCIAIS DE 72,36%)</t>
  </si>
  <si>
    <t>QUADRO BRANCO QUADRICULADO PADRAO SEDU 3.95X1.29M</t>
  </si>
  <si>
    <t>KIT 2 BARRAS DE APOIO LATERAL "U" ACO INOX POLIDO 304 Ø 1 1/4" COMP. 30CM</t>
  </si>
  <si>
    <t>EQUIPAMENTOS CUSTO AQUISIÇÃO</t>
  </si>
  <si>
    <t>MACARICO DE CORTE E SOLDA ? WH 200 (ACETILENO E OXIGÊNIO) - FOX, WHITE MARTINS OU EQUIVALENTE</t>
  </si>
  <si>
    <t>JAN/22</t>
  </si>
  <si>
    <t>Item</t>
  </si>
  <si>
    <t>Especificação do Serviço</t>
  </si>
  <si>
    <t>Preço Unitário</t>
  </si>
  <si>
    <t>(COMPOSIÇÃO REPRESENTATIVA) - MONTAGEM MECANICA E ELETRICA, TESTE DE ACEITAÇÃO DE QUADROS DE FABRICAÇÃO ESPECIAL COM ATESTADOS TTA/PTTA</t>
  </si>
  <si>
    <t>(composição representativa) Montagem mecânica de quadro de distribuição até 16 circuitos (600x500mm)</t>
  </si>
  <si>
    <t>(composição representativa) Montagem mecânica de Quadro de distribuição até 32 circuitos (1000x600mm)</t>
  </si>
  <si>
    <t>(composição representativa) Montagem mecânica de Quadro de distribuição até 64 circuitos (2000x800mm)</t>
  </si>
  <si>
    <t>(composição representativa) Montagem mecânica de Barramento de cobre de 1/2" x 1/16" (85A) até 2.1/2" x 5/16" (905A)</t>
  </si>
  <si>
    <t>(composição representativa) Montagem mecânica de Barramento de cobre de 2.1/4" x 1/2" (1086A) até 8" x 1/2" (3195A)</t>
  </si>
  <si>
    <t>(composição representativa) Montagem mecânica de Isolador p/ barra de 1000V</t>
  </si>
  <si>
    <t>(composição representativa) Montagem mecânica de trilho metálico DIN 35mm</t>
  </si>
  <si>
    <t>(composição representativa) Montagem elétrica de Programador logico</t>
  </si>
  <si>
    <t>(composição representativa) Montagem elétrica de Disjuntor Tripolar até 400A</t>
  </si>
  <si>
    <t>(composição representativa) Montagem elétrica de Disjuntor Tripolar Geral até 1000A</t>
  </si>
  <si>
    <t>(composição representativa) Montagem elétrica de Disjuntor Tripolar Geral até 1600A</t>
  </si>
  <si>
    <t>(composição representativa) Montagem elétrica de Disjuntor Tripolar Geral até 3150A</t>
  </si>
  <si>
    <t>(composição representativa) Montagem elétrica de Dispositivo Diferencial Residual (DR) Monopolar</t>
  </si>
  <si>
    <t>(composição representativa) Montagem elétrica de Dispositivo Diferencial Residual (DR) Bipolar e Tetrapolar</t>
  </si>
  <si>
    <t>(composição representativa) Montagem elétrica de Dispositivo de Proteção Contra Surto (DPS)</t>
  </si>
  <si>
    <t>(composição representativa) Montagem elétrica de Base e Fusível Tipo Diazed até 63A</t>
  </si>
  <si>
    <t>(composição representativa) Montagem elétrica de Base e Fusível Tipo NH 00 até 125A</t>
  </si>
  <si>
    <t>(composição representativa) Montagem elétrica de Base e Fusível Tipo NH 01 até 250A</t>
  </si>
  <si>
    <t>(composição representativa) Montagem elétrica de Base e Fusível Tipo NH 02 até 400A</t>
  </si>
  <si>
    <t>(composição representativa) Montagem elétrica de Base e Fusível Tipo NH 03 até 630A</t>
  </si>
  <si>
    <t>(composição representativa) Montagem elétrica de Base e Fusível Tipo NH 04 até 1250A</t>
  </si>
  <si>
    <t>(composição representativa) Montagem elétrica de Comutador 2 ou 3 posições</t>
  </si>
  <si>
    <t>(composição representativa) Montagem elétrica de Botões de comando</t>
  </si>
  <si>
    <t>(composição representativa) Montagem elétrica de Contator auxiliares</t>
  </si>
  <si>
    <t>(composição representativa) Montagem elétrica de Relê de sobre corrente</t>
  </si>
  <si>
    <t>(composição representativa) Montagem elétrica de Voltímetro Seletor</t>
  </si>
  <si>
    <t>(composição representativa) Montagem elétrica de Amperímetro Seletor</t>
  </si>
  <si>
    <t>(composição representativa) Montagem elétrica de Conectores de borne</t>
  </si>
  <si>
    <t>(composição representativa) Montagem elétrica de Terminais de compressão</t>
  </si>
  <si>
    <t>(composição representativa) Teste ponto a ponto por circuitos</t>
  </si>
  <si>
    <t>(composição representativa) Teste funcional por circuitos</t>
  </si>
  <si>
    <t>(composição representativa) Teste Dielétrico por circuitos</t>
  </si>
  <si>
    <t>(composição representativa) Teste de aceitação para Quadro de distribuição até 16 circuitos, com emissão de ART e laudo PTTA/TTA</t>
  </si>
  <si>
    <t>(composição representativa) Teste de aceitação para Quadro de distribuição até 32 circuitos, com emissão de ART e laudo PTTA/TTA</t>
  </si>
  <si>
    <t>(composição representativa) Teste de aceitação para Quadro de distribuição até 64 circuitos, com emissão de ART e laudo PTTA/TTA</t>
  </si>
  <si>
    <t>(composição representativa) Montagem mecânica de canaleta PVC aberta 50x80mm</t>
  </si>
  <si>
    <t>(composição representativa) Montagem mecânica de Botão sinalizador luminoso LED 22mm</t>
  </si>
  <si>
    <t>Caixa de telefone em chapa de aço padrão TELEBRAS do tipo CIE-5 800x800x120 mm</t>
  </si>
  <si>
    <t>Caixa de telefone em chapa de aço padrão TELEBRAS do tipo CIE-6 1200x1200x150 mm</t>
  </si>
  <si>
    <t>Caixa de telefone em chapa de aço padrão TELEBRAS do tipo CIE-7 1500x1500x150 mm</t>
  </si>
  <si>
    <t>Cabo telefônico CI, diâmetro do condutor 50mm, 20 pares</t>
  </si>
  <si>
    <t>Cabo telefônico CI, diâmetro do condutor 50mm, 100 pares</t>
  </si>
  <si>
    <t>Cabo telefônico CI, diâmetro do condutor 50mm, 50 pares</t>
  </si>
  <si>
    <t>Manômetro com caixa e anel tipo cravado em aço inox, mostrador duplo 63 mm escalas de 0 à 4 kgf/cm2 e 0 à 60 PSI, saída traseira de 1/4" BSP</t>
  </si>
  <si>
    <t>Manômetro com caixa e anel tipo cravado em aço inox, mostrador duplo 100 mm escalas de 0 à 7 kgf/cm2 e 0 à 100 PSI, saída traseira de 1/4" BSP</t>
  </si>
  <si>
    <t>Manômetro com caixa e anel tipo cravado em aço inox, mostrador duplo 100 mm escalas de 0 à 10 kgf/cm2 e 0 à 150 PSI, saída traseira de 1/4" BSP</t>
  </si>
  <si>
    <t>Pressostato 80 / 120 PSI com válvula, capacidade elétrica até 5CV em 250VCA, Margirius ou equivalente</t>
  </si>
  <si>
    <t>Pressostato 100 / 150 PSI sem válvula, capacidade elétrica até 5CV em 250VCA, Margirius ou equivalente</t>
  </si>
  <si>
    <t>INSTALAÇÕES DE REDE LOGICA</t>
  </si>
  <si>
    <t>Fornecimento e instalação de Mini Rack de Parede Padrão 19" - 06 U´s x 470mm</t>
  </si>
  <si>
    <t>Fornecimento e instalação de Mini Rack de Parede Padrão 19" - 08 U´s x 470mm</t>
  </si>
  <si>
    <t>Fornecimento e instalação de Mini Rack de Parede Padrão 19" - 12 U´s x 570mm</t>
  </si>
  <si>
    <t>Fornecimento e instalação de Mini Rack de Parede Padrão 19" - 16 U´s x 570mm</t>
  </si>
  <si>
    <t>Fornecimento e instalação de Rack de Piso Fechado Padrão 19" - 32 U´s x 670mm</t>
  </si>
  <si>
    <t>Fornecimento e instalação de Rack de Piso Fechado Padrão 19" - 36 U´s x 670mm</t>
  </si>
  <si>
    <t>Fornecimento e instalação de Rack de Piso Fechado Padrão 19" - 40 U´s x 670mm</t>
  </si>
  <si>
    <t>Fornecimento e instalação de Rack de Piso Fechado Padrão 19" - 44 U´s x 670mm</t>
  </si>
  <si>
    <t>Calha com 6 Tomadas 20A, inclusive fixação em rack padrão 19", com chicote de 2 metros de comprimento</t>
  </si>
  <si>
    <t>Calha com 8 Tomadas 20A, inclusive fixação em rack padrão 19", com chicote de 2 metros de comprimento</t>
  </si>
  <si>
    <t>Guia de Cabos Fechado Horizontal Padrão 19" - 2 U´s, inclusive fixação em Rack 19"</t>
  </si>
  <si>
    <t>Guia de Cabos Vertical para Rack Aberto Padrão 19" - 40 U´s x 1763 x 50mm</t>
  </si>
  <si>
    <t>Guia de Cabos Vertical para Rack Aberto Padrão 19" - 44 U´s x 1940 x 50mm</t>
  </si>
  <si>
    <t>Painel de Fechamento Frontal 1 U, inclusive fixação em Rack 19"</t>
  </si>
  <si>
    <t>Bandeja Simples Fixa 1 U x 290mm carga máxima 20kg, inclusive fixação em Rack 19"</t>
  </si>
  <si>
    <t>Bandeja Fixação Dupla 1 U x 500mm carga máxima 20kg, inclusive fixação em Rack 19"</t>
  </si>
  <si>
    <t>Bandeja Deslizante 1 U x 500mm carga máxima 20kg, inclusive fixação em Rack 19"</t>
  </si>
  <si>
    <t>Kit Ventilação composto por 2 Ventiladores Bi-Volts, inclusive fixação em Rack 19"</t>
  </si>
  <si>
    <t>Kit Ventilação composto por 4 Ventiladores Bi-Volts, inclusive fixação em Rack 19"</t>
  </si>
  <si>
    <t>Kit Rodizio Composto por 4 rodas (2 c/ travas), inclusive fixação em Rack 19"</t>
  </si>
  <si>
    <t>Kit M5 Porca-Gaiola com 100 und com Parafuso Philips e Arruela</t>
  </si>
  <si>
    <t>Velcro Rolo 20mm - Preto</t>
  </si>
  <si>
    <t>Patch Panel 24 Portas RJ45/IDC Cat.5e, inclusive fixação em Rack 19"</t>
  </si>
  <si>
    <t>Patch Panel de Emenda 24 Portas RJ45/RJ45 Cat.5e, inclusive fixação em Rack 19"</t>
  </si>
  <si>
    <t>Patch Panel 48 Portas RJ45/IDC Cat.5e, inclusive fixação em Rack 19"</t>
  </si>
  <si>
    <t>Patch Panel 48 Portas RJ45/IDC Cat.6, inclusive fixação em Rack 19"</t>
  </si>
  <si>
    <t>Patch Cord Multilan Extra Flexível CAT 5e U/UTP RJ-45 - 1,50 m</t>
  </si>
  <si>
    <t>Patch Cord Multilan Extra Flexível CAT 5e U/UTP RJ-45 - 3,00 m</t>
  </si>
  <si>
    <t>Fornecimento e instalação de Cabo de rede par trançado 4 pares Categoria 6</t>
  </si>
  <si>
    <t>Switch 24 portas RJ-45 10/100 + 2 10/100/1000, inclusive fixação em Rack 19"</t>
  </si>
  <si>
    <t>Switch 48 portas RJ-45 10/100 + 2 10/100/1000, inclusive fixação em Rack 19"</t>
  </si>
  <si>
    <t>No Break 1400VA (980W) Senoidal, tensão de entrada: 120V e tensão de saida: 120V, Interface Port DB-9 RS-232, SmartSlot, USB, inclusive fixação em rack 19"</t>
  </si>
  <si>
    <t>No Break 2200VA (1980W) Senoidal, tensão de entrada: 220V e tensão de saida: 220V, Interface Port DB-9 RS-232, SmartSlot, USB, inclusive fixação em rack 19"</t>
  </si>
  <si>
    <t>Certificação avulsa dos pontos com emissão de relatório do equipamento de teste até 100 pontos</t>
  </si>
  <si>
    <t>Certificação avulsa dos pontos com emissão de relatório do equipamento de teste mais de 101 pontos</t>
  </si>
  <si>
    <t>INSTALAÇÃO DO SISTEMA DE CLIMATIZAÇÃO</t>
  </si>
  <si>
    <t>Duto em chapa de aço galvanizada #22, exclusive acessórios de fixação</t>
  </si>
  <si>
    <t>Duto em chapa de aço galvanizada #24, exclusive acessórios de fixação</t>
  </si>
  <si>
    <t>Duto em chapa de aço galvanizada #26, exclusive acessórios de fixação</t>
  </si>
  <si>
    <t>ACESSIBILIDADE - NBR 9050</t>
  </si>
  <si>
    <t>Bacia sifonada de louça branca sem abertura frontal p/ banheiro PNE, consumo 6 litros por fluxo, Vogue Plus Conforto - P.510.17, Ref. Deca ou equiv., incl. tubo de ligação inox c/ canopla, anel de vedação, paraf. e rejunte epoxi p/ vedação</t>
  </si>
  <si>
    <t>Lavatório de louça branca com coluna suspensa p/ banheiro PNE, Vougle Plus Conforto L.51.17 + CS.1.17, Ref., Deca ou equivalente, incl. sifão, válvula e engates metálicos cromados, exclusive torneira</t>
  </si>
  <si>
    <t>Lavátorio de louça branca de canto p/ banheiro PNE, Coleção Master L.76.17, Ref. Deca ou equivalente, incl. válvula, sifão e engates metálicos cromados, exclusive torneira</t>
  </si>
  <si>
    <t>AR REFRIGERADO</t>
  </si>
  <si>
    <t>Quadro pincel novo, completo, de laminado melamínico alta pressão, "LOUSA" quadriculado, cor branco brilhante, linha Lousas, padrão F608 Brancoline, esp. 1mm, incl. requadro madeira 2.5 x 5.0 cm e porta pincel, dim. 3.95 x 1.29 m</t>
  </si>
  <si>
    <t>Corrimão de tubo de ferro galvanizado diâmetro 3" fixado na parede a cada 1.50m, inclusive pintura a óleo ou esmalte</t>
  </si>
  <si>
    <t>COMPOSIÇÕESSINAPI</t>
  </si>
  <si>
    <t>Aparelho de apoio de neoprene fretado para estruturas moldadas no local - fornecimento e instalação</t>
  </si>
  <si>
    <t>dm³</t>
  </si>
  <si>
    <t>Aparelho de apoio de neoprene fretado para estruturas pré-moldadas - fornecimento e instalação</t>
  </si>
  <si>
    <t>Aparelho de apoio metálico elastomérico fixo com capacidade de 1.500 kN - fornecimento e instalação</t>
  </si>
  <si>
    <t>Aparelho de apoio metálico elastomérico fixo com capacidade de 10.000 kN - fornecimento e instalação</t>
  </si>
  <si>
    <t>Aparelho de apoio metálico elastomérico fixo com capacidade de 2.500 kN - fornecimento e instalação</t>
  </si>
  <si>
    <t>Aparelho de apoio metálico elastomérico fixo com capacidade de 4.000 kN - fornecimento e instalação</t>
  </si>
  <si>
    <t>Aparelho de apoio metálico elastomérico fixo com capacidade de 5.500 kN - fornecimento e instalação</t>
  </si>
  <si>
    <t>Aparelho de apoio metálico elastomérico fixo com capacidade de 7.500 kN - fornecimento e instalação</t>
  </si>
  <si>
    <t>Aparelho de apoio metálico elastomérico fixo com capacidade de 700 kN - fornecimento e instalação</t>
  </si>
  <si>
    <t>Aparelho de apoio metálico elastomérico multidirecional com capacidade de 1.500 kN - fornecimento e instalação</t>
  </si>
  <si>
    <t>Aparelho de apoio metálico elastomérico multidirecional com capacidade de 10.000 kN - fornecimento e instalação</t>
  </si>
  <si>
    <t>Aparelho de apoio metálico elastomérico multidirecional com capacidade de 2.500 kN - fornecimento e instalação</t>
  </si>
  <si>
    <t>Aparelho de apoio metálico elastomérico multidirecional com capacidade de 4.000 kN - fornecimento e instalação</t>
  </si>
  <si>
    <t>Aparelho de apoio metálico elastomérico multidirecional com capacidade de 5.500 kN - fornecimento e instalação</t>
  </si>
  <si>
    <t>Aparelho de apoio metálico elastomérico multidirecional com capacidade de 7.500 kN - fornecimento e instalação</t>
  </si>
  <si>
    <t>Aparelho de apoio metálico elastomérico multidirecional com capacidade de 700 kN - fornecimento e instalação</t>
  </si>
  <si>
    <t>Aparelho de apoio metálico elastomérico unidirecional com capacidade de 1.500 kN - fornecimento e instalação</t>
  </si>
  <si>
    <t>Aparelho de apoio metálico elastomérico unidirecional com capacidade de 10.000 kN - fornecimento e instalação</t>
  </si>
  <si>
    <t>Aparelho de apoio metálico elastomérico unidirecional com capacidade de 2.500 kN - fornecimento e instalação</t>
  </si>
  <si>
    <t>Aparelho de apoio metálico elastomérico unidirecional com capacidade de 4.000 kN - fornecimento e instalação</t>
  </si>
  <si>
    <t>Aparelho de apoio metálico elastomérico unidirecional com capacidade de 5.500 kN - fornecimento e instalação</t>
  </si>
  <si>
    <t>Aparelho de apoio metálico elastomérico unidirecional com capacidade de 7.500 kN - fornecimento e instalação</t>
  </si>
  <si>
    <t>Aparelho de apoio metálico elastomérico unidirecional com capacidade de 700 kN - fornecimento e instalação</t>
  </si>
  <si>
    <t>Aparelho de apoio metálico esférico fixo com capacidade de 1.000 kN - fornecimento e instalação</t>
  </si>
  <si>
    <t>Aparelho de apoio metálico esférico fixo com capacidade de 1.500 kN - fornecimento e instalação</t>
  </si>
  <si>
    <t>Aparelho de apoio metálico esférico fixo com capacidade de 10.000 kN - fornecimento e instalação</t>
  </si>
  <si>
    <t>Aparelho de apoio metálico esférico fixo com capacidade de 2.000 kN - fornecimento e instalação</t>
  </si>
  <si>
    <t>Aparelho de apoio metálico esférico fixo com capacidade de 2.500 kN - fornecimento e instalação</t>
  </si>
  <si>
    <t>Aparelho de apoio metálico esférico fixo com capacidade de 3.000 kN - fornecimento e instalação</t>
  </si>
  <si>
    <t>Aparelho de apoio metálico esférico fixo com capacidade de 3.500 kN - fornecimento e instalação</t>
  </si>
  <si>
    <t>Aparelho de apoio metálico esférico fixo com capacidade de 4.000 kN - fornecimento e instalação</t>
  </si>
  <si>
    <t>Aparelho de apoio metálico esférico fixo com capacidade de 4.500 kN - fornecimento e instalação</t>
  </si>
  <si>
    <t>Aparelho de apoio metálico esférico fixo com capacidade de 5.000 kN - fornecimento e instalação</t>
  </si>
  <si>
    <t>Aparelho de apoio metálico esférico fixo com capacidade de 5.500 kN - fornecimento e instalação</t>
  </si>
  <si>
    <t>Aparelho de apoio metálico esférico fixo com capacidade de 6.000 kN - fornecimento e instalação</t>
  </si>
  <si>
    <t>Aparelho de apoio metálico esférico fixo com capacidade de 6.500 kN - fornecimento e instalação</t>
  </si>
  <si>
    <t>Aparelho de apoio metálico esférico fixo com capacidade de 7.000 kN - fornecimento e instalação</t>
  </si>
  <si>
    <t>Aparelho de apoio metálico esférico fixo com capacidade de 7.500 kN - fornecimento e instalação</t>
  </si>
  <si>
    <t>Aparelho de apoio metálico esférico fixo com capacidade de 8.000 kN - fornecimento e instalação</t>
  </si>
  <si>
    <t>Aparelho de apoio metálico esférico fixo com capacidade de 8.500 kN - fornecimento e instalação</t>
  </si>
  <si>
    <t>Aparelho de apoio metálico esférico fixo com capacidade de 9.000 kN - fornecimento e instalação</t>
  </si>
  <si>
    <t>Aparelho de apoio metálico esférico fixo com capacidade de 9.500 kN - fornecimento e instalação</t>
  </si>
  <si>
    <t>Aparelho de apoio metálico esférico multidirecional com capacidade de 1.000 kN - fornecimento e instalação</t>
  </si>
  <si>
    <t>Aparelho de apoio metálico esférico multidirecional com capacidade de 1.500 kN - fornecimento e instalação</t>
  </si>
  <si>
    <t>Aparelho de apoio metálico esférico multidirecional com capacidade de 10.000 kN - fornecimento e instalação</t>
  </si>
  <si>
    <t>Aparelho de apoio metálico esférico multidirecional com capacidade de 2.000 kN - fornecimento e instalação</t>
  </si>
  <si>
    <t>Aparelho de apoio metálico esférico multidirecional com capacidade de 2.500 kN - fornecimento e instalação</t>
  </si>
  <si>
    <t>Aparelho de apoio metálico esférico multidirecional com capacidade de 3.000 kN - fornecimento e instalação</t>
  </si>
  <si>
    <t>Aparelho de apoio metálico esférico multidirecional com capacidade de 3.500 kN - fornecimento e instalação</t>
  </si>
  <si>
    <t>Aparelho de apoio metálico esférico multidirecional com capacidade de 4.000 kN - fornecimento e instalação</t>
  </si>
  <si>
    <t>Aparelho de apoio metálico esférico multidirecional com capacidade de 4.500 kN - fornecimento e instalação</t>
  </si>
  <si>
    <t>Aparelho de apoio metálico esférico multidirecional com capacidade de 5.000 kN - fornecimento e instalação</t>
  </si>
  <si>
    <t>Aparelho de apoio metálico esférico multidirecional com capacidade de 5.500 kN - fornecimento e instalação</t>
  </si>
  <si>
    <t>Aparelho de apoio metálico esférico multidirecional com capacidade de 6.000 kN - fornecimento e instalação</t>
  </si>
  <si>
    <t>Aparelho de apoio metálico esférico multidirecional com capacidade de 6.500 kN - fornecimento e instalação</t>
  </si>
  <si>
    <t>Aparelho de apoio metálico esférico multidirecional com capacidade de 7.000 kN - fornecimento e instalação</t>
  </si>
  <si>
    <t>Aparelho de apoio metálico esférico multidirecional com capacidade de 7.500 kN - fornecimento e instalação</t>
  </si>
  <si>
    <t>Aparelho de apoio metálico esférico multidirecional com capacidade de 8.000 kN - fornecimento e instalação</t>
  </si>
  <si>
    <t>Aparelho de apoio metálico esférico multidirecional com capacidade de 8.500 kN - fornecimento e instalação</t>
  </si>
  <si>
    <t>Aparelho de apoio metálico esférico multidirecional com capacidade de 9.000 kN - fornecimento e instalação</t>
  </si>
  <si>
    <t>Aparelho de apoio metálico esférico multidirecional com capacidade de 9.500 kN - fornecimento e instalação</t>
  </si>
  <si>
    <t>Aparelho de apoio metálico esférico unidirecional com capacidade de 1.000 kN - fornecimento e instalação</t>
  </si>
  <si>
    <t>Aparelho de apoio metálico esférico unidirecional com capacidade de 1.500 kN - fornecimento e instalação</t>
  </si>
  <si>
    <t>Aparelho de apoio metálico esférico unidirecional com capacidade de 10.000 kN - fornecimento e instalação</t>
  </si>
  <si>
    <t>Aparelho de apoio metálico esférico unidirecional com capacidade de 2.000 kN - fornecimento e instalação</t>
  </si>
  <si>
    <t>Aparelho de apoio metálico esférico unidirecional com capacidade de 2.500 kN - fornecimento e instalação</t>
  </si>
  <si>
    <t>Aparelho de apoio metálico esférico unidirecional com capacidade de 3.000 kN - fornecimento e instalação</t>
  </si>
  <si>
    <t>Aparelho de apoio metálico esférico unidirecional com capacidade de 3.500 kN - fornecimento e instalação</t>
  </si>
  <si>
    <t>Aparelho de apoio metálico esférico unidirecional com capacidade de 4.000 kN - fornecimento e instalação</t>
  </si>
  <si>
    <t>Aparelho de apoio metálico esférico unidirecional com capacidade de 4.500 kN - fornecimento e instalação</t>
  </si>
  <si>
    <t>Aparelho de apoio metálico esférico unidirecional com capacidade de 5.000 kN - fornecimento e instalação</t>
  </si>
  <si>
    <t>Aparelho de apoio metálico esférico unidirecional com capacidade de 5.500 kN - fornecimento e instalação</t>
  </si>
  <si>
    <t>Aparelho de apoio metálico esférico unidirecional com capacidade de 6.000 kN - fornecimento e instalação</t>
  </si>
  <si>
    <t>Aparelho de apoio metálico esférico unidirecional com capacidade de 6.500 kN - fornecimento e instalação</t>
  </si>
  <si>
    <t>Aparelho de apoio metálico esférico unidirecional com capacidade de 7.000 kN - fornecimento e instalação</t>
  </si>
  <si>
    <t>Aparelho de apoio metálico esférico unidirecional com capacidade de 7.500 kN - fornecimento e instalação</t>
  </si>
  <si>
    <t>Aparelho de apoio metálico esférico unidirecional com capacidade de 8.000 kN - fornecimento e instalação</t>
  </si>
  <si>
    <t>Aparelho de apoio metálico esférico unidirecional com capacidade de 8.500 kN - fornecimento e instalação</t>
  </si>
  <si>
    <t>Aparelho de apoio metálico esférico unidirecional com capacidade de 9.000 kN - fornecimento e instalação</t>
  </si>
  <si>
    <t>Aparelho de apoio metálico esférico unidirecional com capacidade de 9.500 kN - fornecimento e instalação</t>
  </si>
  <si>
    <t>Junta de dilatação em elastômero e perfil VV - L = 20 mm e H = 40 mm - fornecimento e instalação</t>
  </si>
  <si>
    <t>Junta de dilatação em elastômero e perfil VV - L = 25 mm e H = 50 mm - fornecimento e instalação</t>
  </si>
  <si>
    <t>Junta de dilatação em elastômero e perfil VV - L = 35 mm e H = 60 mm - fornecimento e instalação</t>
  </si>
  <si>
    <t>Junta de dilatação em elastômero e perfil VV - L = 40 mm e H = 70 mm - fornecimento e instalação</t>
  </si>
  <si>
    <t>Junta de dilatação em elastômero e perfil VV - L = 50 mm e H = 80 mm - fornecimento e instalação</t>
  </si>
  <si>
    <t>Junta de dilatação em perfil extrudado de borracha vulcanizada</t>
  </si>
  <si>
    <t>Lábios poliméricos em junta de pavimento de concreto - L = 20 mm e H = 30 mm - confecção e assentamento</t>
  </si>
  <si>
    <t>Armação em aço CA-25 - fornecimento, preparo e colocação</t>
  </si>
  <si>
    <t>Armação em aço CA-50 - fornecimento, preparo e colocação</t>
  </si>
  <si>
    <t>Armação em aço CA-60 - fornecimento, preparo e colocação</t>
  </si>
  <si>
    <t>Chumbador tipo espera em aço CA-25 para fixação de estrutura metálica em concreto - fornecimento e instalação</t>
  </si>
  <si>
    <t>Luva de emenda com rosca cônica para aço CA-50 - D = 12,5 mm - fornecimento e instalação</t>
  </si>
  <si>
    <t>Luva de emenda com rosca cônica para aço CA-50 - D = 16 mm - fornecimento e instalação</t>
  </si>
  <si>
    <t>Luva de emenda com rosca cônica para aço CA-50 - D = 20 mm - fornecimento e instalação</t>
  </si>
  <si>
    <t>Luva de emenda com rosca cônica para aço CA-50 - D = 25 mm - fornecimento e instalação</t>
  </si>
  <si>
    <t>Luva de emenda com rosca cônica para aço CA-50 - D = 32 mm - fornecimento e instalação</t>
  </si>
  <si>
    <t>Luva de emenda prensada para aço CA-50 - D = 12,5 mm - fornecimento e instalação</t>
  </si>
  <si>
    <t>Luva de emenda prensada para aço CA-50 - D = 16 mm - fornecimento e instalação</t>
  </si>
  <si>
    <t>Luva de emenda prensada para aço CA-50 - D = 20 mm - fornecimento e instalação</t>
  </si>
  <si>
    <t>Luva de emenda prensada para aço CA-50 - D = 25 mm - fornecimento e instalação</t>
  </si>
  <si>
    <t>Luva de emenda prensada para aço CA-50 - D = 32 mm - fornecimento e instalação</t>
  </si>
  <si>
    <t>Tela de aço eletrosoldada - fornecimento, preparo e colocação</t>
  </si>
  <si>
    <t>Treliça nervurada três barras longitudinais interligadas por duas diagonais sinusoidal - fornecimento e instalação</t>
  </si>
  <si>
    <t>Arco metálico galvanizado tipo MP 152S - arco alto - vão = 10,08 m e altura = 6,12 m - aterro rodoviário mínimo = 0,90 m e máximo = 5,00 m - areia e brita comerciais</t>
  </si>
  <si>
    <t>Arco metálico galvanizado tipo MP 152S - arco alto - vão = 10,08 m e altura = 6,12 m - aterro rodoviário mínimo = 0,90 m e máximo = 5,00 m - areia extraída e brita produzida</t>
  </si>
  <si>
    <t>Arco metálico galvanizado tipo MP 152S - arco alto - vão = 10,31 m e altura = 6,17 m - aterro rodoviário mínimo = 0,90 m e máximo = 4,90 m - areia e brita comerciais</t>
  </si>
  <si>
    <t>Arco metálico galvanizado tipo MP 152S - arco alto - vão = 10,31 m e altura = 6,17 m - aterro rodoviário mínimo = 0,90 m e máximo = 4,90 m - areia extraída e brita produzida</t>
  </si>
  <si>
    <t>Arco metálico galvanizado tipo MP 152S - arco alto - vão = 10,36 m e altura = 5,38 m - aterro rodoviário mínimo = 1,20 m e máximo = 3,60 m - areia e brita comerciais</t>
  </si>
  <si>
    <t>Arco metálico galvanizado tipo MP 152S - arco alto - vão = 10,36 m e altura = 5,38 m - aterro rodoviário mínimo = 1,20 m e máximo = 3,60 m - areia extraída e brita produzida</t>
  </si>
  <si>
    <t>Arco metálico galvanizado tipo MP 152S - arco alto - vão = 10,54 m e altura = 6,05 m - aterro rodoviário mínimo = 1,20 m e máximo = 4,20 m - areia e brita comerciais</t>
  </si>
  <si>
    <t>Arco metálico galvanizado tipo MP 152S - arco alto - vão = 10,54 m e altura = 6,05 m - aterro rodoviário mínimo = 1,20 m e máximo = 4,20 m - areia extraída e brita produzida</t>
  </si>
  <si>
    <t>Arco metálico galvanizado tipo MP 152S - arco alto - vão = 10,57 m e altura = 5,41 m - aterro rodoviário mínimo = 1,20 m e máximo = 4,10 m - areia e brita comerciais</t>
  </si>
  <si>
    <t>Arco metálico galvanizado tipo MP 152S - arco alto - vão = 10,57 m e altura = 5,41 m - aterro rodoviário mínimo = 1,20 m e máximo = 4,10 m - areia extraída e brita produzida</t>
  </si>
  <si>
    <t>Arco metálico galvanizado tipo MP 152S - arco alto - vão = 10,74 m e altura = 6,48 m - aterro rodoviário mínimo = 1,20 m e máximo = 4,70 m - areia e brita comerciais</t>
  </si>
  <si>
    <t>Arco metálico galvanizado tipo MP 152S - arco alto - vão = 10,74 m e altura = 6,48 m - aterro rodoviário mínimo = 1,20 m e máximo = 4,70 m - areia extraída e brita produzida</t>
  </si>
  <si>
    <t>Arco metálico galvanizado tipo MP 152S - arco alto - vão = 10,77 m e altura = 6,10 m - aterro rodoviário mínimo = 1,20 m e máximo = 4,70 m - areia e brita comerciais</t>
  </si>
  <si>
    <t>Arco metálico galvanizado tipo MP 152S - arco alto - vão = 10,77 m e altura = 6,10 m - aterro rodoviário mínimo = 1,20 m e máximo = 4,70 m - areia extraída e brita produzida</t>
  </si>
  <si>
    <t>Arco metálico galvanizado tipo MP 152S - arco alto - vão = 10,97 m e altura = 6,53 m - aterro rodoviário mínimo = 1,20 m e máximo = 4,70 m - areia e brita comerciais</t>
  </si>
  <si>
    <t>Arco metálico galvanizado tipo MP 152S - arco alto - vão = 10,97 m e altura = 6,53 m - aterro rodoviário mínimo = 1,20 m e máximo = 4,70 m - areia extraída e brita produzida</t>
  </si>
  <si>
    <t>Arco metálico galvanizado tipo MP 152S - arco alto - vão = 11,35 m e altura = 7,12 m - aterro rodoviário mínimo = 1,20 m e máximo = 4,70 m - areia e brita comerciais</t>
  </si>
  <si>
    <t>Arco metálico galvanizado tipo MP 152S - arco alto - vão = 11,35 m e altura = 7,12 m - aterro rodoviário mínimo = 1,20 m e máximo = 4,70 m - areia extraída e brita produzida</t>
  </si>
  <si>
    <t>Arco metálico galvanizado tipo MP 152S - arco alto - vão = 11,58 m e altura = 7,16 m - aterro rodoviário mínimo = 1,20 m e máximo = 6,40 m - areia e brita comerciais</t>
  </si>
  <si>
    <t>Arco metálico galvanizado tipo MP 152S - arco alto - vão = 11,58 m e altura = 7,16 m - aterro rodoviário mínimo = 1,20 m e máximo = 6,40 m - areia extraída e brita produzida</t>
  </si>
  <si>
    <t>Arco metálico galvanizado tipo MP 152S - arco alto - vão = 6,12 m e altura = 2,77 m - aterro rodoviário mínimo = 0,75 m e máximo = 5,40 m - areia e brita comerciais</t>
  </si>
  <si>
    <t>Arco metálico galvanizado tipo MP 152S - arco alto - vão = 6,12 m e altura = 2,77 m - aterro rodoviário mínimo = 0,75 m e máximo = 5,40 m - areia extraída e brita produzida</t>
  </si>
  <si>
    <t>Arco metálico galvanizado tipo MP 152S - arco alto - vão = 6,30 m e altura = 3,68 m - aterro rodoviário mínimo = 0,75 m e máximo = 7,50 m - areia e brita comerciais</t>
  </si>
  <si>
    <t>Arco metálico galvanizado tipo MP 152S - arco alto - vão = 6,30 m e altura = 3,68 m - aterro rodoviário mínimo = 0,75 m e máximo = 7,50 m - areia extraída e brita produzida</t>
  </si>
  <si>
    <t>Arco metálico galvanizado tipo MP 152S - arco alto - vão = 6,55 m e altura = 3,56 m - aterro rodoviário mínimo = 0,75 m e máximo = 4,9 m - areia extraída e brita produzida</t>
  </si>
  <si>
    <t>Arco metálico galvanizado tipo MP 152S - arco alto - vão = 6,55 m e altura = 3,56 m - aterro rodoviário mínimo = 0,75 m e máximo = 4,90 m - areia e brita comerciais</t>
  </si>
  <si>
    <t>Arco metálico galvanizado tipo MP 152S - arco alto - vão = 6,78 m e altura = 3,61 m - aterro rodoviário mínimo = 0,75 m e máximo = 4,80 m - areia e brita comerciais</t>
  </si>
  <si>
    <t>Arco metálico galvanizado tipo MP 152S - arco alto - vão = 6,78 m e altura = 3,61 m - aterro rodoviário mínimo = 0,75 m e máximo = 4,80 m - areia extraída e brita produzida</t>
  </si>
  <si>
    <t>Arco metálico galvanizado tipo MP 152S - arco alto - vão = 6,96 m e altura = 4,42 m - aterro rodoviário mínimo = 0,75 m e máximo = 8,10 m - areia e brita comerciais</t>
  </si>
  <si>
    <t>Arco metálico galvanizado tipo MP 152S - arco alto - vão = 6,96 m e altura = 4,42 m - aterro rodoviário mínimo = 0,75 m e máximo = 8,10 m - areia extraída e brita produzida</t>
  </si>
  <si>
    <t>Arco metálico galvanizado tipo MP 152S - arco alto - vão = 6,99 m e altura = 4,27 m - aterro rodoviário mínimo = 0,75 m e máximo = 5,70 m - areia e brita comerciais</t>
  </si>
  <si>
    <t>Arco metálico galvanizado tipo MP 152S - arco alto - vão = 6,99 m e altura = 4,27 m - aterro rodoviário mínimo = 0,75 m e máximo = 5,70 m - areia extraída e brita produzida</t>
  </si>
  <si>
    <t>Arco metálico galvanizado tipo MP 152S - arco alto - vão = 7,01 m e altura = 3,63 m - aterro rodoviário mínimo = 0,75 m e máximo = 4,60 m - areia e brita comerciais</t>
  </si>
  <si>
    <t>Arco metálico galvanizado tipo MP 152S - arco alto - vão = 7,01 m e altura = 3,63 m - aterro rodoviário mínimo = 0,75 m e máximo = 4,60 m - areia extraída e brita produzida</t>
  </si>
  <si>
    <t>Arco metálico galvanizado tipo MP 152S - arco alto - vão = 7,24 m e altura = 3,68 m - aterro rodoviário mínimo = 0,90 m e máximo = 4,4 m - areia e brita comerciais</t>
  </si>
  <si>
    <t>Arco metálico galvanizado tipo MP 152S - arco alto - vão = 7,24 m e altura = 3,68 m - aterro rodoviário mínimo = 0,90 m e máximo = 4,40 m - areia extraída e brita produzida</t>
  </si>
  <si>
    <t>Arco metálico galvanizado tipo MP 152S - arco alto - vão = 7,42 m e altura = 4,52 m - aterro rodoviário mínimo = 0,90 m e máximo = 6,40 m - areia e brita comerciais</t>
  </si>
  <si>
    <t>Arco metálico galvanizado tipo MP 152S - arco alto - vão = 7,42 m e altura = 4,52 m - aterro rodoviário mínimo = 0,90 m e máximo = 6,40 m - areia extraída e brita produzida</t>
  </si>
  <si>
    <t>Arco metálico galvanizado tipo MP 152S - arco alto - vão = 7,47 m e altura = 4,19 m - aterro rodoviário mínimo = 0,90 m e máximo = 4,30 m - areia e brita comerciais</t>
  </si>
  <si>
    <t>Arco metálico galvanizado tipo MP 152S - arco alto - vão = 7,47 m e altura = 4,19 m - aterro rodoviário mínimo = 0,90 m e máximo = 4,30 m - areia extraída e brita produzida</t>
  </si>
  <si>
    <t>Arco metálico galvanizado tipo MP 152S - arco alto - vão = 7,67 m e altura = 3,99 m - aterro rodoviário mínimo = 0,90 m e máximo = 4,10 m - areia e brita comerciais</t>
  </si>
  <si>
    <t>Arco metálico galvanizado tipo MP 152S - arco alto - vão = 7,67 m e altura = 3,99 m - aterro rodoviário mínimo = 0,90 m e máximo = 4,10 m - areia extraída e brita produzida</t>
  </si>
  <si>
    <t>Arco metálico galvanizado tipo MP 152S - arco alto - vão = 7,85 m e altura = 4,60 m - aterro rodoviário mínimo = 0,90 m e máximo = 6,00 m - areia e brita comerciais</t>
  </si>
  <si>
    <t>Arco metálico galvanizado tipo MP 152S - arco alto - vão = 7,85 m e altura = 4,60 m - aterro rodoviário mínimo = 0,90 m e máximo = 6,00 m - areia extraída e brita produzida</t>
  </si>
  <si>
    <t>Arco metálico galvanizado tipo MP 152S - arco alto - vão = 7,90 m e altura = 4,04 m - aterro rodoviário mínimo = 0,90 m e máximo = 4,00 m - areia e brita comerciais</t>
  </si>
  <si>
    <t>Arco metálico galvanizado tipo MP 152S - arco alto - vão = 7,90 m e altura = 4,04 m - aterro rodoviário mínimo = 0,90 m e máximo = 4,00 m - areia extraída e brita produzida</t>
  </si>
  <si>
    <t>Arco metálico galvanizado tipo MP 152S - arco alto - vão = 8,08 m e altura = 4,65 m - aterro rodoviário mínimo = 0,90 m e máximo = 5,80 m - areia e brita comerciais</t>
  </si>
  <si>
    <t>Arco metálico galvanizado tipo MP 152S - arco alto - vão = 8,08 m e altura = 4,65 m - aterro rodoviário mínimo = 0,90 m e máximo = 5,80 m - areia extraída e brita produzida</t>
  </si>
  <si>
    <t>Arco metálico galvanizado tipo MP 152S - arco alto - vão = 8,31 m e altura = 4,70 m - aterro rodoviário mínimo = 0,90 m e máximo = 5,60 m - areia e brita comerciais</t>
  </si>
  <si>
    <t>Arco metálico galvanizado tipo MP 152S - arco alto - vão = 8,31 m e altura = 4,70 m - aterro rodoviário mínimo = 0,90 m e máximo = 5,60 m - areia extraída e brita produzida</t>
  </si>
  <si>
    <t>Arco metálico galvanizado tipo MP 152S - arco alto - vão = 8,36 m e altura = 4,11 m - aterro rodoviário mínimo = 0,90 m e máximo = 3,70 m - areia e brita comerciais</t>
  </si>
  <si>
    <t>Arco metálico galvanizado tipo MP 152S - arco alto - vão = 8,36 m e altura = 4,11 m - aterro rodoviário mínimo = 0,90 m e máximo = 3,70 m - areia extraída e brita produzida</t>
  </si>
  <si>
    <t>Arco metálico galvanizado tipo MP 152S - arco alto - vão = 8,59 m e altura = 4,39 m - aterro rodoviário mínimo = 0,90 m e máximo = 3,60 m - areia e brita comerciais</t>
  </si>
  <si>
    <t>Arco metálico galvanizado tipo MP 152S - arco alto - vão = 8,59 m e altura = 4,39 m - aterro rodoviário mínimo = 0,90 m e máximo = 3,60 m - areia extraída e brita produzida</t>
  </si>
  <si>
    <t>Arco metálico galvanizado tipo MP 152S - arco alto - vão = 8,97 m e altura = 5,00 m - aterro rodoviário mínimo = 0,90 m e máximo = 5,80 m - areia e brita comerciais</t>
  </si>
  <si>
    <t>Arco metálico galvanizado tipo MP 152S - arco alto - vão = 8,97 m e altura = 5,00 m - aterro rodoviário mínimo = 0,90 m e máximo = 5,80 m - areia extraída e brita produzida</t>
  </si>
  <si>
    <t>Arco metálico galvanizado tipo MP 152S - arco alto - vão = 9,17 m e altura = 5,49 m - aterro rodoviário mínimo = 0,90 m e máximo = 5,60 m - areia e brita comerciais</t>
  </si>
  <si>
    <t>Arco metálico galvanizado tipo MP 152S - arco alto - vão = 9,17 m e altura = 5,49 m - aterro rodoviário mínimo = 0,90 m e máximo = 5,60 m - areia extraída e brita produzida</t>
  </si>
  <si>
    <t>Arco metálico galvanizado tipo MP 152S - arco alto - vão = 9,22 m e altura = 4,70 m - aterro rodoviário mínimo = 0,90 m e máximo = 4,10 m - areia e brita comerciais</t>
  </si>
  <si>
    <t>Arco metálico galvanizado tipo MP 152S - arco alto - vão = 9,22 m e altura = 4,70 m - aterro rodoviário mínimo = 0,90 m e máximo = 4,10 m - areia extraída e brita produzida</t>
  </si>
  <si>
    <t>Arco metálico galvanizado tipo MP 152S - arco alto - vão = 9,45 m e altura = 4,75 m - aterro rodoviário mínimo = 0,90 m e máximo = 4,00 m - areia e brita comerciais</t>
  </si>
  <si>
    <t>Arco metálico galvanizado tipo MP 152S - arco alto - vão = 9,45 m e altura = 4,75 m - aterro rodoviário mínimo = 0,90 m e máximo = 4,00 m - areia extraída e brita produzida</t>
  </si>
  <si>
    <t>Arco metálico galvanizado tipo MP 152S - arco alto - vão = 9,63 m e altura = 5,59 m - aterro rodoviário mínimo = 0,90 m e máximo = 5,30 m - areia e brita comerciais</t>
  </si>
  <si>
    <t>Arco metálico galvanizado tipo MP 152S - arco alto - vão = 9,63 m e altura = 5,59 m - aterro rodoviário mínimo = 0,90 m e máximo = 5,30 m - areia extraída e brita produzida</t>
  </si>
  <si>
    <t>Arco metálico galvanizado tipo MP 152S - arco alto - vão = 9,65 m e altura = 5,41 m - aterro rodoviário mínimo = 0,90 m e máximo = 4,70 m - areia e brita comerciais</t>
  </si>
  <si>
    <t>Arco metálico galvanizado tipo MP 152S - arco alto - vão = 9,65 m e altura = 5,41 m - aterro rodoviário mínimo = 0,90 m e máximo = 4,70 m - areia extraída e brita produzida</t>
  </si>
  <si>
    <t>Arco metálico galvanizado tipo MP 152S - arco alto - vão = 9,68 m e altura = 5,23 m - aterro rodoviário mínimo = 0,90 m e máximo = 3,90 m - areia e brita comerciais</t>
  </si>
  <si>
    <t>Arco metálico galvanizado tipo MP 152S - arco alto - vão = 9,68 m e altura = 5,23 m - aterro rodoviário mínimo = 0,90 m e máximo = 3,90 m - areia extraída e brita produzida</t>
  </si>
  <si>
    <t>Arco metálico galvanizado tipo MP 152S - arco alto - vão = 9,86 m e altura = 6,07 m - aterro rodoviário mínimo = 0,90 m e máximo = 5,20 m - areia e brita comerciais</t>
  </si>
  <si>
    <t>Arco metálico galvanizado tipo MP 152S - arco alto - vão = 9,86 m e altura = 6,07 m - aterro rodoviário mínimo = 0,90 m e máximo = 5,20 m - areia extraída e brita produzida</t>
  </si>
  <si>
    <t>Arco metálico galvanizado tipo MP 152S - arco alto - vão = 9,91 m e altura = 5,28 m - aterro rodoviário mínimo = 0,90 m e máximo = 3,80 m - areia e brita comerciais</t>
  </si>
  <si>
    <t>Arco metálico galvanizado tipo MP 152S - arco alto - vão = 9,91 m e altura = 5,28 m - aterro rodoviário mínimo = 0,90 m e máximo = 3,80 m - areia extraída e brita produzida</t>
  </si>
  <si>
    <t>Arco metálico galvanizado tipo MP 152S - ovóide - vão = 7,21 m e altura = 7,82 m - aterro rodoviário mínimo = 0,75 m e máximo = 6,70 m - areia e brita comerciais</t>
  </si>
  <si>
    <t>Arco metálico galvanizado tipo MP 152S - ovóide - vão = 7,21 m e altura = 7,82 m - aterro rodoviário mínimo = 0,75 m e máximo = 6,70 m - areia extraída e brita produzida</t>
  </si>
  <si>
    <t>Arco metálico galvanizado tipo MP 152S - ovóide - vão = 7,31 m e altura = 7,87 m - aterro rodoviário mínimo = 0,90 m e máximo = 6,80 m - areia e brita comerciais</t>
  </si>
  <si>
    <t>Arco metálico galvanizado tipo MP 152S - ovóide - vão = 7,31 m e altura = 7,87 m - aterro rodoviário mínimo = 0,90 m e máximo = 6,80 m - areia extraída e brita produzida</t>
  </si>
  <si>
    <t>Arco metálico galvanizado tipo MP 152S - ovóide - vão = 7,57 m e altura = 8,44 m - aterro rodoviário mínimo = 0,90 m e máximo = 5,60 m - areia e brita comerciais</t>
  </si>
  <si>
    <t>Arco metálico galvanizado tipo MP 152S - ovóide - vão = 7,57 m e altura = 8,44 m - aterro rodoviário mínimo = 0,90 m e máximo = 5,60 m - areia extraída e brita produzida</t>
  </si>
  <si>
    <t>Arco metálico galvanizado tipo MP 152S - ovóide - vão = 7,77 m e altura = 7,90 m - aterro rodoviário mínimo = 0,90 m e máximo = 6,80 m - areia e brita comerciais</t>
  </si>
  <si>
    <t>Arco metálico galvanizado tipo MP 152S - ovóide - vão = 7,77 m e altura = 7,90 m - aterro rodoviário mínimo = 0,90 m e máximo = 6,80 m - areia extraída e brita produzida</t>
  </si>
  <si>
    <t>Arco metálico galvanizado tipo MP 152S - ovóide - vão = 8,13 m e altura = 8,01 m - aterro rodoviário mínimo = 0,90 m e máximo = 3,50 m - areia e brita comerciais</t>
  </si>
  <si>
    <t>Arco metálico galvanizado tipo MP 152S - ovóide - vão = 8,13 m e altura = 8,01 m - aterro rodoviário mínimo = 0,90 m e máximo = 3,50 m - areia extraída e brita produzida</t>
  </si>
  <si>
    <t>Arco metálico galvanizado tipo MP 152S - ovóide - vão = 8,36 m e altura = 8,23 m - aterro rodoviário mínimo = 0,90 m e máximo = 4,30 m - areia e brita comerciais</t>
  </si>
  <si>
    <t>Arco metálico galvanizado tipo MP 152S - ovóide - vão = 8,36 m e altura = 8,23 m - aterro rodoviário mínimo = 0,90 m e máximo = 4,30 m - areia extraída e brita produzida</t>
  </si>
  <si>
    <t>Arco metálico galvanizado tipo MP 152S - ovóide - vão = 8,56 m e altura = 8,48 m - aterro rodoviário mínimo = 0,90 m e máximo = 5,30 m - areia e brita comerciais</t>
  </si>
  <si>
    <t>Arco metálico galvanizado tipo MP 152S - ovóide - vão = 8,56 m e altura = 8,48 m - aterro rodoviário mínimo = 0,90 m e máximo = 5,30 m - areia extraída e brita produzida</t>
  </si>
  <si>
    <t>Arco metálico galvanizado tipo MP 152S - ovóide - vão = 8,71 m e altura = 9,32 m - aterro rodoviário mínimo = 0,90 m e máximo = 6,00 m - areia e brita comerciais</t>
  </si>
  <si>
    <t>Arco metálico galvanizado tipo MP 152S - ovóide - vão = 8,71 m e altura = 9,32 m - aterro rodoviário mínimo = 0,90 m e máximo = 6,00 m - areia extraída e brita produzida</t>
  </si>
  <si>
    <t>Arco metálico galvanizado tipo MP 152S - ovóide - vão = 9,15 m e altura = 9,04 m - aterro rodoviário mínimo = 0,90 m e máximo = 4,70 m - areia e brita comerciais</t>
  </si>
  <si>
    <t>Arco metálico galvanizado tipo MP 152S - ovóide - vão = 9,15 m e altura = 9,04 m - aterro rodoviário mínimo = 0,90 m e máximo = 4,70 m - areia extraída e brita produzida</t>
  </si>
  <si>
    <t>Arco metálico galvanizado tipo MP 152S - ovóide - vão = 9,15 m e altura = 9,50 m - aterro rodoviário mínimo = 0,90 m e máximo = 5,70 m - areia e brita comerciais</t>
  </si>
  <si>
    <t>Arco metálico galvanizado tipo MP 152S - ovóide - vão = 9,15 m e altura = 9,50 m - aterro rodoviário mínimo = 0,90 m e máximo = 5,70 m - areia extraída e brita produzida</t>
  </si>
  <si>
    <t>Argamassa de solo-cimento com 10% de cimento e material de jazida - preparo e injeção em tunnel liner</t>
  </si>
  <si>
    <t>m³</t>
  </si>
  <si>
    <t>Bueiro metálico com chapas múltiplas MP 100 com revestimento em epóxi - D = 0,60 m - brita comercial</t>
  </si>
  <si>
    <t>Bueiro metálico com chapas múltiplas MP 100 com revestimento em epóxi - D = 0,60 m - brita produzida</t>
  </si>
  <si>
    <t>Bueiro metálico com chapas múltiplas MP 100 com revestimento em epóxi - D = 0,70 m - brita comercial</t>
  </si>
  <si>
    <t>Bueiro metálico com chapas múltiplas MP 100 com revestimento em epóxi - D = 0,70 m - brita produzida</t>
  </si>
  <si>
    <t>Bueiro metálico com chapas múltiplas MP 100 com revestimento em epóxi - D = 0,80 m - brita comercial</t>
  </si>
  <si>
    <t>Bueiro metálico com chapas múltiplas MP 100 com revestimento em epóxi - D = 0,80 m - brita produzida</t>
  </si>
  <si>
    <t>Bueiro metálico com chapas múltiplas MP 100 com revestimento em epóxi - D = 0,90 m - brita comercial</t>
  </si>
  <si>
    <t>Bueiro metálico com chapas múltiplas MP 100 com revestimento em epóxi - D = 0,90 m - brita produzida</t>
  </si>
  <si>
    <t>Bueiro metálico com chapas múltiplas MP 100 com revestimento em epóxi - D = 1,00 m - brita comercial</t>
  </si>
  <si>
    <t>Bueiro metálico com chapas múltiplas MP 100 com revestimento em epóxi - D = 1,00 m - brita produzida</t>
  </si>
  <si>
    <t>Bueiro metálico com chapas múltiplas MP 100 com revestimento em epóxi - D = 1,10 m - brita comercial</t>
  </si>
  <si>
    <t>Bueiro metálico com chapas múltiplas MP 100 com revestimento em epóxi - D = 1,10 m - brita produzida</t>
  </si>
  <si>
    <t>Bueiro metálico com chapas múltiplas MP 100 com revestimento em epóxi - D = 1,20 m - brita comercial</t>
  </si>
  <si>
    <t>Bueiro metálico com chapas múltiplas MP 100 com revestimento em epóxi - D = 1,20 m - brita produzida</t>
  </si>
  <si>
    <t>Bueiro metálico com chapas múltiplas MP 100 com revestimento em epóxi - D = 1,30 m - brita comercial</t>
  </si>
  <si>
    <t>Bueiro metálico com chapas múltiplas MP 100 com revestimento em epóxi - D = 1,30 m - brita produzida</t>
  </si>
  <si>
    <t>Bueiro metálico com chapas múltiplas MP 100 com revestimento em epóxi - D = 1,40 m - brita comercial</t>
  </si>
  <si>
    <t>Bueiro metálico com chapas múltiplas MP 100 com revestimento em epóxi - D = 1,40 m - brita produzida</t>
  </si>
  <si>
    <t>Bueiro metálico com chapas múltiplas MP 100 com revestimento em epóxi - D = 1,50 m - brita comercial</t>
  </si>
  <si>
    <t>Bueiro metálico com chapas múltiplas MP 100 com revestimento em epóxi - D = 1,50 m - brita produzida</t>
  </si>
  <si>
    <t>Bueiro metálico com chapas múltiplas MP 100 com revestimento em epóxi - D = 1,60 m - brita comercial</t>
  </si>
  <si>
    <t>Bueiro metálico com chapas múltiplas MP 100 com revestimento em epóxi - D = 1,60 m - brita produzida</t>
  </si>
  <si>
    <t>Bueiro metálico com chapas múltiplas MP 100 com revestimento em epóxi - D = 1,70 m - brita comercial</t>
  </si>
  <si>
    <t>Bueiro metálico com chapas múltiplas MP 100 com revestimento em epóxi - D = 1,70 m - brita produzida</t>
  </si>
  <si>
    <t>Bueiro metálico com chapas múltiplas MP 100 com revestimento em epóxi - D = 1,80 m - brita comercial</t>
  </si>
  <si>
    <t>Bueiro metálico com chapas múltiplas MP 100 com revestimento em epóxi - D = 1,80 m - brita produzida</t>
  </si>
  <si>
    <t>Bueiro metálico com chapas múltiplas MP 100 com revestimento em epóxi - D = 1,90 m - brita comercial</t>
  </si>
  <si>
    <t>Bueiro metálico com chapas múltiplas MP 100 com revestimento em epóxi - D = 1,90 m - brita produzida</t>
  </si>
  <si>
    <t>Bueiro metálico com chapas múltiplas MP 100 com revestimento em epóxi - D = 2,00 m - brita comercial</t>
  </si>
  <si>
    <t>Bueiro metálico com chapas múltiplas MP 100 com revestimento em epóxi - D = 2,00 m - brita produzida</t>
  </si>
  <si>
    <t>Bueiro metálico com chapas múltiplas MP 100 com revestimento em epóxi - D = 2,10 m - brita comercial</t>
  </si>
  <si>
    <t>Bueiro metálico com chapas múltiplas MP 100 com revestimento em epóxi - D = 2,10 m - brita produzida</t>
  </si>
  <si>
    <t>Bueiro metálico com chapas múltiplas MP 100 com revestimento em epóxi - D = 2,20 m - brita comercial</t>
  </si>
  <si>
    <t>Bueiro metálico com chapas múltiplas MP 100 com revestimento em epóxi - D = 2,20 m - brita produzida</t>
  </si>
  <si>
    <t>Bueiro metálico com chapas múltiplas MP 100 com revestimento em epóxi - D = 2,30 m - brita comercial</t>
  </si>
  <si>
    <t>Bueiro metálico com chapas múltiplas MP 100 com revestimento em epóxi - D = 2,30 m - brita produzida</t>
  </si>
  <si>
    <t>Bueiro metálico com chapas múltiplas MP 100 com revestimento em epóxi - D = 2,40 m - brita comercial</t>
  </si>
  <si>
    <t>Bueiro metálico com chapas múltiplas MP 100 com revestimento em epóxi - D = 2,40 m - brita produzida</t>
  </si>
  <si>
    <t>Bueiro metálico com chapas múltiplas MP 100 com revestimento em epóxi - D = 2,50 m - brita comercial</t>
  </si>
  <si>
    <t>Bueiro metálico com chapas múltiplas MP 100 com revestimento em epóxi - D = 2,50 m - brita produzida</t>
  </si>
  <si>
    <t>Bueiro metálico com chapas múltiplas MP 100 com revestimento em epóxi - D = 2,60 m - brita comercial</t>
  </si>
  <si>
    <t>Bueiro metálico com chapas múltiplas MP 100 com revestimento em epóxi - D = 2,60 m - brita produzida</t>
  </si>
  <si>
    <t>Bueiro metálico com chapas múltiplas MP 100 com revestimento em epóxi - D = 2,70 m - brita comercial</t>
  </si>
  <si>
    <t>Bueiro metálico com chapas múltiplas MP 100 com revestimento em epóxi - D = 2,70 m - brita produzida</t>
  </si>
  <si>
    <t>Bueiro metálico com chapas múltiplas MP 100 com revestimento em epóxi - D = 2,80 m - brita comercial</t>
  </si>
  <si>
    <t>Bueiro metálico com chapas múltiplas MP 100 com revestimento em epóxi - D = 2,80 m - brita produzida</t>
  </si>
  <si>
    <t>Bueiro metálico com chapas múltiplas MP 100 galvanizadas - D = 0,60 m - brita comercial</t>
  </si>
  <si>
    <t>Bueiro metálico com chapas múltiplas MP 100 galvanizadas - D = 0,60 m - brita produzida</t>
  </si>
  <si>
    <t>Bueiro metálico com chapas múltiplas MP 100 galvanizadas - D = 0,70 m - brita comercial</t>
  </si>
  <si>
    <t>Bueiro metálico com chapas múltiplas MP 100 galvanizadas - D = 0,70 m - brita produzida</t>
  </si>
  <si>
    <t>Bueiro metálico com chapas múltiplas MP 100 galvanizadas - D = 0,80 m - brita comercial</t>
  </si>
  <si>
    <t>Bueiro metálico com chapas múltiplas MP 100 galvanizadas - D = 0,80 m - brita produzida</t>
  </si>
  <si>
    <t>Bueiro metálico com chapas múltiplas MP 100 galvanizadas - D = 0,90 m - brita comercial</t>
  </si>
  <si>
    <t>Bueiro metálico com chapas múltiplas MP 100 galvanizadas - D = 0,90 m - brita produzida</t>
  </si>
  <si>
    <t>Bueiro metálico com chapas múltiplas MP 100 galvanizadas - D = 1,00 m - brita comercial</t>
  </si>
  <si>
    <t>Bueiro metálico com chapas múltiplas MP 100 galvanizadas - D = 1,00 m - brita produzida</t>
  </si>
  <si>
    <t>Bueiro metálico com chapas múltiplas MP 100 galvanizadas - D = 1,10 m - brita comercial</t>
  </si>
  <si>
    <t>Bueiro metálico com chapas múltiplas MP 100 galvanizadas - D = 1,10 m - brita produzida</t>
  </si>
  <si>
    <t>Bueiro metálico com chapas múltiplas MP 100 galvanizadas - D = 1,20 m - brita comercial</t>
  </si>
  <si>
    <t>Bueiro metálico com chapas múltiplas MP 100 galvanizadas - D = 1,20 m - brita produzida</t>
  </si>
  <si>
    <t>Bueiro metálico com chapas múltiplas MP 100 galvanizadas - D = 1,30 m - brita comercial</t>
  </si>
  <si>
    <t>Bueiro metálico com chapas múltiplas MP 100 galvanizadas - D = 1,30 m - brita produzida</t>
  </si>
  <si>
    <t>Bueiro metálico com chapas múltiplas MP 100 galvanizadas - D = 1,40 m - brita comercial</t>
  </si>
  <si>
    <t>Bueiro metálico com chapas múltiplas MP 100 galvanizadas - D = 1,40 m - brita produzida</t>
  </si>
  <si>
    <t>Bueiro metálico com chapas múltiplas MP 100 galvanizadas - D = 1,50 m - brita comercial</t>
  </si>
  <si>
    <t>Bueiro metálico com chapas múltiplas MP 100 galvanizadas - D = 1,50 m - brita produzida</t>
  </si>
  <si>
    <t>Bueiro metálico com chapas múltiplas MP 100 galvanizadas - D = 1,60 m - brita comercial</t>
  </si>
  <si>
    <t>Bueiro metálico com chapas múltiplas MP 100 galvanizadas - D = 1,60 m - brita produzida</t>
  </si>
  <si>
    <t>Bueiro metálico com chapas múltiplas MP 100 galvanizadas - D = 1,70 m - brita comercial</t>
  </si>
  <si>
    <t>Bueiro metálico com chapas múltiplas MP 100 galvanizadas - D = 1,70 m - brita produzida</t>
  </si>
  <si>
    <t>Bueiro metálico com chapas múltiplas MP 100 galvanizadas - D = 1,80 m - brita comercial</t>
  </si>
  <si>
    <t>Bueiro metálico com chapas múltiplas MP 100 galvanizadas - D = 1,80 m - brita produzida</t>
  </si>
  <si>
    <t>Bueiro metálico com chapas múltiplas MP 100 galvanizadas - D = 1,90 m - brita comercial</t>
  </si>
  <si>
    <t>Bueiro metálico com chapas múltiplas MP 100 galvanizadas - D = 1,90 m - brita produzida</t>
  </si>
  <si>
    <t>Bueiro metálico com chapas múltiplas MP 100 galvanizadas - D = 2,00 m - brita comercial</t>
  </si>
  <si>
    <t>Bueiro metálico com chapas múltiplas MP 100 galvanizadas - D = 2,00 m - brita produzida</t>
  </si>
  <si>
    <t>Bueiro metálico com chapas múltiplas MP 100 galvanizadas - D = 2,10 m - brita comercial</t>
  </si>
  <si>
    <t>Bueiro metálico com chapas múltiplas MP 100 galvanizadas - D = 2,10 m - brita produzida</t>
  </si>
  <si>
    <t>Bueiro metálico com chapas múltiplas MP 100 galvanizadas - D = 2,20 m - brita comercial</t>
  </si>
  <si>
    <t>Bueiro metálico com chapas múltiplas MP 100 galvanizadas - D = 2,20 m - brita produzida</t>
  </si>
  <si>
    <t>Bueiro metálico com chapas múltiplas MP 100 galvanizadas - D = 2,30 m - brita comercial</t>
  </si>
  <si>
    <t>Bueiro metálico com chapas múltiplas MP 100 galvanizadas - D = 2,30 m - brita produzida</t>
  </si>
  <si>
    <t>Bueiro metálico com chapas múltiplas MP 100 galvanizadas - D = 2,40 m - brita comercial</t>
  </si>
  <si>
    <t>Bueiro metálico com chapas múltiplas MP 100 galvanizadas - D = 2,40 m - brita produzida</t>
  </si>
  <si>
    <t>Bueiro metálico com chapas múltiplas MP 100 galvanizadas - D = 2,50 m - brita comercial</t>
  </si>
  <si>
    <t>Bueiro metálico com chapas múltiplas MP 100 galvanizadas - D = 2,50 m - brita produzida</t>
  </si>
  <si>
    <t>Bueiro metálico com chapas múltiplas MP 100 galvanizadas - D = 2,60 m - brita comercial</t>
  </si>
  <si>
    <t>Bueiro metálico com chapas múltiplas MP 100 galvanizadas - D = 2,60 m - brita produzida</t>
  </si>
  <si>
    <t>Bueiro metálico com chapas múltiplas MP 100 galvanizadas - D = 2,70 m - brita comercial</t>
  </si>
  <si>
    <t>Bueiro metálico com chapas múltiplas MP 100 galvanizadas - D = 2,70 m - brita produzida</t>
  </si>
  <si>
    <t>Bueiro metálico com chapas múltiplas MP 100 galvanizadas - D = 2,80 m - brita comercial</t>
  </si>
  <si>
    <t>Bueiro metálico com chapas múltiplas MP 100 galvanizadas - D = 2,80 m - brita produzida</t>
  </si>
  <si>
    <t>Bueiro metálico com chapas múltiplas MP 152 com revestimento em epóxi - D = 1,50 m - brita comercial</t>
  </si>
  <si>
    <t>Bueiro metálico com chapas múltiplas MP 152 com revestimento em epóxi - D = 1,50 m - brita produzida</t>
  </si>
  <si>
    <t>Bueiro metálico com chapas múltiplas MP 152 com revestimento em epóxi - D = 1,80 m - brita comercial</t>
  </si>
  <si>
    <t>Bueiro metálico com chapas múltiplas MP 152 com revestimento em epóxi - D = 1,80 m - brita produzida</t>
  </si>
  <si>
    <t>Bueiro metálico com chapas múltiplas MP 152 com revestimento em epóxi - D = 1,90 m - brita comercial</t>
  </si>
  <si>
    <t>Bueiro metálico com chapas múltiplas MP 152 com revestimento em epóxi - D = 1,90 m - brita produzida</t>
  </si>
  <si>
    <t>Bueiro metálico com chapas múltiplas MP 152 com revestimento em epóxi - D = 2,15 m - brita comercial</t>
  </si>
  <si>
    <t>Bueiro metálico com chapas múltiplas MP 152 com revestimento em epóxi - D = 2,15 m - brita produzida</t>
  </si>
  <si>
    <t>Bueiro metálico com chapas múltiplas MP 152 com revestimento em epóxi - D = 2,30 m - brita comercial</t>
  </si>
  <si>
    <t>Bueiro metálico com chapas múltiplas MP 152 com revestimento em epóxi - D = 2,30 m - brita produzida</t>
  </si>
  <si>
    <t>Bueiro metálico com chapas múltiplas MP 152 com revestimento em epóxi - D = 2,65 m - brita comercial</t>
  </si>
  <si>
    <t>Bueiro metálico com chapas múltiplas MP 152 com revestimento em epóxi - D = 2,65 m - brita produzida</t>
  </si>
  <si>
    <t>Bueiro metálico com chapas múltiplas MP 152 com revestimento em epóxi - D = 3,05 m - brita comercial</t>
  </si>
  <si>
    <t>Bueiro metálico com chapas múltiplas MP 152 com revestimento em epóxi - D = 3,05 m - brita produzida</t>
  </si>
  <si>
    <t>Bueiro metálico com chapas múltiplas MP 152 com revestimento em epóxi - D = 3,20 m - brita comercial</t>
  </si>
  <si>
    <t>Bueiro metálico com chapas múltiplas MP 152 com revestimento em epóxi - D = 3,20 m - brita produzida</t>
  </si>
  <si>
    <t>Bueiro metálico com chapas múltiplas MP 152 com revestimento em epóxi - D = 3,40 m - brita comercial</t>
  </si>
  <si>
    <t>Bueiro metálico com chapas múltiplas MP 152 com revestimento em epóxi - D = 3,40 m - brita produzida</t>
  </si>
  <si>
    <t>Bueiro metálico com chapas múltiplas MP 152 com revestimento em epóxi - D = 3,65 m - brita comercial</t>
  </si>
  <si>
    <t>Bueiro metálico com chapas múltiplas MP 152 com revestimento em epóxi - D = 3,65 m - brita produzida</t>
  </si>
  <si>
    <t>Bueiro metálico com chapas múltiplas MP 152 com revestimento em epóxi - D = 3,80 m - brita comercial</t>
  </si>
  <si>
    <t>Bueiro metálico com chapas múltiplas MP 152 com revestimento em epóxi - D = 3,80 m - brita produzida</t>
  </si>
  <si>
    <t>Bueiro metálico com chapas múltiplas MP 152 com revestimento em epóxi - D = 4,20 m - brita comercial</t>
  </si>
  <si>
    <t>Bueiro metálico com chapas múltiplas MP 152 com revestimento em epóxi - D = 4,20 m - brita produzida</t>
  </si>
  <si>
    <t>Bueiro metálico com chapas múltiplas MP 152 com revestimento em epóxi - D = 4,60 m - brita comercial</t>
  </si>
  <si>
    <t>Bueiro metálico com chapas múltiplas MP 152 com revestimento em epóxi - D = 4,60 m - brita produzida</t>
  </si>
  <si>
    <t>Bueiro metálico com chapas múltiplas MP 152 com revestimento em epóxi - D = 4,80 m - brita comercial</t>
  </si>
  <si>
    <t>Bueiro metálico com chapas múltiplas MP 152 com revestimento em epóxi - D = 4,80 m - brita produzida</t>
  </si>
  <si>
    <t>Bueiro metálico com chapas múltiplas MP 152 com revestimento em epóxi - D = 5,00 m - brita comercial</t>
  </si>
  <si>
    <t>Bueiro metálico com chapas múltiplas MP 152 com revestimento em epóxi - D = 5,00 m - brita produzida</t>
  </si>
  <si>
    <t>Bueiro metálico com chapas múltiplas MP 152 com revestimento em epóxi - D = 5,35 m - brita comercial</t>
  </si>
  <si>
    <t>Bueiro metálico com chapas múltiplas MP 152 com revestimento em epóxi - D = 5,35 m - brita produzida</t>
  </si>
  <si>
    <t>Bueiro metálico com chapas múltiplas MP 152 com revestimento em epóxi - D = 5,70 m - brita comercial</t>
  </si>
  <si>
    <t>Bueiro metálico com chapas múltiplas MP 152 com revestimento em epóxi - D = 5,70 m - brita produzida</t>
  </si>
  <si>
    <t>Bueiro metálico com chapas múltiplas MP 152 com revestimento em epóxi - D = 6,10 m - brita comercial</t>
  </si>
  <si>
    <t>Bueiro metálico com chapas múltiplas MP 152 com revestimento em epóxi - D = 6,10 m - brita produzida</t>
  </si>
  <si>
    <t>Bueiro metálico com chapas múltiplas MP 152 com revestimento em epóxi - D = 6,50 m - brita comercial</t>
  </si>
  <si>
    <t>Bueiro metálico com chapas múltiplas MP 152 com revestimento em epóxi - D = 6,50 m - brita produzida</t>
  </si>
  <si>
    <t>Bueiro metálico com chapas múltiplas MP 152 com revestimento em epóxi - D = 6,85 m - brita comercial</t>
  </si>
  <si>
    <t>Bueiro metálico com chapas múltiplas MP 152 com revestimento em epóxi - D = 6,85 m - brita produzida</t>
  </si>
  <si>
    <t>Bueiro metálico com chapas múltiplas MP 152 com revestimento em epóxi - D = 7,25 m - brita comercial</t>
  </si>
  <si>
    <t>Bueiro metálico com chapas múltiplas MP 152 com revestimento em epóxi - D = 7,25 m - brita produzida</t>
  </si>
  <si>
    <t>Bueiro metálico com chapas múltiplas MP 152 galvanizadas - D = 1,50 m - brita comercial</t>
  </si>
  <si>
    <t>Bueiro metálico com chapas múltiplas MP 152 galvanizadas - D = 1,50 m - brita produzida</t>
  </si>
  <si>
    <t>Bueiro metálico com chapas múltiplas MP 152 galvanizadas - D = 1,80 m - brita comercial</t>
  </si>
  <si>
    <t>Bueiro metálico com chapas múltiplas MP 152 galvanizadas - D = 1,80 m - brita produzida</t>
  </si>
  <si>
    <t>Bueiro metálico com chapas múltiplas MP 152 galvanizadas - D = 1,90 m - brita comercial</t>
  </si>
  <si>
    <t>Bueiro metálico com chapas múltiplas MP 152 galvanizadas - D = 1,90 m - brita produzida</t>
  </si>
  <si>
    <t>Bueiro metálico com chapas múltiplas MP 152 galvanizadas - D = 2,15 m - brita comercial</t>
  </si>
  <si>
    <t>Bueiro metálico com chapas múltiplas MP 152 galvanizadas - D = 2,15 m - brita produzida</t>
  </si>
  <si>
    <t>Bueiro metálico com chapas múltiplas MP 152 galvanizadas - D = 2,30 m - brita comercial</t>
  </si>
  <si>
    <t>Bueiro metálico com chapas múltiplas MP 152 galvanizadas - D = 2,30 m - brita produzida</t>
  </si>
  <si>
    <t>Bueiro metálico com chapas múltiplas MP 152 galvanizadas - D = 2,65 m - brita comercial</t>
  </si>
  <si>
    <t>Bueiro metálico com chapas múltiplas MP 152 galvanizadas - D = 2,65 m - brita produzida</t>
  </si>
  <si>
    <t>Bueiro metálico com chapas múltiplas MP 152 galvanizadas - D = 3,05 m - brita comercial</t>
  </si>
  <si>
    <t>Bueiro metálico com chapas múltiplas MP 152 galvanizadas - D = 3,05 m - brita produzida</t>
  </si>
  <si>
    <t>Bueiro metálico com chapas múltiplas MP 152 galvanizadas - D = 3,20 m - brita comercial</t>
  </si>
  <si>
    <t>Bueiro metálico com chapas múltiplas MP 152 galvanizadas - D = 3,20 m - brita produzida</t>
  </si>
  <si>
    <t>Bueiro metálico com chapas múltiplas MP 152 galvanizadas - D = 3,40 m - brita comercial</t>
  </si>
  <si>
    <t>Bueiro metálico com chapas múltiplas MP 152 galvanizadas - D = 3,40 m - brita produzida</t>
  </si>
  <si>
    <t>Bueiro metálico com chapas múltiplas MP 152 galvanizadas - D = 3,65 m - brita comercial</t>
  </si>
  <si>
    <t>Bueiro metálico com chapas múltiplas MP 152 galvanizadas - D = 3,65 m - brita produzida</t>
  </si>
  <si>
    <t>Bueiro metálico com chapas múltiplas MP 152 galvanizadas - D = 3,80 m - brita comercial</t>
  </si>
  <si>
    <t>Bueiro metálico com chapas múltiplas MP 152 galvanizadas - D = 3,80 m - brita produzida</t>
  </si>
  <si>
    <t>Bueiro metálico com chapas múltiplas MP 152 galvanizadas - D = 4,20 m - brita comercial</t>
  </si>
  <si>
    <t>Bueiro metálico com chapas múltiplas MP 152 galvanizadas - D = 4,20 m - brita produzida</t>
  </si>
  <si>
    <t>Bueiro metálico com chapas múltiplas MP 152 galvanizadas - D = 4,60 m - brita comercial</t>
  </si>
  <si>
    <t>Bueiro metálico com chapas múltiplas MP 152 galvanizadas - D = 4,60 m - brita produzida</t>
  </si>
  <si>
    <t>Bueiro metálico com chapas múltiplas MP 152 galvanizadas - D = 4,80 m - brita comercial</t>
  </si>
  <si>
    <t>Bueiro metálico com chapas múltiplas MP 152 galvanizadas - D = 4,80 m - brita produzida</t>
  </si>
  <si>
    <t>Bueiro metálico com chapas múltiplas MP 152 galvanizadas - D = 5,00 m - brita comercial</t>
  </si>
  <si>
    <t>Bueiro metálico com chapas múltiplas MP 152 galvanizadas - D = 5,00 m - brita produzida</t>
  </si>
  <si>
    <t>Bueiro metálico com chapas múltiplas MP 152 galvanizadas - D = 5,35 m - brita comercial</t>
  </si>
  <si>
    <t>Bueiro metálico com chapas múltiplas MP 152 galvanizadas - D = 5,35 m - brita produzida</t>
  </si>
  <si>
    <t>Bueiro metálico com chapas múltiplas MP 152 galvanizadas - D = 5,70 m - brita comercial</t>
  </si>
  <si>
    <t>Bueiro metálico com chapas múltiplas MP 152 galvanizadas - D = 5,70 m - brita produzida</t>
  </si>
  <si>
    <t>Bueiro metálico com chapas múltiplas MP 152 galvanizadas - D = 6,10 m - brita comercial</t>
  </si>
  <si>
    <t>Bueiro metálico com chapas múltiplas MP 152 galvanizadas - D = 6,10 m - brita produzida</t>
  </si>
  <si>
    <t>Bueiro metálico com chapas múltiplas MP 152 galvanizadas - D = 6,50 m - brita comercial</t>
  </si>
  <si>
    <t>Bueiro metálico com chapas múltiplas MP 152 galvanizadas - D = 6,50 m - brita produzida</t>
  </si>
  <si>
    <t>Bueiro metálico com chapas múltiplas MP 152 galvanizadas - D = 6,85 m - brita comercial</t>
  </si>
  <si>
    <t>Bueiro metálico com chapas múltiplas MP 152 galvanizadas - D = 6,85 m - brita produzida</t>
  </si>
  <si>
    <t>Bueiro metálico com chapas múltiplas MP 152 galvanizadas - D = 7,25 m - brita comercial</t>
  </si>
  <si>
    <t>Bueiro metálico com chapas múltiplas MP 152 galvanizadas - D = 7,25 m - brita produzida</t>
  </si>
  <si>
    <t>Bueiro metálico com chapas múltiplas MP 152 galvanizadas - lenticular - vão = 1,95 m e altura = 1,40 m - aterro rodoviário mínimo = 0,60 m e máximo = 8,40 m - brita comercial</t>
  </si>
  <si>
    <t>Bueiro metálico com chapas múltiplas MP 152 galvanizadas - lenticular - vão = 1,95 m e altura = 1,40 m - aterro rodoviário mínimo = 0,60 m e máximo = 8,40 m - brita produzida</t>
  </si>
  <si>
    <t>Bueiro metálico com chapas múltiplas MP 152 galvanizadas - lenticular - vão = 2,15 m e altura = 1,50 m - aterro rodoviário mínimo = 0,60 m e máximo = 7,50 m - brita comercial</t>
  </si>
  <si>
    <t>Bueiro metálico com chapas múltiplas MP 152 galvanizadas - lenticular - vão = 2,15 m e altura = 1,50 m - aterro rodoviário mínimo = 0,60 m e máximo = 7,50 m - brita produzida</t>
  </si>
  <si>
    <t>Bueiro metálico com chapas múltiplas MP 152 galvanizadas - lenticular - vão = 2,30 m e altura = 1,60 m - aterro rodoviário mínimo = 0,60 m e máximo = 7,20 m - brita comercial</t>
  </si>
  <si>
    <t>Bueiro metálico com chapas múltiplas MP 152 galvanizadas - lenticular - vão = 2,30 m e altura = 1,60 m - aterro rodoviário mínimo = 0,60 m e máximo = 7,20 m - brita produzida</t>
  </si>
  <si>
    <t>Bueiro metálico com chapas múltiplas MP 152 galvanizadas - lenticular - vão = 2,55 m e altura = 1,65 m - aterro rodoviário mínimo = 0,60 m e máximo = 6,50 m - brita comercial</t>
  </si>
  <si>
    <t>Bueiro metálico com chapas múltiplas MP 152 galvanizadas - lenticular - vão = 2,55 m e altura = 1,65 m - aterro rodoviário mínimo = 0,60 m e máximo = 6,50 m - brita produzida</t>
  </si>
  <si>
    <t>Bueiro metálico com chapas múltiplas MP 152 galvanizadas - lenticular - vão = 2,70 m e altura = 1,85 m - aterro rodoviário mínimo = 0,60 m e máximo = 6,60 m - brita comercial</t>
  </si>
  <si>
    <t>Bueiro metálico com chapas múltiplas MP 152 galvanizadas - lenticular - vão = 2,70 m e altura = 1,85 m - aterro rodoviário mínimo = 0,60 m e máximo = 6,60 m - brita produzida</t>
  </si>
  <si>
    <t>Bueiro metálico com chapas múltiplas MP 152 galvanizadas - lenticular - vão = 2,75 m e altura = 1,90 m - aterro rodoviário mínimo = 0,60 m e máximo = 6,50 m - brita comercial</t>
  </si>
  <si>
    <t>Bueiro metálico com chapas múltiplas MP 152 galvanizadas - lenticular - vão = 2,75 m e altura = 1,90 m - aterro rodoviário mínimo = 0,60 m e máximo = 6,50 m - brita produzida</t>
  </si>
  <si>
    <t>Bueiro metálico com chapas múltiplas MP 152 galvanizadas - lenticular - vão = 3,00 m e altura = 2,00 m - aterro rodoviário mínimo = 0,60 m e máximo = 6,00 m - brita comercial</t>
  </si>
  <si>
    <t>Bueiro metálico com chapas múltiplas MP 152 galvanizadas - lenticular - vão = 3,00 m e altura = 2,00 m - aterro rodoviário mínimo = 0,60 m e máximo = 6,00 m - brita produzida</t>
  </si>
  <si>
    <t>Bueiro metálico com chapas múltiplas MP 152 galvanizadas - lenticular - vão = 3,20 m e altura = 2,10 m - aterro rodoviário mínimo = 0,60 m e máximo = 5,60 m - brita comercial</t>
  </si>
  <si>
    <t>Bueiro metálico com chapas múltiplas MP 152 galvanizadas - lenticular - vão = 3,20 m e altura = 2,10 m - aterro rodoviário mínimo = 0,60 m e máximo = 5,60 m - brita produzida</t>
  </si>
  <si>
    <t>Bueiro metálico com chapas múltiplas MP 152 galvanizadas - lenticular - vão = 3,35 m e altura = 2,15 m - aterro rodoviário mínimo = 0,60 m e máximo = 5,30 m - brita comercial</t>
  </si>
  <si>
    <t>Bueiro metálico com chapas múltiplas MP 152 galvanizadas - lenticular - vão = 3,35 m e altura = 2,15 m - aterro rodoviário mínimo = 0,60 m e máximo = 5,30 m - brita produzida</t>
  </si>
  <si>
    <t>Bueiro metálico com chapas múltiplas MP 152 galvanizadas - lenticular - vão = 3,55 m e altura = 2,25 m - aterro rodoviário mínimo = 0,60 m e máximo = 5,00 m - brita comercial</t>
  </si>
  <si>
    <t>Bueiro metálico com chapas múltiplas MP 152 galvanizadas - lenticular - vão = 3,55 m e altura = 2,25 m - aterro rodoviário mínimo = 0,60 m e máximo = 5,00 m - brita produzida</t>
  </si>
  <si>
    <t>Bueiro metálico com chapas múltiplas MP 152 galvanizadas - lenticular - vão = 3,70 m e altura = 2,35 m - aterro rodoviário mínimo = 0,60 m e máximo = 4,90 m - brita comercial</t>
  </si>
  <si>
    <t>Bueiro metálico com chapas múltiplas MP 152 galvanizadas - lenticular - vão = 3,70 m e altura = 2,35 m - aterro rodoviário mínimo = 0,60 m e máximo = 4,90 m - brita produzida</t>
  </si>
  <si>
    <t>Bueiro metálico com chapas múltiplas MP 152 galvanizadas - lenticular - vão = 3,90 m e altura = 2,45 m - aterro rodoviário mínimo = 0,60 m e máximo = 4,60 m - brita comercial</t>
  </si>
  <si>
    <t>Bueiro metálico com chapas múltiplas MP 152 galvanizadas - lenticular - vão = 3,90 m e altura = 2,45 m - aterro rodoviário mínimo = 0,60 m e máximo = 4,60 m - brita produzida</t>
  </si>
  <si>
    <t>Bueiro metálico com chapas múltiplas MP 152 galvanizadas - lenticular - vão = 4,00 m e altura = 2,55 m - aterro rodoviário mínimo = 0,60 m e máximo = 4,50 m - brita comercial</t>
  </si>
  <si>
    <t>Bueiro metálico com chapas múltiplas MP 152 galvanizadas - lenticular - vão = 4,00 m e altura = 2,55 m - aterro rodoviário mínimo = 0,60 m e máximo = 4,50 m - brita produzida</t>
  </si>
  <si>
    <t>Bueiro metálico com chapas múltiplas MP 152 galvanizadas - lenticular - vão = 4,15 m e altura = 2,80 m - aterro rodoviário mínimo = 0,60 m e máximo = 6,80 m - brita comercial</t>
  </si>
  <si>
    <t>Bueiro metálico com chapas múltiplas MP 152 galvanizadas - lenticular - vão = 4,15 m e altura = 2,80 m - aterro rodoviário mínimo = 0,60 m e máximo = 6,80 m - brita produzida</t>
  </si>
  <si>
    <t>Bueiro metálico com chapas múltiplas MP 152 galvanizadas - lenticular - vão = 4,40 m e altura = 2,90 m - aterro rodoviário mínimo = 0,60 m e máximo = 6,40 m - brita comercial</t>
  </si>
  <si>
    <t>Bueiro metálico com chapas múltiplas MP 152 galvanizadas - lenticular - vão = 4,40 m e altura = 2,90 m - aterro rodoviário mínimo = 0,60 m e máximo = 6,40 m - brita produzida</t>
  </si>
  <si>
    <t>Bueiro metálico com chapas múltiplas MP 152 galvanizadas - lenticular - vão = 4,60 m e altura = 3,00 m - aterro rodoviário mínimo = 0,60 m e máximo = 6,10 m - brita comercial</t>
  </si>
  <si>
    <t>Bueiro metálico com chapas múltiplas MP 152 galvanizadas - lenticular - vão = 4,60 m e altura = 3,00 m - aterro rodoviário mínimo = 0,60 m e máximo = 6,10 m - brita produzida</t>
  </si>
  <si>
    <t>Bueiro metálico com chapas múltiplas MP 152 galvanizadas - lenticular - vão = 4,80 m e altura = 3,05 m - aterro rodoviário mínimo = 0,60 m e máximo = 5,80 m - brita comercial</t>
  </si>
  <si>
    <t>Bueiro metálico com chapas múltiplas MP 152 galvanizadas - lenticular - vão = 4,80 m e altura = 3,05 m - aterro rodoviário mínimo = 0,60 m e máximo = 5,80 m - brita produzida</t>
  </si>
  <si>
    <t>Bueiro metálico com chapas múltiplas MP 152 galvanizadas - lenticular - vão = 5,05 m e altura = 3,15 m - aterro rodoviário mínimo = 0,90 m e máximo = 5,50 m - brita comercial</t>
  </si>
  <si>
    <t>Bueiro metálico com chapas múltiplas MP 152 galvanizadas - lenticular - vão = 5,05 m e altura = 3,15 m - aterro rodoviário mínimo = 0,90 m e máximo = 5,50 m - brita produzida</t>
  </si>
  <si>
    <t>Bueiro metálico com chapas múltiplas MP 152 galvanizadas - lenticular - vão = 5,25 m e altura = 3,25 m - aterro rodoviário mínimo = 0,90 m e máximo = 5,30 m - brita comercial</t>
  </si>
  <si>
    <t>Bueiro metálico com chapas múltiplas MP 152 galvanizadas - lenticular - vão = 5,25 m e altura = 3,25 m - aterro rodoviário mínimo = 0,90 m e máximo = 5,30 m - brita produzida</t>
  </si>
  <si>
    <t>Bueiro metálico com chapas múltiplas MP 152 galvanizadas - lenticular - vão = 5,45 m e altura = 3,35 m - aterro rodoviário mínimo = 0,90 m e máximo = 5,10 m - brita comercial</t>
  </si>
  <si>
    <t>Bueiro metálico com chapas múltiplas MP 152 galvanizadas - lenticular - vão = 5,45 m e altura = 3,35 m - aterro rodoviário mínimo = 0,90 m e máximo = 5,10 m - brita produzida</t>
  </si>
  <si>
    <t>Bueiro metálico com chapas múltiplas MP 152 galvanizadas - lenticular - vão = 5,60 m e altura = 3,40 m - aterro rodoviário mínimo = 0,90 m e máximo = 4,90 m - brita comercial</t>
  </si>
  <si>
    <t>Bueiro metálico com chapas múltiplas MP 152 galvanizadas - lenticular - vão = 5,60 m e altura = 3,40 m - aterro rodoviário mínimo = 0,90 m e máximo = 4,90 m - brita produzida</t>
  </si>
  <si>
    <t>Bueiro metálico com chapas múltiplas MP 152 galvanizadas - lenticular - vão = 5,80 m e altura = 3,50 m - aterro rodoviário mínimo = 0,90 m e máximo = 4,70 m - brita comercial</t>
  </si>
  <si>
    <t>Bueiro metálico com chapas múltiplas MP 152 galvanizadas - lenticular - vão = 5,80 m e altura = 3,50 m - aterro rodoviário mínimo = 0,90 m e máximo = 4,70 m - brita produzida</t>
  </si>
  <si>
    <t>Bueiro metálico com chapas múltiplas MP 152 galvanizadas - lenticular - vão = 5,90 m e altura = 3,55 m - aterro rodoviário mínimo = 0,90 m e máximo = 4,70 m - brita comercial</t>
  </si>
  <si>
    <t>Bueiro metálico com chapas múltiplas MP 152 galvanizadas - lenticular - vão = 5,90 m e altura = 3,55 m - aterro rodoviário mínimo = 0,90 m e máximo = 4,70 m - brita produzida</t>
  </si>
  <si>
    <t>Bueiro metálico com chapas múltiplas MP 152 galvanizadas - lenticular - vão = 6,10 m e altura = 3,65 m - aterro rodoviário mínimo = 0,90 m e máximo = 4,50 m - brita comercial</t>
  </si>
  <si>
    <t>Bueiro metálico com chapas múltiplas MP 152 galvanizadas - lenticular - vão = 6,10 m e altura = 3,65 m - aterro rodoviário mínimo = 0,90 m e máximo = 4,50 m - brita produzida</t>
  </si>
  <si>
    <t>Bueiro metálico com chapas múltiplas MP 152 galvanizadas - lenticular - vão = 6,25 m e altura = 3,65 m - aterro rodoviário mínimo = 0,90 m e máximo = 4,30 m - brita comercial</t>
  </si>
  <si>
    <t>Bueiro metálico com chapas múltiplas MP 152 galvanizadas - lenticular - vão = 6,25 m e altura = 3,65 m - aterro rodoviário mínimo = 0,90 m e máximo = 4,30 m - brita produzida</t>
  </si>
  <si>
    <t>Bueiro metálico com chapas múltiplas MP 152 galvanizadas - lenticular - vão = 6,40 m e altura = 3,75 m - aterro rodoviário mínimo = 0,90 m e máximo = 4,30 m - brita comercial</t>
  </si>
  <si>
    <t>Bueiro metálico com chapas múltiplas MP 152 galvanizadas - lenticular - vão = 6,40 m e altura = 3,75 m - aterro rodoviário mínimo = 0,90 m e máximo = 4,30 m - brita produzida</t>
  </si>
  <si>
    <t>Bueiro metálico com chapas múltiplas MP 152 galvanizadas - lenticular - vão = 6,60 m e altura = 3,85 m - aterro rodoviário mínimo = 0,90 m e máximo = 4,10 m - brita comercial</t>
  </si>
  <si>
    <t>Bueiro metálico com chapas múltiplas MP 152 galvanizadas - lenticular - vão = 6,60 m e altura = 3,85 m - aterro rodoviário mínimo = 0,90 m e máximo = 4,10 m - brita produzida</t>
  </si>
  <si>
    <t>Bueiro metálico com chapas múltiplas MP 152 galvanizadas - passagem de gado - vão = 2,20 m e altura = 2,25 m -aterro rodoviário mínimo = 0,30 m e máximo = 8,90 m - brita comercial</t>
  </si>
  <si>
    <t>Bueiro metálico com chapas múltiplas MP 152 galvanizadas - passagem de gado - vão = 2,20 m e altura = 2,25 m -aterro rodoviário mínimo = 0,30 m e máximo = 8,90 m - brita produzida</t>
  </si>
  <si>
    <t>Bueiro metálico com chapas múltiplas MP 152 galvanizadas - passagem de gado - vão = 2,90 m e altura = 3,10 m - aterro rodoviário mínimo = 0,60 m e máximo = 11,40 m - brita comercial</t>
  </si>
  <si>
    <t>Bueiro metálico com chapas múltiplas MP 152 galvanizadas - passagem de gado - vão = 2,90 m e altura = 3,10 m - aterro rodoviário mínimo = 0,60 m e máximo = 11,40 m - brita produzida</t>
  </si>
  <si>
    <t>Bueiro metálico com chapas múltiplas MP 152 galvanizadas - passagem inferior - vão = 3,70 m e altura = 3,50 m - aterro rodoviário mínimo = 0,60 m e máximo = 10,30 m - brita comercial</t>
  </si>
  <si>
    <t>Bueiro metálico com chapas múltiplas MP 152 galvanizadas - passagem inferior - vão = 3,70 m e altura = 3,50 m - aterro rodoviário mínimo = 0,60 m e máximo = 10,30 m - brita produzida</t>
  </si>
  <si>
    <t>Bueiro metálico com chapas múltiplas MP 152 galvanizadas - passagem inferior - vão = 3,90 m e altura = 3,60 m - aterro rodoviário mínimo = 0,60 m e máximo = 9,80 m - brita comercial</t>
  </si>
  <si>
    <t>Bueiro metálico com chapas múltiplas MP 152 galvanizadas - passagem inferior - vão = 3,90 m e altura = 3,60 m - aterro rodoviário mínimo = 0,60 m e máximo = 9,80 m - brita produzida</t>
  </si>
  <si>
    <t>Bueiro metálico com chapas múltiplas MP 152 galvanizadas - passagem inferior - vão = 4,00 m e altura = 3,75 m - aterro rodoviário mínimo = 0,60 m e máximo = 9,50 m - brita comercial</t>
  </si>
  <si>
    <t>Bueiro metálico com chapas múltiplas MP 152 galvanizadas - passagem inferior - vão = 4,00 m e altura = 3,75 m - aterro rodoviário mínimo = 0,60 m e máximo = 9,50 m - brita produzida</t>
  </si>
  <si>
    <t>Bueiro metálico com chapas múltiplas MP 152 galvanizadas - passagem inferior - vão = 4,20 m e altura = 3,90 m - aterro rodoviário mínimo = 0,60 m e máximo = 9,10 m - brita comercial</t>
  </si>
  <si>
    <t>Bueiro metálico com chapas múltiplas MP 152 galvanizadas - passagem inferior - vão = 4,20 m e altura = 3,90 m - aterro rodoviário mínimo = 0,60 m e máximo = 9,10 m - brita produzida</t>
  </si>
  <si>
    <t>Bueiro metálico com chapas múltiplas MP 152 galvanizadas - passagem inferior - vão = 4,25 m e altura = 4,10 m - aterro rodoviário mínimo = 0,60 m e máximo = 8,90 m - brita comercial</t>
  </si>
  <si>
    <t>Bueiro metálico com chapas múltiplas MP 152 galvanizadas - passagem inferior - vão = 4,25 m e altura = 4,10 m - aterro rodoviário mínimo = 0,60 m e máximo = 8,90 m - brita produzida</t>
  </si>
  <si>
    <t>Bueiro metálico com chapas múltiplas MP 152 galvanizadas - passagem inferior - vão = 4,40 m e altura = 4,25 m - aterro rodoviário mínimo = 0,60 m e máximo = 8,60 m - brita comercial</t>
  </si>
  <si>
    <t>Bueiro metálico com chapas múltiplas MP 152 galvanizadas - passagem inferior - vão = 4,40 m e altura = 4,25 m - aterro rodoviário mínimo = 0,60 m e máximo = 8,60 m - brita produzida</t>
  </si>
  <si>
    <t>Bueiro metálico com chapas múltiplas MP 152 galvanizadas - passagem inferior - vão = 4,50 m e altura = 4,40 m - aterro rodoviário mínimo = 0,60 m e máximo = 8,40 m - brita comercial</t>
  </si>
  <si>
    <t>Bueiro metálico com chapas múltiplas MP 152 galvanizadas - passagem inferior - vão = 4,50 m e altura = 4,40 m - aterro rodoviário mínimo = 0,60 m e máximo = 8,40 m - brita produzida</t>
  </si>
  <si>
    <t>Bueiro metálico com chapas múltiplas MP 152 galvanizadas - passagem inferior - vão = 4,70 m e altura = 4,50 m - aterro rodoviário mínimo = 0,60 m e máximo = 8,90 m - brita comercial</t>
  </si>
  <si>
    <t>Bueiro metálico com chapas múltiplas MP 152 galvanizadas - passagem inferior - vão = 4,70 m e altura = 4,50 m - aterro rodoviário mínimo = 0,60 m e máximo = 8,90 m - brita produzida</t>
  </si>
  <si>
    <t>Bueiro metálico com chapas múltiplas MP 152 galvanizadas - passagem inferior - vão = 4,80 m e altura = 4,75 m - aterro rodoviário mínimo = 0,90 m e máximo = 9,00 m - brita comercial</t>
  </si>
  <si>
    <t>Bueiro metálico com chapas múltiplas MP 152 galvanizadas - passagem inferior - vão = 4,80 m e altura = 4,75 m - aterro rodoviário mínimo = 0,90 m e máximo = 9,00 m - brita produzida</t>
  </si>
  <si>
    <t>Bueiro metálico com chapas múltiplas MP 152 galvanizadas - passagem inferior - vão = 5,00 m e altura = 4,85 m - aterro rodoviário mínimo = 0,90 m e máximo = 8,60 m - brita comercial</t>
  </si>
  <si>
    <t>Bueiro metálico com chapas múltiplas MP 152 galvanizadas - passagem inferior - vão = 5,00 m e altura = 4,85 m - aterro rodoviário mínimo = 0,90 m e máximo = 8,60 m - brita produzida</t>
  </si>
  <si>
    <t>Bueiro metálico com chapas múltiplas MP 152 galvanizadas - passagem inferior - vão = 5,15 m e altura = 4,90 m - aterro rodoviário mínimo = 0,90 m e máximo = 8,50 m - brita comercial</t>
  </si>
  <si>
    <t>Bueiro metálico com chapas múltiplas MP 152 galvanizadas - passagem inferior - vão = 5,15 m e altura = 4,90 m - aterro rodoviário mínimo = 0,90 m e máximo = 8,50 m - brita produzida</t>
  </si>
  <si>
    <t>Bueiro metálico com chapas múltiplas MP 152 galvanizadas - passagem inferior - vão = 5,25 m e altura = 5,00 m - aterro rodoviário mínimo = 0,90 m e máximo = 8,40 m - brita comercial</t>
  </si>
  <si>
    <t>Bueiro metálico com chapas múltiplas MP 152 galvanizadas - passagem inferior - vão = 5,25 m e altura = 5,00 m - aterro rodoviário mínimo = 0,90 m e máximo = 8,40 m - brita produzida</t>
  </si>
  <si>
    <t>Bueiro metálico com chapas múltiplas MP 152 galvanizadas - passagem inferior - vão = 5,30 m e altura = 5,30 m - aterro rodoviário mínimo = 0,90 m e máximo = 9,60 m - brita comercial</t>
  </si>
  <si>
    <t>Bueiro metálico com chapas múltiplas MP 152 galvanizadas - passagem inferior - vão = 5,30 m e altura = 5,30 m - aterro rodoviário mínimo = 0,90 m e máximo = 9,60 m - brita produzida</t>
  </si>
  <si>
    <t>Bueiro metálico com chapas múltiplas MP 152 galvanizadas - passagem inferior - vão = 5,65 m e altura = 5,25 m - aterro rodoviário mínimo = 0,90 m e máximo = 9,00 m - brita comercial</t>
  </si>
  <si>
    <t>Bueiro metálico com chapas múltiplas MP 152 galvanizadas - passagem inferior - vão = 5,65 m e altura = 5,25 m - aterro rodoviário mínimo = 0,90 m e máximo = 9,00 m - brita produzida</t>
  </si>
  <si>
    <t>Bueiro metálico com chapas múltiplas MP 152 galvanizadas - passagem inferior - vão = 5,85 m e altura = 5,30 m - aterro rodoviário mínimo = 0,90 m e máximo = 8,40 m - brita comercial</t>
  </si>
  <si>
    <t>Bueiro metálico com chapas múltiplas MP 152 galvanizadas - passagem inferior - vão = 5,85 m e altura = 5,30 m - aterro rodoviário mínimo = 0,90 m e máximo = 8,40 m - brita produzida</t>
  </si>
  <si>
    <t>Bueiro metálico com chapas múltiplas MP 152 galvanizadas - passagem inferior - vão = 6,00 m e altura = 5,45 m - aterro rodoviário mínimo = 0,90 m e máximo = 8,30 m - brita comercial</t>
  </si>
  <si>
    <t>Bueiro metálico com chapas múltiplas MP 152 galvanizadas - passagem inferior - vão = 6,00 m e altura = 5,45 m - aterro rodoviário mínimo = 0,90 m e máximo = 8,30 m - brita produzida</t>
  </si>
  <si>
    <t>Bueiro metálico com chapas múltiplas MP 152 galvanizadas - passagem inferior - vão = 6,25 m e altura = 5,50 m - aterro rodoviário mínimo = 0,90 m e máximo = 7,90 m - brita comercial</t>
  </si>
  <si>
    <t>Bueiro metálico com chapas múltiplas MP 152 galvanizadas - passagem inferior - vão = 6,25 m e altura = 5,50 m - aterro rodoviário mínimo = 0,90 m e máximo = 7,90 m - brita produzida</t>
  </si>
  <si>
    <t>Bueiro metálico sem interrupção de tráfego - D = 1,20 m - chapa com epóxi - escavado em material de 1ª categoria - aterro ferroviário máximo = 12,90 m</t>
  </si>
  <si>
    <t>Bueiro metálico sem interrupção de tráfego - D = 1,20 m - chapa com epóxi - escavado em material de 1ª categoria - aterro rodoviário máximo = 9,00 m</t>
  </si>
  <si>
    <t>Bueiro metálico sem interrupção de tráfego - D = 1,20 m - chapa com epóxi - escavado em material de 2ª categoria - aterro ferroviário máximo = 12,90 m</t>
  </si>
  <si>
    <t>Bueiro metálico sem interrupção de tráfego - D = 1,20 m - chapa com epóxi - escavado em material de 2ª categoria - aterro rodoviário máximo = 9,00 m</t>
  </si>
  <si>
    <t>Bueiro metálico sem interrupção de tráfego - D = 1,20 m - chapa com epóxi - escavado em material de 3ª categoria - aterro ferroviário máximo = 12,90 m</t>
  </si>
  <si>
    <t>Bueiro metálico sem interrupção de tráfego - D = 1,20 m - chapa com epóxi - escavado em material de 3ª categoria - aterro rodoviário máximo = 9,00 m</t>
  </si>
  <si>
    <t>Bueiro metálico sem interrupção de tráfego - D = 1,20 m - chapa galvanizada - escavado em material de 1ª categoria - aterro ferroviário máximo = 12,90 m</t>
  </si>
  <si>
    <t>Bueiro metálico sem interrupção de tráfego - D = 1,20 m - chapa galvanizada - escavado em material de 1ª categoria - aterro rodoviário máximo = 9,00 m</t>
  </si>
  <si>
    <t>Bueiro metálico sem interrupção de tráfego - D = 1,20 m - chapa galvanizada - escavado em material de 2ª categoria - aterro ferroviário máximo = 12,90 m</t>
  </si>
  <si>
    <t>Bueiro metálico sem interrupção de tráfego - D = 1,20 m - chapa galvanizada - escavado em material de 2ª categoria - aterro rodoviário máximo = 9,00 m</t>
  </si>
  <si>
    <t>Bueiro metálico sem interrupção de tráfego - D = 1,20 m - chapa galvanizada - escavado em material de 3ª categoria - aterro ferroviário máximo = 12,90 m</t>
  </si>
  <si>
    <t>Bueiro metálico sem interrupção de tráfego - D = 1,20 m - chapa galvanizada - escavado em material de 3ª categoria - aterro rodoviário máximo = 9,00 m</t>
  </si>
  <si>
    <t>Bueiro metálico sem interrupção de tráfego - D = 1,40 m - chapa com epóxi - escavado em material de 1ª categoria - aterro ferroviário máximo = 11,00 m</t>
  </si>
  <si>
    <t>Bueiro metálico sem interrupção de tráfego - D = 1,40 m - chapa com epóxi - escavado em material de 1ª categoria - aterro rodoviário máximo = 7,70 m</t>
  </si>
  <si>
    <t>Bueiro metálico sem interrupção de tráfego - D = 1,40 m - chapa com epóxi - escavado em material de 2ª categoria - aterro ferroviário máximo = 11,00 m</t>
  </si>
  <si>
    <t>Bueiro metálico sem interrupção de tráfego - D = 1,40 m - chapa com epóxi - escavado em material de 2ª categoria - aterro rodoviário máximo = 7,70 m</t>
  </si>
  <si>
    <t>Bueiro metálico sem interrupção de tráfego - D = 1,40 m - chapa com epóxi - escavado em material de 3ª categoria - aterro ferroviário máximo = 11,00 m</t>
  </si>
  <si>
    <t>Bueiro metálico sem interrupção de tráfego - D = 1,40 m - chapa com epóxi - escavado em material de 3ª categoria - aterro rodoviário máximo = 7,70 m</t>
  </si>
  <si>
    <t>Bueiro metálico sem interrupção de tráfego - D = 1,40 m - chapa galvanizada - escavado em material de 1ª categoria - aterro ferroviário máximo = 11,00 m</t>
  </si>
  <si>
    <t>Bueiro metálico sem interrupção de tráfego - D = 1,40 m - chapa galvanizada - escavado em material de 1ª categoria - aterro rodoviário máximo = 7,70 m</t>
  </si>
  <si>
    <t>Bueiro metálico sem interrupção de tráfego - D = 1,40 m - chapa galvanizada - escavado em material de 2ª categoria - aterro ferroviário máximo = 11,00 m</t>
  </si>
  <si>
    <t>Bueiro metálico sem interrupção de tráfego - D = 1,40 m - chapa galvanizada - escavado em material de 2ª categoria - aterro rodoviário máximo = 7,70 m</t>
  </si>
  <si>
    <t>Bueiro metálico sem interrupção de tráfego - D = 1,40 m - chapa galvanizada - escavado em material de 3ª categoria - aterro ferroviário máximo = 11,00 m</t>
  </si>
  <si>
    <t>Bueiro metálico sem interrupção de tráfego - D = 1,40 m - chapa galvanizada - escavado em material de 3ª categoria - aterro rodoviário máximo = 7,70 m</t>
  </si>
  <si>
    <t>Bueiro metálico sem interrupção de tráfego - D = 1,60 m - chapa com epóxi - escavado em material de 1ª categoria - aterro ferroviário máximo = 9,60 m</t>
  </si>
  <si>
    <t>Bueiro metálico sem interrupção de tráfego - D = 1,60 m - chapa com epóxi - escavado em material de 1ª categoria - aterro rodoviário máximo = 6,70 m</t>
  </si>
  <si>
    <t>Bueiro metálico sem interrupção de tráfego - D = 1,60 m - chapa com epóxi - escavado em material de 2ª categoria - aterro ferroviário máximo = 9,60 m</t>
  </si>
  <si>
    <t>Bueiro metálico sem interrupção de tráfego - D = 1,60 m - chapa com epóxi - escavado em material de 2ª categoria - aterro rodoviário máximo = 6,70 m</t>
  </si>
  <si>
    <t>Bueiro metálico sem interrupção de tráfego - D = 1,60 m - chapa com epóxi - escavado em material de 3ª categoria - aterro ferroviário máximo = 9,60 m</t>
  </si>
  <si>
    <t>Bueiro metálico sem interrupção de tráfego - D = 1,60 m - chapa com epóxi - escavado em material de 3ª categoria - aterro rodoviário máximo = 6,70 m</t>
  </si>
  <si>
    <t>Bueiro metálico sem interrupção de tráfego - D = 1,60 m - chapa galvanizada - escavado em material de 1ª categoria - aterro ferroviário máximo = 9,60 m</t>
  </si>
  <si>
    <t>Bueiro metálico sem interrupção de tráfego - D = 1,60 m - chapa galvanizada - escavado em material de 1ª categoria - aterro rodoviário máximo = 6,70 m</t>
  </si>
  <si>
    <t>Bueiro metálico sem interrupção de tráfego - D = 1,60 m - chapa galvanizada - escavado em material de 2ª categoria - aterro ferroviário máximo = 9,60 m</t>
  </si>
  <si>
    <t>Bueiro metálico sem interrupção de tráfego - D = 1,60 m - chapa galvanizada - escavado em material de 2ª categoria - aterro rodoviário máximo = 6,70 m</t>
  </si>
  <si>
    <t>Bueiro metálico sem interrupção de tráfego - D = 1,60 m - chapa galvanizada - escavado em material de 3ª categoria - aterro ferroviário máximo = 9,60 m</t>
  </si>
  <si>
    <t>Bueiro metálico sem interrupção de tráfego - D = 1,60 m - chapa galvanizada - escavado em material de 3ª categoria - aterro rodoviário máximo = 6,70 m</t>
  </si>
  <si>
    <t>Bueiro metálico sem interrupção de tráfego - D = 1,80 m - chapa com epóxi - escavado em material de 1ª categoria - aterro ferroviário máximo = 8,00 m</t>
  </si>
  <si>
    <t>Bueiro metálico sem interrupção de tráfego - D = 1,80 m - chapa com epóxi - escavado em material de 1ª categoria - aterro rodoviário máximo = 6,00 m</t>
  </si>
  <si>
    <t>Bueiro metálico sem interrupção de tráfego - D = 1,80 m - chapa com epóxi - escavado em material de 2ª categoria - aterro ferroviário máximo = 8,00 m</t>
  </si>
  <si>
    <t>Bueiro metálico sem interrupção de tráfego - D = 1,80 m - chapa com epóxi - escavado em material de 2ª categoria - aterro rodoviário máximo = 6,00 m</t>
  </si>
  <si>
    <t>Bueiro metálico sem interrupção de tráfego - D = 1,80 m - chapa com epóxi - escavado em material de 3ª categoria - aterro ferroviário máximo = 8,00 m</t>
  </si>
  <si>
    <t>Bueiro metálico sem interrupção de tráfego - D = 1,80 m - chapa com epóxi - escavado em material de 3ª categoria - aterro rodoviário máximo = 6,00 m</t>
  </si>
  <si>
    <t>Bueiro metálico sem interrupção de tráfego - D = 1,80 m - chapa galvanizada - escavado em material de 1ª categoria - aterro ferroviário máximo = 8,00 m</t>
  </si>
  <si>
    <t>Bueiro metálico sem interrupção de tráfego - D = 1,80 m - chapa galvanizada - escavado em material de 1ª categoria - aterro rodoviário máximo = 6,00 m</t>
  </si>
  <si>
    <t>Bueiro metálico sem interrupção de tráfego - D = 1,80 m - chapa galvanizada - escavado em material de 2ª categoria - aterro ferroviário máximo = 8,00 m</t>
  </si>
  <si>
    <t>Bueiro metálico sem interrupção de tráfego - D = 1,80 m - chapa galvanizada - escavado em material de 2ª categoria - aterro rodoviário máximo = 6,00 m</t>
  </si>
  <si>
    <t>Bueiro metálico sem interrupção de tráfego - D = 1,80 m - chapa galvanizada - escavado em material de 3ª categoria - aterro ferroviário máximo = 8,00 m</t>
  </si>
  <si>
    <t>Bueiro metálico sem interrupção de tráfego - D = 1,80 m - chapa galvanizada - escavado em material de 3ª categoria - aterro rodoviário máximo = 6,00 m</t>
  </si>
  <si>
    <t>Bueiro metálico sem interrupção de tráfego - D = 2,00 m - chapa com epóxi - escavado em material de 1ª categoria - aterro ferroviário máximo = 6,90 m</t>
  </si>
  <si>
    <t>Bueiro metálico sem interrupção de tráfego - D = 2,00 m - chapa com epóxi - escavado em material de 1ª categoria - aterro rodoviário máximo = 5,40 m</t>
  </si>
  <si>
    <t>Bueiro metálico sem interrupção de tráfego - D = 2,00 m - chapa com epóxi - escavado em material de 2ª categoria - aterro ferroviário máximo = 6,90 m</t>
  </si>
  <si>
    <t>Bueiro metálico sem interrupção de tráfego - D = 2,00 m - chapa com epóxi - escavado em material de 2ª categoria - aterro rodoviário máximo = 5,40 m</t>
  </si>
  <si>
    <t>Bueiro metálico sem interrupção de tráfego - D = 2,00 m - chapa com epóxi - escavado em material de 3ª categoria - aterro ferroviário máximo = 6,90 m</t>
  </si>
  <si>
    <t>Bueiro metálico sem interrupção de tráfego - D = 2,00 m - chapa com epóxi - escavado em material de 3ª categoria - aterro rodoviário máximo = 5,40 m</t>
  </si>
  <si>
    <t>Bueiro metálico sem interrupção de tráfego - D = 2,00 m - chapa galvanizada - escavado em material de 1ª categoria - aterro ferroviário máximo = 6,90 m</t>
  </si>
  <si>
    <t>Bueiro metálico sem interrupção de tráfego - D = 2,00 m - chapa galvanizada - escavado em material de 1ª categoria - aterro rodoviário máximo = 5,40 m</t>
  </si>
  <si>
    <t>Bueiro metálico sem interrupção de tráfego - D = 2,00 m - chapa galvanizada - escavado em material de 2ª categoria - aterro ferroviário máximo = 6,90 m</t>
  </si>
  <si>
    <t>Bueiro metálico sem interrupção de tráfego - D = 2,00 m - chapa galvanizada - escavado em material de 2ª categoria - aterro rodoviário máximo = 5,40 m</t>
  </si>
  <si>
    <t>Bueiro metálico sem interrupção de tráfego - D = 2,00 m - chapa galvanizada - escavado em material de 3ª categoria - aterro ferroviário máximo = 6,90 m</t>
  </si>
  <si>
    <t>Bueiro metálico sem interrupção de tráfego - D = 2,00 m - chapa galvanizada - escavado em material de 3ª categoria - aterro rodoviário máximo = 5,40 m</t>
  </si>
  <si>
    <t>Bueiro metálico sem interrupção de tráfego - D = 2,20 m - chapa com epóxi - escavado em material de 1ª categoria - aterro ferroviário máximo = 7,90 m</t>
  </si>
  <si>
    <t>Bueiro metálico sem interrupção de tráfego - D = 2,20 m - chapa com epóxi - escavado em material de 1ª categoria - aterro rodoviário máximo = 4,90 m</t>
  </si>
  <si>
    <t>Bueiro metálico sem interrupção de tráfego - D = 2,20 m - chapa com epóxi - escavado em material de 2ª categoria - aterro ferroviário máximo = 7,90 m</t>
  </si>
  <si>
    <t>Bueiro metálico sem interrupção de tráfego - D = 2,20 m - chapa com epóxi - escavado em material de 2ª categoria - aterro rodoviário máximo = 4,90 m</t>
  </si>
  <si>
    <t>Bueiro metálico sem interrupção de tráfego - D = 2,20 m - chapa com epóxi - escavado em material de 3ª categoria - aterro ferroviário máximo = 7,90 m</t>
  </si>
  <si>
    <t>Bueiro metálico sem interrupção de tráfego - D = 2,20 m - chapa com epóxi - escavado em material de 3ª categoria - aterro rodoviário máximo = 4,90 m</t>
  </si>
  <si>
    <t>Bueiro metálico sem interrupção de tráfego - D = 2,20 m - chapa galvanizada - escavado em material de 1ª categoria - aterro ferroviário máximo = 7,90 m</t>
  </si>
  <si>
    <t>Bueiro metálico sem interrupção de tráfego - D = 2,20 m - chapa galvanizada - escavado em material de 1ª categoria - aterro rodoviário máximo = 4,90 m</t>
  </si>
  <si>
    <t>Bueiro metálico sem interrupção de tráfego - D = 2,20 m - chapa galvanizada - escavado em material de 2ª categoria - aterro ferroviário máximo = 7,90 m</t>
  </si>
  <si>
    <t>Bueiro metálico sem interrupção de tráfego - D = 2,20 m - chapa galvanizada - escavado em material de 2ª categoria - aterro rodoviário máximo = 4,90 m</t>
  </si>
  <si>
    <t>Bueiro metálico sem interrupção de tráfego - D = 2,20 m - chapa galvanizada - escavado em material de 3ª categoria - aterro ferroviário máximo = 7,90 m</t>
  </si>
  <si>
    <t>Bueiro metálico sem interrupção de tráfego - D = 2,20 m - chapa galvanizada - escavado em material de 3ª categoria - aterro rodoviário máximo = 4,90 m</t>
  </si>
  <si>
    <t>Bueiro metálico sem interrupção de tráfego - D = 2,40 m - chapa com epóxi - escavado em material de 1ª categoria - aterro ferroviário máximo = 7,00 m</t>
  </si>
  <si>
    <t>Bueiro metálico sem interrupção de tráfego - D = 2,40 m - chapa com epóxi - escavado em material de 1ª categoria - aterro rodoviário máximo = 4,50 m</t>
  </si>
  <si>
    <t>Bueiro metálico sem interrupção de tráfego - D = 2,40 m - chapa com epóxi - escavado em material de 2ª categoria - aterro ferroviário máximo = 7,00 m</t>
  </si>
  <si>
    <t>Bueiro metálico sem interrupção de tráfego - D = 2,40 m - chapa com epóxi - escavado em material de 2ª categoria - aterro rodoviário máximo = 4,50 m</t>
  </si>
  <si>
    <t>Bueiro metálico sem interrupção de tráfego - D = 2,40 m - chapa com epóxi - escavado em material de 3ª categoria - aterro ferroviário máximo = 7,00 m</t>
  </si>
  <si>
    <t>Bueiro metálico sem interrupção de tráfego - D = 2,40 m - chapa com epóxi - escavado em material de 3ª categoria - aterro rodoviário máximo = 4,50 m</t>
  </si>
  <si>
    <t>Bueiro metálico sem interrupção de tráfego - D = 2,40 m - chapa galvanizada - escavado em material de 1ª categoria - aterro ferroviário máximo = 7,00 m</t>
  </si>
  <si>
    <t>Bueiro metálico sem interrupção de tráfego - D = 2,40 m - chapa galvanizada - escavado em material de 1ª categoria - aterro rodoviário máximo = 4,50 m</t>
  </si>
  <si>
    <t>Bueiro metálico sem interrupção de tráfego - D = 2,40 m - chapa galvanizada - escavado em material de 2ª categoria - aterro ferroviário máximo = 7,00 m</t>
  </si>
  <si>
    <t>Bueiro metálico sem interrupção de tráfego - D = 2,40 m - chapa galvanizada - escavado em material de 2ª categoria - aterro rodoviário máximo = 4,50 m</t>
  </si>
  <si>
    <t>Bueiro metálico sem interrupção de tráfego - D = 2,40 m - chapa galvanizada - escavado em material de 3ª categoria - aterro ferroviário máximo = 7,00 m</t>
  </si>
  <si>
    <t>Bueiro metálico sem interrupção de tráfego - D = 2,40 m - chapa galvanizada - escavado em material de 3ª categoria - aterro rodoviário máximo = 4,50 m</t>
  </si>
  <si>
    <t>Bueiro metálico sem interrupção de tráfego - D = 2,60 m - chapa com epóxi - escavado em material de 1ª categoria - aterro ferroviário máximo = 6,40 m</t>
  </si>
  <si>
    <t>Bueiro metálico sem interrupção de tráfego - D = 2,60 m - chapa com epóxi - escavado em material de 1ª categoria - aterro rodoviário máximo = 4,10 m</t>
  </si>
  <si>
    <t>Bueiro metálico sem interrupção de tráfego - D = 2,60 m - chapa com epóxi - escavado em material de 2ª categoria - aterro ferroviário máximo = 6,40 m</t>
  </si>
  <si>
    <t>Bueiro metálico sem interrupção de tráfego - D = 2,60 m - chapa com epóxi - escavado em material de 2ª categoria - aterro rodoviário máximo = 4,10 m</t>
  </si>
  <si>
    <t>Bueiro metálico sem interrupção de tráfego - D = 2,60 m - chapa com epóxi - escavado em material de 3ª categoria - aterro ferroviário máximo = 6,40 m</t>
  </si>
  <si>
    <t>Bueiro metálico sem interrupção de tráfego - D = 2,60 m - chapa com epóxi - escavado em material de 3ª categoria - aterro rodoviário máximo = 4,10 m</t>
  </si>
  <si>
    <t>Bueiro metálico sem interrupção de tráfego - D = 2,60 m - chapa galvanizada - escavado em material de 1ª categoria - aterro ferroviário máximo = 6,40 m</t>
  </si>
  <si>
    <t>Bueiro metálico sem interrupção de tráfego - D = 2,60 m - chapa galvanizada - escavado em material de 1ª categoria - aterro rodoviário máximo = 4,10 m</t>
  </si>
  <si>
    <t>Bueiro metálico sem interrupção de tráfego - D = 2,60 m - chapa galvanizada - escavado em material de 2ª categoria - aterro ferroviário máximo = 6,40 m</t>
  </si>
  <si>
    <t>Bueiro metálico sem interrupção de tráfego - D = 2,60 m - chapa galvanizada - escavado em material de 2ª categoria - aterro rodoviário máximo = 4,10 m</t>
  </si>
  <si>
    <t>Bueiro metálico sem interrupção de tráfego - D = 2,60 m - chapa galvanizada - escavado em material de 3ª categoria - aterro ferroviário máximo = 6,40 m</t>
  </si>
  <si>
    <t>Bueiro metálico sem interrupção de tráfego - D = 2,60 m - chapa galvanizada - escavado em material de 3ª categoria - aterro rodoviário máximo = 4,10 m</t>
  </si>
  <si>
    <t>Bueiro metálico sem interrupção de tráfego - D = 2,80 m - chapa com epóxi - escavado em material de 1ª categoria - aterro ferroviário máximo = 5,50 m</t>
  </si>
  <si>
    <t>Bueiro metálico sem interrupção de tráfego - D = 2,80 m - chapa com epóxi - escavado em material de 1ª categoria - aterro rodoviário máximo = 3,80 m</t>
  </si>
  <si>
    <t>Bueiro metálico sem interrupção de tráfego - D = 2,80 m - chapa com epóxi - escavado em material de 2ª categoria - aterro ferroviário máximo = 5,50 m</t>
  </si>
  <si>
    <t>Bueiro metálico sem interrupção de tráfego - D = 2,80 m - chapa com epóxi - escavado em material de 2ª categoria - aterro rodoviário máximo = 3,80 m</t>
  </si>
  <si>
    <t>Bueiro metálico sem interrupção de tráfego - D = 2,80 m - chapa com epóxi - escavado em material de 3ª categoria - aterro ferroviário máximo = 5,50 m</t>
  </si>
  <si>
    <t>Bueiro metálico sem interrupção de tráfego - D = 2,80 m - chapa com epóxi - escavado em material de 3ª categoria - aterro rodoviário máximo = 3,80 m</t>
  </si>
  <si>
    <t>Bueiro metálico sem interrupção de tráfego - D = 2,80 m - chapa galvanizada - escavado em material de 1ª categoria - aterro ferroviário máximo = 5,50 m</t>
  </si>
  <si>
    <t>Bueiro metálico sem interrupção de tráfego - D = 2,80 m - chapa galvanizada - escavado em material de 1ª categoria - aterro rodoviário máximo = 3,80 m</t>
  </si>
  <si>
    <t>Bueiro metálico sem interrupção de tráfego - D = 2,80 m - chapa galvanizada - escavado em material de 2ª categoria - aterro ferroviário máximo = 5,50 m</t>
  </si>
  <si>
    <t>Bueiro metálico sem interrupção de tráfego - D = 2,80 m - chapa galvanizada - escavado em material de 2ª categoria - aterro rodoviário máximo = 3,80 m</t>
  </si>
  <si>
    <t>Bueiro metálico sem interrupção de tráfego - D = 2,80 m - chapa galvanizada - escavado em material de 3ª categoria - aterro ferroviário máximo = 5,50 m</t>
  </si>
  <si>
    <t>Bueiro metálico sem interrupção de tráfego - D = 2,80 m - chapa galvanizada - escavado em material de 3ª categoria - aterro rodoviário máximo = 3,80 m</t>
  </si>
  <si>
    <t>Bueiro metálico sem interrupção de tráfego - D = 3,00 m - chapa com epóxi - escavado em material de 1ª categoria - aterro ferroviário máximo = 4,70 m</t>
  </si>
  <si>
    <t>Bueiro metálico sem interrupção de tráfego - D = 3,00 m - chapa com epóxi - escavado em material de 1ª categoria - aterro rodoviário máximo = 3,60 m</t>
  </si>
  <si>
    <t>Bueiro metálico sem interrupção de tráfego - D = 3,00 m - chapa com epóxi - escavado em material de 2ª categoria - aterro ferroviário máximo = 4,70 m</t>
  </si>
  <si>
    <t>Bueiro metálico sem interrupção de tráfego - D = 3,00 m - chapa com epóxi - escavado em material de 2ª categoria - aterro rodoviário máximo = 3,60 m</t>
  </si>
  <si>
    <t>Bueiro metálico sem interrupção de tráfego - D = 3,00 m - chapa com epóxi - escavado em material de 3ª categoria - aterro ferroviário máximo = 4,70 m</t>
  </si>
  <si>
    <t>Bueiro metálico sem interrupção de tráfego - D = 3,00 m - chapa com epóxi - escavado em material de 3ª categoria - aterro rodoviário máximo = 3,60 m</t>
  </si>
  <si>
    <t>Bueiro metálico sem interrupção de tráfego - D = 3,00 m - chapa galvanizada - escavado em material de 1ª categoria - aterro ferroviário máximo = 4,70 m</t>
  </si>
  <si>
    <t>Bueiro metálico sem interrupção de tráfego - D = 3,00 m - chapa galvanizada - escavado em material de 1ª categoria - aterro rodoviário máximo = 3,60 m</t>
  </si>
  <si>
    <t>Bueiro metálico sem interrupção de tráfego - D = 3,00 m - chapa galvanizada - escavado em material de 2ª categoria - aterro ferroviário máximo = 4,70 m</t>
  </si>
  <si>
    <t>Bueiro metálico sem interrupção de tráfego - D = 3,00 m - chapa galvanizada - escavado em material de 2ª categoria - aterro rodoviário máximo = 3,60 m</t>
  </si>
  <si>
    <t>Bueiro metálico sem interrupção de tráfego - D = 3,00 m - chapa galvanizada - escavado em material de 3ª categoria - aterro ferroviário máximo = 4,70 m</t>
  </si>
  <si>
    <t>Bueiro metálico sem interrupção de tráfego - D = 3,00 m - chapa galvanizada - escavado em material de 3ª categoria - aterro rodoviário máximo = 3,60 m</t>
  </si>
  <si>
    <t>Bueiro metálico sem interrupção de tráfego - D = 3,20 m - chapa com epóxi - escavado em material de 1ª categoria - aterro ferroviário máximo = 4,00 m</t>
  </si>
  <si>
    <t>Bueiro metálico sem interrupção de tráfego - D = 3,20 m - chapa com epóxi - escavado em material de 1ª categoria - aterro rodoviário máximo = 4,80 m</t>
  </si>
  <si>
    <t>Bueiro metálico sem interrupção de tráfego - D = 3,20 m - chapa com epóxi - escavado em material de 2ª categoria - aterro ferroviário máximo = 4,00 m</t>
  </si>
  <si>
    <t>Bueiro metálico sem interrupção de tráfego - D = 3,20 m - chapa com epóxi - escavado em material de 2ª categoria - aterro rodoviário máximo = 4,80 m</t>
  </si>
  <si>
    <t>Bueiro metálico sem interrupção de tráfego - D = 3,20 m - chapa com epóxi - escavado em material de 3ª categoria - aterro ferroviário máximo = 4,00 m</t>
  </si>
  <si>
    <t>Bueiro metálico sem interrupção de tráfego - D = 3,20 m - chapa com epóxi - escavado em material de 3ª categoria - aterro rodoviário máximo = 4,80 m</t>
  </si>
  <si>
    <t>Bueiro metálico sem interrupção de tráfego - D = 3,20 m - chapa galvanizada - escavado em material de 1ª categoria - aterro ferroviário máximo = 4,00 m</t>
  </si>
  <si>
    <t>Bueiro metálico sem interrupção de tráfego - D = 3,20 m - chapa galvanizada - escavado em material de 1ª categoria - aterro rodoviário máximo = 4,80 m</t>
  </si>
  <si>
    <t>Bueiro metálico sem interrupção de tráfego - D = 3,20 m - chapa galvanizada - escavado em material de 2ª categoria - aterro ferroviário máximo = 4,00 m</t>
  </si>
  <si>
    <t>Bueiro metálico sem interrupção de tráfego - D = 3,20 m - chapa galvanizada - escavado em material de 2ª categoria - aterro rodoviário máximo = 4,80 m</t>
  </si>
  <si>
    <t>Bueiro metálico sem interrupção de tráfego - D = 3,20 m - chapa galvanizada - escavado em material de 3ª categoria - aterro ferroviário máximo = 4,00 m</t>
  </si>
  <si>
    <t>Bueiro metálico sem interrupção de tráfego - D = 3,20 m - chapa galvanizada - escavado em material de 3ª categoria - aterro rodoviário máximo = 4,80 m</t>
  </si>
  <si>
    <t>Bueiro metálico sem interrupção de tráfego - D = 3,40 m - chapa galvanizada - escavado em material de 1ª categoria - aterro ferroviário máximo = 7,00 m</t>
  </si>
  <si>
    <t>Bueiro metálico sem interrupção de tráfego - D = 3,40 m - chapa galvanizada - escavado em material de 1ª categoria - aterro rodoviário máximo = 4,50 m</t>
  </si>
  <si>
    <t>Bueiro metálico sem interrupção de tráfego - D = 3,40 m - chapa galvanizada - escavado em material de 2ª categoria - aterro ferroviário máximo = 7,00 m</t>
  </si>
  <si>
    <t>Bueiro metálico sem interrupção de tráfego - D = 3,40 m - chapa galvanizada - escavado em material de 2ª categoria - aterro rodoviário máximo = 4,50 m</t>
  </si>
  <si>
    <t>Bueiro metálico sem interrupção de tráfego - D = 3,40 m - chapa galvanizada - escavado em material de 3ª categoria - aterro ferroviário máximo = 7,00 m</t>
  </si>
  <si>
    <t>Bueiro metálico sem interrupção de tráfego - D = 3,40 m - chapa galvanizada - escavado em material de 3ª categoria - aterro rodoviário máximo = 4,50 m</t>
  </si>
  <si>
    <t>Bueiro metálico sem interrupção de tráfego - D = 3,60 m - chapa galvanizada - escavado em material de 1ª categoria - aterro ferroviário máximo = 6,60 m</t>
  </si>
  <si>
    <t>Bueiro metálico sem interrupção de tráfego - D = 3,60 m - chapa galvanizada - escavado em material de 1ª categoria - aterro rodoviário máximo = 4,30 m</t>
  </si>
  <si>
    <t>Bueiro metálico sem interrupção de tráfego - D = 3,60 m - chapa galvanizada - escavado em material de 2ª categoria - aterro ferroviário máximo = 6,60 m</t>
  </si>
  <si>
    <t>Bueiro metálico sem interrupção de tráfego - D = 3,60 m - chapa galvanizada - escavado em material de 2ª categoria - aterro rodoviário máximo = 4,30 m</t>
  </si>
  <si>
    <t>Bueiro metálico sem interrupção de tráfego - D = 3,60 m - chapa galvanizada - escavado em material de 3ª categoria - aterro ferroviário máximo = 6,60 m</t>
  </si>
  <si>
    <t>Bueiro metálico sem interrupção de tráfego - D = 3,60 m - chapa galvanizada - escavado em material de 3ª categoria - aterro rodoviário máximo = 4,30 m</t>
  </si>
  <si>
    <t>Bueiro metálico sem interrupção de tráfego - D = 3,80 m - chapa galvanizada - escavado em material de 1ª categoria - aterro ferroviário máximo = 6,20 m</t>
  </si>
  <si>
    <t>Bueiro metálico sem interrupção de tráfego - D = 3,80 m - chapa galvanizada - escavado em material de 1ª categoria - aterro rodoviário máximo = 4,00 m</t>
  </si>
  <si>
    <t>Bueiro metálico sem interrupção de tráfego - D = 3,80 m - chapa galvanizada - escavado em material de 2ª categoria - aterro ferroviário máximo = 6,20 m</t>
  </si>
  <si>
    <t>Bueiro metálico sem interrupção de tráfego - D = 3,80 m - chapa galvanizada - escavado em material de 2ª categoria - aterro rodoviário máximo = 4,00 m</t>
  </si>
  <si>
    <t>Bueiro metálico sem interrupção de tráfego - D = 3,80 m - chapa galvanizada - escavado em material de 3ª categoria - aterro ferroviário máximo = 6,20 m</t>
  </si>
  <si>
    <t>Bueiro metálico sem interrupção de tráfego - D = 3,80 m - chapa galvanizada - escavado em material de 3ª categoria - aterro rodoviário máximo = 4,00 m</t>
  </si>
  <si>
    <t>Bueiro metálico sem interrupção de tráfego - D = 4,00 m - chapa galvanizada - escavado em material de 1ª categoria - aterro ferroviário máximo = 5,10 m</t>
  </si>
  <si>
    <t>Bueiro metálico sem interrupção de tráfego - D = 4,00 m - chapa galvanizada - escavado em material de 1ª categoria - aterro rodoviário máximo = 3,10 m</t>
  </si>
  <si>
    <t>Bueiro metálico sem interrupção de tráfego - D = 4,00 m - chapa galvanizada - escavado em material de 2ª categoria - aterro ferroviário máximo = 5,10 m</t>
  </si>
  <si>
    <t>Bueiro metálico sem interrupção de tráfego - D = 4,00 m - chapa galvanizada - escavado em material de 2ª categoria - aterro rodoviário máximo = 3,10 m</t>
  </si>
  <si>
    <t>Bueiro metálico sem interrupção de tráfego - D = 4,00 m - chapa galvanizada - escavado em material de 3ª categoria - aterro ferroviário máximo = 5,10 m</t>
  </si>
  <si>
    <t>Bueiro metálico sem interrupção de tráfego - D = 4,00 m - chapa galvanizada - escavado em material de 3ª categoria - aterro rodoviário máximo = 3,10 m</t>
  </si>
  <si>
    <t>Bueiro metálico sem interrupção de tráfego - D = 4,20 m - chapa galvanizada - escavado em material de 1ª categoria - aterro ferroviário máximo = 4,80 m</t>
  </si>
  <si>
    <t>Bueiro metálico sem interrupção de tráfego - D = 4,20 m - chapa galvanizada - escavado em material de 1ª categoria - aterro rodoviário máximo = 4,40 m</t>
  </si>
  <si>
    <t>Bueiro metálico sem interrupção de tráfego - D = 4,20 m - chapa galvanizada - escavado em material de 2ª categoria - aterro ferroviário máximo = 4,80 m</t>
  </si>
  <si>
    <t>Bueiro metálico sem interrupção de tráfego - D = 4,20 m - chapa galvanizada - escavado em material de 2ª categoria - aterro rodoviário máximo = 4,40 m</t>
  </si>
  <si>
    <t>Bueiro metálico sem interrupção de tráfego - D = 4,20 m - chapa galvanizada - escavado em material de 3ª categoria - aterro ferroviário máximo = 4,80 m</t>
  </si>
  <si>
    <t>Bueiro metálico sem interrupção de tráfego - D = 4,20 m - chapa galvanizada - escavado em material de 3ª categoria - aterro rodoviário máximo = 4,40 m</t>
  </si>
  <si>
    <t>Bueiro metálico sem interrupção de tráfego - D = 4,40 m - chapa galvanizada - escavado em material de 1ª categoria - aterro ferroviário máximo = 4,20 m</t>
  </si>
  <si>
    <t>Bueiro metálico sem interrupção de tráfego - D = 4,40 m - chapa galvanizada - escavado em material de 1ª categoria - aterro rodoviário máximo = 4,20 m</t>
  </si>
  <si>
    <t>Bueiro metálico sem interrupção de tráfego - D = 4,40 m - chapa galvanizada - escavado em material de 2ª categoria - aterro ferroviário máximo = 4,20 m</t>
  </si>
  <si>
    <t>Bueiro metálico sem interrupção de tráfego - D = 4,40 m - chapa galvanizada - escavado em material de 2ª categoria - aterro rodoviário máximo = 4,20 m</t>
  </si>
  <si>
    <t>Bueiro metálico sem interrupção de tráfego - D = 4,40 m - chapa galvanizada - escavado em material de 3ª categoria - aterro ferroviário máximo = 4,20 m</t>
  </si>
  <si>
    <t>Bueiro metálico sem interrupção de tráfego - D = 4,40 m - chapa galvanizada - escavado em material de 3ª categoria - aterro rodoviário máximo = 4,20 m</t>
  </si>
  <si>
    <t>Bueiro metálico sem interrupção de tráfego - D = 4,60 m - chapa galvanizada - escavado em material de 1ª categoria - aterro ferroviário máximo = 4,00 m</t>
  </si>
  <si>
    <t>Bueiro metálico sem interrupção de tráfego - D = 4,60 m - chapa galvanizada - escavado em material de 1ª categoria - aterro rodoviário máximo = 4,00 m</t>
  </si>
  <si>
    <t>Bueiro metálico sem interrupção de tráfego - D = 4,60 m - chapa galvanizada - escavado em material de 2ª categoria - aterro ferroviário máximo = 4,00 m</t>
  </si>
  <si>
    <t>Bueiro metálico sem interrupção de tráfego - D = 4,60 m - chapa galvanizada - escavado em material de 2ª categoria - aterro rodoviário máximo = 4,00 m</t>
  </si>
  <si>
    <t>Bueiro metálico sem interrupção de tráfego - D = 4,60 m - chapa galvanizada - escavado em material de 3ª categoria - aterro ferroviário máximo = 4,00 m</t>
  </si>
  <si>
    <t>Bueiro metálico sem interrupção de tráfego - D = 4,60 m - chapa galvanizada - escavado em material de 3ª categoria - aterro rodoviário máximo = 4,00 m</t>
  </si>
  <si>
    <t>Bueiro metálico sem interrupção de tráfego - D = 4,80 m - chapa galvanizada - escavado em material de 1ª categoria - aterro ferroviário máximo = 5,10 m</t>
  </si>
  <si>
    <t>Bueiro metálico sem interrupção de tráfego - D = 4,80 m - chapa galvanizada - escavado em material de 1ª categoria - aterro rodoviário máximo = 5,50 m</t>
  </si>
  <si>
    <t>Bueiro metálico sem interrupção de tráfego - D = 4,80 m - chapa galvanizada - escavado em material de 2ª categoria - aterro ferroviário máximo = 5,10 m</t>
  </si>
  <si>
    <t>Bueiro metálico sem interrupção de tráfego - D = 4,80 m - chapa galvanizada - escavado em material de 2ª categoria - aterro rodoviário máximo = 5,50 m</t>
  </si>
  <si>
    <t>Bueiro metálico sem interrupção de tráfego - D = 4,80 m - chapa galvanizada - escavado em material de 3ª categoria - aterro ferroviário máximo = 5,10 m</t>
  </si>
  <si>
    <t>Bueiro metálico sem interrupção de tráfego - D = 4,80 m - chapa galvanizada - escavado em material de 3ª categoria - aterro rodoviário máximo = 5,50 m</t>
  </si>
  <si>
    <t>Bueiro metálico sem interrupção de tráfego - D = 5,00 m - chapa galvanizada - escavado em material de 1ª categoria - aterro ferroviário máximo = 4,80 m</t>
  </si>
  <si>
    <t>Bueiro metálico sem interrupção de tráfego - D = 5,00 m - chapa galvanizada - escavado em material de 1ª categoria - aterro rodoviário máximo = 5,30 m</t>
  </si>
  <si>
    <t>Bueiro metálico sem interrupção de tráfego - D = 5,00 m - chapa galvanizada - escavado em material de 2ª categoria - aterro ferroviário máximo = 4,80 m</t>
  </si>
  <si>
    <t>Bueiro metálico sem interrupção de tráfego - D = 5,00 m - chapa galvanizada - escavado em material de 2ª categoria - aterro rodoviário máximo = 5,30 m</t>
  </si>
  <si>
    <t>Bueiro metálico sem interrupção de tráfego - D = 5,00 m - chapa galvanizada - escavado em material de 3ª categoria - aterro ferroviário máximo = 4,80 m</t>
  </si>
  <si>
    <t>Bueiro metálico sem interrupção de tráfego - D = 5,00 m - chapa galvanizada - escavado em material de 3ª categoria - aterro rodoviário máximo = 5,30 m</t>
  </si>
  <si>
    <t>Sistema de escoramento telescópico regulável para tunnel liner</t>
  </si>
  <si>
    <t>Boca de BDCC 1,50 x 1,50 m - esconsidade 0° - areia e brita comerciais</t>
  </si>
  <si>
    <t>Boca de BDCC 1,50 x 1,50 m - esconsidade 0° - areia extraída e brita produzida</t>
  </si>
  <si>
    <t>Boca de BDCC 1,50 x 1,50 m - esconsidade 15° - areia e brita comerciais</t>
  </si>
  <si>
    <t>Boca de BDCC 1,50 x 1,50 m - esconsidade 15° - areia extraída e brita produzida</t>
  </si>
  <si>
    <t>Boca de BDCC 1,50 x 1,50 m - esconsidade 30° - areia e brita comerciais</t>
  </si>
  <si>
    <t>Boca de BDCC 1,50 x 1,50 m - esconsidade 30° - areia extraída e brita produzida</t>
  </si>
  <si>
    <t>Boca de BDCC 1,50 x 1,50 m - esconsidade 45° - areia e brita comerciais</t>
  </si>
  <si>
    <t>Boca de BDCC 1,50 x 1,50 m - esconsidade 45° - areia extraída e brita produzida</t>
  </si>
  <si>
    <t>Boca de BDCC 2,00 x 2,00 m - esconsidade 0° - areia e brita comerciais</t>
  </si>
  <si>
    <t>Boca de BDCC 2,00 x 2,00 m - esconsidade 0° - areia extraída e brita produzida</t>
  </si>
  <si>
    <t>Boca de BDCC 2,00 x 2,00 m - esconsidade 15° - areia e brita comerciais</t>
  </si>
  <si>
    <t>Boca de BDCC 2,00 x 2,00 m - esconsidade 15° - areia extraída e brita produzida</t>
  </si>
  <si>
    <t>Boca de BDCC 2,00 x 2,00 m - esconsidade 30° - areia e brita comerciais</t>
  </si>
  <si>
    <t>Boca de BDCC 2,00 x 2,00 m - esconsidade 30° - areia extraída e brita produzida</t>
  </si>
  <si>
    <t>Boca de BDCC 2,00 x 2,00 m - esconsidade 45° - areia e brita comerciais</t>
  </si>
  <si>
    <t>Boca de BDCC 2,00 x 2,00 m - esconsidade 45° - areia extraída e brita produzida</t>
  </si>
  <si>
    <t>Boca de BDCC 2,50 x 2,50 m - esconsidade 0° - areia e brita comerciais</t>
  </si>
  <si>
    <t>Boca de BDCC 2,50 x 2,50 m - esconsidade 0° - areia extraída e brita produzida</t>
  </si>
  <si>
    <t>Boca de BDCC 2,50 x 2,50 m - esconsidade 15° - areia e brita comerciais</t>
  </si>
  <si>
    <t>Boca de BDCC 2,50 x 2,50 m - esconsidade 15° - areia extraída e brita produzida</t>
  </si>
  <si>
    <t>Boca de BDCC 2,50 x 2,50 m - esconsidade 30° - areia e brita comerciais</t>
  </si>
  <si>
    <t>Boca de BDCC 2,50 x 2,50 m - esconsidade 30° - areia extraída e brita produzida</t>
  </si>
  <si>
    <t>Boca de BDCC 2,50 x 2,50 m - esconsidade 45° - areia e brita comerciais</t>
  </si>
  <si>
    <t>Boca de BDCC 2,50 x 2,50 m - esconsidade 45° - areia extraída e brita produzida</t>
  </si>
  <si>
    <t>Boca de BDCC 3,00 x 3,00 m - esconsidade 0° - areia e brita comerciais</t>
  </si>
  <si>
    <t>Boca de BDCC 3,00 x 3,00 m - esconsidade 0° - areia extraída e brita produzida</t>
  </si>
  <si>
    <t>Boca de BDCC 3,00 x 3,00 m - esconsidade 15° - areia e brita comerciais</t>
  </si>
  <si>
    <t>Boca de BDCC 3,00 x 3,00 m - esconsidade 15° - areia extraída e brita produzida</t>
  </si>
  <si>
    <t>Boca de BDCC 3,00 x 3,00 m - esconsidade 30° - areia e brita comerciais</t>
  </si>
  <si>
    <t>Boca de BDCC 3,00 x 3,00 m - esconsidade 30° - areia extraída e brita produzida</t>
  </si>
  <si>
    <t>Boca de BDCC 3,00 x 3,00 m - esconsidade 45° - areia e brita comerciais</t>
  </si>
  <si>
    <t>Boca de BDCC 3,00 x 3,00 m - esconsidade 45° - areia extraída e brita produzida</t>
  </si>
  <si>
    <t>Boca de BSCC 1,50 x 1,50 m - esconsidade 0° - areia e brita comerciais</t>
  </si>
  <si>
    <t>Boca de BSCC 1,50 x 1,50 m - esconsidade 0° - areia extraída e brita produzida</t>
  </si>
  <si>
    <t>Boca de BSCC 1,50 x 1,50 m - esconsidade 15° - areia e brita comerciais</t>
  </si>
  <si>
    <t>Boca de BSCC 1,50 x 1,50 m - esconsidade 15° - areia extraída e brita produzida</t>
  </si>
  <si>
    <t>Boca de BSCC 1,50 x 1,50 m - esconsidade 30° - areia e brita comerciais</t>
  </si>
  <si>
    <t>Boca de BSCC 1,50 x 1,50 m - esconsidade 30° - areia extraída e brita produzida</t>
  </si>
  <si>
    <t>Boca de BSCC 1,50 x 1,50 m - esconsidade 45° - areia e brita comerciais</t>
  </si>
  <si>
    <t>Boca de BSCC 1,50 x 1,50 m - esconsidade 45° - areia extraída e brita produzida</t>
  </si>
  <si>
    <t>Boca de BSCC 2,00 x 2,00 m - esconsidade 0° - areia e brita comerciais</t>
  </si>
  <si>
    <t>Boca de BSCC 2,00 x 2,00 m - esconsidade 0° - areia extraída e brita produzida</t>
  </si>
  <si>
    <t>Boca de BSCC 2,00 x 2,00 m - esconsidade 15° - areia e brita comerciais</t>
  </si>
  <si>
    <t>Boca de BSCC 2,00 x 2,00 m - esconsidade 15° - areia extraída e brita produzida</t>
  </si>
  <si>
    <t>Boca de BSCC 2,00 x 2,00 m - esconsidade 30° - areia e brita comerciais</t>
  </si>
  <si>
    <t>Boca de BSCC 2,00 x 2,00 m - esconsidade 30° - areia extraída e brita produzida</t>
  </si>
  <si>
    <t>Boca de BSCC 2,00 x 2,00 m - esconsidade 45° - areia e brita comerciais</t>
  </si>
  <si>
    <t>Boca de BSCC 2,00 x 2,00 m - esconsidade 45° - areia extraída e brita produzida</t>
  </si>
  <si>
    <t>Boca de BSCC 2,50 x 2,50 m - esconsidade 0° - areia e brita comerciais</t>
  </si>
  <si>
    <t>Boca de BSCC 2,50 x 2,50 m - esconsidade 0° - areia extraída e brita produzida</t>
  </si>
  <si>
    <t>Boca de BSCC 2,50 x 2,50 m - esconsidade 15° - areia e brita comerciais</t>
  </si>
  <si>
    <t>Boca de BSCC 2,50 x 2,50 m - esconsidade 15° - areia extraída e brita produzida</t>
  </si>
  <si>
    <t>Boca de BSCC 2,50 x 2,50 m - esconsidade 30° - areia e brita comerciais</t>
  </si>
  <si>
    <t>Boca de BSCC 2,50 x 2,50 m - esconsidade 30° - areia extraída e brita produzida</t>
  </si>
  <si>
    <t>Boca de BSCC 2,50 x 2,50 m - esconsidade 45° - areia e brita comerciais</t>
  </si>
  <si>
    <t>Boca de BSCC 2,50 x 2,50 m - esconsidade 45° - areia extraída e brita produzida</t>
  </si>
  <si>
    <t>Boca de BSCC 3,00 x 3,00 m - esconsidade 0° - areia e brita comerciais</t>
  </si>
  <si>
    <t>Boca de BSCC 3,00 x 3,00 m - esconsidade 0° - areia extraída e brita produzida</t>
  </si>
  <si>
    <t>Boca de BSCC 3,00 x 3,00 m - esconsidade 15° - areia e brita comerciais</t>
  </si>
  <si>
    <t>Boca de BSCC 3,00 x 3,00 m - esconsidade 15° - areia extraída e brita produzida</t>
  </si>
  <si>
    <t>Boca de BSCC 3,00 x 3,00 m - esconsidade 30° - areia e brita comerciais</t>
  </si>
  <si>
    <t>Boca de BSCC 3,00 x 3,00 m - esconsidade 30° - areia extraída e brita produzida</t>
  </si>
  <si>
    <t>Boca de BSCC 3,00 x 3,00 m - esconsidade 45° - areia e brita comerciais</t>
  </si>
  <si>
    <t>Boca de BSCC 3,00 x 3,00 m - esconsidade 45° - areia extraída e brita produzida</t>
  </si>
  <si>
    <t>Boca de BTCC 1,50 x 1,50 m - esconsidade 0° - areia e brita comerciais</t>
  </si>
  <si>
    <t>Boca de BTCC 1,50 x 1,50 m - esconsidade 0° - areia extraída e brita produzida</t>
  </si>
  <si>
    <t>Boca de BTCC 1,50 x 1,50 m - esconsidade 15° - areia e brita comerciais</t>
  </si>
  <si>
    <t>Boca de BTCC 1,50 x 1,50 m - esconsidade 15° - areia extraída e brita produzida</t>
  </si>
  <si>
    <t>Boca de BTCC 1,50 x 1,50 m - esconsidade 30° - areia e brita comerciais</t>
  </si>
  <si>
    <t>Boca de BTCC 1,50 x 1,50 m - esconsidade 30° - areia extraída e brita produzida</t>
  </si>
  <si>
    <t>Boca de BTCC 1,50 x 1,50 m - esconsidade 45° - areia e brita comerciais</t>
  </si>
  <si>
    <t>Boca de BTCC 1,50 x 1,50 m - esconsidade 45° - areia extraída e brita produzida</t>
  </si>
  <si>
    <t>Boca de BTCC 2,00 x 2,00 m - esconsidade 0° - areia e brita comerciais</t>
  </si>
  <si>
    <t>Boca de BTCC 2,00 x 2,00 m - esconsidade 0° - areia extraída e brita produzida</t>
  </si>
  <si>
    <t>Boca de BTCC 2,00 x 2,00 m - esconsidade 15° - areia e brita comerciais</t>
  </si>
  <si>
    <t>Boca de BTCC 2,00 x 2,00 m - esconsidade 15° - areia extraída e brita produzida</t>
  </si>
  <si>
    <t>Boca de BTCC 2,00 x 2,00 m - esconsidade 30° - areia e brita comerciais</t>
  </si>
  <si>
    <t>Boca de BTCC 2,00 x 2,00 m - esconsidade 30° - areia extraída e brita produzida</t>
  </si>
  <si>
    <t>Boca de BTCC 2,00 x 2,00 m - esconsidade 45° - areia e brita comerciais</t>
  </si>
  <si>
    <t>Boca de BTCC 2,00 x 2,00 m - esconsidade 45° - areia extraída e brita produzida</t>
  </si>
  <si>
    <t>Boca de BTCC 2,50 x 2,50 m - esconsidade 0° - areia e brita comerciais</t>
  </si>
  <si>
    <t>Boca de BTCC 2,50 x 2,50 m - esconsidade 0° - areia extraída e brita produzida</t>
  </si>
  <si>
    <t>Boca de BTCC 2,50 x 2,50 m - esconsidade 15° - areia e brita comerciais</t>
  </si>
  <si>
    <t>Boca de BTCC 2,50 x 2,50 m - esconsidade 15° - areia extraída e brita produzida</t>
  </si>
  <si>
    <t>Boca de BTCC 2,50 x 2,50 m - esconsidade 30° - areia e brita comerciais</t>
  </si>
  <si>
    <t>Boca de BTCC 2,50 x 2,50 m - esconsidade 30° - areia extraída e brita produzida</t>
  </si>
  <si>
    <t>Boca de BTCC 2,50 x 2,50 m - esconsidade 45° - areia e brita comerciais</t>
  </si>
  <si>
    <t>Boca de BTCC 2,50 x 2,50 m - esconsidade 45° - areia extraída e brita produzida</t>
  </si>
  <si>
    <t>Boca de BTCC 3,00 x 3,00 m - esconsidade 0° - areia e brita comerciais</t>
  </si>
  <si>
    <t>Boca de BTCC 3,00 x 3,00 m - esconsidade 0° - areia extraída e brita produzida</t>
  </si>
  <si>
    <t>Boca de BTCC 3,00 x 3,00 m - esconsidade 15° - areia e brita comerciais</t>
  </si>
  <si>
    <t>Boca de BTCC 3,00 x 3,00 m - esconsidade 15° - areia extraída e brita produzida</t>
  </si>
  <si>
    <t>Boca de BTCC 3,00 x 3,00 m - esconsidade 30° - areia e brita comerciais</t>
  </si>
  <si>
    <t>Boca de BTCC 3,00 x 3,00 m - esconsidade 30° - areia extraída e brita produzida</t>
  </si>
  <si>
    <t>Boca de BTCC 3,00 x 3,00 m - esconsidade 45° - areia e brita comerciais</t>
  </si>
  <si>
    <t>Boca de BTCC 3,00 x 3,00 m - esconsidade 45° - areia extraída e brita produzida</t>
  </si>
  <si>
    <t>Corpo de BDCC 1,50 x 1,50 m - moldado no local - altura do aterro 0,00 a 1,00 m - areia e brita comerciais</t>
  </si>
  <si>
    <t>Corpo de BDCC 1,50 x 1,50 m - moldado no local - altura do aterro 0,00 a 1,00 m - areia extraída e brita produzida</t>
  </si>
  <si>
    <t>Corpo de BDCC 1,50 x 1,50 m - moldado no local - altura do aterro 1,00 a 2,50 m - areia e brita comerciais</t>
  </si>
  <si>
    <t>Corpo de BDCC 1,50 x 1,50 m - moldado no local - altura do aterro 1,00 a 2,50 m - areia extraída e brita produzida</t>
  </si>
  <si>
    <t>Corpo de BDCC 1,50 x 1,50 m - moldado no local - altura do aterro 10,00 a 12,50 m - areia e brita comerciais</t>
  </si>
  <si>
    <t>Corpo de BDCC 1,50 x 1,50 m - moldado no local - altura do aterro 10,00 a 12,50 m - areia extraída e brita produzida</t>
  </si>
  <si>
    <t>Corpo de BDCC 1,50 x 1,50 m - moldado no local - altura do aterro 12,50 a 15,00 m - areia e brita comerciais</t>
  </si>
  <si>
    <t>Corpo de BDCC 1,50 x 1,50 m - moldado no local - altura do aterro 12,50 a 15,00 m - areia extraída e brita produzida</t>
  </si>
  <si>
    <t>Corpo de BDCC 1,50 x 1,50 m - moldado no local - altura do aterro 2,50 a 5,00 m - areia e brita comerciais</t>
  </si>
  <si>
    <t>Corpo de BDCC 1,50 x 1,50 m - moldado no local - altura do aterro 2,50 a 5,00 m - areia extraída e brita produzida</t>
  </si>
  <si>
    <t>Corpo de BDCC 1,50 x 1,50 m - moldado no local - altura do aterro 5,00 a 7,50 m - areia e brita comerciais</t>
  </si>
  <si>
    <t>Corpo de BDCC 1,50 x 1,50 m - moldado no local - altura do aterro 5,00 a 7,50 m - areia extraída e brita produzida</t>
  </si>
  <si>
    <t>Corpo de BDCC 1,50 x 1,50 m - moldado no local - altura do aterro 7,50 a 10,00 m - areia e brita comerciais</t>
  </si>
  <si>
    <t>Corpo de BDCC 1,50 x 1,50 m - moldado no local - altura do aterro 7,50 a 10,00 m - areia extraída e brita produzida</t>
  </si>
  <si>
    <t>Corpo de BDCC 2,00 x 2,00 m - moldado no local - altura do aterro 0,00 a 1,00 m - areia e brita comerciais</t>
  </si>
  <si>
    <t>Corpo de BDCC 2,00 x 2,00 m - moldado no local - altura do aterro 0,00 a 1,00 m - areia extraída e brita produzida</t>
  </si>
  <si>
    <t>Corpo de BDCC 2,00 x 2,00 m - moldado no local - altura do aterro 1,00 a 2,50 m - areia e brita comerciais</t>
  </si>
  <si>
    <t>Corpo de BDCC 2,00 x 2,00 m - moldado no local - altura do aterro 1,00 a 2,50 m - areia extraída e brita produzida</t>
  </si>
  <si>
    <t>Corpo de BDCC 2,00 x 2,00 m - moldado no local - altura do aterro 10,00 a 12,50 m - areia e brita comerciais</t>
  </si>
  <si>
    <t>Corpo de BDCC 2,00 x 2,00 m - moldado no local - altura do aterro 10,00 a 12,50 m - areia extraída e brita produzida</t>
  </si>
  <si>
    <t>Corpo de BDCC 2,00 x 2,00 m - moldado no local - altura do aterro 12,50 a 15,00 m - areia e brita comerciais</t>
  </si>
  <si>
    <t>Corpo de BDCC 2,00 x 2,00 m - moldado no local - altura do aterro 12,50 a 15,00 m - areia extraída e brita produzida</t>
  </si>
  <si>
    <t>Corpo de BDCC 2,00 x 2,00 m - moldado no local - altura do aterro 2,50 a 5,00 m - areia e brita comerciais</t>
  </si>
  <si>
    <t>Corpo de BDCC 2,00 x 2,00 m - moldado no local - altura do aterro 2,50 a 5,00 m - areia extraída e brita produzida</t>
  </si>
  <si>
    <t>Corpo de BDCC 2,00 x 2,00 m - moldado no local - altura do aterro 5,00 a 7,50 m - areia e brita comerciais</t>
  </si>
  <si>
    <t>Corpo de BDCC 2,00 x 2,00 m - moldado no local - altura do aterro 5,00 a 7,50 m - areia extraída e brita produzida</t>
  </si>
  <si>
    <t>Corpo de BDCC 2,00 x 2,00 m - moldado no local - altura do aterro 7,50 a 10,00 m - areia e brita comerciais</t>
  </si>
  <si>
    <t>Corpo de BDCC 2,00 x 2,00 m - moldado no local - altura do aterro 7,50 a 10,00 m - areia extraída e brita produzida</t>
  </si>
  <si>
    <t>Corpo de BDCC 2,50 x 2,50 m - moldado no local - altura do aterro 0,00 a 1,00 m - areia e brita comerciais</t>
  </si>
  <si>
    <t>Corpo de BDCC 2,50 x 2,50 m - moldado no local - altura do aterro 0,00 a 1,00 m - areia extraída e brita produzida</t>
  </si>
  <si>
    <t>Corpo de BDCC 2,50 x 2,50 m - moldado no local - altura do aterro 1,00 a 2,50 m - areia e brita comerciais</t>
  </si>
  <si>
    <t>Corpo de BDCC 2,50 x 2,50 m - moldado no local - altura do aterro 1,00 a 2,50 m - areia extraída e brita produzida</t>
  </si>
  <si>
    <t>Corpo de BDCC 2,50 x 2,50 m - moldado no local - altura do aterro 10,00 a 12,50 m - areia e brita comerciais</t>
  </si>
  <si>
    <t>Corpo de BDCC 2,50 x 2,50 m - moldado no local - altura do aterro 10,00 a 12,50 m - areia extraída e brita produzida</t>
  </si>
  <si>
    <t>Corpo de BDCC 2,50 x 2,50 m - moldado no local - altura do aterro 12,50 a 15,00 m - areia e brita comerciais</t>
  </si>
  <si>
    <t>Corpo de BDCC 2,50 x 2,50 m - moldado no local - altura do aterro 12,50 a 15,00 m - areia extraída e brita produzida</t>
  </si>
  <si>
    <t>Corpo de BDCC 2,50 x 2,50 m - moldado no local - altura do aterro 2,50 a 5,00 m - areia e brita comerciais</t>
  </si>
  <si>
    <t>Corpo de BDCC 2,50 x 2,50 m - moldado no local - altura do aterro 2,50 a 5,00 m - areia extraída e brita produzida</t>
  </si>
  <si>
    <t>Corpo de BDCC 2,50 x 2,50 m - moldado no local - altura do aterro 5,00 a 7,50 m - areia e brita comerciais</t>
  </si>
  <si>
    <t>Corpo de BDCC 2,50 x 2,50 m - moldado no local - altura do aterro 5,00 a 7,50 m - areia extraída e brita produzida</t>
  </si>
  <si>
    <t>Corpo de BDCC 2,50 x 2,50 m - moldado no local - altura do aterro 7,50 a 10,00 m - areia e brita comerciais</t>
  </si>
  <si>
    <t>Corpo de BDCC 2,50 x 2,50 m - moldado no local - altura do aterro 7,50 a 10,00 m - areia extraída e brita produzida</t>
  </si>
  <si>
    <t>Corpo de BDCC 3,00 x 3,00 m - moldado no local - altura do aterro 0,00 a 1,00 m - areia e brita comerciais</t>
  </si>
  <si>
    <t>Corpo de BDCC 3,00 x 3,00 m - moldado no local - altura do aterro 0,00 a 1,00 m - areia extraída e brita produzida</t>
  </si>
  <si>
    <t>Corpo de BDCC 3,00 x 3,00 m - moldado no local - altura do aterro 1,00 a 2,50 m - areia e brita comerciais</t>
  </si>
  <si>
    <t>Corpo de BDCC 3,00 x 3,00 m - moldado no local - altura do aterro 1,00 a 2,50 m - areia extraída e brita produzida</t>
  </si>
  <si>
    <t>Corpo de BDCC 3,00 x 3,00 m - moldado no local - altura do aterro 10,00 a 12,50 m - areia e brita comerciais</t>
  </si>
  <si>
    <t>Corpo de BDCC 3,00 x 3,00 m - moldado no local - altura do aterro 10,00 a 12,50 m - areia extraída e brita produzida</t>
  </si>
  <si>
    <t>Corpo de BDCC 3,00 x 3,00 m - moldado no local - altura do aterro 12,50 a 15,00 m - areia e brita comerciais</t>
  </si>
  <si>
    <t>Corpo de BDCC 3,00 x 3,00 m - moldado no local - altura do aterro 12,50 a 15,00 m - areia extraída e brita produzida</t>
  </si>
  <si>
    <t>Corpo de BDCC 3,00 x 3,00 m - moldado no local - altura do aterro 2,50 a 5,00 m - areia e brita comerciais</t>
  </si>
  <si>
    <t>Corpo de BDCC 3,00 x 3,00 m - moldado no local - altura do aterro 2,50 a 5,00 m - areia extraída e brita produzida</t>
  </si>
  <si>
    <t>Corpo de BDCC 3,00 x 3,00 m - moldado no local - altura do aterro 5,00 a 7,50 m - areia e brita comerciais</t>
  </si>
  <si>
    <t>Corpo de BDCC 3,00 x 3,00 m - moldado no local - altura do aterro 5,00 a 7,50 m - areia extraída e brita produzida</t>
  </si>
  <si>
    <t>Corpo de BDCC 3,00 x 3,00 m - moldado no local - altura do aterro 7,50 a 10,00 m - areia e brita comerciais</t>
  </si>
  <si>
    <t>Corpo de BDCC 3,00 x 3,00 m - moldado no local - altura do aterro 7,50 a 10,00 m - areia extraída e brita produzida</t>
  </si>
  <si>
    <t>Corpo de BSCC 1,50 x 1,50 m - moldado no local - altura do aterro 0,00 a 1,00 m - areia e brita comerciais</t>
  </si>
  <si>
    <t>Corpo de BSCC 1,50 x 1,50 m - moldado no local - altura do aterro 0,00 a 1,00 m - areia extraída e brita produzida</t>
  </si>
  <si>
    <t>Corpo de BSCC 1,50 x 1,50 m - moldado no local - altura do aterro 1,00 a 2,50 m - areia e brita comerciais</t>
  </si>
  <si>
    <t>Corpo de BSCC 1,50 x 1,50 m - moldado no local - altura do aterro 1,00 a 2,50 m - areia extraída e brita produzida</t>
  </si>
  <si>
    <t>Corpo de BSCC 1,50 x 1,50 m - moldado no local - altura do aterro 10,00 a 12,50 m - areia e brita comerciais</t>
  </si>
  <si>
    <t>Corpo de BSCC 1,50 x 1,50 m - moldado no local - altura do aterro 10,00 a 12,50 m - areia extraída e brita produzida</t>
  </si>
  <si>
    <t>Corpo de BSCC 1,50 x 1,50 m - moldado no local - altura do aterro 12,50 a 15,00 m - areia e brita comerciais</t>
  </si>
  <si>
    <t>Corpo de BSCC 1,50 x 1,50 m - moldado no local - altura do aterro 12,50 a 15,00 m - areia extraída e brita produzida</t>
  </si>
  <si>
    <t>Corpo de BSCC 1,50 x 1,50 m - moldado no local - altura do aterro 2,50 a 5,00 m - areia e brita comerciais</t>
  </si>
  <si>
    <t>Corpo de BSCC 1,50 x 1,50 m - moldado no local - altura do aterro 2,50 a 5,00 m - areia extraída e brita produzida</t>
  </si>
  <si>
    <t>Corpo de BSCC 1,50 x 1,50 m - moldado no local - altura do aterro 5,00 a 7,50 m - areia e brita comerciais</t>
  </si>
  <si>
    <t>Corpo de BSCC 1,50 x 1,50 m - moldado no local - altura do aterro 5,00 a 7,50 m - areia extraída e brita produzida</t>
  </si>
  <si>
    <t>Corpo de BSCC 1,50 x 1,50 m - moldado no local - altura do aterro 7,50 a 10,00 m - areia e brita comerciais</t>
  </si>
  <si>
    <t>Corpo de BSCC 1,50 x 1,50 m - moldado no local - altura do aterro 7,50 a 10,00 m - areia extraída e brita produzida</t>
  </si>
  <si>
    <t>Corpo de BSCC 2,00 x 2,00 m - moldado no local - altura do aterro 0,00 a 1,00 m - areia e brita comerciais</t>
  </si>
  <si>
    <t>Corpo de BSCC 2,00 x 2,00 m - moldado no local - altura do aterro 0,00 a 1,00 m - areia extraída e brita produzida</t>
  </si>
  <si>
    <t>Corpo de BSCC 2,00 x 2,00 m - moldado no local - altura do aterro 1,00 a 2,50 m - areia e brita comerciais</t>
  </si>
  <si>
    <t>Corpo de BSCC 2,00 x 2,00 m - moldado no local - altura do aterro 1,00 a 2,50 m - areia extraída e brita produzida</t>
  </si>
  <si>
    <t>Corpo de BSCC 2,00 x 2,00 m - moldado no local - altura do aterro 10,00 a 12,50 m - areia e brita comerciais</t>
  </si>
  <si>
    <t>Corpo de BSCC 2,00 x 2,00 m - moldado no local - altura do aterro 10,00 a 12,50 m - areia extraída e brita produzida</t>
  </si>
  <si>
    <t>Corpo de BSCC 2,00 x 2,00 m - moldado no local - altura do aterro 12,50 a 15,00 m - areia e brita comerciais</t>
  </si>
  <si>
    <t>Corpo de BSCC 2,00 x 2,00 m - moldado no local - altura do aterro 12,50 a 15,00 m - areia extraída e brita produzida</t>
  </si>
  <si>
    <t>Corpo de BSCC 2,00 x 2,00 m - moldado no local - altura do aterro 2,50 a 5,00 m - areia e brita comerciais</t>
  </si>
  <si>
    <t>Corpo de BSCC 2,00 x 2,00 m - moldado no local - altura do aterro 2,50 a 5,00 m - areia extraída e brita produzida</t>
  </si>
  <si>
    <t>Corpo de BSCC 2,00 x 2,00 m - moldado no local - altura do aterro 5,00 a 7,50 m - areia e brita comerciais</t>
  </si>
  <si>
    <t>Corpo de BSCC 2,00 x 2,00 m - moldado no local - altura do aterro 5,00 a 7,50 m - areia extraída e brita produzida</t>
  </si>
  <si>
    <t>Corpo de BSCC 2,00 x 2,00 m - moldado no local - altura do aterro 7,50 a 10,00 m - areia e brita comerciais</t>
  </si>
  <si>
    <t>Corpo de BSCC 2,00 x 2,00 m - moldado no local - altura do aterro 7,50 a 10,00 m - areia extraída e brita produzida</t>
  </si>
  <si>
    <t>Corpo de BSCC 2,50 x 2,50 m - moldado no local - altura do aterro 0,00 a 1,00 m - areia e brita comerciais</t>
  </si>
  <si>
    <t>Corpo de BSCC 2,50 x 2,50 m - moldado no local - altura do aterro 0,00 a 1,00 m - areia extraída e brita produzida</t>
  </si>
  <si>
    <t>Corpo de BSCC 2,50 x 2,50 m - moldado no local - altura do aterro 1,00 a 2,50 m - areia e brita comerciais</t>
  </si>
  <si>
    <t>Corpo de BSCC 2,50 x 2,50 m - moldado no local - altura do aterro 1,00 a 2,50 m - areia extraída e brita produzida</t>
  </si>
  <si>
    <t>Corpo de BSCC 2,50 x 2,50 m - moldado no local - altura do aterro 10,00 a 12,50 m - areia e brita comerciais</t>
  </si>
  <si>
    <t>Corpo de BSCC 2,50 x 2,50 m - moldado no local - altura do aterro 10,00 a 12,50 m - areia extraída e brita produzida</t>
  </si>
  <si>
    <t>Corpo de BSCC 2,50 x 2,50 m - moldado no local - altura do aterro 12,50 a 15,00 m - areia e brita comerciais</t>
  </si>
  <si>
    <t>Corpo de BSCC 2,50 x 2,50 m - moldado no local - altura do aterro 12,50 a 15,00 m - areia extraída e brita produzida</t>
  </si>
  <si>
    <t>Corpo de BSCC 2,50 x 2,50 m - moldado no local - altura do aterro 2,50 a 5,00 m - areia e brita comerciais</t>
  </si>
  <si>
    <t>Corpo de BSCC 2,50 x 2,50 m - moldado no local - altura do aterro 2,50 a 5,00 m - areia extraída e brita produzida</t>
  </si>
  <si>
    <t>Corpo de BSCC 2,50 x 2,50 m - moldado no local - altura do aterro 5,00 a 7,50 m - areia e brita comerciais</t>
  </si>
  <si>
    <t>Corpo de BSCC 2,50 x 2,50 m - moldado no local - altura do aterro 5,00 a 7,50 m - areia extraída e brita produzida</t>
  </si>
  <si>
    <t>Corpo de BSCC 2,50 x 2,50 m - moldado no local - altura do aterro 7,50 a 10,00 m - areia e brita comerciais</t>
  </si>
  <si>
    <t>Corpo de BSCC 2,50 x 2,50 m - moldado no local - altura do aterro 7,50 a 10,00 m - areia extraída e brita produzida</t>
  </si>
  <si>
    <t>Corpo de BSCC 3,00 x 3,00 m - moldado no local - altura do aterro 0,00 a 1,00 m - areia e brita comerciais</t>
  </si>
  <si>
    <t>Corpo de BSCC 3,00 x 3,00 m - moldado no local - altura do aterro 0,00 a 1,00 m - areia extraída e brita produzida</t>
  </si>
  <si>
    <t>Corpo de BSCC 3,00 x 3,00 m - moldado no local - altura do aterro 1,00 a 2,50 m - areia e brita comerciais</t>
  </si>
  <si>
    <t>Corpo de BSCC 3,00 x 3,00 m - moldado no local - altura do aterro 1,00 a 2,50 m - areia extraída e brita produzida</t>
  </si>
  <si>
    <t>Corpo de BSCC 3,00 x 3,00 m - moldado no local - altura do aterro 10,00 a 12,50 m - areia e brita comerciais</t>
  </si>
  <si>
    <t>Corpo de BSCC 3,00 x 3,00 m - moldado no local - altura do aterro 10,00 a 12,50 m - areia extraída e brita produzida</t>
  </si>
  <si>
    <t>Corpo de BSCC 3,00 x 3,00 m - moldado no local - altura do aterro 12,50 a 15,00 m - areia e brita comerciais</t>
  </si>
  <si>
    <t>Corpo de BSCC 3,00 x 3,00 m - moldado no local - altura do aterro 12,50 a 15,00 m - areia extraída e brita produzida</t>
  </si>
  <si>
    <t>Corpo de BSCC 3,00 x 3,00 m - moldado no local - altura do aterro 2,50 a 5,00 m - areia e brita comerciais</t>
  </si>
  <si>
    <t>Corpo de BSCC 3,00 x 3,00 m - moldado no local - altura do aterro 2,50 a 5,00 m - areia extraída e brita produzida</t>
  </si>
  <si>
    <t>Corpo de BSCC 3,00 x 3,00 m - moldado no local - altura do aterro 5,00 a 7,50 m - areia e brita comerciais</t>
  </si>
  <si>
    <t>Corpo de BSCC 3,00 x 3,00 m - moldado no local - altura do aterro 5,00 a 7,50 m - areia extraída e brita produzida</t>
  </si>
  <si>
    <t>Corpo de BSCC 3,00 x 3,00 m - moldado no local - altura do aterro 7,50 a 10,00 m - areia e brita comerciais</t>
  </si>
  <si>
    <t>Corpo de BSCC 3,00 x 3,00 m - moldado no local - altura do aterro 7,50 a 10,00 m - areia extraída e brita produzida</t>
  </si>
  <si>
    <t>Corpo de BTCC 1,50 x 1,50 m - moldado no local - altura do aterro 0,00 a 1,00 m - areia e brita comerciais</t>
  </si>
  <si>
    <t>Corpo de BTCC 1,50 x 1,50 m - moldado no local - altura do aterro 0,00 a 1,00 m - areia extraída e brita produzida</t>
  </si>
  <si>
    <t>Corpo de BTCC 1,50 x 1,50 m - moldado no local - altura do aterro 1,00 a 2,50 m - areia e brita comerciais</t>
  </si>
  <si>
    <t>Corpo de BTCC 1,50 x 1,50 m - moldado no local - altura do aterro 1,00 a 2,50 m - areia extraída e brita produzida</t>
  </si>
  <si>
    <t>Corpo de BTCC 1,50 x 1,50 m - moldado no local - altura do aterro 10,00 a 12,50 m - areia e brita comerciais</t>
  </si>
  <si>
    <t>Corpo de BTCC 1,50 x 1,50 m - moldado no local - altura do aterro 10,00 a 12,50 m - areia extraída e brita produzida</t>
  </si>
  <si>
    <t>Corpo de BTCC 1,50 x 1,50 m - moldado no local - altura do aterro 12,50 a 15,00 m - areia e brita comerciais</t>
  </si>
  <si>
    <t>Corpo de BTCC 1,50 x 1,50 m - moldado no local - altura do aterro 12,50 a 15,00 m - areia extraída e brita produzida</t>
  </si>
  <si>
    <t>Corpo de BTCC 1,50 x 1,50 m - moldado no local - altura do aterro 2,50 a 5,00 m - areia e brita comerciais</t>
  </si>
  <si>
    <t>Corpo de BTCC 1,50 x 1,50 m - moldado no local - altura do aterro 2,50 a 5,00 m - areia extraída e brita produzida</t>
  </si>
  <si>
    <t>Corpo de BTCC 1,50 x 1,50 m - moldado no local - altura do aterro 5,00 a 7,50 m - areia e brita comerciais</t>
  </si>
  <si>
    <t>Corpo de BTCC 1,50 x 1,50 m - moldado no local - altura do aterro 5,00 a 7,50 m - areia extraída e brita produzida</t>
  </si>
  <si>
    <t>Corpo de BTCC 1,50 x 1,50 m - moldado no local - altura do aterro 7,50 a 10,00 m - areia e brita comerciais</t>
  </si>
  <si>
    <t>Corpo de BTCC 1,50 x 1,50 m - moldado no local - altura do aterro 7,50 a 10,00 m - areia extraída e brita produzida</t>
  </si>
  <si>
    <t>Corpo de BTCC 2,00 x 2,00 m - moldado no local - altura do aterro 0,00 a 1,00 m - areia e brita comerciais</t>
  </si>
  <si>
    <t>Corpo de BTCC 2,00 x 2,00 m - moldado no local - altura do aterro 0,00 a 1,00 m - areia extraída e brita produzida</t>
  </si>
  <si>
    <t>Corpo de BTCC 2,00 x 2,00 m - moldado no local - altura do aterro 1,00 a 2,50 m - areia e brita comerciais</t>
  </si>
  <si>
    <t>Corpo de BTCC 2,00 x 2,00 m - moldado no local - altura do aterro 1,00 a 2,50 m - areia extraída e brita produzida</t>
  </si>
  <si>
    <t>Corpo de BTCC 2,00 x 2,00 m - moldado no local - altura do aterro 10,00 a 12,50 m - areia e brita comerciais</t>
  </si>
  <si>
    <t>Corpo de BTCC 2,00 x 2,00 m - moldado no local - altura do aterro 10,00 a 12,50 m - areia extraída e brita produzida</t>
  </si>
  <si>
    <t>Corpo de BTCC 2,00 x 2,00 m - moldado no local - altura do aterro 12,50 a 15,00 m - areia e brita comerciais</t>
  </si>
  <si>
    <t>Corpo de BTCC 2,00 x 2,00 m - moldado no local - altura do aterro 12,50 a 15,00 m - areia extraída e brita produzida</t>
  </si>
  <si>
    <t>Corpo de BTCC 2,00 x 2,00 m - moldado no local - altura do aterro 2,50 a 5,00 m - areia e brita comerciais</t>
  </si>
  <si>
    <t>Corpo de BTCC 2,00 x 2,00 m - moldado no local - altura do aterro 2,50 a 5,00 m - areia extraída e brita produzida</t>
  </si>
  <si>
    <t>Corpo de BTCC 2,00 x 2,00 m - moldado no local - altura do aterro 5,00 a 7,50 m - areia e brita comerciais</t>
  </si>
  <si>
    <t>Corpo de BTCC 2,00 x 2,00 m - moldado no local - altura do aterro 5,00 a 7,50 m - areia extraída e brita produzida</t>
  </si>
  <si>
    <t>Corpo de BTCC 2,00 x 2,00 m - moldado no local - altura do aterro 7,50 a 10,00 m - areia e brita comerciais</t>
  </si>
  <si>
    <t>Corpo de BTCC 2,00 x 2,00 m - moldado no local - altura do aterro 7,50 a 10,00 m - areia extraída e brita produzida</t>
  </si>
  <si>
    <t>Corpo de BTCC 2,50 x 2,50 m - moldado no local - altura do aterro 0,00 a 1,00 m - areia e brita comerciais</t>
  </si>
  <si>
    <t>Corpo de BTCC 2,50 x 2,50 m - moldado no local - altura do aterro 0,00 a 1,00 m - areia extraída e brita produzida</t>
  </si>
  <si>
    <t>Corpo de BTCC 2,50 x 2,50 m - moldado no local - altura do aterro 1,00 a 2,50 m - areia e brita comerciais</t>
  </si>
  <si>
    <t>Corpo de BTCC 2,50 x 2,50 m - moldado no local - altura do aterro 1,00 a 2,50 m - areia extraída e brita produzida</t>
  </si>
  <si>
    <t>Corpo de BTCC 2,50 x 2,50 m - moldado no local - altura do aterro 10,00 a 12,50 m - areia e brita comerciais</t>
  </si>
  <si>
    <t>Corpo de BTCC 2,50 x 2,50 m - moldado no local - altura do aterro 10,00 a 12,50 m - areia extraída e brita produzida</t>
  </si>
  <si>
    <t>Corpo de BTCC 2,50 x 2,50 m - moldado no local - altura do aterro 12,50 a 15,00 m - areia e brita comerciais</t>
  </si>
  <si>
    <t>Corpo de BTCC 2,50 x 2,50 m - moldado no local - altura do aterro 12,50 a 15,00 m - areia extraída e brita produzida</t>
  </si>
  <si>
    <t>Corpo de BTCC 2,50 x 2,50 m - moldado no local - altura do aterro 2,50 a 5,00 m - areia e brita comerciais</t>
  </si>
  <si>
    <t>Corpo de BTCC 2,50 x 2,50 m - moldado no local - altura do aterro 2,50 a 5,00 m - areia extraída e brita produzida</t>
  </si>
  <si>
    <t>Corpo de BTCC 2,50 x 2,50 m - moldado no local - altura do aterro 5,00 a 7,50 m - areia e brita comerciais</t>
  </si>
  <si>
    <t>Corpo de BTCC 2,50 x 2,50 m - moldado no local - altura do aterro 5,00 a 7,50 m - areia extraída e brita produzida</t>
  </si>
  <si>
    <t>Corpo de BTCC 2,50 x 2,50 m - moldado no local - altura do aterro 7,50 a 10,00 m - areia e brita comerciais</t>
  </si>
  <si>
    <t>Corpo de BTCC 2,50 x 2,50 m - moldado no local - altura do aterro 7,50 a 10,00 m - areia extraída e brita produzida</t>
  </si>
  <si>
    <t>Corpo de BTCC 3,00 x 3,00 m - moldado no local - altura do aterro 0,00 a 1,00 m - areia e brita comerciais</t>
  </si>
  <si>
    <t>Corpo de BTCC 3,00 x 3,00 m - moldado no local - altura do aterro 0,00 a 1,00 m - areia extraída e brita produzida</t>
  </si>
  <si>
    <t>Corpo de BTCC 3,00 x 3,00 m - moldado no local - altura do aterro 1,00 a 2,50 m - areia extraída e brita produzida</t>
  </si>
  <si>
    <t>Corpo de BTCC 3,00 x 3,00 m - moldado no local - altura do aterro 1,00 a 2,50 mm - areia e brita comerciais</t>
  </si>
  <si>
    <t>Corpo de BTCC 3,00 x 3,00 m - moldado no local - altura do aterro 10,00 a 12,50 m - areia e brita comerciais</t>
  </si>
  <si>
    <t>Corpo de BTCC 3,00 x 3,00 m - moldado no local - altura do aterro 10,00 a 12,50 m - areia extraída e brita produzida</t>
  </si>
  <si>
    <t>Corpo de BTCC 3,00 x 3,00 m - moldado no local - altura do aterro 12,50 a 15,00 m - areia e brita comerciais</t>
  </si>
  <si>
    <t>Corpo de BTCC 3,00 x 3,00 m - moldado no local - altura do aterro 12,50 a 15,00 m - areia extraída e brita produzida</t>
  </si>
  <si>
    <t>Corpo de BTCC 3,00 x 3,00 m - moldado no local - altura do aterro 2,50 a 5,00 m - areia e brita comerciais</t>
  </si>
  <si>
    <t>Corpo de BTCC 3,00 x 3,00 m - moldado no local - altura do aterro 2,50 a 5,00 m - areia extraída e brita produzida</t>
  </si>
  <si>
    <t>Corpo de BTCC 3,00 x 3,00 m - moldado no local - altura do aterro 5,00 a 7,50 m - areia e brita comerciais</t>
  </si>
  <si>
    <t>Corpo de BTCC 3,00 x 3,00 m - moldado no local - altura do aterro 5,00 a 7,50 m - areia extraída e brita produzida</t>
  </si>
  <si>
    <t>Corpo de BTCC 3,00 x 3,00 m - moldado no local - altura do aterro 7,50 a 10,00 m - areia e brita comerciais</t>
  </si>
  <si>
    <t>Corpo de BTCC 3,00 x 3,00 m - moldado no local - altura do aterro 7,50 a 10,00 m - areia extraída e brita produzida</t>
  </si>
  <si>
    <t>Boca de BDTC D = 0,80 m - esconsidade 0° - areia e brita comerciais - alas retas</t>
  </si>
  <si>
    <t>Boca de BDTC D = 0,80 m - esconsidade 0° - areia extraída e brita produzida - alas retas</t>
  </si>
  <si>
    <t>Boca de BDTC D = 0,80 m - esconsidade 10° - areia e brita comerciais - alas retas</t>
  </si>
  <si>
    <t>Boca de BDTC D = 0,80 m - esconsidade 10° - areia extraída e brita produzida - alas retas</t>
  </si>
  <si>
    <t>Boca de BDTC D = 0,80 m - esconsidade 15° - areia e brita comerciais - alas retas</t>
  </si>
  <si>
    <t>Boca de BDTC D = 0,80 m - esconsidade 15° - areia extraída e brita produzida - alas retas</t>
  </si>
  <si>
    <t>Boca de BDTC D = 0,80 m - esconsidade 20° - areia e brita comerciais - alas retas</t>
  </si>
  <si>
    <t>Boca de BDTC D = 0,80 m - esconsidade 20° - areia extraída e brita produzida - alas retas</t>
  </si>
  <si>
    <t>Boca de BDTC D = 0,80 m - esconsidade 25° - areia e brita comerciais - alas retas</t>
  </si>
  <si>
    <t>Boca de BDTC D = 0,80 m - esconsidade 25° - areia extraída e brita produzida - alas retas</t>
  </si>
  <si>
    <t>Boca de BDTC D = 0,80 m - esconsidade 30° - areia e brita comerciais - alas retas</t>
  </si>
  <si>
    <t>Boca de BDTC D = 0,80 m - esconsidade 30° - areia extraída e brita produzida - alas retas</t>
  </si>
  <si>
    <t>Boca de BDTC D = 0,80 m - esconsidade 35° - areia e brita comerciais - alas retas</t>
  </si>
  <si>
    <t>Boca de BDTC D = 0,80 m - esconsidade 35° - areia extraída e brita produzida - alas retas</t>
  </si>
  <si>
    <t>Boca de BDTC D = 0,80 m - esconsidade 40° - areia e brita comerciais - alas retas</t>
  </si>
  <si>
    <t>Boca de BDTC D = 0,80 m - esconsidade 40° - areia extraída e brita produzida - alas retas</t>
  </si>
  <si>
    <t>Boca de BDTC D = 0,80 m - esconsidade 45° - areia e brita comerciais - alas retas</t>
  </si>
  <si>
    <t>Boca de BDTC D = 0,80 m - esconsidade 45° - areia extraída e brita produzida - alas retas</t>
  </si>
  <si>
    <t>Boca de BDTC D = 0,80 m - esconsidade 5° - areia e brita comerciais - alas retas</t>
  </si>
  <si>
    <t>Boca de BDTC D = 0,80 m - esconsidade 5° - areia extraída e brita produzida - alas retas</t>
  </si>
  <si>
    <t>Boca de BDTC D = 1,00 m - esconsidade 0° - areia e brita comerciais - alas esconsas</t>
  </si>
  <si>
    <t>Boca de BDTC D = 1,00 m - esconsidade 0° - areia e brita comerciais - alas retas</t>
  </si>
  <si>
    <t>Boca de BDTC D = 1,00 m - esconsidade 0° - areia extraída e brita produzida - alas esconsas</t>
  </si>
  <si>
    <t>Boca de BDTC D = 1,00 m - esconsidade 0° - areia extraída e brita produzida - alas retas</t>
  </si>
  <si>
    <t>Boca de BDTC D = 1,00 m - esconsidade 10° - areia e brita comerciais - alas retas</t>
  </si>
  <si>
    <t>Boca de BDTC D = 1,00 m - esconsidade 10° - areia extraída e brita produzida - alas retas</t>
  </si>
  <si>
    <t>Boca de BDTC D = 1,00 m - esconsidade 15° - areia e brita comerciais - alas esconsas</t>
  </si>
  <si>
    <t>Boca de BDTC D = 1,00 m - esconsidade 15° - areia e brita comerciais - alas retas</t>
  </si>
  <si>
    <t>Boca de BDTC D = 1,00 m - esconsidade 15° - areia extraída e brita produzida - alas esconsas</t>
  </si>
  <si>
    <t>Boca de BDTC D = 1,00 m - esconsidade 15° - areia extraída e brita produzida - alas retas</t>
  </si>
  <si>
    <t>Boca de BDTC D = 1,00 m - esconsidade 20° - areia e brita comerciais - alas retas</t>
  </si>
  <si>
    <t>Boca de BDTC D = 1,00 m - esconsidade 20° - areia extraída e brita produzida - alas retas</t>
  </si>
  <si>
    <t>Boca de BDTC D = 1,00 m - esconsidade 25° - areia e brita comerciais - alas retas</t>
  </si>
  <si>
    <t>Boca de BDTC D = 1,00 m - esconsidade 25° - areia extraída e brita produzida - alas retas</t>
  </si>
  <si>
    <t>Boca de BDTC D = 1,00 m - esconsidade 30° - areia e brita comerciais - alas esconsas</t>
  </si>
  <si>
    <t>Boca de BDTC D = 1,00 m - esconsidade 30° - areia e brita comerciais - alas retas</t>
  </si>
  <si>
    <t>Boca de BDTC D = 1,00 m - esconsidade 30° - areia extraída e brita produzida - alas esconsas</t>
  </si>
  <si>
    <t>Boca de BDTC D = 1,00 m - esconsidade 30° - areia extraída e brita produzida - alas retas</t>
  </si>
  <si>
    <t>Boca de BDTC D = 1,00 m - esconsidade 35° - areia e brita comerciais - alas retas</t>
  </si>
  <si>
    <t>Boca de BDTC D = 1,00 m - esconsidade 35° - areia extraída e brita produzida - alas retas</t>
  </si>
  <si>
    <t>Boca de BDTC D = 1,00 m - esconsidade 40° - areia e brita comerciais - alas retas</t>
  </si>
  <si>
    <t>Boca de BDTC D = 1,00 m - esconsidade 40° - areia extraída e brita produzida - alas retas</t>
  </si>
  <si>
    <t>Boca de BDTC D = 1,00 m - esconsidade 45° - areia e brita comerciais - alas esconsas</t>
  </si>
  <si>
    <t>Boca de BDTC D = 1,00 m - esconsidade 45° - areia e brita comerciais - alas retas</t>
  </si>
  <si>
    <t>Boca de BDTC D = 1,00 m - esconsidade 45° - areia extraída e brita produzida - alas esconsas</t>
  </si>
  <si>
    <t>Boca de BDTC D = 1,00 m - esconsidade 45° - areia extraída e brita produzida - alas retas</t>
  </si>
  <si>
    <t>Boca de BDTC D = 1,00 m - esconsidade 5° - areia e brita comerciais - alas retas</t>
  </si>
  <si>
    <t>Boca de BDTC D = 1,00 m - esconsidade 5° - areia extraída e brita produzida - alas retas</t>
  </si>
  <si>
    <t>Boca de BDTC D = 1,20 m - esconsidade 0° - areia e brita comerciais - alas esconsas</t>
  </si>
  <si>
    <t>Boca de BDTC D = 1,20 m - esconsidade 0° - areia e brita comerciais - alas retas</t>
  </si>
  <si>
    <t>Boca de BDTC D = 1,20 m - esconsidade 0° - areia extraída e brita produzida - alas esconsas</t>
  </si>
  <si>
    <t>Boca de BDTC D = 1,20 m - esconsidade 0° - areia extraída e brita produzida - alas retas</t>
  </si>
  <si>
    <t>Boca de BDTC D = 1,20 m - esconsidade 10° - areia e brita comerciais - alas retas</t>
  </si>
  <si>
    <t>Boca de BDTC D = 1,20 m - esconsidade 10° - areia extraída e brita produzida - alas retas</t>
  </si>
  <si>
    <t>Boca de BDTC D = 1,20 m - esconsidade 15° - areia e brita comerciais - alas esconsas</t>
  </si>
  <si>
    <t>Boca de BDTC D = 1,20 m - esconsidade 15° - areia e brita comerciais - alas retas</t>
  </si>
  <si>
    <t>Boca de BDTC D = 1,20 m - esconsidade 15° - areia extraída e brita produzida - alas esconsas</t>
  </si>
  <si>
    <t>Boca de BDTC D = 1,20 m - esconsidade 15° - areia extraída e brita produzida - alas retas</t>
  </si>
  <si>
    <t>Boca de BDTC D = 1,20 m - esconsidade 20° - areia e brita comerciais - alas retas</t>
  </si>
  <si>
    <t>Boca de BDTC D = 1,20 m - esconsidade 20° - areia extraída e brita produzida - alas retas</t>
  </si>
  <si>
    <t>Boca de BDTC D = 1,20 m - esconsidade 25° - areia e brita comerciais - alas retas</t>
  </si>
  <si>
    <t>Boca de BDTC D = 1,20 m - esconsidade 25° - areia extraída e brita produzida - alas retas</t>
  </si>
  <si>
    <t>Boca de BDTC D = 1,20 m - esconsidade 30° - areia e brita comerciais - alas esconsas</t>
  </si>
  <si>
    <t>Boca de BDTC D = 1,20 m - esconsidade 30° - areia e brita comerciais - alas retas</t>
  </si>
  <si>
    <t>Boca de BDTC D = 1,20 m - esconsidade 30° - areia extraída e brita produzida - alas esconsas</t>
  </si>
  <si>
    <t>Boca de BDTC D = 1,20 m - esconsidade 30° - areia extraída e brita produzida - alas retas</t>
  </si>
  <si>
    <t>Boca de BDTC D = 1,20 m - esconsidade 35° - areia e brita comerciais - alas retas</t>
  </si>
  <si>
    <t>Boca de BDTC D = 1,20 m - esconsidade 35° - areia extraída e brita produzida - alas retas</t>
  </si>
  <si>
    <t>Boca de BDTC D = 1,20 m - esconsidade 40° - areia e brita comerciais - alas retas</t>
  </si>
  <si>
    <t>Boca de BDTC D = 1,20 m - esconsidade 40° - areia extraída e brita produzida - alas retas</t>
  </si>
  <si>
    <t>Boca de BDTC D = 1,20 m - esconsidade 45° - areia e brita comerciais - alas esconsas</t>
  </si>
  <si>
    <t>Boca de BDTC D = 1,20 m - esconsidade 45° - areia e brita comerciais - alas retas</t>
  </si>
  <si>
    <t>Boca de BDTC D = 1,20 m - esconsidade 45° - areia extraída e brita produzida - alas esconsas</t>
  </si>
  <si>
    <t>Boca de BDTC D = 1,20 m - esconsidade 45° - areia extraída e brita produzida - alas retas</t>
  </si>
  <si>
    <t>Boca de BDTC D = 1,20 m - esconsidade 5° - areia e brita comerciais - alas retas</t>
  </si>
  <si>
    <t>Boca de BDTC D = 1,20 m - esconsidade 5° - areia extraída e brita produzida - alas retas</t>
  </si>
  <si>
    <t>Boca de BDTC D = 1,50 m - esconsidade 0° - areia e brita comerciais - alas esconsas</t>
  </si>
  <si>
    <t>Boca de BDTC D = 1,50 m - esconsidade 0° - areia e brita comerciais - alas retas</t>
  </si>
  <si>
    <t>Boca de BDTC D = 1,50 m - esconsidade 0° - areia extraída e brita produzida - alas esconsas</t>
  </si>
  <si>
    <t>Boca de BDTC D = 1,50 m - esconsidade 0° - areia extraída e brita produzida - alas retas</t>
  </si>
  <si>
    <t>Boca de BDTC D = 1,50 m - esconsidade 10° - areia e brita comerciais - alas retas</t>
  </si>
  <si>
    <t>Boca de BDTC D = 1,50 m - esconsidade 10° - areia extraída e brita produzida - alas retas</t>
  </si>
  <si>
    <t>Boca de BDTC D = 1,50 m - esconsidade 15° - areia e brita comerciais - alas esconsas</t>
  </si>
  <si>
    <t>Boca de BDTC D = 1,50 m - esconsidade 15° - areia e brita comerciais - alas retas</t>
  </si>
  <si>
    <t>Boca de BDTC D = 1,50 m - esconsidade 15° - areia extraída e brita produzida - alas esconsas</t>
  </si>
  <si>
    <t>Boca de BDTC D = 1,50 m - esconsidade 15° - areia extraída e brita produzida - alas retas</t>
  </si>
  <si>
    <t>Boca de BDTC D = 1,50 m - esconsidade 20° - areia e brita comerciais - alas retas</t>
  </si>
  <si>
    <t>Boca de BDTC D = 1,50 m - esconsidade 20° - areia extraída e brita produzida - alas retas</t>
  </si>
  <si>
    <t>Boca de BDTC D = 1,50 m - esconsidade 25° - areia e brita comerciais - alas retas</t>
  </si>
  <si>
    <t>Boca de BDTC D = 1,50 m - esconsidade 25° - areia extraída e brita produzida - alas retas</t>
  </si>
  <si>
    <t>Boca de BDTC D = 1,50 m - esconsidade 30° - areia e brita comerciais - alas esconsas</t>
  </si>
  <si>
    <t>Boca de BDTC D = 1,50 m - esconsidade 30° - areia e brita comerciais - alas retas</t>
  </si>
  <si>
    <t>Boca de BDTC D = 1,50 m - esconsidade 30° - areia extraída e brita produzida - alas esconsas</t>
  </si>
  <si>
    <t>Boca de BDTC D = 1,50 m - esconsidade 30° - areia extraída e brita produzida - alas retas</t>
  </si>
  <si>
    <t>Boca de BDTC D = 1,50 m - esconsidade 35° - areia e brita comerciais - alas retas</t>
  </si>
  <si>
    <t>Boca de BDTC D = 1,50 m - esconsidade 35° - areia extraída e brita produzida - alas retas</t>
  </si>
  <si>
    <t>Boca de BDTC D = 1,50 m - esconsidade 40° - areia e brita comerciais - alas retas</t>
  </si>
  <si>
    <t>Boca de BDTC D = 1,50 m - esconsidade 40° - areia extraída e brita produzida - alas retas</t>
  </si>
  <si>
    <t>Boca de BDTC D = 1,50 m - esconsidade 45° - areia e brita comerciais - alas esconsas</t>
  </si>
  <si>
    <t>Boca de BDTC D = 1,50 m - esconsidade 45° - areia e brita comerciais - alas retas</t>
  </si>
  <si>
    <t>Boca de BDTC D = 1,50 m - esconsidade 45° - areia extraída e brita produzida - alas esconsas</t>
  </si>
  <si>
    <t>Boca de BDTC D = 1,50 m - esconsidade 45° - areia extraída e brita produzida - alas retas</t>
  </si>
  <si>
    <t>Boca de BDTC D = 1,50 m - esconsidade 5° - areia e brita comerciais - alas retas</t>
  </si>
  <si>
    <t>Boca de BDTC D = 1,50 m - esconsidade 5° - areia extraída e brita produzida - alas retas</t>
  </si>
  <si>
    <t>Boca de BSTC D = 0,40 m - esconsidade 0° - areia e brita comerciais - alas retas</t>
  </si>
  <si>
    <t>Boca de BSTC D = 0,40 m - esconsidade 0° - areia extraída e brita produzida - alas retas</t>
  </si>
  <si>
    <t>Boca de BSTC D = 0,40 m - esconsidade 10° - areia e brita comerciais - alas retas</t>
  </si>
  <si>
    <t>Boca de BSTC D = 0,40 m - esconsidade 10° - areia extraída e brita produzida - alas retas</t>
  </si>
  <si>
    <t>Boca de BSTC D = 0,40 m - esconsidade 15° - areia e brita comerciais - alas retas</t>
  </si>
  <si>
    <t>Boca de BSTC D = 0,40 m - esconsidade 15° - areia extraída e brita produzida - alas retas</t>
  </si>
  <si>
    <t>Boca de BSTC D = 0,40 m - esconsidade 20° - areia e brita comerciais - alas retas</t>
  </si>
  <si>
    <t>Boca de BSTC D = 0,40 m - esconsidade 20° - areia extraída e brita produzida - alas retas</t>
  </si>
  <si>
    <t>Boca de BSTC D = 0,40 m - esconsidade 25° - areia e brita comerciais - alas retas</t>
  </si>
  <si>
    <t>Boca de BSTC D = 0,40 m - esconsidade 25° - areia extraída e brita produzida - alas retas</t>
  </si>
  <si>
    <t>Boca de BSTC D = 0,40 m - esconsidade 30° - areia e brita comerciais - alas retas</t>
  </si>
  <si>
    <t>Boca de BSTC D = 0,40 m - esconsidade 30° - areia extraída e brita produzida - alas retas</t>
  </si>
  <si>
    <t>Boca de BSTC D = 0,40 m - esconsidade 35° - areia e brita comerciais - alas retas</t>
  </si>
  <si>
    <t>Boca de BSTC D = 0,40 m - esconsidade 35° - areia extraída e brita produzida - alas retas</t>
  </si>
  <si>
    <t>Boca de BSTC D = 0,40 m - esconsidade 40° - areia e brita comerciais - alas retas</t>
  </si>
  <si>
    <t>Boca de BSTC D = 0,40 m - esconsidade 40° - areia extraída e brita produzida - alas retas</t>
  </si>
  <si>
    <t>Boca de BSTC D = 0,40 m - esconsidade 45° - areia e brita comerciais - alas retas</t>
  </si>
  <si>
    <t>Boca de BSTC D = 0,40 m - esconsidade 45° - areia extraída e brita produzida - alas retas</t>
  </si>
  <si>
    <t>Boca de BSTC D = 0,40 m - esconsidade 5° - areia e brita comerciais - alas retas</t>
  </si>
  <si>
    <t>Boca de BSTC D = 0,40 m - esconsidade 5° - areia extraída e brita produzida - alas retas</t>
  </si>
  <si>
    <t>Boca de BSTC D = 0,60 m - esconsidade 0° - areia e brita comerciais - alas esconsas</t>
  </si>
  <si>
    <t>Boca de BSTC D = 0,60 m - esconsidade 0° - areia e brita comerciais - alas retas</t>
  </si>
  <si>
    <t>Boca de BSTC D = 0,60 m - esconsidade 0° - areia extraída e brita produzida - alas esconsas</t>
  </si>
  <si>
    <t>Boca de BSTC D = 0,60 m - esconsidade 0° - areia extraída e brita produzida - alas retas</t>
  </si>
  <si>
    <t>Boca de BSTC D = 0,60 m - esconsidade 10° - areia e brita comerciais - alas retas</t>
  </si>
  <si>
    <t>Boca de BSTC D = 0,60 m - esconsidade 10° - areia extraída e brita produzida - alas retas</t>
  </si>
  <si>
    <t>Boca de BSTC D = 0,60 m - esconsidade 15° - areia e brita comerciais - alas esconsas</t>
  </si>
  <si>
    <t>Boca de BSTC D = 0,60 m - esconsidade 15° - areia e brita comerciais - alas retas</t>
  </si>
  <si>
    <t>Boca de BSTC D = 0,60 m - esconsidade 15° - areia extraída e brita produzida - alas esconsas</t>
  </si>
  <si>
    <t>Boca de BSTC D = 0,60 m - esconsidade 15° - areia extraída e brita produzida - alas retas</t>
  </si>
  <si>
    <t>Boca de BSTC D = 0,60 m - esconsidade 20° - areia e brita comerciais - alas retas</t>
  </si>
  <si>
    <t>Boca de BSTC D = 0,60 m - esconsidade 20° - areia extraída e brita produzida - alas retas</t>
  </si>
  <si>
    <t>Boca de BSTC D = 0,60 m - esconsidade 25° - areia e brita comerciais - alas retas</t>
  </si>
  <si>
    <t>Boca de BSTC D = 0,60 m - esconsidade 25° - areia extraída e brita produzida - alas retas</t>
  </si>
  <si>
    <t>Boca de BSTC D = 0,60 m - esconsidade 30° - areia e brita comerciais - alas esconsas</t>
  </si>
  <si>
    <t>Boca de BSTC D = 0,60 m - esconsidade 30° - areia e brita comerciais - alas retas</t>
  </si>
  <si>
    <t>Boca de BSTC D = 0,60 m - esconsidade 30° - areia extraída e brita produzida - alas esconsas</t>
  </si>
  <si>
    <t>Boca de BSTC D = 0,60 m - esconsidade 30° - areia extraída e brita produzida - alas retas</t>
  </si>
  <si>
    <t>Boca de BSTC D = 0,60 m - esconsidade 35° - areia e brita comerciais - alas retas</t>
  </si>
  <si>
    <t>Boca de BSTC D = 0,60 m - esconsidade 35° - areia extraída e brita produzida - alas retas</t>
  </si>
  <si>
    <t>Boca de BSTC D = 0,60 m - esconsidade 40° - areia e brita comerciais - alas retas</t>
  </si>
  <si>
    <t>Boca de BSTC D = 0,60 m - esconsidade 40° - areia extraída e brita produzida - alas retas</t>
  </si>
  <si>
    <t>Boca de BSTC D = 0,60 m - esconsidade 45° - areia e brita comerciais - alas esconsas</t>
  </si>
  <si>
    <t>Boca de BSTC D = 0,60 m - esconsidade 45° - areia e brita comerciais - alas retas</t>
  </si>
  <si>
    <t>Boca de BSTC D = 0,60 m - esconsidade 45° - areia extraída e brita produzida - alas esconsas</t>
  </si>
  <si>
    <t>Boca de BSTC D = 0,60 m - esconsidade 45° - areia extraída e brita produzida - alas retas</t>
  </si>
  <si>
    <t>Boca de BSTC D = 0,60 m - esconsidade 5° - areia e brita comerciais - alas retas</t>
  </si>
  <si>
    <t>Boca de BSTC D = 0,60 m - esconsidade 5° - areia extraída e brita produzida - alas retas</t>
  </si>
  <si>
    <t>Boca de BSTC D = 0,80 m - esconsidade 0° - areia e brita comerciais - alas esconsas</t>
  </si>
  <si>
    <t>Boca de BSTC D = 0,80 m - esconsidade 0° - areia e brita comerciais - alas retas</t>
  </si>
  <si>
    <t>Boca de BSTC D = 0,80 m - esconsidade 0° - areia extraída e brita produzida - alas esconsas</t>
  </si>
  <si>
    <t>Boca de BSTC D = 0,80 m - esconsidade 0° - areia extraída e brita produzida - alas retas</t>
  </si>
  <si>
    <t>Boca de BSTC D = 0,80 m - esconsidade 10° - areia e brita comerciais - alas retas</t>
  </si>
  <si>
    <t>Boca de BSTC D = 0,80 m - esconsidade 10° - areia extraída e brita produzida - alas retas</t>
  </si>
  <si>
    <t>Boca de BSTC D = 0,80 m - esconsidade 15° - areia e brita comerciais - alas esconsas</t>
  </si>
  <si>
    <t>Boca de BSTC D = 0,80 m - esconsidade 15° - areia e brita comerciais - alas retas</t>
  </si>
  <si>
    <t>Boca de BSTC D = 0,80 m - esconsidade 15° - areia extraída e brita produzida - alas esconsas</t>
  </si>
  <si>
    <t>Boca de BSTC D = 0,80 m - esconsidade 15° - areia extraída e brita produzida - alas retas</t>
  </si>
  <si>
    <t>Boca de BSTC D = 0,80 m - esconsidade 20° - areia e brita comerciais - alas retas</t>
  </si>
  <si>
    <t>Boca de BSTC D = 0,80 m - esconsidade 20° - areia extraída e brita produzida - alas retas</t>
  </si>
  <si>
    <t>Boca de BSTC D = 0,80 m - esconsidade 25° - areia e brita comerciais - alas retas</t>
  </si>
  <si>
    <t>Boca de BSTC D = 0,80 m - esconsidade 25° - areia extraída e brita produzida - alas retas</t>
  </si>
  <si>
    <t>Boca de BSTC D = 0,80 m - esconsidade 30° - areia e brita comerciais - alas esconsas</t>
  </si>
  <si>
    <t>Boca de BSTC D = 0,80 m - esconsidade 30° - areia e brita comerciais - alas retas</t>
  </si>
  <si>
    <t>Boca de BSTC D = 0,80 m - esconsidade 30° - areia extraída e brita produzida - alas esconsas</t>
  </si>
  <si>
    <t>Boca de BSTC D = 0,80 m - esconsidade 30° - areia extraída e brita produzida - alas retas</t>
  </si>
  <si>
    <t>Boca de BSTC D = 0,80 m - esconsidade 35° - areia e brita comerciais - alas retas</t>
  </si>
  <si>
    <t>Boca de BSTC D = 0,80 m - esconsidade 35° - areia extraída e brita produzida - alas retas</t>
  </si>
  <si>
    <t>Boca de BSTC D = 0,80 m - esconsidade 40° - areia e brita comerciais - alas retas</t>
  </si>
  <si>
    <t>Boca de BSTC D = 0,80 m - esconsidade 40° - areia extraída e brita produzida - alas retas</t>
  </si>
  <si>
    <t>Boca de BSTC D = 0,80 m - esconsidade 45° - areia e brita comerciais - alas esconsas</t>
  </si>
  <si>
    <t>Boca de BSTC D = 0,80 m - esconsidade 45° - areia e brita comerciais - alas retas</t>
  </si>
  <si>
    <t>Boca de BSTC D = 0,80 m - esconsidade 45° - areia extraída e brita produzida - alas esconsas</t>
  </si>
  <si>
    <t>Boca de BSTC D = 0,80 m - esconsidade 45° - areia extraída e brita produzida - alas retas</t>
  </si>
  <si>
    <t>Boca de BSTC D = 0,80 m - esconsidade 5° - areia e brita comerciais - alas retas</t>
  </si>
  <si>
    <t>Boca de BSTC D = 0,80 m - esconsidade 5° - areia extraída e brita produzida - alas retas</t>
  </si>
  <si>
    <t>Boca de BSTC D = 1,00 m - esconsidade 0° - areia e brita comerciais - alas esconsas</t>
  </si>
  <si>
    <t>Boca de BSTC D = 1,00 m - esconsidade 0° - areia e brita comerciais - alas retas</t>
  </si>
  <si>
    <t>Boca de BSTC D = 1,00 m - esconsidade 0° - areia extraída e brita produzida - alas esconsas</t>
  </si>
  <si>
    <t>Boca de BSTC D = 1,00 m - esconsidade 0° - areia extraída e brita produzida - alas retas</t>
  </si>
  <si>
    <t>Boca de BSTC D = 1,00 m - esconsidade 10° - areia e brita comerciais - alas retas</t>
  </si>
  <si>
    <t>Boca de BSTC D = 1,00 m - esconsidade 10° - areia extraída e brita produzida - alas retas</t>
  </si>
  <si>
    <t>Boca de BSTC D = 1,00 m - esconsidade 15° - areia e brita comerciais - alas esconsas</t>
  </si>
  <si>
    <t>Boca de BSTC D = 1,00 m - esconsidade 15° - areia e brita comerciais - alas retas</t>
  </si>
  <si>
    <t>Boca de BSTC D = 1,00 m - esconsidade 15° - areia extraída e brita produzida - alas esconsas</t>
  </si>
  <si>
    <t>Boca de BSTC D = 1,00 m - esconsidade 15° - areia extraída e brita produzida - alas retas</t>
  </si>
  <si>
    <t>Boca de BSTC D = 1,00 m - esconsidade 20° - areia e brita comerciais - alas retas</t>
  </si>
  <si>
    <t>Boca de BSTC D = 1,00 m - esconsidade 20° - areia extraída e brita produzida - alas retas</t>
  </si>
  <si>
    <t>Boca de BSTC D = 1,00 m - esconsidade 25° - areia e brita comerciais - alas retas</t>
  </si>
  <si>
    <t>Boca de BSTC D = 1,00 m - esconsidade 25° - areia extraída e brita produzida - alas retas</t>
  </si>
  <si>
    <t>Boca de BSTC D = 1,00 m - esconsidade 30° - areia e brita comerciais - alas esconsas</t>
  </si>
  <si>
    <t>Boca de BSTC D = 1,00 m - esconsidade 30° - areia e brita comerciais - alas retas</t>
  </si>
  <si>
    <t>Boca de BSTC D = 1,00 m - esconsidade 30° - areia extraída e brita produzida - alas esconsas</t>
  </si>
  <si>
    <t>Boca de BSTC D = 1,00 m - esconsidade 30° - areia extraída e brita produzida - alas retas</t>
  </si>
  <si>
    <t>Boca de BSTC D = 1,00 m - esconsidade 35° - areia e brita comerciais - alas retas</t>
  </si>
  <si>
    <t>Boca de BSTC D = 1,00 m - esconsidade 35° - areia extraída e brita produzida - alas retas</t>
  </si>
  <si>
    <t>Boca de BSTC D = 1,00 m - esconsidade 40° - areia e brita comerciais - alas retas</t>
  </si>
  <si>
    <t>Boca de BSTC D = 1,00 m - esconsidade 40° - areia extraída e brita produzida - alas retas</t>
  </si>
  <si>
    <t>Boca de BSTC D = 1,00 m - esconsidade 45° - areia e brita comerciais - alas esconsas</t>
  </si>
  <si>
    <t>Boca de BSTC D = 1,00 m - esconsidade 45° - areia e brita comerciais - alas retas</t>
  </si>
  <si>
    <t>Boca de BSTC D = 1,00 m - esconsidade 45° - areia extraída e brita produzida - alas esconsas</t>
  </si>
  <si>
    <t>Boca de BSTC D = 1,00 m - esconsidade 45° - areia extraída e brita produzida - alas retas</t>
  </si>
  <si>
    <t>Boca de BSTC D = 1,00 m - esconsidade 5° - areia e brita comerciais - alas retas</t>
  </si>
  <si>
    <t>Boca de BSTC D = 1,00 m - esconsidade 5° - areia extraída e brita produzida - alas retas</t>
  </si>
  <si>
    <t>Boca de BSTC D = 1,20 m - esconsidade 0° - areia e brita comerciais - alas esconsas</t>
  </si>
  <si>
    <t>Boca de BSTC D = 1,20 m - esconsidade 0° - areia e brita comerciais - alas retas</t>
  </si>
  <si>
    <t>Boca de BSTC D = 1,20 m - esconsidade 0° - areia extraída e brita produzida - alas esconsas</t>
  </si>
  <si>
    <t>Boca de BSTC D = 1,20 m - esconsidade 0° - areia extraída e brita produzida - alas retas</t>
  </si>
  <si>
    <t>Boca de BSTC D = 1,20 m - esconsidade 10° - areia e brita comerciais - alas retas</t>
  </si>
  <si>
    <t>Boca de BSTC D = 1,20 m - esconsidade 10° - areia extraída e brita produzida - alas retas</t>
  </si>
  <si>
    <t>Boca de BSTC D = 1,20 m - esconsidade 15° - areia e brita comerciais - alas esconsas</t>
  </si>
  <si>
    <t>Boca de BSTC D = 1,20 m - esconsidade 15° - areia e brita comerciais - alas retas</t>
  </si>
  <si>
    <t>Boca de BSTC D = 1,20 m - esconsidade 15° - areia extraída e brita produzida - alas esconsas</t>
  </si>
  <si>
    <t>Boca de BSTC D = 1,20 m - esconsidade 15° - areia extraída e brita produzida - alas retas</t>
  </si>
  <si>
    <t>Boca de BSTC D = 1,20 m - esconsidade 20° - areia e brita comerciais - alas retas</t>
  </si>
  <si>
    <t>Boca de BSTC D = 1,20 m - esconsidade 20° - areia extraída e brita produzida - alas retas</t>
  </si>
  <si>
    <t>Boca de BSTC D = 1,20 m - esconsidade 25° - areia e brita comerciais - alas retas</t>
  </si>
  <si>
    <t>Boca de BSTC D = 1,20 m - esconsidade 25° - areia extraída e brita produzida - alas retas</t>
  </si>
  <si>
    <t>Boca de BSTC D = 1,20 m - esconsidade 30° - areia e brita comerciais - alas esconsas</t>
  </si>
  <si>
    <t>Boca de BSTC D = 1,20 m - esconsidade 30° - areia e brita comerciais - alas retas</t>
  </si>
  <si>
    <t>Boca de BSTC D = 1,20 m - esconsidade 30° - areia extraída e brita produzida - alas esconsas</t>
  </si>
  <si>
    <t>Boca de BSTC D = 1,20 m - esconsidade 30° - areia extraída e brita produzida - alas retas</t>
  </si>
  <si>
    <t>Boca de BSTC D = 1,20 m - esconsidade 35° - areia e brita comerciais - alas retas</t>
  </si>
  <si>
    <t>Boca de BSTC D = 1,20 m - esconsidade 35° - areia extraída e brita produzida - alas retas</t>
  </si>
  <si>
    <t>Boca de BSTC D = 1,20 m - esconsidade 40° - areia e brita comerciais - alas retas</t>
  </si>
  <si>
    <t>Boca de BSTC D = 1,20 m - esconsidade 40° - areia extraída e brita produzida - alas retas</t>
  </si>
  <si>
    <t>Boca de BSTC D = 1,20 m - esconsidade 45° - areia e brita comerciais - alas esconsas</t>
  </si>
  <si>
    <t>Boca de BSTC D = 1,20 m - esconsidade 45° - areia e brita comerciais - alas retas</t>
  </si>
  <si>
    <t>Boca de BSTC D = 1,20 m - esconsidade 45° - areia extraída e brita produzida - alas esconsas</t>
  </si>
  <si>
    <t>Boca de BSTC D = 1,20 m - esconsidade 45° - areia extraída e brita produzida - alas retas</t>
  </si>
  <si>
    <t>Boca de BSTC D = 1,20 m - esconsidade 5° - areia e brita comerciais - alas retas</t>
  </si>
  <si>
    <t>Boca de BSTC D = 1,20 m - esconsidade 5° - areia extraída e brita produzida - alas retas</t>
  </si>
  <si>
    <t>Boca de BSTC D = 1,50 m - esconsidade 0° - areia e brita comerciais - alas esconsas</t>
  </si>
  <si>
    <t>Boca de BSTC D = 1,50 m - esconsidade 0° - areia e brita comerciais - alas retas</t>
  </si>
  <si>
    <t>Boca de BSTC D = 1,50 m - esconsidade 0° - areia extraída e brita produzida - alas esconsas</t>
  </si>
  <si>
    <t>Boca de BSTC D = 1,50 m - esconsidade 0° - areia extraída e brita produzida - alas retas</t>
  </si>
  <si>
    <t>Boca de BSTC D = 1,50 m - esconsidade 10° - areia e brita comerciais - alas retas</t>
  </si>
  <si>
    <t>Boca de BSTC D = 1,50 m - esconsidade 10° - areia extraída e brita produzida - alas retas</t>
  </si>
  <si>
    <t>Boca de BSTC D = 1,50 m - esconsidade 15° - areia e brita comerciais - alas esconsas</t>
  </si>
  <si>
    <t>Boca de BSTC D = 1,50 m - esconsidade 15° - areia e brita comerciais - alas retas</t>
  </si>
  <si>
    <t>Boca de BSTC D = 1,50 m - esconsidade 15° - areia extraída e brita produzida - alas esconsas</t>
  </si>
  <si>
    <t>Boca de BSTC D = 1,50 m - esconsidade 15° - areia extraída e brita produzida - alas retas</t>
  </si>
  <si>
    <t>Boca de BSTC D = 1,50 m - esconsidade 20° - areia e brita comerciais - alas retas</t>
  </si>
  <si>
    <t>Boca de BSTC D = 1,50 m - esconsidade 20° - areia extraída e brita produzida - alas retas</t>
  </si>
  <si>
    <t>Boca de BSTC D = 1,50 m - esconsidade 25° - areia e brita comerciais - alas retas</t>
  </si>
  <si>
    <t>Boca de BSTC D = 1,50 m - esconsidade 25° - areia extraída e brita produzida - alas retas</t>
  </si>
  <si>
    <t>Boca de BSTC D = 1,50 m - esconsidade 30° - areia e brita comerciais - alas esconsas</t>
  </si>
  <si>
    <t>Boca de BSTC D = 1,50 m - esconsidade 30° - areia e brita comerciais - alas retas</t>
  </si>
  <si>
    <t>Boca de BSTC D = 1,50 m - esconsidade 30° - areia extraída e brita produzida - alas esconsas</t>
  </si>
  <si>
    <t>Boca de BSTC D = 1,50 m - esconsidade 30° - areia extraída e brita produzida - alas retas</t>
  </si>
  <si>
    <t>Boca de BSTC D = 1,50 m - esconsidade 35° - areia e brita comerciais - alas retas</t>
  </si>
  <si>
    <t>Boca de BSTC D = 1,50 m - esconsidade 35° - areia extraída e brita produzida - alas retas</t>
  </si>
  <si>
    <t>Boca de BSTC D = 1,50 m - esconsidade 40° - areia e brita comerciais - alas retas</t>
  </si>
  <si>
    <t>Boca de BSTC D = 1,50 m - esconsidade 40° - areia extraída e brita produzida - alas retas</t>
  </si>
  <si>
    <t>Boca de BSTC D = 1,50 m - esconsidade 45° - areia e brita comerciais - alas esconsas</t>
  </si>
  <si>
    <t>Boca de BSTC D = 1,50 m - esconsidade 45° - areia e brita comerciais - alas retas</t>
  </si>
  <si>
    <t>Boca de BSTC D = 1,50 m - esconsidade 45° - areia extraída e brita produzida - alas esconsas</t>
  </si>
  <si>
    <t>Boca de BSTC D = 1,50 m - esconsidade 45° - areia extraída e brita produzida - alas retas</t>
  </si>
  <si>
    <t>Boca de BSTC D = 1,50 m - esconsidade 5° - areia e brita comerciais - alas retas</t>
  </si>
  <si>
    <t>Boca de BSTC D = 1,50 m - esconsidade 5° - areia extraída e brita produzida - alas retas</t>
  </si>
  <si>
    <t>Boca de BTTC D = 1,00 m - esconsidade 0° - areia e brita comerciais - alas esconsas</t>
  </si>
  <si>
    <t>Boca de BTTC D = 1,00 m - esconsidade 0° - areia e brita comerciais - alas retas</t>
  </si>
  <si>
    <t>Boca de BTTC D = 1,00 m - esconsidade 0° - areia extraída e brita produzida - alas esconsas</t>
  </si>
  <si>
    <t>Boca de BTTC D = 1,00 m - esconsidade 0° - areia extraída e brita produzida - alas retas</t>
  </si>
  <si>
    <t>Boca de BTTC D = 1,00 m - esconsidade 10° - areia e brita comerciais - alas retas</t>
  </si>
  <si>
    <t>Boca de BTTC D = 1,00 m - esconsidade 10° - areia extraída e brita produzida - alas retas</t>
  </si>
  <si>
    <t>Boca de BTTC D = 1,00 m - esconsidade 15° - areia e brita comerciais - alas esconsas</t>
  </si>
  <si>
    <t>Boca de BTTC D = 1,00 m - esconsidade 15° - areia e brita comerciais - alas retas</t>
  </si>
  <si>
    <t>Boca de BTTC D = 1,00 m - esconsidade 15° - areia extraída e brita produzida - alas esconsas</t>
  </si>
  <si>
    <t>Boca de BTTC D = 1,00 m - esconsidade 15° - areia extraída e brita produzida - alas retas</t>
  </si>
  <si>
    <t>Boca de BTTC D = 1,00 m - esconsidade 20° - areia e brita comerciais - alas retas</t>
  </si>
  <si>
    <t>Boca de BTTC D = 1,00 m - esconsidade 20° - areia extraída e brita produzida - alas retas</t>
  </si>
  <si>
    <t>Boca de BTTC D = 1,00 m - esconsidade 25° - areia e brita comerciais - alas retas</t>
  </si>
  <si>
    <t>Boca de BTTC D = 1,00 m - esconsidade 25° - areia extraída e brita produzida - alas retas</t>
  </si>
  <si>
    <t>Boca de BTTC D = 1,00 m - esconsidade 30° - areia e brita comerciais - alas esconsas</t>
  </si>
  <si>
    <t>Boca de BTTC D = 1,00 m - esconsidade 30° - areia e brita comerciais - alas retas</t>
  </si>
  <si>
    <t>Boca de BTTC D = 1,00 m - esconsidade 30° - areia extraída e brita produzida - alas esconsas</t>
  </si>
  <si>
    <t>Boca de BTTC D = 1,00 m - esconsidade 30° - areia extraída e brita produzida - alas retas</t>
  </si>
  <si>
    <t>Boca de BTTC D = 1,00 m - esconsidade 35° - areia e brita comerciais - alas retas</t>
  </si>
  <si>
    <t>Boca de BTTC D = 1,00 m - esconsidade 35° - areia extraída e brita produzida - alas retas</t>
  </si>
  <si>
    <t>Boca de BTTC D = 1,00 m - esconsidade 40° - areia e brita comerciais - alas retas</t>
  </si>
  <si>
    <t>Boca de BTTC D = 1,00 m - esconsidade 40° - areia extraída e brita produzida - alas retas</t>
  </si>
  <si>
    <t>Boca de BTTC D = 1,00 m - esconsidade 45° - areia e brita comerciais - alas esconsas</t>
  </si>
  <si>
    <t>Boca de BTTC D = 1,00 m - esconsidade 45° - areia e brita comerciais - alas retas</t>
  </si>
  <si>
    <t>Boca de BTTC D = 1,00 m - esconsidade 45° - areia extraída e brita produzida - alas esconsas</t>
  </si>
  <si>
    <t>Boca de BTTC D = 1,00 m - esconsidade 45° - areia extraída e brita produzida - alas retas</t>
  </si>
  <si>
    <t>Boca de BTTC D = 1,00 m - esconsidade 5° - areia e brita comerciais - alas retas</t>
  </si>
  <si>
    <t>Boca de BTTC D = 1,00 m - esconsidade 5° - areia extraída e brita produzida - alas retas</t>
  </si>
  <si>
    <t>Boca de BTTC D = 1,20 m - esconsidade 0° - areia e brita comerciais - alas esconsas</t>
  </si>
  <si>
    <t>Boca de BTTC D = 1,20 m - esconsidade 0° - areia e brita comerciais - alas retas</t>
  </si>
  <si>
    <t>Boca de BTTC D = 1,20 m - esconsidade 0° - areia extraída e brita produzida - alas esconsas</t>
  </si>
  <si>
    <t>Boca de BTTC D = 1,20 m - esconsidade 0° - areia extraída e brita produzida - alas retas</t>
  </si>
  <si>
    <t>Boca de BTTC D = 1,20 m - esconsidade 10° - areia e brita comerciais - alas retas</t>
  </si>
  <si>
    <t>Boca de BTTC D = 1,20 m - esconsidade 10° - areia extraída e brita produzida - alas retas</t>
  </si>
  <si>
    <t>Boca de BTTC D = 1,20 m - esconsidade 15° - areia e brita comerciais - alas esconsas</t>
  </si>
  <si>
    <t>Boca de BTTC D = 1,20 m - esconsidade 15° - areia e brita comerciais - alas retas</t>
  </si>
  <si>
    <t>Boca de BTTC D = 1,20 m - esconsidade 15° - areia extraída e brita produzida - alas esconsas</t>
  </si>
  <si>
    <t>Boca de BTTC D = 1,20 m - esconsidade 15° - areia extraída e brita produzida - alas retas</t>
  </si>
  <si>
    <t>Boca de BTTC D = 1,20 m - esconsidade 20° - areia e brita comerciais - alas retas</t>
  </si>
  <si>
    <t>Boca de BTTC D = 1,20 m - esconsidade 20° - areia extraída e brita produzida - alas retas</t>
  </si>
  <si>
    <t>Boca de BTTC D = 1,20 m - esconsidade 25° - areia e brita comerciais - alas retas</t>
  </si>
  <si>
    <t>Boca de BTTC D = 1,20 m - esconsidade 25° - areia extraída e brita produzida - alas retas</t>
  </si>
  <si>
    <t>Boca de BTTC D = 1,20 m - esconsidade 30° - areia e brita comerciais - alas esconsas</t>
  </si>
  <si>
    <t>Boca de BTTC D = 1,20 m - esconsidade 30° - areia e brita comerciais - alas retas</t>
  </si>
  <si>
    <t>Boca de BTTC D = 1,20 m - esconsidade 30° - areia extraída e brita produzida - alas esconsas</t>
  </si>
  <si>
    <t>Boca de BTTC D = 1,20 m - esconsidade 30° - areia extraída e brita produzida - alas retas</t>
  </si>
  <si>
    <t>Boca de BTTC D = 1,20 m - esconsidade 35° - areia e brita comerciais - alas retas</t>
  </si>
  <si>
    <t>Boca de BTTC D = 1,20 m - esconsidade 35° - areia extraída e brita produzida - alas retas</t>
  </si>
  <si>
    <t>Boca de BTTC D = 1,20 m - esconsidade 40° - areia e brita comerciais - alas retas</t>
  </si>
  <si>
    <t>Boca de BTTC D = 1,20 m - esconsidade 40° - areia extraída e brita produzida - alas retas</t>
  </si>
  <si>
    <t>Boca de BTTC D = 1,20 m - esconsidade 45° - areia e brita comerciais - alas esconsas</t>
  </si>
  <si>
    <t>Boca de BTTC D = 1,20 m - esconsidade 45° - areia e brita comerciais - alas retas</t>
  </si>
  <si>
    <t>Boca de BTTC D = 1,20 m - esconsidade 45° - areia extraída e brita produzida - alas esconsas</t>
  </si>
  <si>
    <t>Boca de BTTC D = 1,20 m - esconsidade 45° - areia extraída e brita produzida - alas retas</t>
  </si>
  <si>
    <t>Boca de BTTC D = 1,20 m - esconsidade 5° - areia e brita comerciais - alas retas</t>
  </si>
  <si>
    <t>Boca de BTTC D = 1,20 m - esconsidade 5° - areia extraída e brita produzida - alas retas</t>
  </si>
  <si>
    <t>Boca de BTTC D = 1,50 m - esconsidade 0° - areia e brita comerciais - alas esconsas</t>
  </si>
  <si>
    <t>Boca de BTTC D = 1,50 m - esconsidade 0° - areia e brita comerciais - alas retas</t>
  </si>
  <si>
    <t>Boca de BTTC D = 1,50 m - esconsidade 0° - areia extraída e brita produzida - alas esconsas</t>
  </si>
  <si>
    <t>Boca de BTTC D = 1,50 m - esconsidade 0° - areia extraída e brita produzida - alas retas</t>
  </si>
  <si>
    <t>Boca de BTTC D = 1,50 m - esconsidade 10° - areia e brita comerciais - alas retas</t>
  </si>
  <si>
    <t>Boca de BTTC D = 1,50 m - esconsidade 10° - areia extraída e brita produzida - alas retas</t>
  </si>
  <si>
    <t>Boca de BTTC D = 1,50 m - esconsidade 15° - areia e brita comerciais - alas esconsas</t>
  </si>
  <si>
    <t>Boca de BTTC D = 1,50 m - esconsidade 15° - areia e brita comerciais - alas retas</t>
  </si>
  <si>
    <t>Boca de BTTC D = 1,50 m - esconsidade 15° - areia extraída e brita produzida - alas esconsas</t>
  </si>
  <si>
    <t>Boca de BTTC D = 1,50 m - esconsidade 15° - areia extraída e brita produzida - alas retas</t>
  </si>
  <si>
    <t>Boca de BTTC D = 1,50 m - esconsidade 20° - areia e brita comerciais - alas retas</t>
  </si>
  <si>
    <t>Boca de BTTC D = 1,50 m - esconsidade 20° - areia extraída e brita produzida - alas retas</t>
  </si>
  <si>
    <t>Boca de BTTC D = 1,50 m - esconsidade 25° - areia e brita comerciais - alas retas</t>
  </si>
  <si>
    <t>Boca de BTTC D = 1,50 m - esconsidade 25° - areia extraída e brita produzida - alas retas</t>
  </si>
  <si>
    <t>Boca de BTTC D = 1,50 m - esconsidade 30° - areia e brita comerciais - alas esconsas</t>
  </si>
  <si>
    <t>Boca de BTTC D = 1,50 m - esconsidade 30° - areia e brita comerciais - alas retas</t>
  </si>
  <si>
    <t>Boca de BTTC D = 1,50 m - esconsidade 30° - areia extraída e brita produzida - alas esconsas</t>
  </si>
  <si>
    <t>Boca de BTTC D = 1,50 m - esconsidade 35° - areia e brita comerciais - alas retas</t>
  </si>
  <si>
    <t>Boca de BTTC D = 1,50 m - esconsidade 35° - areia extraída e brita produzida - alas retas</t>
  </si>
  <si>
    <t>Boca de BTTC D = 1,50 m - esconsidade 40° - areia e brita comerciais - alas retas</t>
  </si>
  <si>
    <t>Boca de BTTC D = 1,50 m - esconsidade 40° - areia extraída e brita produzida - alas retas</t>
  </si>
  <si>
    <t>Boca de BTTC D = 1,50 m - esconsidade 45° - areia e brita comerciais - alas esconsas</t>
  </si>
  <si>
    <t>Boca de BTTC D = 1,50 m - esconsidade 45° - areia e brita comerciais - alas retas</t>
  </si>
  <si>
    <t>Boca de BTTC D = 1,50 m - esconsidade 45° - areia extraída e brita produzida - alas esconsas</t>
  </si>
  <si>
    <t>Boca de BTTC D = 1,50 m - esconsidade 45° - areia extraída e brita produzida - alas retas</t>
  </si>
  <si>
    <t>Boca de BTTC D = 1,50 m - esconsidade 5° - areia e brita comerciais - alas retas</t>
  </si>
  <si>
    <t>Boca de BTTC D = 1,50 m - esconsidade 5° - areia extraída e brita produzida - alas retas</t>
  </si>
  <si>
    <t>Boca de BTTC D = 1,50 m esconsidade 30° - areia extraída e brita produzida - alas retas</t>
  </si>
  <si>
    <t>Confecção de tubos de concreto armado D = 0,60 m PA1 - areia e brita comerciais</t>
  </si>
  <si>
    <t>Confecção de tubos de concreto armado D = 0,60 m PA1 - areia extraída e brita produzida</t>
  </si>
  <si>
    <t>Confecção de tubos de concreto armado D = 0,60 m PA2 - areia e brita comerciais</t>
  </si>
  <si>
    <t>Confecção de tubos de concreto armado D = 0,60 m PA2 - areia extraída e brita produzida</t>
  </si>
  <si>
    <t>Confecção de tubos de concreto armado D = 0,60 m PA3 - areia e brita comerciais</t>
  </si>
  <si>
    <t>Confecção de tubos de concreto armado D = 0,60 m PA3 - areia extraída e brita produzida</t>
  </si>
  <si>
    <t>Confecção de tubos de concreto armado D = 0,60 m PA4 - areia e brita comerciais</t>
  </si>
  <si>
    <t>Confecção de tubos de concreto armado D = 0,60 m PA4 - areia extraída e brita produzida</t>
  </si>
  <si>
    <t>Confecção de tubos de concreto armado D = 0,80 m PA1 - areia e brita comerciais</t>
  </si>
  <si>
    <t>Confecção de tubos de concreto armado D = 0,80 m PA1 - areia extraída e brita produzida</t>
  </si>
  <si>
    <t>Confecção de tubos de concreto armado D = 0,80 m PA2 - areia e brita comerciais</t>
  </si>
  <si>
    <t>Confecção de tubos de concreto armado D = 0,80 m PA2 - areia extraída e brita produzida</t>
  </si>
  <si>
    <t>Confecção de tubos de concreto armado D = 0,80 m PA3 - areia e brita comerciais</t>
  </si>
  <si>
    <t>Confecção de tubos de concreto armado D = 0,80 m PA3 - areia extraída e brita produzida</t>
  </si>
  <si>
    <t>Confecção de tubos de concreto armado D = 0,80 m PA4 - areia e brita comerciais</t>
  </si>
  <si>
    <t>Confecção de tubos de concreto armado D = 0,80 m PA4 - areia extraída e brita produzida</t>
  </si>
  <si>
    <t>Confecção de tubos de concreto armado D = 1,00 m PA1 - areia e brita comerciais</t>
  </si>
  <si>
    <t>Confecção de tubos de concreto armado D = 1,00 m PA1 - areia extraída e brita produzida</t>
  </si>
  <si>
    <t>Confecção de tubos de concreto armado D = 1,00 m PA2 - areia e brita comerciais</t>
  </si>
  <si>
    <t>Confecção de tubos de concreto armado D = 1,00 m PA2 - areia extraída e brita produzida</t>
  </si>
  <si>
    <t>Confecção de tubos de concreto armado D = 1,00 m PA3 - areia e brita comerciais</t>
  </si>
  <si>
    <t>Confecção de tubos de concreto armado D = 1,00 m PA3 - areia extraída e brita produzida</t>
  </si>
  <si>
    <t>Confecção de tubos de concreto armado D = 1,00 m PA4 - areia e brita comerciais</t>
  </si>
  <si>
    <t>Confecção de tubos de concreto armado D = 1,00 m PA4 - areia extraída e brita produzida</t>
  </si>
  <si>
    <t>Confecção de tubos de concreto armado D = 1,20 m PA1 - areia e brita comerciais</t>
  </si>
  <si>
    <t>Confecção de tubos de concreto armado D = 1,20 m PA1 - areia extraída e brita produzida</t>
  </si>
  <si>
    <t>Confecção de tubos de concreto armado D = 1,20 m PA2 - areia e brita comerciais</t>
  </si>
  <si>
    <t>Confecção de tubos de concreto armado D = 1,20 m PA2 - areia extraída e brita produzida</t>
  </si>
  <si>
    <t>Confecção de tubos de concreto armado D = 1,20 m PA3 - areia e brita comerciais</t>
  </si>
  <si>
    <t>Confecção de tubos de concreto armado D = 1,20 m PA3 - areia extraída e brita produzida</t>
  </si>
  <si>
    <t>Confecção de tubos de concreto armado D = 1,20 m PA4 - areia e brita comerciais</t>
  </si>
  <si>
    <t>Confecção de tubos de concreto armado D = 1,20 m PA4 - areia extraída e brita produzida</t>
  </si>
  <si>
    <t>Confecção de tubos de concreto armado D = 1,50 m PA1 - areia e brita comerciais</t>
  </si>
  <si>
    <t>Confecção de tubos de concreto armado D = 1,50 m PA1 - areia extraída e brita produzida</t>
  </si>
  <si>
    <t>Confecção de tubos de concreto armado D = 1,50 m PA2 - areia e brita comerciais</t>
  </si>
  <si>
    <t>Confecção de tubos de concreto armado D = 1,50 m PA2 - areia extraída e brita produzida</t>
  </si>
  <si>
    <t>Confecção de tubos de concreto armado D = 1,50 m PA3 - areia e brita comerciais</t>
  </si>
  <si>
    <t>Confecção de tubos de concreto armado D = 1,50 m PA3 - areia extraída e brita produzida</t>
  </si>
  <si>
    <t>Confecção de tubos de concreto armado D = 1,50 m PA4 - areia e brita comerciais</t>
  </si>
  <si>
    <t>Confecção de tubos de concreto armado D = 1,50 m PA4 - areia extraída e brita produzida</t>
  </si>
  <si>
    <t>Corpo de BDTC D = 0,80 m PA1 - areia extraída e brita e pedra de mão produzidas</t>
  </si>
  <si>
    <t>Corpo de BDTC D = 0,80 m PA1 - areia, brita e pedra de mão comerciais</t>
  </si>
  <si>
    <t>Corpo de BDTC D = 0,80 m PA2 - areia extraída e brita e pedra de mão produzidas</t>
  </si>
  <si>
    <t>Corpo de BDTC D = 0,80 m PA2 - areia, brita e pedra de mão comerciais</t>
  </si>
  <si>
    <t>Corpo de BDTC D = 0,80 m PA3 - areia extraída e brita e pedra de mão produzidas</t>
  </si>
  <si>
    <t>Corpo de BDTC D = 0,80 m PA3 - areia, brita e pedra de mão comerciais</t>
  </si>
  <si>
    <t>Corpo de BDTC D = 0,80 m PA4 - areia extraída e brita e pedra de mão produzidas</t>
  </si>
  <si>
    <t>Corpo de BDTC D = 0,80 m PA4 - areia, brita e pedra de mão comerciais</t>
  </si>
  <si>
    <t>Corpo de BDTC D = 1,00 m PA1 - areia extraída e brita e pedra de mão produzidas</t>
  </si>
  <si>
    <t>Corpo de BDTC D = 1,00 m PA1 - areia, brita e pedra de mão comerciais</t>
  </si>
  <si>
    <t>Corpo de BDTC D = 1,00 m PA2 - areia extraída e brita e pedra de mão produzidas</t>
  </si>
  <si>
    <t>Corpo de BDTC D = 1,00 m PA2 - areia, brita e pedra de mão comerciais</t>
  </si>
  <si>
    <t>Corpo de BDTC D = 1,00 m PA3 - areia extraída e brita e pedra de mão produzidas</t>
  </si>
  <si>
    <t>Corpo de BDTC D = 1,00 m PA3 - areia, brita e pedra de mão comerciais</t>
  </si>
  <si>
    <t>Corpo de BDTC D = 1,00 m PA4 - areia extraída e brita e pedra de mão produzidas</t>
  </si>
  <si>
    <t>Corpo de BDTC D = 1,00 m PA4 - areia, brita e pedra de mão comerciais</t>
  </si>
  <si>
    <t>Corpo de BDTC D = 1,20 m PA1 - areia extraída e brita e pedra de mão produzidas</t>
  </si>
  <si>
    <t>Corpo de BDTC D = 1,20 m PA1 - areia, brita e pedra de mão comerciais</t>
  </si>
  <si>
    <t>Corpo de BDTC D = 1,20 m PA2 - areia extraída e brita e pedra de mão produzidas</t>
  </si>
  <si>
    <t>Corpo de BDTC D = 1,20 m PA2 - areia, brita e pedra de mão comerciais</t>
  </si>
  <si>
    <t>Corpo de BDTC D = 1,20 m PA3 - areia extraída e brita e pedra de mão produzidas</t>
  </si>
  <si>
    <t>Corpo de BDTC D = 1,20 m PA3 - areia, brita e pedra de mão comerciais</t>
  </si>
  <si>
    <t>Corpo de BDTC D = 1,20 m PA4 - areia extraída e brita e pedra de mão produzidas</t>
  </si>
  <si>
    <t>Corpo de BDTC D = 1,20 m PA4 - areia, brita e pedra de mão comerciais</t>
  </si>
  <si>
    <t>Corpo de BDTC D = 1,50 m PA1 - areia extraída e brita e pedra de mão produzidas</t>
  </si>
  <si>
    <t>Corpo de BDTC D = 1,50 m PA1 - areia, brita e pedra de mão comerciais</t>
  </si>
  <si>
    <t>Corpo de BDTC D = 1,50 m PA2 - areia extraída e brita e pedra de mão produzidas</t>
  </si>
  <si>
    <t>Corpo de BDTC D = 1,50 m PA2 - areia, brita e pedra de mão comerciais</t>
  </si>
  <si>
    <t>Corpo de BDTC D = 1,50 m PA3 - areia extraída e brita e pedra de mão produzidas</t>
  </si>
  <si>
    <t>Corpo de BDTC D = 1,50 m PA3 - areia, brita e pedra de mão comerciais</t>
  </si>
  <si>
    <t>Corpo de BDTC D = 1,50 m PA4 - areia extraída e brita e pedra de mão produzidas</t>
  </si>
  <si>
    <t>Corpo de BDTC D = 1,50 m PA4 - areia, brita e pedra de mão comerciais</t>
  </si>
  <si>
    <t>Corpo de BSTC D = 0,40 m PA1 - areia extraída e brita e pedra de mão produzidas</t>
  </si>
  <si>
    <t>Corpo de BSTC D = 0,40 m PA1 - areia, brita e pedra de mão comerciais</t>
  </si>
  <si>
    <t>Corpo de BSTC D = 0,40 m PA2 - areia extraída e brita e pedra de mão produzidas</t>
  </si>
  <si>
    <t>Corpo de BSTC D = 0,40 m PA2 - areia, brita e pedra de mão comerciais</t>
  </si>
  <si>
    <t>Corpo de BSTC D = 0,40 m PA3 - areia extraída e brita e pedra de mão produzidas</t>
  </si>
  <si>
    <t>Corpo de BSTC D = 0,40 m PA3 - areia, brita e pedra de mão comerciais</t>
  </si>
  <si>
    <t>Corpo de BSTC D = 0,40 m PA4 - areia extraída e brita e pedra de mão produzidas</t>
  </si>
  <si>
    <t>Corpo de BSTC D = 0,40 m PA4 - areia, brita e pedra de mão comerciais</t>
  </si>
  <si>
    <t>Corpo de BSTC D = 0,60 m PA1 - areia extraída e brita e pedra de mão produzidas</t>
  </si>
  <si>
    <t>Corpo de BSTC D = 0,60 m PA1 - areia, brita e pedra de mão comerciais</t>
  </si>
  <si>
    <t>Corpo de BSTC D = 0,60 m PA2 - areia extraída e brita e pedra de mão produzidas</t>
  </si>
  <si>
    <t>Corpo de BSTC D = 0,60 m PA2 - areia, brita e pedra de mão comerciais</t>
  </si>
  <si>
    <t>Corpo de BSTC D = 0,60 m PA3 - areia extraída e brita e pedra de mão produzidas</t>
  </si>
  <si>
    <t>Corpo de BSTC D = 0,60 m PA3 - areia, brita e pedra de mão comerciais</t>
  </si>
  <si>
    <t>Corpo de BSTC D = 0,60 m PA4 - areia extraída e brita e pedra de mão produzidas</t>
  </si>
  <si>
    <t>Corpo de BSTC D = 0,60 m PA4 - areia, brita e pedra de mão comerciais</t>
  </si>
  <si>
    <t>Corpo de BSTC D = 0,80 m PA1 - areia extraída e brita e pedra de mão produzidas</t>
  </si>
  <si>
    <t>Corpo de BSTC D = 0,80 m PA1 - areia, brita e pedra de mão comerciais</t>
  </si>
  <si>
    <t>Corpo de BSTC D = 0,80 m PA2 - areia extraída e brita e pedra de mão produzidas</t>
  </si>
  <si>
    <t>Corpo de BSTC D = 0,80 m PA2 - areia, brita e pedra de mão comerciais</t>
  </si>
  <si>
    <t>Corpo de BSTC D = 0,80 m PA3 - areia extraída e brita e pedra de mão produzidas</t>
  </si>
  <si>
    <t>Corpo de BSTC D = 0,80 m PA3 - areia, brita e pedra de mão comerciais</t>
  </si>
  <si>
    <t>Corpo de BSTC D = 0,80 m PA4 - areia extraída e brita e pedra de mão produzidas</t>
  </si>
  <si>
    <t>Corpo de BSTC D = 0,80 m PA4 - areia, brita e pedra de mão comerciais</t>
  </si>
  <si>
    <t>Corpo de BSTC D = 1,00 m PA1 - areia extraída e brita e pedra de mão produzidas</t>
  </si>
  <si>
    <t>Corpo de BSTC D = 1,00 m PA1 - areia, brita e pedra de mão comerciais</t>
  </si>
  <si>
    <t>Corpo de BSTC D = 1,00 m PA2 - areia extraída e brita e pedra de mão produzidas</t>
  </si>
  <si>
    <t>Corpo de BSTC D = 1,00 m PA2 - areia, brita e pedra de mão comerciais</t>
  </si>
  <si>
    <t>Corpo de BSTC D = 1,00 m PA3 - areia extraída e brita e pedra de mão produzidas</t>
  </si>
  <si>
    <t>Corpo de BSTC D = 1,00 m PA3 - areia, brita e pedra de mão comerciais</t>
  </si>
  <si>
    <t>Corpo de BSTC D = 1,00 m PA4 - areia extraída e brita e pedra de mão produzidas</t>
  </si>
  <si>
    <t>Corpo de BSTC D = 1,00 m PA4 - areia, brita e pedra de mão comerciais</t>
  </si>
  <si>
    <t>Corpo de BSTC D = 1,20 m PA1 - areia extraída e brita e pedra de mão produzidas</t>
  </si>
  <si>
    <t>Corpo de BSTC D = 1,20 m PA1 - areia, brita e pedra de mão comerciais</t>
  </si>
  <si>
    <t>Corpo de BSTC D = 1,20 m PA2 - areia extraída e brita e pedra de mão produzidas</t>
  </si>
  <si>
    <t>Corpo de BSTC D = 1,20 m PA2 - areia, brita e pedra de mão comerciais</t>
  </si>
  <si>
    <t>Corpo de BSTC D = 1,20 m PA3 - areia extraída e brita e pedra de mão produzidas</t>
  </si>
  <si>
    <t>Corpo de BSTC D = 1,20 m PA3 - areia, brita e pedra de mão comerciais</t>
  </si>
  <si>
    <t>Corpo de BSTC D = 1,20 m PA4 - areia extraída e brita e pedra de mão produzidas</t>
  </si>
  <si>
    <t>Corpo de BSTC D = 1,20 m PA4 - areia, brita e pedra de mão comerciais</t>
  </si>
  <si>
    <t>Corpo de BSTC D = 1,50 m PA1 - areia extraída e brita e pedra de mão produzidas</t>
  </si>
  <si>
    <t>Corpo de BSTC D = 1,50 m PA1 - areia, brita e pedra de mão comerciais</t>
  </si>
  <si>
    <t>Corpo de BSTC D = 1,50 m PA2 - areia extraída e brita e pedra de mão produzidas</t>
  </si>
  <si>
    <t>Corpo de BSTC D = 1,50 m PA2 - areia, brita e pedra de mão comerciais</t>
  </si>
  <si>
    <t>Corpo de BSTC D = 1,50 m PA3 - areia extraída e brita e pedra de mão produzidas</t>
  </si>
  <si>
    <t>Corpo de BSTC D = 1,50 m PA3 - areia, brita e pedra de mão comerciais</t>
  </si>
  <si>
    <t>Corpo de BSTC D = 1,50 m PA4 - areia extraída e brita e pedra de mão produzidas</t>
  </si>
  <si>
    <t>Corpo de BSTC D = 1,50 m PA4 - areia, brita e pedra de mão comerciais</t>
  </si>
  <si>
    <t>Corpo de BTTC D = 1,00 m PA1 - areia extraída e brita e pedra de mão produzidas</t>
  </si>
  <si>
    <t>Corpo de BTTC D = 1,00 m PA1 - areia, brita e pedra de mão comerciais</t>
  </si>
  <si>
    <t>Corpo de BTTC D = 1,00 m PA2 - areia extraída e brita e pedra de mão produzidas</t>
  </si>
  <si>
    <t>Corpo de BTTC D = 1,00 m PA2 - areia, brita e pedra de mão comerciais</t>
  </si>
  <si>
    <t>Corpo de BTTC D = 1,00 m PA3 - areia extraída e brita e pedra de mão produzidas</t>
  </si>
  <si>
    <t>Corpo de BTTC D = 1,00 m PA3 - areia, brita e pedra de mão comerciais</t>
  </si>
  <si>
    <t>Corpo de BTTC D = 1,00 m PA4 - areia extraída e brita e pedra de mão produzidas</t>
  </si>
  <si>
    <t>Corpo de BTTC D = 1,00 m PA4 - areia, brita e pedra de mão comerciais</t>
  </si>
  <si>
    <t>Corpo de BTTC D = 1,20 m PA1 - areia extraída e brita e pedra de mão produzidas</t>
  </si>
  <si>
    <t>Corpo de BTTC D = 1,20 m PA1 - areia, brita e pedra de mão comerciais</t>
  </si>
  <si>
    <t>Corpo de BTTC D = 1,20 m PA2 - areia extraída e brita e pedra de mão produzidas</t>
  </si>
  <si>
    <t>Corpo de BTTC D = 1,20 m PA2 - areia, brita e pedra de mão comerciais</t>
  </si>
  <si>
    <t>Corpo de BTTC D = 1,20 m PA3 - areia extraída e brita e pedra de mão produzidas</t>
  </si>
  <si>
    <t>Corpo de BTTC D = 1,20 m PA3 - areia, brita e pedra de mão comerciais</t>
  </si>
  <si>
    <t>Corpo de BTTC D = 1,20 m PA4 - areia extraída e brita e pedra de mão produzidas</t>
  </si>
  <si>
    <t>Corpo de BTTC D = 1,20 m PA4 - areia, brita e pedra de mão comerciais</t>
  </si>
  <si>
    <t>Corpo de BTTC D = 1,50 m PA1 - areia extraída e brita e pedra de mão produzidas</t>
  </si>
  <si>
    <t>Corpo de BTTC D = 1,50 m PA1 - areia, brita e pedra de mão comerciais</t>
  </si>
  <si>
    <t>Corpo de BTTC D = 1,50 m PA2 - areia extraída e brita e pedra de mão produzidas</t>
  </si>
  <si>
    <t>Corpo de BTTC D = 1,50 m PA2 - areia, brita e pedra de mão comerciais</t>
  </si>
  <si>
    <t>Corpo de BTTC D = 1,50 m PA3 - areia extraída e brita e pedra de mão produzidas</t>
  </si>
  <si>
    <t>Corpo de BTTC D = 1,50 m PA3 - areia, brita e pedra de mão comerciais</t>
  </si>
  <si>
    <t>Corpo de BTTC D = 1,50 m PA4 - areia extraída e brita e pedra de mão produzidas</t>
  </si>
  <si>
    <t>Corpo de BTTC D = 1,50 m PA4 - areia, brita e pedra de mão comerciais</t>
  </si>
  <si>
    <t>Dentes para bueiros duplos D = 0,80 m - areia extraída e brita e pedra de mão produzidas</t>
  </si>
  <si>
    <t>Dentes para bueiros duplos D = 0,80 m - areia, brita e pedra de mão comerciais</t>
  </si>
  <si>
    <t>Dentes para bueiros duplos D = 1,00 m - areia extraída e brita e pedra de mão produzidas</t>
  </si>
  <si>
    <t>Dentes para bueiros duplos D = 1,00 m - areia, brita e pedra de mão comerciais</t>
  </si>
  <si>
    <t>Dentes para bueiros duplos D = 1,20 m - areia extraída e brita e pedra de mão produzidas</t>
  </si>
  <si>
    <t>Dentes para bueiros duplos D = 1,20 m - areia, brita e pedra de mão comerciais</t>
  </si>
  <si>
    <t>Dentes para bueiros duplos D = 1,50 m - areia extraída e brita e pedra de mão produzidas</t>
  </si>
  <si>
    <t>Dentes para bueiros duplos D = 1,50 m - areia, brita e pedra de mão comerciais</t>
  </si>
  <si>
    <t>Dentes para bueiros simples D = 0,40 m - areia extraída e brita e pedra de mão produzidas</t>
  </si>
  <si>
    <t>Dentes para bueiros simples D = 0,40 m - areia, brita e pedra de mão comerciais</t>
  </si>
  <si>
    <t>Dentes para bueiros simples D = 0,60 m - areia extraída e brita e pedra de mão produzidas</t>
  </si>
  <si>
    <t>Dentes para bueiros simples D = 0,60 m - areia, brita e pedra de mão comerciais</t>
  </si>
  <si>
    <t>Dentes para bueiros simples D = 0,80 m - areia extraída e brita e pedra de mão produzidas</t>
  </si>
  <si>
    <t>Dentes para bueiros simples D = 0,80 m - areia, brita e pedra de mão comerciais</t>
  </si>
  <si>
    <t>Dentes para bueiros simples D = 1,00 m - areia extraída e brita e pedra de mão produzidas</t>
  </si>
  <si>
    <t>Dentes para bueiros simples D = 1,00 m - areia, brita e pedra de mão comerciais</t>
  </si>
  <si>
    <t>Dentes para bueiros simples D = 1,20 m - areia extraída e brita e pedra de mão produzidas</t>
  </si>
  <si>
    <t>Dentes para bueiros simples D = 1,20 m - areia, brita e pedra de mão comerciais</t>
  </si>
  <si>
    <t>Dentes para bueiros simples D = 1,50 m - areia extraída e brita e pedra de mão produzidas</t>
  </si>
  <si>
    <t>Dentes para bueiros simples D = 1,50 m - areia, brita e pedra de mão comerciais</t>
  </si>
  <si>
    <t>Dentes para bueiros triplos D = 1,00 m - areia extraída e brita e pedra de mão produzidas</t>
  </si>
  <si>
    <t>Dentes para bueiros triplos D = 1,00 m - areia, brita e pedra de mão comerciais</t>
  </si>
  <si>
    <t>Dentes para bueiros triplos D = 1,20 m - areia extraída e brita e pedra de mão produzidas</t>
  </si>
  <si>
    <t>Dentes para bueiros triplos D = 1,20 m - areia, brita e pedra de mão comerciais</t>
  </si>
  <si>
    <t>Dentes para bueiros triplos D = 1,50 m - areia extraída e brita e pedra de mão produzidas</t>
  </si>
  <si>
    <t>Dentes para bueiros triplos D = 1,50 m - areia, brita e pedra de mão comerciais</t>
  </si>
  <si>
    <t>Alvenaria de blocos de concreto 19 x 19 x 39 cm com espessura de 20 cm com argamassa traço 1:0,5:3,5 - areia comercial</t>
  </si>
  <si>
    <t>Alvenaria de blocos de concreto 19 x 19 x 39 cm com espessura de 20 cm com argamassa traço 1:0,5:3,5 - areia extraída</t>
  </si>
  <si>
    <t>Aplicação de fundo selador acrílico em paredes, uma demão</t>
  </si>
  <si>
    <t>Aplicação manual de tinta látex em paredes, duas demãos</t>
  </si>
  <si>
    <t>Bacia de contenção para tanque de emulsão de 30000 l, sem cobertura, inclusive demolições</t>
  </si>
  <si>
    <t>Canaleta perfil cartola 50 x 50 x 3 mm - aba 25 mm</t>
  </si>
  <si>
    <t>Chapisco aplicado em alvenarias e estruturas de concreto, com colher de pedreiro</t>
  </si>
  <si>
    <t>Cobertura em chapas zincadas com espessura de 0,43mm - utilização 2 vezes</t>
  </si>
  <si>
    <t>Depósito de óleo enterrado para oficina, inclusive demolição</t>
  </si>
  <si>
    <t>Dique de contenção para usina de asfalto a quente - inclusive demolição</t>
  </si>
  <si>
    <t>Fornecimento e instalação de extintor de espuma 10 l</t>
  </si>
  <si>
    <t>Instalação da central de britagem com capacidade de 80m³/h</t>
  </si>
  <si>
    <t>Instalação da central de concreto com capacidade de 150m³/h</t>
  </si>
  <si>
    <t>Instalação da central de concreto com capacidade de 30m³/h</t>
  </si>
  <si>
    <t>Instalação da central de concreto com capacidade de 40m³/h</t>
  </si>
  <si>
    <t>Instalação da usina de asfalto a quente capacidade de 120 t/h</t>
  </si>
  <si>
    <t>Instalação da usina de pré-misturado a frio com capacidade de 60t/h</t>
  </si>
  <si>
    <t>Instalação da usina misturadora de solos com capacidade de 300 t/h</t>
  </si>
  <si>
    <t>Lastro de brita comercial - espalhamento mecânico</t>
  </si>
  <si>
    <t>Massa única, para recebimento de pintura, em argamassa traço 1:2:8, espessura de 20mm</t>
  </si>
  <si>
    <t>Montagem e desmontagem da central de britagem com capacidade de 80 m³/h - inclusive construção de aterro, construção e demolição de rampa e bases</t>
  </si>
  <si>
    <t>Montagem e desmontagem da central de concreto com capacidade de 150 m³/h - inclusive construção e demolição de bases, rampas e depósitos de agregados</t>
  </si>
  <si>
    <t>Montagem e desmontagem da central de concreto com capacidade de 30 m³/h - inclusive construção e demolição de bases, rampas e depósitos de agregados</t>
  </si>
  <si>
    <t>Montagem e desmontagem da central de concreto com capacidade de 40 m³/h - inclusive construção e demolição de bases, rampas e depósitos de agregados</t>
  </si>
  <si>
    <t>Montagem e desmontagem da usina de asfalto a quente com capacidade de 120 t/h - inclusive construção e demolição de bases, rampas, depósitos de agregados e dique de contenção</t>
  </si>
  <si>
    <t>Montagem e desmontagem da usina de pré-misturado a frio com capacidade de 60 t/h - inclusive construção e demolição de bases, rampas, depósitos de agregados e bacia de contenção</t>
  </si>
  <si>
    <t>Montagem e desmontagem da usina misturadora de solos com capacidade de 300 t/h - inclusive construção e demolição de bases, rampas e depósitos de agregados</t>
  </si>
  <si>
    <t>Muro em alvenaria de blocos de concreto com espessura de 0,20 m h=1,0m</t>
  </si>
  <si>
    <t>Posto de combustivel - com reaproveitamento de 2 vezes do tanque/bomba/cobertura - inclusive demolição</t>
  </si>
  <si>
    <t>Rampa de lavagem - inclusive demolição</t>
  </si>
  <si>
    <t>Rampa para acesso do misturador de agregados para centrais de 30m³ e 40m³ - inclusive demolição</t>
  </si>
  <si>
    <t>Rampa para acesso do misturador de agregados para central de 150m³ - inclusive demolição</t>
  </si>
  <si>
    <t>Rampa para acesso do misturador de agregados para central de britagem - inclusive demolição</t>
  </si>
  <si>
    <t>Rampa para acesso do misturador de agregados para PMF - inclusive demolição</t>
  </si>
  <si>
    <t>Rampa para acesso do misturador de agregados para usina de asfalto a quente - inclusive demolição</t>
  </si>
  <si>
    <t>Rampa para acesso do misturador de agregados para usina de solos - inclusive demolição</t>
  </si>
  <si>
    <t>Sistema separador água e óleo, inclusive demolição</t>
  </si>
  <si>
    <t>Adensamento de concreto por vibrador de imersão</t>
  </si>
  <si>
    <t>Argamassa autoadensável para reparos e grauteamento - confecção em misturador e lançamento manual</t>
  </si>
  <si>
    <t>Argamassa de cimento e areia 1:1 - confecção em betoneira e lançamento manual - areia comercial</t>
  </si>
  <si>
    <t>Argamassa de cimento e areia 1:1 - confecção em betoneira e lançamento manual - areia extraída</t>
  </si>
  <si>
    <t>Argamassa de cimento e areia 1:2 - confecção em betoneira e lançamento manual - areia comercial</t>
  </si>
  <si>
    <t>Argamassa de cimento e areia 1:2 - confecção em betoneira e lançamento manual - areia extraída</t>
  </si>
  <si>
    <t>Argamassa de cimento e areia 1:3 - confecção em betoneira e lançamento manual - areia comercial</t>
  </si>
  <si>
    <t>Argamassa de cimento e areia 1:3 - confecção em betoneira e lançamento manual - areia extraída</t>
  </si>
  <si>
    <t>Argamassa de cimento e areia 1:3 com 8% de microssílica - confecção em betoneira e lançamento manual - areia comercial</t>
  </si>
  <si>
    <t>Argamassa de cimento e areia 1:3 com 8% de microssílica - confecção em betoneira e lançamento manual - areia extraída</t>
  </si>
  <si>
    <t>Argamassa de cimento e areia 1:4 - confecção em betoneira e lançamento manual - areia comercial</t>
  </si>
  <si>
    <t>Argamassa de cimento e areia 1:4 - confecção em betoneira e lançamento manual - areia extraída</t>
  </si>
  <si>
    <t>Argamassa de cimento e areia com aditivo aglutinante 1:8 - confecção em betoneira e lançamento manual - areia comercial</t>
  </si>
  <si>
    <t>Argamassa de cimento e areia com aditivo aglutinante 1:8 - confecção em betoneira e lançamento manual - areia extraída</t>
  </si>
  <si>
    <t>Argamassa de cimento e areia com silicato de alumínio 1:3 - confecção em betoneira e lançamento manual - areia comercial</t>
  </si>
  <si>
    <t>Argamassa de cimento e areia com silicato de alumínio 1:3 - confecção em betoneira e lançamento manual - areia extraída</t>
  </si>
  <si>
    <t>Argamassa de cimento, cal hidratada e areia 1:0,5:3,5 - confecção em betoneira e lançamento manual - areia comercial</t>
  </si>
  <si>
    <t>Argamassa de cimento, cal hidratada e areia 1:0,5:3,5 - confecção em betoneira e lançamento manual - areia extraída</t>
  </si>
  <si>
    <t>Argamassa de cimento, cal hidratada e areia 1:0,5:8 - confecção em betoneira e lançamento manual - areia comercial</t>
  </si>
  <si>
    <t>Argamassa de cimento, cal hidratada e areia 1:0,5:8 - confecção em betoneira e lançamento manual - areia extraída</t>
  </si>
  <si>
    <t>Argamassa de cimento, cal hidratada e areia 1:1:6 - confecção em betoneira e lançamento manual - areia comercial</t>
  </si>
  <si>
    <t>Argamassa de cimento, cal hidratada e areia 1:1:6 - confecção em betoneira e lançamento manual - areia extraída</t>
  </si>
  <si>
    <t>Argamassa de cimento, cal hidratada e areia 1:2:10 - confecção em betoneira e lançamento manual - areia comercial</t>
  </si>
  <si>
    <t>Argamassa de cimento, cal hidratada e areia 1:2:10 - confecção em betoneira e lançamento manual - areia extraída</t>
  </si>
  <si>
    <t>Argamassa de cimento, cal hidratada e areia 1:2:6 - confecção em betoneira e lançamento manual - areia comercial</t>
  </si>
  <si>
    <t>Argamassa de cimento, cal hidratada e areia 1:2:6 - confecção em betoneira e lançamento manual - areia extraída</t>
  </si>
  <si>
    <t>Argamassa de cimento, cal hidratada e areia 1:2:7 - confecção em betoneira e lançamento manual - areia comercial</t>
  </si>
  <si>
    <t>Argamassa de cimento, cal hidratada e areia 1:2:7 - confecção em betoneira e lançamento manual - areia extraída</t>
  </si>
  <si>
    <t>Argamassa de cimento, cal hidratada e areia 1:2:8 - confecção em betoneira e lançamento manual - areia comercial</t>
  </si>
  <si>
    <t>Argamassa de cimento, cal hidratada e areia 1:2:8 - confecção em betoneira e lançamento manual - areia extraída</t>
  </si>
  <si>
    <t>Argamassa de cimento, cal hidratada e areia 1:2:9 - confecção em betoneira e lançamento manual - areia comercial</t>
  </si>
  <si>
    <t>Argamassa de cimento, cal hidratada e areia 1:2:9 - confecção em betoneira e lançamento manual - areia extraída</t>
  </si>
  <si>
    <t>Argamassa para reparos e grauteamento - confecção em misturador e lançamento manual</t>
  </si>
  <si>
    <t>Argamassa polimérica de alto desempenho projetada para reparos superficiais e reforços estruturais - confecção em misturador e lançamento projetado</t>
  </si>
  <si>
    <t>Concreto</t>
  </si>
  <si>
    <t>Concreto autoadensável com silicato de alumínio fck = 20 MPa - confecção em betoneira e lançamento manual - areia e brita comerciais</t>
  </si>
  <si>
    <t>Concreto autoadensável com silicato de alumínio fck = 20 MPa - confecção em betoneira e lançamento manual - areia extraída e brita produzida</t>
  </si>
  <si>
    <t>Concreto autoadensável com silicato de alumínio fck = 20 MPa - confecção em central dosadora de 30 m³/h - areia e brita comerciais</t>
  </si>
  <si>
    <t>Concreto autoadensável com silicato de alumínio fck = 25 MPa - confecção em central dosadora de 30 m³/h - areia e brita comerciais</t>
  </si>
  <si>
    <t>Concreto autoadensável com silicato de alumínio fck = 30 MPa - confecção em central dosadora de 30 m³/h - areia e brita comerciais</t>
  </si>
  <si>
    <t>Concreto autoadensável com silicato de alumínio fck = 35 MPa - confecção em central dosadora de 30 m³/h - areia e brita comerciais</t>
  </si>
  <si>
    <t>Concreto autoadensável com silicato de alumínio fck = 40 MPa - confecção em central dosadora de 30 m³/h - areia e brita comerciais</t>
  </si>
  <si>
    <t>Concreto autoadensável com silicato de alumínio fck = 45 MPa - confecção em central dosadora de 30 m³/h - areia e brita comerciais</t>
  </si>
  <si>
    <t>Concreto autoadensável com silicato de alumínio fck = 50 MPa - confecção em central dosadora de 30 m³/h - areia e brita comerciais</t>
  </si>
  <si>
    <t>Concreto ciclópico fck = 20 MPa - confecção em betoneira e lançamento manual - areia extraída, brita e pedra de mão produzidas</t>
  </si>
  <si>
    <t>Concreto ciclópico fck = 20 MPa - confecção em betoneira e lançamento manual - areia, brita e pedra de mão comerciais</t>
  </si>
  <si>
    <t>Concreto com 10% de microssílica fck = 45 MPa - confecção em central dosadora de 30 m³/h - areia e brita comerciais</t>
  </si>
  <si>
    <t>Concreto com 10% de microssílica fck = 50 MPa - confecção em central dosadora de 30 m³/h - areia e brita comerciais</t>
  </si>
  <si>
    <t>Concreto com 8% de microssílica fck = 25 MPa - confecção em central dosadora de 30 m³/h - areia e brita comerciais</t>
  </si>
  <si>
    <t>Concreto com 8% de microssílica fck = 30 MPa - confecção em central dosadora de 30 m³/h - areia e brita comerciais</t>
  </si>
  <si>
    <t>Concreto com 8% de microssílica fck = 35 MPa - confecção em central dosadora de 30 m³/h - areia e brita comerciais</t>
  </si>
  <si>
    <t>Concreto com 8% de microssílica fck = 40 MPa - confecção em central dosadora de 30 m³/h - areia e brita comerciais</t>
  </si>
  <si>
    <t>Concreto com látex SBR fck = 25 MPa - confecção em betoneira e lançamento manual - areia e brita comerciais</t>
  </si>
  <si>
    <t>Concreto com látex SBR fck = 30 MPa - confecção em betoneira e lançamento manual - areia e brita comerciais</t>
  </si>
  <si>
    <t>Concreto fck = 15 MPa - confecção em betoneira e lançamento manual - areia e brita comerciais</t>
  </si>
  <si>
    <t>Concreto fck = 15 MPa - confecção em betoneira e lançamento manual - areia extraída e brita produzida</t>
  </si>
  <si>
    <t>Concreto fck = 20 MPa - confecção em betoneira e lançamento manual - areia e brita comerciais</t>
  </si>
  <si>
    <t>Concreto fck = 20 MPa - confecção em betoneira e lançamento manual - areia extraída e brita produzida</t>
  </si>
  <si>
    <t>Concreto fck = 20 MPa - confecção em central dosadora de 30 m³/h - areia e brita comerciais</t>
  </si>
  <si>
    <t>Concreto fck = 20 MPa - confecção em central dosadora de 30 m³/h - areia extraída e brita produzida</t>
  </si>
  <si>
    <t>Concreto fck = 20 MPa - confecção em central dosadora de 40 m³/h - areia e brita comerciais</t>
  </si>
  <si>
    <t>Concreto fck = 20 MPa - confecção em central dosadora de 40 m³/h - areia extraída e brita produzida</t>
  </si>
  <si>
    <t>Concreto fck = 25 MPa - confecção em betoneira e lançamento manual - areia e brita comerciais</t>
  </si>
  <si>
    <t>Concreto fck = 25 MPa - confecção em betoneira e lançamento manual - areia extraída e brita produzida</t>
  </si>
  <si>
    <t>Concreto fck = 25 MPa - confecção em central dosadora de 30 m³/h - areia e brita comerciais</t>
  </si>
  <si>
    <t>Concreto fck = 25 MPa - confecção em central dosadora de 30 m³/h - areia extraída e brita produzida</t>
  </si>
  <si>
    <t>Concreto fck = 25 MPa - confecção em central dosadora de 40 m³/h - areia e brita comerciais</t>
  </si>
  <si>
    <t>Concreto fck = 25 MPa - confecção em central dosadora de 40 m³/h - areia extraída e brita produzida</t>
  </si>
  <si>
    <t>Concreto fck = 25 MPa para pré-moldados (mourões) - confecção em betoneira e lançamento manual - areia e brita comerciais</t>
  </si>
  <si>
    <t>Concreto fck = 25 MPa para pré-moldados (mourões) - confecção em betoneira e lançamento manual - areia extraída e brita produzida</t>
  </si>
  <si>
    <t>Concreto fck = 30 MPa - confecção em betoneira e lançamento manual - areia e brita comerciais</t>
  </si>
  <si>
    <t>Concreto fck = 30 MPa - confecção em betoneira e lançamento manual - areia extraída e brita produzida</t>
  </si>
  <si>
    <t>Concreto fck = 30 MPa - confecção em central dosadora de 30 m³/h - areia e brita comerciais</t>
  </si>
  <si>
    <t>Concreto fck = 30 MPa - confecção em central dosadora de 30 m³/h - areia extraída e brita produzida</t>
  </si>
  <si>
    <t>Concreto fck = 30 MPa - confecção em central dosadora de 40 m³/h - areia e brita comerciais</t>
  </si>
  <si>
    <t>Concreto fck = 30 MPa - confecção em central dosadora de 40 m³/h - areia extraída e brita produzida</t>
  </si>
  <si>
    <t>Concreto fck = 35 MPa - confecção em betoneira e lançamento manual - areia e brita comerciais</t>
  </si>
  <si>
    <t>Concreto fck = 35 MPa - confecção em betoneira e lançamento manual - areia extraída e brita produzida</t>
  </si>
  <si>
    <t>Concreto fck = 40 MPa - confecção em betoneira e lançamento manual - areia e brita comerciais</t>
  </si>
  <si>
    <t>Concreto fck = 40 MPa - confecção em betoneira e lançamento manual - areia extraída e brita produzida</t>
  </si>
  <si>
    <t>Concreto fctm,k = 4,5 MPa - confecção em central dosadora de 30 m³/h - areia e brita comerciais</t>
  </si>
  <si>
    <t>Concreto fctm,k = 4,5 MPa - confecção em central dosadora de 30 m³/h - areia extraída e brita produzida</t>
  </si>
  <si>
    <t>Concreto magro - confecção em betoneira e lançamento manual - areia e brita comerciais</t>
  </si>
  <si>
    <t>Concreto magro - confecção em betoneira e lançamento manual - areia extraída e brita produzida</t>
  </si>
  <si>
    <t>Concreto para bombeamento fck = 25 MPa - confecção em central dosadora de 30 m³/h - areia e brita comerciais</t>
  </si>
  <si>
    <t>Concreto para bombeamento fck = 25 MPa - confecção em central dosadora de 30 m³/h - areia extraída e brita produzida</t>
  </si>
  <si>
    <t>Concreto para bombeamento fck = 25 MPa - confecção em central dosadora de 40 m³/h - areia e brita comerciais</t>
  </si>
  <si>
    <t>Concreto para bombeamento fck = 25 MPa - confecção em central dosadora de 40 m³/h - areia extraída e brita produzida</t>
  </si>
  <si>
    <t>Concreto para bombeamento fck = 30 MPa - confecção em central dosadora de 30 m³/h - areia e brita comerciais</t>
  </si>
  <si>
    <t>Concreto para bombeamento fck = 30 MPa - confecção em central dosadora de 30 m³/h - areia extraída e brita produzida</t>
  </si>
  <si>
    <t>Concreto para bombeamento fck = 30 MPa - confecção em central dosadora de 40 m³/h - areia e brita comerciais</t>
  </si>
  <si>
    <t>Concreto para bombeamento fck = 30 MPa - confecção em central dosadora de 40 m³/h - areia extraída e brita produzida</t>
  </si>
  <si>
    <t>Concreto para bombeamento fck = 35 MPa - confecção em central dosadora de 30 m³/h - areia e brita comerciais</t>
  </si>
  <si>
    <t>Concreto para bombeamento fck = 35 MPa - confecção em central dosadora de 30 m³/h - areia extraída e brita produzida</t>
  </si>
  <si>
    <t>Concreto para bombeamento fck = 35 MPa - confecção em central dosadora de 40 m³/h - areia e brita comerciais</t>
  </si>
  <si>
    <t>Concreto para bombeamento fck = 35 MPa - confecção em central dosadora de 40 m³/h - areia extraída e brita produzida</t>
  </si>
  <si>
    <t>Concreto para bombeamento fck = 40 MPa - confecção em central dosadora de 30 m³/h - areia e brita comerciais</t>
  </si>
  <si>
    <t>Concreto para bombeamento fck = 40 MPa - confecção em central dosadora de 30 m³/h - areia extraída e brita produzida</t>
  </si>
  <si>
    <t>Concreto para bombeamento fck = 40 MPa - confecção em central dosadora de 40 m³/h - areia e brita comerciais</t>
  </si>
  <si>
    <t>Concreto para bombeamento fck = 40 MPa - confecção em central dosadora de 40 m³/h - areia extraída e brita produzida</t>
  </si>
  <si>
    <t>Concreto para sub-base adensado por vibração fck = 7,5 MPa - confecção em central dosadora de 30 m³/h - areia e brita comerciais</t>
  </si>
  <si>
    <t>Concreto para sub-base adensado por vibração fck = 7,5 MPa - confecção em central dosadora de 30 m³/h - areia extraída e brita produzida</t>
  </si>
  <si>
    <t>Concreto poroso para tubos de drenagem fck = 25 MPa - confecção em betoneira e lançamento manual - areia e brita comerciais</t>
  </si>
  <si>
    <t>Concreto poroso para tubos de drenagem fck = 25 MPa - confecção em betoneira e lançamento manual - areia extraída e brita produzida</t>
  </si>
  <si>
    <t>Concreto submerso fck = 20 MPa - confecção em central dosadora de 30 m³/h - areia e brita comerciais</t>
  </si>
  <si>
    <t>Concreto submerso fck = 25 MPa - confecção em central dosadora de 30 m³/h - areia e brita comerciais</t>
  </si>
  <si>
    <t>Concreto submerso fck = 30 MPa - confecção em central dosadora de 30 m³/h - areia e brita comerciais</t>
  </si>
  <si>
    <t>Concreto submerso fck = 35 MPa - confecção em central dosadora de 30 m³/h - areia e brita comerciais</t>
  </si>
  <si>
    <t>Concreto submerso fck = 40 MPa - confecção em central dosadora de 30 m³/h - areia e brita comerciais</t>
  </si>
  <si>
    <t>Lançamento livre de concreto usinado por meio de caminhão betoneira - confecção em central dosadora de 30 m³/h</t>
  </si>
  <si>
    <t>Lançamento livre de concreto usinado por meio de caminhão betoneira - confecção em central dosadora de 40 m³/h</t>
  </si>
  <si>
    <t>Lançamento manual de concreto usinado - confecção em central dosadora de 30 m³/h</t>
  </si>
  <si>
    <t>Lançamento manual de concreto usinado - confecção em central dosadora de 40 m³/h</t>
  </si>
  <si>
    <t>Lançamento mecânico de concreto com bomba lança sobre chassi com capacidade de 50 m³/h - confecção em central dosadora de 40 m³/h</t>
  </si>
  <si>
    <t>Lançamento mecânico de concreto com bomba rebocável com capacidade de 30 m³/h - confecção em central dosadora de 30 m³/h</t>
  </si>
  <si>
    <t>Lançamento mecânico de concreto com bomba rebocável com capacidade de 41 m³/h - confecção em central dosadora de 40 m³/h</t>
  </si>
  <si>
    <t>Microconcreto autoadensável para reparos e grauteamento - confecção em misturador e lançamento manual</t>
  </si>
  <si>
    <t>Microconcreto para reparos e grauteamento - confecção em misturador e lançamento manual</t>
  </si>
  <si>
    <t>Concreto fck = 20 MPa para projeção via seca - confecção em betoneira - areia e brita comerciais</t>
  </si>
  <si>
    <t>Concreto fck = 25 MPa para projeção via seca - confecção em betoneira - areia e brita comerciais</t>
  </si>
  <si>
    <t>Concreto fck = 30 MPa para projeção via seca - confecção em betoneira - areia e brita comerciais</t>
  </si>
  <si>
    <t>Concreto fck = 30 MPa para projeção via úmida - confecção em central dosadora de 30 m³/h - areia e brita comerciais</t>
  </si>
  <si>
    <t>Concreto fck = 40 MPa para projeção via seca - confecção em betoneira - areia e brita comerciais</t>
  </si>
  <si>
    <t>Concreto fck = 40 MPa para projeção via úmida - confecção em central dosadora de 30 m³/h - areia e brita comerciais</t>
  </si>
  <si>
    <t>Concreto projetado via seca fck = 20 MPa aplicado em pisos</t>
  </si>
  <si>
    <t>Concreto projetado via seca fck = 20 MPa aplicado em superfícies inclinadas e verticais</t>
  </si>
  <si>
    <t>Concreto projetado via seca fck = 20 MPa aplicado em teto</t>
  </si>
  <si>
    <t>Concreto projetado via seca fck = 25 MPa aplicado em pisos</t>
  </si>
  <si>
    <t>Concreto projetado via seca fck = 25 MPa aplicado em superfícies inclinadas e verticais</t>
  </si>
  <si>
    <t>Concreto projetado via seca fck = 25 MPa aplicado em teto</t>
  </si>
  <si>
    <t>Concreto projetado via seca fck = 30 MPa aplicado em pisos</t>
  </si>
  <si>
    <t>Concreto projetado via seca fck = 30 MPa aplicado em superfícies inclinadas e verticais</t>
  </si>
  <si>
    <t>Concreto projetado via seca fck = 30 MPa aplicado em teto</t>
  </si>
  <si>
    <t>Concreto projetado via seca fck = 40 MPa aplicado em pisos</t>
  </si>
  <si>
    <t>Concreto projetado via seca fck = 40 MPa aplicado em superfícies inclinadas e verticais</t>
  </si>
  <si>
    <t>Concreto projetado via seca fck = 40 MPa via seca aplicado em teto</t>
  </si>
  <si>
    <t>Concreto projetado via úmida fck = 30 MPa aplicado em túneis classe I com seção de 20 a 40 m²</t>
  </si>
  <si>
    <t>Concreto projetado via úmida fck = 30 MPa aplicado em túneis classe I com seção de 40 a 60 m²</t>
  </si>
  <si>
    <t>Concreto projetado via úmida fck = 30 MPa aplicado em túneis classe I com seção de 60 a 90 m²</t>
  </si>
  <si>
    <t>Concreto projetado via úmida fck = 30 MPa aplicado em túneis classe I com seção superior a 90 m²</t>
  </si>
  <si>
    <t>Concreto projetado via úmida fck = 30 MPa aplicado em túneis classe II com seção de 20 a 40 m²</t>
  </si>
  <si>
    <t>Concreto projetado via úmida fck = 30 MPa aplicado em túneis classe II com seção de 40 a 60 m²</t>
  </si>
  <si>
    <t>Concreto projetado via úmida fck = 30 MPa aplicado em túneis classe II com seção de 60 a 90 m²</t>
  </si>
  <si>
    <t>Concreto projetado via úmida fck = 30 MPa aplicado em túneis classe II com seção superior a 90 m²</t>
  </si>
  <si>
    <t>Concreto projetado via úmida fck = 30 MPa aplicado em túneis classe III com seção de 20 a 40 m²</t>
  </si>
  <si>
    <t>Concreto projetado via úmida fck = 30 MPa aplicado em túneis classe III com seção de 40 a 60 m²</t>
  </si>
  <si>
    <t>Concreto projetado via úmida fck = 30 MPa aplicado em túneis classe III com seção de 60 a 90 m²</t>
  </si>
  <si>
    <t>Concreto projetado via úmida fck = 30 MPa aplicado em túneis classe III com seção superior a 90 m²</t>
  </si>
  <si>
    <t>Concreto projetado via úmida fck = 30 MPa aplicado em túneis classe IV com seção de 20 a 40 m²</t>
  </si>
  <si>
    <t>Concreto projetado via úmida fck = 30 MPa aplicado em túneis classe IV com seção de 40 a 60 m²</t>
  </si>
  <si>
    <t>Concreto projetado via úmida fck = 30 MPa aplicado em túneis classe IV com seção de 60 a 90 m²</t>
  </si>
  <si>
    <t>Concreto projetado via úmida fck = 30 MPa aplicado em túneis classe IV com seção superior a 90 m²</t>
  </si>
  <si>
    <t>Concreto projetado via úmida fck = 30 MPa aplicado em túneis classe V com seção de 20 a 40 m²</t>
  </si>
  <si>
    <t>Concreto projetado via úmida fck = 30 MPa aplicado em túneis classe V com seção de 40 a 60 m²</t>
  </si>
  <si>
    <t>Concreto projetado via úmida fck = 30 MPa aplicado em túneis classe V com seção de 60 a 90 m²</t>
  </si>
  <si>
    <t>Concreto projetado via úmida fck = 30 MPa aplicado em túneis classe V com seção superior a 90 m²</t>
  </si>
  <si>
    <t>Concreto projetado via úmida fck = 30 MPa aplicado em túneis classe VI com seção de 20 a 40 m²</t>
  </si>
  <si>
    <t>Concreto projetado via úmida fck = 30 MPa aplicado em túneis classe VI com seção de 40 a 60 m²</t>
  </si>
  <si>
    <t>Concreto projetado via úmida fck = 30 MPa aplicado em túneis classe VI com seção de 60 a 90 m²</t>
  </si>
  <si>
    <t>Concreto projetado via úmida fck = 30 MPa aplicado em túneis classe VI com seção superior a 90 m²</t>
  </si>
  <si>
    <t>Concreto projetado via úmida fck = 40 MPa aplicado em túneis classe I com seção de 20 a 40 m²</t>
  </si>
  <si>
    <t>Concreto projetado via úmida fck = 40 MPa aplicado em túneis classe I com seção de 40 a 60 m²</t>
  </si>
  <si>
    <t>Concreto projetado via úmida fck = 40 MPa aplicado em túneis classe I com seção de 60 a 90 m²</t>
  </si>
  <si>
    <t>Concreto projetado via úmida fck = 40 MPa aplicado em túneis classe I com seção superior a 90 m²</t>
  </si>
  <si>
    <t>Concreto projetado via úmida fck = 40 MPa aplicado em túneis classe II com seção de 20 a 40 m²</t>
  </si>
  <si>
    <t>Concreto projetado via úmida fck = 40 MPa aplicado em túneis classe II com seção de 40 a 60 m²</t>
  </si>
  <si>
    <t>Concreto projetado via úmida fck = 40 MPa aplicado em túneis classe II com seção de 60 a 90 m²</t>
  </si>
  <si>
    <t>Concreto projetado via úmida fck = 40 MPa aplicado em túneis classe II com seção superior a 90 m²</t>
  </si>
  <si>
    <t>Concreto projetado via úmida fck = 40 MPa aplicado em túneis classe III com seção de 20 a 40 m²</t>
  </si>
  <si>
    <t>Concreto projetado via úmida fck = 40 MPa aplicado em túneis classe III com seção de 40 a 60 m²</t>
  </si>
  <si>
    <t>Concreto projetado via úmida fck = 40 MPa aplicado em túneis classe III com seção de 60 a 90 m²</t>
  </si>
  <si>
    <t>Concreto projetado via úmida fck = 40 MPa aplicado em túneis classe III com seção superior a 90 m²</t>
  </si>
  <si>
    <t>Concreto projetado via úmida fck = 40 MPa aplicado em túneis classe IV com seção de 20 a 40 m²</t>
  </si>
  <si>
    <t>Concreto projetado via úmida fck = 40 MPa aplicado em túneis classe IV com seção de 40 a 60 m²</t>
  </si>
  <si>
    <t>Concreto projetado via úmida fck = 40 MPa aplicado em túneis classe IV com seção de 60 a 90 m²</t>
  </si>
  <si>
    <t>Concreto projetado via úmida fck = 40 MPa aplicado em túneis classe IV com seção superior a 90 m²</t>
  </si>
  <si>
    <t>Concreto projetado via úmida fck = 40 MPa aplicado em túneis classe V com seção de 20 a 40 m²</t>
  </si>
  <si>
    <t>Concreto projetado via úmida fck = 40 MPa aplicado em túneis classe V com seção de 40 a 60 m²</t>
  </si>
  <si>
    <t>Concreto projetado via úmida fck = 40 MPa aplicado em túneis classe V com seção de 60 a 90 m²</t>
  </si>
  <si>
    <t>Concreto projetado via úmida fck = 40 MPa aplicado em túneis classe V com seção superior a 90 m²</t>
  </si>
  <si>
    <t>Concreto projetado via úmida fck = 40 MPa aplicado em túneis classe VI com seção de 20 a 40 m²</t>
  </si>
  <si>
    <t>Concreto projetado via úmida fck = 40 MPa aplicado em túneis classe VI com seção de 40 a 60 m²</t>
  </si>
  <si>
    <t>Concreto projetado via úmida fck = 40 MPa aplicado em túneis classe VI com seção de 60 a 90 m²</t>
  </si>
  <si>
    <t>Concreto projetado via úmida fck = 40 MPa aplicado em túneis classe VI com seção superior a 90 m²</t>
  </si>
  <si>
    <t>Abertura de rasgos em superfície de concreto medindo 10 x 10 mm para fixação de barras de aço de 8 mm</t>
  </si>
  <si>
    <t>Abertura de rasgos em superfície de concreto medindo 12 x 12 mm para fixação de barras de aço de 10 mm</t>
  </si>
  <si>
    <t>Abertura de rasgos em superfície de concreto medindo 15 x 15 mm para fixação de barras de aço de 12,5 mm</t>
  </si>
  <si>
    <t>Abertura de rasgos em superfície de concreto medindo 8 x 8 mm para fixação de barras de aço de 6,3 mm</t>
  </si>
  <si>
    <t>Abertura em muro de alvenaria de pedra argamassada com martelete</t>
  </si>
  <si>
    <t>Corte a plasma CNC em chapa com espessura de 6,3 a 10 mm</t>
  </si>
  <si>
    <t>Corte a plasma manual em chapa de aço-carbono com espessura de 4 a 8 mm</t>
  </si>
  <si>
    <t>Corte a plasma manual em chapa de aço-carbono com espessura de 9 a 25 mm</t>
  </si>
  <si>
    <t>Corte a plasma manual em chapa de alumínio com espessura de 1,5 mm</t>
  </si>
  <si>
    <t>Corte de barras de aço CA-50 com maçarico oxiacetileno</t>
  </si>
  <si>
    <t>cm²</t>
  </si>
  <si>
    <t>Corte de cantoneira de alumínio</t>
  </si>
  <si>
    <t>Corte de chapa de aço com guilhotina hidráulica</t>
  </si>
  <si>
    <t>Corte de chapas de aço com espessura de 12,5 mm com maçarico oxiacetileno</t>
  </si>
  <si>
    <t>Corte de chapas de aço com espessura de 16 mm com maçarico oxiacetileno</t>
  </si>
  <si>
    <t>Corte de chapas de aço com espessura de 3 mm com maçarico oxiacetileno</t>
  </si>
  <si>
    <t>Corte de chapas de aço com espessura de 5 mm com maçarico oxiacetileno</t>
  </si>
  <si>
    <t>Corte de chapas de aço com espessura de 6,3 mm com maçarico oxiacetileno</t>
  </si>
  <si>
    <t>Corte de chapas de aço com espessura de 8 mm com maçarico oxiacetileno</t>
  </si>
  <si>
    <t>Corte de chapas de aço com espessura de 9,5 mm com maçarico oxiacetileno</t>
  </si>
  <si>
    <t>Corte de perfil metálico com máquina policorte com espessura de até 1/8"</t>
  </si>
  <si>
    <t>Corte de perfis metálicos com maçarico oxiacetileno</t>
  </si>
  <si>
    <t>Corte de trilho TR45 com utilização de equipamento leve</t>
  </si>
  <si>
    <t>Corte de trilho TR57 com utilização de equipamento leve</t>
  </si>
  <si>
    <t>Corte de trilho TR68 com utilização de equipamento leve</t>
  </si>
  <si>
    <t>Corte de trilho UIC60 com utilização de equipamento leve</t>
  </si>
  <si>
    <t>Dobramento de chapas metálicas com espessuras de 6,3 a 10 mm</t>
  </si>
  <si>
    <t>Furação de trilho TR45 com utilização de equipamento leve</t>
  </si>
  <si>
    <t>Furação de trilho TR57 com utilização de equipamento leve</t>
  </si>
  <si>
    <t>Furação de trilho TR68 com utilização de equipamento leve</t>
  </si>
  <si>
    <t>Furação de trilho UIC60 com utilização de equipamento leve</t>
  </si>
  <si>
    <t>Perfuração em concreto com coroa diamantada - D = 100 mm</t>
  </si>
  <si>
    <t>Perfuração em concreto com coroa diamantada - D = 16 mm</t>
  </si>
  <si>
    <t>Perfuração em concreto com coroa diamantada - D = 20 mm</t>
  </si>
  <si>
    <t>Perfuração em concreto com coroa diamantada - D = 25 mm</t>
  </si>
  <si>
    <t>Perfuração em concreto com coroa diamantada - D = 32 mm</t>
  </si>
  <si>
    <t>Perfuração em concreto com coroa diamantada - D = 38 mm</t>
  </si>
  <si>
    <t>Perfuração em concreto com coroa diamantada - D = 44 mm</t>
  </si>
  <si>
    <t>Perfuração em concreto com coroa diamantada - D = 50 mm</t>
  </si>
  <si>
    <t>Perfuração em concreto com coroa diamantada - D = 63 mm</t>
  </si>
  <si>
    <t>Perfuração em concreto com coroa diamantada - D = 75 mm</t>
  </si>
  <si>
    <t>Perfuração em concreto com martelete elétrico - D = 10 mm</t>
  </si>
  <si>
    <t>Perfuração em concreto com martelete elétrico - D = 13,0 mm</t>
  </si>
  <si>
    <t>Perfuração em concreto com martelete elétrico - D = 14 mm</t>
  </si>
  <si>
    <t>Solda com maçarico oxiacetileno de chapas de aço de 12,5 mm</t>
  </si>
  <si>
    <t>Solda com maçarico oxiacetileno de chapas de aço de 16 mm</t>
  </si>
  <si>
    <t>Solda com maçarico oxiacetileno de chapas de aço de 6,3 mm</t>
  </si>
  <si>
    <t>Solda com maçarico oxiacetileno de chapas de aço de 8 mm</t>
  </si>
  <si>
    <t>Solda com maçarico oxiacetileno de chapas de aço de 9,5 mm</t>
  </si>
  <si>
    <t>Solda elétrica manual de perfis metálicos e chapas de aço com eletrodo E70XX para beneficiamento de aço naval</t>
  </si>
  <si>
    <t>Solda tipo MIG/MAG automatizada</t>
  </si>
  <si>
    <t>Solda tipo MIG/MAG manual</t>
  </si>
  <si>
    <t>Contenção em areia-cimento ensacada com mistura de areia com 8% de cimento - confecção e assentamento</t>
  </si>
  <si>
    <t>Contenção em solo-cimento ensacado com mistura de solo de jazida com 8% de cimento - confecção e assentamento</t>
  </si>
  <si>
    <t>Enrocamento de pedra arrumada manualmente - pedra de mão comercial - fornecimento e assentamento</t>
  </si>
  <si>
    <t>Enrocamento de pedra arrumada manualmente - pedra de mão produzida - confecção e assentamento</t>
  </si>
  <si>
    <t>Enrocamento de pedra espalhada e compactada mecanicamente - pedra de mão comercial - fornecimento e assentamento</t>
  </si>
  <si>
    <t>Enrocamento de pedra jogada - pedra de mão comercial - fornecimento e assentamento</t>
  </si>
  <si>
    <t>Enrocamento de pedra jogada - pedra de mão produzida - confecção e assentamento</t>
  </si>
  <si>
    <t>Fabricação de blocos segmentais de face pré-moldados - C = 40 cm, L = 40 cm e H = 20 cm - massa de 25 kg</t>
  </si>
  <si>
    <t>Geocélula em PEAD, paredes perfuradas, soldadas - altura de 100 mm e 1.206 cm² de área de célula - fornecimento e instalação</t>
  </si>
  <si>
    <t>Geocélula em PEAD, paredes perfuradas, soldadas - altura de 100 mm e 289 cm² de área de célula - fornecimento e instalação</t>
  </si>
  <si>
    <t>Geocélula em PEAD, paredes perfuradas, soldadas - altura de 100 mm e 460 cm² de área de célula - fornecimento e instalação</t>
  </si>
  <si>
    <t>Geocélula em PEAD, paredes perfuradas, soldadas - altura de 150 mm e 1.206 cm² de área de célula - fornecimento e instalação</t>
  </si>
  <si>
    <t>Geocélula em PEAD, paredes perfuradas, soldadas - altura de 150 mm e 289 cm² de área de célula - fornecimento e instalação</t>
  </si>
  <si>
    <t>Geocélula em PEAD, paredes perfuradas, soldadas - altura de 150 mm e 460 cm² de área de célula - fornecimento e instalação</t>
  </si>
  <si>
    <t>Geocélula em PEAD, paredes perfuradas, soldadas - altura de 200 mm e 1.206 cm² de área de célula - fornecimento e instalação</t>
  </si>
  <si>
    <t>Geocélula em PEAD, paredes perfuradas, soldadas - altura de 200 mm e 289 cm² de área de célula - fornecimento e instalação</t>
  </si>
  <si>
    <t>Geocélula em PEAD, paredes perfuradas, soldadas - altura de 200 mm e 460 cm² de área de célula - fornecimento e instalação</t>
  </si>
  <si>
    <t>Geocélula em PEAD, paredes perfuradas, soldadas - altura de 75 mm e 1.206 cm² de área de célula - fornecimento e instalação</t>
  </si>
  <si>
    <t>Geocélula em PEAD, paredes perfuradas, soldadas - altura de 75 mm e 289 cm² de área de célula - fornecimento e instalação</t>
  </si>
  <si>
    <t>Geocélula em PEAD, paredes perfuradas, soldadas - altura de 75 mm e 460 cm² de área de célula - fornecimento e instalação</t>
  </si>
  <si>
    <t>Geogrelha unidirecional com resistência à tração de 100 kN/m - fornecimento e instalação</t>
  </si>
  <si>
    <t>Geogrelha unidirecional com resistência à tração de 150 kN/m - fornecimento e instalação</t>
  </si>
  <si>
    <t>Geogrelha unidirecional com resistência à tração de 200 kN/m - fornecimento e instalação</t>
  </si>
  <si>
    <t>Geogrelha unidirecional com resistência à tração de 300 kN/m - fornecimento e instalação</t>
  </si>
  <si>
    <t>Geogrelha unidirecional com resistência à tração de 400 kN/m - fornecimento e instalação</t>
  </si>
  <si>
    <t>Geogrelha unidirecional com resistência à tração de 50 kN/m - fornecimento e instalação</t>
  </si>
  <si>
    <t>Geogrelha unidirecional com resistência à tração de 90 kN/m - fornecimento e instalação</t>
  </si>
  <si>
    <t>Muro de face em tela metálica dobrada em L para solo reforçado - C = 2,0 m, L = 0,4 m e H = 0,4 m - fornecimento e instalação</t>
  </si>
  <si>
    <t>Muro de face em tela metálica dobrada em L para solo reforçado - C = 2,0 m, L = 0,5 m e H = 0,5 m - fornecimento e instalação</t>
  </si>
  <si>
    <t>Muro em blocos segmentais de face pré-moldados - C = 40 cm, L = 40 cm, e H = 20 cm com altura de 4 a 6 m - confecção e assentamento</t>
  </si>
  <si>
    <t>Muro em blocos segmentais de face pré-moldados - C = 40 cm, L = 40 cm, e H = 20 cm com altura de 6 a 8 m - confecção e assentamento</t>
  </si>
  <si>
    <t>Muro em blocos segmentais de face pré-moldados - C = 40 cm, L = 40 cm, e H = 20 cm com altura de 8 a 10 m - confecção e assentamento</t>
  </si>
  <si>
    <t>Muro em blocos segmentais de face pré-moldados - C = 40 cm, L = 40 cm, e H = 20 cm com altura de até 4 m - confecção e assentamento</t>
  </si>
  <si>
    <t>Pedra argamassada com cimento e areia 1:3 - areia e pedra de mão comercial - fornecimento e assentamento</t>
  </si>
  <si>
    <t>Pedra argamassada com cimento e areia 1:3 - areia extraída e pedra de mão produzida - confecção e assentamento</t>
  </si>
  <si>
    <t>Proteção de taludes rochosos com telas metálicas de dupla torção com liga em 95% ZN e 5% AL - malha de 8 x 10 cm - fornecimento e instalação</t>
  </si>
  <si>
    <t>Apicoamento manual de concreto</t>
  </si>
  <si>
    <t>Demolição de concreto armado</t>
  </si>
  <si>
    <t>Demolição de concreto armado com martelete e corte oxiacetileno</t>
  </si>
  <si>
    <t>Demolição de concreto simples</t>
  </si>
  <si>
    <t>Demolição de concreto simples com martelete</t>
  </si>
  <si>
    <t>Demolição manual de construções provisórias de madeira - sem reaproveitamento</t>
  </si>
  <si>
    <t>Demolição manual de construções provisórias de madeira, sem fechamento lateral e sem pavimentação</t>
  </si>
  <si>
    <t>Demolição mecânica de alvenaria, com carregadeira de pneus - sem reaproveitamento</t>
  </si>
  <si>
    <t>Demolição mecânica de concreto armado, com escavadeira hidráulica com martelo hidráulico - sem reaproveitamento</t>
  </si>
  <si>
    <t>Demolição mecânica de construções provisórias em alvenaria com escavadeira hidráulica - sem reaproveitamento</t>
  </si>
  <si>
    <t>Fresagem de piso de concreto</t>
  </si>
  <si>
    <t>Preparo e regularização de terreno em desnível</t>
  </si>
  <si>
    <t>Raspagem e limpeza de terreno plano</t>
  </si>
  <si>
    <t>Remoção de cerca com mourões de concreto</t>
  </si>
  <si>
    <t>Remoção de painel publicitário, tipo outdoor, com estrutura e suportes em madeira</t>
  </si>
  <si>
    <t>Remoção de paralelepípedos</t>
  </si>
  <si>
    <t>Remoção de tubos de concreto com diâmetro de 0,40 m a 1,00 m em valas e bueiros</t>
  </si>
  <si>
    <t>Remoção de tubos de concreto com diâmetro de 1,20 m a 1,50 m em valas e bueiros</t>
  </si>
  <si>
    <t>Derrocagem subaquática de material de 3ª categoria - carga e limpeza - plataforma com clamshell - flutuante e batelão rebocado de 100 t montado na obra - DMT até 200 m</t>
  </si>
  <si>
    <t>Derrocagem subaquática de material de 3ª categoria - carga e limpeza - plataforma com clamshell - flutuante e batelão rebocado de 100 t montado na obra - DMT de 1.000 a 1200 m</t>
  </si>
  <si>
    <t>Derrocagem subaquática de material de 3ª categoria - carga e limpeza - plataforma com clamshell - flutuante e batelão rebocado de 100 t montado na obra - DMT de 1.200 a 1.400 m</t>
  </si>
  <si>
    <t>Derrocagem subaquática de material de 3ª categoria - carga e limpeza - plataforma com clamshell - flutuante e batelão rebocado de 100 t montado na obra - DMT de 1.400 a 1.600 m</t>
  </si>
  <si>
    <t>Derrocagem subaquática de material de 3ª categoria - carga e limpeza - plataforma com clamshell - flutuante e batelão rebocado de 100 t montado na obra - DMT de 1.600 a 1.800 m</t>
  </si>
  <si>
    <t>Derrocagem subaquática de material de 3ª categoria - carga e limpeza - plataforma com clamshell - flutuante e batelão rebocado de 100 t montado na obra - DMT de 1.800 a 2.000 m</t>
  </si>
  <si>
    <t>Derrocagem subaquática de material de 3ª categoria - carga e limpeza - plataforma com clamshell - flutuante e batelão rebocado de 100 t montado na obra - DMT de 2.000 a 2.500 m</t>
  </si>
  <si>
    <t>Derrocagem subaquática de material de 3ª categoria - carga e limpeza - plataforma com clamshell - flutuante e batelão rebocado de 100 t montado na obra - DMT de 2.500 a 3.000 m</t>
  </si>
  <si>
    <t>Derrocagem subaquática de material de 3ª categoria - carga e limpeza - plataforma com clamshell - flutuante e batelão rebocado de 100 t montado na obra - DMT de 200 a 400 m</t>
  </si>
  <si>
    <t>Derrocagem subaquática de material de 3ª categoria - carga e limpeza - plataforma com clamshell - flutuante e batelão rebocado de 100 t montado na obra - DMT de 3.000 m</t>
  </si>
  <si>
    <t>Derrocagem subaquática de material de 3ª categoria - carga e limpeza - plataforma com clamshell - flutuante e batelão rebocado de 100 t montado na obra - DMT de 400 a 600 m</t>
  </si>
  <si>
    <t>Derrocagem subaquática de material de 3ª categoria - carga e limpeza - plataforma com clamshell - flutuante e batelão rebocado de 100 t montado na obra - DMT de 600 a 800 m</t>
  </si>
  <si>
    <t>Derrocagem subaquática de material de 3ª categoria - carga e limpeza - plataforma com clamshell - flutuante e batelão rebocado de 100 t montado na obra - DMT de 800 a 1.000 m</t>
  </si>
  <si>
    <t>Derrocagem subaquática de material de 3ª categoria - carga e limpeza - plataforma com clamshell - flutuante montado na obra - sem transporte</t>
  </si>
  <si>
    <t>Derrocagem subaquática de material de 3ª categoria - carga e limpeza - plataforma flutuante com clamshell - sem transporte</t>
  </si>
  <si>
    <t>Derrocagem subaquática de material de 3ª categoria - carga e limpeza - plataforma flutuante com clamshell e batelão rebocado de 100 t - DMT até 200 m</t>
  </si>
  <si>
    <t>Derrocagem subaquática de material de 3ª categoria - carga e limpeza - plataforma flutuante com clamshell e batelão rebocado de 100 t - DMT de 1.000 a 1.200 m</t>
  </si>
  <si>
    <t>Derrocagem subaquática de material de 3ª categoria - carga e limpeza - plataforma flutuante com clamshell e batelão rebocado de 100 t - DMT de 1.200 a 1.400 m</t>
  </si>
  <si>
    <t>Derrocagem subaquática de material de 3ª categoria - carga e limpeza - plataforma flutuante com clamshell e batelão rebocado de 100 t - DMT de 1.400 a 1.600 m</t>
  </si>
  <si>
    <t>Derrocagem subaquática de material de 3ª categoria - carga e limpeza - plataforma flutuante com clamshell e batelão rebocado de 100 t - DMT de 1.600 a 1.800 m</t>
  </si>
  <si>
    <t>Derrocagem subaquática de material de 3ª categoria - carga e limpeza - plataforma flutuante com clamshell e batelão rebocado de 100 t - DMT de 1.800 a 2.000 m</t>
  </si>
  <si>
    <t>Derrocagem subaquática de material de 3ª categoria - carga e limpeza - plataforma flutuante com clamshell e batelão rebocado de 100 t - DMT de 2.000 a 2.500 m</t>
  </si>
  <si>
    <t>Derrocagem subaquática de material de 3ª categoria - carga e limpeza - plataforma flutuante com clamshell e batelão rebocado de 100 t - DMT de 2.500 a 3.000 m</t>
  </si>
  <si>
    <t>Derrocagem subaquática de material de 3ª categoria - carga e limpeza - plataforma flutuante com clamshell e batelão rebocado de 100 t - DMT de 200 a 400 m</t>
  </si>
  <si>
    <t>Derrocagem subaquática de material de 3ª categoria - carga e limpeza - plataforma flutuante com clamshell e batelão rebocado de 100 t - DMT de 3.000 m</t>
  </si>
  <si>
    <t>Derrocagem subaquática de material de 3ª categoria - carga e limpeza - plataforma flutuante com clamshell e batelão rebocado de 100 t - DMT de 400 a 600 m</t>
  </si>
  <si>
    <t>Derrocagem subaquática de material de 3ª categoria - carga e limpeza - plataforma flutuante com clamshell e batelão rebocado de 100 t - DMT de 600 a 800 m</t>
  </si>
  <si>
    <t>Derrocagem subaquática de material de 3ª categoria - carga e limpeza - plataforma flutuante com clamshell e batelão rebocado de 100 t - DMT de 800 a 1.000 m</t>
  </si>
  <si>
    <t>Derrocagem subaquática de material de 3ª categoria - carga e limpeza com draga backhoe de 7 m³ - sem transporte</t>
  </si>
  <si>
    <t>Derrocagem subaquática de material de 3ª categoria - carga e limpeza com draga backhoe de 7 m³ - transporte com batelão autopropelido de 300 m³ - DMT até 200 m</t>
  </si>
  <si>
    <t>Derrocagem subaquática de material de 3ª categoria - carga e limpeza com draga backhoe de 7 m³ - transporte com batelão autopropelido de 300 m³ - DMT de 1.000 a 1.200 m</t>
  </si>
  <si>
    <t>Derrocagem subaquática de material de 3ª categoria - carga e limpeza com draga backhoe de 7 m³ - transporte com batelão autopropelido de 300 m³ - DMT de 1.200 a 1.400 m</t>
  </si>
  <si>
    <t>Derrocagem subaquática de material de 3ª categoria - carga e limpeza com draga backhoe de 7 m³ - transporte com batelão autopropelido de 300 m³ - DMT de 1.400 a 1.600 m</t>
  </si>
  <si>
    <t>Derrocagem subaquática de material de 3ª categoria - carga e limpeza com draga backhoe de 7 m³ - transporte com batelão autopropelido de 300 m³ - DMT de 1.600 a 1.800 m</t>
  </si>
  <si>
    <t>Derrocagem subaquática de material de 3ª categoria - carga e limpeza com draga backhoe de 7 m³ - transporte com batelão autopropelido de 300 m³ - DMT de 1.800 a 2.000 m</t>
  </si>
  <si>
    <t>Derrocagem subaquática de material de 3ª categoria - carga e limpeza com draga backhoe de 7 m³ - transporte com batelão autopropelido de 300 m³ - DMT de 2.000 a 2.500 m</t>
  </si>
  <si>
    <t>Derrocagem subaquática de material de 3ª categoria - carga e limpeza com draga backhoe de 7 m³ - transporte com batelão autopropelido de 300 m³ - DMT de 2.500 a 3.000 m</t>
  </si>
  <si>
    <t>Derrocagem subaquática de material de 3ª categoria - carga e limpeza com draga backhoe de 7 m³ - transporte com batelão autopropelido de 300 m³ - DMT de 200 a 400 m</t>
  </si>
  <si>
    <t>Derrocagem subaquática de material de 3ª categoria - carga e limpeza com draga backhoe de 7 m³ - transporte com batelão autopropelido de 300 m³ - DMT de 3.000 m</t>
  </si>
  <si>
    <t>Derrocagem subaquática de material de 3ª categoria - carga e limpeza com draga backhoe de 7 m³ - transporte com batelão autopropelido de 300 m³ - DMT de 400 a 600 m</t>
  </si>
  <si>
    <t>Derrocagem subaquática de material de 3ª categoria - carga e limpeza com draga backhoe de 7 m³ - transporte com batelão autopropelido de 300 m³ - DMT de 600 a 800 m</t>
  </si>
  <si>
    <t>Derrocagem subaquática de material de 3ª categoria - carga e limpeza com draga backhoe de 7 m³ - transporte com batelão autopropelido de 300 m³ - DMT de 800 a 1.000 m</t>
  </si>
  <si>
    <t>Derrocagem subaquática de material de 3ª categoria - malha de 1,5 m² - perfuração e detonação - plataforma autoelevatriz com três torres de perfuração</t>
  </si>
  <si>
    <t>Derrocagem subaquática de material de 3ª categoria - malha de 1,5 m² - perfuração e detonação - plataforma autoelevatriz montada na obra com três torres de perfuração</t>
  </si>
  <si>
    <t>Derrocagem subaquática de material de 3ª categoria - malha de 1,5 m² - perfuração e detonação - plataforma flutuante com duas torres de perfuração</t>
  </si>
  <si>
    <t>Derrocagem subaquática de material de 3ª categoria - malha de 1,5 m² - perfuração e detonação - plataforma flutuante com três torres de perfuração</t>
  </si>
  <si>
    <t>Derrocagem subaquática de material de 3ª categoria - malha de 1,5 m² - perfuração e detonação - plataforma flutuante com uma torre de perfuração</t>
  </si>
  <si>
    <t>Derrocagem subaquática de material de 3ª categoria - malha de 1,5 m² - perfuração e detonação - plataforma montada na obra com duas torres de perfuração</t>
  </si>
  <si>
    <t>Derrocagem subaquática de material de 3ª categoria - malha de 1,5 m² - perfuração e detonação - plataforma montada na obra com três torres de perfuração</t>
  </si>
  <si>
    <t>Derrocagem subaquática de material de 3ª categoria - malha de 1,5 m² - perfuração e detonação - plataforma montada na obra com uma torre de perfuração</t>
  </si>
  <si>
    <t>Derrocagem subaquática de material de 3ª categoria - malha de 2,5 m² - perfuração e detonação - plataforma com duas torres de perfuração</t>
  </si>
  <si>
    <t>Derrocagem subaquática de material de 3ª categoria - malha de 4,0 m² - perfuração e detonação - plataforma com duas torres de perfuração</t>
  </si>
  <si>
    <t>Levantamento batimétrico monofeixe longitudinal</t>
  </si>
  <si>
    <t>km</t>
  </si>
  <si>
    <t>Levantamento batimétrico monofeixe transversal</t>
  </si>
  <si>
    <t>Levantamento batimétrico multifeixe</t>
  </si>
  <si>
    <t>Levantamento hidrométrico com ADCP em rios com velocidade de corrente acima de 1,5 m/s</t>
  </si>
  <si>
    <t>Levantamento hidrométrico com ADCP em rios com velocidade de corrente de 0,5 a 1,0 m/s</t>
  </si>
  <si>
    <t>Levantamento hidrométrico com ADCP em rios com velocidade de corrente de 1,0 a 1,5 m/s</t>
  </si>
  <si>
    <t>Dragagem de areia fina com draga de sucção e recalque - bomba de 1.350 kW e cortador de 170 kW - distância de recalque de 1.100 a 1.300 m</t>
  </si>
  <si>
    <t>Dragagem de areia fina com draga de sucção e recalque - bomba de 1.350 kW e cortador de 170 kW - distância de recalque de 1.300 a 1.500 m</t>
  </si>
  <si>
    <t>Dragagem de areia fina com draga de sucção e recalque - bomba de 1.350 kW e cortador de 170 kW - distância de recalque de 1.500 a 1.700 m</t>
  </si>
  <si>
    <t>Dragagem de areia fina com draga de sucção e recalque - bomba de 1.350 kW e cortador de 170 kW - distância de recalque de 1.700 a 1.900 m</t>
  </si>
  <si>
    <t>Dragagem de areia fina com draga de sucção e recalque - bomba de 1.350 kW e cortador de 170 kW - distância de recalque de 1.900 a 2.100 m</t>
  </si>
  <si>
    <t>Dragagem de areia fina com draga de sucção e recalque - bomba de 1.350 kW e cortador de 170 kW - distância de recalque de 10.100 a 10.300 m</t>
  </si>
  <si>
    <t>Dragagem de areia fina com draga de sucção e recalque - bomba de 1.350 kW e cortador de 170 kW - distância de recalque de 10.300 a 10.500 m</t>
  </si>
  <si>
    <t>Dragagem de areia fina com draga de sucção e recalque - bomba de 1.350 kW e cortador de 170 kW - distância de recalque de 10.500 a 10.700 m</t>
  </si>
  <si>
    <t>Dragagem de areia fina com draga de sucção e recalque - bomba de 1.350 kW e cortador de 170 kW - distância de recalque de 10.700 a 10.900 m</t>
  </si>
  <si>
    <t>Dragagem de areia fina com draga de sucção e recalque - bomba de 1.350 kW e cortador de 170 kW - distância de recalque de 10.900 a 11.100 m</t>
  </si>
  <si>
    <t>Dragagem de areia fina com draga de sucção e recalque - bomba de 1.350 kW e cortador de 170 kW - distância de recalque de 11.100 a 11.300 m</t>
  </si>
  <si>
    <t>Dragagem de areia fina com draga de sucção e recalque - bomba de 1.350 kW e cortador de 170 kW - distância de recalque de 11.300 a 11.500 m</t>
  </si>
  <si>
    <t>Dragagem de areia fina com draga de sucção e recalque - bomba de 1.350 kW e cortador de 170 kW - distância de recalque de 11.500 a 11.700 m</t>
  </si>
  <si>
    <t>Dragagem de areia fina com draga de sucção e recalque - bomba de 1.350 kW e cortador de 170 kW - distância de recalque de 11.700 a 11.900 m</t>
  </si>
  <si>
    <t>Dragagem de areia fina com draga de sucção e recalque - bomba de 1.350 kW e cortador de 170 kW - distância de recalque de 11.900 a 12.100 m</t>
  </si>
  <si>
    <t>Dragagem de areia fina com draga de sucção e recalque - bomba de 1.350 kW e cortador de 170 kW - distância de recalque de 2.100 a 2.300 m</t>
  </si>
  <si>
    <t>Dragagem de areia fina com draga de sucção e recalque - bomba de 1.350 kW e cortador de 170 kW - distância de recalque de 2.300 a 2.500 m</t>
  </si>
  <si>
    <t>Dragagem de areia fina com draga de sucção e recalque - bomba de 1.350 kW e cortador de 170 kW - distância de recalque de 2.500 a 2.700 m</t>
  </si>
  <si>
    <t>Dragagem de areia fina com draga de sucção e recalque - bomba de 1.350 kW e cortador de 170 kW - distância de recalque de 2.700 a 2.900 m</t>
  </si>
  <si>
    <t>Dragagem de areia fina com draga de sucção e recalque - bomba de 1.350 kW e cortador de 170 kW - distância de recalque de 2.900 a 3.100 m</t>
  </si>
  <si>
    <t>Dragagem de areia fina com draga de sucção e recalque - bomba de 1.350 kW e cortador de 170 kW - distância de recalque de 3.100 a 3.300 m</t>
  </si>
  <si>
    <t>Dragagem de areia fina com draga de sucção e recalque - bomba de 1.350 kW e cortador de 170 kW - distância de recalque de 3.300 a 3.500 m</t>
  </si>
  <si>
    <t>Dragagem de areia fina com draga de sucção e recalque - bomba de 1.350 kW e cortador de 170 kW - distância de recalque de 3.500 a 3.700 m</t>
  </si>
  <si>
    <t>Dragagem de areia fina com draga de sucção e recalque - bomba de 1.350 kW e cortador de 170 kW - distância de recalque de 3.700 a 3.900 m</t>
  </si>
  <si>
    <t>Dragagem de areia fina com draga de sucção e recalque - bomba de 1.350 kW e cortador de 170 kW - distância de recalque de 3.900 a 4.100 m</t>
  </si>
  <si>
    <t>Dragagem de areia fina com draga de sucção e recalque - bomba de 1.350 kW e cortador de 170 kW - distância de recalque de 4.100 a 4.300 m</t>
  </si>
  <si>
    <t>Dragagem de areia fina com draga de sucção e recalque - bomba de 1.350 kW e cortador de 170 kW - distância de recalque de 4.300 a 4.500 m</t>
  </si>
  <si>
    <t>Dragagem de areia fina com draga de sucção e recalque - bomba de 1.350 kW e cortador de 170 kW - distância de recalque de 4.500 a 4.700 m</t>
  </si>
  <si>
    <t>Dragagem de areia fina com draga de sucção e recalque - bomba de 1.350 kW e cortador de 170 kW - distância de recalque de 4.700 a 4.900 m</t>
  </si>
  <si>
    <t>Dragagem de areia fina com draga de sucção e recalque - bomba de 1.350 kW e cortador de 170 kW - distância de recalque de 4.900 a 5.100 m</t>
  </si>
  <si>
    <t>Dragagem de areia fina com draga de sucção e recalque - bomba de 1.350 kW e cortador de 170 kW - distância de recalque de 5.100 a 5.300 m</t>
  </si>
  <si>
    <t>Dragagem de areia fina com draga de sucção e recalque - bomba de 1.350 kW e cortador de 170 kW - distância de recalque de 5.300 a 5.500 m</t>
  </si>
  <si>
    <t>Dragagem de areia fina com draga de sucção e recalque - bomba de 1.350 kW e cortador de 170 kW - distância de recalque de 5.500 a 5.700 m</t>
  </si>
  <si>
    <t>Dragagem de areia fina com draga de sucção e recalque - bomba de 1.350 kW e cortador de 170 kW - distância de recalque de 5.700 a 5.900 m</t>
  </si>
  <si>
    <t>Dragagem de areia fina com draga de sucção e recalque - bomba de 1.350 kW e cortador de 170 kW - distância de recalque de 5.900 a 6.100 m</t>
  </si>
  <si>
    <t>Dragagem de areia fina com draga de sucção e recalque - bomba de 1.350 kW e cortador de 170 kW - distância de recalque de 500 a 700 m</t>
  </si>
  <si>
    <t>Dragagem de areia fina com draga de sucção e recalque - bomba de 1.350 kW e cortador de 170 kW - distância de recalque de 6.100 a 6.300 m</t>
  </si>
  <si>
    <t>Dragagem de areia fina com draga de sucção e recalque - bomba de 1.350 kW e cortador de 170 kW - distância de recalque de 6.300 a 6.500 m</t>
  </si>
  <si>
    <t>Dragagem de areia fina com draga de sucção e recalque - bomba de 1.350 kW e cortador de 170 kW - distância de recalque de 6.500 a 6.700 m</t>
  </si>
  <si>
    <t>Dragagem de areia fina com draga de sucção e recalque - bomba de 1.350 kW e cortador de 170 kW - distância de recalque de 6.700 a 6.900 m</t>
  </si>
  <si>
    <t>Dragagem de areia fina com draga de sucção e recalque - bomba de 1.350 kW e cortador de 170 kW - distância de recalque de 6.900 a 7.100 m</t>
  </si>
  <si>
    <t>Dragagem de areia fina com draga de sucção e recalque - bomba de 1.350 kW e cortador de 170 kW - distância de recalque de 7.100 a 7.300 m</t>
  </si>
  <si>
    <t>Dragagem de areia fina com draga de sucção e recalque - bomba de 1.350 kW e cortador de 170 kW - distância de recalque de 7.300 a 7.500 m</t>
  </si>
  <si>
    <t>Dragagem de areia fina com draga de sucção e recalque - bomba de 1.350 kW e cortador de 170 kW - distância de recalque de 7.500 a 7.700 m</t>
  </si>
  <si>
    <t>Dragagem de areia fina com draga de sucção e recalque - bomba de 1.350 kW e cortador de 170 kW - distância de recalque de 7.700 a 7.900 m</t>
  </si>
  <si>
    <t>Dragagem de areia fina com draga de sucção e recalque - bomba de 1.350 kW e cortador de 170 kW - distância de recalque de 7.900 a 8.100 m</t>
  </si>
  <si>
    <t>Dragagem de areia fina com draga de sucção e recalque - bomba de 1.350 kW e cortador de 170 kW - distância de recalque de 700 a 900 m</t>
  </si>
  <si>
    <t>Dragagem de areia fina com draga de sucção e recalque - bomba de 1.350 kW e cortador de 170 kW - distância de recalque de 8.100 a 8.300 m</t>
  </si>
  <si>
    <t>Dragagem de areia fina com draga de sucção e recalque - bomba de 1.350 kW e cortador de 170 kW - distância de recalque de 8.300 a 8.500 m</t>
  </si>
  <si>
    <t>Dragagem de areia fina com draga de sucção e recalque - bomba de 1.350 kW e cortador de 170 kW - distância de recalque de 8.500 a 8.700 m</t>
  </si>
  <si>
    <t>Dragagem de areia fina com draga de sucção e recalque - bomba de 1.350 kW e cortador de 170 kW - distância de recalque de 8.700 a 8.900 m</t>
  </si>
  <si>
    <t>Dragagem de areia fina com draga de sucção e recalque - bomba de 1.350 kW e cortador de 170 kW - distância de recalque de 8.900 a 9.100 m</t>
  </si>
  <si>
    <t>Dragagem de areia fina com draga de sucção e recalque - bomba de 1.350 kW e cortador de 170 kW - distância de recalque de 9.100 a 9.300 m</t>
  </si>
  <si>
    <t>Dragagem de areia fina com draga de sucção e recalque - bomba de 1.350 kW e cortador de 170 kW - distância de recalque de 9.300 a 9.500 m</t>
  </si>
  <si>
    <t>Dragagem de areia fina com draga de sucção e recalque - bomba de 1.350 kW e cortador de 170 kW - distância de recalque de 9.500 a 9.700 m</t>
  </si>
  <si>
    <t>Dragagem de areia fina com draga de sucção e recalque - bomba de 1.350 kW e cortador de 170 kW - distância de recalque de 9.700 a 9.900 m</t>
  </si>
  <si>
    <t>Dragagem de areia fina com draga de sucção e recalque - bomba de 1.350 kW e cortador de 170 kW - distância de recalque de 9.900 a 10.100 m</t>
  </si>
  <si>
    <t>Dragagem de areia fina com draga de sucção e recalque - bomba de 1.350 kW e cortador de 170 kW - distância de recalque de 900 a 1.100 m</t>
  </si>
  <si>
    <t>Dragagem de areia fina com draga de sucção e recalque - bomba de 1.350 kW e cortador de 170 kW - distância de recalque de até 500 m</t>
  </si>
  <si>
    <t>Dragagem de areia fina com draga de sucção e recalque - bomba de 294 kW e cortador de 30 kW - distância de recalque de 1.100 a 1.300 m</t>
  </si>
  <si>
    <t>Dragagem de areia fina com draga de sucção e recalque - bomba de 294 kW e cortador de 30 kW - distância de recalque de 1.300 a 1.500 m</t>
  </si>
  <si>
    <t>Dragagem de areia fina com draga de sucção e recalque - bomba de 294 kW e cortador de 30 kW - distância de recalque de 1.500 a 1.700 m</t>
  </si>
  <si>
    <t>Dragagem de areia fina com draga de sucção e recalque - bomba de 294 kW e cortador de 30 kW - distância de recalque de 1.700 a 1.900 m</t>
  </si>
  <si>
    <t>Dragagem de areia fina com draga de sucção e recalque - bomba de 294 kW e cortador de 30 kW - distância de recalque de 1.900 a 2.100 m</t>
  </si>
  <si>
    <t>Dragagem de areia fina com draga de sucção e recalque - bomba de 294 kW e cortador de 30 kW - distância de recalque de 2.100 a 2.300 m</t>
  </si>
  <si>
    <t>Dragagem de areia fina com draga de sucção e recalque - bomba de 294 kW e cortador de 30 kW - distância de recalque de 2.300 a 2.500 m</t>
  </si>
  <si>
    <t>Dragagem de areia fina com draga de sucção e recalque - bomba de 294 kW e cortador de 30 kW - distância de recalque de 2.500 a 2.700 m</t>
  </si>
  <si>
    <t>Dragagem de areia fina com draga de sucção e recalque - bomba de 294 kW e cortador de 30 kW - distância de recalque de 2.700 a 2.900 m</t>
  </si>
  <si>
    <t>Dragagem de areia fina com draga de sucção e recalque - bomba de 294 kW e cortador de 30 kW - distância de recalque de 2.900 a 3.100 m</t>
  </si>
  <si>
    <t>Dragagem de areia fina com draga de sucção e recalque - bomba de 294 kW e cortador de 30 kW - distância de recalque de 3.100 a 3.300 m</t>
  </si>
  <si>
    <t>Dragagem de areia fina com draga de sucção e recalque - bomba de 294 kW e cortador de 30 kW - distância de recalque de 3.300 a 3.500 m</t>
  </si>
  <si>
    <t>Dragagem de areia fina com draga de sucção e recalque - bomba de 294 kW e cortador de 30 kW - distância de recalque de 3.500 a 3.700 m</t>
  </si>
  <si>
    <t>Dragagem de areia fina com draga de sucção e recalque - bomba de 294 kW e cortador de 30 kW - distância de recalque de 3.700 a 3.900 m</t>
  </si>
  <si>
    <t>Dragagem de areia fina com draga de sucção e recalque - bomba de 294 kW e cortador de 30 kW - distância de recalque de 3.900 a 4.100 m</t>
  </si>
  <si>
    <t>Dragagem de areia fina com draga de sucção e recalque - bomba de 294 kW e cortador de 30 kW - distância de recalque de 500 a 700 m</t>
  </si>
  <si>
    <t>Dragagem de areia fina com draga de sucção e recalque - bomba de 294 kW e cortador de 30 kW - distância de recalque de 700 a 900 m</t>
  </si>
  <si>
    <t>Dragagem de areia fina com draga de sucção e recalque - bomba de 294 kW e cortador de 30 kW - distância de recalque de 900 a 1.100 m</t>
  </si>
  <si>
    <t>Dragagem de areia fina com draga de sucção e recalque - bomba de 294 kW e cortador de 30 kW - distância de recalque de até 500 m</t>
  </si>
  <si>
    <t>Dragagem de areia fina com draga de sucção e recalque - bomba de 483 kW e cortador de 55 kW - distância de recalque de 1.100 a 1.300 m</t>
  </si>
  <si>
    <t>Dragagem de areia fina com draga de sucção e recalque - bomba de 483 kW e cortador de 55 kW - distância de recalque de 1.300 a 1.500 m</t>
  </si>
  <si>
    <t>Dragagem de areia fina com draga de sucção e recalque - bomba de 483 kW e cortador de 55 kW - distância de recalque de 1.500 a 1.700 m</t>
  </si>
  <si>
    <t>Dragagem de areia fina com draga de sucção e recalque - bomba de 483 kW e cortador de 55 kW - distância de recalque de 1.700 a 1.900 m</t>
  </si>
  <si>
    <t>Dragagem de areia fina com draga de sucção e recalque - bomba de 483 kW e cortador de 55 kW - distância de recalque de 1.900 a 2.100 m</t>
  </si>
  <si>
    <t>Dragagem de areia fina com draga de sucção e recalque - bomba de 483 kW e cortador de 55 kW - distância de recalque de 2.100 a 2.300 m</t>
  </si>
  <si>
    <t>Dragagem de areia fina com draga de sucção e recalque - bomba de 483 kW e cortador de 55 kW - distância de recalque de 2.300 a 2.500 m</t>
  </si>
  <si>
    <t>Dragagem de areia fina com draga de sucção e recalque - bomba de 483 kW e cortador de 55 kW - distância de recalque de 2.500 a 2.700 m</t>
  </si>
  <si>
    <t>Dragagem de areia fina com draga de sucção e recalque - bomba de 483 kW e cortador de 55 kW - distância de recalque de 2.700 a 2.900 m</t>
  </si>
  <si>
    <t>Dragagem de areia fina com draga de sucção e recalque - bomba de 483 kW e cortador de 55 kW - distância de recalque de 2.900 a 3.100 m</t>
  </si>
  <si>
    <t>Dragagem de areia fina com draga de sucção e recalque - bomba de 483 kW e cortador de 55 kW - distância de recalque de 3.100 a 3.300 m</t>
  </si>
  <si>
    <t>Dragagem de areia fina com draga de sucção e recalque - bomba de 483 kW e cortador de 55 kW - distância de recalque de 3.300 a 3.500 m</t>
  </si>
  <si>
    <t>Dragagem de areia fina com draga de sucção e recalque - bomba de 483 kW e cortador de 55 kW - distância de recalque de 3.500 a 3.700 m</t>
  </si>
  <si>
    <t>Dragagem de areia fina com draga de sucção e recalque - bomba de 483 kW e cortador de 55 kW - distância de recalque de 3.700 a 3.900 m</t>
  </si>
  <si>
    <t>Dragagem de areia fina com draga de sucção e recalque - bomba de 483 kW e cortador de 55 kW - distância de recalque de 3.900 a 4.100 m</t>
  </si>
  <si>
    <t>Dragagem de areia fina com draga de sucção e recalque - bomba de 483 kW e cortador de 55 kW - distância de recalque de 4.100 a 4.300 m</t>
  </si>
  <si>
    <t>Dragagem de areia fina com draga de sucção e recalque - bomba de 483 kW e cortador de 55 kW - distância de recalque de 4.300 a 4.500 m</t>
  </si>
  <si>
    <t>Dragagem de areia fina com draga de sucção e recalque - bomba de 483 kW e cortador de 55 kW - distância de recalque de 4.500 a 4.700 m</t>
  </si>
  <si>
    <t>Dragagem de areia fina com draga de sucção e recalque - bomba de 483 kW e cortador de 55 kW - distância de recalque de 4.700 a 4.900 m</t>
  </si>
  <si>
    <t>Dragagem de areia fina com draga de sucção e recalque - bomba de 483 kW e cortador de 55 kW - distância de recalque de 4.900 a 5.100 m</t>
  </si>
  <si>
    <t>Dragagem de areia fina com draga de sucção e recalque - bomba de 483 kW e cortador de 55 kW - distância de recalque de 5.100 a 5.300 m</t>
  </si>
  <si>
    <t>Dragagem de areia fina com draga de sucção e recalque - bomba de 483 kW e cortador de 55 kW - distância de recalque de 5.300 a 5.500 m</t>
  </si>
  <si>
    <t>Dragagem de areia fina com draga de sucção e recalque - bomba de 483 kW e cortador de 55 kW - distância de recalque de 5.500 a 5.700 m</t>
  </si>
  <si>
    <t>Dragagem de areia fina com draga de sucção e recalque - bomba de 483 kW e cortador de 55 kW - distância de recalque de 5.700 a 5.900 m</t>
  </si>
  <si>
    <t>Dragagem de areia fina com draga de sucção e recalque - bomba de 483 kW e cortador de 55 kW - distância de recalque de 5.900 a 6.100 m</t>
  </si>
  <si>
    <t>Dragagem de areia fina com draga de sucção e recalque - bomba de 483 kW e cortador de 55 kW - distância de recalque de 500 a 700 m</t>
  </si>
  <si>
    <t>Dragagem de areia fina com draga de sucção e recalque - bomba de 483 kW e cortador de 55 kW - distância de recalque de 6.100 a 6.300 m</t>
  </si>
  <si>
    <t>Dragagem de areia fina com draga de sucção e recalque - bomba de 483 kW e cortador de 55 kW - distância de recalque de 6.300 a 6.500 m</t>
  </si>
  <si>
    <t>Dragagem de areia fina com draga de sucção e recalque - bomba de 483 kW e cortador de 55 kW - distância de recalque de 6.500 a 6.700 m</t>
  </si>
  <si>
    <t>Dragagem de areia fina com draga de sucção e recalque - bomba de 483 kW e cortador de 55 kW - distância de recalque de 6.700 a 6.900 m</t>
  </si>
  <si>
    <t>Dragagem de areia fina com draga de sucção e recalque - bomba de 483 kW e cortador de 55 kW - distância de recalque de 6.900 a 7.100 m</t>
  </si>
  <si>
    <t>Dragagem de areia fina com draga de sucção e recalque - bomba de 483 kW e cortador de 55 kW - distância de recalque de 7.100 a 7.300 m</t>
  </si>
  <si>
    <t>Dragagem de areia fina com draga de sucção e recalque - bomba de 483 kW e cortador de 55 kW - distância de recalque de 7.300 a 7.500 m</t>
  </si>
  <si>
    <t>Dragagem de areia fina com draga de sucção e recalque - bomba de 483 kW e cortador de 55 kW - distância de recalque de 7.500 a 7.700 m</t>
  </si>
  <si>
    <t>Dragagem de areia fina com draga de sucção e recalque - bomba de 483 kW e cortador de 55 kW - distância de recalque de 7.700 a 7.900 m</t>
  </si>
  <si>
    <t>Dragagem de areia fina com draga de sucção e recalque - bomba de 483 kW e cortador de 55 kW - distância de recalque de 700 a 900 m</t>
  </si>
  <si>
    <t>Dragagem de areia fina com draga de sucção e recalque - bomba de 483 kW e cortador de 55 kW - distância de recalque de 900 a 1.100 m</t>
  </si>
  <si>
    <t>Dragagem de areia fina com draga de sucção e recalque - bomba de 483 kW e cortador de 55 kW - distância de recalque de até 500 m</t>
  </si>
  <si>
    <t>Dragagem de areia fina com draga de sucção e recalque - bomba de 746 kW e cortador de 110 kW - distância de recalque de 1.100 a 1.300 m</t>
  </si>
  <si>
    <t>Dragagem de areia fina com draga de sucção e recalque - bomba de 746 kW e cortador de 110 kW - distância de recalque de 1.300 a 1.500 m</t>
  </si>
  <si>
    <t>Dragagem de areia fina com draga de sucção e recalque - bomba de 746 kW e cortador de 110 kW - distância de recalque de 1.500 a 1.700 m</t>
  </si>
  <si>
    <t>Dragagem de areia fina com draga de sucção e recalque - bomba de 746 kW e cortador de 110 kW - distância de recalque de 1.700 a 1.900 m</t>
  </si>
  <si>
    <t>Dragagem de areia fina com draga de sucção e recalque - bomba de 746 kW e cortador de 110 kW - distância de recalque de 1.900 a 2.100 m</t>
  </si>
  <si>
    <t>Dragagem de areia fina com draga de sucção e recalque - bomba de 746 kW e cortador de 110 kW - distância de recalque de 2.100 a 2.300 m</t>
  </si>
  <si>
    <t>Dragagem de areia fina com draga de sucção e recalque - bomba de 746 kW e cortador de 110 kW - distância de recalque de 2.300 a 2.500 m</t>
  </si>
  <si>
    <t>Dragagem de areia fina com draga de sucção e recalque - bomba de 746 kW e cortador de 110 kW - distância de recalque de 2.500 a 2.700 m</t>
  </si>
  <si>
    <t>Dragagem de areia fina com draga de sucção e recalque - bomba de 746 kW e cortador de 110 kW - distância de recalque de 2.700 a 2.900 m</t>
  </si>
  <si>
    <t>Dragagem de areia fina com draga de sucção e recalque - bomba de 746 kW e cortador de 110 kW - distância de recalque de 2.900 a 3.100 m</t>
  </si>
  <si>
    <t>Dragagem de areia fina com draga de sucção e recalque - bomba de 746 kW e cortador de 110 kW - distância de recalque de 3.100 a 3.300 m</t>
  </si>
  <si>
    <t>Dragagem de areia fina com draga de sucção e recalque - bomba de 746 kW e cortador de 110 kW - distância de recalque de 3.300 a 3.500 m</t>
  </si>
  <si>
    <t>Dragagem de areia fina com draga de sucção e recalque - bomba de 746 kW e cortador de 110 kW - distância de recalque de 3.500 a 3.700 m</t>
  </si>
  <si>
    <t>Dragagem de areia fina com draga de sucção e recalque - bomba de 746 kW e cortador de 110 kW - distância de recalque de 3.700 a 3.900 m</t>
  </si>
  <si>
    <t>Dragagem de areia fina com draga de sucção e recalque - bomba de 746 kW e cortador de 110 kW - distância de recalque de 3.900 a 4.100 m</t>
  </si>
  <si>
    <t>Dragagem de areia fina com draga de sucção e recalque - bomba de 746 kW e cortador de 110 kW - distância de recalque de 4.100 a 4.300 m</t>
  </si>
  <si>
    <t>Dragagem de areia fina com draga de sucção e recalque - bomba de 746 kW e cortador de 110 kW - distância de recalque de 4.300 a 4.500 m</t>
  </si>
  <si>
    <t>Dragagem de areia fina com draga de sucção e recalque - bomba de 746 kW e cortador de 110 kW - distância de recalque de 4.500 a 4.700 m</t>
  </si>
  <si>
    <t>Dragagem de areia fina com draga de sucção e recalque - bomba de 746 kW e cortador de 110 kW - distância de recalque de 4.700 a 4.900 m</t>
  </si>
  <si>
    <t>Dragagem de areia fina com draga de sucção e recalque - bomba de 746 kW e cortador de 110 kW - distância de recalque de 4.900 a 5.100 m</t>
  </si>
  <si>
    <t>Dragagem de areia fina com draga de sucção e recalque - bomba de 746 kW e cortador de 110 kW - distância de recalque de 5.100 a 5.300 m</t>
  </si>
  <si>
    <t>Dragagem de areia fina com draga de sucção e recalque - bomba de 746 kW e cortador de 110 kW - distância de recalque de 5.300 a 5.500 m</t>
  </si>
  <si>
    <t>Dragagem de areia fina com draga de sucção e recalque - bomba de 746 kW e cortador de 110 kW - distância de recalque de 5.500 a 5.700 m</t>
  </si>
  <si>
    <t>Dragagem de areia fina com draga de sucção e recalque - bomba de 746 kW e cortador de 110 kW - distância de recalque de 5.700 a 5.900 m</t>
  </si>
  <si>
    <t>Dragagem de areia fina com draga de sucção e recalque - bomba de 746 kW e cortador de 110 kW - distância de recalque de 5.900 a 6.100 m</t>
  </si>
  <si>
    <t>Dragagem de areia fina com draga de sucção e recalque - bomba de 746 kW e cortador de 110 kW - distância de recalque de 500 a 700 m</t>
  </si>
  <si>
    <t>Dragagem de areia fina com draga de sucção e recalque - bomba de 746 kW e cortador de 110 kW - distância de recalque de 6.100 a 6.300 m</t>
  </si>
  <si>
    <t>Dragagem de areia fina com draga de sucção e recalque - bomba de 746 kW e cortador de 110 kW - distância de recalque de 6.300 a 6.500 m</t>
  </si>
  <si>
    <t>Dragagem de areia fina com draga de sucção e recalque - bomba de 746 kW e cortador de 110 kW - distância de recalque de 6.500 a 6.700 m</t>
  </si>
  <si>
    <t>Dragagem de areia fina com draga de sucção e recalque - bomba de 746 kW e cortador de 110 kW - distância de recalque de 6.700 a 6.900 m</t>
  </si>
  <si>
    <t>Dragagem de areia fina com draga de sucção e recalque - bomba de 746 kW e cortador de 110 kW - distância de recalque de 6.900 a 7.100 m</t>
  </si>
  <si>
    <t>Dragagem de areia fina com draga de sucção e recalque - bomba de 746 kW e cortador de 110 kW - distância de recalque de 7.100 a 7.300 m</t>
  </si>
  <si>
    <t>Dragagem de areia fina com draga de sucção e recalque - bomba de 746 kW e cortador de 110 kW - distância de recalque de 7.300 a 7.500 m</t>
  </si>
  <si>
    <t>Dragagem de areia fina com draga de sucção e recalque - bomba de 746 kW e cortador de 110 kW - distância de recalque de 7.500 a 7.700 m</t>
  </si>
  <si>
    <t>Dragagem de areia fina com draga de sucção e recalque - bomba de 746 kW e cortador de 110 kW - distância de recalque de 7.700 a 7.900 m</t>
  </si>
  <si>
    <t>Dragagem de areia fina com draga de sucção e recalque - bomba de 746 kW e cortador de 110 kW - distância de recalque de 7.900 a 8.100 m</t>
  </si>
  <si>
    <t>Dragagem de areia fina com draga de sucção e recalque - bomba de 746 kW e cortador de 110 kW - distância de recalque de 700 a 900 m</t>
  </si>
  <si>
    <t>Dragagem de areia fina com draga de sucção e recalque - bomba de 746 kW e cortador de 110 kW - distância de recalque de 8.100 a 8.300 m</t>
  </si>
  <si>
    <t>Dragagem de areia fina com draga de sucção e recalque - bomba de 746 kW e cortador de 110 kW - distância de recalque de 8.300 a 8.500 m</t>
  </si>
  <si>
    <t>Dragagem de areia fina com draga de sucção e recalque - bomba de 746 kW e cortador de 110 kW - distância de recalque de 8.500 a 8.700 m</t>
  </si>
  <si>
    <t>Dragagem de areia fina com draga de sucção e recalque - bomba de 746 kW e cortador de 110 kW - distância de recalque de 8.700 a 8.900 m</t>
  </si>
  <si>
    <t>Dragagem de areia fina com draga de sucção e recalque - bomba de 746 kW e cortador de 110 kW - distância de recalque de 8.900 a 9.100 m</t>
  </si>
  <si>
    <t>Dragagem de areia fina com draga de sucção e recalque - bomba de 746 kW e cortador de 110 kW - distância de recalque de 9.100 a 9.300 m</t>
  </si>
  <si>
    <t>Dragagem de areia fina com draga de sucção e recalque - bomba de 746 kW e cortador de 110 kW - distância de recalque de 9.300 a 9.500 m</t>
  </si>
  <si>
    <t>Dragagem de areia fina com draga de sucção e recalque - bomba de 746 kW e cortador de 110 kW - distância de recalque de 9.500 a 9.700 m</t>
  </si>
  <si>
    <t>Dragagem de areia fina com draga de sucção e recalque - bomba de 746 kW e cortador de 110 kW - distância de recalque de 9.700 a 9.900 m</t>
  </si>
  <si>
    <t>Dragagem de areia fina com draga de sucção e recalque - bomba de 746 kW e cortador de 110 kW - distância de recalque de 9.900 a 10.100 m</t>
  </si>
  <si>
    <t>Dragagem de areia fina com draga de sucção e recalque - bomba de 746 kW e cortador de 110 kW - distância de recalque de 900 a 1.100 m</t>
  </si>
  <si>
    <t>Dragagem de areia fina com draga de sucção e recalque - bomba de 746 kW e cortador de 110 kW - distância de recalque de até 500 m</t>
  </si>
  <si>
    <t>Dragagem de areia fina com draga hopper - capacidade da cisterna de 1.000 m³ - DMT de 1.500 a 1.800 m</t>
  </si>
  <si>
    <t>Dragagem de areia fina com draga hopper - capacidade da cisterna de 1.000 m³ - DMT de 1.800 a 2.100 m</t>
  </si>
  <si>
    <t>Dragagem de areia fina com draga hopper - capacidade da cisterna de 1.000 m³ - DMT de 2.100 a 2.400 m</t>
  </si>
  <si>
    <t>Dragagem de areia fina com draga hopper - capacidade da cisterna de 1.000 m³ - DMT de 2.400 a 2.700 m</t>
  </si>
  <si>
    <t>Dragagem de areia fina com draga hopper - capacidade da cisterna de 1.000 m³ - DMT de 2.700 a 3.000 m</t>
  </si>
  <si>
    <t>Dragagem de areia fina com draga hopper - capacidade da cisterna de 1.000 m³ - DMT de 3.000 m</t>
  </si>
  <si>
    <t>Dragagem de areia fina com draga hopper - capacidade da cisterna de 10.000 m³ - DMT de 1.500 a 1.800 m</t>
  </si>
  <si>
    <t>Dragagem de areia fina com draga hopper - capacidade da cisterna de 10.000 m³ - DMT de 1.800 a 2.100 m</t>
  </si>
  <si>
    <t>Dragagem de areia fina com draga hopper - capacidade da cisterna de 10.000 m³ - DMT de 2.100 a 2.400 m</t>
  </si>
  <si>
    <t>Dragagem de areia fina com draga hopper - capacidade da cisterna de 10.000 m³ - DMT de 2.400 a 2.700 m</t>
  </si>
  <si>
    <t>Dragagem de areia fina com draga hopper - capacidade da cisterna de 10.000 m³ - DMT de 2.700 a 3.000 m</t>
  </si>
  <si>
    <t>Dragagem de areia fina com draga hopper - capacidade da cisterna de 10.000 m³ - DMT de 3.000 m</t>
  </si>
  <si>
    <t>Dragagem de areia fina com draga hopper - capacidade da cisterna de 15.000 m³ - DMT de 1.500 a 1.800 m</t>
  </si>
  <si>
    <t>Dragagem de areia fina com draga hopper - capacidade da cisterna de 15.000 m³ - DMT de 1.800 a 2.100 m</t>
  </si>
  <si>
    <t>Dragagem de areia fina com draga hopper - capacidade da cisterna de 15.000 m³ - DMT de 2.100 a 2.400 m</t>
  </si>
  <si>
    <t>Dragagem de areia fina com draga hopper - capacidade da cisterna de 15.000 m³ - DMT de 2.400 a 2.700 m</t>
  </si>
  <si>
    <t>Dragagem de areia fina com draga hopper - capacidade da cisterna de 15.000 m³ - DMT de 2.700 a 3.000 m</t>
  </si>
  <si>
    <t>Dragagem de areia fina com draga hopper - capacidade da cisterna de 15.000 m³ - DMT de 3.000 m</t>
  </si>
  <si>
    <t>Dragagem de areia fina com draga hopper - capacidade da cisterna de 2.000 m³ - DMT de 1.500 a 1.800 m</t>
  </si>
  <si>
    <t>Dragagem de areia fina com draga hopper - capacidade da cisterna de 2.000 m³ - DMT de 1.800 a 2.100 m</t>
  </si>
  <si>
    <t>Dragagem de areia fina com draga hopper - capacidade da cisterna de 2.000 m³ - DMT de 2.100 a 2.400 m</t>
  </si>
  <si>
    <t>Dragagem de areia fina com draga hopper - capacidade da cisterna de 2.000 m³ - DMT de 2.400 a 2.700 m</t>
  </si>
  <si>
    <t>Dragagem de areia fina com draga hopper - capacidade da cisterna de 2.000 m³ - DMT de 2.700 a 3.000 m</t>
  </si>
  <si>
    <t>Dragagem de areia fina com draga hopper - capacidade da cisterna de 2.000 m³ - DMT de 3.000 m</t>
  </si>
  <si>
    <t>Dragagem de areia fina com draga hopper - capacidade da cisterna de 20.000 m³ - DMT de 1.500 a 1.800 m</t>
  </si>
  <si>
    <t>Dragagem de areia fina com draga hopper - capacidade da cisterna de 20.000 m³ - DMT de 1.800 a 2.100 m</t>
  </si>
  <si>
    <t>Dragagem de areia fina com draga hopper - capacidade da cisterna de 20.000 m³ - DMT de 2.100 a 2.400 m</t>
  </si>
  <si>
    <t>Dragagem de areia fina com draga hopper - capacidade da cisterna de 20.000 m³ - DMT de 2.400 a 2.700 m</t>
  </si>
  <si>
    <t>Dragagem de areia fina com draga hopper - capacidade da cisterna de 20.000 m³ - DMT de 2.700 a 3.000 m</t>
  </si>
  <si>
    <t>Dragagem de areia fina com draga hopper - capacidade da cisterna de 20.000 m³ - DMT de 3.000 m</t>
  </si>
  <si>
    <t>Dragagem de areia fina com draga hopper - capacidade da cisterna de 3.000 m³ - DMT de 1.500 a 1.800 m</t>
  </si>
  <si>
    <t>Dragagem de areia fina com draga hopper - capacidade da cisterna de 3.000 m³ - DMT de 1.800 a 2.100 m</t>
  </si>
  <si>
    <t>Dragagem de areia fina com draga hopper - capacidade da cisterna de 3.000 m³ - DMT de 2.100 a 2.400 m</t>
  </si>
  <si>
    <t>Dragagem de areia fina com draga hopper - capacidade da cisterna de 3.000 m³ - DMT de 2.400 a 2.700 m</t>
  </si>
  <si>
    <t>Dragagem de areia fina com draga hopper - capacidade da cisterna de 3.000 m³ - DMT de 2.700 a 3.000 m</t>
  </si>
  <si>
    <t>Dragagem de areia fina com draga hopper - capacidade da cisterna de 3.000 m³ - DMT de 3.000 m</t>
  </si>
  <si>
    <t>Dragagem de areia fina com draga hopper - capacidade da cisterna de 4.000 m³ - DMT de 1.500 a 1.800 m</t>
  </si>
  <si>
    <t>Dragagem de areia fina com draga hopper - capacidade da cisterna de 4.000 m³ - DMT de 1.800 a 2.100 m</t>
  </si>
  <si>
    <t>Dragagem de areia fina com draga hopper - capacidade da cisterna de 4.000 m³ - DMT de 2.100 a 2.400 m</t>
  </si>
  <si>
    <t>Dragagem de areia fina com draga hopper - capacidade da cisterna de 4.000 m³ - DMT de 2.400 a 2.700 m</t>
  </si>
  <si>
    <t>Dragagem de areia fina com draga hopper - capacidade da cisterna de 4.000 m³ - DMT de 2.700 a 3.000 m</t>
  </si>
  <si>
    <t>Dragagem de areia fina com draga hopper - capacidade da cisterna de 4.000 m³ - DMT de 3.000 m</t>
  </si>
  <si>
    <t>Dragagem de areia fina com draga hopper - capacidade da cisterna de 5.000 m³ - DMT de 1.500 a 1.800 m</t>
  </si>
  <si>
    <t>Dragagem de areia fina com draga hopper - capacidade da cisterna de 5.000 m³ - DMT de 1.800 a 2.100 m</t>
  </si>
  <si>
    <t>Dragagem de areia fina com draga hopper - capacidade da cisterna de 5.000 m³ - DMT de 2.100 a 2.400 m</t>
  </si>
  <si>
    <t>Dragagem de areia fina com draga hopper - capacidade da cisterna de 5.000 m³ - DMT de 2.400 a 2.700 m</t>
  </si>
  <si>
    <t>Dragagem de areia fina com draga hopper - capacidade da cisterna de 5.000 m³ - DMT de 2.700 a 3.000 m</t>
  </si>
  <si>
    <t>Dragagem de areia fina com draga hopper - capacidade da cisterna de 5.000 m³ - DMT de 3.000 m</t>
  </si>
  <si>
    <t>Dragagem de areia fina com draga hopper - capacidade da cisterna de 750 m³ - DMT de 1.500 a 1.800 m</t>
  </si>
  <si>
    <t>Dragagem de areia fina com draga hopper - capacidade da cisterna de 750 m³ - DMT de 1.800 a 2.100 m</t>
  </si>
  <si>
    <t>Dragagem de areia fina com draga hopper - capacidade da cisterna de 750 m³ - DMT de 2.100 a 2.400 m</t>
  </si>
  <si>
    <t>Dragagem de areia fina com draga hopper - capacidade da cisterna de 750 m³ - DMT de 2.400 a 2.700 m</t>
  </si>
  <si>
    <t>Dragagem de areia fina com draga hopper - capacidade da cisterna de 750 m³ - DMT de 2.700 a 3.000 m</t>
  </si>
  <si>
    <t>Dragagem de areia fina com draga hopper - capacidade da cisterna de 750 m³ - DMT de 3.000 m</t>
  </si>
  <si>
    <t>Dragagem de areia grossa com draga de sucção e recalque - bomba de 1.350 kW e cortador de 170 kW - distância de recalque de 1.100 a 1.300 m</t>
  </si>
  <si>
    <t>Dragagem de areia grossa com draga de sucção e recalque - bomba de 1.350 kW e cortador de 170 kW - distância de recalque de 1.300 a 1.500 m</t>
  </si>
  <si>
    <t>Dragagem de areia grossa com draga de sucção e recalque - bomba de 1.350 kW e cortador de 170 kW - distância de recalque de 1.500 a 1.700 m</t>
  </si>
  <si>
    <t>Dragagem de areia grossa com draga de sucção e recalque - bomba de 1.350 kW e cortador de 170 kW - distância de recalque de 1.700 a 1.900 m</t>
  </si>
  <si>
    <t>Dragagem de areia grossa com draga de sucção e recalque - bomba de 1.350 kW e cortador de 170 kW - distância de recalque de 1.900 a 2.100 m</t>
  </si>
  <si>
    <t>Dragagem de areia grossa com draga de sucção e recalque - bomba de 1.350 kW e cortador de 170 kW - distância de recalque de 2.100 a 2.300 m</t>
  </si>
  <si>
    <t>Dragagem de areia grossa com draga de sucção e recalque - bomba de 1.350 kW e cortador de 170 kW - distância de recalque de 2.300 a 2.500 m</t>
  </si>
  <si>
    <t>Dragagem de areia grossa com draga de sucção e recalque - bomba de 1.350 kW e cortador de 170 kW - distância de recalque de 2.500 a 2.700 m</t>
  </si>
  <si>
    <t>Dragagem de areia grossa com draga de sucção e recalque - bomba de 1.350 kW e cortador de 170 kW - distância de recalque de 2.700 a 2.900 m</t>
  </si>
  <si>
    <t>Dragagem de areia grossa com draga de sucção e recalque - bomba de 1.350 kW e cortador de 170 kW - distância de recalque de 2.900 a 3.100 m</t>
  </si>
  <si>
    <t>Dragagem de areia grossa com draga de sucção e recalque - bomba de 1.350 kW e cortador de 170 kW - distância de recalque de 3.100 a 3.300 m</t>
  </si>
  <si>
    <t>Dragagem de areia grossa com draga de sucção e recalque - bomba de 1.350 kW e cortador de 170 kW - distância de recalque de 3.300 a 3.500 m</t>
  </si>
  <si>
    <t>Dragagem de areia grossa com draga de sucção e recalque - bomba de 1.350 kW e cortador de 170 kW - distância de recalque de 3.500 a 3.700 m</t>
  </si>
  <si>
    <t>Dragagem de areia grossa com draga de sucção e recalque - bomba de 1.350 kW e cortador de 170 kW - distância de recalque de 3.700 a 3.900 m</t>
  </si>
  <si>
    <t>Dragagem de areia grossa com draga de sucção e recalque - bomba de 1.350 kW e cortador de 170 kW - distância de recalque de 3.900 a 4.100 m</t>
  </si>
  <si>
    <t>Dragagem de areia grossa com draga de sucção e recalque - bomba de 1.350 kW e cortador de 170 kW - distância de recalque de 4.100 a 4.300 m</t>
  </si>
  <si>
    <t>Dragagem de areia grossa com draga de sucção e recalque - bomba de 1.350 kW e cortador de 170 kW - distância de recalque de 4.300 a 4.500 m</t>
  </si>
  <si>
    <t>Dragagem de areia grossa com draga de sucção e recalque - bomba de 1.350 kW e cortador de 170 kW - distância de recalque de 4.500 a 4.700 m</t>
  </si>
  <si>
    <t>Dragagem de areia grossa com draga de sucção e recalque - bomba de 1.350 kW e cortador de 170 kW - distância de recalque de 4.700 a 4.900 m</t>
  </si>
  <si>
    <t>Dragagem de areia grossa com draga de sucção e recalque - bomba de 1.350 kW e cortador de 170 kW - distância de recalque de 4.900 a 5.100 m</t>
  </si>
  <si>
    <t>Dragagem de areia grossa com draga de sucção e recalque - bomba de 1.350 kW e cortador de 170 kW - distância de recalque de 5.100 a 5.300 m</t>
  </si>
  <si>
    <t>Dragagem de areia grossa com draga de sucção e recalque - bomba de 1.350 kW e cortador de 170 kW - distância de recalque de 5.300 a 5.500 m</t>
  </si>
  <si>
    <t>Dragagem de areia grossa com draga de sucção e recalque - bomba de 1.350 kW e cortador de 170 kW - distância de recalque de 5.500 a 5.700 m</t>
  </si>
  <si>
    <t>Dragagem de areia grossa com draga de sucção e recalque - bomba de 1.350 kW e cortador de 170 kW - distância de recalque de 5.700 a 5.900 m</t>
  </si>
  <si>
    <t>Dragagem de areia grossa com draga de sucção e recalque - bomba de 1.350 kW e cortador de 170 kW - distância de recalque de 500 a 700 m</t>
  </si>
  <si>
    <t>Dragagem de areia grossa com draga de sucção e recalque - bomba de 1.350 kW e cortador de 170 kW - distância de recalque de 700 a 900 m</t>
  </si>
  <si>
    <t>Dragagem de areia grossa com draga de sucção e recalque - bomba de 1.350 kW e cortador de 170 kW - distância de recalque de 900 a 1.100 m</t>
  </si>
  <si>
    <t>Dragagem de areia grossa com draga de sucção e recalque - bomba de 1.350 kW e cortador de 170 kW - distância de recalque de até 500 m</t>
  </si>
  <si>
    <t>Dragagem de areia grossa com draga de sucção e recalque - bomba de 294 kW e cortador de 30 kW - distância de recalque de 1.100 a 1.300 m</t>
  </si>
  <si>
    <t>Dragagem de areia grossa com draga de sucção e recalque - bomba de 294 kW e cortador de 30 kW - distância de recalque de 1.300 a 1.500 m</t>
  </si>
  <si>
    <t>Dragagem de areia grossa com draga de sucção e recalque - bomba de 294 kW e cortador de 30 kW - distância de recalque de 1.500 a 1.700 m</t>
  </si>
  <si>
    <t>Dragagem de areia grossa com draga de sucção e recalque - bomba de 294 kW e cortador de 30 kW - distância de recalque de 1.700 a 1.900 m</t>
  </si>
  <si>
    <t>Dragagem de areia grossa com draga de sucção e recalque - bomba de 294 kW e cortador de 30 kW - distância de recalque de 1.900 a 2.100 m</t>
  </si>
  <si>
    <t>Dragagem de areia grossa com draga de sucção e recalque - bomba de 294 kW e cortador de 30 kW - distância de recalque de 2.100 a 2.300 m</t>
  </si>
  <si>
    <t>Dragagem de areia grossa com draga de sucção e recalque - bomba de 294 kW e cortador de 30 kW - distância de recalque de 2.300 a 2.500 m</t>
  </si>
  <si>
    <t>Dragagem de areia grossa com draga de sucção e recalque - bomba de 294 kW e cortador de 30 kW - distância de recalque de 500 a 700 m</t>
  </si>
  <si>
    <t>Dragagem de areia grossa com draga de sucção e recalque - bomba de 294 kW e cortador de 30 kW - distância de recalque de 700 a 900 m</t>
  </si>
  <si>
    <t>Dragagem de areia grossa com draga de sucção e recalque - bomba de 294 kW e cortador de 30 kW - distância de recalque de 900 a 1.100 m</t>
  </si>
  <si>
    <t>Dragagem de areia grossa com draga de sucção e recalque - bomba de 294 kW e cortador de 30 kW - distância de recalque de até 500 m</t>
  </si>
  <si>
    <t>Dragagem de areia grossa com draga de sucção e recalque - bomba de 483 kW e cortador de 55 kW - distância de recalque de 1.100 a 1.300 m</t>
  </si>
  <si>
    <t>Dragagem de areia grossa com draga de sucção e recalque - bomba de 483 kW e cortador de 55 kW - distância de recalque de 1.300 a 1.500 m</t>
  </si>
  <si>
    <t>Dragagem de areia grossa com draga de sucção e recalque - bomba de 483 kW e cortador de 55 kW - distância de recalque de 1.500 a 1.700 m</t>
  </si>
  <si>
    <t>Dragagem de areia grossa com draga de sucção e recalque - bomba de 483 kW e cortador de 55 kW - distância de recalque de 1.700 a 1.900 m</t>
  </si>
  <si>
    <t>Dragagem de areia grossa com draga de sucção e recalque - bomba de 483 kW e cortador de 55 kW - distância de recalque de 1.900 a 2.100 m</t>
  </si>
  <si>
    <t>Dragagem de areia grossa com draga de sucção e recalque - bomba de 483 kW e cortador de 55 kW - distância de recalque de 2.100 a 2.300 m</t>
  </si>
  <si>
    <t>Dragagem de areia grossa com draga de sucção e recalque - bomba de 483 kW e cortador de 55 kW - distância de recalque de 2.300 a 2.500 m</t>
  </si>
  <si>
    <t>Dragagem de areia grossa com draga de sucção e recalque - bomba de 483 kW e cortador de 55 kW - distância de recalque de 2.500 a 2.700 m</t>
  </si>
  <si>
    <t>Dragagem de areia grossa com draga de sucção e recalque - bomba de 483 kW e cortador de 55 kW - distância de recalque de 2.700 a 2.900 m</t>
  </si>
  <si>
    <t>Dragagem de areia grossa com draga de sucção e recalque - bomba de 483 kW e cortador de 55 kW - distância de recalque de 2.900 a 3.100 m</t>
  </si>
  <si>
    <t>Dragagem de areia grossa com draga de sucção e recalque - bomba de 483 kW e cortador de 55 kW - distância de recalque de 3.100 a 3.300 m</t>
  </si>
  <si>
    <t>Dragagem de areia grossa com draga de sucção e recalque - bomba de 483 kW e cortador de 55 kW - distância de recalque de 3.300 a 3.500 m</t>
  </si>
  <si>
    <t>Dragagem de areia grossa com draga de sucção e recalque - bomba de 483 kW e cortador de 55 kW - distância de recalque de 3.500 a 3.700 m</t>
  </si>
  <si>
    <t>Dragagem de areia grossa com draga de sucção e recalque - bomba de 483 kW e cortador de 55 kW - distância de recalque de 500 a 700 m</t>
  </si>
  <si>
    <t>Dragagem de areia grossa com draga de sucção e recalque - bomba de 483 kW e cortador de 55 kW - distância de recalque de 700 a 900 m</t>
  </si>
  <si>
    <t>Dragagem de areia grossa com draga de sucção e recalque - bomba de 483 kW e cortador de 55 kW - distância de recalque de 900 a 1.100 m</t>
  </si>
  <si>
    <t>Dragagem de areia grossa com draga de sucção e recalque - bomba de 483 kW e cortador de 55 kW - distância de recalque de até 500 m</t>
  </si>
  <si>
    <t>Dragagem de areia grossa com draga de sucção e recalque - bomba de 746 kW e cortador de 110 kW - distância de recalque de 1.100 a 1.300 m</t>
  </si>
  <si>
    <t>Dragagem de areia grossa com draga de sucção e recalque - bomba de 746 kW e cortador de 110 kW - distância de recalque de 1.300 a 1.500 m</t>
  </si>
  <si>
    <t>Dragagem de areia grossa com draga de sucção e recalque - bomba de 746 kW e cortador de 110 kW - distância de recalque de 1.500 a 1.700 m</t>
  </si>
  <si>
    <t>Dragagem de areia grossa com draga de sucção e recalque - bomba de 746 kW e cortador de 110 kW - distância de recalque de 1.700 a 1.900 m</t>
  </si>
  <si>
    <t>Dragagem de areia grossa com draga de sucção e recalque - bomba de 746 kW e cortador de 110 kW - distância de recalque de 1.900 a 2.100 m</t>
  </si>
  <si>
    <t>Dragagem de areia grossa com draga de sucção e recalque - bomba de 746 kW e cortador de 110 kW - distância de recalque de 2.100 a 2.300 m</t>
  </si>
  <si>
    <t>Dragagem de areia grossa com draga de sucção e recalque - bomba de 746 kW e cortador de 110 kW - distância de recalque de 2.300 a 2.500 m</t>
  </si>
  <si>
    <t>Dragagem de areia grossa com draga de sucção e recalque - bomba de 746 kW e cortador de 110 kW - distância de recalque de 2.500 a 2.700 m</t>
  </si>
  <si>
    <t>Dragagem de areia grossa com draga de sucção e recalque - bomba de 746 kW e cortador de 110 kW - distância de recalque de 2.700 a 2.900 m</t>
  </si>
  <si>
    <t>Dragagem de areia grossa com draga de sucção e recalque - bomba de 746 kW e cortador de 110 kW - distância de recalque de 2.900 a 3.100 m</t>
  </si>
  <si>
    <t>Dragagem de areia grossa com draga de sucção e recalque - bomba de 746 kW e cortador de 110 kW - distância de recalque de 3.100 a 3.300 m</t>
  </si>
  <si>
    <t>Dragagem de areia grossa com draga de sucção e recalque - bomba de 746 kW e cortador de 110 kW - distância de recalque de 3.300 a 3.500 m</t>
  </si>
  <si>
    <t>Dragagem de areia grossa com draga de sucção e recalque - bomba de 746 kW e cortador de 110 kW - distância de recalque de 3.500 a 3.700 m</t>
  </si>
  <si>
    <t>Dragagem de areia grossa com draga de sucção e recalque - bomba de 746 kW e cortador de 110 kW - distância de recalque de 3.700 a 3.900 m</t>
  </si>
  <si>
    <t>Dragagem de areia grossa com draga de sucção e recalque - bomba de 746 kW e cortador de 110 kW - distância de recalque de 3.900 a 4.100 m</t>
  </si>
  <si>
    <t>Dragagem de areia grossa com draga de sucção e recalque - bomba de 746 kW e cortador de 110 kW - distância de recalque de 4.100 a 4.300 m</t>
  </si>
  <si>
    <t>Dragagem de areia grossa com draga de sucção e recalque - bomba de 746 kW e cortador de 110 kW - distância de recalque de 4.300 a 4.500 m</t>
  </si>
  <si>
    <t>Dragagem de areia grossa com draga de sucção e recalque - bomba de 746 kW e cortador de 110 kW - distância de recalque de 500 a 700 m</t>
  </si>
  <si>
    <t>Dragagem de areia grossa com draga de sucção e recalque - bomba de 746 kW e cortador de 110 kW - distância de recalque de 700 a 900 m</t>
  </si>
  <si>
    <t>Dragagem de areia grossa com draga de sucção e recalque - bomba de 746 kW e cortador de 110 kW - distância de recalque de 900 a 1.100 m</t>
  </si>
  <si>
    <t>Dragagem de areia grossa com draga de sucção e recalque - bomba de 746 kW e cortador de 110 kW - distância de recalque de até 500 m</t>
  </si>
  <si>
    <t>Dragagem de areia grossa com draga hopper - capacidade da cisterna de 1.000 m³ - DMT de 1.500 a 1.800 m</t>
  </si>
  <si>
    <t>Dragagem de areia grossa com draga hopper - capacidade da cisterna de 1.000 m³ - DMT de 1.800 a 2.100 m</t>
  </si>
  <si>
    <t>Dragagem de areia grossa com draga hopper - capacidade da cisterna de 1.000 m³ - DMT de 2.100 a 2.400 m</t>
  </si>
  <si>
    <t>Dragagem de areia grossa com draga hopper - capacidade da cisterna de 1.000 m³ - DMT de 2.400 a 2.700 m</t>
  </si>
  <si>
    <t>Dragagem de areia grossa com draga hopper - capacidade da cisterna de 1.000 m³ - DMT de 2.700 a 3.000 m</t>
  </si>
  <si>
    <t>Dragagem de areia grossa com draga hopper - capacidade da cisterna de 1.000 m³ - DMT de 3.000 m</t>
  </si>
  <si>
    <t>Dragagem de areia grossa com draga hopper - capacidade da cisterna de 10.000 m³ - DMT de 1.500 a 1.800 m</t>
  </si>
  <si>
    <t>Dragagem de areia grossa com draga hopper - capacidade da cisterna de 10.000 m³ - DMT de 1.800 a 2.100 m</t>
  </si>
  <si>
    <t>Dragagem de areia grossa com draga hopper - capacidade da cisterna de 10.000 m³ - DMT de 2.100 a 2.400 m</t>
  </si>
  <si>
    <t>Dragagem de areia grossa com draga hopper - capacidade da cisterna de 10.000 m³ - DMT de 2.400 a 2.700 m</t>
  </si>
  <si>
    <t>Dragagem de areia grossa com draga hopper - capacidade da cisterna de 10.000 m³ - DMT de 2.700 a 3.000 m</t>
  </si>
  <si>
    <t>Dragagem de areia grossa com draga hopper - capacidade da cisterna de 10.000 m³ - DMT de 3.000 m</t>
  </si>
  <si>
    <t>Dragagem de areia grossa com draga hopper - capacidade da cisterna de 15.000 m³ - DMT de 1.500 a 1.800 m</t>
  </si>
  <si>
    <t>Dragagem de areia grossa com draga hopper - capacidade da cisterna de 15.000 m³ - DMT de 1.800 a 2.100 m</t>
  </si>
  <si>
    <t>Dragagem de areia grossa com draga hopper - capacidade da cisterna de 15.000 m³ - DMT de 2.100 a 2.400 m</t>
  </si>
  <si>
    <t>Dragagem de areia grossa com draga hopper - capacidade da cisterna de 15.000 m³ - DMT de 2.400 a 2.700 m</t>
  </si>
  <si>
    <t>Dragagem de areia grossa com draga hopper - capacidade da cisterna de 15.000 m³ - DMT de 2.700 a 3.000 m</t>
  </si>
  <si>
    <t>Dragagem de areia grossa com draga hopper - capacidade da cisterna de 15.000 m³ - DMT de 3.000 m</t>
  </si>
  <si>
    <t>Dragagem de areia grossa com draga hopper - capacidade da cisterna de 2.000 m³ - DMT de 1.500 a 1.800 m</t>
  </si>
  <si>
    <t>Dragagem de areia grossa com draga hopper - capacidade da cisterna de 2.000 m³ - DMT de 1.800 a 2.100 m</t>
  </si>
  <si>
    <t>Dragagem de areia grossa com draga hopper - capacidade da cisterna de 2.000 m³ - DMT de 2.100 a 2.400 m</t>
  </si>
  <si>
    <t>Dragagem de areia grossa com draga hopper - capacidade da cisterna de 2.000 m³ - DMT de 2.400 a 2.700 m</t>
  </si>
  <si>
    <t>Dragagem de areia grossa com draga hopper - capacidade da cisterna de 2.000 m³ - DMT de 2.700 a 3.000 m</t>
  </si>
  <si>
    <t>Dragagem de areia grossa com draga hopper - capacidade da cisterna de 2.000 m³ - DMT de 3.000 m</t>
  </si>
  <si>
    <t>Dragagem de areia grossa com draga hopper - capacidade da cisterna de 20.000 m³ - DMT de 1.500 a 1.800 m</t>
  </si>
  <si>
    <t>Dragagem de areia grossa com draga hopper - capacidade da cisterna de 20.000 m³ - DMT de 1.800 a 2.100 m</t>
  </si>
  <si>
    <t>Dragagem de areia grossa com draga hopper - capacidade da cisterna de 20.000 m³ - DMT de 2.100 a 2.400 m</t>
  </si>
  <si>
    <t>Dragagem de areia grossa com draga hopper - capacidade da cisterna de 20.000 m³ - DMT de 2.400 a 2.700 m</t>
  </si>
  <si>
    <t>Dragagem de areia grossa com draga hopper - capacidade da cisterna de 20.000 m³ - DMT de 2.700 a 3.000 m</t>
  </si>
  <si>
    <t>Dragagem de areia grossa com draga hopper - capacidade da cisterna de 20.000 m³ - DMT de 3.000 m</t>
  </si>
  <si>
    <t>Dragagem de areia grossa com draga hopper - capacidade da cisterna de 3.000 m³ - DMT de 1.500 a 1.800 m</t>
  </si>
  <si>
    <t>Dragagem de areia grossa com draga hopper - capacidade da cisterna de 3.000 m³ - DMT de 1.800 a 2.100 m</t>
  </si>
  <si>
    <t>Dragagem de areia grossa com draga hopper - capacidade da cisterna de 3.000 m³ - DMT de 2.100 a 2.400 m</t>
  </si>
  <si>
    <t>Dragagem de areia grossa com draga hopper - capacidade da cisterna de 3.000 m³ - DMT de 2.400 a 2.700 m</t>
  </si>
  <si>
    <t>Dragagem de areia grossa com draga hopper - capacidade da cisterna de 3.000 m³ - DMT de 2.700 a 3.000 m</t>
  </si>
  <si>
    <t>Dragagem de areia grossa com draga hopper - capacidade da cisterna de 3.000 m³ - DMT de 3.000 m</t>
  </si>
  <si>
    <t>Dragagem de areia grossa com draga hopper - capacidade da cisterna de 4.000 m³ - DMT de 1.500 a 1.800 m</t>
  </si>
  <si>
    <t>Dragagem de areia grossa com draga hopper - capacidade da cisterna de 4.000 m³ - DMT de 1.800 a 2.100 m</t>
  </si>
  <si>
    <t>Dragagem de areia grossa com draga hopper - capacidade da cisterna de 4.000 m³ - DMT de 2.100 a 2.400 m</t>
  </si>
  <si>
    <t>Dragagem de areia grossa com draga hopper - capacidade da cisterna de 4.000 m³ - DMT de 2.400 a 2.700 m</t>
  </si>
  <si>
    <t>Dragagem de areia grossa com draga hopper - capacidade da cisterna de 4.000 m³ - DMT de 2.700 a 3.000 m</t>
  </si>
  <si>
    <t>Dragagem de areia grossa com draga hopper - capacidade da cisterna de 4.000 m³ - DMT de 3.000 m</t>
  </si>
  <si>
    <t>Dragagem de areia grossa com draga hopper - capacidade da cisterna de 5.000 m³ - DMT de 1.500 a 1.800 m</t>
  </si>
  <si>
    <t>Dragagem de areia grossa com draga hopper - capacidade da cisterna de 5.000 m³ - DMT de 1.800 a 2.100 m</t>
  </si>
  <si>
    <t>Dragagem de areia grossa com draga hopper - capacidade da cisterna de 5.000 m³ - DMT de 2.100 a 2.400 m</t>
  </si>
  <si>
    <t>Dragagem de areia grossa com draga hopper - capacidade da cisterna de 5.000 m³ - DMT de 2.400 a 2.700 m</t>
  </si>
  <si>
    <t>Dragagem de areia grossa com draga hopper - capacidade da cisterna de 5.000 m³ - DMT de 2.700 a 3.000 m</t>
  </si>
  <si>
    <t>Dragagem de areia grossa com draga hopper - capacidade da cisterna de 5.000 m³ - DMT de 3.000 m</t>
  </si>
  <si>
    <t>Dragagem de areia grossa com draga hopper - capacidade da cisterna de 750 m³ - DMT de 1.500 a 1.800 m</t>
  </si>
  <si>
    <t>Dragagem de areia grossa com draga hopper - capacidade da cisterna de 750 m³ - DMT de 1.800 a 2.100 m</t>
  </si>
  <si>
    <t>Dragagem de areia grossa com draga hopper - capacidade da cisterna de 750 m³ - DMT de 2.100 a 2.400 m</t>
  </si>
  <si>
    <t>Dragagem de areia grossa com draga hopper - capacidade da cisterna de 750 m³ - DMT de 2.400 a 2.700 m</t>
  </si>
  <si>
    <t>Dragagem de areia grossa com draga hopper - capacidade da cisterna de 750 m³ - DMT de 2.700 a 3.000 m</t>
  </si>
  <si>
    <t>Dragagem de areia grossa com draga hopper - capacidade da cisterna de 750 m³ - DMT de 3.000 m</t>
  </si>
  <si>
    <t>Dragagem de areia média com draga de sucção e recalque - bomba de 1.350 kW e cortador de 170 kW - distância de recalque de 1.100 a 1.300 m</t>
  </si>
  <si>
    <t>Dragagem de areia média com draga de sucção e recalque - bomba de 1.350 kW e cortador de 170 kW - distância de recalque de 1.300 a 1.500 m</t>
  </si>
  <si>
    <t>Dragagem de areia média com draga de sucção e recalque - bomba de 1.350 kW e cortador de 170 kW - distância de recalque de 1.500 a 1.700 m</t>
  </si>
  <si>
    <t>Dragagem de areia média com draga de sucção e recalque - bomba de 1.350 kW e cortador de 170 kW - distância de recalque de 1.700 a 1.900 m</t>
  </si>
  <si>
    <t>Dragagem de areia média com draga de sucção e recalque - bomba de 1.350 kW e cortador de 170 kW - distância de recalque de 1.900 a 2.100 m</t>
  </si>
  <si>
    <t>Dragagem de areia média com draga de sucção e recalque - bomba de 1.350 kW e cortador de 170 kW - distância de recalque de 2.100 a 2.300 m</t>
  </si>
  <si>
    <t>Dragagem de areia média com draga de sucção e recalque - bomba de 1.350 kW e cortador de 170 kW - distância de recalque de 2.300 a 2.500 m</t>
  </si>
  <si>
    <t>Dragagem de areia média com draga de sucção e recalque - bomba de 1.350 kW e cortador de 170 kW - distância de recalque de 2.500 a 2.700 m</t>
  </si>
  <si>
    <t>Dragagem de areia média com draga de sucção e recalque - bomba de 1.350 kW e cortador de 170 kW - distância de recalque de 2.700 a 2.900 m</t>
  </si>
  <si>
    <t>Dragagem de areia média com draga de sucção e recalque - bomba de 1.350 kW e cortador de 170 kW - distância de recalque de 2.900 a 3.100 m</t>
  </si>
  <si>
    <t>Dragagem de areia média com draga de sucção e recalque - bomba de 1.350 kW e cortador de 170 kW - distância de recalque de 3.100 a 3.300 m</t>
  </si>
  <si>
    <t>Dragagem de areia média com draga de sucção e recalque - bomba de 1.350 kW e cortador de 170 kW - distância de recalque de 3.300 a 3.500 m</t>
  </si>
  <si>
    <t>Dragagem de areia média com draga de sucção e recalque - bomba de 1.350 kW e cortador de 170 kW - distância de recalque de 3.500 a 3.700 m</t>
  </si>
  <si>
    <t>Dragagem de areia média com draga de sucção e recalque - bomba de 1.350 kW e cortador de 170 kW - distância de recalque de 3.700 a 3.900 m</t>
  </si>
  <si>
    <t>Dragagem de areia média com draga de sucção e recalque - bomba de 1.350 kW e cortador de 170 kW - distância de recalque de 3.900 a 4.100 m</t>
  </si>
  <si>
    <t>Dragagem de areia média com draga de sucção e recalque - bomba de 1.350 kW e cortador de 170 kW - distância de recalque de 4.100 a 4.300 m</t>
  </si>
  <si>
    <t>Dragagem de areia média com draga de sucção e recalque - bomba de 1.350 kW e cortador de 170 kW - distância de recalque de 4.300 a 4.500 m</t>
  </si>
  <si>
    <t>Dragagem de areia média com draga de sucção e recalque - bomba de 1.350 kW e cortador de 170 kW - distância de recalque de 4.500 a 4.700 m</t>
  </si>
  <si>
    <t>Dragagem de areia média com draga de sucção e recalque - bomba de 1.350 kW e cortador de 170 kW - distância de recalque de 4.700 a 4.900 m</t>
  </si>
  <si>
    <t>Dragagem de areia média com draga de sucção e recalque - bomba de 1.350 kW e cortador de 170 kW - distância de recalque de 4.900 a 5.100 m</t>
  </si>
  <si>
    <t>Dragagem de areia média com draga de sucção e recalque - bomba de 1.350 kW e cortador de 170 kW - distância de recalque de 5.100 a 5.300 m</t>
  </si>
  <si>
    <t>Dragagem de areia média com draga de sucção e recalque - bomba de 1.350 kW e cortador de 170 kW - distância de recalque de 5.300 a 5.500 m</t>
  </si>
  <si>
    <t>Dragagem de areia média com draga de sucção e recalque - bomba de 1.350 kW e cortador de 170 kW - distância de recalque de 5.500 a 5.700 m</t>
  </si>
  <si>
    <t>Dragagem de areia média com draga de sucção e recalque - bomba de 1.350 kW e cortador de 170 kW - distância de recalque de 5.700 a 5.900 m</t>
  </si>
  <si>
    <t>Dragagem de areia média com draga de sucção e recalque - bomba de 1.350 kW e cortador de 170 kW - distância de recalque de 5.900 a 6.100 m</t>
  </si>
  <si>
    <t>Dragagem de areia média com draga de sucção e recalque - bomba de 1.350 kW e cortador de 170 kW - distância de recalque de 500 a 700 m</t>
  </si>
  <si>
    <t>Dragagem de areia média com draga de sucção e recalque - bomba de 1.350 kW e cortador de 170 kW - distância de recalque de 6.100 a 6.300 m</t>
  </si>
  <si>
    <t>Dragagem de areia média com draga de sucção e recalque - bomba de 1.350 kW e cortador de 170 kW - distância de recalque de 6.300 a 6.500 m</t>
  </si>
  <si>
    <t>Dragagem de areia média com draga de sucção e recalque - bomba de 1.350 kW e cortador de 170 kW - distância de recalque de 6.500 a 6.700 m</t>
  </si>
  <si>
    <t>Dragagem de areia média com draga de sucção e recalque - bomba de 1.350 kW e cortador de 170 kW - distância de recalque de 6.700 a 6.900 m</t>
  </si>
  <si>
    <t>Dragagem de areia média com draga de sucção e recalque - bomba de 1.350 kW e cortador de 170 kW - distância de recalque de 6.900 a 7.100 m</t>
  </si>
  <si>
    <t>Dragagem de areia média com draga de sucção e recalque - bomba de 1.350 kW e cortador de 170 kW - distância de recalque de 7.100 a 7.300 m</t>
  </si>
  <si>
    <t>Dragagem de areia média com draga de sucção e recalque - bomba de 1.350 kW e cortador de 170 kW - distância de recalque de 7.300 a 7.500 m</t>
  </si>
  <si>
    <t>Dragagem de areia média com draga de sucção e recalque - bomba de 1.350 kW e cortador de 170 kW - distância de recalque de 7.500 a 7.700 m</t>
  </si>
  <si>
    <t>Dragagem de areia média com draga de sucção e recalque - bomba de 1.350 kW e cortador de 170 kW - distância de recalque de 7.700 a 7.900 m</t>
  </si>
  <si>
    <t>Dragagem de areia média com draga de sucção e recalque - bomba de 1.350 kW e cortador de 170 kW - distância de recalque de 700 a 900 m</t>
  </si>
  <si>
    <t>Dragagem de areia média com draga de sucção e recalque - bomba de 1.350 kW e cortador de 170 kW - distância de recalque de 900 a 1.100 m</t>
  </si>
  <si>
    <t>Dragagem de areia média com draga de sucção e recalque - bomba de 1.350 kW e cortador de 170 kW - distância de recalque de até 500 m</t>
  </si>
  <si>
    <t>Dragagem de areia média com draga de sucção e recalque - bomba de 294 kW e cortador de 30 kW - distância de recalque de 1.100 a 1.300 m</t>
  </si>
  <si>
    <t>Dragagem de areia média com draga de sucção e recalque - bomba de 294 kW e cortador de 30 kW - distância de recalque de 1.300 a 1.500 m</t>
  </si>
  <si>
    <t>Dragagem de areia média com draga de sucção e recalque - bomba de 294 kW e cortador de 30 kW - distância de recalque de 1.500 a 1.700 m</t>
  </si>
  <si>
    <t>Dragagem de areia média com draga de sucção e recalque - bomba de 294 kW e cortador de 30 kW - distância de recalque de 1.700 a 1.900 m</t>
  </si>
  <si>
    <t>Dragagem de areia média com draga de sucção e recalque - bomba de 294 kW e cortador de 30 kW - distância de recalque de 1.900 a 2.100 m</t>
  </si>
  <si>
    <t>Dragagem de areia média com draga de sucção e recalque - bomba de 294 kW e cortador de 30 kW - distância de recalque de 2.100 a 2.300 m</t>
  </si>
  <si>
    <t>Dragagem de areia média com draga de sucção e recalque - bomba de 294 kW e cortador de 30 kW - distância de recalque de 2.300 a 2.500 m</t>
  </si>
  <si>
    <t>Dragagem de areia média com draga de sucção e recalque - bomba de 294 kW e cortador de 30 kW - distância de recalque de 2.500 a 2.700 m</t>
  </si>
  <si>
    <t>Dragagem de areia média com draga de sucção e recalque - bomba de 294 kW e cortador de 30 kW - distância de recalque de 2.700 a 2.900 m</t>
  </si>
  <si>
    <t>Dragagem de areia média com draga de sucção e recalque - bomba de 294 kW e cortador de 30 kW - distância de recalque de 2.900 a 3.100 m</t>
  </si>
  <si>
    <t>Dragagem de areia média com draga de sucção e recalque - bomba de 294 kW e cortador de 30 kW - distância de recalque de 3.100 a 3.300 m</t>
  </si>
  <si>
    <t>Dragagem de areia média com draga de sucção e recalque - bomba de 294 kW e cortador de 30 kW - distância de recalque de 3.300 a 3.500 m</t>
  </si>
  <si>
    <t>Dragagem de areia média com draga de sucção e recalque - bomba de 294 kW e cortador de 30 kW - distância de recalque de 500 a 700 m</t>
  </si>
  <si>
    <t>Dragagem de areia média com draga de sucção e recalque - bomba de 294 kW e cortador de 30 kW - distância de recalque de 700 a 900 m</t>
  </si>
  <si>
    <t>Dragagem de areia média com draga de sucção e recalque - bomba de 294 kW e cortador de 30 kW - distância de recalque de 900 a 1.100 m</t>
  </si>
  <si>
    <t>Dragagem de areia média com draga de sucção e recalque - bomba de 294 kW e cortador de 30 kW - distância de recalque de até 500 m</t>
  </si>
  <si>
    <t>Dragagem de areia média com draga de sucção e recalque - bomba de 483 kW e cortador de 55 kW - distância de recalque de 1.100 a 1.300 m</t>
  </si>
  <si>
    <t>Dragagem de areia média com draga de sucção e recalque - bomba de 483 kW e cortador de 55 kW - distância de recalque de 1.300 a 1.500 m</t>
  </si>
  <si>
    <t>Dragagem de areia média com draga de sucção e recalque - bomba de 483 kW e cortador de 55 kW - distância de recalque de 1.500 a 1.700 m</t>
  </si>
  <si>
    <t>Dragagem de areia média com draga de sucção e recalque - bomba de 483 kW e cortador de 55 kW - distância de recalque de 1.700 a 1.900 m</t>
  </si>
  <si>
    <t>Dragagem de areia média com draga de sucção e recalque - bomba de 483 kW e cortador de 55 kW - distância de recalque de 1.900 a 2.100 m</t>
  </si>
  <si>
    <t>Dragagem de areia média com draga de sucção e recalque - bomba de 483 kW e cortador de 55 kW - distância de recalque de 2.100 a 2.300 m</t>
  </si>
  <si>
    <t>Dragagem de areia média com draga de sucção e recalque - bomba de 483 kW e cortador de 55 kW - distância de recalque de 2.300 a 2.500 m</t>
  </si>
  <si>
    <t>Dragagem de areia média com draga de sucção e recalque - bomba de 483 kW e cortador de 55 kW - distância de recalque de 2.500 a 2.700 m</t>
  </si>
  <si>
    <t>Dragagem de areia média com draga de sucção e recalque - bomba de 483 kW e cortador de 55 kW - distância de recalque de 2.700 a 2.900 m</t>
  </si>
  <si>
    <t>Dragagem de areia média com draga de sucção e recalque - bomba de 483 kW e cortador de 55 kW - distância de recalque de 2.900 a 3.100 m</t>
  </si>
  <si>
    <t>Dragagem de areia média com draga de sucção e recalque - bomba de 483 kW e cortador de 55 kW - distância de recalque de 3.100 a 3.300 m</t>
  </si>
  <si>
    <t>Dragagem de areia média com draga de sucção e recalque - bomba de 483 kW e cortador de 55 kW - distância de recalque de 3.300 a 3.500 m</t>
  </si>
  <si>
    <t>Dragagem de areia média com draga de sucção e recalque - bomba de 483 kW e cortador de 55 kW - distância de recalque de 3.500 a 3.700 m</t>
  </si>
  <si>
    <t>Dragagem de areia média com draga de sucção e recalque - bomba de 483 kW e cortador de 55 kW - distância de recalque de 3.700 a 3.900 m</t>
  </si>
  <si>
    <t>Dragagem de areia média com draga de sucção e recalque - bomba de 483 kW e cortador de 55 kW - distância de recalque de 3.900 a 4.100 m</t>
  </si>
  <si>
    <t>Dragagem de areia média com draga de sucção e recalque - bomba de 483 kW e cortador de 55 kW - distância de recalque de 4.100 a 4.300 m</t>
  </si>
  <si>
    <t>Dragagem de areia média com draga de sucção e recalque - bomba de 483 kW e cortador de 55 kW - distância de recalque de 4.300 a 4.500 m</t>
  </si>
  <si>
    <t>Dragagem de areia média com draga de sucção e recalque - bomba de 483 kW e cortador de 55 kW - distância de recalque de 4.500 a 4.700 m</t>
  </si>
  <si>
    <t>Dragagem de areia média com draga de sucção e recalque - bomba de 483 kW e cortador de 55 kW - distância de recalque de 4.700 a 4.900 m</t>
  </si>
  <si>
    <t>Dragagem de areia média com draga de sucção e recalque - bomba de 483 kW e cortador de 55 kW - distância de recalque de 4.900 a 5.100 m</t>
  </si>
  <si>
    <t>Dragagem de areia média com draga de sucção e recalque - bomba de 483 kW e cortador de 55 kW - distância de recalque de 500 a 700 m</t>
  </si>
  <si>
    <t>Dragagem de areia média com draga de sucção e recalque - bomba de 483 kW e cortador de 55 kW - distância de recalque de 700 a 900 m</t>
  </si>
  <si>
    <t>Dragagem de areia média com draga de sucção e recalque - bomba de 483 kW e cortador de 55 kW - distância de recalque de 900 a 1.100 m</t>
  </si>
  <si>
    <t>Dragagem de areia média com draga de sucção e recalque - bomba de 483 kW e cortador de 55 kW - distância de recalque de até 500 m</t>
  </si>
  <si>
    <t>Dragagem de areia média com draga de sucção e recalque - bomba de 746 kW e cortador de 110 kW - distância de recalque de 1.100 a 1.300 m</t>
  </si>
  <si>
    <t>Dragagem de areia média com draga de sucção e recalque - bomba de 746 kW e cortador de 110 kW - distância de recalque de 1.300 a 1.500 m</t>
  </si>
  <si>
    <t>Dragagem de areia média com draga de sucção e recalque - bomba de 746 kW e cortador de 110 kW - distância de recalque de 1.500 a 1.700 m</t>
  </si>
  <si>
    <t>Dragagem de areia média com draga de sucção e recalque - bomba de 746 kW e cortador de 110 kW - distância de recalque de 1.700 a 1.900 m</t>
  </si>
  <si>
    <t>Dragagem de areia média com draga de sucção e recalque - bomba de 746 kW e cortador de 110 kW - distância de recalque de 1.900 a 2.100 m</t>
  </si>
  <si>
    <t>Dragagem de areia média com draga de sucção e recalque - bomba de 746 kW e cortador de 110 kW - distância de recalque de 2.100 a 2.300 m</t>
  </si>
  <si>
    <t>Dragagem de areia média com draga de sucção e recalque - bomba de 746 kW e cortador de 110 kW - distância de recalque de 2.300 a 2.500 m</t>
  </si>
  <si>
    <t>Dragagem de areia média com draga de sucção e recalque - bomba de 746 kW e cortador de 110 kW - distância de recalque de 2.500 a 2.700 m</t>
  </si>
  <si>
    <t>Dragagem de areia média com draga de sucção e recalque - bomba de 746 kW e cortador de 110 kW - distância de recalque de 2.700 a 2.900 m</t>
  </si>
  <si>
    <t>Dragagem de areia média com draga de sucção e recalque - bomba de 746 kW e cortador de 110 kW - distância de recalque de 2.900 a 3.100 m</t>
  </si>
  <si>
    <t>Dragagem de areia média com draga de sucção e recalque - bomba de 746 kW e cortador de 110 kW - distância de recalque de 3.100 a 3.300 m</t>
  </si>
  <si>
    <t>Dragagem de areia média com draga de sucção e recalque - bomba de 746 kW e cortador de 110 kW - distância de recalque de 3.300 a 3.500 m</t>
  </si>
  <si>
    <t>Dragagem de areia média com draga de sucção e recalque - bomba de 746 kW e cortador de 110 kW - distância de recalque de 3.500 a 3.700 m</t>
  </si>
  <si>
    <t>Dragagem de areia média com draga de sucção e recalque - bomba de 746 kW e cortador de 110 kW - distância de recalque de 3.700 a 3.900 m</t>
  </si>
  <si>
    <t>Dragagem de areia média com draga de sucção e recalque - bomba de 746 kW e cortador de 110 kW - distância de recalque de 3.900 a 4.100 m</t>
  </si>
  <si>
    <t>Dragagem de areia média com draga de sucção e recalque - bomba de 746 kW e cortador de 110 kW - distância de recalque de 4.100 a 4.300 m</t>
  </si>
  <si>
    <t>Dragagem de areia média com draga de sucção e recalque - bomba de 746 kW e cortador de 110 kW - distância de recalque de 4.300 a 4.500 m</t>
  </si>
  <si>
    <t>Dragagem de areia média com draga de sucção e recalque - bomba de 746 kW e cortador de 110 kW - distância de recalque de 4.500 a 4.700 m</t>
  </si>
  <si>
    <t>Dragagem de areia média com draga de sucção e recalque - bomba de 746 kW e cortador de 110 kW - distância de recalque de 4.700 a 4.900 m</t>
  </si>
  <si>
    <t>Dragagem de areia média com draga de sucção e recalque - bomba de 746 kW e cortador de 110 kW - distância de recalque de 4.900 a 5.100 m</t>
  </si>
  <si>
    <t>Dragagem de areia média com draga de sucção e recalque - bomba de 746 kW e cortador de 110 kW - distância de recalque de 5.100 a 5.300 m</t>
  </si>
  <si>
    <t>Dragagem de areia média com draga de sucção e recalque - bomba de 746 kW e cortador de 110 kW - distância de recalque de 5.300 a 5.500 m</t>
  </si>
  <si>
    <t>Dragagem de areia média com draga de sucção e recalque - bomba de 746 kW e cortador de 110 kW - distância de recalque de 5.500 a 5.700 m</t>
  </si>
  <si>
    <t>Dragagem de areia média com draga de sucção e recalque - bomba de 746 kW e cortador de 110 kW - distância de recalque de 5.700 a 5.900 m</t>
  </si>
  <si>
    <t>Dragagem de areia média com draga de sucção e recalque - bomba de 746 kW e cortador de 110 kW - distância de recalque de 5.900 a 6.100 m</t>
  </si>
  <si>
    <t>Dragagem de areia média com draga de sucção e recalque - bomba de 746 kW e cortador de 110 kW - distância de recalque de 500 a 700 m</t>
  </si>
  <si>
    <t>Dragagem de areia média com draga de sucção e recalque - bomba de 746 kW e cortador de 110 kW - distância de recalque de 700 a 900 m</t>
  </si>
  <si>
    <t>Dragagem de areia média com draga de sucção e recalque - bomba de 746 kW e cortador de 110 kW - distância de recalque de 900 a 1.100 m</t>
  </si>
  <si>
    <t>Dragagem de areia média com draga de sucção e recalque - bomba de 746 kW e cortador de 110 kW - distância de recalque de até 500 m</t>
  </si>
  <si>
    <t>Dragagem de areia média com draga hopper - capacidade da cisterna de 1.000 m³ - DMT de 1.500 a 1.800 m</t>
  </si>
  <si>
    <t>Dragagem de areia média com draga hopper - capacidade da cisterna de 1.000 m³ - DMT de 1.800 a 2.100 m</t>
  </si>
  <si>
    <t>Dragagem de areia média com draga hopper - capacidade da cisterna de 1.000 m³ - DMT de 2.100 a 2.400 m</t>
  </si>
  <si>
    <t>Dragagem de areia média com draga hopper - capacidade da cisterna de 1.000 m³ - DMT de 2.400 a 2.700 m</t>
  </si>
  <si>
    <t>Dragagem de areia média com draga hopper - capacidade da cisterna de 1.000 m³ - DMT de 2.700 a 3.000 m</t>
  </si>
  <si>
    <t>Dragagem de areia média com draga hopper - capacidade da cisterna de 1.000 m³ - DMT de 3.000 m</t>
  </si>
  <si>
    <t>Dragagem de areia média com draga hopper - capacidade da cisterna de 10.000 m³ - DMT de 1.500 a 1.800 m</t>
  </si>
  <si>
    <t>Dragagem de areia média com draga hopper - capacidade da cisterna de 10.000 m³ - DMT de 1.800 a 2.100 m</t>
  </si>
  <si>
    <t>Dragagem de areia média com draga hopper - capacidade da cisterna de 10.000 m³ - DMT de 2.100 a 2.400 m</t>
  </si>
  <si>
    <t>Dragagem de areia média com draga hopper - capacidade da cisterna de 10.000 m³ - DMT de 2.400 a 2.700 m</t>
  </si>
  <si>
    <t>Dragagem de areia média com draga hopper - capacidade da cisterna de 10.000 m³ - DMT de 2.700 a 3.000 m</t>
  </si>
  <si>
    <t>Dragagem de areia média com draga hopper - capacidade da cisterna de 10.000 m³ - DMT de 3.000 m</t>
  </si>
  <si>
    <t>Dragagem de areia média com draga hopper - capacidade da cisterna de 15.000 m³ - DMT de 1.500 a 1.800 m</t>
  </si>
  <si>
    <t>Dragagem de areia média com draga hopper - capacidade da cisterna de 15.000 m³ - DMT de 1.800 a 2.100 m</t>
  </si>
  <si>
    <t>Dragagem de areia média com draga hopper - capacidade da cisterna de 15.000 m³ - DMT de 2.100 a 2.400 m</t>
  </si>
  <si>
    <t>Dragagem de areia média com draga hopper - capacidade da cisterna de 15.000 m³ - DMT de 2.400 a 2.700 m</t>
  </si>
  <si>
    <t>Dragagem de areia média com draga hopper - capacidade da cisterna de 15.000 m³ - DMT de 2.700 a 3.000 m</t>
  </si>
  <si>
    <t>Dragagem de areia média com draga hopper - capacidade da cisterna de 15.000 m³ - DMT de 3.000 m</t>
  </si>
  <si>
    <t>Dragagem de areia média com draga hopper - capacidade da cisterna de 2.000 m³ - DMT de 1.500 a 1.800 m</t>
  </si>
  <si>
    <t>Dragagem de areia média com draga hopper - capacidade da cisterna de 2.000 m³ - DMT de 1.800 a 2.100 m</t>
  </si>
  <si>
    <t>Dragagem de areia média com draga hopper - capacidade da cisterna de 2.000 m³ - DMT de 2.100 a 2.400 m</t>
  </si>
  <si>
    <t>Dragagem de areia média com draga hopper - capacidade da cisterna de 2.000 m³ - DMT de 2.400 a 2.700 m</t>
  </si>
  <si>
    <t>Dragagem de areia média com draga hopper - capacidade da cisterna de 2.000 m³ - DMT de 2.700 a 3.000 m</t>
  </si>
  <si>
    <t>Dragagem de areia média com draga hopper - capacidade da cisterna de 2.000 m³ - DMT de 3.000 m</t>
  </si>
  <si>
    <t>Dragagem de areia média com draga hopper - capacidade da cisterna de 20.000 m³ - DMT de 1.500 a 1.800 m</t>
  </si>
  <si>
    <t>Dragagem de areia média com draga hopper - capacidade da cisterna de 20.000 m³ - DMT de 1.800 a 2.100 m</t>
  </si>
  <si>
    <t>Dragagem de areia média com draga hopper - capacidade da cisterna de 20.000 m³ - DMT de 2.100 a 2.400 m</t>
  </si>
  <si>
    <t>Dragagem de areia média com draga hopper - capacidade da cisterna de 20.000 m³ - DMT de 2.400 a 2.700 m</t>
  </si>
  <si>
    <t>Dragagem de areia média com draga hopper - capacidade da cisterna de 20.000 m³ - DMT de 2.700 a 3.000 m</t>
  </si>
  <si>
    <t>Dragagem de areia média com draga hopper - capacidade da cisterna de 20.000 m³ - DMT de 3.000 m</t>
  </si>
  <si>
    <t>Dragagem de areia média com draga hopper - capacidade da cisterna de 3.000 m³ - DMT de 1.500 a 1.800 m</t>
  </si>
  <si>
    <t>Dragagem de areia média com draga hopper - capacidade da cisterna de 3.000 m³ - DMT de 1.800 a 2.100 m</t>
  </si>
  <si>
    <t>Dragagem de areia média com draga hopper - capacidade da cisterna de 3.000 m³ - DMT de 2.100 a 2.400 m</t>
  </si>
  <si>
    <t>Dragagem de areia média com draga hopper - capacidade da cisterna de 3.000 m³ - DMT de 2.400 a 2.700 m</t>
  </si>
  <si>
    <t>Dragagem de areia média com draga hopper - capacidade da cisterna de 3.000 m³ - DMT de 2.700 a 3.000 m</t>
  </si>
  <si>
    <t>Dragagem de areia média com draga hopper - capacidade da cisterna de 3.000 m³ - DMT de 3.000 m</t>
  </si>
  <si>
    <t>Dragagem de areia média com draga hopper - capacidade da cisterna de 4.000 m³ - DMT de 1.500 a 1.800 m</t>
  </si>
  <si>
    <t>Dragagem de areia média com draga hopper - capacidade da cisterna de 4.000 m³ - DMT de 1.800 a 2.100 m</t>
  </si>
  <si>
    <t>Dragagem de areia média com draga hopper - capacidade da cisterna de 4.000 m³ - DMT de 2.100 a 2.400 m</t>
  </si>
  <si>
    <t>Dragagem de areia média com draga hopper - capacidade da cisterna de 4.000 m³ - DMT de 2.400 a 2.700 m</t>
  </si>
  <si>
    <t>Dragagem de areia média com draga hopper - capacidade da cisterna de 4.000 m³ - DMT de 2.700 a 3.000 m</t>
  </si>
  <si>
    <t>Dragagem de areia média com draga hopper - capacidade da cisterna de 4.000 m³ - DMT de 3.000 m</t>
  </si>
  <si>
    <t>Dragagem de areia média com draga hopper - capacidade da cisterna de 5.000 m³ - DMT de 1.500 a 1.800 m</t>
  </si>
  <si>
    <t>Dragagem de areia média com draga hopper - capacidade da cisterna de 5.000 m³ - DMT de 1.800 a 2.100 m</t>
  </si>
  <si>
    <t>Dragagem de areia média com draga hopper - capacidade da cisterna de 5.000 m³ - DMT de 2.100 a 2.400 m</t>
  </si>
  <si>
    <t>Dragagem de areia média com draga hopper - capacidade da cisterna de 5.000 m³ - DMT de 2.400 a 2.700 m</t>
  </si>
  <si>
    <t>Dragagem de areia média com draga hopper - capacidade da cisterna de 5.000 m³ - DMT de 2.700 a 3.000 m</t>
  </si>
  <si>
    <t>Dragagem de areia média com draga hopper - capacidade da cisterna de 5.000 m³ - DMT de 3.000 m</t>
  </si>
  <si>
    <t>Dragagem de areia média com draga hopper - capacidade da cisterna de 750 m³ - DMT de 1.500 a 1.800 m</t>
  </si>
  <si>
    <t>Dragagem de areia média com draga hopper - capacidade da cisterna de 750 m³ - DMT de 1.800 a 2.100 m</t>
  </si>
  <si>
    <t>Dragagem de areia média com draga hopper - capacidade da cisterna de 750 m³ - DMT de 2.100 a 2.400 m</t>
  </si>
  <si>
    <t>Dragagem de areia média com draga hopper - capacidade da cisterna de 750 m³ - DMT de 2.400 a 2.700 m</t>
  </si>
  <si>
    <t>Dragagem de areia média com draga hopper - capacidade da cisterna de 750 m³ - DMT de 2.700 a 3.000 m</t>
  </si>
  <si>
    <t>Dragagem de areia média com draga hopper - capacidade da cisterna de 750 m³ - DMT de 3.000 m</t>
  </si>
  <si>
    <t>Dragagem de cascalho com draga de sucção e recalque - bomba de 1.350 kW e cortador de 170 kW - distância de recalque de 1.100 a 1.300 m</t>
  </si>
  <si>
    <t>Dragagem de cascalho com draga de sucção e recalque - bomba de 1.350 kW e cortador de 170 kW - distância de recalque de 1.300 a 1.500 m</t>
  </si>
  <si>
    <t>Dragagem de cascalho com draga de sucção e recalque - bomba de 1.350 kW e cortador de 170 kW - distância de recalque de 1.500 a 1.700 m</t>
  </si>
  <si>
    <t>Dragagem de cascalho com draga de sucção e recalque - bomba de 1.350 kW e cortador de 170 kW - distância de recalque de 1.700 a 1.900 m</t>
  </si>
  <si>
    <t>Dragagem de cascalho com draga de sucção e recalque - bomba de 1.350 kW e cortador de 170 kW - distância de recalque de 1.900 a 2.100 m</t>
  </si>
  <si>
    <t>Dragagem de cascalho com draga de sucção e recalque - bomba de 1.350 kW e cortador de 170 kW - distância de recalque de 2.100 a 2.300 m</t>
  </si>
  <si>
    <t>Dragagem de cascalho com draga de sucção e recalque - bomba de 1.350 kW e cortador de 170 kW - distância de recalque de 500 a 700 m</t>
  </si>
  <si>
    <t>Dragagem de cascalho com draga de sucção e recalque - bomba de 1.350 kW e cortador de 170 kW - distância de recalque de 700 a 900 m</t>
  </si>
  <si>
    <t>Dragagem de cascalho com draga de sucção e recalque - bomba de 1.350 kW e cortador de 170 kW - distância de recalque de 900 a 1.100 m</t>
  </si>
  <si>
    <t>Dragagem de cascalho com draga de sucção e recalque - bomba de 1.350 kW e cortador de 170 kW - distância de recalque de até 500 m</t>
  </si>
  <si>
    <t>Dragagem de cascalho com draga de sucção e recalque - bomba de 294 kW e cortador de 30 kW - distância de recalque de 1.100 a 1.300 m</t>
  </si>
  <si>
    <t>Dragagem de cascalho com draga de sucção e recalque - bomba de 294 kW e cortador de 30 kW - distância de recalque de 1.300 a 1.500 m</t>
  </si>
  <si>
    <t>Dragagem de cascalho com draga de sucção e recalque - bomba de 294 kW e cortador de 30 kW - distância de recalque de 500 a 700 m</t>
  </si>
  <si>
    <t>Dragagem de cascalho com draga de sucção e recalque - bomba de 294 kW e cortador de 30 kW - distância de recalque de 700 a 900 m</t>
  </si>
  <si>
    <t>Dragagem de cascalho com draga de sucção e recalque - bomba de 294 kW e cortador de 30 kW - distância de recalque de 900 a 1.100 m</t>
  </si>
  <si>
    <t>Dragagem de cascalho com draga de sucção e recalque - bomba de 294 kW e cortador de 30 kW - distância de recalque de até 500 m</t>
  </si>
  <si>
    <t>Dragagem de cascalho com draga de sucção e recalque - bomba de 483 kW e cortador de 55 kW - distância de recalque até 500 m</t>
  </si>
  <si>
    <t>Dragagem de cascalho com draga de sucção e recalque - bomba de 483 kW e cortador de 55 kW - distância de recalque de 1.100 a 1.300 m</t>
  </si>
  <si>
    <t>Dragagem de cascalho com draga de sucção e recalque - bomba de 483 kW e cortador de 55 kW - distância de recalque de 1.300 a 1.500 m</t>
  </si>
  <si>
    <t>Dragagem de cascalho com draga de sucção e recalque - bomba de 483 kW e cortador de 55 kW - distância de recalque de 500 a 700 m</t>
  </si>
  <si>
    <t>Dragagem de cascalho com draga de sucção e recalque - bomba de 483 kW e cortador de 55 kW - distância de recalque de 700 a 900 m</t>
  </si>
  <si>
    <t>Dragagem de cascalho com draga de sucção e recalque - bomba de 483 kW e cortador de 55 kW - distância de recalque de 900 a 1.100 m</t>
  </si>
  <si>
    <t>Dragagem de cascalho com draga de sucção e recalque - bomba de 746 kW e cortador de 110 kW - distância de recalque de 1.100 a 1.300 m</t>
  </si>
  <si>
    <t>Dragagem de cascalho com draga de sucção e recalque - bomba de 746 kW e cortador de 110 kW - distância de recalque de 1.300 a 1.500 m</t>
  </si>
  <si>
    <t>Dragagem de cascalho com draga de sucção e recalque - bomba de 746 kW e cortador de 110 kW - distância de recalque de 1.500 a 1.700 m</t>
  </si>
  <si>
    <t>Dragagem de cascalho com draga de sucção e recalque - bomba de 746 kW e cortador de 110 kW - distância de recalque de 1.700 a 1.900 m</t>
  </si>
  <si>
    <t>Dragagem de cascalho com draga de sucção e recalque - bomba de 746 kW e cortador de 110 kW - distância de recalque de 500 a 700 m</t>
  </si>
  <si>
    <t>Dragagem de cascalho com draga de sucção e recalque - bomba de 746 kW e cortador de 110 kW - distância de recalque de 700 a 900 m</t>
  </si>
  <si>
    <t>Dragagem de cascalho com draga de sucção e recalque - bomba de 746 kW e cortador de 110 kW - distância de recalque de 900 a 1.100 m</t>
  </si>
  <si>
    <t>Dragagem de cascalho com draga de sucção e recalque - bomba de 746 kW e cortador de 110 kW - distância de recalque de até 500 m</t>
  </si>
  <si>
    <t>Dragagem de cascalho com draga hopper - capacidade da cisterna de 1.000 m³ - DMT de 1.500 a 1.800 m</t>
  </si>
  <si>
    <t>Dragagem de cascalho com draga hopper - capacidade da cisterna de 1.000 m³ - DMT de 1.800 a 2.100 m</t>
  </si>
  <si>
    <t>Dragagem de cascalho com draga hopper - capacidade da cisterna de 1.000 m³ - DMT de 2.100 a 2.400 m</t>
  </si>
  <si>
    <t>Dragagem de cascalho com draga hopper - capacidade da cisterna de 1.000 m³ - DMT de 2.400 a 2.700 m</t>
  </si>
  <si>
    <t>Dragagem de cascalho com draga hopper - capacidade da cisterna de 1.000 m³ - DMT de 2.700 a 3.000 m</t>
  </si>
  <si>
    <t>Dragagem de cascalho com draga hopper - capacidade da cisterna de 1.000 m³ - DMT de 3.000 m</t>
  </si>
  <si>
    <t>Dragagem de cascalho com draga hopper - capacidade da cisterna de 10.000 m³ - DMT de 1.500 a 1.800 m</t>
  </si>
  <si>
    <t>Dragagem de cascalho com draga hopper - capacidade da cisterna de 10.000 m³ - DMT de 1.800 a 2.100 m</t>
  </si>
  <si>
    <t>Dragagem de cascalho com draga hopper - capacidade da cisterna de 10.000 m³ - DMT de 2.100 a 2.400 m</t>
  </si>
  <si>
    <t>Dragagem de cascalho com draga hopper - capacidade da cisterna de 10.000 m³ - DMT de 2.400 a 2.700 m</t>
  </si>
  <si>
    <t>Dragagem de cascalho com draga hopper - capacidade da cisterna de 10.000 m³ - DMT de 2.700 a 3.000 m</t>
  </si>
  <si>
    <t>Dragagem de cascalho com draga hopper - capacidade da cisterna de 10.000 m³ - DMT de 3.000 m</t>
  </si>
  <si>
    <t>Dragagem de cascalho com draga hopper - capacidade da cisterna de 15.000 m³ - DMT de 1.500 a 1.800 m</t>
  </si>
  <si>
    <t>Dragagem de cascalho com draga hopper - capacidade da cisterna de 15.000 m³ - DMT de 1.800 a 2.100 m</t>
  </si>
  <si>
    <t>Dragagem de cascalho com draga hopper - capacidade da cisterna de 15.000 m³ - DMT de 2.100 a 2.400 m</t>
  </si>
  <si>
    <t>Dragagem de cascalho com draga hopper - capacidade da cisterna de 15.000 m³ - DMT de 2.400 a 2.700 m</t>
  </si>
  <si>
    <t>Dragagem de cascalho com draga hopper - capacidade da cisterna de 15.000 m³ - DMT de 2.700 a 3.000 m</t>
  </si>
  <si>
    <t>Dragagem de cascalho com draga hopper - capacidade da cisterna de 15.000 m³ - DMT de 3.000 m</t>
  </si>
  <si>
    <t>Dragagem de cascalho com draga hopper - capacidade da cisterna de 2.000 m³ - DMT de 1.500 a 1.800 m</t>
  </si>
  <si>
    <t>Dragagem de cascalho com draga hopper - capacidade da cisterna de 2.000 m³ - DMT de 1.800 a 2.100 m</t>
  </si>
  <si>
    <t>Dragagem de cascalho com draga hopper - capacidade da cisterna de 2.000 m³ - DMT de 2.100 a 2.400 m</t>
  </si>
  <si>
    <t>Dragagem de cascalho com draga hopper - capacidade da cisterna de 2.000 m³ - DMT de 2.400 a 2.700 m</t>
  </si>
  <si>
    <t>Dragagem de cascalho com draga hopper - capacidade da cisterna de 2.000 m³ - DMT de 2.700 a 3.000 m</t>
  </si>
  <si>
    <t>Dragagem de cascalho com draga hopper - capacidade da cisterna de 2.000 m³ - DMT de 3.000 m</t>
  </si>
  <si>
    <t>Dragagem de cascalho com draga hopper - capacidade da cisterna de 20.000 m³ - DMT de 1.500 a 1.800 m</t>
  </si>
  <si>
    <t>Dragagem de cascalho com draga hopper - capacidade da cisterna de 20.000 m³ - DMT de 1.800 a 2.100 m</t>
  </si>
  <si>
    <t>Dragagem de cascalho com draga hopper - capacidade da cisterna de 20.000 m³ - DMT de 2.100 a 2.400 m</t>
  </si>
  <si>
    <t>Dragagem de cascalho com draga hopper - capacidade da cisterna de 20.000 m³ - DMT de 2.400 a 2.700 m</t>
  </si>
  <si>
    <t>Dragagem de cascalho com draga hopper - capacidade da cisterna de 20.000 m³ - DMT de 2.700 a 3.000 m</t>
  </si>
  <si>
    <t>Dragagem de cascalho com draga hopper - capacidade da cisterna de 20.000 m³ - DMT de 3.000 m</t>
  </si>
  <si>
    <t>Dragagem de cascalho com draga hopper - capacidade da cisterna de 3.000 m³ - DMT de 1.500 a 1.800 m</t>
  </si>
  <si>
    <t>Dragagem de cascalho com draga hopper - capacidade da cisterna de 3.000 m³ - DMT de 1.800 a 2.100 m</t>
  </si>
  <si>
    <t>Dragagem de cascalho com draga hopper - capacidade da cisterna de 3.000 m³ - DMT de 2.100 a 2.400 m</t>
  </si>
  <si>
    <t>Dragagem de cascalho com draga hopper - capacidade da cisterna de 3.000 m³ - DMT de 2.400 a 2.700 m</t>
  </si>
  <si>
    <t>Dragagem de cascalho com draga hopper - capacidade da cisterna de 3.000 m³ - DMT de 2.700 a 3.000 m</t>
  </si>
  <si>
    <t>Dragagem de cascalho com draga hopper - capacidade da cisterna de 3.000 m³ - DMT de 3.000 m</t>
  </si>
  <si>
    <t>Dragagem de cascalho com draga hopper - capacidade da cisterna de 4.000 m³ - DMT de 1.500 a 1.800 m</t>
  </si>
  <si>
    <t>Dragagem de cascalho com draga hopper - capacidade da cisterna de 4.000 m³ - DMT de 1.800 a 2.100 m</t>
  </si>
  <si>
    <t>Dragagem de cascalho com draga hopper - capacidade da cisterna de 4.000 m³ - DMT de 2.100 a 2.400 m</t>
  </si>
  <si>
    <t>Dragagem de cascalho com draga hopper - capacidade da cisterna de 4.000 m³ - DMT de 2.400 a 2.700 m</t>
  </si>
  <si>
    <t>Dragagem de cascalho com draga hopper - capacidade da cisterna de 4.000 m³ - DMT de 2.700 a 3.000 m</t>
  </si>
  <si>
    <t>Dragagem de cascalho com draga hopper - capacidade da cisterna de 4.000 m³ - DMT de 3.000 m</t>
  </si>
  <si>
    <t>Dragagem de cascalho com draga hopper - capacidade da cisterna de 5.000 m³ - DMT de 1.500 a 1.800 m</t>
  </si>
  <si>
    <t>Dragagem de cascalho com draga hopper - capacidade da cisterna de 5.000 m³ - DMT de 1.800 a 2.100 m</t>
  </si>
  <si>
    <t>Dragagem de cascalho com draga hopper - capacidade da cisterna de 5.000 m³ - DMT de 2.100 a 2.400 m</t>
  </si>
  <si>
    <t>Dragagem de cascalho com draga hopper - capacidade da cisterna de 5.000 m³ - DMT de 2.400 a 2.700 m</t>
  </si>
  <si>
    <t>Dragagem de cascalho com draga hopper - capacidade da cisterna de 5.000 m³ - DMT de 2.700 a 3.000 m</t>
  </si>
  <si>
    <t>Dragagem de cascalho com draga hopper - capacidade da cisterna de 5.000 m³ - DMT de 3.000 m</t>
  </si>
  <si>
    <t>Dragagem de cascalho com draga hopper - capacidade da cisterna de 750 m³ - DMT de 1.500 a 1.800 m</t>
  </si>
  <si>
    <t>Dragagem de cascalho com draga hopper - capacidade da cisterna de 750 m³ - DMT de 1.800 a 2.100 m</t>
  </si>
  <si>
    <t>Dragagem de cascalho com draga hopper - capacidade da cisterna de 750 m³ - DMT de 2.100 a 2.400 m</t>
  </si>
  <si>
    <t>Dragagem de cascalho com draga hopper - capacidade da cisterna de 750 m³ - DMT de 2.400 a 2.700 m</t>
  </si>
  <si>
    <t>Dragagem de cascalho com draga hopper - capacidade da cisterna de 750 m³ - DMT de 2.700 a 3.000 m</t>
  </si>
  <si>
    <t>Dragagem de cascalho com draga hopper - capacidade da cisterna de 750 m³ - DMT de 3.000 m</t>
  </si>
  <si>
    <t>Dragagem de cascalho fino com draga de sucção e recalque - bomba de 1.350 kW e cortador de 170 kW - distância de recalque de 1.100 a 1.300 m</t>
  </si>
  <si>
    <t>Dragagem de cascalho fino com draga de sucção e recalque - bomba de 1.350 kW e cortador de 170 kW - distância de recalque de 1.300 a 1.500 m</t>
  </si>
  <si>
    <t>Dragagem de cascalho fino com draga de sucção e recalque - bomba de 1.350 kW e cortador de 170 kW - distância de recalque de 1.500 a 1.700 m</t>
  </si>
  <si>
    <t>Dragagem de cascalho fino com draga de sucção e recalque - bomba de 1.350 kW e cortador de 170 kW - distância de recalque de 1.700 a 1.900 m</t>
  </si>
  <si>
    <t>Dragagem de cascalho fino com draga de sucção e recalque - bomba de 1.350 kW e cortador de 170 kW - distância de recalque de 1.900 a 2.100 m</t>
  </si>
  <si>
    <t>Dragagem de cascalho fino com draga de sucção e recalque - bomba de 1.350 kW e cortador de 170 kW - distância de recalque de 2.100 a 2.300 m</t>
  </si>
  <si>
    <t>Dragagem de cascalho fino com draga de sucção e recalque - bomba de 1.350 kW e cortador de 170 kW - distância de recalque de 2.300 a 2.500 m</t>
  </si>
  <si>
    <t>Dragagem de cascalho fino com draga de sucção e recalque - bomba de 1.350 kW e cortador de 170 kW - distância de recalque de 2.500 a 2.700 m</t>
  </si>
  <si>
    <t>Dragagem de cascalho fino com draga de sucção e recalque - bomba de 1.350 kW e cortador de 170 kW - distância de recalque de 2.700 a 2.900 m</t>
  </si>
  <si>
    <t>Dragagem de cascalho fino com draga de sucção e recalque - bomba de 1.350 kW e cortador de 170 kW - distância de recalque de 2.900 a 3.100 m</t>
  </si>
  <si>
    <t>Dragagem de cascalho fino com draga de sucção e recalque - bomba de 1.350 kW e cortador de 170 kW - distância de recalque de 3.100 a 3.300 m</t>
  </si>
  <si>
    <t>Dragagem de cascalho fino com draga de sucção e recalque - bomba de 1.350 kW e cortador de 170 kW - distância de recalque de 3.300 a 3.500 m</t>
  </si>
  <si>
    <t>Dragagem de cascalho fino com draga de sucção e recalque - bomba de 1.350 kW e cortador de 170 kW - distância de recalque de 3.500 a 3.700 m</t>
  </si>
  <si>
    <t>Dragagem de cascalho fino com draga de sucção e recalque - bomba de 1.350 kW e cortador de 170 kW - distância de recalque de 3.700 a 3.900 m</t>
  </si>
  <si>
    <t>Dragagem de cascalho fino com draga de sucção e recalque - bomba de 1.350 kW e cortador de 170 kW - distância de recalque de 3.900 a 4.100 m</t>
  </si>
  <si>
    <t>Dragagem de cascalho fino com draga de sucção e recalque - bomba de 1.350 kW e cortador de 170 kW - distância de recalque de 500 a 700 m</t>
  </si>
  <si>
    <t>Dragagem de cascalho fino com draga de sucção e recalque - bomba de 1.350 kW e cortador de 170 kW - distância de recalque de 700 a 900 m</t>
  </si>
  <si>
    <t>Dragagem de cascalho fino com draga de sucção e recalque - bomba de 1.350 kW e cortador de 170 kW - distância de recalque de 900 a 1.100 m</t>
  </si>
  <si>
    <t>Dragagem de cascalho fino com draga de sucção e recalque - bomba de 1.350 kW e cortador de 170 kW - distância de recalque de até 500 m</t>
  </si>
  <si>
    <t>Dragagem de cascalho fino com draga de sucção e recalque - bomba de 294 kW e cortador de 30 kW - distância de recalque de 1.100 a 1.300 m</t>
  </si>
  <si>
    <t>Dragagem de cascalho fino com draga de sucção e recalque - bomba de 294 kW e cortador de 30 kW - distância de recalque de 1.300 a 1.500 m</t>
  </si>
  <si>
    <t>Dragagem de cascalho fino com draga de sucção e recalque - bomba de 294 kW e cortador de 30 kW - distância de recalque de 1.500 a 1.700 m</t>
  </si>
  <si>
    <t>Dragagem de cascalho fino com draga de sucção e recalque - bomba de 294 kW e cortador de 30 kW - distância de recalque de 500 a 700 m</t>
  </si>
  <si>
    <t>Dragagem de cascalho fino com draga de sucção e recalque - bomba de 294 kW e cortador de 30 kW - distância de recalque de 700 a 900 m</t>
  </si>
  <si>
    <t>Dragagem de cascalho fino com draga de sucção e recalque - bomba de 294 kW e cortador de 30 kW - distância de recalque de 900 a 1.100 m</t>
  </si>
  <si>
    <t>Dragagem de cascalho fino com draga de sucção e recalque - bomba de 294 kW e cortador de 30 kW - distância de recalque de até 500 m</t>
  </si>
  <si>
    <t>Dragagem de cascalho fino com draga de sucção e recalque - bomba de 483 kW e cortador de 55 kW - distância de recalque de 1.100 a 1.300 m</t>
  </si>
  <si>
    <t>Dragagem de cascalho fino com draga de sucção e recalque - bomba de 483 kW e cortador de 55 kW - distância de recalque de 1.300 a 1.500 m</t>
  </si>
  <si>
    <t>Dragagem de cascalho fino com draga de sucção e recalque - bomba de 483 kW e cortador de 55 kW - distância de recalque de 1.500 a 1.700 m</t>
  </si>
  <si>
    <t>Dragagem de cascalho fino com draga de sucção e recalque - bomba de 483 kW e cortador de 55 kW - distância de recalque de 1.700 a 1.900 m</t>
  </si>
  <si>
    <t>Dragagem de cascalho fino com draga de sucção e recalque - bomba de 483 kW e cortador de 55 kW - distância de recalque de 1.900 a 2.100 m</t>
  </si>
  <si>
    <t>Dragagem de cascalho fino com draga de sucção e recalque - bomba de 483 kW e cortador de 55 kW - distância de recalque de 2.100 a 2.300 m</t>
  </si>
  <si>
    <t>Dragagem de cascalho fino com draga de sucção e recalque - bomba de 483 kW e cortador de 55 kW - distância de recalque de 2.300 a 2.500 m</t>
  </si>
  <si>
    <t>Dragagem de cascalho fino com draga de sucção e recalque - bomba de 483 kW e cortador de 55 kW - distância de recalque de 500 a 700 m</t>
  </si>
  <si>
    <t>Dragagem de cascalho fino com draga de sucção e recalque - bomba de 483 kW e cortador de 55 kW - distância de recalque de 700 a 900 m</t>
  </si>
  <si>
    <t>Dragagem de cascalho fino com draga de sucção e recalque - bomba de 483 kW e cortador de 55 kW - distância de recalque de 900 a 1.100 m</t>
  </si>
  <si>
    <t>Dragagem de cascalho fino com draga de sucção e recalque - bomba de 483 kW e cortador de 55 kW - distância de recalque de até 500 m</t>
  </si>
  <si>
    <t>Dragagem de cascalho fino com draga de sucção e recalque - bomba de 746 kW e cortador de 110 kW - distância de recalque de 1.100 a 1.300 m</t>
  </si>
  <si>
    <t>Dragagem de cascalho fino com draga de sucção e recalque - bomba de 746 kW e cortador de 110 kW - distância de recalque de 1.300 a 1.500 m</t>
  </si>
  <si>
    <t>Dragagem de cascalho fino com draga de sucção e recalque - bomba de 746 kW e cortador de 110 kW - distância de recalque de 1.500 a 1.700 m</t>
  </si>
  <si>
    <t>Dragagem de cascalho fino com draga de sucção e recalque - bomba de 746 kW e cortador de 110 kW - distância de recalque de 1.700 a 1.900 m</t>
  </si>
  <si>
    <t>Dragagem de cascalho fino com draga de sucção e recalque - bomba de 746 kW e cortador de 110 kW - distância de recalque de 1.900 a 2.100 m</t>
  </si>
  <si>
    <t>Dragagem de cascalho fino com draga de sucção e recalque - bomba de 746 kW e cortador de 110 kW - distância de recalque de 2.100 a 2.300 m</t>
  </si>
  <si>
    <t>Dragagem de cascalho fino com draga de sucção e recalque - bomba de 746 kW e cortador de 110 kW - distância de recalque de 2.300 a 2.500 m</t>
  </si>
  <si>
    <t>Dragagem de cascalho fino com draga de sucção e recalque - bomba de 746 kW e cortador de 110 kW - distância de recalque de 2.500 a 2.700 m</t>
  </si>
  <si>
    <t>Dragagem de cascalho fino com draga de sucção e recalque - bomba de 746 kW e cortador de 110 kW - distância de recalque de 2.700 a 2.900 m</t>
  </si>
  <si>
    <t>Dragagem de cascalho fino com draga de sucção e recalque - bomba de 746 kW e cortador de 110 kW - distância de recalque de 2.900 a 3.100 m</t>
  </si>
  <si>
    <t>Dragagem de cascalho fino com draga de sucção e recalque - bomba de 746 kW e cortador de 110 kW - distância de recalque de 500 a 700 m</t>
  </si>
  <si>
    <t>Dragagem de cascalho fino com draga de sucção e recalque - bomba de 746 kW e cortador de 110 kW - distância de recalque de 700 a 900 m</t>
  </si>
  <si>
    <t>Dragagem de cascalho fino com draga de sucção e recalque - bomba de 746 kW e cortador de 110 kW - distância de recalque de 900 a 1.100 m</t>
  </si>
  <si>
    <t>Dragagem de cascalho fino com draga de sucção e recalque - bomba de 746 kW e cortador de 110 kW - distância de recalque de até 500 m</t>
  </si>
  <si>
    <t>Dragagem de cascalho fino com draga hopper - capacidade da cisterna de 1.000 m³ - DMT de 1.500 a 1.800 m</t>
  </si>
  <si>
    <t>Dragagem de cascalho fino com draga hopper - capacidade da cisterna de 1.000 m³ - DMT de 1.800 a 2.100 m</t>
  </si>
  <si>
    <t>Dragagem de cascalho fino com draga hopper - capacidade da cisterna de 1.000 m³ - DMT de 2.100 a 2.400 m</t>
  </si>
  <si>
    <t>Dragagem de cascalho fino com draga hopper - capacidade da cisterna de 1.000 m³ - DMT de 2.400 a 2.700 m</t>
  </si>
  <si>
    <t>Dragagem de cascalho fino com draga hopper - capacidade da cisterna de 1.000 m³ - DMT de 2.700 a 3.000 m</t>
  </si>
  <si>
    <t>Dragagem de cascalho fino com draga hopper - capacidade da cisterna de 1.000 m³ - DMT de 3.000 m</t>
  </si>
  <si>
    <t>Dragagem de cascalho fino com draga hopper - capacidade da cisterna de 10.000 m³ - DMT de 1.500 a 1.800 m</t>
  </si>
  <si>
    <t>Dragagem de cascalho fino com draga hopper - capacidade da cisterna de 10.000 m³ - DMT de 1.800 a 2.100 m</t>
  </si>
  <si>
    <t>Dragagem de cascalho fino com draga hopper - capacidade da cisterna de 10.000 m³ - DMT de 2.100 a 2.400 m</t>
  </si>
  <si>
    <t>Dragagem de cascalho fino com draga hopper - capacidade da cisterna de 10.000 m³ - DMT de 2.400 a 2.700 m</t>
  </si>
  <si>
    <t>Dragagem de cascalho fino com draga hopper - capacidade da cisterna de 10.000 m³ - DMT de 2.700 a 3.000 m</t>
  </si>
  <si>
    <t>Dragagem de cascalho fino com draga hopper - capacidade da cisterna de 10.000 m³ - DMT de 3.000 m</t>
  </si>
  <si>
    <t>Dragagem de cascalho fino com draga hopper - capacidade da cisterna de 15.000 m³ - DMT de 1.500 a 1.800 m</t>
  </si>
  <si>
    <t>Dragagem de cascalho fino com draga hopper - capacidade da cisterna de 15.000 m³ - DMT de 1.800 a 2.100 m</t>
  </si>
  <si>
    <t>Dragagem de cascalho fino com draga hopper - capacidade da cisterna de 15.000 m³ - DMT de 2.100 a 2.400 m</t>
  </si>
  <si>
    <t>Dragagem de cascalho fino com draga hopper - capacidade da cisterna de 15.000 m³ - DMT de 2.400 a 2.700 m</t>
  </si>
  <si>
    <t>Dragagem de cascalho fino com draga hopper - capacidade da cisterna de 15.000 m³ - DMT de 2.700 a 3.000 m</t>
  </si>
  <si>
    <t>Dragagem de cascalho fino com draga hopper - capacidade da cisterna de 15.000 m³ - DMT de 3.000 m</t>
  </si>
  <si>
    <t>Dragagem de cascalho fino com draga hopper - capacidade da cisterna de 2.000 m³ - DMT de 1.500 a 1.800 m</t>
  </si>
  <si>
    <t>Dragagem de cascalho fino com draga hopper - capacidade da cisterna de 2.000 m³ - DMT de 1.800 a 2.100 m</t>
  </si>
  <si>
    <t>Dragagem de cascalho fino com draga hopper - capacidade da cisterna de 2.000 m³ - DMT de 2.100 a 2.400 m</t>
  </si>
  <si>
    <t>Dragagem de cascalho fino com draga hopper - capacidade da cisterna de 2.000 m³ - DMT de 2.400 a 2.700 m</t>
  </si>
  <si>
    <t>Dragagem de cascalho fino com draga hopper - capacidade da cisterna de 2.000 m³ - DMT de 2.700 a 3.000 m</t>
  </si>
  <si>
    <t>Dragagem de cascalho fino com draga hopper - capacidade da cisterna de 2.000 m³ - DMT de 3.000 m</t>
  </si>
  <si>
    <t>Dragagem de cascalho fino com draga hopper - capacidade da cisterna de 20.000 m³ - DMT de 1.500 a 1.800 m</t>
  </si>
  <si>
    <t>Dragagem de cascalho fino com draga hopper - capacidade da cisterna de 20.000 m³ - DMT de 1.800 a 2.100 m</t>
  </si>
  <si>
    <t>Dragagem de cascalho fino com draga hopper - capacidade da cisterna de 20.000 m³ - DMT de 2.100 a 2.400 m</t>
  </si>
  <si>
    <t>Dragagem de cascalho fino com draga hopper - capacidade da cisterna de 20.000 m³ - DMT de 2.400 a 2.700 m</t>
  </si>
  <si>
    <t>Dragagem de cascalho fino com draga hopper - capacidade da cisterna de 20.000 m³ - DMT de 2.700 a 3.000 m</t>
  </si>
  <si>
    <t>Dragagem de cascalho fino com draga hopper - capacidade da cisterna de 20.000 m³ - DMT de 3.000 m</t>
  </si>
  <si>
    <t>Dragagem de cascalho fino com draga hopper - capacidade da cisterna de 3.000 m³ - DMT de 1.500 a 1.800 m</t>
  </si>
  <si>
    <t>Dragagem de cascalho fino com draga hopper - capacidade da cisterna de 3.000 m³ - DMT de 1.800 a 2.100 m</t>
  </si>
  <si>
    <t>Dragagem de cascalho fino com draga hopper - capacidade da cisterna de 3.000 m³ - DMT de 2.100 a 2.400 m</t>
  </si>
  <si>
    <t>Dragagem de cascalho fino com draga hopper - capacidade da cisterna de 3.000 m³ - DMT de 2.400 a 2.700 m</t>
  </si>
  <si>
    <t>Dragagem de cascalho fino com draga hopper - capacidade da cisterna de 3.000 m³ - DMT de 2.700 a 3.000 m</t>
  </si>
  <si>
    <t>Dragagem de cascalho fino com draga hopper - capacidade da cisterna de 3.000 m³ - DMT de 3.000 m</t>
  </si>
  <si>
    <t>Dragagem de cascalho fino com draga hopper - capacidade da cisterna de 4.000 m³ - DMT de 1.500 a 1.800 m</t>
  </si>
  <si>
    <t>Dragagem de cascalho fino com draga hopper - capacidade da cisterna de 4.000 m³ - DMT de 1.800 a 2.100 m</t>
  </si>
  <si>
    <t>Dragagem de cascalho fino com draga hopper - capacidade da cisterna de 4.000 m³ - DMT de 2.100 a 2.400 m</t>
  </si>
  <si>
    <t>Dragagem de cascalho fino com draga hopper - capacidade da cisterna de 4.000 m³ - DMT de 2.400 a 2.700 m</t>
  </si>
  <si>
    <t>Dragagem de cascalho fino com draga hopper - capacidade da cisterna de 4.000 m³ - DMT de 2.700 a 3.000 m</t>
  </si>
  <si>
    <t>Dragagem de cascalho fino com draga hopper - capacidade da cisterna de 4.000 m³ - DMT de 3.000 m</t>
  </si>
  <si>
    <t>Dragagem de cascalho fino com draga hopper - capacidade da cisterna de 5.000 m³ - DMT de 1.500 a 1.800 m</t>
  </si>
  <si>
    <t>Dragagem de cascalho fino com draga hopper - capacidade da cisterna de 5.000 m³ - DMT de 1.800 a 2.100 m</t>
  </si>
  <si>
    <t>Dragagem de cascalho fino com draga hopper - capacidade da cisterna de 5.000 m³ - DMT de 2.100 a 2.400 m</t>
  </si>
  <si>
    <t>Dragagem de cascalho fino com draga hopper - capacidade da cisterna de 5.000 m³ - DMT de 2.400 a 2.700 m</t>
  </si>
  <si>
    <t>Dragagem de cascalho fino com draga hopper - capacidade da cisterna de 5.000 m³ - DMT de 2.700 a 3.000 m</t>
  </si>
  <si>
    <t>Dragagem de cascalho fino com draga hopper - capacidade da cisterna de 5.000 m³ - DMT de 3.000 m</t>
  </si>
  <si>
    <t>Dragagem de cascalho fino com draga hopper - capacidade da cisterna de 750 m³ - DMT de 1.500 a 1.800 m</t>
  </si>
  <si>
    <t>Dragagem de cascalho fino com draga hopper - capacidade da cisterna de 750 m³ - DMT de 1.800 a 2.100 m</t>
  </si>
  <si>
    <t>Dragagem de cascalho fino com draga hopper - capacidade da cisterna de 750 m³ - DMT de 2.100 a 2.400 m</t>
  </si>
  <si>
    <t>Dragagem de cascalho fino com draga hopper - capacidade da cisterna de 750 m³ - DMT de 2.400 a 2.700 m</t>
  </si>
  <si>
    <t>Dragagem de cascalho fino com draga hopper - capacidade da cisterna de 750 m³ - DMT de 2.700 a 3.000 m</t>
  </si>
  <si>
    <t>Dragagem de cascalho fino com draga hopper - capacidade da cisterna de 750 m³ - DMT de 3.000 m</t>
  </si>
  <si>
    <t>Dragagem de material de 1ª categoria com clamshell sobre pontão flutuante - capacidade da caçamba de 4,6 m³ - transporte com batelão sem propulsão com capacidade de 100 t - DMT 0 a 300 m</t>
  </si>
  <si>
    <t>Dragagem de material de 1ª categoria com clamshell sobre pontão flutuante - capacidade da caçamba de 4,6 m³ - transporte com batelão sem propulsão com capacidade de 100 t - DMT 1.200 a 1.500 m</t>
  </si>
  <si>
    <t>Dragagem de material de 1ª categoria com clamshell sobre pontão flutuante - capacidade da caçamba de 4,6 m³ - transporte com batelão sem propulsão com capacidade de 100 t - DMT 1.500 a 1.800 m</t>
  </si>
  <si>
    <t>Dragagem de material de 1ª categoria com clamshell sobre pontão flutuante - capacidade da caçamba de 4,6 m³ - transporte com batelão sem propulsão com capacidade de 100 t - DMT 1.800 a 2.100 m</t>
  </si>
  <si>
    <t>Dragagem de material de 1ª categoria com clamshell sobre pontão flutuante - capacidade da caçamba de 4,6 m³ - transporte com batelão sem propulsão com capacidade de 100 t - DMT 2.100 a 2.400 m</t>
  </si>
  <si>
    <t>Dragagem de material de 1ª categoria com clamshell sobre pontão flutuante - capacidade da caçamba de 4,6 m³ - transporte com batelão sem propulsão com capacidade de 100 t - DMT 2.400 a 2.700 m</t>
  </si>
  <si>
    <t>Dragagem de material de 1ª categoria com clamshell sobre pontão flutuante - capacidade da caçamba de 4,6 m³ - transporte com batelão sem propulsão com capacidade de 100 t - DMT 2.700 a 3.000 m</t>
  </si>
  <si>
    <t>Dragagem de material de 1ª categoria com clamshell sobre pontão flutuante - capacidade da caçamba de 4,6 m³ - transporte com batelão sem propulsão com capacidade de 100 t - DMT 300 a 600 m</t>
  </si>
  <si>
    <t>Dragagem de material de 1ª categoria com clamshell sobre pontão flutuante - capacidade da caçamba de 4,6 m³ - transporte com batelão sem propulsão com capacidade de 100 t - DMT 600 a 900 m</t>
  </si>
  <si>
    <t>Dragagem de material de 1ª categoria com clamshell sobre pontão flutuante - capacidade da caçamba de 4,6 m³ - transporte com batelão sem propulsão com capacidade de 100 t - DMT 900 a 1.200 m</t>
  </si>
  <si>
    <t>Dragagem de material de 1ª categoria com clamshell sobre pontão flutuante - capacidade da caçamba de 4,6 m³ - transporte com batelão sem propulsão com capacidade de 100 t - DMT de 3.000 m</t>
  </si>
  <si>
    <t>Dragagem de material de 1ª categoria com dragline - caçamba de 2,1 m³ - caminho de serviço em leito natural - DMT 1.000 a 1.200 m - com caminhão de 14 m³ e carregadeira</t>
  </si>
  <si>
    <t>Dragagem de material de 1ª categoria com dragline - caçamba de 2,1 m³ - caminho de serviço em leito natural - DMT 1.200 a 1.400 m - com caminhão de 14 m³ e carregadeira</t>
  </si>
  <si>
    <t>Dragagem de material de 1ª categoria com dragline - caçamba de 2,1 m³ - caminho de serviço em leito natural - DMT 1.400 a 1.600 m - com caminhão de 14 m³ e carregadeira</t>
  </si>
  <si>
    <t>Dragagem de material de 1ª categoria com dragline - caçamba de 2,1 m³ - caminho de serviço em leito natural - DMT 1.600 a 1.800 m - com caminhão de 14 m³ e carregadeira</t>
  </si>
  <si>
    <t>Dragagem de material de 1ª categoria com dragline - caçamba de 2,1 m³ - caminho de serviço em leito natural - DMT 1.800 a 2.000 m - com caminhão de 14 m³ e carregadeira</t>
  </si>
  <si>
    <t>Dragagem de material de 1ª categoria com dragline - caçamba de 2,1 m³ - caminho de serviço em leito natural - DMT 2.000 a 2.500 m - com caminhão de 14 m³ e carregadeira</t>
  </si>
  <si>
    <t>Dragagem de material de 1ª categoria com dragline - caçamba de 2,1 m³ - caminho de serviço em leito natural - DMT 2.500 a 3.000 m - com caminhão de 14 m³ e carregadeira</t>
  </si>
  <si>
    <t>Dragagem de material de 1ª categoria com dragline - caçamba de 2,1 m³ - caminho de serviço em leito natural - DMT 200 a 400 m - com caminhão de 14 m³ e carregadeira</t>
  </si>
  <si>
    <t>Dragagem de material de 1ª categoria com dragline - caçamba de 2,1 m³ - caminho de serviço em leito natural - DMT 400 a 600 m - com caminhão de 14 m³ e carregadeira</t>
  </si>
  <si>
    <t>Dragagem de material de 1ª categoria com dragline - caçamba de 2,1 m³ - caminho de serviço em leito natural - DMT 50 a 200 m - com caminhão de 14 m³ e carregadeira</t>
  </si>
  <si>
    <t>Dragagem de material de 1ª categoria com dragline - caçamba de 2,1 m³ - caminho de serviço em leito natural - DMT 600 a 800 m - com caminhão de 14 m³ e carregadeira</t>
  </si>
  <si>
    <t>Dragagem de material de 1ª categoria com dragline - caçamba de 2,1 m³ - caminho de serviço em leito natural - DMT 800 a 1.000 m - com caminhão de 14 m³ e carregadeira</t>
  </si>
  <si>
    <t>Dragagem de material de 1ª categoria com dragline - caçamba de 2,1 m³ - caminho de serviço em leito natural - DMT de 3.000 m - com caminhão de 14 m³ e carregadeira</t>
  </si>
  <si>
    <t>Dragagem de material de 1ª categoria com dragline - caçamba de 2,1 m³ - caminho de serviço em revestimento primário - DMT 1.000 a 1.200 m - com caminhão de 14 m³ e carregadeira</t>
  </si>
  <si>
    <t>Dragagem de material de 1ª categoria com dragline - caçamba de 2,1 m³ - caminho de serviço em revestimento primário - DMT 1.200 a 1.400 m - com caminhão de 14 m³ e carregadeira</t>
  </si>
  <si>
    <t>Dragagem de material de 1ª categoria com dragline - caçamba de 2,1 m³ - caminho de serviço em revestimento primário - DMT 1.400 a 1.600 m - com caminhão de 14 m³ e carregadeira</t>
  </si>
  <si>
    <t>Dragagem de material de 1ª categoria com dragline - caçamba de 2,1 m³ - caminho de serviço em revestimento primário - DMT 1.600 a 1.800 m - com caminhão de 14 m³ e carregadeira</t>
  </si>
  <si>
    <t>Dragagem de material de 1ª categoria com dragline - caçamba de 2,1 m³ - caminho de serviço em revestimento primário - DMT 1.800 a 2.000 m - com caminhão de 14 m³ e carregadeira</t>
  </si>
  <si>
    <t>Dragagem de material de 1ª categoria com dragline - caçamba de 2,1 m³ - caminho de serviço em revestimento primário - DMT 2.000 a 2.500 m - com caminhão de 14 m³ e carregadeira</t>
  </si>
  <si>
    <t>Dragagem de material de 1ª categoria com dragline - caçamba de 2,1 m³ - caminho de serviço em revestimento primário - DMT 2.500 a 3.000 m - com caminhão de 14 m³ e carregadeira</t>
  </si>
  <si>
    <t>Dragagem de material de 1ª categoria com dragline - caçamba de 2,1 m³ - caminho de serviço em revestimento primário - DMT 200 a 400 m - com caminhão de 14 m³ e carregadeira</t>
  </si>
  <si>
    <t>Dragagem de material de 1ª categoria com dragline - caçamba de 2,1 m³ - caminho de serviço em revestimento primário - DMT 400 a 600 m - com caminhão de 14 m³ e carregadeira</t>
  </si>
  <si>
    <t>Dragagem de material de 1ª categoria com dragline - caçamba de 2,1 m³ - caminho de serviço em revestimento primário - DMT 50 a 200 m - com caminhão de 14 m³ e carregadeira</t>
  </si>
  <si>
    <t>Dragagem de material de 1ª categoria com dragline - caçamba de 2,1 m³ - caminho de serviço em revestimento primário - DMT 600 a 800 m - com caminhão de 14 m³ e carregadeira</t>
  </si>
  <si>
    <t>Dragagem de material de 1ª categoria com dragline - caçamba de 2,1 m³ - caminho de serviço em revestimento primário - DMT 800 a 1.000 m - com caminhão de 14 m³ e carregadeira</t>
  </si>
  <si>
    <t>Dragagem de material de 1ª categoria com dragline - caçamba de 2,1 m³ - caminho de serviço em revestimento primário - DMT de 3.000 m - com caminhão de 14 m³ e carregadeira</t>
  </si>
  <si>
    <t>Dragagem de material de 1ª categoria com dragline - caçamba de 2,1 m³ - caminho de serviço pavimentado - DMT 1.000 a 1.200 m - com caminhão de 14 m³ e carregadeira</t>
  </si>
  <si>
    <t>Dragagem de material de 1ª categoria com dragline - caçamba de 2,1 m³ - caminho de serviço pavimentado - DMT 1.200 a 1.400 m - com caminhão de 14 m³ e carregadeira</t>
  </si>
  <si>
    <t>Dragagem de material de 1ª categoria com dragline - caçamba de 2,1 m³ - caminho de serviço pavimentado - DMT 1.400 a 1.600 m - com caminhão de 14 m³ e carregadeira</t>
  </si>
  <si>
    <t>Dragagem de material de 1ª categoria com dragline - caçamba de 2,1 m³ - caminho de serviço pavimentado - DMT 1.600 a 1.800 m - com caminhão de 14 m³ e carregadeira</t>
  </si>
  <si>
    <t>Dragagem de material de 1ª categoria com dragline - caçamba de 2,1 m³ - caminho de serviço pavimentado - DMT 1.800 a 2.000 m - com caminhão de 14 m³ e carregadeira</t>
  </si>
  <si>
    <t>Dragagem de material de 1ª categoria com dragline - caçamba de 2,1 m³ - caminho de serviço pavimentado - DMT 2.000 a 2.500 m - com caminhão de 14 m³ e carregadeira</t>
  </si>
  <si>
    <t>Dragagem de material de 1ª categoria com dragline - caçamba de 2,1 m³ - caminho de serviço pavimentado - DMT 2.500 a 3.000 m - com caminhão de 14 m³ e carregadeira</t>
  </si>
  <si>
    <t>Dragagem de material de 1ª categoria com dragline - caçamba de 2,1 m³ - caminho de serviço pavimentado - DMT 200 a 400 m - com caminhão de 14 m³ e carregadeira</t>
  </si>
  <si>
    <t>Dragagem de material de 1ª categoria com dragline - caçamba de 2,1 m³ - caminho de serviço pavimentado - DMT 400 a 600 m - com caminhão de 14 m³ e carregadeira</t>
  </si>
  <si>
    <t>Dragagem de material de 1ª categoria com dragline - caçamba de 2,1 m³ - caminho de serviço pavimentado - DMT 50 a 200 m - com caminhão de 14 m³ e carregadeira</t>
  </si>
  <si>
    <t>Dragagem de material de 1ª categoria com dragline - caçamba de 2,1 m³ - caminho de serviço pavimentado - DMT 600 a 800 m - com caminhão de 14 m³ e carregadeira</t>
  </si>
  <si>
    <t>Dragagem de material de 1ª categoria com dragline - caçamba de 2,1 m³ - caminho de serviço pavimentado - DMT 800 a 1.000 m - com caminhão de 14 m³ e carregadeira</t>
  </si>
  <si>
    <t>Dragagem de material de 1ª categoria com dragline - caçamba de 2,1 m³ - caminho de serviço pavimentado - DMT de 3.000 m - com caminhão de 14 m³ e carregadeira</t>
  </si>
  <si>
    <t>Dragagem de material de 1ª categoria com dragline - caçamba de 2,1 m³ - DMT até 50 m</t>
  </si>
  <si>
    <t>Dragagem de material de 1ª categoria com escavadeira hidráulica - capacidade de caçamba de 1,56 m³ - caminho de serviço em leito natural - DMT 1.000 a 1.200 m</t>
  </si>
  <si>
    <t>Dragagem de material de 1ª categoria com escavadeira hidráulica - capacidade de caçamba de 1,56 m³ - caminho de serviço em leito natural - DMT 1.200 a 1.400 m</t>
  </si>
  <si>
    <t>Dragagem de material de 1ª categoria com escavadeira hidráulica - capacidade de caçamba de 1,56 m³ - caminho de serviço em leito natural - DMT 1.400 a 1.600 m</t>
  </si>
  <si>
    <t>Dragagem de material de 1ª categoria com escavadeira hidráulica - capacidade de caçamba de 1,56 m³ - caminho de serviço em leito natural - DMT 1.600 a 1.800 m</t>
  </si>
  <si>
    <t>Dragagem de material de 1ª categoria com escavadeira hidráulica - capacidade de caçamba de 1,56 m³ - caminho de serviço em leito natural - DMT 1.800 a 2.000 m</t>
  </si>
  <si>
    <t>Dragagem de material de 1ª categoria com escavadeira hidráulica - capacidade de caçamba de 1,56 m³ - caminho de serviço em leito natural - DMT 2.000 a 2.500 m</t>
  </si>
  <si>
    <t>Dragagem de material de 1ª categoria com escavadeira hidráulica - capacidade de caçamba de 1,56 m³ - caminho de serviço em leito natural - DMT 2.500 a 3.000 m</t>
  </si>
  <si>
    <t>Dragagem de material de 1ª categoria com escavadeira hidráulica - capacidade de caçamba de 1,56 m³ - caminho de serviço em leito natural - DMT 200 a 400 m</t>
  </si>
  <si>
    <t>Dragagem de material de 1ª categoria com escavadeira hidráulica - capacidade de caçamba de 1,56 m³ - caminho de serviço em leito natural - DMT 3.000 m</t>
  </si>
  <si>
    <t>Dragagem de material de 1ª categoria com escavadeira hidráulica - capacidade de caçamba de 1,56 m³ - caminho de serviço em leito natural - DMT 400 a 600 m</t>
  </si>
  <si>
    <t>Dragagem de material de 1ª categoria com escavadeira hidráulica - capacidade de caçamba de 1,56 m³ - caminho de serviço em leito natural - DMT 50 a 200 m</t>
  </si>
  <si>
    <t>Dragagem de material de 1ª categoria com escavadeira hidráulica - capacidade de caçamba de 1,56 m³ - caminho de serviço em leito natural - DMT 600 a 800 m</t>
  </si>
  <si>
    <t>Dragagem de material de 1ª categoria com escavadeira hidráulica - capacidade de caçamba de 1,56 m³ - caminho de serviço em leito natural - DMT 800 a 1.000 m</t>
  </si>
  <si>
    <t>Dragagem de material de 1ª categoria com escavadeira hidráulica - capacidade de caçamba de 1,56 m³ - caminho de serviço em revestimento primário - DMT 1.000 a 1.200 m</t>
  </si>
  <si>
    <t>Dragagem de material de 1ª categoria com escavadeira hidráulica - capacidade de caçamba de 1,56 m³ - caminho de serviço em revestimento primário - DMT 1.200 a 1.400 m</t>
  </si>
  <si>
    <t>Dragagem de material de 1ª categoria com escavadeira hidráulica - capacidade de caçamba de 1,56 m³ - caminho de serviço em revestimento primário - DMT 1.400 a 1.600 m</t>
  </si>
  <si>
    <t>Dragagem de material de 1ª categoria com escavadeira hidráulica - capacidade de caçamba de 1,56 m³ - caminho de serviço em revestimento primário - DMT 1.600 a 1.800 m</t>
  </si>
  <si>
    <t>Dragagem de material de 1ª categoria com escavadeira hidráulica - capacidade de caçamba de 1,56 m³ - caminho de serviço em revestimento primário - DMT 1.800 a 2.000 m</t>
  </si>
  <si>
    <t>Dragagem de material de 1ª categoria com escavadeira hidráulica - capacidade de caçamba de 1,56 m³ - caminho de serviço em revestimento primário - DMT 2.000 a 2.500 m</t>
  </si>
  <si>
    <t>Dragagem de material de 1ª categoria com escavadeira hidráulica - capacidade de caçamba de 1,56 m³ - caminho de serviço em revestimento primário - DMT 2.500 a 3.000 m</t>
  </si>
  <si>
    <t>Dragagem de material de 1ª categoria com escavadeira hidráulica - capacidade de caçamba de 1,56 m³ - caminho de serviço em revestimento primário - DMT 200 a 400 m</t>
  </si>
  <si>
    <t>Dragagem de material de 1ª categoria com escavadeira hidráulica - capacidade de caçamba de 1,56 m³ - caminho de serviço em revestimento primário - DMT 3.000 m</t>
  </si>
  <si>
    <t>Dragagem de material de 1ª categoria com escavadeira hidráulica - capacidade de caçamba de 1,56 m³ - caminho de serviço em revestimento primário - DMT 400 a 600 m</t>
  </si>
  <si>
    <t>Dragagem de material de 1ª categoria com escavadeira hidráulica - capacidade de caçamba de 1,56 m³ - caminho de serviço em revestimento primário - DMT 50 a 200 m</t>
  </si>
  <si>
    <t>Dragagem de material de 1ª categoria com escavadeira hidráulica - capacidade de caçamba de 1,56 m³ - caminho de serviço em revestimento primário - DMT 600 a 800 m</t>
  </si>
  <si>
    <t>Dragagem de material de 1ª categoria com escavadeira hidráulica - capacidade de caçamba de 1,56 m³ - caminho de serviço em revestimento primário - DMT 800 a 1.000 m</t>
  </si>
  <si>
    <t>Dragagem de material de 1ª categoria com escavadeira hidráulica - capacidade de caçamba de 1,56 m³ - caminho de serviço pavimentado - DMT 1.000 a 1.200 m</t>
  </si>
  <si>
    <t>Dragagem de material de 1ª categoria com escavadeira hidráulica - capacidade de caçamba de 1,56 m³ - caminho de serviço pavimentado - DMT 1.200 a 1.400 m</t>
  </si>
  <si>
    <t>Dragagem de material de 1ª categoria com escavadeira hidráulica - capacidade de caçamba de 1,56 m³ - caminho de serviço pavimentado - DMT 1.400 a 1.600 m</t>
  </si>
  <si>
    <t>Dragagem de material de 1ª categoria com escavadeira hidráulica - capacidade de caçamba de 1,56 m³ - caminho de serviço pavimentado - DMT 1.600 a 1.800 m</t>
  </si>
  <si>
    <t>Dragagem de material de 1ª categoria com escavadeira hidráulica - capacidade de caçamba de 1,56 m³ - caminho de serviço pavimentado - DMT 1.800 a 2.000 m</t>
  </si>
  <si>
    <t>Dragagem de material de 1ª categoria com escavadeira hidráulica - capacidade de caçamba de 1,56 m³ - caminho de serviço pavimentado - DMT 2.000 a 2.500 m</t>
  </si>
  <si>
    <t>Dragagem de material de 1ª categoria com escavadeira hidráulica - capacidade de caçamba de 1,56 m³ - caminho de serviço pavimentado - DMT 2.500 a 3.000 m</t>
  </si>
  <si>
    <t>Dragagem de material de 1ª categoria com escavadeira hidráulica - capacidade de caçamba de 1,56 m³ - caminho de serviço pavimentado - DMT 200 a 400 m</t>
  </si>
  <si>
    <t>Dragagem de material de 1ª categoria com escavadeira hidráulica - capacidade de caçamba de 1,56 m³ - caminho de serviço pavimentado - DMT 3.000 m</t>
  </si>
  <si>
    <t>Dragagem de material de 1ª categoria com escavadeira hidráulica - capacidade de caçamba de 1,56 m³ - caminho de serviço pavimentado - DMT 400 a 600 m</t>
  </si>
  <si>
    <t>Dragagem de material de 1ª categoria com escavadeira hidráulica - capacidade de caçamba de 1,56 m³ - caminho de serviço pavimentado - DMT 50 a 200 m</t>
  </si>
  <si>
    <t>Dragagem de material de 1ª categoria com escavadeira hidráulica - capacidade de caçamba de 1,56 m³ - caminho de serviço pavimentado - DMT 600 a 800 m</t>
  </si>
  <si>
    <t>Dragagem de material de 1ª categoria com escavadeira hidráulica - capacidade de caçamba de 1,56 m³ - caminho de serviço pavimentado - DMT 800 a 1.000 m</t>
  </si>
  <si>
    <t>Dragagem de material de 1ª categoria com escavadeira hidráulica - capacidade de caçamba de 1,56 m³ - DMT 0 a 50 m</t>
  </si>
  <si>
    <t>Dragagem de material de 1ª categoria com escavadeira hidráulica sobre pontão flutuante - capacidade da caçamba de 1,56 m³ - transporte com batelão sem propulsão com capacidade de 100 t - DMT 0 a 300 m</t>
  </si>
  <si>
    <t>Dragagem de material de 1ª categoria com escavadeira hidráulica sobre pontão flutuante - capacidade da caçamba de 1,56 m³ - transporte com batelão sem propulsão com capacidade de 100 t - DMT 1.200 a 1.500 m</t>
  </si>
  <si>
    <t>Dragagem de material de 1ª categoria com escavadeira hidráulica sobre pontão flutuante - capacidade da caçamba de 1,56 m³ - transporte com batelão sem propulsão com capacidade de 100 t - DMT 1.500 a 1.800 m</t>
  </si>
  <si>
    <t>Dragagem de material de 1ª categoria com escavadeira hidráulica sobre pontão flutuante - capacidade da caçamba de 1,56 m³ - transporte com batelão sem propulsão com capacidade de 100 t - DMT 1.800 a 2.100 m</t>
  </si>
  <si>
    <t>Dragagem de material de 1ª categoria com escavadeira hidráulica sobre pontão flutuante - capacidade da caçamba de 1,56 m³ - transporte com batelão sem propulsão com capacidade de 100 t - DMT 2.100 a 2.400 m</t>
  </si>
  <si>
    <t>Dragagem de material de 1ª categoria com escavadeira hidráulica sobre pontão flutuante - capacidade da caçamba de 1,56 m³ - transporte com batelão sem propulsão com capacidade de 100 t - DMT 2.400 a 2.700 m</t>
  </si>
  <si>
    <t>Dragagem de material de 1ª categoria com escavadeira hidráulica sobre pontão flutuante - capacidade da caçamba de 1,56 m³ - transporte com batelão sem propulsão com capacidade de 100 t - DMT 2.700 a 3.000 m</t>
  </si>
  <si>
    <t>Dragagem de material de 1ª categoria com escavadeira hidráulica sobre pontão flutuante - capacidade da caçamba de 1,56 m³ - transporte com batelão sem propulsão com capacidade de 100 t - DMT 300 a 600 m</t>
  </si>
  <si>
    <t>Dragagem de material de 1ª categoria com escavadeira hidráulica sobre pontão flutuante - capacidade da caçamba de 1,56 m³ - transporte com batelão sem propulsão com capacidade de 100 t - DMT 600 a 900 m</t>
  </si>
  <si>
    <t>Dragagem de material de 1ª categoria com escavadeira hidráulica sobre pontão flutuante - capacidade da caçamba de 1,56 m³ - transporte com batelão sem propulsão com capacidade de 100 t - DMT 900 a 1.200 m</t>
  </si>
  <si>
    <t>Dragagem de material de 1ª categoria com escavadeira hidráulica sobre pontão flutuante - capacidade da caçamba de 1,56 m³ - transporte com batelão sem propulsão com capacidade de 100 t - DMT de 3.000 m</t>
  </si>
  <si>
    <t>Dragagem de silte com draga hopper - capacidade da cisterna de 1.000 m³ - DMT de 1.500 a 1.800 m</t>
  </si>
  <si>
    <t>Dragagem de silte com draga hopper - capacidade da cisterna de 1.000 m³ - DMT de 1.800 a 2.100 m</t>
  </si>
  <si>
    <t>Dragagem de silte com draga hopper - capacidade da cisterna de 1.000 m³ - DMT de 2.100 a 2.400 m</t>
  </si>
  <si>
    <t>Dragagem de silte com draga hopper - capacidade da cisterna de 1.000 m³ - DMT de 2.400 a 2.700 m</t>
  </si>
  <si>
    <t>Dragagem de silte com draga hopper - capacidade da cisterna de 1.000 m³ - DMT de 2.700 a 3.000 m</t>
  </si>
  <si>
    <t>Dragagem de silte com draga hopper - capacidade da cisterna de 1.000 m³ - DMT de 3.000 m</t>
  </si>
  <si>
    <t>Dragagem de silte com draga hopper - capacidade da cisterna de 10.000 m³ - DMT de 1.500 a 1.800 m</t>
  </si>
  <si>
    <t>Dragagem de silte com draga hopper - capacidade da cisterna de 10.000 m³ - DMT de 1.800 a 2.100 m</t>
  </si>
  <si>
    <t>Dragagem de silte com draga hopper - capacidade da cisterna de 10.000 m³ - DMT de 2.100 a 2.400 m</t>
  </si>
  <si>
    <t>Dragagem de silte com draga hopper - capacidade da cisterna de 10.000 m³ - DMT de 2.400 a 2.700 m</t>
  </si>
  <si>
    <t>Dragagem de silte com draga hopper - capacidade da cisterna de 10.000 m³ - DMT de 2.700 a 3.000 m</t>
  </si>
  <si>
    <t>Dragagem de silte com draga hopper - capacidade da cisterna de 10.000 m³ - DMT de 3.000 m</t>
  </si>
  <si>
    <t>Dragagem de silte com draga hopper - capacidade da cisterna de 15.000 m³ - DMT de 1.500 a 1.800 m</t>
  </si>
  <si>
    <t>Dragagem de silte com draga hopper - capacidade da cisterna de 15.000 m³ - DMT de 1.800 a 2.100 m</t>
  </si>
  <si>
    <t>Dragagem de silte com draga hopper - capacidade da cisterna de 15.000 m³ - DMT de 2.100 a 2.400 m</t>
  </si>
  <si>
    <t>Dragagem de silte com draga hopper - capacidade da cisterna de 15.000 m³ - DMT de 2.400 a 2.700 m</t>
  </si>
  <si>
    <t>Dragagem de silte com draga hopper - capacidade da cisterna de 15.000 m³ - DMT de 2.700 a 3.000 m</t>
  </si>
  <si>
    <t>Dragagem de silte com draga hopper - capacidade da cisterna de 15.000 m³ - DMT de 3.000 m</t>
  </si>
  <si>
    <t>Dragagem de silte com draga hopper - capacidade da cisterna de 2.000 m³ - DMT de 1.500 a 1.800 m</t>
  </si>
  <si>
    <t>Dragagem de silte com draga hopper - capacidade da cisterna de 2.000 m³ - DMT de 1.800 a 2.100 m</t>
  </si>
  <si>
    <t>Dragagem de silte com draga hopper - capacidade da cisterna de 2.000 m³ - DMT de 2.100 a 2.400 m</t>
  </si>
  <si>
    <t>Dragagem de silte com draga hopper - capacidade da cisterna de 2.000 m³ - DMT de 2.400 a 2.700 m</t>
  </si>
  <si>
    <t>Dragagem de silte com draga hopper - capacidade da cisterna de 2.000 m³ - DMT de 2.700 a 3.000 m</t>
  </si>
  <si>
    <t>Dragagem de silte com draga hopper - capacidade da cisterna de 2.000 m³ - DMT de 3.000 m</t>
  </si>
  <si>
    <t>Dragagem de silte com draga hopper - capacidade da cisterna de 20.000 m³ - DMT de 1.500 a 1.800 m</t>
  </si>
  <si>
    <t>Dragagem de silte com draga hopper - capacidade da cisterna de 20.000 m³ - DMT de 1.800 a 2.100 m</t>
  </si>
  <si>
    <t>Dragagem de silte com draga hopper - capacidade da cisterna de 20.000 m³ - DMT de 2.100 a 2.400 m</t>
  </si>
  <si>
    <t>Dragagem de silte com draga hopper - capacidade da cisterna de 20.000 m³ - DMT de 2.400 a 2.700 m</t>
  </si>
  <si>
    <t>Dragagem de silte com draga hopper - capacidade da cisterna de 20.000 m³ - DMT de 2.700 a 3.000 m</t>
  </si>
  <si>
    <t>Dragagem de silte com draga hopper - capacidade da cisterna de 20.000 m³ - DMT de 3.000 m</t>
  </si>
  <si>
    <t>Dragagem de silte com draga hopper - capacidade da cisterna de 3.000 m³ - DMT de 1.500 a 1.800 m</t>
  </si>
  <si>
    <t>Dragagem de silte com draga hopper - capacidade da cisterna de 3.000 m³ - DMT de 1.800 a 2.100 m</t>
  </si>
  <si>
    <t>Dragagem de silte com draga hopper - capacidade da cisterna de 3.000 m³ - DMT de 2.100 a 2.400 m</t>
  </si>
  <si>
    <t>Dragagem de silte com draga hopper - capacidade da cisterna de 3.000 m³ - DMT de 2.400 a 2.700 m</t>
  </si>
  <si>
    <t>Dragagem de silte com draga hopper - capacidade da cisterna de 3.000 m³ - DMT de 2.700 a 3.000 m</t>
  </si>
  <si>
    <t>Dragagem de silte com draga hopper - capacidade da cisterna de 3.000 m³ - DMT de 3.000 m</t>
  </si>
  <si>
    <t>Dragagem de silte com draga hopper - capacidade da cisterna de 4.000 m³ - DMT de 1.500 a 1.800 m</t>
  </si>
  <si>
    <t>Dragagem de silte com draga hopper - capacidade da cisterna de 4.000 m³ - DMT de 1.800 a 2.100 m</t>
  </si>
  <si>
    <t>Dragagem de silte com draga hopper - capacidade da cisterna de 4.000 m³ - DMT de 2.100 a 2.400 m</t>
  </si>
  <si>
    <t>Dragagem de silte com draga hopper - capacidade da cisterna de 4.000 m³ - DMT de 2.400 a 2.700 m</t>
  </si>
  <si>
    <t>Dragagem de silte com draga hopper - capacidade da cisterna de 4.000 m³ - DMT de 2.700 a 3.000 m</t>
  </si>
  <si>
    <t>Dragagem de silte com draga hopper - capacidade da cisterna de 4.000 m³ - DMT de 3.000 m</t>
  </si>
  <si>
    <t>Dragagem de silte com draga hopper - capacidade da cisterna de 5.000 m³ - DMT de 1.500 a 1.800 m</t>
  </si>
  <si>
    <t>Dragagem de silte com draga hopper - capacidade da cisterna de 5.000 m³ - DMT de 1.800 a 2.100 m</t>
  </si>
  <si>
    <t>Dragagem de silte com draga hopper - capacidade da cisterna de 5.000 m³ - DMT de 2.100 a 2.400 m</t>
  </si>
  <si>
    <t>Dragagem de silte com draga hopper - capacidade da cisterna de 5.000 m³ - DMT de 2.400 a 2.700 m</t>
  </si>
  <si>
    <t>Dragagem de silte com draga hopper - capacidade da cisterna de 5.000 m³ - DMT de 2.700 a 3.000 m</t>
  </si>
  <si>
    <t>Dragagem de silte com draga hopper - capacidade da cisterna de 5.000 m³ - DMT de 3.000 m</t>
  </si>
  <si>
    <t>Dragagem de silte com draga hopper - capacidade da cisterna de 750 m³ - DMT de 1.500 a 1.800 m</t>
  </si>
  <si>
    <t>Dragagem de silte com draga hopper - capacidade da cisterna de 750 m³ - DMT de 1.800 a 2.100 m</t>
  </si>
  <si>
    <t>Dragagem de silte com draga hopper - capacidade da cisterna de 750 m³ - DMT de 2.100 a 2.400 m</t>
  </si>
  <si>
    <t>Dragagem de silte com draga hopper - capacidade da cisterna de 750 m³ - DMT de 2.400 a 2.700 m</t>
  </si>
  <si>
    <t>Dragagem de silte com draga hopper - capacidade da cisterna de 750 m³ - DMT de 2.700 a 3.000 m</t>
  </si>
  <si>
    <t>Dragagem de silte com draga hopper - capacidade da cisterna de 750 m³ - DMT de 3.000 m</t>
  </si>
  <si>
    <t>Alvenaria de blocos de concreto 19 x 19 x 39 cm com espessura de 20 cm - areia comercial</t>
  </si>
  <si>
    <t>Alvenaria de blocos de concreto 19 x 19 x 39 cm com espessura de 20 cm - areia extraída</t>
  </si>
  <si>
    <t>Aplicação de geotêxtil não-tecido agulhado com resistência à tração longitudinal de 14 kN/m</t>
  </si>
  <si>
    <t>Aplicação de geotêxtil não-tecido agulhado com resistência à tração longitudinal de 31 kN/m</t>
  </si>
  <si>
    <t>Boca de lobo combinada - chapéu e grelha simples - BLC 01 - areia e brita comerciais</t>
  </si>
  <si>
    <t>Boca de lobo combinada - chapéu e grelha simples - BLC 01 - areia extraída e brita produzida</t>
  </si>
  <si>
    <t>Boca de lobo combinada - chapéu e grelha simples - BLC 02 - areia e brita comerciais</t>
  </si>
  <si>
    <t>Boca de lobo combinada - chapéu e grelha simples - BLC 02 - areia extraída e brita produzida</t>
  </si>
  <si>
    <t>Boca de lobo dupla - grelha de concreto - BLDG 01 - areia e brita comerciais</t>
  </si>
  <si>
    <t>Boca de lobo dupla - grelha de concreto - BLDG 01 - areia extraída e brita produzida</t>
  </si>
  <si>
    <t>Boca de lobo dupla - grelha de concreto - BLDG 02 - areia e brita comerciais</t>
  </si>
  <si>
    <t>Boca de lobo dupla - grelha de concreto - BLDG 02 - areia extraída e brita produzida</t>
  </si>
  <si>
    <t>Boca de lobo dupla - grelha de concreto - BLDG 03 - areia e brita comerciais</t>
  </si>
  <si>
    <t>Boca de lobo dupla - grelha de concreto - BLDG 03 - areia extraída e brita produzida</t>
  </si>
  <si>
    <t>Boca de lobo dupla - grelha de concreto - BLDG 04 - areia e brita comerciais</t>
  </si>
  <si>
    <t>Boca de lobo dupla - grelha de concreto - BLDG 04 - areia extraída e brita produzida</t>
  </si>
  <si>
    <t>Boca de lobo simples - BLS 01 - areia e brita comerciais</t>
  </si>
  <si>
    <t>Boca de lobo simples - BLS 01 - areia extraída e brita produzida</t>
  </si>
  <si>
    <t>Boca de lobo simples - BLS 02 - areia e brita comerciais</t>
  </si>
  <si>
    <t>Boca de lobo simples - BLS 02 - areia extraída e brita produzida</t>
  </si>
  <si>
    <t>Boca de lobo simples - grelha de concreto - BLSG 01 - areia e brita comerciais</t>
  </si>
  <si>
    <t>Boca de lobo simples - grelha de concreto - BLSG 01 - areia extraída e brita produzida</t>
  </si>
  <si>
    <t>Boca de lobo simples - grelha de concreto - BLSG 02 - areia e brita comerciais</t>
  </si>
  <si>
    <t>Boca de lobo simples - grelha de concreto - BLSG 02 - areia extraída e brita produzida</t>
  </si>
  <si>
    <t>Boca de lobo simples - grelha de concreto - BLSG 03 - areia e brita comerciais</t>
  </si>
  <si>
    <t>Boca de lobo simples - grelha de concreto - BLSG 03 - areia extraída e brita produzida</t>
  </si>
  <si>
    <t>Boca de lobo simples - grelha de concreto - BLSG 04 - areia e brita comerciais</t>
  </si>
  <si>
    <t>Boca de lobo simples - grelha de concreto - BLSG 04 - areia extraída e brita produzida</t>
  </si>
  <si>
    <t>Boca de saída para dreno longitudinal profundo - BSD 01 - tubo de concreto perfurado - areia e brita comerciais</t>
  </si>
  <si>
    <t>Boca de saída para dreno longitudinal profundo - BSD 01 - tubo de concreto perfurado - areia extraída e brita produzida</t>
  </si>
  <si>
    <t>Boca de saída para dreno longitudinal profundo - BSD 01 - tubo de PEAD - areia e brita comerciais</t>
  </si>
  <si>
    <t>Boca de saída para dreno longitudinal profundo - BSD 01 - tubo de PEAD - areia extraída e brita produzida</t>
  </si>
  <si>
    <t>Boca de saída para dreno longitudinal profundo - BSD 02 - tubo de concreto perfurado - areia e brita comerciais</t>
  </si>
  <si>
    <t>Boca de saída para dreno longitudinal profundo - BSD 02 - tubo de concreto perfurado - areia extraída e brita produzida</t>
  </si>
  <si>
    <t>Boca de saída para dreno longitudinal profundo - BSD 02 - tubo de PEAD - areia e brita comerciais</t>
  </si>
  <si>
    <t>Boca de saída para dreno longitudinal profundo - BSD 02 - tubo de PEAD - areia extraída e brita produzida</t>
  </si>
  <si>
    <t>Boca de saída para dreno sub-horizontal em material de 1ª categoria - BSD 04 - areia e brita comerciais</t>
  </si>
  <si>
    <t>Boca de saída para dreno sub-horizontal em material de 1ª categoria - BSD 04 - areia extraída e brita produzida</t>
  </si>
  <si>
    <t>Boca de saída para dreno sub-horizontal em material de 2ª categoria - BSD 04 - areia e brita comerciais</t>
  </si>
  <si>
    <t>Boca de saída para dreno sub-horizontal em material de 2ª categoria - BSD 04 - areia extraída e brita produzida</t>
  </si>
  <si>
    <t>Boca de saída para dreno sub-superficial - BSD 03 - areia e brita comerciais</t>
  </si>
  <si>
    <t>Boca de saída para dreno sub-superficial - BSD 03 - areia extraída e brita produzida</t>
  </si>
  <si>
    <t>Bueiro de concreto tipo minitúnel sem interrupção de tráfego - seção 0,80 m x 1,40 m - escavado em material de 1ª categoria - altura mínima do aterro = 0,80 m</t>
  </si>
  <si>
    <t>Bueiro de concreto tipo minitúnel sem interrupção de tráfego - seção 0,80 m x 1,40 m - escavado em material de 2ª categoria - altura mínima do aterro = 0,80 m</t>
  </si>
  <si>
    <t>Bueiro de concreto tipo minitúnel sem interrupção de tráfego - seção 0,80 m x 1,40 m - escavado em material de 3ª categoria - altura mínima do aterro = 0,80 m</t>
  </si>
  <si>
    <t>Bueiro de concreto tipo minitúnel sem interrupção de tráfego - seção 1,00 m x 1,48 m - escavado em material de 1ª categoria - altura mínima do aterro = 0,90 m</t>
  </si>
  <si>
    <t>Bueiro de concreto tipo minitúnel sem interrupção de tráfego - seção 1,00 m x 1,48 m - escavado em material de 2ª categoria - altura mínima do aterro = 0,90 m</t>
  </si>
  <si>
    <t>Bueiro de concreto tipo minitúnel sem interrupção de tráfego - seção 1,00 m x 1,48 m - escavado em material de 3ª categoria - altura mínima do aterro = 0,90 m</t>
  </si>
  <si>
    <t>Bueiro de concreto tipo minitúnel sem interrupção de tráfego - seção 1,20 m x 1,65 m - escavado em material de 1ª categoria - altura mínima do aterro = 1,00 m</t>
  </si>
  <si>
    <t>Bueiro de concreto tipo minitúnel sem interrupção de tráfego - seção 1,20 m x 1,65 m - escavado em material de 2ª categoria - altura mínima do aterro = 1,00 m</t>
  </si>
  <si>
    <t>Bueiro de concreto tipo minitúnel sem interrupção de tráfego - seção 1,20 m x 1,65 m - escavado em material de 3ª categoria - altura mínima do aterro = 1,00 m</t>
  </si>
  <si>
    <t>Bueiro de concreto tipo minitúnel sem interrupção de tráfego - seção 1,60 m x 1,84 m - escavado em material de 1ª categoria - altura mínima do aterro = 1,20 m</t>
  </si>
  <si>
    <t>Bueiro de concreto tipo minitúnel sem interrupção de tráfego - seção 1,60 m x 1,84 m - escavado em material de 2ª categoria - altura mínima do aterro = 1,20 m</t>
  </si>
  <si>
    <t>Bueiro de concreto tipo minitúnel sem interrupção de tráfego - seção 1,60 m x 1,84 m - escavado em material de 3ª categoria - altura mínima do aterro = 1,20 m</t>
  </si>
  <si>
    <t>Bueiro de concreto tipo minitúnel sem interrupção de tráfego - seção 2,00 m x 2,00 m - escavado em material de 1ª categoria - altura mínima do aterro = 1,40 m</t>
  </si>
  <si>
    <t>Bueiro de concreto tipo minitúnel sem interrupção de tráfego - seção 2,00 m x 2,00 m - escavado em material de 2ª categoria - altura mínima do aterro = 1,40 m</t>
  </si>
  <si>
    <t>Bueiro de concreto tipo minitúnel sem interrupção de tráfego - seção 2,00 m x 2,00 m - escavado em material de 3ª categoria - altura mínima do aterro = 1,40 m</t>
  </si>
  <si>
    <t>Bueiro de concreto tipo minitúnel sem interrupção de tráfego - seção 2,20 m x 2,60 m - escavado em material de 1ª categoria - altura mínima do aterro = 1,50 m</t>
  </si>
  <si>
    <t>Bueiro de concreto tipo minitúnel sem interrupção de tráfego - seção 2,20 m x 2,60 m - escavado em material de 2ª categoria - altura mínima do aterro = 1,50 m</t>
  </si>
  <si>
    <t>Bueiro de concreto tipo minitúnel sem interrupção de tráfego - seção 2,20 m x 2,60 m - escavado em material de 3ª categoria - altura mínima do aterro = 1,50 m</t>
  </si>
  <si>
    <t>Bueiro de concreto tipo minitúnel sem interrupção de tráfego - seção 2,20 m x 2,70 m - escavado em material de 1ª categoria - altura mínima do aterro = 1,50 m</t>
  </si>
  <si>
    <t>Bueiro de concreto tipo minitúnel sem interrupção de tráfego - seção 2,20 m x 2,70 m - escavado em material de 2ª categoria - altura mínima do aterro = 1,50 m</t>
  </si>
  <si>
    <t>Bueiro de concreto tipo minitúnel sem interrupção de tráfego - seção 2,20 m x 2,70 m - escavado em material de 3ª categoria - altura mínima do aterro = 1,50 m</t>
  </si>
  <si>
    <t>Caixa coletora de sarjeta - CCS 01 - com grelha de concreto - TCC 01 - areia e brita comerciais</t>
  </si>
  <si>
    <t>Caixa coletora de sarjeta - CCS 01 - com grelha de concreto - TCC 01 - areia extraída e brita produzida</t>
  </si>
  <si>
    <t>Caixa coletora de sarjeta - CCS 01 - com grelha de ferro - TCC 02 - areia e brita comerciais</t>
  </si>
  <si>
    <t>Caixa coletora de sarjeta - CCS 01 - com grelha de ferro - TCC 02 - areia extraída e brita produzida</t>
  </si>
  <si>
    <t>Caixa coletora de sarjeta - CCS 02 - com grelha de concreto - TCC 01 - areia e brita comerciais</t>
  </si>
  <si>
    <t>Caixa coletora de sarjeta - CCS 02 - com grelha de concreto - TCC 01 - areia extraída e brita produzida</t>
  </si>
  <si>
    <t>Caixa coletora de sarjeta - CCS 02 - com grelha de ferro - TCC 02 - areia e brita comerciais</t>
  </si>
  <si>
    <t>Caixa coletora de sarjeta - CCS 02 - com grelha de ferro - TCC 02 - areia extraída e brita produzida</t>
  </si>
  <si>
    <t>Caixa coletora de sarjeta - CCS 03 - com grelha de concreto - TCC 01 - areia e brita comerciais</t>
  </si>
  <si>
    <t>Caixa coletora de sarjeta - CCS 03 - com grelha de concreto - TCC 01 - areia extraída e brita produzida</t>
  </si>
  <si>
    <t>Caixa coletora de sarjeta - CCS 03 - com grelha de ferro - TCC 02 - areia e brita comerciais</t>
  </si>
  <si>
    <t>Caixa coletora de sarjeta - CCS 03 - com grelha de ferro - TCC 02 - areia extraída e brita produzida</t>
  </si>
  <si>
    <t>Caixa coletora de sarjeta - CCS 04 - com grelha de concreto - TCC 01 - areia e brita comerciais</t>
  </si>
  <si>
    <t>Caixa coletora de sarjeta - CCS 04 - com grelha de concreto - TCC 01 - areia extraída e brita produzida</t>
  </si>
  <si>
    <t>Caixa coletora de sarjeta - CCS 04 - com grelha de ferro - TCC 02 - areia e brita comerciais</t>
  </si>
  <si>
    <t>Caixa coletora de sarjeta - CCS 04 - com grelha de ferro - TCC 02 - areia extraída e brita produzida</t>
  </si>
  <si>
    <t>Caixa coletora de sarjeta - CCS 05 - com grelha de concreto - TCC 01 - areia e brita comerciais</t>
  </si>
  <si>
    <t>Caixa coletora de sarjeta - CCS 05 - com grelha de concreto - TCC 01 - areia extraída e brita produzida</t>
  </si>
  <si>
    <t>Caixa coletora de sarjeta - CCS 05 - com grelha de ferro - TCC 02 - areia e brita comerciais</t>
  </si>
  <si>
    <t>Caixa coletora de sarjeta - CCS 05 - com grelha de ferro - TCC 02 - areia extraída e brita produzida</t>
  </si>
  <si>
    <t>Caixa coletora de sarjeta - CCS 06 - com grelha de concreto - TCC 01 - areia e brita comerciais</t>
  </si>
  <si>
    <t>Caixa coletora de sarjeta - CCS 06 - com grelha de concreto - TCC 01 - areia extraída e brita produzida</t>
  </si>
  <si>
    <t>Caixa coletora de sarjeta - CCS 06 - com grelha de ferro - TCC 02 - areia e brita comerciais</t>
  </si>
  <si>
    <t>Caixa coletora de sarjeta - CCS 06 - com grelha de ferro - TCC 02 - areia extraída e brita produzida</t>
  </si>
  <si>
    <t>Caixa coletora de sarjeta - CCS 07 - com grelha de concreto - TCC 01 - areia e brita comerciais</t>
  </si>
  <si>
    <t>Caixa coletora de sarjeta - CCS 07 - com grelha de concreto - TCC 01 - areia extraída e brita produzida</t>
  </si>
  <si>
    <t>Caixa coletora de sarjeta - CCS 07 - com grelha de ferro - TCC 02 - areia e brita comerciais</t>
  </si>
  <si>
    <t>Caixa coletora de sarjeta - CCS 07 - com grelha de ferro - TCC 02 - areia extraída e brita produzida</t>
  </si>
  <si>
    <t>Caixa coletora de sarjeta - CCS 08 - com grelha de concreto - TCC 01 - areia e brita comerciais</t>
  </si>
  <si>
    <t>Caixa coletora de sarjeta - CCS 08 - com grelha de concreto - TCC 01 - areia extraída e brita produzida</t>
  </si>
  <si>
    <t>Caixa coletora de sarjeta - CCS 08 - com grelha de ferro - TCC 02 - areia e brita comerciais</t>
  </si>
  <si>
    <t>Caixa coletora de sarjeta - CCS 08 - com grelha de ferro - TCC 02 - areia extraída e brita produzida</t>
  </si>
  <si>
    <t>Caixa coletora de sarjeta - CCS 09 - com grelha de concreto - TCC 01 - areia e brita comerciais</t>
  </si>
  <si>
    <t>Caixa coletora de sarjeta - CCS 09 - com grelha de concreto - TCC 01 - areia extraída e brita produzida</t>
  </si>
  <si>
    <t>Caixa coletora de sarjeta - CCS 09 - com grelha de ferro - TCC 02 - areia e brita comerciais</t>
  </si>
  <si>
    <t>Caixa coletora de sarjeta - CCS 09 - com grelha de ferro - TCC 02 - areia extraída e brita produzida</t>
  </si>
  <si>
    <t>Caixa coletora de sarjeta - CCS 10 - com grelha de concreto - TCC 01 - areia e brita comerciais</t>
  </si>
  <si>
    <t>Caixa coletora de sarjeta - CCS 10 - com grelha de concreto - TCC 01 - areia extraída e brita produzida</t>
  </si>
  <si>
    <t>Caixa coletora de sarjeta - CCS 10 - com grelha de ferro - TCC 02 - areia e brita comerciais</t>
  </si>
  <si>
    <t>Caixa coletora de sarjeta - CCS 10 - com grelha de ferro - TCC 02 - areia extraída e brita produzida</t>
  </si>
  <si>
    <t>Caixa coletora de sarjeta - CCS 11 - com grelha de concreto - TCC 01 - areia e brita comerciais</t>
  </si>
  <si>
    <t>Caixa coletora de sarjeta - CCS 11 - com grelha de concreto - TCC 01 - areia extraída e brita produzida</t>
  </si>
  <si>
    <t>Caixa coletora de sarjeta - CCS 11 - com grelha de ferro - TCC 02 - areia e brita comerciais</t>
  </si>
  <si>
    <t>Caixa coletora de sarjeta - CCS 11 - com grelha de ferro - TCC 02 - areia extraída e brita produzida</t>
  </si>
  <si>
    <t>Caixa coletora de sarjeta - CCS 12 - com grelha de concreto - TCC 01 - areia e brita comerciais</t>
  </si>
  <si>
    <t>Caixa coletora de sarjeta - CCS 12 - com grelha de concreto - TCC 01 - areia extraída e brita produzida</t>
  </si>
  <si>
    <t>Caixa coletora de sarjeta - CCS 12 - com grelha de ferro - TCC 02 - areia e brita comerciais</t>
  </si>
  <si>
    <t>Caixa coletora de sarjeta - CCS 12 - com grelha de ferro - TCC 02 - areia extraída e brita produzida</t>
  </si>
  <si>
    <t>Caixa coletora de sarjeta - CCS 13 - com grelha de concreto - TCC 01 - areia e brita comerciais</t>
  </si>
  <si>
    <t>Caixa coletora de sarjeta - CCS 13 - com grelha de concreto - TCC 01 - areia extraída e brita produzida</t>
  </si>
  <si>
    <t>Caixa coletora de sarjeta - CCS 13 - com grelha de ferro - TCC 02 - areia e brita comerciais</t>
  </si>
  <si>
    <t>Caixa coletora de sarjeta - CCS 13 - com grelha de ferro - TCC 02 - areia extraída e brita produzida</t>
  </si>
  <si>
    <t>Caixa coletora de sarjeta - CCS 14 - com grelha de concreto - TCC 01 - areia e brita comerciais</t>
  </si>
  <si>
    <t>Caixa coletora de sarjeta - CCS 14 - com grelha de concreto - TCC 01 - areia extraída e brita produzida</t>
  </si>
  <si>
    <t>Caixa coletora de sarjeta - CCS 14 - com grelha de ferro - TCC 02 - areia e brita comerciais</t>
  </si>
  <si>
    <t>Caixa coletora de sarjeta - CCS 14 - com grelha de ferro - TCC 02 - areia extraída e brita produzida</t>
  </si>
  <si>
    <t>Caixa coletora de sarjeta - CCS 15 - com grelha de concreto - TCC 01 - areia e brita comerciais</t>
  </si>
  <si>
    <t>Caixa coletora de sarjeta - CCS 15 - com grelha de concreto - TCC 01 - areia extraída e brita produzida</t>
  </si>
  <si>
    <t>Caixa coletora de sarjeta - CCS 15 - com grelha de ferro - TCC 02 - areia e brita comerciais</t>
  </si>
  <si>
    <t>Caixa coletora de sarjeta - CCS 15 - com grelha de ferro - TCC 02 - areia extraída e brita produzida</t>
  </si>
  <si>
    <t>Caixa coletora de sarjeta - CCS 16 - com grelha de concreto - TCC 01 - areia e brita comerciais</t>
  </si>
  <si>
    <t>Caixa coletora de sarjeta - CCS 16 - com grelha de concreto - TCC 01 - areia extraída e brita produzida</t>
  </si>
  <si>
    <t>Caixa coletora de sarjeta - CCS 16 - com grelha de ferro - TCC 02 - areia e brita comerciais</t>
  </si>
  <si>
    <t>Caixa coletora de sarjeta - CCS 16 - com grelha de ferro - TCC 02 - areia extraída e brita produzida</t>
  </si>
  <si>
    <t>Caixa coletora de sarjeta - CCS 17 - com grelha de concreto - TCC 01 - areia e brita comerciais</t>
  </si>
  <si>
    <t>Caixa coletora de sarjeta - CCS 17 - com grelha de concreto - TCC 01 - areia extraída e brita produzida</t>
  </si>
  <si>
    <t>Caixa coletora de sarjeta - CCS 17 - com grelha de ferro - TCC 02 - areia e brita comerciais</t>
  </si>
  <si>
    <t>Caixa coletora de sarjeta - CCS 17 - com grelha de ferro - TCC 02 - areia extraída e brita produzida</t>
  </si>
  <si>
    <t>Caixa coletora de sarjeta - CCS 18 - com grelha de concreto - TCC 01 - areia e brita comerciais</t>
  </si>
  <si>
    <t>Caixa coletora de sarjeta - CCS 18 - com grelha de concreto - TCC 01 - areia extraída e brita produzida</t>
  </si>
  <si>
    <t>Caixa coletora de sarjeta - CCS 18 - com grelha de ferro - TCC 02 - areia e brita comerciais</t>
  </si>
  <si>
    <t>Caixa coletora de sarjeta - CCS 18 - com grelha de ferro - TCC 02 - areia extraída e brita produzida</t>
  </si>
  <si>
    <t>Caixa coletora de sarjeta - CCS 19 - com grelha de concreto - TCC 01 - areia e brita comerciais</t>
  </si>
  <si>
    <t>Caixa coletora de sarjeta - CCS 19 - com grelha de concreto - TCC 01 - areia extraída e brita produzida</t>
  </si>
  <si>
    <t>Caixa coletora de sarjeta - CCS 19 - com grelha de ferro - TCC 02 - areia e brita comerciais</t>
  </si>
  <si>
    <t>Caixa coletora de sarjeta - CCS 19 - com grelha de ferro - TCC 02 - areia extraída e brita produzida</t>
  </si>
  <si>
    <t>Caixa coletora de sarjeta - CCS 20 - com grelha de concreto - TCC 01 - areia e brita comerciais</t>
  </si>
  <si>
    <t>Caixa coletora de sarjeta - CCS 20 - com grelha de concreto - TCC 01 - areia extraída e brita produzida</t>
  </si>
  <si>
    <t>Caixa coletora de sarjeta - CCS 20 - com grelha de ferro - TCC 02 - areia e brita comerciais</t>
  </si>
  <si>
    <t>Caixa coletora de sarjeta - CCS 20 - com grelha de ferro - TCC 02 - areia extraída e brita produzida</t>
  </si>
  <si>
    <t>Caixa coletora de talvegue - CCT 01 - areia e brita comerciais</t>
  </si>
  <si>
    <t>Caixa coletora de talvegue - CCT 01 - areia extraída e brita produzida</t>
  </si>
  <si>
    <t>Caixa coletora de talvegue - CCT 02 - areia e brita comerciais</t>
  </si>
  <si>
    <t>Caixa coletora de talvegue - CCT 02 - areia extraída e brita produzida</t>
  </si>
  <si>
    <t>Caixa coletora de talvegue - CCT 03 - areia e brita comerciais</t>
  </si>
  <si>
    <t>Caixa coletora de talvegue - CCT 03 - areia extraída e brita produzida</t>
  </si>
  <si>
    <t>Caixa coletora de talvegue - CCT 04 - areia e brita comerciais</t>
  </si>
  <si>
    <t>Caixa coletora de talvegue - CCT 04 - areia extraída e brita produzida</t>
  </si>
  <si>
    <t>Caixa coletora de talvegue - CCT 05 - areia e brita comerciais</t>
  </si>
  <si>
    <t>Caixa coletora de talvegue - CCT 05 - areia extraída e brita produzida</t>
  </si>
  <si>
    <t>Caixa coletora de talvegue - CCT 06 - areia e brita comerciais</t>
  </si>
  <si>
    <t>Caixa coletora de talvegue - CCT 06 - areia extraída e brita produzida</t>
  </si>
  <si>
    <t>Caixa coletora de talvegue - CCT 07 - areia e brita comerciais</t>
  </si>
  <si>
    <t>Caixa coletora de talvegue - CCT 07 - areia extraída e brita produzida</t>
  </si>
  <si>
    <t>Caixa coletora de talvegue - CCT 08 - areia e brita comerciais</t>
  </si>
  <si>
    <t>Caixa coletora de talvegue - CCT 08 - areia extraída e brita produzida</t>
  </si>
  <si>
    <t>Caixa coletora de talvegue - CCT 09 - areia e brita comerciais</t>
  </si>
  <si>
    <t>Caixa coletora de talvegue - CCT 09 - areia extraída e brita produzida</t>
  </si>
  <si>
    <t>Caixa coletora de talvegue - CCT 10 - areia e brita comerciais</t>
  </si>
  <si>
    <t>Caixa coletora de talvegue - CCT 10 - areia extraída e brita produzida</t>
  </si>
  <si>
    <t>Caixa coletora de talvegue - CCT 11 - areia e brita comerciais</t>
  </si>
  <si>
    <t>Caixa coletora de talvegue - CCT 11 - areia extraída e brita produzida</t>
  </si>
  <si>
    <t>Caixa coletora de talvegue - CCT 12 - areia e brita comerciais</t>
  </si>
  <si>
    <t>Caixa coletora de talvegue - CCT 12 - areia extraída e brita produzida</t>
  </si>
  <si>
    <t>Caixa coletora de talvegue - CCT 13 - areia e brita comerciais</t>
  </si>
  <si>
    <t>Caixa coletora de talvegue - CCT 13 - areia extraída e brita produzida</t>
  </si>
  <si>
    <t>Caixa coletora de talvegue - CCT 14 - areia e brita comerciais</t>
  </si>
  <si>
    <t>Caixa coletora de talvegue - CCT 14 - areia extraída e brita produzida</t>
  </si>
  <si>
    <t>Caixa coletora de talvegue - CCT 15 - areia e brita comerciais</t>
  </si>
  <si>
    <t>Caixa coletora de talvegue - CCT 15 - areia extraída e brita produzida</t>
  </si>
  <si>
    <t>Caixa coletora de talvegue - CCT 16 - areia e brita comerciais</t>
  </si>
  <si>
    <t>Caixa coletora de talvegue - CCT 16 - areia extraída e brita produzida</t>
  </si>
  <si>
    <t>Caixa coletora de talvegue - CCT 17 - areia e brita comerciais</t>
  </si>
  <si>
    <t>Caixa coletora de talvegue - CCT 17 - areia extraída e brita produzida</t>
  </si>
  <si>
    <t>Caixa coletora de talvegue - CCT 18 - areia e brita comerciais</t>
  </si>
  <si>
    <t>Caixa coletora de talvegue - CCT 18 - areia extraída e brita produzida</t>
  </si>
  <si>
    <t>Caixa coletora de talvegue - CCT 19 - areia e brita comerciais</t>
  </si>
  <si>
    <t>Caixa coletora de talvegue - CCT 19 - areia extraída e brita produzida</t>
  </si>
  <si>
    <t>Caixa coletora de talvegue - CCT 20 - areia e brita comerciais</t>
  </si>
  <si>
    <t>Caixa coletora de talvegue - CCT 20 - areia extraída e brita produzida</t>
  </si>
  <si>
    <t>Caixa de ligação e passagem - CLP 01 - areia e brita comerciais</t>
  </si>
  <si>
    <t>Caixa de ligação e passagem - CLP 01 - areia extraída e brita produzida</t>
  </si>
  <si>
    <t>Caixa de ligação e passagem - CLP 02 - areia e brita comerciais</t>
  </si>
  <si>
    <t>Caixa de ligação e passagem - CLP 02 - areia extraída e brita produzida</t>
  </si>
  <si>
    <t>Caixa de ligação e passagem - CLP 03 - areia e brita comerciais</t>
  </si>
  <si>
    <t>Caixa de ligação e passagem - CLP 03 - areia extraída e brita produzida</t>
  </si>
  <si>
    <t>Caixa de ligação e passagem - CLP 04 - areia e brita comerciais</t>
  </si>
  <si>
    <t>Caixa de ligação e passagem - CLP 04 - areia extraída e brita produzida</t>
  </si>
  <si>
    <t>Caixa de ligação e passagem - CLP 05 - areia e brita comerciais</t>
  </si>
  <si>
    <t>Caixa de ligação e passagem - CLP 05 - areia extraída e brita produzida</t>
  </si>
  <si>
    <t>Caixa de ligação e passagem - CLP 06 - areia e brita comerciais</t>
  </si>
  <si>
    <t>Caixa de ligação e passagem - CLP 06 - areia extraída e brita produzida</t>
  </si>
  <si>
    <t>Caixa de ligação e passagem - CLP 07 - areia e brita comerciais</t>
  </si>
  <si>
    <t>Caixa de ligação e passagem - CLP 07 - areia extraída e brita produzida</t>
  </si>
  <si>
    <t>Caixa de ligação e passagem - CLP 08 - areia e brita comerciais</t>
  </si>
  <si>
    <t>Caixa de ligação e passagem - CLP 08 - areia extraída e brita produzida</t>
  </si>
  <si>
    <t>Caixa de ligação e passagem - CLP 09 - areia e brita comerciais</t>
  </si>
  <si>
    <t>Caixa de ligação e passagem - CLP 09 - areia extraída e brita produzida</t>
  </si>
  <si>
    <t>Caixa de ligação e passagem - CLP 10 - areia e brita comerciais</t>
  </si>
  <si>
    <t>Caixa de ligação e passagem - CLP 10 - areia extraída e brita produzida</t>
  </si>
  <si>
    <t>Caixa de ligação e passagem - CLP 11 - areia e brita comerciais</t>
  </si>
  <si>
    <t>Caixa de ligação e passagem - CLP 11 - areia extraída e brita produzida</t>
  </si>
  <si>
    <t>Caixa de ligação e passagem - CLP 12 - areia e brita comerciais</t>
  </si>
  <si>
    <t>Caixa de ligação e passagem - CLP 12 - areia extraída e brita produzida</t>
  </si>
  <si>
    <t>Caixa de ligação e passagem - CLP 13 - areia e brita comerciais</t>
  </si>
  <si>
    <t>Caixa de ligação e passagem - CLP 13 - areia extraída e brita produzida</t>
  </si>
  <si>
    <t>Caixa de ligação e passagem - CLP 14 - areia e brita comerciais</t>
  </si>
  <si>
    <t>Caixa de ligação e passagem - CLP 14 - areia extraída e brita produzida</t>
  </si>
  <si>
    <t>Caixa de ligação e passagem - CLP 15 - areia e brita comerciais</t>
  </si>
  <si>
    <t>Caixa de ligação e passagem - CLP 15 - areia extraída e brita produzida</t>
  </si>
  <si>
    <t>Caixa de ligação e passagem - CLP 16 - areia e brita comerciais</t>
  </si>
  <si>
    <t>Caixa de ligação e passagem - CLP 16 - areia extraída e brita produzida</t>
  </si>
  <si>
    <t>Caixa de ligação e passagem - CLP 17 - areia e brita comerciais</t>
  </si>
  <si>
    <t>Caixa de ligação e passagem - CLP 17 - areia extraída e brita produzida</t>
  </si>
  <si>
    <t>Caixa de ligação e passagem - CLP 18 - areia e brita comerciais</t>
  </si>
  <si>
    <t>Caixa de ligação e passagem - CLP 18 - areia extraída e brita produzida</t>
  </si>
  <si>
    <t>Camada drenante para proteção de muros de contenção - areia comercial</t>
  </si>
  <si>
    <t>Camada drenante para proteção de muros de contenção - areia extraída</t>
  </si>
  <si>
    <t>Camada drenante para proteção de muros de contenção - brita comercial</t>
  </si>
  <si>
    <t>Camada drenante para proteção de muros de contenção - brita produzida</t>
  </si>
  <si>
    <t>Canal em polietileno e polipropileno com efeito autolimpante e abertura de captação em ferro fundido dúctil - carga de controle de 900 kN - 100,0 x 21,0 x 57,9 cm - fornecimento e instalação em pavimento de asfalto</t>
  </si>
  <si>
    <t>Canal em polietileno e polipropileno com efeito autolimpante e abertura de captação em ferro fundido dúctil - carga de controle de 900 kN - 100,0 x 25,2 x 66,5 cm - fornecimento e instalação em pavimento de asfalto</t>
  </si>
  <si>
    <t>Canal em polietileno e polipropileno com efeito autolimpante e abertura de captação em ferro fundido dúctil - carga de controle de 900 kN - 100,0 x 42,0 x 95,0 cm - fornecimento e instalação em pavimento de asfalto</t>
  </si>
  <si>
    <t>Canal em polietileno e polipropileno com efeito autolimpante e abertura de captação em ferro fundido dúctil - carga de controle de 900 kN - 114,2 x 78,0 x 106,0 cm - fornecimento e instalação em pavimento de asfalto</t>
  </si>
  <si>
    <t>Canal em polietileno e polipropileno com efeito autolimpante e grelha de encaixe em ferro fundido dúctil - carga de controle de 400 kN - 100,0 x 14,7 x 18,6 cm - fornecimento e instalação em pavimento de asfalto</t>
  </si>
  <si>
    <t>Canal em polietileno e polipropileno com efeito autolimpante e grelha de encaixe em ferro fundido dúctil - carga de controle de 400 kN - 100,0 x 24,7 x 23,6 cm - fornecimento e instalação em pavimento de asfalto</t>
  </si>
  <si>
    <t>Canal em polietileno e polipropileno com efeito autolimpante e grelha de encaixe em ferro fundido dúctil - carga de controle de 400 kN - 100,0 x 34,9 x 29,4 cm - fornecimento e instalação em pavimento de asfalto</t>
  </si>
  <si>
    <t>Canal em polietileno e polipropileno com efeito autolimpante e grelha de encaixe em ferro fundido dúctil - carga de controle de 600 kN - 100,0 x 16,0 x 15,0 cm - fornecimento e instalação em pavimento de asfalto</t>
  </si>
  <si>
    <t>Canal em polietileno e polipropileno com efeito autolimpante e grelha de encaixe em ferro fundido dúctil - carga de controle de 600 kN - 100,0 x 21,2 x 21,0 cm - fornecimento e instalação em pavimento de asfalto</t>
  </si>
  <si>
    <t>Canal em polietileno e polipropileno com efeito autolimpante e grelha de encaixe em ferro fundido dúctil - carga de controle de 600 kN - 100,0 x 26,2 x 20,0 cm - fornecimento e instalação em pavimento de asfalto</t>
  </si>
  <si>
    <t>Canal em polietileno e polipropileno com efeito autolimpante e grelha de encaixe em poliamida reforçada - carga de controle de 250 kN - 100,0 x 16,0 x 15,0 cm - fornecimento e instalação em pavimento de asfalto</t>
  </si>
  <si>
    <t>Canal em polietileno e polipropileno com efeito autolimpante e grelha de encaixe em poliamida reforçada - carga de controle de 250 kN - 100,0 x 16,0 x 20,0 cm - fornecimento e instalação em pavimento de asfalto</t>
  </si>
  <si>
    <t>Canal em polietileno e polipropileno com efeito autolimpante e grelha de encaixe em poliamida reforçada - carga de controle de 250 kN - 100,0 x 16,0 x 7,5 cm - fornecimento e instalação em pavimento de asfalto</t>
  </si>
  <si>
    <t>Canal monobloco com corpo e grelha em concreto polímero com efeito autolimpante - carga de controle de 400 kN - 100,0 x 15,0 x 23,0 cm - fornecimento e instalação em pavimento de asfalto</t>
  </si>
  <si>
    <t>Canal monobloco com corpo e grelha em concreto polímero com efeito autolimpante - carga de controle de 400 kN - 100,0 x 15,0 x 23,0 cm - fornecimento e instalação em pavimento de concreto</t>
  </si>
  <si>
    <t>Canal monobloco com corpo e grelha em concreto polímero com efeito autolimpante - carga de controle de 400 kN - 100,0 x 25,0 x 32,0 cm - fornecimento e instalação em pavimento de asfalto</t>
  </si>
  <si>
    <t>Canal monobloco com corpo e grelha em concreto polímero com efeito autolimpante - carga de controle de 400 kN - 100,0 x 25,0 x 32,0 cm - fornecimento e instalação em pavimento de concreto</t>
  </si>
  <si>
    <t>Canal monobloco com corpo e grelha em concreto polímero com efeito autolimpante - carga de controle de 900 kN - 100,0 x 16,0 x 26,5 cm - fornecimento e instalação em pavimento de asfalto</t>
  </si>
  <si>
    <t>Canal monobloco com corpo e grelha em concreto polímero com efeito autolimpante - carga de controle de 900 kN - 100,0 x 16,0 x 26,5 cm - fornecimento e instalação em pavimento de concreto</t>
  </si>
  <si>
    <t>Canal monobloco com corpo e grelha em concreto polímero com efeito autolimpante - carga de controle de 900 kN - 100,0 x 21,0 x 28,0 cm - fornecimento e instalação em pavimento de asfalto</t>
  </si>
  <si>
    <t>Canal monobloco com corpo e grelha em concreto polímero com efeito autolimpante - carga de controle de 900 kN - 100,0 x 21,0 x 28,0 cm - fornecimento e instalação em pavimento de concreto</t>
  </si>
  <si>
    <t>Canal monobloco com corpo e grelha em concreto polímero com efeito autolimpante - carga de controle de 900 kN - 100,0 x 21,0 x 38,0 cm - fornecimento e instalação em pavimento de asfalto</t>
  </si>
  <si>
    <t>Canal monobloco com corpo e grelha em concreto polímero com efeito autolimpante - carga de controle de 900 kN - 100,0 x 21,0 x 38,0 cm - fornecimento e instalação em pavimento de concreto</t>
  </si>
  <si>
    <t>Canal monobloco com corpo e grelha em concreto polímero com efeito autolimpante - carga de controle de 900 kN - 100,0 x 21,0 x 48,0 cm - fornecimento e instalação em pavimento de asfalto</t>
  </si>
  <si>
    <t>Canal monobloco com corpo e grelha em concreto polímero com efeito autolimpante - carga de controle de 900 kN - 100,0 x 21,0 x 48,0 cm - fornecimento e instalação em pavimento de concreto</t>
  </si>
  <si>
    <t>Canal monobloco com corpo e grelha em concreto polímero com efeito autolimpante - carga de controle de 900 kN - 100,0 x 26,0 x 33,0 cm - fornecimento e instalação em pavimento de asfalto</t>
  </si>
  <si>
    <t>Canal monobloco com corpo e grelha em concreto polímero com efeito autolimpante - carga de controle de 900 kN - 100,0 x 26,0 x 33,0 cm - fornecimento e instalação em pavimento de concreto</t>
  </si>
  <si>
    <t>Canal monobloco com corpo e grelha em concreto polímero com efeito autolimpante - carga de controle de 900 kN - 100,0 x 26,0 x 53,0 cm - fornecimento e instalação em pavimento de asfalto</t>
  </si>
  <si>
    <t>Canal monobloco com corpo e grelha em concreto polímero com efeito autolimpante - carga de controle de 900 kN - 100,0 x 26,0 x 53,0 cm - fornecimento e instalação em pavimento de concreto</t>
  </si>
  <si>
    <t>Canal monobloco com corpo e grelha em concreto polímero com efeito autolimpante - carga de controle de 900 kN - 200,0 x 40,0 x 59,5 cm - fornecimento e instalação em pavimento de asfalto</t>
  </si>
  <si>
    <t>Canal monobloco com corpo e grelha em concreto polímero com efeito autolimpante - carga de controle de 900 kN - 200,0 x 40,0 x 59,5 cm - fornecimento e instalação em pavimento de concreto</t>
  </si>
  <si>
    <t>Canaleta de concreto - CAU 01 - seção de 20 x 20 cm - espessura de 10 cm - apoiada em toda a extensão</t>
  </si>
  <si>
    <t>Canaleta de concreto - CAU 02 - seção de 25 x 25 cm - espessura de 10 cm - apoiada em toda a extensão</t>
  </si>
  <si>
    <t>Canaleta de concreto - CAU 03 - seção de 30 x 30 cm - espessura de 10 cm - apoiada em toda a extensão</t>
  </si>
  <si>
    <t>Canaleta de concreto - CAU 04 - seção de 35 x 35 cm - espessura de 10 cm - apoiada em toda a extensão</t>
  </si>
  <si>
    <t>Canaleta de concreto - CAU 05 - seção de 40 x 40 cm - espessura de 10 cm - apoiada em toda a extensão</t>
  </si>
  <si>
    <t>Canaleta de concreto - CAU 06 - seção de 50 x 50 cm - espessura de 10 cm - apoiada em toda a extensão</t>
  </si>
  <si>
    <t>Canaleta de concreto - CAU 07 - seção de 60 x 60 cm - espessura de 10 cm - apoiada em toda a extensão</t>
  </si>
  <si>
    <t>Canaleta meia cana D = 0,30 m assente sobre lastro de areia - areia e brita comerciais - fornecimento e instalação</t>
  </si>
  <si>
    <t>Canaleta meia cana D = 0,30 m assente sobre lastro de areia - areia extraída e brita produzida - fornecimento e instalação</t>
  </si>
  <si>
    <t>Canaleta meia cana D = 0,40 m assente sobre lastro de areia - areia e brita comerciais - fornecimento e instalação</t>
  </si>
  <si>
    <t>Canaleta meia cana D = 0,40 m assente sobre lastro de areia - areia extraída e brita produzida - fornecimento e instalação</t>
  </si>
  <si>
    <t>Chaminé dos poços de visita - CPV 01 - areia e brita comerciais</t>
  </si>
  <si>
    <t>Chaminé dos poços de visita - CPV 01 - areia extraída e brita produzida</t>
  </si>
  <si>
    <t>Chaminé dos poços de visita - CPV 02 - areia e brita comerciais</t>
  </si>
  <si>
    <t>Chaminé dos poços de visita - CPV 02 - areia extraída e brita produzida</t>
  </si>
  <si>
    <t>Chaminé dos poços de visita - CPV 03 - areia e brita comerciais</t>
  </si>
  <si>
    <t>Chaminé dos poços de visita - CPV 03 - areia extraída e brita produzida</t>
  </si>
  <si>
    <t>Chaminé dos poços de visita - CPV 04 - areia e brita comerciais</t>
  </si>
  <si>
    <t>Chaminé dos poços de visita - CPV 04 - areia extraída e brita produzida</t>
  </si>
  <si>
    <t>Chaminé dos poços de visita - CPV 05 - areia e brita comerciais</t>
  </si>
  <si>
    <t>Chaminé dos poços de visita - CPV 05 - areia extraída e brita produzida</t>
  </si>
  <si>
    <t>Chaminé dos poços de visita - CPV 06 - areia e brita comerciais</t>
  </si>
  <si>
    <t>Chaminé dos poços de visita - CPV 06 - areia extraída e brita produzida</t>
  </si>
  <si>
    <t>Chaminé dos poços de visita - CPV 07 - areia e brita comerciais</t>
  </si>
  <si>
    <t>Chaminé dos poços de visita - CPV 07 - areia extraída e brita produzida</t>
  </si>
  <si>
    <t>Colchão drenante com espalhamento e compactação mecânicos - brita produzida</t>
  </si>
  <si>
    <t>Coluna drenante D = 20 cm - areia comercial</t>
  </si>
  <si>
    <t>Coluna drenante D = 20 cm - areia extraída</t>
  </si>
  <si>
    <t>Confecção de costela pré-moldada de bueiro de concreto tipo minitúnel - seção 0,80 m x 1,40 m - espessura de 10 cm e comprimento de 19,5 cm</t>
  </si>
  <si>
    <t>Confecção de costela pré-moldada de bueiro de concreto tipo minitúnel - seção 1,00 m x 1,48 m - espessura de 10 cm e comprimento de 19,5 cm</t>
  </si>
  <si>
    <t>Confecção de costela pré-moldada de bueiro de concreto tipo minitúnel - seção 1,20 m x 1,65 m - espessura de 10 cm e comprimento de 19,5 cm</t>
  </si>
  <si>
    <t>Confecção de costela pré-moldada de bueiro de concreto tipo minitúnel - seção 1,60 m x 1,84 m - espessura de 10 cm e comprimento de 19,5 cm</t>
  </si>
  <si>
    <t>Confecção de costela pré-moldada de bueiro de concreto tipo minitúnel - seção 2,00 m x 2,00 m - espessura de 10 cm e comprimento de 14,5 cm</t>
  </si>
  <si>
    <t>Confecção de costela pré-moldada de bueiro de concreto tipo minitúnel - seção 2,20 m x 2,60 m - espessura de 10 cm e comprimento de 14,5 cm</t>
  </si>
  <si>
    <t>Confecção de costela pré-moldada de bueiro de concreto tipo minitúnel - seção 2,20 m x 2,70 m - espessura de 10 cm e comprimento de 14,5 cm</t>
  </si>
  <si>
    <t>Descida d'água de aterros em degraus - DAD 01 - areia e brita comerciais</t>
  </si>
  <si>
    <t>Descida d'água de aterros em degraus - DAD 01 - areia extraída e brita produzida</t>
  </si>
  <si>
    <t>Descida d'água de aterros em degraus - DAD 02 - areia e brita comerciais</t>
  </si>
  <si>
    <t>Descida d'água de aterros em degraus - DAD 02 - areia extraída e brita produzida</t>
  </si>
  <si>
    <t>Descida d'água de aterros em degraus - DAD 03 - areia e brita comerciais</t>
  </si>
  <si>
    <t>Descida d'água de aterros em degraus - DAD 03 - areia extraída e brita produzida</t>
  </si>
  <si>
    <t>Descida d'água de aterros em degraus - DAD 04 - areia e brita comerciais</t>
  </si>
  <si>
    <t>Descida d'água de aterros em degraus - DAD 04 - areia extraída e brita produzida</t>
  </si>
  <si>
    <t>Descida d'água de aterros em degraus - DAD 05 - areia e brita comerciais</t>
  </si>
  <si>
    <t>Descida d'água de aterros em degraus - DAD 05 - areia extraída e brita produzida</t>
  </si>
  <si>
    <t>Descida d'água de aterros em degraus - DAD 06 - areia e brita comerciais</t>
  </si>
  <si>
    <t>Descida d'água de aterros em degraus - DAD 06 - areia extraída e brita produzida</t>
  </si>
  <si>
    <t>Descida d'água de aterros em degraus - DAD 07 - areia e brita comerciais</t>
  </si>
  <si>
    <t>Descida d'água de aterros em degraus - DAD 07 - areia extraída e brita produzida</t>
  </si>
  <si>
    <t>Descida d'água de aterros em degraus - DAD 08 - areia e brita comerciais</t>
  </si>
  <si>
    <t>Descida d'água de aterros em degraus - DAD 08 - areia extraída e brita produzida</t>
  </si>
  <si>
    <t>Descida d'água de aterros em degraus - DAD 09 - areia e brita comerciais</t>
  </si>
  <si>
    <t>Descida d'água de aterros em degraus - DAD 09 - areia extraída e brita produzida</t>
  </si>
  <si>
    <t>Descida d'água de aterros em degraus - DAD 10 - areia e brita comerciais</t>
  </si>
  <si>
    <t>Descida d'água de aterros em degraus - DAD 10 - areia extraída e brita produzida</t>
  </si>
  <si>
    <t>Descida d'água de aterros em degraus - DAD 11 - areia e brita comerciais</t>
  </si>
  <si>
    <t>Descida d'água de aterros em degraus - DAD 11 - areia extraída e brita produzida</t>
  </si>
  <si>
    <t>Descida d'água de aterros em degraus - DAD 12 - areia e brita comerciais</t>
  </si>
  <si>
    <t>Descida d'água de aterros em degraus - DAD 12 - areia extraída e brita produzida</t>
  </si>
  <si>
    <t>Descida d'água de aterros em degraus - DAD 13 - areia e brita comerciais</t>
  </si>
  <si>
    <t>Descida d'água de aterros em degraus - DAD 13 - areia extraída e brita produzida</t>
  </si>
  <si>
    <t>Descida d'água de aterros em degraus - DAD 14 - areia e brita comerciais</t>
  </si>
  <si>
    <t>Descida d'água de aterros em degraus - DAD 14 - areia extraída e brita produzida</t>
  </si>
  <si>
    <t>Descida d'água de aterros em degraus - DAD 15 - areia e brita comerciais</t>
  </si>
  <si>
    <t>Descida d'água de aterros em degraus - DAD 15 - areia extraída e brita produzida</t>
  </si>
  <si>
    <t>Descida d'água de aterros em degraus - DAD 16 - areia e brita comerciais</t>
  </si>
  <si>
    <t>Descida d'água de aterros em degraus - DAD 16 - areia extraída e brita produzida</t>
  </si>
  <si>
    <t>Descida d'água de aterros em degraus - DAD 17 - areia e brita comerciais</t>
  </si>
  <si>
    <t>Descida d'água de aterros em degraus - DAD 17 - areia extraída e brita produzida</t>
  </si>
  <si>
    <t>Descida d'água de aterros em degraus - DAD 18 - areia e brita comerciais</t>
  </si>
  <si>
    <t>Descida d'água de aterros em degraus - DAD 18 - areia extraída e brita produzida</t>
  </si>
  <si>
    <t>Descida d'água de aterros tipo rápido - DAR 01 - areia e brita comerciais</t>
  </si>
  <si>
    <t>Descida d'água de aterros tipo rápido - DAR 01 - areia extraída e brita produzida</t>
  </si>
  <si>
    <t>Descida d'água de aterros tipo rápido - DAR 02 - areia e brita comerciais</t>
  </si>
  <si>
    <t>Descida d'água de aterros tipo rápido - DAR 02 - areia extraída e brita produzida</t>
  </si>
  <si>
    <t>Descida d'água de aterros tipo rápido - DAR 03 - areia e brita comerciais</t>
  </si>
  <si>
    <t>Descida d'água de aterros tipo rápido - DAR 03 - areia extraída e brita produzida</t>
  </si>
  <si>
    <t>Descida d'água de aterros tipo rápido - DAR 04 - areia e brita comerciais</t>
  </si>
  <si>
    <t>Descida d'água de aterros tipo rápido - DAR 04 - areia extraída e brita produzida</t>
  </si>
  <si>
    <t>Descida d'água de cortes em degraus - DCD 01 - areia e brita comerciais</t>
  </si>
  <si>
    <t>Descida d'água de cortes em degraus - DCD 01 - areia extraída e brita produzida</t>
  </si>
  <si>
    <t>Descida d'água de cortes em degraus - DCD 02 - areia e brita comerciais</t>
  </si>
  <si>
    <t>Descida d'água de cortes em degraus - DCD 02 - areia extraída e brita produzida</t>
  </si>
  <si>
    <t>Descida d'água de cortes em degraus - DCD 03 - areia e brita comerciais</t>
  </si>
  <si>
    <t>Descida d'água de cortes em degraus - DCD 03 - areia extraída e brita produzida</t>
  </si>
  <si>
    <t>Descida d'água de cortes em degraus - DCD 04 - areia e brita comerciais</t>
  </si>
  <si>
    <t>Descida d'água de cortes em degraus - DCD 04 - areia extraída e brita produzida</t>
  </si>
  <si>
    <t>Dissipador de energia - DEB 01 - areia extraída e brita e pedra de mão produzidas</t>
  </si>
  <si>
    <t>Dissipador de energia - DEB 01 - areia, brita e pedra de mão comerciais</t>
  </si>
  <si>
    <t>Dissipador de energia - DEB 02 - areia extraída e brita e pedra de mão produzidas</t>
  </si>
  <si>
    <t>Dissipador de energia - DEB 02 - areia, brita e pedra de mão comerciais</t>
  </si>
  <si>
    <t>Dissipador de energia - DEB 03 - areia extraída e brita e pedra de mão produzidas</t>
  </si>
  <si>
    <t>Dissipador de energia - DEB 03 - areia, brita e pedra de mão comerciais</t>
  </si>
  <si>
    <t>Dissipador de energia - DEB 04 - areia extraída e brita e pedra de mão produzidas</t>
  </si>
  <si>
    <t>Dissipador de energia - DEB 04 - areia, brita e pedra de mão comerciais</t>
  </si>
  <si>
    <t>Dissipador de energia - DEB 05 - areia extraída e brita e pedra de mão produzidas</t>
  </si>
  <si>
    <t>Dissipador de energia - DEB 05 - areia, brita e pedra de mão comerciais</t>
  </si>
  <si>
    <t>Dissipador de energia - DEB 06 - areia extraída e brita e pedra de mão produzidas</t>
  </si>
  <si>
    <t>Dissipador de energia - DEB 06 - areia, brita e pedra de mão comerciais</t>
  </si>
  <si>
    <t>Dissipador de energia - DEB 07 - areia extraída e brita e pedra de mão produzidas</t>
  </si>
  <si>
    <t>Dissipador de energia - DEB 07 - areia, brita e pedra de mão comerciais</t>
  </si>
  <si>
    <t>Dissipador de energia - DEB 08 - areia extraída e brita e pedra de mão produzidas</t>
  </si>
  <si>
    <t>Dissipador de energia - DEB 08 - areia, brita e pedra de mão comerciais</t>
  </si>
  <si>
    <t>Dissipador de energia - DEB 09 - areia extraída e brita e pedra de mão produzidas</t>
  </si>
  <si>
    <t>Dissipador de energia - DEB 09 - areia, brita e pedra de mão comerciais</t>
  </si>
  <si>
    <t>Dissipador de energia - DEB 10 - areia extraída e brita e pedra de mão produzidas</t>
  </si>
  <si>
    <t>Dissipador de energia - DEB 10 - areia, brita e pedra de mão comerciais</t>
  </si>
  <si>
    <t>Dissipador de energia - DEB 11 - areia extraída e brita e pedra de mão produzidas</t>
  </si>
  <si>
    <t>Dissipador de energia - DEB 11 - areia, brita e pedra de mão comerciais</t>
  </si>
  <si>
    <t>Dissipador de energia - DEB 12 - areia extraída e brita e pedra de mão produzidas</t>
  </si>
  <si>
    <t>Dissipador de energia - DEB 12 - areia, brita e pedra de mão comerciais</t>
  </si>
  <si>
    <t>Dissipador de energia - DEB 13 - areia extraída e brita e pedra de mão produzidas</t>
  </si>
  <si>
    <t>Dissipador de energia - DEB 13 - areia, brita e pedra de mão comerciais</t>
  </si>
  <si>
    <t>Dissipador de energia - DED 01 - areia e brita comerciais</t>
  </si>
  <si>
    <t>Dissipador de energia - DED 01 - areia extraída e brita produzida</t>
  </si>
  <si>
    <t>Dissipador de energia - DES 01 - areia e pedra de mão comerciais</t>
  </si>
  <si>
    <t>Dissipador de energia - DES 01 - areia extraída e pedra de mão produzida</t>
  </si>
  <si>
    <t>Dissipador de energia - DES 02 - areia e pedra de mão comerciais</t>
  </si>
  <si>
    <t>Dissipador de energia - DES 02 - areia extraída e pedra de mão produzida</t>
  </si>
  <si>
    <t>Dissipador de energia - DES 03 - areia e pedra de mão comerciais</t>
  </si>
  <si>
    <t>Dissipador de energia - DES 03 - areia extraída e pedra de mão produzida</t>
  </si>
  <si>
    <t>Dissipador de energia - DES 04 - areia e pedra de mão comerciais</t>
  </si>
  <si>
    <t>Dissipador de energia - DES 04 - areia extraída e pedra de mão produzida</t>
  </si>
  <si>
    <t>Dreno de pavimento em microvala com geocomposto drenante H = 0,40 m - inclusive corte, enchimento com areia e selo asfáltico</t>
  </si>
  <si>
    <t>Dreno de pavimento em microvala com geocomposto drenante H = 0,60 m - inclusive corte, enchimento com areia e selo asfáltico</t>
  </si>
  <si>
    <t>Dreno de PVC D = 100 mm para OAE - fornecimento e instalação</t>
  </si>
  <si>
    <t>Dreno de PVC D = 150 mm para OAE - fornecimento e instalação</t>
  </si>
  <si>
    <t>Dreno de PVC D = 75 mm para OAE - fornecimento e instalação</t>
  </si>
  <si>
    <t>Dreno em tubo de aço galvanizado D = 100 mm em OAE - fornecimento e instalação</t>
  </si>
  <si>
    <t>Dreno em tubo de aço galvanizado D = 80 mm em OAE - fornecimento e instalação</t>
  </si>
  <si>
    <t>Dreno longitudinal de pavimento H = 0,40 m - com geocomposto drenante</t>
  </si>
  <si>
    <t>Dreno longitudinal de pavimento H = 0,60 m - com geocomposto drenante</t>
  </si>
  <si>
    <t>Dreno longitudinal de pavimento H = 1,00 m - com geocomposto drenante</t>
  </si>
  <si>
    <t>Dreno longitudinal de pavimento H = 1,50 m - com geocomposto drenante</t>
  </si>
  <si>
    <t>Dreno longitudinal profundo em tubo de concreto D = 0,40 m em vala de H = 1,10 m e L = 1,00 m com brita envolta em geotêxtil</t>
  </si>
  <si>
    <t>Dreno longitudinal profundo para corte em rocha - DPR 01 - tubo de concreto perfurado e brita comercial</t>
  </si>
  <si>
    <t>Dreno longitudinal profundo para corte em rocha - DPR 01 - tubo de concreto perfurado e brita produzida</t>
  </si>
  <si>
    <t>Dreno longitudinal profundo para corte em rocha - DPR 01 - tubo PEAD e brita comercial</t>
  </si>
  <si>
    <t>Dreno longitudinal profundo para corte em rocha - DPR 01 - tubo PEAD e brita produzida</t>
  </si>
  <si>
    <t>Dreno longitudinal profundo para corte em rocha - DPR 02 - tubo de concreto perfurado e brita comercial</t>
  </si>
  <si>
    <t>Dreno longitudinal profundo para corte em rocha - DPR 02 - tubo de concreto perfurado e brita produzida</t>
  </si>
  <si>
    <t>Dreno longitudinal profundo para corte em rocha - DPR 02 - tubo PEAD e brita comercial</t>
  </si>
  <si>
    <t>Dreno longitudinal profundo para corte em rocha - DPR 02 - tubo PEAD e brita produzida</t>
  </si>
  <si>
    <t>Dreno longitudinal profundo para corte em rocha - DPR 03 - brita comercial</t>
  </si>
  <si>
    <t>Dreno longitudinal profundo para corte em rocha - DPR 03 - brita produzida</t>
  </si>
  <si>
    <t>Dreno longitudinal profundo para corte em rocha - DPR 04 - brita comercial</t>
  </si>
  <si>
    <t>Dreno longitudinal profundo para corte em rocha - DPR 04 - brita produzida</t>
  </si>
  <si>
    <t>Dreno longitudinal profundo para corte em rocha - DPR 05 - tubo de concreto poroso e areia comercial</t>
  </si>
  <si>
    <t>Dreno longitudinal profundo para corte em rocha - DPR 05 - tubo de concreto poroso e areia extraída</t>
  </si>
  <si>
    <t>Dreno longitudinal profundo para corte em solo - DPS 01 - tubo PEAD e areia comercial</t>
  </si>
  <si>
    <t>Dreno longitudinal profundo para corte em solo - DPS 01 - tubo PEAD e areia extraída</t>
  </si>
  <si>
    <t>Dreno longitudinal profundo para corte em solo - DPS 02 - tubo PEAD e areia comercial</t>
  </si>
  <si>
    <t>Dreno longitudinal profundo para corte em solo - DPS 02 - tubo PEAD e areia extraída</t>
  </si>
  <si>
    <t>Dreno longitudinal profundo para corte em solo - DPS 03 - tubo de concreto perfurado, areia e brita comerciais - madeira com utilização de 5 vezes</t>
  </si>
  <si>
    <t>Dreno longitudinal profundo para corte em solo - DPS 03 - tubo de concreto perfurado, areia extraída e brita produzida - madeira com utilização de 5 vezes</t>
  </si>
  <si>
    <t>Dreno longitudinal profundo para corte em solo - DPS 03 - tubo PEAD, areia e brita comerciais - madeira com utilização de 5 vezes</t>
  </si>
  <si>
    <t>Dreno longitudinal profundo para corte em solo - DPS 03 - tubo PEAD, areia extraída e brita produzida - madeira com utilização de 5 vezes</t>
  </si>
  <si>
    <t>Dreno longitudinal profundo para corte em solo - DPS 04 - tubo de concreto perfurado, areia e brita comerciais - madeira com utilização de 5 vezes</t>
  </si>
  <si>
    <t>Dreno longitudinal profundo para corte em solo - DPS 04 - tubo de concreto perfurado, areia extraída e brita produzida - madeira com utilização de 5 vezes</t>
  </si>
  <si>
    <t>Dreno longitudinal profundo para corte em solo - DPS 04 - tubo PEAD, areia e brita comerciais - madeira com utilização de 5 vezes</t>
  </si>
  <si>
    <t>Dreno longitudinal profundo para corte em solo - DPS 04 - tubo PEAD, areia extraída e brita produzida - madeira com utilização de 5 vezes</t>
  </si>
  <si>
    <t>Dreno longitudinal profundo para corte em solo - DPS 05 - dreno cego - brita comercial</t>
  </si>
  <si>
    <t>Dreno longitudinal profundo para corte em solo - DPS 05 - dreno cego - brita produzida</t>
  </si>
  <si>
    <t>Dreno longitudinal profundo para corte em solo - DPS 06 - dreno cego - brita comercial</t>
  </si>
  <si>
    <t>Dreno longitudinal profundo para corte em solo - DPS 06 - dreno cego - brita produzida</t>
  </si>
  <si>
    <t>Dreno longitudinal profundo para corte em solo - DPS 07 - tubo de concreto perfurado e brita comercial</t>
  </si>
  <si>
    <t>Dreno longitudinal profundo para corte em solo - DPS 07 - tubo de concreto perfurado e brita produzida</t>
  </si>
  <si>
    <t>Dreno longitudinal profundo para corte em solo - DPS 07 - tubo PEAD e brita comercial</t>
  </si>
  <si>
    <t>Dreno longitudinal profundo para corte em solo - DPS 07 - tubo PEAD e brita produzida</t>
  </si>
  <si>
    <t>Dreno longitudinal profundo para corte em solo - DPS 08 - tubo de concreto perfurado e brita comercial</t>
  </si>
  <si>
    <t>Dreno longitudinal profundo para corte em solo - DPS 08 - tubo de concreto perfurado e brita produzida</t>
  </si>
  <si>
    <t>Dreno longitudinal profundo para corte em solo - DPS 08 - tubo PEAD e brita comercial</t>
  </si>
  <si>
    <t>Dreno longitudinal profundo para corte em solo - DPS 08 - tubo PEAD e brita produzida</t>
  </si>
  <si>
    <t>Dreno profundo H = 1,0 m - com geocomposto drenante - inclusive escavação e reaterro</t>
  </si>
  <si>
    <t>Dreno profundo H = 1,5 m - com geocomposto drenante - inclusive escavação e reaterro</t>
  </si>
  <si>
    <t>Dreno sub-horizontal - DSH 01 - material de 1ª categoria</t>
  </si>
  <si>
    <t>Dreno sub-horizontal - DSH 01 - material de 2ª categoria</t>
  </si>
  <si>
    <t>Dreno subsuperficial - DSS 01 - tubo de concreto perfurado e areia comercial</t>
  </si>
  <si>
    <t>Dreno subsuperficial - DSS 01 - tubo de concreto perfurado e areia extraída</t>
  </si>
  <si>
    <t>Dreno subsuperficial - DSS 01 - tubo PEAD e areia comercial</t>
  </si>
  <si>
    <t>Dreno subsuperficial - DSS 01 - tubo PEAD e areia extraída</t>
  </si>
  <si>
    <t>Dreno subsuperficial - DSS 02 - brita comercial</t>
  </si>
  <si>
    <t>Dreno subsuperficial - DSS 02 - brita produzida</t>
  </si>
  <si>
    <t>Dreno subsuperficial - DSS 03 - brita comercial</t>
  </si>
  <si>
    <t>Dreno subsuperficial - DSS 03 - brita produzida</t>
  </si>
  <si>
    <t>Dreno subsuperficial - DSS 04 - tubo de concreto perfurado e brita comercial</t>
  </si>
  <si>
    <t>Dreno subsuperficial - DSS 04 - tubo de concreto perfurado e brita produzida</t>
  </si>
  <si>
    <t>Dreno subsuperficial - DSS 04 - tubo PEAD e brita comercial</t>
  </si>
  <si>
    <t>Dreno subsuperficial - DSS 04 - tubo PEAD e brita produzida</t>
  </si>
  <si>
    <t>Dreno tipo barbacã - DRB 01 - D = 75 mm em estrutura de contenção de encosta - excluso o tubo de drenagem</t>
  </si>
  <si>
    <t>Dreno tipo barbacã - DRB 02 - D = 50 mm em estrutura de contenção de encosta - excluso o tubo de drenagem</t>
  </si>
  <si>
    <t>Enchimento de junta de concreto com argamassa asfáltica de densidade 1.700 kg/m³ - espessura de 1 cm</t>
  </si>
  <si>
    <t>Entrada para descida d'água - EDA 01 - areia e brita comerciais</t>
  </si>
  <si>
    <t>Entrada para descida d'água - EDA 01 - areia extraída e brita produzida</t>
  </si>
  <si>
    <t>Entrada para descida d'água - EDA 02 - areia e brita comerciais</t>
  </si>
  <si>
    <t>Entrada para descida d'água - EDA 02 - areia extraída e brita produzida</t>
  </si>
  <si>
    <t>Entrada para descida d'água - EDA 03 - areia e brita comerciais</t>
  </si>
  <si>
    <t>Entrada para descida d'água - EDA 03 - areia extraída e brita produzida</t>
  </si>
  <si>
    <t>Entrada para descida d'água - EDA 04 - areia e brita comerciais</t>
  </si>
  <si>
    <t>Entrada para descida d'água - EDA 04 - areia extraída e brita produzida</t>
  </si>
  <si>
    <t>Envelope de brita 15 x 15 cm para tubos enterrados com diâmetro externo de 75 a 110 mm</t>
  </si>
  <si>
    <t>Escavação mecânica de vala para drenagem com valetadeira em material de 1ª categoria</t>
  </si>
  <si>
    <t>Esgotamento de água com bomba submersa</t>
  </si>
  <si>
    <t>Esgotamento de dreno horizontal profundo a vácuo</t>
  </si>
  <si>
    <t>Geodreno vertical para tratamento de solos moles</t>
  </si>
  <si>
    <t>Grelha de concreto 54 x 100 cm para boca-de-lobo - areia e brita comerciais - sobrecarga do trem tipo TB 45</t>
  </si>
  <si>
    <t>Grelha de concreto 54 x 100 cm para boca-de-lobo - areia extraída e brita produzida - sobrecarga do trem tipo TB 45</t>
  </si>
  <si>
    <t>Lastro de areia comercial - espalhamento manual</t>
  </si>
  <si>
    <t>Lastro de areia comercial - espalhamento mecânico</t>
  </si>
  <si>
    <t>Lastro de areia extraída - espalhamento manual</t>
  </si>
  <si>
    <t>Lastro de areia extraída - espalhamento mecânico</t>
  </si>
  <si>
    <t>Lastro de brita comercial compactado com soquete vibratório - espalhamento manual</t>
  </si>
  <si>
    <t>Lastro de brita produzida compactado com soquete vibratório - espalhamento manual</t>
  </si>
  <si>
    <t>Lastro de pedra de mão ou rachão - espalhamento manual</t>
  </si>
  <si>
    <t>Meio-fio de concreto - MFC 01 - areia e brita comerciais - fôrma de madeira</t>
  </si>
  <si>
    <t>Meio-fio de concreto - MFC 01 - areia extraída e brita produzida - fôrma de madeira</t>
  </si>
  <si>
    <t>Meio-fio de concreto - MFC 01 moldado no local com extrusora e concreto usinado - areia e brita comerciais</t>
  </si>
  <si>
    <t>Meio-fio de concreto - MFC 01 moldado no local com extrusora e concreto usinado - areia extraída e brita produzida</t>
  </si>
  <si>
    <t>Meio-fio de concreto - MFC 02 - areia e brita comerciais - fôrma de madeira</t>
  </si>
  <si>
    <t>Meio-fio de concreto - MFC 02 - areia extraída e brita produzida - fôrma de madeira</t>
  </si>
  <si>
    <t>Meio-fio de concreto - MFC 02 moldado no local com extrusora e concreto usinado - areia e brita comerciais</t>
  </si>
  <si>
    <t>Meio-fio de concreto - MFC 02 moldado no local com extrusora e concreto usinado - areia extraída e brita produzida</t>
  </si>
  <si>
    <t>Meio-fio de concreto - MFC 03 - areia e brita comerciais - fôrma de madeira</t>
  </si>
  <si>
    <t>Meio-fio de concreto - MFC 03 - areia extraída e brita produzida - fôrma de madeira</t>
  </si>
  <si>
    <t>Meio-fio de concreto - MFC 03 moldado no local com extrusora e concreto usinado - areia e brita comerciais</t>
  </si>
  <si>
    <t>Meio-fio de concreto - MFC 03 moldado no local com extrusora e concreto usinado - areia extraída e brita produzida</t>
  </si>
  <si>
    <t>Meio-fio de concreto - MFC 04 - areia e brita comerciais - fôrma de madeira</t>
  </si>
  <si>
    <t>Meio-fio de concreto - MFC 04 - areia extraída e brita produzida - fôrma de madeira</t>
  </si>
  <si>
    <t>Meio-fio de concreto - MFC 04 moldado no local com extrusora e concreto usinado - areia e brita comerciais</t>
  </si>
  <si>
    <t>Meio-fio de concreto - MFC 04 moldado no local com extrusora e concreto usinado - areia extraída e brita produzida</t>
  </si>
  <si>
    <t>Meio-fio de concreto - MFC 05 - areia e brita comerciais - fôrma de madeira</t>
  </si>
  <si>
    <t>Meio-fio de concreto - MFC 05 - areia extraída e brita produzida - fôrma de madeira</t>
  </si>
  <si>
    <t>Meio-fio de concreto - MFC 05 moldado no local com extrusora e concreto usinado - areia e brita comerciais</t>
  </si>
  <si>
    <t>Meio-fio de concreto - MFC 05 moldado no local com extrusora e concreto usinado - areia extraída e brita produzida</t>
  </si>
  <si>
    <t>Meio-fio de concreto - MFC 06 - areia e brita comerciais - fôrma de madeira</t>
  </si>
  <si>
    <t>Meio-fio de concreto - MFC 06 - areia extraída e brita produzida - fôrma de madeira</t>
  </si>
  <si>
    <t>Meio-fio de concreto - MFC 06 moldado no local com extrusora e concreto usinado - areia e brita comerciais</t>
  </si>
  <si>
    <t>Meio-fio de concreto - MFC 06 moldado no local com extrusora e concreto usinado - areia extraída e brita produzida</t>
  </si>
  <si>
    <t>Meio-fio de concreto - MFC 07 - areia e brita comerciais - fôrma de madeira</t>
  </si>
  <si>
    <t>Meio-fio de concreto - MFC 07 - areia extraída e brita produzida - fôrma de madeira</t>
  </si>
  <si>
    <t>Meio-fio de concreto - MFC 07 moldado no local com extrusora e concreto usinado - areia e brita comerciais</t>
  </si>
  <si>
    <t>Meio-fio de concreto - MFC 07 moldado no local com extrusora e concreto usinado - areia extraída e brita produzida</t>
  </si>
  <si>
    <t>Meio-fio de concreto - MFC 08 - areia e brita comerciais - fôrma de madeira</t>
  </si>
  <si>
    <t>Meio-fio de concreto - MFC 08 - areia extraída e brita produzida - fôrma de madeira</t>
  </si>
  <si>
    <t>Meio-fio de concreto - MFC 08 moldado no local com extrusora e concreto usinado - areia e brita comerciais</t>
  </si>
  <si>
    <t>Meio-fio de concreto - MFC 08 moldado no local com extrusora e concreto usinado - areia extraída e brita produzida</t>
  </si>
  <si>
    <t>Microvala para dreno de pavimento com geocomposto drenante H = 0,4 m</t>
  </si>
  <si>
    <t>Microvala para dreno de pavimento com geocomposto drenante H = 0,6 m</t>
  </si>
  <si>
    <t>Perfuração para dreno sub-horizontal em material de 1ª categoria com D = 75 mm (linha NW)</t>
  </si>
  <si>
    <t>Perfuração para dreno sub-horizontal em material de 2ª categoria com D = 75 mm (linha NW)</t>
  </si>
  <si>
    <t>Poço de visita - PVI 01 - areia e brita comerciais</t>
  </si>
  <si>
    <t>Poço de visita - PVI 01 - areia extraída e brita produzida</t>
  </si>
  <si>
    <t>Poço de visita - PVI 02 - areia e brita comerciais</t>
  </si>
  <si>
    <t>Poço de visita - PVI 02 - areia extraída e brita produzida</t>
  </si>
  <si>
    <t>Poço de visita - PVI 03 - areia e brita comerciais</t>
  </si>
  <si>
    <t>Poço de visita - PVI 03 - areia extraída e brita produzida</t>
  </si>
  <si>
    <t>Poço de visita - PVI 04 - areia e brita comerciais</t>
  </si>
  <si>
    <t>Poço de visita - PVI 04 - areia extraída e brita produzida</t>
  </si>
  <si>
    <t>Poço de visita - PVI 05 - areia e brita comerciais</t>
  </si>
  <si>
    <t>Poço de visita - PVI 05 - areia extraída e brita produzida</t>
  </si>
  <si>
    <t>Poço de visita - PVI 06 - areia e brita comerciais</t>
  </si>
  <si>
    <t>Poço de visita - PVI 06 - areia extraída e brita produzida</t>
  </si>
  <si>
    <t>Poço de visita - PVI 07 - areia e brita comerciais</t>
  </si>
  <si>
    <t>Poço de visita - PVI 07 - areia extraída e brita produzida</t>
  </si>
  <si>
    <t>Poço de visita - PVI 08 - areia e brita comerciais</t>
  </si>
  <si>
    <t>Poço de visita - PVI 08 - areia extraída e brita produzida</t>
  </si>
  <si>
    <t>Poço de visita - PVI 09 - areia e brita comerciais</t>
  </si>
  <si>
    <t>Poço de visita - PVI 09 - areia extraída e brita produzida</t>
  </si>
  <si>
    <t>Poço de visita - PVI 10 - areia e brita comerciais</t>
  </si>
  <si>
    <t>Poço de visita - PVI 10 - areia extraída e brita produzida</t>
  </si>
  <si>
    <t>Poço de visita - PVI 11 - areia e brita comerciais</t>
  </si>
  <si>
    <t>Poço de visita - PVI 11 - areia extraída e brita produzida</t>
  </si>
  <si>
    <t>Poço de visita - PVI 12 - areia e brita comerciais</t>
  </si>
  <si>
    <t>Poço de visita - PVI 12 - areia extraída e brita produzida</t>
  </si>
  <si>
    <t>Poço de visita - PVI 13 - areia e brita comerciais</t>
  </si>
  <si>
    <t>Poço de visita - PVI 13 - areia extraída e brita produzida</t>
  </si>
  <si>
    <t>Poço de visita - PVI 14 - areia e brita comerciais</t>
  </si>
  <si>
    <t>Poço de visita - PVI 14 - areia extraída e brita produzida</t>
  </si>
  <si>
    <t>Poço de visita - PVI 15 - areia e brita comerciais</t>
  </si>
  <si>
    <t>Poço de visita - PVI 15 - areia extraída e brita produzida</t>
  </si>
  <si>
    <t>Poço de visita - PVI 16 - areia e brita comerciais</t>
  </si>
  <si>
    <t>Poço de visita - PVI 16 - areia extraída e brita produzida</t>
  </si>
  <si>
    <t>Poço de visita - PVI 17 - areia e brita comerciais</t>
  </si>
  <si>
    <t>Poço de visita - PVI 17 - areia extraída e brita produzida</t>
  </si>
  <si>
    <t>Poço de visita - PVI 18 - areia e brita comerciais</t>
  </si>
  <si>
    <t>Poço de visita - PVI 18 - areia extraída e brita produzida</t>
  </si>
  <si>
    <t>Reaterro e compactação em vala de dreno com geocomposto</t>
  </si>
  <si>
    <t>Sarjeta de canteiro central de concreto - SCC 01 - areia e brita comerciais</t>
  </si>
  <si>
    <t>Sarjeta de canteiro central de concreto - SCC 01 - areia extraída e brita produzida</t>
  </si>
  <si>
    <t>Sarjeta de canteiro central de concreto - SCC 01 moldada no local com extrusora e concreto usinado - areia e brita comerciais</t>
  </si>
  <si>
    <t>Sarjeta de canteiro central de concreto - SCC 01 moldada no local com extrusora e concreto usinado - areia extraída e brita produzida</t>
  </si>
  <si>
    <t>Sarjeta de canteiro central de concreto - SCC 02 - areia e brita comerciais</t>
  </si>
  <si>
    <t>Sarjeta de canteiro central de concreto - SCC 02 - areia extraída e brita produzida</t>
  </si>
  <si>
    <t>Sarjeta de canteiro central de concreto - SCC 02 moldada no local com extrusora e concreto usinado - areia e brita comerciais</t>
  </si>
  <si>
    <t>Sarjeta de canteiro central de concreto - SCC 02 moldada no local com extrusora e concreto usinado - areia extraída e brita produzida</t>
  </si>
  <si>
    <t>Sarjeta de canteiro central de concreto - SCC 03 - areia e brita comerciais</t>
  </si>
  <si>
    <t>Sarjeta de canteiro central de concreto - SCC 03 - areia extraída e brita produzida</t>
  </si>
  <si>
    <t>Sarjeta de canteiro central de concreto - SCC 03 moldada no local com extrusora e concreto usinado - areia e brita comerciais</t>
  </si>
  <si>
    <t>Sarjeta de canteiro central de concreto - SCC 03 moldada no local com extrusora e concreto usinado - areia extraída e brita produzida</t>
  </si>
  <si>
    <t>Sarjeta de canteiro central de concreto - SCC 04 - areia e brita comerciais</t>
  </si>
  <si>
    <t>Sarjeta de canteiro central de concreto - SCC 04 - areia extraída e brita produzida</t>
  </si>
  <si>
    <t>Sarjeta de canteiro central de concreto - SCC 04 moldada no local com extrusora e concreto usinado - areia e brita comerciais</t>
  </si>
  <si>
    <t>Sarjeta de canteiro central de concreto - SCC 04 moldada no local com extrusora e concreto usinado - areia extraída e brita produzida</t>
  </si>
  <si>
    <t>Sarjeta trapezoidal de concreto - SZC 01 - areia e brita comerciais</t>
  </si>
  <si>
    <t>Sarjeta trapezoidal de concreto - SZC 01 - areia extraída e brita produzida</t>
  </si>
  <si>
    <t>Sarjeta trapezoidal de concreto - SZC 01 moldada no local com extrusora e concreto usinado - areia e brita comerciais</t>
  </si>
  <si>
    <t>Sarjeta trapezoidal de concreto - SZC 01 moldada no local com extrusora e concreto usinado - areia extraída e brita produzida</t>
  </si>
  <si>
    <t>Sarjeta trapezoidal de concreto - SZC 02 - areia e brita comerciais</t>
  </si>
  <si>
    <t>Sarjeta trapezoidal de concreto - SZC 02 - areia extraída e brita produzida</t>
  </si>
  <si>
    <t>Sarjeta trapezoidal de concreto - SZC 02 moldada no local com extrusora e concreto usinado - areia e brita comerciais</t>
  </si>
  <si>
    <t>Sarjeta trapezoidal de concreto - SZC 02 moldada no local com extrusora e concreto usinado - areia extraída e brita produzida</t>
  </si>
  <si>
    <t>Sarjeta trapezoidal de grama - SZG 01</t>
  </si>
  <si>
    <t>Sarjeta trapezoidal de grama - SZG 02</t>
  </si>
  <si>
    <t>Sarjeta trapezoidal sem revestimento - SZT 01</t>
  </si>
  <si>
    <t>Sarjeta trapezoidal sem revestimento - SZT 02</t>
  </si>
  <si>
    <t>Sarjeta triangular de concreto - STC 01 - areia e brita comerciais</t>
  </si>
  <si>
    <t>Sarjeta triangular de concreto - STC 01 - areia extraída e brita produzida</t>
  </si>
  <si>
    <t>Sarjeta triangular de concreto - STC 01 moldada no local com extrusora e concreto usinado - areia e brita comerciais</t>
  </si>
  <si>
    <t>Sarjeta triangular de concreto - STC 01 moldada no local com extrusora e concreto usinado - areia extraída e brita produzida</t>
  </si>
  <si>
    <t>Sarjeta triangular de concreto - STC 02 - areia e brita comerciais</t>
  </si>
  <si>
    <t>Sarjeta triangular de concreto - STC 02 - areia extraída e brita produzida</t>
  </si>
  <si>
    <t>Sarjeta triangular de concreto - STC 02 moldada no local com extrusora e concreto usinado - areia e brita comerciais</t>
  </si>
  <si>
    <t>Sarjeta triangular de concreto - STC 02 moldada no local com extrusora e concreto usinado - areia extraída e brita produzida</t>
  </si>
  <si>
    <t>Sarjeta triangular de concreto - STC 03 - areia e brita comerciais</t>
  </si>
  <si>
    <t>Sarjeta triangular de concreto - STC 03 - areia extraída e brita produzida</t>
  </si>
  <si>
    <t>Sarjeta triangular de concreto - STC 03 moldada no local com extrusora e concreto usinado - areia e brita comerciais</t>
  </si>
  <si>
    <t>Sarjeta triangular de concreto - STC 03 moldada no local com extrusora e concreto usinado - areia extraída e brita produzida</t>
  </si>
  <si>
    <t>Sarjeta triangular de concreto - STC 04 - areia e brita comerciais</t>
  </si>
  <si>
    <t>Sarjeta triangular de concreto - STC 04 - areia extraída e brita produzida</t>
  </si>
  <si>
    <t>Sarjeta triangular de concreto - STC 04 moldada no local com extrusora e concreto usinado - areia e brita comerciais</t>
  </si>
  <si>
    <t>Sarjeta triangular de concreto - STC 04 moldada no local com extrusora e concreto usinado - areia extraída e brita produzida</t>
  </si>
  <si>
    <t>Sarjeta triangular de concreto - STC 05 - areia e brita comerciais</t>
  </si>
  <si>
    <t>Sarjeta triangular de concreto - STC 05 - areia extraída e brita produzida</t>
  </si>
  <si>
    <t>Sarjeta triangular de concreto - STC 05 moldada no local com extrusora e concreto usinado - areia e brita comerciais</t>
  </si>
  <si>
    <t>Sarjeta triangular de concreto - STC 05 moldada no local com extrusora e concreto usinado - areia extraída e brita produzida</t>
  </si>
  <si>
    <t>Sarjeta triangular de concreto - STC 06 - areia e brita comerciais</t>
  </si>
  <si>
    <t>Sarjeta triangular de concreto - STC 06 - areia extraída e brita produzida</t>
  </si>
  <si>
    <t>Sarjeta triangular de concreto - STC 06 moldada no local com extrusora e concreto usinado - areia e brita comerciais</t>
  </si>
  <si>
    <t>Sarjeta triangular de concreto - STC 06 moldada no local com extrusora e concreto usinado - areia extraída e brita produzida</t>
  </si>
  <si>
    <t>Sarjeta triangular de concreto - STC 07 - areia e brita comerciais</t>
  </si>
  <si>
    <t>Sarjeta triangular de concreto - STC 07 - areia extraída e brita produzida</t>
  </si>
  <si>
    <t>Sarjeta triangular de concreto - STC 07 moldada no local com extrusora e concreto usinado - areia e brita comerciais</t>
  </si>
  <si>
    <t>Sarjeta triangular de concreto - STC 07 moldada no local com extrusora e concreto usinado - areia extraída e brita produzida</t>
  </si>
  <si>
    <t>Sarjeta triangular de concreto - STC 08 - areia e brita comerciais</t>
  </si>
  <si>
    <t>Sarjeta triangular de concreto - STC 08 - areia extraída e brita produzida</t>
  </si>
  <si>
    <t>Sarjeta triangular de concreto - STC 08 moldada no local com extrusora e concreto usinado - areia e brita comerciais</t>
  </si>
  <si>
    <t>Sarjeta triangular de concreto - STC 08 moldada no local com extrusora e concreto usinado - areia extraída e brita produzida</t>
  </si>
  <si>
    <t>Sarjeta triangular de grama - STG 01</t>
  </si>
  <si>
    <t>Sarjeta triangular de grama - STG 02</t>
  </si>
  <si>
    <t>Sarjeta triangular de grama - STG 03</t>
  </si>
  <si>
    <t>Sarjeta triangular de grama - STG 04</t>
  </si>
  <si>
    <t>Selo asfáltico de microvala para dreno de pavimento com geocomposto</t>
  </si>
  <si>
    <t>Transposição de segmentos de sarjeta - TSS 01 - areia e brita comerciais</t>
  </si>
  <si>
    <t>Transposição de segmentos de sarjeta - TSS 01 - areia extraída e brita produzida</t>
  </si>
  <si>
    <t>Transposição de segmentos de sarjeta - TSS 02 - areia e brita comerciais</t>
  </si>
  <si>
    <t>Transposição de segmentos de sarjeta - TSS 02 - areia extraída e brita produzida</t>
  </si>
  <si>
    <t>Transposição de segmentos de sarjeta - TSS 03 - areia e brita comerciais</t>
  </si>
  <si>
    <t>Transposição de segmentos de sarjeta - TSS 03 - areia extraída e brita produzida</t>
  </si>
  <si>
    <t>Transposição de segmentos de sarjeta - TSS 04 - areia e brita comerciais</t>
  </si>
  <si>
    <t>Transposição de segmentos de sarjeta - TSS 04 - areia extraída e brita produzida</t>
  </si>
  <si>
    <t>Transposição de segmentos de sarjeta - TSS 05 - areia e brita comerciais</t>
  </si>
  <si>
    <t>Transposição de segmentos de sarjeta - TSS 05 - areia extraída e brita produzida</t>
  </si>
  <si>
    <t>Transposição de segmentos de sarjeta - TSS 06 - areia e brita comerciais</t>
  </si>
  <si>
    <t>Transposição de segmentos de sarjeta - TSS 06 - areia extraída e brita produzida</t>
  </si>
  <si>
    <t>Tubo de concreto PA1 comercial para drenagem - D = 0,50 m - fornecimento e instalação</t>
  </si>
  <si>
    <t>Tubo de concreto PA1 comercial para drenagem - D = 0,60 m - fornecimento e instalação</t>
  </si>
  <si>
    <t>Tubo de concreto PA1 comercial para drenagem - D = 0,80 m - fornecimento e instalação</t>
  </si>
  <si>
    <t>Tubo de concreto PA1 comercial para drenagem - D = 1,00 m - fornecimento e instalação</t>
  </si>
  <si>
    <t>Tubo de concreto PA1 comercial para drenagem - D = 1,20 m - fornecimento e instalação</t>
  </si>
  <si>
    <t>Tubo de concreto PA1 comercial para drenagem - D = 1,50 m - fornecimento e instalação</t>
  </si>
  <si>
    <t>Tubo de concreto PA1 produzido na obra para drenagem - D = 0,60 m - areia e brita comerciais - fornecimento e instalação</t>
  </si>
  <si>
    <t>Tubo de concreto PA1 produzido na obra para drenagem - D = 0,60 m - areia extraída e brita produzida - fornecimento e instalação</t>
  </si>
  <si>
    <t>Tubo de concreto PA1 produzido na obra para drenagem - D = 0,80 m - areia e brita comerciais - fornecimento e instalação</t>
  </si>
  <si>
    <t>Tubo de concreto PA1 produzido na obra para drenagem - D = 0,80 m - areia extraída e brita produzida - fornecimento e instalação</t>
  </si>
  <si>
    <t>Tubo de concreto PA1 produzido na obra para drenagem - D = 1,00 m - areia e brita comerciais - fornecimento e instalação</t>
  </si>
  <si>
    <t>Tubo de concreto PA1 produzido na obra para drenagem - D = 1,00 m - areia extraída e brita produzida - fornecimento e instalação</t>
  </si>
  <si>
    <t>Tubo de concreto PA1 produzido na obra para drenagem - D = 1,20 m - areia e brita comerciais - fornecimento e instalação</t>
  </si>
  <si>
    <t>Tubo de concreto PA1 produzido na obra para drenagem - D = 1,20 m - areia extraída e brita produzida - fornecimento e instalação</t>
  </si>
  <si>
    <t>Tubo de concreto PA1 produzido na obra para drenagem - D = 1,50 m - areia e brita comerciais - fornecimento e instalação</t>
  </si>
  <si>
    <t>Tubo de concreto PA1 produzido na obra para drenagem - D = 1,50 m - areia extraída e brita produzida - fornecimento e instalação</t>
  </si>
  <si>
    <t>Tubo de concreto PA2 comercial para drenagem - D = 0,50 m - fornecimento e instalação</t>
  </si>
  <si>
    <t>Tubo de concreto PA2 comercial para drenagem - D = 0,60 m - fornecimento e instalação</t>
  </si>
  <si>
    <t>Tubo de concreto PA2 comercial para drenagem - D = 0,80 m - fornecimento e instalação</t>
  </si>
  <si>
    <t>Tubo de concreto PA2 comercial para drenagem - D = 1,00 m - fornecimento e instalação</t>
  </si>
  <si>
    <t>Tubo de concreto PA2 comercial para drenagem - D = 1,20 m - fornecimento e instalação</t>
  </si>
  <si>
    <t>Tubo de concreto PA2 comercial para drenagem - D = 1,50 m - fornecimento e instalação</t>
  </si>
  <si>
    <t>Tubo de concreto PA2 produzido na obra para drenagem - D = 0,60 m - areia e brita comerciais - fornecimento e instalação</t>
  </si>
  <si>
    <t>Tubo de concreto PA2 produzido na obra para drenagem - D = 0,60 m - areia extraída e brita produzida - fornecimento e instalação</t>
  </si>
  <si>
    <t>Tubo de concreto PA2 produzido na obra para drenagem - D = 0,80 m - areia e brita comerciais - fornecimento e instalação</t>
  </si>
  <si>
    <t>Tubo de concreto PA2 produzido na obra para drenagem - D = 0,80 m - areia extraída e brita produzida - fornecimento e instalação</t>
  </si>
  <si>
    <t>Tubo de concreto PA2 produzido na obra para drenagem - D = 1,00 m - areia e brita comerciais - fornecimento e instalação</t>
  </si>
  <si>
    <t>Tubo de concreto PA2 produzido na obra para drenagem - D = 1,00 m - areia extraída e brita produzida - fornecimento e instalação</t>
  </si>
  <si>
    <t>Tubo de concreto PA2 produzido na obra para drenagem - D = 1,20 m - areia e brita comerciais - fornecimento e instalação</t>
  </si>
  <si>
    <t>Tubo de concreto PA2 produzido na obra para drenagem - D = 1,20 m - areia extraída e brita produzida - fornecimento e instalação</t>
  </si>
  <si>
    <t>Tubo de concreto PA2 produzido na obra para drenagem - D = 1,50 m - areia e brita comerciais - fornecimento e instalação</t>
  </si>
  <si>
    <t>Tubo de concreto PA2 produzido na obra para drenagem - D = 1,50 m - areia extraída e brita produzida - fornecimento e instalação</t>
  </si>
  <si>
    <t>Tubo de concreto PA3 comercial para drenagem - D = 0,50 m - fornecimento e instalação</t>
  </si>
  <si>
    <t>Tubo de concreto PA3 comercial para drenagem - D = 0,60 m - fornecimento e instalação</t>
  </si>
  <si>
    <t>Tubo de concreto PA3 comercial para drenagem - D = 0,80 m - fornecimento e instalação</t>
  </si>
  <si>
    <t>Tubo de concreto PA3 comercial para drenagem - D = 1,00 m - fornecimento e instalação</t>
  </si>
  <si>
    <t>Tubo de concreto PA3 comercial para drenagem - D = 1,20 m - fornecimento e instalação</t>
  </si>
  <si>
    <t>Tubo de concreto PA3 comercial para drenagem - D = 1,50 m - fornecimento e instalação</t>
  </si>
  <si>
    <t>Tubo de concreto PA3 produzido na obra para drenagem - D = 0,60 m - areia e brita comerciais - fornecimento e instalação</t>
  </si>
  <si>
    <t>Tubo de concreto PA3 produzido na obra para drenagem - D = 0,60 m - areia extraída e brita produzida - fornecimento e instalação</t>
  </si>
  <si>
    <t>Tubo de concreto PA3 produzido na obra para drenagem - D = 0,80 m - areia e brita comerciais - fornecimento e instalação</t>
  </si>
  <si>
    <t>Tubo de concreto PA3 produzido na obra para drenagem - D = 0,80 m - areia extraída e brita produzida - fornecimento e instalação</t>
  </si>
  <si>
    <t>Tubo de concreto PA3 produzido na obra para drenagem - D = 1,00 m - areia e brita comerciais - fornecimento e instalação</t>
  </si>
  <si>
    <t>Tubo de concreto PA3 produzido na obra para drenagem - D = 1,00 m - areia extraída e brita produzida - fornecimento e instalação</t>
  </si>
  <si>
    <t>Tubo de concreto PA3 produzido na obra para drenagem - D = 1,20 m - areia e brita comerciais - fornecimento e instalação</t>
  </si>
  <si>
    <t>Tubo de concreto PA3 produzido na obra para drenagem - D = 1,20 m - areia extraída e brita produzida - fornecimento e instalação</t>
  </si>
  <si>
    <t>Tubo de concreto PA3 produzido na obra para drenagem - D = 1,50 m - areia e brita comerciais - fornecimento e instalação</t>
  </si>
  <si>
    <t>Tubo de concreto PA3 produzido na obra para drenagem - D = 1,50 m - areia extraída e brita produzida - fornecimento e instalação</t>
  </si>
  <si>
    <t>Tubo de concreto PA4 comercial para drenagem - D = 0,50 m - fornecimento e instalação</t>
  </si>
  <si>
    <t>Tubo de concreto PA4 comercial para drenagem - D = 0,60 m - fornecimento e instalação</t>
  </si>
  <si>
    <t>Tubo de concreto PA4 comercial para drenagem - D = 0,80 m - fornecimento e instalação</t>
  </si>
  <si>
    <t>Tubo de concreto PA4 comercial para drenagem - D = 1,00 m - fornecimento e instalação</t>
  </si>
  <si>
    <t>Tubo de concreto PA4 comercial para drenagem - D = 1,20 m - fornecimento e instalação</t>
  </si>
  <si>
    <t>Tubo de concreto PA4 comercial para drenagem - D = 1,50 m - fornecimento e instalação</t>
  </si>
  <si>
    <t>Tubo de concreto PA4 produzido na obra para drenagem - D = 0,60 m - areia e brita comerciais - fornecimento e instalação</t>
  </si>
  <si>
    <t>Tubo de concreto PA4 produzido na obra para drenagem - D = 0,60 m - areia extraída e brita produzida - fornecimento e instalação</t>
  </si>
  <si>
    <t>Tubo de concreto PA4 produzido na obra para drenagem - D = 0,80 m - areia e brita comerciais - fornecimento e instalação</t>
  </si>
  <si>
    <t>Tubo de concreto PA4 produzido na obra para drenagem - D = 0,80 m - areia extraída e brita produzida - fornecimento e instalação</t>
  </si>
  <si>
    <t>Tubo de concreto PA4 produzido na obra para drenagem - D = 1,00 m - areia e brita comerciais - fornecimento e instalação</t>
  </si>
  <si>
    <t>Tubo de concreto PA4 produzido na obra para drenagem - D = 1,00 m - areia extraída e brita produzida - fornecimento e instalação</t>
  </si>
  <si>
    <t>Tubo de concreto PA4 produzido na obra para drenagem - D = 1,20 m - areia e brita comerciais - fornecimento e instalação</t>
  </si>
  <si>
    <t>Tubo de concreto PA4 produzido na obra para drenagem - D = 1,20 m - areia extraída e brita produzida - fornecimento e instalação</t>
  </si>
  <si>
    <t>Tubo de concreto PA4 produzido na obra para drenagem - D = 1,50 m - areia e brita comerciais - fornecimento e instalação</t>
  </si>
  <si>
    <t>Tubo de concreto PA4 produzido na obra para drenagem - D = 1,50 m - areia extraída e brita produzida - fornecimento e instalação</t>
  </si>
  <si>
    <t>Tubo de concreto perfurado produzido na obra para drenagem - D = 0,40 m - fornecimento e instalação</t>
  </si>
  <si>
    <t>Tubo de PVC para dreno tipo barbacã - D = 50 mm - fornecimento e instalação</t>
  </si>
  <si>
    <t>Tubo de PVC para dreno tipo barbacã - D = 75 mm - fornecimento e instalação</t>
  </si>
  <si>
    <t>Tubo PEAD para drenagem - D = 1.000 mm - fornecimento e instalação</t>
  </si>
  <si>
    <t>Tubo PEAD para drenagem - D = 1.050 mm - fornecimento e instalação</t>
  </si>
  <si>
    <t>Tubo PEAD para drenagem - D = 1.200 mm - fornecimento e instalação</t>
  </si>
  <si>
    <t>Tubo PEAD para drenagem - D = 1.500 mm - fornecimento e instalação</t>
  </si>
  <si>
    <t>Tubo PEAD para drenagem - D = 1.800 mm - fornecimento e instalação</t>
  </si>
  <si>
    <t>Tubo PEAD para drenagem - D = 2.000 mm - fornecimento e instalação</t>
  </si>
  <si>
    <t>Tubo PEAD para drenagem - D = 2.500 mm - fornecimento e instalação</t>
  </si>
  <si>
    <t>Tubo PEAD para drenagem - D = 3.000 mm - fornecimento e instalação</t>
  </si>
  <si>
    <t>Tubo PEAD para drenagem - D = 400 mm - fornecimento e instalação</t>
  </si>
  <si>
    <t>Tubo PEAD para drenagem - D = 450 mm - fornecimento e instalação</t>
  </si>
  <si>
    <t>Tubo PEAD para drenagem - D = 500 mm - fornecimento e instalação</t>
  </si>
  <si>
    <t>Tubo PEAD para drenagem - D = 600 mm - fornecimento e instalação</t>
  </si>
  <si>
    <t>Tubo PEAD para drenagem - D = 750 mm - fornecimento e instalação</t>
  </si>
  <si>
    <t>Tubo PEAD para drenagem - D = 800 mm - fornecimento e instalação</t>
  </si>
  <si>
    <t>Tubo PEAD para drenagem - D = 900 mm - fornecimento e instalação</t>
  </si>
  <si>
    <t>Valeta de proteção de aterros com revestimento de concreto - VPA 03 - areia e brita comerciais</t>
  </si>
  <si>
    <t>Valeta de proteção de aterros com revestimento de concreto - VPA 03 - areia extraída e brita produzida</t>
  </si>
  <si>
    <t>Valeta de proteção de aterros com revestimento de concreto - VPA 04 - areia e brita comerciais</t>
  </si>
  <si>
    <t>Valeta de proteção de aterros com revestimento de concreto - VPA 04 - areia extraída e brita produzida</t>
  </si>
  <si>
    <t>Valeta de proteção de aterros com revestimento vegetal - VPA 01</t>
  </si>
  <si>
    <t>Valeta de proteção de aterros com revestimento vegetal - VPA 02</t>
  </si>
  <si>
    <t>Valeta de proteção de cortes com revestimento de concreto - VPC 03 - areia e brita comerciais</t>
  </si>
  <si>
    <t>Valeta de proteção de cortes com revestimento de concreto - VPC 03 - areia extraída e brita produzida</t>
  </si>
  <si>
    <t>Valeta de proteção de cortes com revestimento de concreto - VPC 04 - areia e brita comerciais</t>
  </si>
  <si>
    <t>Valeta de proteção de cortes com revestimento de concreto - VPC 04 - areia extraída e brita produzida</t>
  </si>
  <si>
    <t>Valeta de proteção de cortes com revestimento vegetal - VPC 01</t>
  </si>
  <si>
    <t>Valeta de proteção de cortes com revestimento vegetal - VPC 02</t>
  </si>
  <si>
    <t>Escoramento com estacas de perfis metálicos W 250 x 38,5 kg/m, espaçadas em 1,5 m, intercaladas com prancha de madeira com espessura de 5 cm e ficha de 0 a 0,2 H - sem reaproveitamento - fornecimento e instalação</t>
  </si>
  <si>
    <t>Escoramento com estacas de perfis metálicos W 250 x 38,5 kg/m, espaçadas em 1,5 m, intercaladas com prancha de madeira com espessura de 5 cm e ficha de 0,20 a 0,4 H - sem reaproveitamento - fornecimento e instalação</t>
  </si>
  <si>
    <t>Escoramento com estacas de perfis metálicos W 250 x 38,5 kg/m, espaçadas em 1,5 m, intercaladas com prancha de madeira com espessura de 5 cm e ficha de 0,40 a 0,6 H - sem reaproveitamento - fornecimento e instalação</t>
  </si>
  <si>
    <t>Escoramento com perfis metálicos W 150 x 18,0 kg/m a cada metro e chapas de aço - estroncas a cada 2 m não incluídas - profundidade de até 10 m - aço com utilização de 20 vezes - fornecimento, instalação e retirada</t>
  </si>
  <si>
    <t>Escoramento com pontaletes D = 10 cm - utilização de 1 vez - confecção, instalação e retirada</t>
  </si>
  <si>
    <t>Escoramento com pontaletes D = 10 cm - utilização de 2 vezes - confecção, instalação e retirada</t>
  </si>
  <si>
    <t>Escoramento com pontaletes D = 10 cm - utilização de 3 vezes - confecção, instalação e retirada</t>
  </si>
  <si>
    <t>Escoramento com pontaletes D = 10 cm - utilização de 5 vezes - confecção, instalação e retirada</t>
  </si>
  <si>
    <t>Escoramento com pontaletes D = 15 cm - utilização de 1 vez - confecção e instalação</t>
  </si>
  <si>
    <t>Escoramento com pontaletes D = 15 cm - utilização de 2 vezes - confecção, instalação e retirada</t>
  </si>
  <si>
    <t>Escoramento com pontaletes D = 15 cm - utilização de 3 vezes - confecção, instalação e retirada</t>
  </si>
  <si>
    <t>Escoramento com pontaletes D = 15 cm - utilização de 5 vezes - confecção, instalação e retirada</t>
  </si>
  <si>
    <t>Escoramento contínuo de valas com tábuas de 2,5 x 30 cm e longarinas de 6 x 16 cm - estroncas a cada metro não incluídas - profundidade de até 4 m - madeira com utilização de 3 vezes - confecção, instalação e retirada</t>
  </si>
  <si>
    <t>Escoramento contínuo de valas com tábuas de 2,5 x 30 cm e longarinas de 6 x 16 cm - estroncas a cada metro não incluídas - profundidade de até 4 m - madeira sem reaproveitamento - confecção e instalação</t>
  </si>
  <si>
    <t>Escoramento metálico com quadro tubular contraventado - capacidade de carga até 3,8 t/m² - quadro de 1,0 x 1,0 x 1,2 m - utilização de 50 vezes - fornecimento, instalação e retirada</t>
  </si>
  <si>
    <t>Escoramento metálico tubular galvanizado para formas com capacidade de 2.100 a 750 kg por unidade - regulável de 3,0 a 4,5 m - utilização de 20 vezes - fornecimento, instalação e retirada</t>
  </si>
  <si>
    <t>Escoramento metálico tubular galvanizado para formas com capacidade de 3.200 a 1.600 kg por unidade - regulável de 1,8 a 3,0 m - utilização de 20 vezes - fornecimento, instalação e retirada</t>
  </si>
  <si>
    <t>Escoramento para corpo de bueiros celulares - utilização de 3 vezes - confecção, instalação e retirada</t>
  </si>
  <si>
    <t>Estroncas em perfil metálico W 150 x 18,0 kg/m - utilização de 20 vezes</t>
  </si>
  <si>
    <t>Estroncas para valas com D = 15 cm - madeira com utilização de 3 vezes</t>
  </si>
  <si>
    <t>Estroncas para valas com D = 15 cm - madeira sem reaproveitamento</t>
  </si>
  <si>
    <t>Estroncas para valas com D = 20 cm - madeira com utilização de 3 vezes</t>
  </si>
  <si>
    <t>Estroncas para valas com D = 20 cm - madeira sem reaproveitamento</t>
  </si>
  <si>
    <t>Apoio náutico para a colocação da armação em camisa metálica</t>
  </si>
  <si>
    <t>Apoio náutico para a escavação com perfuratriz tipo Wirth em rocha com média dureza e média abrasão - resistência à compressão menor que 80 MPa - D = 600 a 1.800 mm</t>
  </si>
  <si>
    <t>Apoio náutico para a escavação com perfuratriz tipo Wirth em rocha de alta dureza e alta abrasão - resistência à compressão acima de 80 MPa - D = 600 a 1.800 mm</t>
  </si>
  <si>
    <t>Apoio náutico para a escavação com perfuratriz tipo Wirth em solo D = 600 a 1.800 mm</t>
  </si>
  <si>
    <t>Apoio náutico para a execução da concretagem de camisas metálicas</t>
  </si>
  <si>
    <t>Apoio náutico para a execução da cravação de camisa metálica D = 600 a 1.800 mm</t>
  </si>
  <si>
    <t>Armação de estaca escavada ou estaca barrete em aço CA-50 com apoio de guindaste - fornecimento, preparo e colocação</t>
  </si>
  <si>
    <t>Arrasamento de estacas de concreto com seção de até 900 cm²</t>
  </si>
  <si>
    <t>Arrasamento de estacas de concreto com seção superior à 900 cm²</t>
  </si>
  <si>
    <t>Berço para pré-moldagem de estacas protendidas com capacidade de 19 m³, inclusive formas metálicas - utilização de 100 vezes</t>
  </si>
  <si>
    <t>Camisa metálica com espessura de 12,5 mm D = 1.400 mm - cravada com martelo vibratório - sem escavação - cravação</t>
  </si>
  <si>
    <t>Camisa metálica com espessura de 12,5 mm D = 1.400 mm - para passagem de lâmina d'água - posicionamento</t>
  </si>
  <si>
    <t>Camisa metálica com espessura de 12,5 mm D = 1.500 mm - cravada com martelo vibratório - sem escavação - cravação</t>
  </si>
  <si>
    <t>Camisa metálica com espessura de 12,5 mm D = 1.500 mm - para passagem de lâmina d'água - posicionamento</t>
  </si>
  <si>
    <t>Camisa metálica com espessura de 12,5 mm D = 1.600 mm - cravada com martelo vibratório - sem escavação - cravação</t>
  </si>
  <si>
    <t>Camisa metálica com espessura de 12,5 mm D = 1.600 mm - para passagem de lâmina d'água - posicionamento</t>
  </si>
  <si>
    <t>Camisa metálica com espessura de 12,5 mm D = 1.700 mm - cravada com martelo vibratório - sem escavação - cravação</t>
  </si>
  <si>
    <t>Camisa metálica com espessura de 12,5 mm D = 1.700 mm - para passagem de lâmina d'água - posicionamento</t>
  </si>
  <si>
    <t>Camisa metálica com espessura de 12,5 mm D = 1.800 mm - cravada com martelo vibratório - sem escavação - cravação</t>
  </si>
  <si>
    <t>Camisa metálica com espessura de 12,5 mm D = 1.800 mm - para passagem de lâmina d'água - posicionamento</t>
  </si>
  <si>
    <t>Camisa metálica com espessura de 16 mm D = 1.500 mm - cravada com martelo vibratório - sem escavação - cravação</t>
  </si>
  <si>
    <t>Camisa metálica com espessura de 16 mm D = 1.500 mm - para passagem de lâmina d'água - posicionamento</t>
  </si>
  <si>
    <t>Camisa metálica com espessura de 16 mm D = 1.600 mm - cravada com martelo vibratório - sem escavação - cravação</t>
  </si>
  <si>
    <t>Camisa metálica com espessura de 16 mm D = 1.600 mm - para passagem de lâmina d'água - posicionamento</t>
  </si>
  <si>
    <t>Camisa metálica com espessura de 16 mm D = 1.700 mm - cravada com martelo vibratório - sem escavação - cravação</t>
  </si>
  <si>
    <t>Camisa metálica com espessura de 16 mm D = 1.700 mm - para passagem de lâmina d'água - posicionamento</t>
  </si>
  <si>
    <t>Camisa metálica com espessura de 16 mm D = 1.800 mm - cravada com martelo vibratório - sem escavação - cravação</t>
  </si>
  <si>
    <t>Camisa metálica com espessura de 16 mm D = 1.800 mm - para passagem de lâmina d'água - posicionamento</t>
  </si>
  <si>
    <t>Camisa metálica com espessura de 6,3 mm D = 1.000 mm - cravada com martelo vibratório - sem escavação - cravação</t>
  </si>
  <si>
    <t>Camisa metálica com espessura de 6,3 mm D = 1.000 mm - para passagem de lâmina d'água - posicionamento</t>
  </si>
  <si>
    <t>Camisa metálica com espessura de 6,3 mm D = 400 mm - cravada com martelo vibratório - sem escavação - cravação</t>
  </si>
  <si>
    <t>Camisa metálica com espessura de 6,3 mm D = 400 mm - para passagem de lâmina d'água - posicionamento</t>
  </si>
  <si>
    <t>Camisa metálica com espessura de 6,3 mm D = 500 mm - cravada com martelo vibratório - sem escavação - cravação</t>
  </si>
  <si>
    <t>Camisa metálica com espessura de 6,3 mm D = 500 mm - para passagem de lâmina d'água - posicionamento</t>
  </si>
  <si>
    <t>Camisa metálica com espessura de 6,3 mm D = 600 mm - cravada com martelo vibratório - sem escavação - cravação</t>
  </si>
  <si>
    <t>Camisa metálica com espessura de 6,3 mm D = 600 mm - para passagem de lâmina d'água - posicionamento</t>
  </si>
  <si>
    <t>Camisa metálica com espessura de 6,3 mm D = 700 mm - cravada com martelo vibratório - sem escavação - cravação</t>
  </si>
  <si>
    <t>Camisa metálica com espessura de 6,3 mm D = 700 mm - para passagem de lâmina d'água - posicionamento</t>
  </si>
  <si>
    <t>Camisa metálica com espessura de 6,3 mm D = 800 mm - cravada com martelo vibratório - sem escavação - cravação</t>
  </si>
  <si>
    <t>Camisa metálica com espessura de 6,3 mm D = 800 mm - para passagem de lâmina d'água - posicionamento</t>
  </si>
  <si>
    <t>Camisa metálica com espessura de 6,3 mm D = 900 mm - cravada com martelo vibratório - sem escavação - cravação</t>
  </si>
  <si>
    <t>Camisa metálica com espessura de 6,3 mm D = 900 mm - para passagem de lâmina d'água - posicionamento</t>
  </si>
  <si>
    <t>Camisa metálica com espessura de 8 mm D = 1.000 mm - cravada com martelo vibratório - sem escavação - cravação</t>
  </si>
  <si>
    <t>Camisa metálica com espessura de 8 mm D = 1.000 mm - para passagem de lâmina d'água - posicionamento</t>
  </si>
  <si>
    <t>Camisa metálica com espessura de 8 mm D = 1.100 mm - cravada com martelo vibratório - sem escavação - cravação</t>
  </si>
  <si>
    <t>Camisa metálica com espessura de 8 mm D = 1.100 mm - para passagem de lâmina d'água - posicionamento</t>
  </si>
  <si>
    <t>Camisa metálica com espessura de 8 mm D = 1.200 mm - cravada com martelo vibratório - sem escavação - cravação</t>
  </si>
  <si>
    <t>Camisa metálica com espessura de 8 mm D = 1.200 mm - para passagem de lâmina d'água - posicionamento</t>
  </si>
  <si>
    <t>Camisa metálica com espessura de 8 mm D = 700 mm - cravada com martelo vibratório - sem escavação - cravação</t>
  </si>
  <si>
    <t>Camisa metálica com espessura de 8 mm D = 700 mm - para passagem de lâmina d'água - posicionamento</t>
  </si>
  <si>
    <t>Camisa metálica com espessura de 8 mm D = 800 mm - cravada com martelo vibratório - sem escavação - cravação</t>
  </si>
  <si>
    <t>Camisa metálica com espessura de 8 mm D = 800 mm - para passagem de lâmina d'água - posicionamento</t>
  </si>
  <si>
    <t>Camisa metálica com espessura de 8 mm D = 900 mm - cravada com martelo vibratório - sem escavação - cravação</t>
  </si>
  <si>
    <t>Camisa metálica com espessura de 8 mm D = 900 mm - para passagem de lâmina d'água - posicionamento</t>
  </si>
  <si>
    <t>Camisa metálica com espessura de 9,5 mm D = 1.000 mm - cravada com martelo vibratório - sem escavação - cravação</t>
  </si>
  <si>
    <t>Camisa metálica com espessura de 9,5 mm D = 1.000 mm - para passagem de lâmina d'água - posicionamento</t>
  </si>
  <si>
    <t>Camisa metálica com espessura de 9,5 mm D = 1.100 mm - cravada com martelo vibratório - sem escavação - cravação</t>
  </si>
  <si>
    <t>Camisa metálica com espessura de 9,5 mm D = 1.100 mm - para passagem de lâmina d'água - posicionamento</t>
  </si>
  <si>
    <t>Camisa metálica com espessura de 9,5 mm D = 1.200 mm - cravada com martelo vibratório - sem escavação - cravação</t>
  </si>
  <si>
    <t>Camisa metálica com espessura de 9,5 mm D = 1.200 mm - para passagem de lâmina d'água - posicionamento</t>
  </si>
  <si>
    <t>Camisa metálica com espessura de 9,5 mm D = 1.300 mm - cravada com martelo vibratório - sem escavação - cravação</t>
  </si>
  <si>
    <t>Camisa metálica com espessura de 9,5 mm D = 1.300 mm - para passagem de lâmina d'água - posicionamento</t>
  </si>
  <si>
    <t>Camisa metálica com espessura de 9,5 mm D = 1.400 mm - cravada com martelo vibratório - sem escavação - cravação</t>
  </si>
  <si>
    <t>Camisa metálica com espessura de 9,5 mm D = 1.400 mm - para passagem de lâmina d'água - posicionamento</t>
  </si>
  <si>
    <t>Camisa metálica com espessura de 9,5 mm D = 1.500 mm - cravada com martelo vibratório - sem escavação - cravação</t>
  </si>
  <si>
    <t>Camisa metálica com espessura de 9,5 mm D = 1.500 mm - para passagem de lâmina d'água - posicionamento</t>
  </si>
  <si>
    <t>Camisa metálica com espessura de 9,5 mm D = 900 mm - cravada com martelo vibratório - sem escavação - cravação</t>
  </si>
  <si>
    <t>Camisa metálica com espessura de 9,5 mm D = 900 mm - para passagem de lâmina d'água - posicionamento</t>
  </si>
  <si>
    <t>Coluna de brita D = 50 cm executada com perfuratriz tipo bottom feed - brita comercial - confecção e cravação</t>
  </si>
  <si>
    <t>Coluna de brita D = 50 cm executada com perfuratriz tipo bottom feed - brita produzida - confecção e cravação</t>
  </si>
  <si>
    <t>Coluna de brita D = 60 cm executada com perfuratriz tipo bottom feed - brita comercial - confecção e cravação</t>
  </si>
  <si>
    <t>Coluna de brita D = 60 cm executada com perfuratriz tipo bottom feed - brita produzida - confecção e cravação</t>
  </si>
  <si>
    <t>Coluna de brita D = 70 cm executada com perfuratriz tipo bottom feed - brita comercial - confecção e cravação</t>
  </si>
  <si>
    <t>Coluna de brita D = 70 cm executada com perfuratriz tipo bottom feed - brita produzida - confecção e cravação</t>
  </si>
  <si>
    <t>Coluna de brita D = 80 cm executada com perfuratriz tipo bottom feed - brita comercial - confecção e cravação</t>
  </si>
  <si>
    <t>Coluna de brita D = 80 cm executada com perfuratriz tipo bottom feed - brita produzida - confecção e cravação</t>
  </si>
  <si>
    <t>Confecção de camisa metálica em aço ASTM A36 com espessura de 12,5 mm - D = 1.400 mm</t>
  </si>
  <si>
    <t>Confecção de camisa metálica em aço ASTM A36 com espessura de 12,5 mm - D = 1.500 mm</t>
  </si>
  <si>
    <t>Confecção de camisa metálica em aço ASTM A36 com espessura de 12,5 mm - D = 1.600 mm</t>
  </si>
  <si>
    <t>Confecção de camisa metálica em aço ASTM A36 com espessura de 12,5 mm - D = 1.700 mm</t>
  </si>
  <si>
    <t>Confecção de camisa metálica em aço ASTM A36 com espessura de 12,5 mm - D = 1.800 mm</t>
  </si>
  <si>
    <t>Confecção de camisa metálica em aço ASTM A36 com espessura de 16 mm - D = 1.500 mm</t>
  </si>
  <si>
    <t>Confecção de camisa metálica em aço ASTM A36 com espessura de 16 mm - D = 1.600 mm</t>
  </si>
  <si>
    <t>Confecção de camisa metálica em aço ASTM A36 com espessura de 16 mm - D = 1.700 mm</t>
  </si>
  <si>
    <t>Confecção de camisa metálica em aço ASTM A36 com espessura de 16 mm - D = 1.800 mm</t>
  </si>
  <si>
    <t>Confecção de camisa metálica em aço ASTM A36 com espessura de 6,3 mm - D = 1.000 mm</t>
  </si>
  <si>
    <t>Confecção de camisa metálica em aço ASTM A36 com espessura de 6,3 mm - D = 400 mm</t>
  </si>
  <si>
    <t>Confecção de camisa metálica em aço ASTM A36 com espessura de 6,3 mm - D = 500 mm</t>
  </si>
  <si>
    <t>Confecção de camisa metálica em aço ASTM A36 com espessura de 6,3 mm - D = 600 mm</t>
  </si>
  <si>
    <t>Confecção de camisa metálica em aço ASTM A36 com espessura de 6,3 mm - D = 700 mm</t>
  </si>
  <si>
    <t>Confecção de camisa metálica em aço ASTM A36 com espessura de 6,3 mm - D = 800 mm</t>
  </si>
  <si>
    <t>Confecção de camisa metálica em aço ASTM A36 com espessura de 6,3 mm - D = 900 mm</t>
  </si>
  <si>
    <t>Confecção de camisa metálica em aço ASTM A36 com espessura de 8 mm - D = 1.000 mm</t>
  </si>
  <si>
    <t>Confecção de camisa metálica em aço ASTM A36 com espessura de 8 mm - D = 1.100 mm</t>
  </si>
  <si>
    <t>Confecção de camisa metálica em aço ASTM A36 com espessura de 8 mm - D = 1.200 mm</t>
  </si>
  <si>
    <t>Confecção de camisa metálica em aço ASTM A36 com espessura de 8 mm - D = 700 mm</t>
  </si>
  <si>
    <t>Confecção de camisa metálica em aço ASTM A36 com espessura de 8 mm - D = 800 mm</t>
  </si>
  <si>
    <t>Confecção de camisa metálica em aço ASTM A36 com espessura de 8 mm - D = 900 mm</t>
  </si>
  <si>
    <t>Confecção de camisa metálica em aço ASTM A36 com espessura de 9,5 mm - D = 1.000 mm</t>
  </si>
  <si>
    <t>Confecção de camisa metálica em aço ASTM A36 com espessura de 9,5 mm - D = 1.100 mm</t>
  </si>
  <si>
    <t>Confecção de camisa metálica em aço ASTM A36 com espessura de 9,5 mm - D = 1.200 mm</t>
  </si>
  <si>
    <t>Confecção de camisa metálica em aço ASTM A36 com espessura de 9,5 mm - D = 1.300 mm</t>
  </si>
  <si>
    <t>Confecção de camisa metálica em aço ASTM A36 com espessura de 9,5 mm - D = 1.400 mm</t>
  </si>
  <si>
    <t>Confecção de camisa metálica em aço ASTM A36 com espessura de 9,5 mm - D = 1.500 mm</t>
  </si>
  <si>
    <t>Confecção de camisa metálica em aço ASTM A36 com espessura de 9,5 mm - D = 900 mm</t>
  </si>
  <si>
    <t>Contraventamento de grupo de estacas submersas em aço ASTM A36 - confecção e instalação</t>
  </si>
  <si>
    <t>Escavação com perfuratriz tipo Wirth em rocha com média dureza e média abrasão - resistência à compressão menor que 80 MPa - D = 1.000 mm</t>
  </si>
  <si>
    <t>Escavação com perfuratriz tipo Wirth em rocha com média dureza e média abrasão - resistência à compressão menor que 80 MPa - D = 1.100 mm</t>
  </si>
  <si>
    <t>Escavação com perfuratriz tipo Wirth em rocha com média dureza e média abrasão - resistência à compressão menor que 80 MPa - D = 1.200 mm</t>
  </si>
  <si>
    <t>Escavação com perfuratriz tipo Wirth em rocha com média dureza e média abrasão - resistência à compressão menor que 80 MPa - D = 1.300 mm</t>
  </si>
  <si>
    <t>Escavação com perfuratriz tipo Wirth em rocha com média dureza e média abrasão - resistência à compressão menor que 80 MPa - D = 1.400 mm</t>
  </si>
  <si>
    <t>Escavação com perfuratriz tipo Wirth em rocha com média dureza e média abrasão - resistência à compressão menor que 80 MPa - D = 1.500 mm</t>
  </si>
  <si>
    <t>Escavação com perfuratriz tipo Wirth em rocha com média dureza e média abrasão - resistência à compressão menor que 80 MPa - D = 1.600 mm</t>
  </si>
  <si>
    <t>Escavação com perfuratriz tipo Wirth em rocha com média dureza e média abrasão - resistência à compressão menor que 80 MPa - D = 1.700 mm</t>
  </si>
  <si>
    <t>Escavação com perfuratriz tipo Wirth em rocha com média dureza e média abrasão - resistência à compressão menor que 80 MPa - D = 1.800 mm</t>
  </si>
  <si>
    <t>Escavação com perfuratriz tipo Wirth em rocha com média dureza e média abrasão - resistência à compressão menor que 80 MPa - D = 600 mm</t>
  </si>
  <si>
    <t>Escavação com perfuratriz tipo Wirth em rocha com média dureza e média abrasão - resistência à compressão menor que 80 MPa - D = 700 mm</t>
  </si>
  <si>
    <t>Escavação com perfuratriz tipo Wirth em rocha com média dureza e média abrasão - resistência à compressão menor que 80 MPa - D = 800 mm</t>
  </si>
  <si>
    <t>Escavação com perfuratriz tipo Wirth em rocha com média dureza e média abrasão - resistência à compressão menor que 80 MPa - D = 900 mm</t>
  </si>
  <si>
    <t>Escavação com perfuratriz tipo Wirth em rocha de alta dureza e alta abrasão - resistência à compressão acima de 80 MPa - D = 1.000 mm</t>
  </si>
  <si>
    <t>Escavação com perfuratriz tipo Wirth em rocha de alta dureza e alta abrasão - resistência à compressão acima de 80 MPa - D = 1.100 mm</t>
  </si>
  <si>
    <t>Escavação com perfuratriz tipo Wirth em rocha de alta dureza e alta abrasão - resistência à compressão acima de 80 MPa - D = 1.200 mm</t>
  </si>
  <si>
    <t>Escavação com perfuratriz tipo Wirth em rocha de alta dureza e alta abrasão - resistência à compressão acima de 80 MPa - D = 1.300 mm</t>
  </si>
  <si>
    <t>Escavação com perfuratriz tipo Wirth em rocha de alta dureza e alta abrasão - resistência à compressão acima de 80 MPa - D = 1.400 mm</t>
  </si>
  <si>
    <t>Escavação com perfuratriz tipo Wirth em rocha de alta dureza e alta abrasão - resistência à compressão acima de 80 MPa - D = 1.500 mm</t>
  </si>
  <si>
    <t>Escavação com perfuratriz tipo Wirth em rocha de alta dureza e alta abrasão - resistência à compressão acima de 80 MPa - D = 1.600 mm</t>
  </si>
  <si>
    <t>Escavação com perfuratriz tipo Wirth em rocha de alta dureza e alta abrasão - resistência à compressão acima de 80 MPa - D = 1.700 mm</t>
  </si>
  <si>
    <t>Escavação com perfuratriz tipo Wirth em rocha de alta dureza e alta abrasão - resistência à compressão acima de 80 MPa - D = 1.800 mm</t>
  </si>
  <si>
    <t>Escavação com perfuratriz tipo Wirth em rocha de alta dureza e alta abrasão - resistência à compressão acima de 80 MPa - D = 600 mm</t>
  </si>
  <si>
    <t>Escavação com perfuratriz tipo Wirth em rocha de alta dureza e alta abrasão - resistência à compressão acima de 80 MPa - D = 700 mm</t>
  </si>
  <si>
    <t>Escavação com perfuratriz tipo Wirth em rocha de alta dureza e alta abrasão - resistência à compressão acima de 80 MPa - D = 800 mm</t>
  </si>
  <si>
    <t>Escavação com perfuratriz tipo Wirth em rocha de alta dureza e alta abrasão - resistência à compressão acima de 80 MPa - D = 900 mm</t>
  </si>
  <si>
    <t>Escavação com perfuratriz tipo Wirth em solo - D = 1.000 mm</t>
  </si>
  <si>
    <t>Escavação com perfuratriz tipo Wirth em solo - D = 1.100 mm</t>
  </si>
  <si>
    <t>Escavação com perfuratriz tipo Wirth em solo - D = 1.200 mm</t>
  </si>
  <si>
    <t>Escavação com perfuratriz tipo Wirth em solo - D = 1.300 mm</t>
  </si>
  <si>
    <t>Escavação com perfuratriz tipo Wirth em solo - D = 1.400 mm</t>
  </si>
  <si>
    <t>Escavação com perfuratriz tipo Wirth em solo - D = 1.500 mm</t>
  </si>
  <si>
    <t>Escavação com perfuratriz tipo Wirth em solo - D = 1.600 mm</t>
  </si>
  <si>
    <t>Escavação com perfuratriz tipo Wirth em solo - D = 1.700 mm</t>
  </si>
  <si>
    <t>Escavação com perfuratriz tipo Wirth em solo - D = 1.800 mm</t>
  </si>
  <si>
    <t>Escavação com perfuratriz tipo Wirth em solo - D = 600 mm</t>
  </si>
  <si>
    <t>Escavação com perfuratriz tipo Wirth em solo - D = 700 mm</t>
  </si>
  <si>
    <t>Escavação com perfuratriz tipo Wirth em solo - D = 800 mm</t>
  </si>
  <si>
    <t>Escavação com perfuratriz tipo Wirth em solo - D = 900 mm</t>
  </si>
  <si>
    <t>Estaca barrete escavada com uso de fluido estabilizante - confecção</t>
  </si>
  <si>
    <t>Estaca broca manual D = 25 cm - confecção</t>
  </si>
  <si>
    <t>Estaca broca manual D = 30 cm - confecção</t>
  </si>
  <si>
    <t>Estaca circular tipo estacão escavada com uso de fluido estabilizante - confecção</t>
  </si>
  <si>
    <t>Estaca duplo perfil metálico W 250 x 17,9 - com emenda - fornecimento e cravação</t>
  </si>
  <si>
    <t>Estaca duplo trilho TR 25 - com emenda - fornecimento e cravação</t>
  </si>
  <si>
    <t>Estaca duplo trilho TR 37 - com emenda - fornecimento e cravação</t>
  </si>
  <si>
    <t>Estaca duplo trilho TR 45 - com emenda - fornecimento e cravação</t>
  </si>
  <si>
    <t>Estaca duplo trilho TR 57 - com emenda - fornecimento e cravação</t>
  </si>
  <si>
    <t>Estaca duplo trilho TR 68 - com emenda - fornecimento e cravação</t>
  </si>
  <si>
    <t>Estaca Franki com fuste apiloado D = 35 cm - confecção</t>
  </si>
  <si>
    <t>Estaca Franki com fuste apiloado D = 40 cm - confecção</t>
  </si>
  <si>
    <t>Estaca Franki com fuste apiloado D = 45 cm - confecção</t>
  </si>
  <si>
    <t>Estaca Franki com fuste apiloado D = 52 cm - confecção</t>
  </si>
  <si>
    <t>Estaca Franki com fuste apiloado D = 60 cm - confecção</t>
  </si>
  <si>
    <t>Estaca Franki com fuste apiloado D = 70 cm - confecção</t>
  </si>
  <si>
    <t>Estaca hélice contínua - confecção</t>
  </si>
  <si>
    <t>Estaca hélice de deslocamento - confecção</t>
  </si>
  <si>
    <t>Estaca perfil metálico W 150 x 22,5 (H) - fornecimento e cravação</t>
  </si>
  <si>
    <t>Estaca prancha metálica - fornecimento e cravação até 12 metros</t>
  </si>
  <si>
    <t>Estaca prancha metálica com apoio de flutuante - fornecimento e cravação de 12 metros</t>
  </si>
  <si>
    <t>Estaca prancha metálica com apoio de flutuante e utilização de 10 vezes - fornecimento, cravação até 12 metros</t>
  </si>
  <si>
    <t>Estaca prancha metálica com utilização de 10 vezes - fornecimento, cravação até 12 metros</t>
  </si>
  <si>
    <t>Estaca pré-moldada de concreto armado centrifugado com compressão admissível de 100 t - sem emenda - fornecimento e cravação</t>
  </si>
  <si>
    <t>Estaca pré-moldada de concreto armado centrifugado com compressão admissível de 125 t - sem emenda - fornecimento e cravação</t>
  </si>
  <si>
    <t>Estaca pré-moldada de concreto armado centrifugado com compressão admissível de 170 t - sem emenda - fornecimento e cravação</t>
  </si>
  <si>
    <t>Estaca pré-moldada de concreto armado centrifugado com compressão admissível de 230 t - sem emenda - fornecimento e cravação</t>
  </si>
  <si>
    <t>Estaca pré-moldada de concreto armado centrifugado com compressão admissível de 300 t - sem emenda - fornecimento e cravação</t>
  </si>
  <si>
    <t>Estaca pré-moldada de concreto armado centrifugado com compressão admissível de 55 t - sem emenda - fornecimento e cravação</t>
  </si>
  <si>
    <t>Estaca pré-moldada de concreto armado centrifugado com compressão admissível de 80 t - sem emenda - fornecimento e cravação</t>
  </si>
  <si>
    <t>Estaca pré-moldada de concreto protendido 15 x 15 cm - produzida - sem emenda - cravação</t>
  </si>
  <si>
    <t>Estaca pré-moldada de concreto protendido 17 x 17 cm - produzida - sem emenda - cravação</t>
  </si>
  <si>
    <t>Estaca pré-moldada de concreto protendido 20 x 20 cm - produzida - sem emenda - cravação</t>
  </si>
  <si>
    <t>Estaca pré-moldada de concreto protendido 21 x 21 cm - produzida - sem emenda - cravação</t>
  </si>
  <si>
    <t>Estaca pré-moldada de concreto protendido 23 x 23 cm - produzida - sem emenda - cravação</t>
  </si>
  <si>
    <t>Estaca pré-moldada de concreto protendido 25 x 25 cm - produzida - sem emenda - cravação</t>
  </si>
  <si>
    <t>Estaca pré-moldada de concreto protendido 26 x 26 cm - produzida - sem emenda - cravação</t>
  </si>
  <si>
    <t>Estaca pré-moldada de concreto protendido 30 x 30 cm - produzida - sem emenda - cravação</t>
  </si>
  <si>
    <t>Estaca pré-moldada de concreto protendido 33 x 33 cm - produzida - sem emenda - cravação</t>
  </si>
  <si>
    <t>Estaca pré-moldada de concreto protendido 35 x 35 cm - produzida - sem emenda - cravação</t>
  </si>
  <si>
    <t>Estaca pré-moldada de concreto protendido 38 x 38 cm - produzida - sem emenda - cravação</t>
  </si>
  <si>
    <t>Estaca pré-moldada de concreto protendido 40 x 40 cm - produzida - sem emenda - cravação</t>
  </si>
  <si>
    <t>Estaca pré-moldada de concreto protendido 42 x 42 cm - produzida - sem emenda - cravação</t>
  </si>
  <si>
    <t>Estaca pré-moldada de concreto protendido 45 x 45 cm - produzida - sem emenda - cravação</t>
  </si>
  <si>
    <t>Estaca pré-moldada de concreto protendido com compressão admissível de 100 t - comercial - sem emenda - fornecimento e cravação</t>
  </si>
  <si>
    <t>Estaca pré-moldada de concreto protendido com compressão admissível de 25 t - comercial - sem emenda - fornecimento e cravação</t>
  </si>
  <si>
    <t>Estaca pré-moldada de concreto protendido com compressão admissível de 35 t - comercial - sem emenda - fornecimento e cravação</t>
  </si>
  <si>
    <t>Estaca pré-moldada de concreto protendido com compressão admissível de 60 t - comercial - sem emenda - fornecimento e cravação</t>
  </si>
  <si>
    <t>Estaca pré-moldada de concreto protendido com compressão admissível de 75 t - comercial - sem emenda - fornecimento e cravação</t>
  </si>
  <si>
    <t>Estaca raiz perfurada na rocha com D = 16 cm - confecção</t>
  </si>
  <si>
    <t>Estaca raiz perfurada na rocha com D = 20 cm - confecção</t>
  </si>
  <si>
    <t>Estaca raiz perfurada na rocha com D = 25 cm - confecção</t>
  </si>
  <si>
    <t>Estaca raiz perfurada na rocha com D = 31 cm - confecção</t>
  </si>
  <si>
    <t>Estaca raiz perfurada na rocha com D = 40 cm - confecção</t>
  </si>
  <si>
    <t>Estaca raiz perfurada na rocha com D = 45 cm - confecção</t>
  </si>
  <si>
    <t>Estaca raiz perfurada no solo com D = 16 cm - confecção</t>
  </si>
  <si>
    <t>Estaca raiz perfurada no solo com D = 20 cm - confecção</t>
  </si>
  <si>
    <t>Estaca raiz perfurada no solo com D = 25 cm - confecção</t>
  </si>
  <si>
    <t>Estaca raiz perfurada no solo com D = 31 cm - confecção</t>
  </si>
  <si>
    <t>Estaca raiz perfurada no solo com D = 40 cm - confecção</t>
  </si>
  <si>
    <t>Estaca raiz perfurada no solo com D = 45 cm - confecção</t>
  </si>
  <si>
    <t>Estaca Strauss D = 25 cm - confecção</t>
  </si>
  <si>
    <t>Estaca Strauss D = 32 cm - confecção</t>
  </si>
  <si>
    <t>Estaca Strauss D = 38 cm - confecção</t>
  </si>
  <si>
    <t>Estaca Strauss D = 45 cm - confecção</t>
  </si>
  <si>
    <t>Estaca trilho TR 25 - fornecimento e cravação</t>
  </si>
  <si>
    <t>Estaca trilho TR 37 - fornecimento e cravação</t>
  </si>
  <si>
    <t>Estaca trilho TR 45 - fornecimento e cravação</t>
  </si>
  <si>
    <t>Estaca trilho TR 57 - fornecimento e cravação</t>
  </si>
  <si>
    <t>Estaca trilho TR 68 - fornecimento e cravação</t>
  </si>
  <si>
    <t>Estaca triplo trilho TR 25 - com emenda - fornecimento e cravação</t>
  </si>
  <si>
    <t>Estaca triplo trilho TR 37 - com emenda - fornecimento e cravação</t>
  </si>
  <si>
    <t>Estaca triplo trilho TR 45 - com emenda - fornecimento e cravação</t>
  </si>
  <si>
    <t>Estaca triplo trilho TR 57 - com emenda - fornecimento e cravação</t>
  </si>
  <si>
    <t>Estaca triplo trilho TR 68 - com emenda - fornecimento e cravação</t>
  </si>
  <si>
    <t>Fabricação de estaca pré-moldada de concreto protendida seção 15 x 15 cm</t>
  </si>
  <si>
    <t>Fabricação de estaca pré-moldada de concreto protendida seção 17 x 17 cm</t>
  </si>
  <si>
    <t>Fabricação de estaca pré-moldada de concreto protendida seção 20 x 20 cm</t>
  </si>
  <si>
    <t>Fabricação de estaca pré-moldada de concreto protendida seção 21 x 21 cm</t>
  </si>
  <si>
    <t>Fabricação de estaca pré-moldada de concreto protendida seção 23 x 23 cm</t>
  </si>
  <si>
    <t>Fabricação de estaca pré-moldada de concreto protendida seção 25 x 25 cm</t>
  </si>
  <si>
    <t>Fabricação de estaca pré-moldada de concreto protendida seção 26 x 26 cm</t>
  </si>
  <si>
    <t>Fabricação de estaca pré-moldada de concreto protendida seção 30 x 30 cm</t>
  </si>
  <si>
    <t>Fabricação de estaca pré-moldada de concreto protendida seção 33 x 33 cm</t>
  </si>
  <si>
    <t>Fabricação de estaca pré-moldada de concreto protendida seção 35 x 35 cm</t>
  </si>
  <si>
    <t>Fabricação de estaca pré-moldada de concreto protendida seção 38 x 38 cm</t>
  </si>
  <si>
    <t>Fabricação de estaca pré-moldada de concreto protendida seção 40 x 40 cm</t>
  </si>
  <si>
    <t>Fabricação de estaca pré-moldada de concreto protendida seção 42 x 42 cm</t>
  </si>
  <si>
    <t>Fabricação de estaca pré-moldada de concreto protendida seção 45 x 45 cm</t>
  </si>
  <si>
    <t>Gabarito de cravação de estacas submersas em aço ASTM A36 - confecção e instalação</t>
  </si>
  <si>
    <t>Muro guia para estaca barrete com duas cortinas de 10 x 110 cm</t>
  </si>
  <si>
    <t>Estrutura em chapa de aço ASTM A36 corte, solda e montagem - fornecimento e instalação</t>
  </si>
  <si>
    <t>Fornecimento e aplicação de adesivo estrutural à base de resina epóxi</t>
  </si>
  <si>
    <t>Jateamento abrasivo em chapa de aço por esteira contínua</t>
  </si>
  <si>
    <t>Jateamento de chapa de aço com o uso de granalhas de aço grau SA2</t>
  </si>
  <si>
    <t>Jateamento de chapa de aço com o uso de granalhas de aço grau SA2 1/2</t>
  </si>
  <si>
    <t>Jateamento de chapa de aço com o uso de granalhas de aço Grau SA3</t>
  </si>
  <si>
    <t>Pintura com epóxi de dois componentes com pistola a ar comprimido, uma demão, espessura de até 120 µm</t>
  </si>
  <si>
    <t>Pintura com primer epóxi de dois componentes com pistola a ar comprimido, uma demão, espessura de até 70 µm</t>
  </si>
  <si>
    <t>Pintura com tinta anticorrosiva à base de epóxi poliamida de dois componentes com pistola a ar comprimido, uma demão, espessura de até 150 µm</t>
  </si>
  <si>
    <t>Pintura de acabamento com esmalte epóxi com pistola a ar comprimido, uma demão, espessura de até 40 µm</t>
  </si>
  <si>
    <t>Pintura de acabamento com esmalte sintético com pistola a ar comprimido, uma demão, espessura de até 30 µm</t>
  </si>
  <si>
    <t>Pintura de fundo com tinta alquídica com pistola a ar comprimido, uma demão, espessura de até 30 µm</t>
  </si>
  <si>
    <t>Pintura de fundo com tinta epóxi com pistola a ar comprimido, uma demão, espessura de até 120 µm</t>
  </si>
  <si>
    <t>Pintura shop primer em chapa de aço por esteira contínua</t>
  </si>
  <si>
    <t>Solda elétrica de perfis metálicos e chapas de aço com eletrodo E60XX</t>
  </si>
  <si>
    <t>Solda elétrica de perfis metálicos e chapas de aço com eletrodo E70XX</t>
  </si>
  <si>
    <t>Tratamento em chapa de aço por esteira contínua</t>
  </si>
  <si>
    <t>Alinhamento manual da grade do AMV para qualquer abertura e qualquer bitola</t>
  </si>
  <si>
    <t>Assentamento dos materiais metálicos do AMV 1:10, TR 45, bitola larga</t>
  </si>
  <si>
    <t>Assentamento dos materiais metálicos do AMV 1:10, TR 45, bitola métrica</t>
  </si>
  <si>
    <t>Assentamento dos materiais metálicos do AMV 1:10, TR 45, bitola mista</t>
  </si>
  <si>
    <t>Assentamento dos materiais metálicos do AMV 1:10, TR 57, bitola larga</t>
  </si>
  <si>
    <t>Assentamento dos materiais metálicos do AMV 1:10, TR 57, bitola métrica</t>
  </si>
  <si>
    <t>Assentamento dos materiais metálicos do AMV 1:10, TR 57, bitola mista</t>
  </si>
  <si>
    <t>Assentamento dos materiais metálicos do AMV 1:10, TR 68, bitola larga</t>
  </si>
  <si>
    <t>Assentamento dos materiais metálicos do AMV 1:10, TR 68, bitola métrica</t>
  </si>
  <si>
    <t>Assentamento dos materiais metálicos do AMV 1:10, TR 68, bitola mista</t>
  </si>
  <si>
    <t>Assentamento dos materiais metálicos do AMV 1:10, UIC 60, bitola larga</t>
  </si>
  <si>
    <t>Assentamento dos materiais metálicos do AMV 1:10, UIC 60, bitola métrica</t>
  </si>
  <si>
    <t>Assentamento dos materiais metálicos do AMV 1:10, UIC 60, bitola mista</t>
  </si>
  <si>
    <t>Assentamento dos materiais metálicos do AMV 1:12, TR 45, bitola larga</t>
  </si>
  <si>
    <t>Assentamento dos materiais metálicos do AMV 1:12, TR 45, bitola métrica</t>
  </si>
  <si>
    <t>Assentamento dos materiais metálicos do AMV 1:12, TR 45, bitola mista</t>
  </si>
  <si>
    <t>Assentamento dos materiais metálicos do AMV 1:12, TR 57, bitola larga</t>
  </si>
  <si>
    <t>Assentamento dos materiais metálicos do AMV 1:12, TR 57, bitola métrica</t>
  </si>
  <si>
    <t>Assentamento dos materiais metálicos do AMV 1:12, TR 57, bitola mista</t>
  </si>
  <si>
    <t>Assentamento dos materiais metálicos do AMV 1:12, TR 68, bitola larga</t>
  </si>
  <si>
    <t>Assentamento dos materiais metálicos do AMV 1:12, TR 68, bitola métrica</t>
  </si>
  <si>
    <t>Assentamento dos materiais metálicos do AMV 1:12, TR 68, bitola mista</t>
  </si>
  <si>
    <t>Assentamento dos materiais metálicos do AMV 1:12, UIC 60, bitola larga</t>
  </si>
  <si>
    <t>Assentamento dos materiais metálicos do AMV 1:12, UIC 60, bitola métrica</t>
  </si>
  <si>
    <t>Assentamento dos materiais metálicos do AMV 1:12, UIC 60, bitola mista</t>
  </si>
  <si>
    <t>Assentamento dos materiais metálicos do AMV 1:14, TR 45, bitola larga</t>
  </si>
  <si>
    <t>Assentamento dos materiais metálicos do AMV 1:14, TR 45, bitola métrica</t>
  </si>
  <si>
    <t>Assentamento dos materiais metálicos do AMV 1:14, TR 45, bitola mista</t>
  </si>
  <si>
    <t>Assentamento dos materiais metálicos do AMV 1:14, TR 57, bitola larga</t>
  </si>
  <si>
    <t>Assentamento dos materiais metálicos do AMV 1:14, TR 57, bitola métrica</t>
  </si>
  <si>
    <t>Assentamento dos materiais metálicos do AMV 1:14, TR 57, bitola mista</t>
  </si>
  <si>
    <t>Assentamento dos materiais metálicos do AMV 1:14, TR 68, bitola larga</t>
  </si>
  <si>
    <t>Assentamento dos materiais metálicos do AMV 1:14, TR 68, bitola métrica</t>
  </si>
  <si>
    <t>Assentamento dos materiais metálicos do AMV 1:14, TR 68, bitola mista</t>
  </si>
  <si>
    <t>Assentamento dos materiais metálicos do AMV 1:14, UIC 60, bitola larga</t>
  </si>
  <si>
    <t>Assentamento dos materiais metálicos do AMV 1:14, UIC 60, bitola métrica</t>
  </si>
  <si>
    <t>Assentamento dos materiais metálicos do AMV 1:14, UIC 60, bitola mista</t>
  </si>
  <si>
    <t>Assentamento dos materiais metálicos do AMV 1:20, TR 57, bitola larga</t>
  </si>
  <si>
    <t>Assentamento dos materiais metálicos do AMV 1:20, TR 57, bitola métrica</t>
  </si>
  <si>
    <t>Assentamento dos materiais metálicos do AMV 1:20, TR 57, bitola mista</t>
  </si>
  <si>
    <t>Assentamento dos materiais metálicos do AMV 1:20, TR 68, bitola larga</t>
  </si>
  <si>
    <t>Assentamento dos materiais metálicos do AMV 1:20, TR 68, bitola métrica</t>
  </si>
  <si>
    <t>Assentamento dos materiais metálicos do AMV 1:20, TR 68, bitola mista</t>
  </si>
  <si>
    <t>Assentamento dos materiais metálicos do AMV 1:20, UIC 60, bitola larga</t>
  </si>
  <si>
    <t>Assentamento dos materiais metálicos do AMV 1:20, UIC 60, bitola métrica</t>
  </si>
  <si>
    <t>Assentamento dos materiais metálicos do AMV 1:20, UIC 60, bitola mista</t>
  </si>
  <si>
    <t>Assentamento dos materiais metálicos do AMV 1:8, TR 45, bitola larga</t>
  </si>
  <si>
    <t>Assentamento dos materiais metálicos do AMV 1:8, TR 45, bitola métrica</t>
  </si>
  <si>
    <t>Assentamento dos materiais metálicos do AMV 1:8, TR 45, bitola mista</t>
  </si>
  <si>
    <t>Assentamento dos materiais metálicos do AMV 1:8, TR 57, bitola larga</t>
  </si>
  <si>
    <t>Assentamento dos materiais metálicos do AMV 1:8, TR 57, bitola métrica</t>
  </si>
  <si>
    <t>Assentamento dos materiais metálicos do AMV 1:8, TR 57, bitola mista</t>
  </si>
  <si>
    <t>Lançamento manual de lastro em AMV com descarga da brita por caminhão</t>
  </si>
  <si>
    <t>Lançamento mecânico de lastro em AMV com descarga da brita por caminhão e espalhamento com carregadeira de pneus</t>
  </si>
  <si>
    <t>Nivelamento de AMV com socaria com grupo vibrador e levante de até 10 cm, abertura 1:10, bitola larga, dormente de madeira ou concreto</t>
  </si>
  <si>
    <t>Nivelamento de AMV com socaria com grupo vibrador e levante de até 10 cm, abertura 1:10, bitola métrica, dormente de madeira ou concreto</t>
  </si>
  <si>
    <t>Nivelamento de AMV com socaria com grupo vibrador e levante de até 10 cm, abertura 1:10, bitola mista, dormente de madeira ou concreto</t>
  </si>
  <si>
    <t>Nivelamento de AMV com socaria com grupo vibrador e levante de até 10 cm, abertura 1:12, bitola larga, dormente de madeira ou concreto</t>
  </si>
  <si>
    <t>Nivelamento de AMV com socaria com grupo vibrador e levante de até 10 cm, abertura 1:12, bitola métrica, dormente de madeira ou concreto</t>
  </si>
  <si>
    <t>Nivelamento de AMV com socaria com grupo vibrador e levante de até 10 cm, abertura 1:12, bitola mista, dormente de madeira ou concreto</t>
  </si>
  <si>
    <t>Nivelamento de AMV com socaria com grupo vibrador e levante de até 10 cm, abertura 1:14, bitola larga, dormente de madeira ou concreto</t>
  </si>
  <si>
    <t>Nivelamento de AMV com socaria com grupo vibrador e levante de até 10 cm, abertura 1:14, bitola métrica, dormente de madeira ou concreto</t>
  </si>
  <si>
    <t>Nivelamento de AMV com socaria com grupo vibrador e levante de até 10 cm, abertura 1:14, bitola mista, dormente de madeira ou concreto</t>
  </si>
  <si>
    <t>Nivelamento de AMV com socaria com grupo vibrador e levante de até 10 cm, abertura 1:20, bitola larga, dormente de madeira ou concreto</t>
  </si>
  <si>
    <t>Nivelamento de AMV com socaria com grupo vibrador e levante de até 10 cm, abertura 1:20, bitola métrica, dormente de madeira ou concreto</t>
  </si>
  <si>
    <t>Nivelamento de AMV com socaria com grupo vibrador e levante de até 10 cm, abertura 1:20, bitola mista, dormente de madeira ou concreto</t>
  </si>
  <si>
    <t>Nivelamento de AMV com socaria com grupo vibrador e levante de até 10 cm, abertura 1:8, bitola larga, dormente de madeira</t>
  </si>
  <si>
    <t>Nivelamento de AMV com socaria com grupo vibrador e levante de até 10 cm, abertura 1:8, bitola métrica, dormente de madeira</t>
  </si>
  <si>
    <t>Nivelamento de AMV com socaria com grupo vibrador e levante de até 10 cm, abertura 1:8, bitola mista, dormente de madeira</t>
  </si>
  <si>
    <t>Nivelamento de AMV com socaria manual e levante de até 10 cm, abertura 1:10, bitola larga, dormente de madeira ou concreto</t>
  </si>
  <si>
    <t>Nivelamento de AMV com socaria manual e levante de até 10 cm, abertura 1:10, bitola métrica, dormente de madeira ou concreto</t>
  </si>
  <si>
    <t>Nivelamento de AMV com socaria manual e levante de até 10 cm, abertura 1:10, bitola mista, dormente de madeira ou concreto</t>
  </si>
  <si>
    <t>Nivelamento de AMV com socaria manual e levante de até 10 cm, abertura 1:12, bitola larga, dormente de madeira ou concreto</t>
  </si>
  <si>
    <t>Nivelamento de AMV com socaria manual e levante de até 10 cm, abertura 1:12, bitola métrica, dormente de madeira ou concreto</t>
  </si>
  <si>
    <t>Nivelamento de AMV com socaria manual e levante de até 10 cm, abertura 1:12, bitola mista, dormente de madeira ou concreto</t>
  </si>
  <si>
    <t>Nivelamento de AMV com socaria manual e levante de até 10 cm, abertura 1:14, bitola larga, dormente de madeira ou concreto</t>
  </si>
  <si>
    <t>Nivelamento de AMV com socaria manual e levante de até 10 cm, abertura 1:14, bitola métrica, dormente de madeira ou concreto</t>
  </si>
  <si>
    <t>Nivelamento de AMV com socaria manual e levante de até 10 cm, abertura 1:14, bitola mista, dormente de madeira ou concreto</t>
  </si>
  <si>
    <t>Nivelamento de AMV com socaria manual e levante de até 10 cm, abertura 1:20, bitola larga, dormente de madeira ou concreto</t>
  </si>
  <si>
    <t>Nivelamento de AMV com socaria manual e levante de até 10 cm, abertura 1:20, bitola métrica, dormente de madeira ou concreto</t>
  </si>
  <si>
    <t>Nivelamento de AMV com socaria manual e levante de até 10 cm, abertura 1:20, bitola mista, dormente de madeira ou concreto</t>
  </si>
  <si>
    <t>Nivelamento de AMV com socaria manual e levante de até 10 cm, abertura 1:8, bitola larga, dormente de madeira</t>
  </si>
  <si>
    <t>Nivelamento de AMV com socaria manual e levante de até 10 cm, abertura 1:8, bitola métrica, dormente de madeira</t>
  </si>
  <si>
    <t>Nivelamento de AMV com socaria manual e levante de até 10 cm, abertura 1:8, bitola mista, dormente de madeira</t>
  </si>
  <si>
    <t>Posicionamento de jogo de dormentes de concreto para AMV 1:10, bitola larga</t>
  </si>
  <si>
    <t>jg</t>
  </si>
  <si>
    <t>Posicionamento de jogo de dormentes de concreto para AMV 1:10, bitola métrica</t>
  </si>
  <si>
    <t>Posicionamento de jogo de dormentes de concreto para AMV 1:10, bitola mista</t>
  </si>
  <si>
    <t>Posicionamento de jogo de dormentes de concreto para AMV 1:12, bitola larga</t>
  </si>
  <si>
    <t>Posicionamento de jogo de dormentes de concreto para AMV 1:12, bitola métrica</t>
  </si>
  <si>
    <t>Posicionamento de jogo de dormentes de concreto para AMV 1:12, bitola mista</t>
  </si>
  <si>
    <t>Posicionamento de jogo de dormentes de concreto para AMV 1:14, bitola larga</t>
  </si>
  <si>
    <t>Posicionamento de jogo de dormentes de concreto para AMV 1:14, bitola métrica</t>
  </si>
  <si>
    <t>Posicionamento de jogo de dormentes de concreto para AMV 1:14, bitola mista</t>
  </si>
  <si>
    <t>Posicionamento de jogo de dormentes de concreto para AMV 1:20, bitola larga</t>
  </si>
  <si>
    <t>Posicionamento de jogo de dormentes de concreto para AMV 1:20, bitola métrica</t>
  </si>
  <si>
    <t>Posicionamento de jogo de dormentes de concreto para AMV 1:20, bitola mista</t>
  </si>
  <si>
    <t>Posicionamento de jogo de dormentes de madeira para AMV 1:10, bitola larga</t>
  </si>
  <si>
    <t>Posicionamento de jogo de dormentes de madeira para AMV 1:10, bitola métrica</t>
  </si>
  <si>
    <t>Posicionamento de jogo de dormentes de madeira para AMV 1:10, bitola mista</t>
  </si>
  <si>
    <t>Posicionamento de jogo de dormentes de madeira para AMV 1:12, bitola larga</t>
  </si>
  <si>
    <t>Posicionamento de jogo de dormentes de madeira para AMV 1:12, bitola métrica</t>
  </si>
  <si>
    <t>Posicionamento de jogo de dormentes de madeira para AMV 1:12, bitola mista</t>
  </si>
  <si>
    <t>Posicionamento de jogo de dormentes de madeira para AMV 1:14, bitola larga</t>
  </si>
  <si>
    <t>Posicionamento de jogo de dormentes de madeira para AMV 1:14, bitola métrica</t>
  </si>
  <si>
    <t>Posicionamento de jogo de dormentes de madeira para AMV 1:14, bitola mista</t>
  </si>
  <si>
    <t>Posicionamento de jogo de dormentes de madeira para AMV 1:20, bitola larga</t>
  </si>
  <si>
    <t>Posicionamento de jogo de dormentes de madeira para AMV 1:20, bitola métrica</t>
  </si>
  <si>
    <t>Posicionamento de jogo de dormentes de madeira para AMV 1:20, bitola mista</t>
  </si>
  <si>
    <t>Posicionamento de jogo de dormentes de madeira para AMV 1:8, bitola larga</t>
  </si>
  <si>
    <t>Posicionamento de jogo de dormentes de madeira para AMV 1:8, bitola métrica</t>
  </si>
  <si>
    <t>Posicionamento de jogo de dormentes de madeira para AMV 1:8, bitola mista</t>
  </si>
  <si>
    <t>Regularização manual do lastro do AMV para qualquer abertura e qualquer bitola</t>
  </si>
  <si>
    <t>Demolição de AMV 1:10 TR 37, em bitola métrica, dormente de madeira, com separação e empilhamento</t>
  </si>
  <si>
    <t>Demolição de AMV 1:10 TR 45, em bitola larga, dormente de madeira, com separação e empilhamento</t>
  </si>
  <si>
    <t>Demolição de AMV 1:10 TR 45, em bitola métrica, dormente de madeira, com separação e empilhamento</t>
  </si>
  <si>
    <t>Demolição de AMV 1:10 TR 45, em bitola mista, dormente de madeira, com separação e empilhamento</t>
  </si>
  <si>
    <t>Demolição de AMV 1:10 TR 57, em bitola larga, dormente de madeira, com separação e empilhamento</t>
  </si>
  <si>
    <t>Demolição de AMV 1:10 TR 57, em bitola métrica, dormente de madeira, com separação e empilhamento</t>
  </si>
  <si>
    <t>Demolição de AMV 1:10 TR 57, em bitola mista, dormente de madeira, com separação e empilhamento</t>
  </si>
  <si>
    <t>Demolição de AMV 1:10 TR 68, em bitola larga, dormente de madeira, com separação e empilhamento</t>
  </si>
  <si>
    <t>Demolição de AMV 1:10 TR 68, em bitola mista, dormente de madeira, com separação e empilhamento</t>
  </si>
  <si>
    <t>Demolição de AMV 1:12 TR 37, em bitola métrica, dormente de madeira, com separação e empilhamento</t>
  </si>
  <si>
    <t>Demolição de AMV 1:12 TR 45, em bitola larga, dormente de madeira, com separação e empilhamento</t>
  </si>
  <si>
    <t>Demolição de AMV 1:12 TR 45, em bitola métrica, dormente de madeira, com separação e empilhamento</t>
  </si>
  <si>
    <t>Demolição de AMV 1:12 TR 45, em bitola mista, dormente de madeira, com separação e empilhamento</t>
  </si>
  <si>
    <t>Demolição de AMV 1:12 TR 57, em bitola larga, dormente de madeira, com separação e empilhamento</t>
  </si>
  <si>
    <t>Demolição de AMV 1:12 TR 57, em bitola métrica, dormente de madeira, com separação e empilhamento</t>
  </si>
  <si>
    <t>Demolição de AMV 1:12 TR 57, em bitola mista, dormente de madeira, com separação e empilhamento</t>
  </si>
  <si>
    <t>Demolição de AMV 1:12 TR 68, em bitola larga, dormente de madeira, com separação e empilhamento</t>
  </si>
  <si>
    <t>Demolição de AMV 1:12 TR 68, em bitola mista, dormente de madeira, com separação e empilhamento</t>
  </si>
  <si>
    <t>Demolição de AMV 1:14 TR 37, em bitola métrica, dormente de madeira, com separação e empilhamento</t>
  </si>
  <si>
    <t>Demolição de AMV 1:14 TR 45, em bitola larga, dormente de madeira, com separação e empilhamento</t>
  </si>
  <si>
    <t>Demolição de AMV 1:14 TR 45, em bitola métrica, dormente de madeira, com separação e empilhamento</t>
  </si>
  <si>
    <t>Demolição de AMV 1:14 TR 45, em bitola mista, dormente de madeira, com separação e empilhamento</t>
  </si>
  <si>
    <t>Demolição de AMV 1:14 TR 57, em bitola larga, dormente de madeira, com separação e empilhamento</t>
  </si>
  <si>
    <t>Demolição de AMV 1:14 TR 57, em bitola métrica, dormente de madeira, com separação e empilhamento</t>
  </si>
  <si>
    <t>Demolição de AMV 1:14 TR 57, em bitola mista, dormente de madeira, com separação e empilhamento</t>
  </si>
  <si>
    <t>Demolição de AMV 1:14 TR 68, em bitola larga, dormente de madeira, com separação e empilhamento</t>
  </si>
  <si>
    <t>Demolição de AMV 1:14 TR 68, em bitola mista, dormente de madeira, com separação e empilhamento</t>
  </si>
  <si>
    <t>Demolição de AMV 1:20 TR 57, em bitola larga, dormente de madeira, com separação e empilhamento</t>
  </si>
  <si>
    <t>Demolição de AMV 1:20 TR 57, em bitola métrica, dormente de madeira, com separação e empilhamento</t>
  </si>
  <si>
    <t>Demolição de AMV 1:20 TR 57, em bitola mista, dormente de madeira, com separação e empilhamento</t>
  </si>
  <si>
    <t>Demolição de AMV 1:20 TR 68, em bitola larga, dormente de madeira, com separação e empilhamento</t>
  </si>
  <si>
    <t>Demolição de AMV 1:20 TR 68, em bitola mista, dormente de madeira, com separação e empilhamento</t>
  </si>
  <si>
    <t>Demolição de AMV 1:8 TR 37, em bitola métrica, dormente de madeira, com separação e empilhamento</t>
  </si>
  <si>
    <t>Demolição de AMV 1:8 TR 45, em bitola larga, dormente de madeira, com separação e empilhamento</t>
  </si>
  <si>
    <t>Demolição de AMV 1:8 TR 45, em bitola métrica, dormente de madeira, com separação e empilhamento</t>
  </si>
  <si>
    <t>Demolição de AMV 1:8 TR 45, em bitola mista, dormente de madeira, com separação e empilhamento</t>
  </si>
  <si>
    <t>Demolição de AMV 1:8 TR 57, em bitola larga, dormente de madeira, com separação e empilhamento</t>
  </si>
  <si>
    <t>Demolição de AMV 1:8 TR 57, em bitola métrica, dormente de madeira, com separação e empilhamento</t>
  </si>
  <si>
    <t>Demolição de AMV 1:8 TR 57, em bitola mista, dormente de madeira, com separação e empilhamento</t>
  </si>
  <si>
    <t>Demolição de via, bitola larga, 1.667 dormentes de madeira/km, trilho TR 45, barra com 12 m de comprimento, com separação e empilhamento</t>
  </si>
  <si>
    <t>Demolição de via, bitola larga, 1.667 dormentes de madeira/km, trilho TR 57, barra com 12 m de comprimento, com separação e empilhamento</t>
  </si>
  <si>
    <t>Demolição de via, bitola larga, 1.667 dormentes de madeira/km, trilho TR 68, barra com 12 m de comprimento, com separação e empilhamento</t>
  </si>
  <si>
    <t>Demolição de via, bitola larga, 1.750 dormentes de madeira/km, trilho TR 45, barra com 12 m de comprimento, com separação e empilhamento</t>
  </si>
  <si>
    <t>Demolição de via, bitola larga, 1.750 dormentes de madeira/km, trilho TR 57, barra com 12 m de comprimento, com separação e empilhamento</t>
  </si>
  <si>
    <t>Demolição de via, bitola larga, 1.750 dormentes de madeira/km, trilho TR 68, barra com 12 m de comprimento, com separação e empilhamento</t>
  </si>
  <si>
    <t>Demolição de via, bitola métrica, 1.667 dormentes de madeira/km, trilho TR 37, barra com 12 m de comprimento, com separação e empilhamento</t>
  </si>
  <si>
    <t>Demolição de via, bitola métrica, 1.667 dormentes de madeira/km, trilho TR 45, barra com 12 m de comprimento, com separação e empilhamento</t>
  </si>
  <si>
    <t>Demolição de via, bitola métrica, 1.667 dormentes de madeira/km, trilho TR 57, barra com 12 m de comprimento, com separação e empilhamento</t>
  </si>
  <si>
    <t>Demolição de via, bitola métrica, 1.750 dormentes de madeira/km, trilho TR 37, barra com 12 m de comprimento, com separação e empilhamento</t>
  </si>
  <si>
    <t>Demolição de via, bitola métrica, 1.750 dormentes de madeira/km, trilho TR 45, barra com 12 m de comprimento, com separação e empilhamento</t>
  </si>
  <si>
    <t>Demolição de via, bitola métrica, 1.750 dormentes de madeira/km, trilho TR 57, barra com 12 m de comprimento, com separação e empilhamento</t>
  </si>
  <si>
    <t>Demolição de via, bitola mista, 1.667 dormentes de madeira/km, trilho TR 45, barra com 12 m de comprimento, com separação e empilhamento</t>
  </si>
  <si>
    <t>Demolição de via, bitola mista, 1.667 dormentes de madeira/km, trilho TR 57, barra com 12 m de comprimento, com separação e empilhamento</t>
  </si>
  <si>
    <t>Demolição de via, bitola mista, 1.667 dormentes de madeira/km, trilho TR 68, barra com 12 m de comprimento, com separação e empilhamento</t>
  </si>
  <si>
    <t>Demolição de via, bitola mista, 1.750 dormentes de madeira/km, trilho TR 45, barra com 12 m de comprimento, com separação e empilhamento</t>
  </si>
  <si>
    <t>Demolição de via, bitola mista, 1.750 dormentes de madeira/km, trilho TR 57, barra com 12 m de comprimento, com separação e empilhamento</t>
  </si>
  <si>
    <t>Demolição de via, bitola mista, 1.750 dormentes de madeira/km, trilho TR 68, barra com 12 m de comprimento, com separação e empilhamento</t>
  </si>
  <si>
    <t>Aferição da geometria da via com carro controle</t>
  </si>
  <si>
    <t>Capina química da plataforma ferroviária</t>
  </si>
  <si>
    <t>Estabilização dinâmica da via</t>
  </si>
  <si>
    <t>Nivelamento de junta com socaria manual da via</t>
  </si>
  <si>
    <t>Nivelamento de via com grupo gerador/vibrador e levante de até 10 cm - bitola métrica ou larga com dormente de madeira ou concreto e taxa de dormentação de 1.667 un/km</t>
  </si>
  <si>
    <t>Nivelamento de via com grupo gerador/vibrador e levante de até 10 cm - bitola métrica ou larga com dormente de madeira ou concreto e taxa de dormentação de 1.750 un/km</t>
  </si>
  <si>
    <t>Nivelamento de via com grupo gerador/vibrador e levante de até 10 cm - bitola mista com dormente de madeira ou concreto e taxa de dormentação de 1.667 un/km</t>
  </si>
  <si>
    <t>Nivelamento de via com grupo gerador/vibrador e levante de até 10 cm - bitola mista com dormente de madeira ou concreto e taxa de dormentação de 1.750 un/km</t>
  </si>
  <si>
    <t>Nivelamento de via com socaria manual e levante de até 10 cm - bitola métrica ou larga com dormente de madeira ou concreto e taxa de dormentação de 1.667 un/km</t>
  </si>
  <si>
    <t>Nivelamento de via com socaria manual e levante de até 10 cm - bitola métrica ou larga com dormente de madeira ou concreto e taxa de dormentação de 1.750 un/km</t>
  </si>
  <si>
    <t>Nivelamento de via com socaria manual e levante de até 10 cm - bitola mista com dormente de madeira ou concreto e taxa de dormentação de 1.667 un/km</t>
  </si>
  <si>
    <t>Nivelamento de via com socaria manual e levante de até 10 cm - bitola mista com dormente de madeira ou concreto e taxa de dormentação de 1.750 un/km</t>
  </si>
  <si>
    <t>Nivelamento e alinhamento de via com socadora automática e levante de até 10 cm - qualquer bitola ou dormente e taxa de dormentação de 1.667 un/km</t>
  </si>
  <si>
    <t>Nivelamento e alinhamento de via com socadora automática e levante de até 10 cm - qualquer bitola ou dormente e taxa de dormentação de 1.750 un/km</t>
  </si>
  <si>
    <t>Regularização do lastro com reguladora de lastro</t>
  </si>
  <si>
    <t>Alívio de tensão, com martelo de bronze, em TLS com 120 de comprimento de TR45, taxa de dormentação de 1.667 un/km, para qualquer bitola e fixação elástica</t>
  </si>
  <si>
    <t>Alívio de tensão, com martelo de bronze, em TLS com 120 de comprimento de TR45, taxa de dormentação de 1.750 un/km, para qualquer bitola e fixação elástica</t>
  </si>
  <si>
    <t>Alívio de tensão, com martelo de bronze, em TLS com 120 de comprimento de TR57, taxa de dormentação de 1.667 un/km, para qualquer bitola e fixação elástica</t>
  </si>
  <si>
    <t>Alívio de tensão, com martelo de bronze, em TLS com 120 de comprimento de TR57, taxa de dormentação de 1.750 un/km, para qualquer bitola e fixação elástica</t>
  </si>
  <si>
    <t>Alívio de tensão, com martelo de bronze, em TLS com 120 de comprimento de TR68, taxa de dormentação de 1.667 un/km, para qualquer bitola e fixação elástica</t>
  </si>
  <si>
    <t>Alívio de tensão, com martelo de bronze, em TLS com 120 de comprimento de TR68, taxa de dormentação de 1.750 un/km, para qualquer bitola e fixação elástica</t>
  </si>
  <si>
    <t>Alívio de tensão, com martelo de bronze, em TLS com 120 de comprimento de UIC60, taxa de dormentação de 1.667 un/km, para qualquer bitola e fixação elástica</t>
  </si>
  <si>
    <t>Alívio de tensão, com martelo de bronze, em TLS com 120 de comprimento de UIC60, taxa de dormentação de 1.750 un/km, para qualquer bitola e fixação elástica</t>
  </si>
  <si>
    <t>Alívio de tensão, com martelo de bronze, em TLS com 240 de comprimento de TR45, taxa de dormentação de 1.667 un/km, para qualquer bitola e fixação elástica</t>
  </si>
  <si>
    <t>Alívio de tensão, com martelo de bronze, em TLS com 240 de comprimento de TR45, taxa de dormentação de 1.750 un/km, para qualquer bitola e fixação elástica</t>
  </si>
  <si>
    <t>Alívio de tensão, com martelo de bronze, em TLS com 240 de comprimento de TR57, taxa de dormentação de 1.667 un/km, para qualquer bitola e fixação elástica</t>
  </si>
  <si>
    <t>Alívio de tensão, com martelo de bronze, em TLS com 240 de comprimento de TR57, taxa de dormentação de 1.750 un/km, para qualquer bitola e fixação elástica</t>
  </si>
  <si>
    <t>Alívio de tensão, com martelo de bronze, em TLS com 240 de comprimento de TR68, taxa de dormentação de 1.667 un/km, para qualquer bitola e fixação elástica</t>
  </si>
  <si>
    <t>Alívio de tensão, com martelo de bronze, em TLS com 240 de comprimento de TR68, taxa de dormentação de 1.750 un/km, para qualquer bitola e fixação elástica</t>
  </si>
  <si>
    <t>Alívio de tensão, com martelo de bronze, em TLS com 240 de comprimento de UIC60, taxa de dormentação de 1.667 un/km, para qualquer bitola e fixação elástica</t>
  </si>
  <si>
    <t>Alívio de tensão, com martelo de bronze, em TLS com 240 de comprimento de UIC60, taxa de dormentação de 1.750 un/km, para qualquer bitola e fixação elástica</t>
  </si>
  <si>
    <t>Colocação manual de grampo elástico Pandrol</t>
  </si>
  <si>
    <t>Colocação manual de retensor para trilho TR45</t>
  </si>
  <si>
    <t>Colocação manual de retensor para trilho TR57</t>
  </si>
  <si>
    <t>Colocação manual de retensor para trilho TR68</t>
  </si>
  <si>
    <t>Colocação manual de retensor para trilho UIC60</t>
  </si>
  <si>
    <t>Colocação mecanizada de grampo elástico Pandrol</t>
  </si>
  <si>
    <t>Contratrilho TR45, comprimento de 12 m, sobre dormente de madeira, taxa de dormentação de 1.750 un/km, tala de junção de 6 furos e fixação rígida - posicionamento e assentamento manual</t>
  </si>
  <si>
    <t>Contratrilho TR57, comprimento de 12 m, sobre dormente de madeira, taxa de dormentação de 1.750 un/km, tala de junção de 6 furos e fixação rígida - posicionamento e assentamento manual</t>
  </si>
  <si>
    <t>Contratrilho TR68, comprimento de 12 m, sobre dormente de madeira, taxa de dormentação de 1.750 un/km, tala de junção de 6 furos e fixação rígida - posicionamento e assentamento manual</t>
  </si>
  <si>
    <t>Contratrilho UIC60, comprimento de 12 m, sobre dormente de madeira, taxa de dormentação de 1.750 un/km, tala de junção de 6 furos e fixação rígida - posicionamento e assentamento manual</t>
  </si>
  <si>
    <t>Dormente de concreto monobloco protendido bitola larga - confecção</t>
  </si>
  <si>
    <t>Dormente de concreto monobloco protendido bitola métrica - confecção</t>
  </si>
  <si>
    <t>Dormente de concreto monobloco protendido bitola mista - confecção</t>
  </si>
  <si>
    <t>Dormente de concreto monobloco protendido para AMV bitola larga ou mista - confecção</t>
  </si>
  <si>
    <t>Dormente de concreto monobloco protendido para AMV bitola métrica - confecção</t>
  </si>
  <si>
    <t>Dormente de concreto monobloco, bitola larga, taxa de dormentação de 1.667 un/km, fixação elástica Pandrol - posicionamento mecanizado com carregadeira</t>
  </si>
  <si>
    <t>Dormente de concreto monobloco, bitola larga, taxa de dormentação de 1.667 un/km, fixação elástica Pandrol - posicionamento mecanizado com pórtico</t>
  </si>
  <si>
    <t>Dormente de concreto monobloco, bitola larga, taxa de dormentação de 1.750 un/km, fixação elástica Pandrol - posicionamento mecanizado com carregadeira</t>
  </si>
  <si>
    <t>Dormente de concreto monobloco, bitola larga, taxa de dormentação de 1.750 un/km, fixação elástica Pandrol - posicionamento mecanizado com pórtico</t>
  </si>
  <si>
    <t>Dormente de concreto monobloco, bitola métrica, taxa de dormentação de 1.667 un/km, fixação elástica Pandrol - posicionamento mecanizado com carregadeira</t>
  </si>
  <si>
    <t>Dormente de concreto monobloco, bitola métrica, taxa de dormentação de 1.667 un/km, fixação elástica Pandrol - posicionamento mecanizado com pórtico</t>
  </si>
  <si>
    <t>Dormente de concreto monobloco, bitola métrica, taxa de dormentação de 1.750 un/km, fixação elástica Pandrol - posicionamento mecanizado com carregadeira</t>
  </si>
  <si>
    <t>Dormente de concreto monobloco, bitola métrica, taxa de dormentação de 1.750 un/km, fixação elástica Pandrol - posicionamento mecanizado com pórtico</t>
  </si>
  <si>
    <t>Dormente de concreto monobloco, bitola mista, taxa de dormentação de 1.667 un/km, fixação elástica Pandrol - posicionamento mecanizado com carregadeira</t>
  </si>
  <si>
    <t>Dormente de concreto monobloco, bitola mista, taxa de dormentação de 1.667 un/km, fixação elástica Pandrol - posicionamento mecanizado com pórtico</t>
  </si>
  <si>
    <t>Dormente de concreto monobloco, bitola mista, taxa de dormentação de 1.750 un/km, fixação elástica Pandrol - posicionamento mecanizado com carregadeira</t>
  </si>
  <si>
    <t>Dormente de concreto monobloco, bitola mista, taxa de dormentação de 1.750 un/km, fixação elástica Pandrol - posicionamento mecanizado com pórtico</t>
  </si>
  <si>
    <t>Dormente de madeira para ponte, bitola métrica ou larga, para TR45, fixação rígida - posicionamento e assentamento mecanizado</t>
  </si>
  <si>
    <t>Dormente de madeira para ponte, bitola métrica ou larga, para TR57, fixação rígida - posicionamento e assentamento mecanizado</t>
  </si>
  <si>
    <t>Dormente de madeira para ponte, bitola métrica ou larga, para TR68, fixação rígida - posicionamento e assentamento mecanizado</t>
  </si>
  <si>
    <t>Dormente de madeira para ponte, bitola métrica ou larga, para UIC60, fixação rígida - posicionamento e assentamento mecanizado</t>
  </si>
  <si>
    <t>Dormente de madeira, bitola larga ou mista - posicionamento manual</t>
  </si>
  <si>
    <t>Dormente de madeira, bitola larga ou mista, taxa de dormentação de 1.667 un/km - posicionamento mecanizado com carregadeira</t>
  </si>
  <si>
    <t>Dormente de madeira, bitola larga ou mista, taxa de dormentação de 1.750 un/km - posicionamento mecanizado com carregadeira</t>
  </si>
  <si>
    <t>Dormente de madeira, bitola métrica - posicionamento manual</t>
  </si>
  <si>
    <t>Dormente de madeira, bitola métrica, taxa de dormentação de 1.667 un/km - posicionamento mecanizado com carregadeira</t>
  </si>
  <si>
    <t>Dormente de madeira, bitola métrica, taxa de dormentação de 1.750 un/km - posicionamento mecanizado com carregadeira</t>
  </si>
  <si>
    <t>Lançamento de lastro, 10 cm de altura, primeiro levante, descarga de pedra britada de caminhões</t>
  </si>
  <si>
    <t>Lubrificador de trilhos e de flanges de rodas</t>
  </si>
  <si>
    <t>Posicionamento mecanizado de trilhos</t>
  </si>
  <si>
    <t>Pré-alinhamento manual da grade com dormente de madeira</t>
  </si>
  <si>
    <t>Pré-alinhamento mecanizado da grade</t>
  </si>
  <si>
    <t>Solda aluminotérmica para TR45 com cadinho descartável, executada no campo, para formação de trilho longo soldado (TLS)</t>
  </si>
  <si>
    <t>Solda aluminotérmica para TR57 com cadinho descartável, executada no campo, para formação de trilho longo soldado (TLS)</t>
  </si>
  <si>
    <t>Solda aluminotérmica para TR68 com cadinho descartável, executada no campo, para formação de trilho longo soldado (TLS)</t>
  </si>
  <si>
    <t>Solda aluminotérmica para UIC60 com cadinho descartável, executada no campo, para formação de trilho longo soldado (TLS)</t>
  </si>
  <si>
    <t>Solda elétrica por caldeamento para qualquer perfil de trilho, comprimento de 12 m, em estaleiro para formação de trilho longo soldado</t>
  </si>
  <si>
    <t>Solda elétrica por caldeamento para trilho TR45, comprimento de até 24 m, em via com dormente de concreto para formação de barra ou trilho longo soldado</t>
  </si>
  <si>
    <t>Solda elétrica por caldeamento para trilho TR45, comprimento de até 24 m, em via com dormente de madeira para formação de barra ou trilho longo soldado</t>
  </si>
  <si>
    <t>Trilho TR45, comprimento de 12 m, sobre dormente de concreto, bitola métrica ou larga, taxa de dormentação de 1.667 un/km, tala de junção de 6 furos e fixação elástica Pandrol - posicionamento e assentamento manual</t>
  </si>
  <si>
    <t>Trilho TR45, comprimento de 12 m, sobre dormente de concreto, bitola métrica ou larga, taxa de dormentação de 1.750 un/km, tala de junção de 6 furos e fixação elástica Pandrol - posicionamento e assentamento manual</t>
  </si>
  <si>
    <t>Trilho TR45, comprimento de 12 m, sobre dormente de concreto, bitola mista, taxa de dormentação de 1.667 un/km, tala de junção de 6 furos e fixação elástica Pandrol - posicionamento e assentamento manual</t>
  </si>
  <si>
    <t>Trilho TR45, comprimento de 12 m, sobre dormente de concreto, bitola mista, taxa de dormentação de 1.750 un/km, tala de junção de 6 furos e fixação elástica Pandrol - posicionamento e assentamento manual</t>
  </si>
  <si>
    <t>Trilho TR45, comprimento de 12 m, sobre dormente de madeira, bitola métrica ou larga, taxa de dormentação de 1.667 un/km, tala de junção de 6 furos e fixação rígida - posicionamento e assentamento manual</t>
  </si>
  <si>
    <t>Trilho TR45, comprimento de 12 m, sobre dormente de madeira, bitola métrica ou larga, taxa de dormentação de 1.750 un/km, tala de junção de 6 furos e fixação rígida - posicionamento e assentamento manual</t>
  </si>
  <si>
    <t>Trilho TR45, comprimento de 12 m, sobre dormente de madeira, bitola mista, taxa de dormentação de 1.667 un/km, tala de junção de 6 furos e fixação rígida - posicionamento e assentamento manual</t>
  </si>
  <si>
    <t>Trilho TR45, comprimento de 12 m, sobre dormente de madeira, bitola mista, taxa de dormentação de 1.750 un/km, tala de junção de 6 furos e fixação rígida - posicionamento e assentamento manual</t>
  </si>
  <si>
    <t>Trilho TR45, comprimento de 120 m (TLS), formado por trilhos curtos de 12 m soldados por caldeamento - confecção em estaleiro</t>
  </si>
  <si>
    <t>Trilho TR45, comprimento de 120 m (TLS), sobre dormente de concreto, bitola métrica ou larga, taxa de dormentação de 1.667 un/km, tala de junção de 6 furos e fixação elástica Pandrol - posicionamento e assentamento mecanizado</t>
  </si>
  <si>
    <t>Trilho TR45, comprimento de 120 m (TLS), sobre dormente de concreto, bitola mista, taxa de dormentação de 1.667 un/km, tala de junção de 6 furos e fixação elástica Pandrol - posicionamento e assentamento mecanizado</t>
  </si>
  <si>
    <t>Trilho TR45, comprimento de 120 m (TLS), sobre dormente de concreto, bitola mista, taxa de dormentação de 1.750 un/km, tala de junção de 6 furos e fixação elástica Pandrol - posicionamento e assentamento mecanizado</t>
  </si>
  <si>
    <t>Trilho TR45, comprimento de 120 m (TLS), sobre dormente de madeira, bitola métrica ou larga, taxa de dormentação de 1.667 un/km, tala de junção de 6 furos e fixação elástica Pandrol - posicionamento e assentamento mecanizado</t>
  </si>
  <si>
    <t>Trilho TR45, comprimento de 120 m (TLS), sobre dormente de madeira, bitola métrica ou larga, taxa de dormentação de 1.667 un/km, tala de junção de 6 furos e fixação rígida - posicionamento e assentamento mecanizado</t>
  </si>
  <si>
    <t>Trilho TR45, comprimento de 120 m (TLS), sobre dormente de madeira, bitola métrica ou larga, taxa de dormentação de 1.750 un/km, tala de junção de 6 furos e fixação elástica Pandrol - posicionamento e assentamento mecanizado</t>
  </si>
  <si>
    <t>Trilho TR45, comprimento de 120 m (TLS), sobre dormente de madeira, bitola métrica ou larga, taxa de dormentação de 1.750 un/km, tala de junção de 6 furos e fixação rígida - posicionamento e assentamento mecanizado</t>
  </si>
  <si>
    <t>Trilho TR45, comprimento de 120 m (TLS), sobre dormente de madeira, bitola mista, taxa de dormentação de 1.667 un/km, tala de junção de 6 furos e fixação elástica Pandrol - posicionamento e assentamento mecanizado</t>
  </si>
  <si>
    <t>Trilho TR45, comprimento de 120 m (TLS), sobre dormente de madeira, bitola mista, taxa de dormentação de 1.750 un/km, tala de junção de 6 furos e fixação elástica Pandrol - posicionamento e assentamento mecanizado</t>
  </si>
  <si>
    <t>Trilho TR45, comprimento de 240 m (TLS), formado por trilhos curtos de 12 m soldados por caldeamento - confecção em estaleiro</t>
  </si>
  <si>
    <t>Trilho TR45, comprimento de 240 m (TLS), sobre dormente de concreto, bitola métrica ou larga, taxa de dormentação de 1.667 un/km, tala de junção de 6 furos e fixação elástica Pandrol - posicionamento e assentamento mecanizado</t>
  </si>
  <si>
    <t>Trilho TR45, comprimento de 240 m (TLS), sobre dormente de concreto, bitola métrica ou larga, taxa de dormentação de 1.750 un/km, tala de junção de 6 furos e fixação elástica Pandrol - posicionamento e assentamento mecanizado</t>
  </si>
  <si>
    <t>Trilho TR45, comprimento de 240 m (TLS), sobre dormente de concreto, bitola mista, taxa de dormentação de 1.667 un/km, tala de junção de 6 furos e fixação elástica Pandrol - posicionamento e assentamento mecanizado</t>
  </si>
  <si>
    <t>Trilho TR45, comprimento de 240 m (TLS), sobre dormente de concreto, bitola mista, taxa de dormentação de 1.750 un/km, tala de junção de 6 furos e fixação elástica Pandrol - posicionamento e assentamento mecanizado</t>
  </si>
  <si>
    <t>Trilho TR45, comprimento de 240 m (TLS), sobre dormente de madeira, bitola métrica ou larga, taxa de dormentação de 1.667 un/km, tala de junção de 6 furos e fixação elástica Pandrol - posicionamento e assentamento mecanizado</t>
  </si>
  <si>
    <t>Trilho TR45, comprimento de 240 m (TLS), sobre dormente de madeira, bitola métrica ou larga, taxa de dormentação de 1.667 un/km, tala de junção de 6 furos e fixação rígida - posicionamento e assentamento mecanizado</t>
  </si>
  <si>
    <t>Trilho TR45, comprimento de 240 m (TLS), sobre dormente de madeira, bitola métrica ou larga, taxa de dormentação de 1.750 un/km, tala de junção de 6 furos e fixação elástica Pandrol - posicionamento e assentamento mecanizado</t>
  </si>
  <si>
    <t>Trilho TR45, comprimento de 240 m (TLS), sobre dormente de madeira, bitola métrica ou larga, taxa de dormentação de 1.750 un/km, tala de junção de 6 furos e fixação rígida - posicionamento e assentamento mecanizado</t>
  </si>
  <si>
    <t>Trilho TR45, comprimento de 240 m (TLS), sobre dormente de madeira, bitola mista, taxa de dormentação de 1.667 un/km, tala de junção de 6 furos e fixação elástica Pandrol - posicionamento e assentamento mecanizado</t>
  </si>
  <si>
    <t>Trilho TR45, comprimento de 240 m (TLS), sobre dormente de madeira, bitola mista, taxa de dormentação de 1.750 un/km, tala de junção de 6 furos e fixação elástica Pandrol - posicionamento e assentamento mecanizado</t>
  </si>
  <si>
    <t>Trilho TR57, comprimento de 12 m, sobre dormente de concreto, bitola métrica ou larga, taxa de dormentação de 1.667 un/km, tala de junção de 6 furos e fixação elástica Pandrol - posicionamento e assentamento manual</t>
  </si>
  <si>
    <t>Trilho TR57, comprimento de 12 m, sobre dormente de concreto, bitola métrica ou larga, taxa de dormentação de 1.750 un/km, tala de junção de 6 furos e fixação elástica Pandrol - posicionamento e assentamento manual</t>
  </si>
  <si>
    <t>Trilho TR57, comprimento de 12 m, sobre dormente de concreto, bitola mista, taxa de dormentação de 1.667 un/km, tala de junção de 6 furos e fixação elástica Pandrol - posicionamento e assentamento manual</t>
  </si>
  <si>
    <t>Trilho TR57, comprimento de 12 m, sobre dormente de concreto, bitola mista, taxa de dormentação de 1.750 un/km, tala de junção de 6 furos e fixação elástica Pandrol - posicionamento e assentamento manual</t>
  </si>
  <si>
    <t>Trilho TR57, comprimento de 12 m, sobre dormente de madeira, bitola métrica ou larga, taxa de dormentação de 1.667 un/km, tala de junção de 6 furos e fixação rígida - posicionamento e assentamento manual</t>
  </si>
  <si>
    <t>Trilho TR57, comprimento de 12 m, sobre dormente de madeira, bitola métrica ou larga, taxa de dormentação de 1.750 un/km, tala de junção de 6 furos e fixação rígida - posicionamento e assentamento manual</t>
  </si>
  <si>
    <t>Trilho TR57, comprimento de 12 m, sobre dormente de madeira, bitola mista, taxa de dormentação de 1.667 un/km, tala de junção de 6 furos e fixação rígida - posicionamento e assentamento manual</t>
  </si>
  <si>
    <t>Trilho TR57, comprimento de 12 m, sobre dormente de madeira, bitola mista, taxa de dormentação de 1.750 un/km, tala de junção de 6 furos e fixação rígida - posicionamento e assentamento manual</t>
  </si>
  <si>
    <t>Trilho TR57, comprimento de 120 m (TLS), formado por trilhos curtos de 12 m soldados por caldeamento - confecção em estaleiro</t>
  </si>
  <si>
    <t>Trilho TR57, comprimento de 120 m (TLS), sobre dormente de concreto, bitola métrica ou larga, taxa de dormentação de 1.667 un/km, tala de junção de 6 furos e fixação elástica Pandrol - posicionamento e assentamento mecanizado</t>
  </si>
  <si>
    <t>Trilho TR57, comprimento de 120 m (TLS), sobre dormente de concreto, bitola métrica ou larga, taxa de dormentação de 1.750 un/km, tala de junção de 6 furos e fixação elástica Pandrol - posicionamento e assentamento mecanizado</t>
  </si>
  <si>
    <t>Trilho TR57, comprimento de 120 m (TLS), sobre dormente de concreto, bitola mista, taxa de dormentação de 1.667 un/km, tala de junção de 6 furos e fixação elástica Pandrol - posicionamento e assentamento mecanizado</t>
  </si>
  <si>
    <t>Trilho TR57, comprimento de 120 m (TLS), sobre dormente de concreto, bitola mista, taxa de dormentação de 1.750 un/km, tala de junção de 6 furos e fixação elástica Pandrol - posicionamento e assentamento mecanizado</t>
  </si>
  <si>
    <t>Trilho TR57, comprimento de 120 m (TLS), sobre dormente de madeira, bitola métrica ou larga, taxa de dormentação de 1.667 un/km, tala de junção de 6 furos e fixação elástica Pandrol - posicionamento e assentamento mecanizado</t>
  </si>
  <si>
    <t>Trilho TR57, comprimento de 120 m (TLS), sobre dormente de madeira, bitola métrica ou larga, taxa de dormentação de 1.667 un/km, tala de junção de 6 furos e fixação rígida - posicionamento e assentamento mecanizado</t>
  </si>
  <si>
    <t>Trilho TR57, comprimento de 120 m (TLS), sobre dormente de madeira, bitola métrica ou larga, taxa de dormentação de 1.750 un/km, tala de junção de 6 furos e fixação elástica Pandrol - posicionamento e assentamento mecanizado</t>
  </si>
  <si>
    <t>Trilho TR57, comprimento de 120 m (TLS), sobre dormente de madeira, bitola métrica ou larga, taxa de dormentação de 1.750 un/km, tala de junção de 6 furos e fixação rígida - posicionamento e assentamento mecanizado</t>
  </si>
  <si>
    <t>Trilho TR57, comprimento de 120 m (TLS), sobre dormente de madeira, bitola mista, taxa de dormentação de 1.667 un/km, tala de junção de 6 furos e fixação elástica Pandrol - posicionamento e assentamento mecanizado</t>
  </si>
  <si>
    <t>Trilho TR57, comprimento de 120 m (TLS), sobre dormente de madeira, bitola mista, taxa de dormentação de 1.750 un/km, tala de junção de 6 furos e fixação elástica Pandrol - posicionamento e assentamento mecanizado</t>
  </si>
  <si>
    <t>Trilho TR57, comprimento de 240 m (TLS), formado por trilhos curtos de 12 m soldados por caldeamento - confecção em estaleiro</t>
  </si>
  <si>
    <t>Trilho TR57, comprimento de 240 m (TLS), sobre dormente de concreto, bitola métrica ou larga, taxa de dormentação de 1.667 un/km, tala de junção de 6 furos e fixação elástica Pandrol - posicionamento e assentamento mecanizado</t>
  </si>
  <si>
    <t>Trilho TR57, comprimento de 240 m (TLS), sobre dormente de concreto, bitola métrica ou larga, taxa de dormentação de 1.750 un/km, tala de junção de 6 furos e fixação elástica Pandrol - posicionamento e assentamento mecanizado</t>
  </si>
  <si>
    <t>Trilho TR57, comprimento de 240 m (TLS), sobre dormente de concreto, bitola mista, taxa de dormentação de 1.667 un/km, tala de junção de 6 furos e fixação elástica Pandrol - posicionamento e assentamento mecanizado</t>
  </si>
  <si>
    <t>Trilho TR57, comprimento de 240 m (TLS), sobre dormente de concreto, bitola mista, taxa de dormentação de 1.750 un/km, tala de junção de 6 furos e fixação elástica Pandrol - posicionamento e assentamento mecanizado</t>
  </si>
  <si>
    <t>Trilho TR57, comprimento de 240 m (TLS), sobre dormente de madeira, bitola métrica ou larga, taxa de dormentação de 1.667 un/km, tala de junção de 6 furos e fixação elástica Pandrol - posicionamento e assentamento mecanizado</t>
  </si>
  <si>
    <t>Trilho TR57, comprimento de 240 m (TLS), sobre dormente de madeira, bitola métrica ou larga, taxa de dormentação de 1.667 un/km, tala de junção de 6 furos e fixação rígida - posicionamento e assentamento mecanizado</t>
  </si>
  <si>
    <t>Trilho TR57, comprimento de 240 m (TLS), sobre dormente de madeira, bitola métrica ou larga, taxa de dormentação de 1.750 un/km, tala de junção de 6 furos e fixação elástica Pandrol - posicionamento e assentamento mecanizado</t>
  </si>
  <si>
    <t>Trilho TR57, comprimento de 240 m (TLS), sobre dormente de madeira, bitola métrica ou larga, taxa de dormentação de 1.750 un/km, tala de junção de 6 furos e fixação rígida - posicionamento e assentamento mecanizado</t>
  </si>
  <si>
    <t>Trilho TR57, comprimento de 240 m (TLS), sobre dormente de madeira, bitola mista, taxa de dormentação de 1.667 un/km, tala de junção de 6 furos e fixação elástica Pandrol - posicionamento e assentamento mecanizado</t>
  </si>
  <si>
    <t>Trilho TR57, comprimento de 240 m (TLS), sobre dormente de madeira, bitola mista, taxa de dormentação de 1.750 un/km, tala de junção de 6 furos e fixação elástica Pandrol - posicionamento e assentamento mecanizado</t>
  </si>
  <si>
    <t>Trilho TR68, comprimento de 12 m, sobre dormente de concreto, bitola métrica ou larga, taxa de dormentação de 1.667 un/km, tala de junção de 6 furos e fixação elástica Pandrol - posicionamento e assentamento manual</t>
  </si>
  <si>
    <t>Trilho TR68, comprimento de 12 m, sobre dormente de concreto, bitola métrica ou larga, taxa de dormentação de 1.750 un/km, tala de junção de 6 furos e fixação elástica Pandrol - posicionamento e assentamento manual</t>
  </si>
  <si>
    <t>Trilho TR68, comprimento de 12 m, sobre dormente de concreto, bitola mista, taxa de dormentação de 1.667 un/km, tala de junção de 6 furos e fixação elástica Pandrol - posicionamento e assentamento manual</t>
  </si>
  <si>
    <t>Trilho TR68, comprimento de 12 m, sobre dormente de concreto, bitola mista, taxa de dormentação de 1.750 un/km, tala de junção de 6 furos e fixação elástica Pandrol - posicionamento e assentamento manual</t>
  </si>
  <si>
    <t>Trilho TR68, comprimento de 12 m, sobre dormente de madeira, bitola métrica ou larga, taxa de dormentação de 1.667 un/km, tala de junção de 6 furos e fixação rígida - posicionamento e assentamento manual</t>
  </si>
  <si>
    <t>Trilho TR68, comprimento de 12 m, sobre dormente de madeira, bitola métrica ou larga, taxa de dormentação de 1.750 un/km, tala de junção de 6 furos e fixação rígida - posicionamento e assentamento manual</t>
  </si>
  <si>
    <t>Trilho TR68, comprimento de 12 m, sobre dormente de madeira, bitola mista, taxa de dormentação de 1.667 un/km, tala de junção de 6 furos e fixação rígida - posicionamento e assentamento manual</t>
  </si>
  <si>
    <t>Trilho TR68, comprimento de 12 m, sobre dormente de madeira, bitola mista, taxa de dormentação de 1.750 un/km, tala de junção de 6 furos e fixação rígida - posicionamento e assentamento manual</t>
  </si>
  <si>
    <t>Trilho TR68, comprimento de 120 m (TLS), formado por trilhos curtos de 12 m soldados por caldeamento - confecção em estaleiro</t>
  </si>
  <si>
    <t>Trilho TR68, comprimento de 120 m (TLS), sobre dormente de concreto, bitola métrica ou larga, taxa de dormentação de 1.667 un/km, tala de junção de 6 furos e fixação elástica Pandrol - posicionamento e assentamento mecanizado</t>
  </si>
  <si>
    <t>Trilho TR68, comprimento de 120 m (TLS), sobre dormente de concreto, bitola métrica ou larga, taxa de dormentação de 1.750 un/km, tala de junção de 6 furos e fixação elástica Pandrol - posicionamento e assentamento mecanizado</t>
  </si>
  <si>
    <t>Trilho TR68, comprimento de 120 m (TLS), sobre dormente de concreto, bitola mista, taxa de dormentação de 1.667 un/km, tala de junção de 6 furos e fixação elástica Pandrol - posicionamento e assentamento mecanizado</t>
  </si>
  <si>
    <t>Trilho TR68, comprimento de 120 m (TLS), sobre dormente de concreto, bitola mista, taxa de dormentação de 1.750 un/km, tala de junção de 6 furos e fixação elástica Pandrol - posicionamento e assentamento mecanizado</t>
  </si>
  <si>
    <t>Trilho TR68, comprimento de 120 m (TLS), sobre dormente de madeira, bitola métrica ou larga, taxa de dormentação de 1.667 un/km, tala de junção de 6 furos e fixação elástica Pandrol - posicionamento e assentamento mecanizado</t>
  </si>
  <si>
    <t>Trilho TR68, comprimento de 120 m (TLS), sobre dormente de madeira, bitola métrica ou larga, taxa de dormentação de 1.667 un/km, tala de junção de 6 furos e fixação rígida - posicionamento e assentamento mecanizado</t>
  </si>
  <si>
    <t>Trilho TR68, comprimento de 120 m (TLS), sobre dormente de madeira, bitola métrica ou larga, taxa de dormentação de 1.750 un/km, tala de junção de 6 furos e fixação elástica Pandrol - posicionamento e assentamento mecanizado</t>
  </si>
  <si>
    <t>Trilho TR68, comprimento de 120 m (TLS), sobre dormente de madeira, bitola métrica ou larga, taxa de dormentação de 1.750 un/km, tala de junção de 6 furos e fixação rígida - posicionamento e assentamento mecanizado</t>
  </si>
  <si>
    <t>Trilho TR68, comprimento de 120 m (TLS), sobre dormente de madeira, bitola mista, taxa de dormentação de 1.667 un/km, tala de junção de 6 furos e fixação elástica Pandrol - posicionamento e assentamento mecanizado</t>
  </si>
  <si>
    <t>Trilho TR68, comprimento de 120 m (TLS), sobre dormente de madeira, bitola mista, taxa de dormentação de 1.750 un/km, tala de junção de 6 furos e fixação elástica Pandrol - posicionamento e assentamento mecanizado</t>
  </si>
  <si>
    <t>Trilho TR68, comprimento de 240 m (TLS), formado por trilhos curtos de 12 m soldados por caldeamento - confecção em estaleiro</t>
  </si>
  <si>
    <t>Trilho TR68, comprimento de 240 m (TLS), sobre dormente de concreto, bitola métrica ou larga, taxa de dormentação de 1.667 un/km, tala de junção de 6 furos e fixação elástica Pandrol - posicionamento e assentamento mecanizado</t>
  </si>
  <si>
    <t>Trilho TR68, comprimento de 240 m (TLS), sobre dormente de concreto, bitola métrica ou larga, taxa de dormentação de 1.750 un/km, tala de junção de 6 furos e fixação elástica Pandrol - posicionamento e assentamento mecanizado</t>
  </si>
  <si>
    <t>Trilho TR68, comprimento de 240 m (TLS), sobre dormente de concreto, bitola mista, taxa de dormentação de 1.667 un/km, tala de junção de 6 furos e fixação elástica Pandrol - posicionamento e assentamento mecanizado</t>
  </si>
  <si>
    <t>Trilho TR68, comprimento de 240 m (TLS), sobre dormente de concreto, bitola mista, taxa de dormentação de 1.750 un/km, tala de junção de 6 furos e fixação elástica Pandrol - posicionamento e assentamento mecanizado</t>
  </si>
  <si>
    <t>Trilho TR68, comprimento de 240 m (TLS), sobre dormente de madeira, bitola métrica ou larga, taxa de dormentação de 1.667 un/km, tala de junção de 6 furos e fixação elástica Pandrol - posicionamento e assentamento mecanizado</t>
  </si>
  <si>
    <t>Trilho TR68, comprimento de 240 m (TLS), sobre dormente de madeira, bitola métrica ou larga, taxa de dormentação de 1.667 un/km, tala de junção de 6 furos e fixação rígida - posicionamento e assentamento mecanizado</t>
  </si>
  <si>
    <t>Trilho TR68, comprimento de 240 m (TLS), sobre dormente de madeira, bitola métrica ou larga, taxa de dormentação de 1.750 un/km, tala de junção de 6 furos e fixação elástica Pandrol - posicionamento e assentamento mecanizado</t>
  </si>
  <si>
    <t>Trilho TR68, comprimento de 240 m (TLS), sobre dormente de madeira, bitola métrica ou larga, taxa de dormentação de 1.750 un/km, tala de junção de 6 furos e fixação rígida - posicionamento e assentamento mecanizado</t>
  </si>
  <si>
    <t>Trilho TR68, comprimento de 240 m (TLS), sobre dormente de madeira, bitola mista, taxa de dormentação de 1.667 un/km, tala de junção de 6 furos e fixação elástica Pandrol - posicionamento e assentamento mecanizado</t>
  </si>
  <si>
    <t>Trilho TR68, comprimento de 240 m (TLS), sobre dormente de madeira, bitola mista, taxa de dormentação de 1.750 un/km, tala de junção de 6 furos e fixação elástica Pandrol - posicionamento e assentamento mecanizado</t>
  </si>
  <si>
    <t>Trilho UIC60, comprimento de 12 m, sobre dormente de concreto, bitola métrica ou larga, taxa de dormentação de 1.667 un/km, tala de junção de 6 furos e fixação elástica Pandrol - posicionamento e assentamento manual</t>
  </si>
  <si>
    <t>Trilho UIC60, comprimento de 12 m, sobre dormente de concreto, bitola métrica ou larga, taxa de dormentação de 1.750 un/km, tala de junção de 6 furos e fixação elástica Pandrol - posicionamento e assentamento manual</t>
  </si>
  <si>
    <t>Trilho UIC60, comprimento de 12 m, sobre dormente de concreto, bitola mista, taxa de dormentação de 1.667 un/km, tala de junção de 6 furos e fixação elástica Pandrol - posicionamento e assentamento manual</t>
  </si>
  <si>
    <t>Trilho UIC60, comprimento de 12 m, sobre dormente de concreto, bitola mista, taxa de dormentação de 1.750 un/km, tala de junção de 6 furos e fixação elástica Pandrol - posicionamento e assentamento manual</t>
  </si>
  <si>
    <t>Trilho UIC60, comprimento de 12 m, sobre dormente de madeira, bitola métrica ou larga, taxa de dormentação de 1.667 un/km, tala de junção de 6 furos e fixação rígida - posicionamento e assentamento manual</t>
  </si>
  <si>
    <t>Trilho UIC60, comprimento de 12 m, sobre dormente de madeira, bitola métrica ou larga, taxa de dormentação de 1.750 un/km, tala de junção de 6 furos e fixação rígida - posicionamento e assentamento manual</t>
  </si>
  <si>
    <t>Trilho UIC60, comprimento de 12 m, sobre dormente de madeira, bitola mista, taxa de dormentação de 1.667 un/km, tala de junção de 6 furos e fixação rígida - posicionamento e assentamento manual</t>
  </si>
  <si>
    <t>Trilho UIC60, comprimento de 12 m, sobre dormente de madeira, bitola mista, taxa de dormentação de 1.750 un/km, tala de junção de 6 furos e fixação rígida - posicionamento e assentamento manual</t>
  </si>
  <si>
    <t>Trilho UIC60, comprimento de 120 m (TLS), formado por trilhos curtos de 12 m soldados por caldeamento - confecção em estaleiro</t>
  </si>
  <si>
    <t>Trilho UIC60, comprimento de 120 m (TLS), sobre dormente de concreto, bitola métrica ou larga, taxa de dormentação de 1.667 un/km, tala de junção de 6 furos e fixação elástica Pandrol - posicionamento e assentamento mecanizado</t>
  </si>
  <si>
    <t>Trilho UIC60, comprimento de 120 m (TLS), sobre dormente de concreto, bitola métrica ou larga, taxa de dormentação de 1.750 un/km, tala de junção de 6 furos e fixação elástica Pandrol - posicionamento e assentamento mecanizado</t>
  </si>
  <si>
    <t>Trilho UIC60, comprimento de 120 m (TLS), sobre dormente de concreto, bitola mista, taxa de dormentação de 1.667 un/km, tala de junção de 6 furos e fixação elástica Pandrol - posicionamento e assentamento mecanizado</t>
  </si>
  <si>
    <t>Trilho UIC60, comprimento de 120 m (TLS), sobre dormente de concreto, bitola mista, taxa de dormentação de 1.750 un/km, tala de junção de 6 furos e fixação elástica Pandrol - posicionamento e assentamento mecanizado</t>
  </si>
  <si>
    <t>Trilho UIC60, comprimento de 120 m (TLS), sobre dormente de madeira, bitola métrica ou larga, taxa de dormentação de 1.667 un/km, tala de junção de 6 furos e fixação elástica Pandrol - posicionamento e assentamento mecanizado</t>
  </si>
  <si>
    <t>Trilho UIC60, comprimento de 120 m (TLS), sobre dormente de madeira, bitola métrica ou larga, taxa de dormentação de 1.667 un/km, tala de junção de 6 furos e fixação rígida - posicionamento e assentamento mecanizado</t>
  </si>
  <si>
    <t>Trilho UIC60, comprimento de 120 m (TLS), sobre dormente de madeira, bitola métrica ou larga, taxa de dormentação de 1.750 un/km, tala de junção de 6 furos e fixação elástica Pandrol - posicionamento e assentamento mecanizado</t>
  </si>
  <si>
    <t>Trilho UIC60, comprimento de 120 m (TLS), sobre dormente de madeira, bitola métrica ou larga, taxa de dormentação de 1.750 un/km, tala de junção de 6 furos e fixação rígida - posicionamento e assentamento mecanizado</t>
  </si>
  <si>
    <t>Trilho UIC60, comprimento de 120 m (TLS), sobre dormente de madeira, bitola mista, taxa de dormentação de 1.667 un/km, tala de junção de 6 furos e fixação elástica Pandrol - posicionamento e assentamento mecanizado</t>
  </si>
  <si>
    <t>Trilho UIC60, comprimento de 120 m (TLS), sobre dormente de madeira, bitola mista, taxa de dormentação de 1.750 un/km, tala de junção de 6 furos e fixação elástica Pandrol - posicionamento e assentamento mecanizado</t>
  </si>
  <si>
    <t>Trilho UIC60, comprimento de 240 m (TLS), formado por trilhos curtos de 12 m soldados por caldeamento - confecção em estaleiro</t>
  </si>
  <si>
    <t>Trilho UIC60, comprimento de 240 m (TLS), sobre dormente de concreto, bitola métrica ou larga, taxa de dormentação de 1.667 un/km, tala de junção de 6 furos e fixação elástica Pandrol - posicionamento e assentamento mecanizado</t>
  </si>
  <si>
    <t>Trilho UIC60, comprimento de 240 m (TLS), sobre dormente de concreto, bitola métrica ou larga, taxa de dormentação de 1.750 un/km, tala de junção de 6 furos e fixação elástica Pandrol - posicionamento e assentamento mecanizado</t>
  </si>
  <si>
    <t>Trilho UIC60, comprimento de 240 m (TLS), sobre dormente de concreto, bitola mista, taxa de dormentação de 1.667 un/km, tala de junção de 6 furos e fixação elástica Pandrol - posicionamento e assentamento mecanizado</t>
  </si>
  <si>
    <t>Trilho UIC60, comprimento de 240 m (TLS), sobre dormente de concreto, bitola mista, taxa de dormentação de 1.750 un/km, tala de junção de 6 furos e fixação elástica Pandrol - posicionamento e assentamento mecanizado</t>
  </si>
  <si>
    <t>Trilho UIC60, comprimento de 240 m (TLS), sobre dormente de madeira, bitola métrica ou larga, taxa de dormentação de 1.667 un/km, tala de junção de 6 furos e fixação elástica Pandrol - posicionamento e assentamento mecanizado</t>
  </si>
  <si>
    <t>Trilho UIC60, comprimento de 240 m (TLS), sobre dormente de madeira, bitola métrica ou larga, taxa de dormentação de 1.667 un/km, tala de junção de 6 furos e fixação rígida - posicionamento e assentamento mecanizado</t>
  </si>
  <si>
    <t>Trilho UIC60, comprimento de 240 m (TLS), sobre dormente de madeira, bitola métrica ou larga, taxa de dormentação de 1.750 un/km, tala de junção de 6 furos e fixação elástica Pandrol - posicionamento e assentamento mecanizado</t>
  </si>
  <si>
    <t>Trilho UIC60, comprimento de 240 m (TLS), sobre dormente de madeira, bitola métrica ou larga, taxa de dormentação de 1.750 un/km, tala de junção de 6 furos e fixação rígida - posicionamento e assentamento mecanizado</t>
  </si>
  <si>
    <t>Trilho UIC60, comprimento de 240 m (TLS), sobre dormente de madeira, bitola mista, taxa de dormentação de 1.667 un/km, tala de junção de 6 furos e fixação elástica Pandrol - posicionamento e assentamento mecanizado</t>
  </si>
  <si>
    <t>Trilho UIC60, comprimento de 240 m (TLS), sobre dormente de madeira, bitola mista, taxa de dormentação de 1.750 un/km, tala de junção de 6 furos e fixação elástica Pandrol - posicionamento e assentamento mecanizado</t>
  </si>
  <si>
    <t>Confecção de fôrma metálica em chapa 1/8" para poita trapezoidal</t>
  </si>
  <si>
    <t>Confecção de forma metálica em chapa 3/16" para poita trapezoidal</t>
  </si>
  <si>
    <t>Confecção de fôrma metálica em chapa de 3/16" para costela pré-moldada de bueiro de concreto tipo minitúnel</t>
  </si>
  <si>
    <t>Fôrma em chapa metálica 1/8" para cabeça de tirantes - utilização de 50 vezes - confecção, instalação e retirada</t>
  </si>
  <si>
    <t>Fôrma metálica curva em chapa 3/16" reforçada com nervuras de 40 mm x 3/16" dispostas em grelhas de 40 x 60 cm - utilização de 100 vezes - confecção, instalação e retirada</t>
  </si>
  <si>
    <t>Fôrma metálica em chapa 1/8" para poita trapezoidal - utilização de 50 vezes - confecção, instalação e retirada</t>
  </si>
  <si>
    <t>Fôrma metálica em chapa 1/8" reforçada com nervuras de 40 mm x 1/8" dispostas em grelhas de 40 x 60 cm - utilização de 100 vezes - confecção, instalação e retirada</t>
  </si>
  <si>
    <t>Fôrma metálica em chapa 3/16” para costela pré-moldada de bueiro de concreto tipo minitúnel - utilização de 50 vezes</t>
  </si>
  <si>
    <t>Fôrma metálica em chapa 3/16" para poita trapezoidal - utilização de 50 vezes - confecção, instalação e retirada</t>
  </si>
  <si>
    <t>Fôrma metálica em chapa 3/16" reforçada com nervuras de 40 mm x 3/16" dispostas em grelhas de 40 x 60 cm - utilização de 100 vezes - confecção, instalação e retirada</t>
  </si>
  <si>
    <t>Fôrma metálica para aduelas de bueiros celulares de concreto pré-moldados - utilização de 100 vezes - confecção, instalação e retirada</t>
  </si>
  <si>
    <t>Fôrma metálica para guarda-corpo de concreto - utilização de 50 vezes - confecção</t>
  </si>
  <si>
    <t>Fôrma metálica para tetrápode - utilização de 100 vezes - confecção, instalação e retirada</t>
  </si>
  <si>
    <t>Fôrma metálica para viga de concreto pré-moldada protendida para OAE - utilização de 20 vezes - confecção, instalação e retirada</t>
  </si>
  <si>
    <t>Fôrma metálica para Xbloc - utilização de 100 vezes - confecção, instalação e retirada</t>
  </si>
  <si>
    <t>Fôrmas curvas de compensado plastificado 10 mm - uso geral - utilização de 2 vezes - confecção, instalação e retirada</t>
  </si>
  <si>
    <t>Fôrmas curvas de compensado resinado 10 mm - uso geral - utilização de 2 vezes - confecção, instalação e retirada</t>
  </si>
  <si>
    <t>Fôrmas de compensado plastificado 10 mm - uso geral - utilização de 1 vez - confecção, instalação e retirada</t>
  </si>
  <si>
    <t>Fôrmas de compensado plastificado 10 mm - uso geral - utilização de 2 vezes - confecção, instalação e retirada</t>
  </si>
  <si>
    <t>Fôrmas de compensado plastificado 10 mm - uso geral - utilização de 3 vezes - confecção, instalação e retirada</t>
  </si>
  <si>
    <t>Fôrmas de compensado plastificado 12 mm - uso geral - utilização de 1 vez - confecção, instalação e retirada</t>
  </si>
  <si>
    <t>Fôrmas de compensado plastificado 12 mm - uso geral - utilização de 2 vezes - confecção, instalação e retirada</t>
  </si>
  <si>
    <t>Fôrmas de compensado plastificado 12 mm - uso geral - utilização de 3 vezes - confecção, instalação e retirada</t>
  </si>
  <si>
    <t>Fôrmas de compensado plastificado 14 mm - uso geral - utilização de 1 vez - confecção, instalação e retirada</t>
  </si>
  <si>
    <t>Fôrmas de compensado plastificado 14 mm - uso geral - utilização de 2 vezes - confecção, instalação e retirada</t>
  </si>
  <si>
    <t>Fôrmas de compensado plastificado 14 mm - uso geral - utilização de 3 vezes - confecção, instalação e retirada</t>
  </si>
  <si>
    <t>Fôrmas de compensado resinado 10 mm - uso geral - utilização de 1 vez - confecção, instalação e retirada</t>
  </si>
  <si>
    <t>Fôrmas de compensado resinado 10 mm - uso geral - utilização de 2 vezes - confecção, instalação e retirada</t>
  </si>
  <si>
    <t>Fôrmas de compensado resinado 10 mm - uso geral - utilização de 3 vezes - confecção, instalação e retirada</t>
  </si>
  <si>
    <t>Fôrmas de compensado resinado 12 mm - uso geral - utilização de 1 vez - confecção, instalação e retirada</t>
  </si>
  <si>
    <t>Fôrmas de compensado resinado 12 mm - uso geral - utilização de 2 vezes - confecção, instalação e retirada</t>
  </si>
  <si>
    <t>Fôrmas de compensado resinado 12 mm - uso geral - utilização de 3 vezes - confecção, instalação e retirada</t>
  </si>
  <si>
    <t>Fôrmas de compensado resinado 14 mm - uso geral - utilização de 1 vez - confecção, instalação e retirada</t>
  </si>
  <si>
    <t>Fôrmas de compensado resinado 14 mm - uso geral - utilização de 2 vezes - confecção, instalação e retirada</t>
  </si>
  <si>
    <t>Fôrmas de compensado resinado 14 mm - uso geral - utilização de 3 vezes - confecção, instalação e retirada</t>
  </si>
  <si>
    <t>Fôrmas de tábuas de pinho - utilização de 1 vez - confecção, instalação e retirada</t>
  </si>
  <si>
    <t>Fôrmas de tábuas de pinho - utilização de 2 vezes - confecção, instalação e retirada</t>
  </si>
  <si>
    <t>Fôrmas de tábuas de pinho - utilização de 3 vezes - confecção, instalação e retirada</t>
  </si>
  <si>
    <t>Fôrmas de tábuas de pinho para dispositivos de drenagem - utilização de 3 vezes - confecção, instalação e retirada</t>
  </si>
  <si>
    <t>Fôrmas de tábuas de pinho para drenos - utilização de 5 vezes - confecção, instalação e retirada</t>
  </si>
  <si>
    <t>Fôrmas de tábuas de pinho para elementos estruturais dos arcos metálicos - utilização de 3 vezes - confecção, instalação e retirada</t>
  </si>
  <si>
    <t>Guia de madeira de 2,5 x 10,0 cm - confecção e instalação</t>
  </si>
  <si>
    <t>Guia de madeira de 2,5 x 7,0 cm - confecção e instalação</t>
  </si>
  <si>
    <t>Guia de madeira de 2,5 x 8,0 cm - confecção e instalação</t>
  </si>
  <si>
    <t>Gabião caixa 2 x 1 x 0,50 m - Zn/Al + PVC - D = 2,4 mm - pedra de mão comercial - fornecimento e assentamento</t>
  </si>
  <si>
    <t>Gabião caixa 2 x 1 x 0,50 m - Zn/Al + PVC - D = 2,4 mm - pedra de mão produzida - confecção e assentamento</t>
  </si>
  <si>
    <t>Gabião caixa 2 x 1 x 0,50 m Zn/Al - D = 2,7 mm - pedra de mão comercial - fornecimento e assentamento</t>
  </si>
  <si>
    <t>Gabião caixa 2 x 1 x 0,50 m Zn/Al - D = 2,7 mm - pedra de mão produzida - confecção e assentamento</t>
  </si>
  <si>
    <t>Gabião caixa 2 x 1 x 1,00 m - Zn/Al + PVC - D = 2,4 mm - pedra de mão comercial - fornecimento e assentamento</t>
  </si>
  <si>
    <t>Gabião caixa 2 x 1 x 1,00 m - Zn/Al + PVC - D = 2,4 mm - pedra de mão produzida - confecção e assentamento</t>
  </si>
  <si>
    <t>Gabião caixa 2 x 1 x 1,00 m Zn/Al - D = 2,7 mm - pedra de mão comercial - fornecimento e assentamento</t>
  </si>
  <si>
    <t>Gabião caixa 2 x 1 x 1,00 m Zn/Al - D = 2,7 mm - pedra de mão produzida - confecção e assentamento</t>
  </si>
  <si>
    <t>Gabião colchão espessura 0,17 m - Zn/Al + PVC - D = 2,0 mm - pedra de mão comercial - fornecimento e assentamento</t>
  </si>
  <si>
    <t>Gabião colchão espessura 0,17 m - Zn/Al + PVC - D = 2,0 mm - pedra de mão produzida - confecção e assentamento</t>
  </si>
  <si>
    <t>Gabião colchão espessura 0,23 m - Zn/Al + PVC - D = 2,0 mm - pedra de mão comercial - fornecimento e assentamento</t>
  </si>
  <si>
    <t>Gabião colchão espessura 0,23 m - Zn/Al + PVC - D = 2,0 mm - pedra de mão produzida - confecção e assentamento</t>
  </si>
  <si>
    <t>Gabião colchão espessura 0,30 m - Zn/Al + PVC - D = 2,0 mm - pedra de mão comercial - fornecimento e assentamento</t>
  </si>
  <si>
    <t>Gabião colchão espessura 0,30 m - Zn/Al + PVC - D = 2,0 mm - pedra de mão produzida - confecção e assentamento</t>
  </si>
  <si>
    <t>Gabião saco - diâmetro = 0,65 m - Zn/Al + PVC - D = 2,4 mm - pedra de mão comercial - fornecimento e assentamento</t>
  </si>
  <si>
    <t>Gabião saco - diâmetro = 0,65 m - Zn/Al + PVC - D = 2,4 mm - pedra de mão produzida - confecção e assentamento</t>
  </si>
  <si>
    <t>Carga, transporte e descarga de material pétreo para molhes com o uso de batelões e escavadeira hidráulica - DMT de 0 a 300 m</t>
  </si>
  <si>
    <t>Carga, transporte e descarga de material pétreo para molhes com o uso de batelões e escavadeira hidráulica - DMT de 1.200 a 1.500 m</t>
  </si>
  <si>
    <t>Carga, transporte e descarga de material pétreo para molhes com o uso de batelões e escavadeira hidráulica - DMT de 1.500 a 1.800 m</t>
  </si>
  <si>
    <t>Carga, transporte e descarga de material pétreo para molhes com o uso de batelões e escavadeira hidráulica - DMT de 1.800 a 2.100 m</t>
  </si>
  <si>
    <t>Carga, transporte e descarga de material pétreo para molhes com o uso de batelões e escavadeira hidráulica - DMT de 2.100 a 2.400 m</t>
  </si>
  <si>
    <t>Carga, transporte e descarga de material pétreo para molhes com o uso de batelões e escavadeira hidráulica - DMT de 2.400 a 2.700 m</t>
  </si>
  <si>
    <t>Carga, transporte e descarga de material pétreo para molhes com o uso de batelões e escavadeira hidráulica - DMT de 2.700 a 3.000 m</t>
  </si>
  <si>
    <t>Carga, transporte e descarga de material pétreo para molhes com o uso de batelões e escavadeira hidráulica - DMT de 3.000 m</t>
  </si>
  <si>
    <t>Carga, transporte e descarga de material pétreo para molhes com o uso de batelões e escavadeira hidráulica - DMT de 300 a 600 m</t>
  </si>
  <si>
    <t>Carga, transporte e descarga de material pétreo para molhes com o uso de batelões e escavadeira hidráulica - DMT de 600 a 900 m</t>
  </si>
  <si>
    <t>Carga, transporte e descarga de material pétreo para molhes com o uso de batelões e escavadeira hidráulica - DMT de 900 a 1.200 m</t>
  </si>
  <si>
    <t>Escavação, carga e transporte de material pétreo para a sub-carapaça - caminho de serviço em leito natural - DMT de 1.000 a 1.200 m - com caminhão basculante de 8 m³</t>
  </si>
  <si>
    <t>Escavação, carga e transporte de material pétreo para a sub-carapaça - caminho de serviço em leito natural - DMT de 1.200 a 1.400 m - com caminhão basculante de 8 m³</t>
  </si>
  <si>
    <t>Escavação, carga e transporte de material pétreo para a sub-carapaça - caminho de serviço em leito natural - DMT de 1.400 a 1.600 m - com caminhão basculante de 8 m³</t>
  </si>
  <si>
    <t>Escavação, carga e transporte de material pétreo para a sub-carapaça - caminho de serviço em leito natural - DMT de 1.600 a 1.800 m - com caminhão basculante de 8 m³</t>
  </si>
  <si>
    <t>Escavação, carga e transporte de material pétreo para a sub-carapaça - caminho de serviço em leito natural - DMT de 1.800 a 2.000 m - com caminhão basculante de 8 m³</t>
  </si>
  <si>
    <t>Escavação, carga e transporte de material pétreo para a sub-carapaça - caminho de serviço em leito natural - DMT de 2.000 a 2.500 m - com caminhão basculante de 8 m³</t>
  </si>
  <si>
    <t>Escavação, carga e transporte de material pétreo para a sub-carapaça - caminho de serviço em leito natural - DMT de 2.500 a 3.000 m - com caminhão basculante de 8 m³</t>
  </si>
  <si>
    <t>Escavação, carga e transporte de material pétreo para a sub-carapaça - caminho de serviço em leito natural - DMT de 3.000 m - com caminhão basculante de 8 m³</t>
  </si>
  <si>
    <t>Escavação, carga e transporte de material pétreo para a sub-carapaça - caminho de serviço em revestimento primário - DMT de 1.000 a 1.200 m - com caminhão basculante de 8 m³</t>
  </si>
  <si>
    <t>Escavação, carga e transporte de material pétreo para a sub-carapaça - caminho de serviço em revestimento primário - DMT de 1.200 a 1.400 m - com caminhão basculante de 8 m³</t>
  </si>
  <si>
    <t>Escavação, carga e transporte de material pétreo para a sub-carapaça - caminho de serviço em revestimento primário - DMT de 1.400 a 1.600 m - com caminhão basculante de 8 m³</t>
  </si>
  <si>
    <t>Escavação, carga e transporte de material pétreo para a sub-carapaça - caminho de serviço em revestimento primário - DMT de 1.600 a 1.800 m - com caminhão basculante de 8 m³</t>
  </si>
  <si>
    <t>Escavação, carga e transporte de material pétreo para a sub-carapaça - caminho de serviço em revestimento primário - DMT de 1.800 a 2.000 m - com caminhão basculante de 8 m³</t>
  </si>
  <si>
    <t>Escavação, carga e transporte de material pétreo para a sub-carapaça - caminho de serviço em revestimento primário - DMT de 2.000 a 2.500 m - com caminhão basculante de 8 m³</t>
  </si>
  <si>
    <t>Escavação, carga e transporte de material pétreo para a sub-carapaça - caminho de serviço em revestimento primário - DMT de 2.500 a 3.000 m - com caminhão basculante de 8 m³</t>
  </si>
  <si>
    <t>Escavação, carga e transporte de material pétreo para a sub-carapaça - caminho de serviço em revestimento primário - DMT de 3.000 m - com caminhão basculante de 8 m³</t>
  </si>
  <si>
    <t>Escavação, carga e transporte de material pétreo para a sub-carapaça - caminho de serviço pavimentado - DMT de 1.000 a 1.200 m - com caminhão basculante de 8 m³</t>
  </si>
  <si>
    <t>Escavação, carga e transporte de material pétreo para a sub-carapaça - caminho de serviço pavimentado - DMT de 1.200 a 1.400 m - com caminhão basculante de 8 m³</t>
  </si>
  <si>
    <t>Escavação, carga e transporte de material pétreo para a sub-carapaça - caminho de serviço pavimentado - DMT de 1.400 a 1.600 m - com caminhão basculante de 8 m³</t>
  </si>
  <si>
    <t>Escavação, carga e transporte de material pétreo para a sub-carapaça - caminho de serviço pavimentado - DMT de 1.600 a 1.800 m - com caminhão basculante de 8 m³</t>
  </si>
  <si>
    <t>Escavação, carga e transporte de material pétreo para a sub-carapaça - caminho de serviço pavimentado - DMT de 1.800 a 2.000 m - com caminhão basculante de 8 m³</t>
  </si>
  <si>
    <t>Escavação, carga e transporte de material pétreo para a sub-carapaça - caminho de serviço pavimentado - DMT de 2.000 a 2.500 m - com caminhão basculante de 8 m³</t>
  </si>
  <si>
    <t>Escavação, carga e transporte de material pétreo para a sub-carapaça - caminho de serviço pavimentado - DMT de 2.500 a 3.000 m - com caminhão basculante de 8 m³</t>
  </si>
  <si>
    <t>Escavação, carga e transporte de material pétreo para a sub-carapaça - caminho de serviço pavimentado - DMT de 3.000 m - com caminhão basculante de 8 m³</t>
  </si>
  <si>
    <t>Escavação, carga e transporte de material pétreo para o núcleo - caminho de serviço em leito natural - DMT de 1.000 a 1.200 m - com caminhão basculante de 8 m³</t>
  </si>
  <si>
    <t>Escavação, carga e transporte de material pétreo para o núcleo - caminho de serviço em leito natural - DMT de 1.200 a 1.400 m - com caminhão basculante de 8 m³</t>
  </si>
  <si>
    <t>Escavação, carga e transporte de material pétreo para o núcleo - caminho de serviço em leito natural - DMT de 1.400 a 1.600 m - com caminhão basculante de 8 m³</t>
  </si>
  <si>
    <t>Escavação, carga e transporte de material pétreo para o núcleo - caminho de serviço em leito natural - DMT de 1.600 a 1.800 m - com caminhão basculante de 8 m³</t>
  </si>
  <si>
    <t>Escavação, carga e transporte de material pétreo para o núcleo - caminho de serviço em leito natural - DMT de 1.800 a 2.000 m - com caminhão basculante de 8 m³</t>
  </si>
  <si>
    <t>Escavação, carga e transporte de material pétreo para o núcleo - caminho de serviço em leito natural - DMT de 2.000 a 2.500 m - com caminhão basculante de 8 m³</t>
  </si>
  <si>
    <t>Escavação, carga e transporte de material pétreo para o núcleo - caminho de serviço em leito natural - DMT de 2.500 a 3.000 m - com caminhão basculante de 8 m³</t>
  </si>
  <si>
    <t>Escavação, carga e transporte de material pétreo para o núcleo - caminho de serviço em leito natural - DMT de 3.000 m - com caminhão basculante de 8 m³</t>
  </si>
  <si>
    <t>Escavação, carga e transporte de material pétreo para o núcleo - caminho de serviço em revestimento primário - DMT de 1.000 a 1.200 m - com caminhão basculante de 8 m³</t>
  </si>
  <si>
    <t>Escavação, carga e transporte de material pétreo para o núcleo - caminho de serviço em revestimento primário - DMT de 1.200 a 1.400 m - com caminhão basculante de 8 m³</t>
  </si>
  <si>
    <t>Escavação, carga e transporte de material pétreo para o núcleo - caminho de serviço em revestimento primário - DMT de 1.400 a 1.600 m - com caminhão basculante de 8 m³</t>
  </si>
  <si>
    <t>Escavação, carga e transporte de material pétreo para o núcleo - caminho de serviço em revestimento primário - DMT de 1.600 a 1.800 m - com caminhão basculante de 8 m³</t>
  </si>
  <si>
    <t>Escavação, carga e transporte de material pétreo para o núcleo - caminho de serviço em revestimento primário - DMT de 1.800 a 2.000 m - com caminhão basculante de 8 m³</t>
  </si>
  <si>
    <t>Escavação, carga e transporte de material pétreo para o núcleo - caminho de serviço em revestimento primário - DMT de 2.000 a 2.500 m - com caminhão basculante de 8 m³</t>
  </si>
  <si>
    <t>Escavação, carga e transporte de material pétreo para o núcleo - caminho de serviço em revestimento primário - DMT de 2.500 a 3.000 m - com caminhão basculante de 8 m³</t>
  </si>
  <si>
    <t>Escavação, carga e transporte de material pétreo para o núcleo - caminho de serviço em revestimento primário - DMT de 3.000 m - com caminhão basculante de 8 m³</t>
  </si>
  <si>
    <t>Escavação, carga e transporte de material pétreo para o núcleo - caminho de serviço pavimentado - DMT de 1.000 a 1.200 m - com caminhão basculante de 8 m³</t>
  </si>
  <si>
    <t>Escavação, carga e transporte de material pétreo para o núcleo - caminho de serviço pavimentado - DMT de 1.200 a 1.400 m - com caminhão basculante de 8 m³</t>
  </si>
  <si>
    <t>Escavação, carga e transporte de material pétreo para o núcleo - caminho de serviço pavimentado - DMT de 1.400 a 1.600 m - com caminhão basculante de 8 m³</t>
  </si>
  <si>
    <t>Escavação, carga e transporte de material pétreo para o núcleo - caminho de serviço pavimentado - DMT de 1.600 a 1.800 m - com caminhão basculante de 8 m³</t>
  </si>
  <si>
    <t>Escavação, carga e transporte de material pétreo para o núcleo - caminho de serviço pavimentado - DMT de 1.800 a 2.000 m - com caminhão basculante de 8 m³</t>
  </si>
  <si>
    <t>Escavação, carga e transporte de material pétreo para o núcleo - caminho de serviço pavimentado - DMT de 2.000 a 2.500 m - com caminhão basculante de 8 m³</t>
  </si>
  <si>
    <t>Escavação, carga e transporte de material pétreo para o núcleo - caminho de serviço pavimentado - DMT de 2.500 a 3.000 m - com caminhão basculante de 8 m³</t>
  </si>
  <si>
    <t>Escavação, carga e transporte de material pétreo para o núcleo - caminho de serviço pavimentado - DMT de 3.000 m - com caminhão basculante de 8 m³</t>
  </si>
  <si>
    <t>Fabricação de tetrápode de 10 t - concreto fck = 20 MPa - areia e brita comerciais</t>
  </si>
  <si>
    <t>Fabricação de tetrápode de 10 t - concreto fck = 20 MPa - areia extraída e brita produzida</t>
  </si>
  <si>
    <t>Fabricação de tetrápode de 11 t - concreto fck = 20 MPa - areia e brita comerciais</t>
  </si>
  <si>
    <t>Fabricação de tetrápode de 11 t - concreto fck = 20 MPa - areia extraída e brita produzida</t>
  </si>
  <si>
    <t>Fabricação de tetrápode de 12 t - concreto fck = 20 MPa - areia e brita comerciais</t>
  </si>
  <si>
    <t>Fabricação de tetrápode de 12 t - concreto fck = 20 MPa - areia extraída e brita produzida</t>
  </si>
  <si>
    <t>Fabricação de tetrápode de 8 t - concreto fck = 20 MPa - areia e brita comerciais</t>
  </si>
  <si>
    <t>Fabricação de tetrápode de 8 t - concreto fck = 20 MPa - areia extraída e brita produzida</t>
  </si>
  <si>
    <t>Fabricação de tetrápode de 9 t - concreto fck = 20 MPa - areia e brita comerciais</t>
  </si>
  <si>
    <t>Fabricação de tetrápode de 9 t - concreto fck = 20 MPa - areia extraída e brita produzida</t>
  </si>
  <si>
    <t>Fabricação de Xbloc de 10 t - concreto fck = 20 MPa - areia e brita comerciais</t>
  </si>
  <si>
    <t>Fabricação de Xbloc de 10 t - concreto fck = 20 MPa - areia extraída e brita produzida</t>
  </si>
  <si>
    <t>Fabricação de Xbloc de 11 t - concreto fck = 20 MPa - areia e brita comerciais</t>
  </si>
  <si>
    <t>Fabricação de Xbloc de 11 t - concreto fck = 20 MPa - areia extraída e brita produzida</t>
  </si>
  <si>
    <t>Fabricação de Xbloc de 12 t - concreto fck = 20 MPa - areia e brita comerciais</t>
  </si>
  <si>
    <t>Fabricação de Xbloc de 12 t - concreto fck = 20 MPa - areia extraída e brita produzida</t>
  </si>
  <si>
    <t>Fabricação de Xbloc de 8 t - concreto fck = 20 MPa - areia e brita comerciais</t>
  </si>
  <si>
    <t>Fabricação de Xbloc de 8 t - concreto fck = 20 MPa - areia extraída e brita produzida</t>
  </si>
  <si>
    <t>Fabricação de Xbloc de 9 t - concreto fck = 20 MPa - areia e brita comerciais</t>
  </si>
  <si>
    <t>Fabricação de Xbloc de 9 t - concreto fck = 20 MPa - areia extraída e brita produzida</t>
  </si>
  <si>
    <t>Lançamento de blocos artificias de concreto</t>
  </si>
  <si>
    <t>Lançamento de material pétreo para núcleo</t>
  </si>
  <si>
    <t>Lançamento de material pétreo para sub-carapaça</t>
  </si>
  <si>
    <t>Seleção de material pétreo para a carapaça e sub-carapaça</t>
  </si>
  <si>
    <t>Seleção de material pétreo para o núcleo</t>
  </si>
  <si>
    <t>Ancoragem de defensa maleável dupla - fornecimento e implantação</t>
  </si>
  <si>
    <t>Ancoragem de defensa maleável simples - fornecimento e implantação</t>
  </si>
  <si>
    <t>Ancoragem de defensa semimaleável dupla - fornecimento e implantação</t>
  </si>
  <si>
    <t>Ancoragem de defensa semimaleável simples - fornecimento e implantação</t>
  </si>
  <si>
    <t>Barreira dupla de concreto, armada, pré-moldada (perfil New Jersey) - L &gt; 3,00 m e H = 1.070 mm</t>
  </si>
  <si>
    <t>Barreira dupla de concreto, armada, pré-moldada (perfil New Jersey) - L &gt; 3,00 m e H = 810 mm</t>
  </si>
  <si>
    <t>Barreira dupla de concreto, não armada, moldada no local (perfil F) - H = 810 + 100 mm</t>
  </si>
  <si>
    <t>Barreira dupla de concreto, não armada, moldada no local (perfil New Jersey) - H = 810 + 100 mm</t>
  </si>
  <si>
    <t>Barreira dupla de concreto, não armada, moldada no local, com extrusora (perfil F) - H = 810 + 100 mm</t>
  </si>
  <si>
    <t>Barreira dupla de concreto, não armada, moldada no local, com extrusora (perfil New Jersey) - H = 810 + 100 mm</t>
  </si>
  <si>
    <t>Barreira simples de concreto, armada, pré-moldada (perfil New Jersey) - L &gt; 3,00 m e H = 1.070 mm</t>
  </si>
  <si>
    <t>Barreira simples de concreto, armada, pré-moldada (perfil New Jersey) - L &gt; 3,00 m e H = 810 mm</t>
  </si>
  <si>
    <t>Barreira simples de concreto, não armada, moldada no local (perfil F) - H = 810 + 100 mm</t>
  </si>
  <si>
    <t>Barreira simples de concreto, não armada, moldada no local (perfil New Jersey) - H = 810 + 100 mm</t>
  </si>
  <si>
    <t>Barreira simples de concreto, não armada, moldada no local, com extrusora (perfil F) - H = 810 + 100 mm</t>
  </si>
  <si>
    <t>Barreira simples de concreto, não armada, moldada no local, com extrusora (perfil New Jersey) - H = 810 + 100 mm</t>
  </si>
  <si>
    <t>Cerca com 4 fios de arame farpado e mourão de concreto de seção quadrada de 11 cm a cada 2,5 m e esticador de 15 cm a cada 50 m - areia e brita comerciais</t>
  </si>
  <si>
    <t>Cerca com 4 fios de arame farpado e mourão de concreto de seção quadrada de 11 cm a cada 2,5 m e esticador de 15 cm a cada 50 m - areia extraída e brita produzida</t>
  </si>
  <si>
    <t>Cerca com 4 fios de arame farpado e mourão de concreto de seção triangular de 11 cm a cada 2,5 m e esticador de 15 cm a cada 50 m - areia e brita comerciais</t>
  </si>
  <si>
    <t>Cerca com 4 fios de arame farpado e mourão de concreto de seção triangular de 11 cm a cada 2,5 m e esticador de 15 cm a cada 50 m - areia extraída e brita produzida</t>
  </si>
  <si>
    <t>Cerca com 4 fios de arame farpado e mourão de madeira a cada 2,5 m e esticador a cada 50 m</t>
  </si>
  <si>
    <t>Cerca com 4 fios de arame liso galvanizado e mourão de madeira a cada 2,5 m e esticador a cada 50 m</t>
  </si>
  <si>
    <t>Confecção de barreira dupla de concreto, armada, pré-moldada (perfil New Jersey) - L &gt; 3,00 m e H = 1.070 mm</t>
  </si>
  <si>
    <t>Confecção de barreira dupla de concreto, armada, pré-moldada (perfil New Jersey) - L &gt; 3,00 m e H = 810 mm</t>
  </si>
  <si>
    <t>Confecção de barreira simples de concreto, armada, pré-moldada (perfil New Jersey) - L &gt; 3,00 m e H = 1.070 mm</t>
  </si>
  <si>
    <t>Confecção de barreira simples de concreto, armada, pré-moldada (perfil New Jersey) - L &gt; 3,00 m e H = 810 mm</t>
  </si>
  <si>
    <t>Defensa maleável dupla - fornecimento e implantação</t>
  </si>
  <si>
    <t>Defensa maleável simples - fornecimento e implantação</t>
  </si>
  <si>
    <t>Defensa semimaleável dupla - fornecimento e implantação</t>
  </si>
  <si>
    <t>Defensa semimaleável simples - fornecimento e implantação</t>
  </si>
  <si>
    <t>Fabricação de mourão de concreto esticador - seção quadrada de 15 cm - areia e brita comerciais</t>
  </si>
  <si>
    <t>Fabricação de mourão de concreto esticador - seção quadrada de 15 cm - areia extraída e brita produzida</t>
  </si>
  <si>
    <t>Fabricação de mourão de concreto esticador - seção triangular de 15 cm - areia e brita comercias</t>
  </si>
  <si>
    <t>Fabricação de mourão de concreto esticador - seção triangular de 15 cm - areia extraída e brita produzida</t>
  </si>
  <si>
    <t>Fabricação de mourão de concreto suporte - seção quadrada de 11 cm - areia e brita comerciais</t>
  </si>
  <si>
    <t>Fabricação de mourão de concreto suporte - seção quadrada de 11 cm - areia extraída e brita produzida</t>
  </si>
  <si>
    <t>Fabricação de mourão de concreto suporte - seção triangular de 11 cm - areia e brita comerciais</t>
  </si>
  <si>
    <t>Fabricação de mourão de concreto suporte - seção triangular de 11 cm - areia extraída e brita produzida</t>
  </si>
  <si>
    <t>Fornecimento e implantação de amortecedor retrátil (v &lt;= 100 km/h) tipo TAU II afunilado - fixado em barreira de concreto, com largura de âncora traseira de 1.830 mm</t>
  </si>
  <si>
    <t>Fornecimento e implantação de amortecedor retrátil (v &lt;= 100 km/h) tipo TAU II afunilado - fixado em barreira de concreto, com largura de âncora traseira de 1.980 mm</t>
  </si>
  <si>
    <t>Fornecimento e implantação de amortecedor retrátil (v &lt;= 100 km/h) tipo TAU II afunilado - fixado em barreira de concreto, com largura de âncora traseira de 2.130 mm</t>
  </si>
  <si>
    <t>Fornecimento e implantação de amortecedor retrátil (v &lt;= 100 km/h) tipo TAU II afunilado - fixado em barreira de concreto, com largura de âncora traseira de 2.290 mm</t>
  </si>
  <si>
    <t>Fornecimento e implantação de amortecedor retrátil (v &lt;= 100 km/h) tipo TAU II afunilado - fixado em barreira de concreto, com largura de âncora traseira de 2.440 mm</t>
  </si>
  <si>
    <t>Fornecimento e implantação de amortecedor retrátil (v &lt;= 100 km/h) tipo TAU II combinado - fixado em barreira de concreto, com largura de âncora traseira de 1.060 mm</t>
  </si>
  <si>
    <t>Fornecimento e implantação de amortecedor retrátil (v &lt;= 100 km/h) tipo TAU II combinado - fixado em barreira de concreto, com largura de âncora traseira de 1.220 mm</t>
  </si>
  <si>
    <t>Fornecimento e implantação de amortecedor retrátil (v &lt;= 100 km/h) tipo TAU II combinado - fixado em barreira de concreto, com largura de âncora traseira de 1.370 mm</t>
  </si>
  <si>
    <t>Fornecimento e implantação de amortecedor retrátil (v &lt;= 100 km/h) tipo TAU II combinado - fixado em barreira de concreto, com largura de âncora traseira de 1.520 mm</t>
  </si>
  <si>
    <t>Fornecimento e implantação de amortecedor retrátil (v &lt;= 100 km/h) tipo TAU II combinado - fixado em barreira de concreto, com largura de âncora traseira de 1.680 mm</t>
  </si>
  <si>
    <t>Fornecimento e implantação de amortecedor retrátil (v &lt;= 100 km/h) tipo TAU II combinado - fixado em barreira de concreto, com largura de âncora traseira de 900 mm</t>
  </si>
  <si>
    <t>Fornecimento e implantação de amortecedor retrátil (v &lt;= 100 km/h) tipo TAU II paralelo - fixado em barreira de concreto, com largura de âncora traseira de até 700 mm</t>
  </si>
  <si>
    <t>Módulo de transição de defensa metálica para barreira rígida - fornecimento e implantação</t>
  </si>
  <si>
    <t>Remoção de defensa metálica</t>
  </si>
  <si>
    <t>Terminal absorvedor de energia de abertura com nível de contenção TL3 para defensa metálica - fornecimento e implantação</t>
  </si>
  <si>
    <t>Terminal absorvedor de energia de não abertura com nível de contenção TL3 para defensa metálica - fornecimento e implantação</t>
  </si>
  <si>
    <t>Terminal aéreo de defensa metálica - tipo A - fornecimento e implantação</t>
  </si>
  <si>
    <t>Terminal de ancoragem de defensa metálica em barreira New Jersey - fornecimento e implantação</t>
  </si>
  <si>
    <t>Terminal de ancoragem para barreira dupla de concreto, moldada no local (perfil F) - H = 810 + 250 mm</t>
  </si>
  <si>
    <t>Terminal de ancoragem para barreira dupla de concreto, moldada no local (perfil New Jersey) - H = 810 + 250 mm</t>
  </si>
  <si>
    <t>Terminal de ancoragem para barreira dupla de concreto, moldada no local, com extrusora (perfil F) - H = 810 + 250 mm</t>
  </si>
  <si>
    <t>Terminal de ancoragem para barreira dupla de concreto, moldada no local, com extrusora (perfil New Jersey) - H = 810 + 250 mm</t>
  </si>
  <si>
    <t>Terminal de ancoragem para barreira simples de concreto, moldada no local (perfil F) - H = 810 + 250 mm</t>
  </si>
  <si>
    <t>Terminal de ancoragem para barreira simples de concreto, moldada no local (perfil New Jersey) - H = 810 + 250 mm</t>
  </si>
  <si>
    <t>Terminal de ancoragem para barreira simples de concreto, moldada no local, com extrusora (perfil F) - H = 810 + 250 mm</t>
  </si>
  <si>
    <t>Terminal de ancoragem para barreira simples de concreto, moldada no local, com extrusora (perfil New Jersey) - H = 810 + 250 mm</t>
  </si>
  <si>
    <t>Abertura de janela em estrutura de concreto existente para inspeção com espessura até 0,20 m e seção 0,49 m²</t>
  </si>
  <si>
    <t>Apicoamento mecanizado de concreto</t>
  </si>
  <si>
    <t>Chumbador de expansão controlada por torque para concreto D = 12,5 mm - fornecimento e instalação</t>
  </si>
  <si>
    <t>Chumbador de expansão controlada por torque para concreto D = 16 mm - fornecimento e instalação</t>
  </si>
  <si>
    <t>Chumbador de expansão controlada por torque para concreto D = 20 mm - fornecimento e instalação</t>
  </si>
  <si>
    <t>Chumbador de expansão controlada por torque para concreto D = 6,3 mm - fornecimento e instalação</t>
  </si>
  <si>
    <t>Chumbador de expansão controlada por torque para concreto D = 8 mm - fornecimento e instalação</t>
  </si>
  <si>
    <t>Demolição controlada de concreto com martelete</t>
  </si>
  <si>
    <t>Elevação de estruturas até 496 kN para substituição de aparelho de apoio com a utilização de macaco hidráulico</t>
  </si>
  <si>
    <t>Elevação de estruturas de 1.390 a 1.859 kN para substituição de aparelho de apoio com a utilização de macaco hidráulico</t>
  </si>
  <si>
    <t>Elevação de estruturas de 496 a 929 kN para substituição de aparelho de apoio com a utilização de macaco hidráulico</t>
  </si>
  <si>
    <t>Elevação de estruturas de 929 a 1.390 kN para substituição de aparelho de apoio com a utilização de macaco hidráulico</t>
  </si>
  <si>
    <t>Escada tubular multidirecional em aço galvanizado - utilização de 100 vezes - fornecimento, instalação e retirada</t>
  </si>
  <si>
    <t>Fabricação de superestrutura metálica para passarela PL-15 - exceto piso de concreto</t>
  </si>
  <si>
    <t>Fabricação de superestrutura metálica para passarela PL-20 - exceto piso de concreto</t>
  </si>
  <si>
    <t>Fabricação de superestrutura metálica para passarela PL-25 - exceto piso de concreto</t>
  </si>
  <si>
    <t>Fabricação de superestrutura metálica para passarela PL-30 - exceto piso de concreto</t>
  </si>
  <si>
    <t>Fabricação de superestrutura metálica para passarela PL-35 - exceto piso de concreto</t>
  </si>
  <si>
    <t>Guarda corpo e corrimão metálico para passarelas para pedestres - fornecimento e instalação</t>
  </si>
  <si>
    <t>Guarda-corpo de concreto - fabricação - areia e brita comerciais</t>
  </si>
  <si>
    <t>Guarda-corpo de concreto - fabricação - areia extraída e brita produzida</t>
  </si>
  <si>
    <t>Injeção de nata de cimento</t>
  </si>
  <si>
    <t>Lançamento de pré-laje com utilização de guindauto</t>
  </si>
  <si>
    <t>Lançamento de superestrutura de passarela metálica de 12 a 24 t com utilização de guindaste</t>
  </si>
  <si>
    <t>Lançamento de viga pré-moldada de 1.000 a 1.250 kN com utilização de guindaste</t>
  </si>
  <si>
    <t>Lançamento de viga pré-moldada de 500 a 750 kN com utilização de guindaste</t>
  </si>
  <si>
    <t>Lançamento de viga pré-moldada de 750 a 1.000 kN com utilização de guindaste</t>
  </si>
  <si>
    <t>Lançamento de viga pré-moldada de 980 a 1.225 kN com utilização de treliça lançadeira</t>
  </si>
  <si>
    <t>Lançamento de viga pré-moldada de 980 a 1.225 kN com utilização de treliça lançadeira e carrelone</t>
  </si>
  <si>
    <t>Lançamento de viga pré-moldada de até 500 kN com utilização de guindaste</t>
  </si>
  <si>
    <t>Limpeza de aparelhos de apoio em obras de arte especiais</t>
  </si>
  <si>
    <t>Limpeza de material retido em fundações submersas de obras de arte especiais</t>
  </si>
  <si>
    <t>Limpeza em junta de dilatação</t>
  </si>
  <si>
    <t>Limpeza em superfície de concreto com jateamento abrasivo com uso de granalhas de aço</t>
  </si>
  <si>
    <t>Limpeza em superficie de concreto com jateamento d'água sob pressão</t>
  </si>
  <si>
    <t>Pingadeira de elastômero perfil 40 x 40 mm com aba inclinada e fixada com adesivo estrutural e pinos - fornecimento e instalação</t>
  </si>
  <si>
    <t>Pintura manual com nata de cimento - 3 demãos</t>
  </si>
  <si>
    <t>Placa de aço de apoio para protensão externa em reforço de viga de OAE - confecção e instalação</t>
  </si>
  <si>
    <t>Placa de aço de desvio para protensão externa em reforço de viga de OAE - confecção e instalação</t>
  </si>
  <si>
    <t>Plataforma de trabalho em aço tubular apoiada no solo - altura de 4 a 6 m - utilização de 100 vezes - fornecimento, instalação e retirada</t>
  </si>
  <si>
    <t>Plataforma de trabalho em aço tubular apoiada no solo - altura de 6 a 8 m - utilização de 100 vezes - fornecimento, instalação e retirada</t>
  </si>
  <si>
    <t>Plataforma de trabalho em aço tubular apoiada no solo - altura de até 4 m - utilização de 100 vezes - fornecimento, instalação e retirada</t>
  </si>
  <si>
    <t>Plataforma de trabalho em madeira apoiada no solo - altura de 6 a 12 m - utilização de 5 vezes - confecção, instalação e retirada</t>
  </si>
  <si>
    <t>Plataforma de trabalho em madeira apoiada no solo - altura de até 6 m - utilização de 5 vezes - confecção, instalação e retirada</t>
  </si>
  <si>
    <t>Plataforma de trabalho suspensa sob tabuleiro de pontes com treliças metálicas e tábuas - utilização de 100 vezes - confecção, instalação e retirada</t>
  </si>
  <si>
    <t>Plataforma mecanizada de inspeção sob pontes com capacidade de 500 kg e alcance de 15 m</t>
  </si>
  <si>
    <t>Recomposição de dreno em tubo de aço galvanizado D = 100 mm em OAE - fornecimento e instalação</t>
  </si>
  <si>
    <t>Recomposição de dreno em tubo de aço galvanizado D = 80 mm em OAE - fornecimento e instalação</t>
  </si>
  <si>
    <t>Recomposição de guarda-corpo com agregados comerciais - instalação</t>
  </si>
  <si>
    <t>Recomposição de guarda-corpo com agregados produzidos - instalação</t>
  </si>
  <si>
    <t>Recuperação de guarda-corpo metálico em ambiente agressivo</t>
  </si>
  <si>
    <t>Recuperação de guarda-corpo metálico em ambiente muito agressivo</t>
  </si>
  <si>
    <t>Recuperação de guarda-corpo metálico em ambiente pouco agressivo</t>
  </si>
  <si>
    <t>Remoção de concreto com jateamento d'água sob alta pressão</t>
  </si>
  <si>
    <t>Restauração de berços de apoio para junta de dilatação - fornecimento e instalação</t>
  </si>
  <si>
    <t>Substituição de junta de dilatação e lábios poliméricos - fornecimento e instalação</t>
  </si>
  <si>
    <t>Areia asfalto a quente - faixa A - areia comercial</t>
  </si>
  <si>
    <t>Areia asfalto a quente - faixa A - areia extraída</t>
  </si>
  <si>
    <t>Areia asfalto a quente - faixa B - areia comercial</t>
  </si>
  <si>
    <t>Areia asfalto a quente - faixa B - areia extraída</t>
  </si>
  <si>
    <t>Areia asfalto a quente com asfalto polímero - faixa A - areia comercial</t>
  </si>
  <si>
    <t>Areia asfalto a quente com asfalto polímero - faixa A - areia extraída</t>
  </si>
  <si>
    <t>Areia asfalto a quente com asfalto polímero - faixa B - areia comercial</t>
  </si>
  <si>
    <t>Areia asfalto a quente com asfalto polímero - faixa B - areia extraída</t>
  </si>
  <si>
    <t>Areia asfalto a quente com asfalto polímero - faixa C - areia comercial</t>
  </si>
  <si>
    <t>Areia asfalto a quente com asfalto polímero - faixa C - areia extraída</t>
  </si>
  <si>
    <t>Base de solo estabilizado granulometricamente sem mistura com material de jazida</t>
  </si>
  <si>
    <t>Base de solo melhorado com 3% de cimento e mistura em usina com material de jazida</t>
  </si>
  <si>
    <t>Base de solo melhorado com 3% de cimento e mistura na pista com material de jazida</t>
  </si>
  <si>
    <t>Base de solo-cal com 7% de cal e mistura na pista com material de jazida</t>
  </si>
  <si>
    <t>Base de solo-cimento com 7% de cimento e mistura em usina com material de jazida</t>
  </si>
  <si>
    <t>Base de solo-cimento com 7% de cimento e mistura na pista com material de jazida</t>
  </si>
  <si>
    <t>Base estabilizada granulometricamente com mistura de solos na pista com material de jazida</t>
  </si>
  <si>
    <t>Base estabilizada granulometricamente com mistura solo areia (70% - 30%) em usina com material de jazida e areia extraída</t>
  </si>
  <si>
    <t>Base estabilizada granulometricamente com mistura solo brita (70% - 30%) com 3% de cimento em usina com material de jazida e brita comercial</t>
  </si>
  <si>
    <t>Base estabilizada granulometricamente com mistura solo brita (70% - 30%) com 3% de cimento em usina com material de jazida e brita produzida</t>
  </si>
  <si>
    <t>Base estabilizada granulometricamente com mistura solo brita (70% - 30%) em usina com material de jazida e brita comercial</t>
  </si>
  <si>
    <t>Base estabilizada granulometricamente com mistura solo brita (70% - 30%) em usina com material de jazida e brita produzida</t>
  </si>
  <si>
    <t>Base estabilizada granulometricamente com mistura solo brita (70% - 30%) na pista com material de jazida e brita comercial</t>
  </si>
  <si>
    <t>Base estabilizada granulometricamente com mistura solo brita (70% - 30%) na pista com material de jazida e brita produzida</t>
  </si>
  <si>
    <t>Base ou sub-base de brita graduada com brita comercial</t>
  </si>
  <si>
    <t>Base ou sub-base de brita graduada com brita produzida</t>
  </si>
  <si>
    <t>Base ou sub-base de brita graduada executada com vibroacabadora - brita comercial</t>
  </si>
  <si>
    <t>Base ou sub-base de brita graduada executada com vibroacabadora - brita produzida</t>
  </si>
  <si>
    <t>Base ou sub-base de brita graduada tratada com cimento com brita comercial</t>
  </si>
  <si>
    <t>Base ou sub-base de brita graduada tratada com cimento com brita produzida</t>
  </si>
  <si>
    <t>Base ou sub-base de brita graduada tratada com cimento executada com vibroacabadora - brita comercial</t>
  </si>
  <si>
    <t>Base ou sub-base de brita graduada tratada com cimento executada com vibroacabadora - brita produzida</t>
  </si>
  <si>
    <t>Base ou sub-base de macadame hidráulico com brita comercial</t>
  </si>
  <si>
    <t>Base ou sub-base de macadame hidráulico com brita produzida</t>
  </si>
  <si>
    <t>Base ou sub-base de macadame seco com brita comercial</t>
  </si>
  <si>
    <t>Base ou sub-base de macadame seco com brita produzida</t>
  </si>
  <si>
    <t>Base ou sub-base estabilizada granulometricamente com mistura solo escória de aciaria (50%-50%) em usina com material de jazida</t>
  </si>
  <si>
    <t>Base ou sub-base estabilizada granulometricamente com mistura solo escória de aciaria (50%-50%) na pista com material de jazida</t>
  </si>
  <si>
    <t>Concreto asfáltico - faixa A - areia e brita comerciais</t>
  </si>
  <si>
    <t>Concreto asfáltico - faixa A - areia extraída, brita produzida</t>
  </si>
  <si>
    <t>Concreto asfáltico - faixa A - massa comercial</t>
  </si>
  <si>
    <t>Concreto asfáltico - faixa B - areia e brita comerciais</t>
  </si>
  <si>
    <t>Concreto asfáltico - faixa B - areia extraída, brita produzidas</t>
  </si>
  <si>
    <t>Concreto asfáltico - faixa C - areia e brita comerciais</t>
  </si>
  <si>
    <t>Concreto asfáltico - faixa C - areia extraída, brita produzida</t>
  </si>
  <si>
    <t>Concreto asfáltico - faixa C - massa comercial</t>
  </si>
  <si>
    <t>Concreto asfáltico com asfalto polímero - faixa A - areia e brita comerciais</t>
  </si>
  <si>
    <t>Concreto asfáltico com asfalto polímero - faixa A - areia extraída, brita produzida</t>
  </si>
  <si>
    <t>Concreto asfáltico com asfalto polímero - faixa B - areia e brita comerciais</t>
  </si>
  <si>
    <t>Concreto asfáltico com asfalto polímero - faixa B - areia extraída, brita produzida</t>
  </si>
  <si>
    <t>Concreto asfáltico com asfalto polímero - faixa C - areia e brita comerciais</t>
  </si>
  <si>
    <t>Concreto asfáltico com asfalto polímero - faixa C - areia extraída, brita produzida</t>
  </si>
  <si>
    <t>Concreto asfáltico com borracha - faixa A - brita comercial</t>
  </si>
  <si>
    <t>Concreto asfáltico com borracha - faixa A - brita produzida</t>
  </si>
  <si>
    <t>Concreto asfáltico com borracha - faixa B - brita comercial</t>
  </si>
  <si>
    <t>Concreto asfáltico com borracha - faixa B - brita produzida</t>
  </si>
  <si>
    <t>Concreto asfáltico com borracha - faixa C - brita comercial</t>
  </si>
  <si>
    <t>Concreto asfáltico com borracha - faixa C - brita produzida</t>
  </si>
  <si>
    <t>Concreto asfáltico com borracha - faixa GAP GRADED - brita comercial</t>
  </si>
  <si>
    <t>Concreto asfáltico com borracha - faixa GAP GRADED - brita produzida</t>
  </si>
  <si>
    <t>Concreto asfáltico reciclado em usina com adição de asfalto - brita comercial</t>
  </si>
  <si>
    <t>Concreto asfáltico reciclado em usina com adição de asfalto - brita produzida</t>
  </si>
  <si>
    <t>Cura com pintura asfáltica para pavimento de concreto compactado com rolo</t>
  </si>
  <si>
    <t>Escavação e carga de material de jazida com escavadeira hidráulica de 1,56 m³</t>
  </si>
  <si>
    <t>Escavação e carga de material de jazida com trator de 127 kW e carregadeira de 3,4 m³</t>
  </si>
  <si>
    <t>Escavação e carga de material de jazida com trator de 97 kW e carregadeira de 1,72 m³</t>
  </si>
  <si>
    <t>Execução de revestimento primário com material de jazida</t>
  </si>
  <si>
    <t>Fresagem contínua de revestimento asfáltico</t>
  </si>
  <si>
    <t>Fresagem descontínua de revestimento asfáltico</t>
  </si>
  <si>
    <t>Geogrelha bidirecional com resistência a tração de 30 kN/m - deformação &lt; 5% - malha de 36 x 34 mm - para reforço de base granular</t>
  </si>
  <si>
    <t>Imprimação com asfalto diluído</t>
  </si>
  <si>
    <t>Imprimação com emulsão asfáltica</t>
  </si>
  <si>
    <t>Lama asfáltica - faixa I - areia e brita comerciais</t>
  </si>
  <si>
    <t>Lama asfáltica - faixa I - areia extraída e brita produzida</t>
  </si>
  <si>
    <t>Lama asfáltica - faixa II - areia e brita comerciais</t>
  </si>
  <si>
    <t>Lama asfáltica - faixa II - areia extraída e brita produzida</t>
  </si>
  <si>
    <t>Lama asfáltica - faixa III - areia e brita comerciais</t>
  </si>
  <si>
    <t>Lama asfáltica - faixa III - areia extraída e brita produzida</t>
  </si>
  <si>
    <t>Macadame betuminoso por penetração - faixa A - brita comercial</t>
  </si>
  <si>
    <t>Macadame betuminoso por penetração - faixa A - brita produzida</t>
  </si>
  <si>
    <t>Macadame betuminoso por penetração - faixa B - brita comercial</t>
  </si>
  <si>
    <t>Macadame betuminoso por penetração - faixa B - brita produzida</t>
  </si>
  <si>
    <t>Macadame betuminoso por penetração - faixa C - brita comercial</t>
  </si>
  <si>
    <t>Macadame betuminoso por penetração - faixa C - brita produzida</t>
  </si>
  <si>
    <t>Macadame betuminoso por penetração - faixa D - brita comercial</t>
  </si>
  <si>
    <t>Macadame betuminoso por penetração - faixa D - brita produzida</t>
  </si>
  <si>
    <t>Macadame betuminoso por penetração com asfalto com polímero - faixa A - brita comercial</t>
  </si>
  <si>
    <t>Macadame betuminoso por penetração com asfalto com polímero - faixa A - brita produzida</t>
  </si>
  <si>
    <t>Manta sintética para recapeamento asfáltico com geotextil RT - 09 - fornecimento e aplicação</t>
  </si>
  <si>
    <t>Membrana plástica isolante e impermeabilizante com espessura de 0,2 mm - fornecimento e instalação</t>
  </si>
  <si>
    <t>Micro pré-misturado a quente com asfalto polímero - brita comecial</t>
  </si>
  <si>
    <t>Micro pré-misturado a quente com asfalto polímero - brita produzida</t>
  </si>
  <si>
    <t>Microrrevestimento a frio com emulsão modificada com polímero de 0,8 cm - brita comercial</t>
  </si>
  <si>
    <t>Microrrevestimento a frio com emulsão modificada com polímero de 0,8 cm - brita produzida</t>
  </si>
  <si>
    <t>Microrrevestimento a frio com emulsão modificada com polímero de 1,5 cm - brita comercial</t>
  </si>
  <si>
    <t>Microrrevestimento a frio com emulsão modificada com polímero de 1,5 cm - brita produzida</t>
  </si>
  <si>
    <t>Microrrevestimento a frio com emulsão modificada com polímero de 2,0 cm - brita comercial</t>
  </si>
  <si>
    <t>Microrrevestimento a frio com emulsão modificada com polímero de 2,0 cm - brita produzida</t>
  </si>
  <si>
    <t>Pavimento de concreto com equipamento de pequeno porte - areia e brita comerciais</t>
  </si>
  <si>
    <t>Pavimento de concreto com equipamento de pequeno porte - areia extraída e brita produzida</t>
  </si>
  <si>
    <t>Pavimento de concreto com equipamento fôrma-trilho - areia e brita comerciais</t>
  </si>
  <si>
    <t>Pavimento de concreto com equipamento fôrma-trilho - areia extraída e brita produzida</t>
  </si>
  <si>
    <t>Pavimento de concreto com fôrmas deslizantes - areia e brita comerciais</t>
  </si>
  <si>
    <t>Pavimento de concreto com fôrmas deslizantes - areia extraída e brita produzida</t>
  </si>
  <si>
    <t>Pavimento de concreto compactado com rolo - brita comercial</t>
  </si>
  <si>
    <t>Pavimento de concreto compactado com rolo - brita produzida</t>
  </si>
  <si>
    <t>Pintura de ligação</t>
  </si>
  <si>
    <t>Pintura de ligação - emulsão com polímero</t>
  </si>
  <si>
    <t>Pré-misturado a frio - faixa A - areia e brita comerciais</t>
  </si>
  <si>
    <t>Pré-misturado a frio - faixa A - areia extraída, brita produzida</t>
  </si>
  <si>
    <t>Pré-misturado a frio - faixa B - areia e brita comerciais</t>
  </si>
  <si>
    <t>Pré-misturado a frio - faixa B - areia extraída, brita produzida</t>
  </si>
  <si>
    <t>Pré-misturado a frio - faixa C - areia e brita comerciais</t>
  </si>
  <si>
    <t>Pré-misturado a frio - faixa C - areia extraída, brita produzida</t>
  </si>
  <si>
    <t>Pré-misturado a frio - faixa D - areia e brita comerciais</t>
  </si>
  <si>
    <t>Pré-misturado a frio - faixa D - areia extraída, brita produzida</t>
  </si>
  <si>
    <t>Pré-misturado a frio com emulsão asfáltica com polímero - faixa A - areia e brita comerciais</t>
  </si>
  <si>
    <t>Pré-misturado a frio com emulsão asfáltica com polímero - faixa A - areia extraída, brita produzida</t>
  </si>
  <si>
    <t>Pré-misturado a frio com emulsão asfáltica com polímero - faixa B - areia e brita comerciais</t>
  </si>
  <si>
    <t>Pré-misturado a frio com emulsão asfáltica com polímero - faixa B - areia extraída, brita produzida</t>
  </si>
  <si>
    <t>Pré-misturado a frio com emulsão asfáltica com polímero - faixa C - areia e brita comerciais</t>
  </si>
  <si>
    <t>Pré-misturado a frio com emulsão asfáltica com polímero - faixa C - areia extraída, brita produzida</t>
  </si>
  <si>
    <t>Pré-misturado a frio com emulsão asfáltica com polímero - faixa D - areia e brita comerciais</t>
  </si>
  <si>
    <t>Pré-misturado a frio com emulsão asfáltica com polímero - faixa D - areia extraída, brita produzida</t>
  </si>
  <si>
    <t>Pré-misturado a quente com asfalto polímero - faixa I - camada porosa de atrito - areia e brita comerciais</t>
  </si>
  <si>
    <t>Pré-misturado a quente com asfalto polímero - faixa I - camada porosa de atrito - areia extraída, brita produzida</t>
  </si>
  <si>
    <t>Pré-misturado a quente com asfalto polímero - faixa II - camada porosa de atrito - areia e brita comerciais</t>
  </si>
  <si>
    <t>Pré-misturado a quente com asfalto polímero - faixa II - camada porosa de atrito - areia extraída, brita produzida</t>
  </si>
  <si>
    <t>Pré-misturado a quente com asfalto polímero - faixa III - camada porosa de atrito - areia e brita comerciais</t>
  </si>
  <si>
    <t>Pré-misturado a quente com asfalto polímero - faixa III - camada porosa de atrito - areia extraída, brita produzida</t>
  </si>
  <si>
    <t>Pré-misturado a quente com asfalto polímero - faixa IV - camada porosa de atrito - areia e brita comerciais</t>
  </si>
  <si>
    <t>Pré-misturado a quente com asfalto polímero - faixa IV - camada porosa de atrito - areia extraída, brita produzida</t>
  </si>
  <si>
    <t>Pré-misturado a quente com asfalto polímero - faixa V - camada porosa de atrito - areia e brita comerciais</t>
  </si>
  <si>
    <t>Pré-misturado a quente com asfalto polímero - faixa V - camada porosa de atrito - areia extraída, brita produzida</t>
  </si>
  <si>
    <t>Reciclagem com adição de 3% de cimento e incorporação do revestimento asfáltico à base</t>
  </si>
  <si>
    <t>Reciclagem com adição de brita comercial e incorporação do revestimento asfáltico à base</t>
  </si>
  <si>
    <t>Reciclagem com adição de brita produzida e incorporação do revestimento asfáltico à base</t>
  </si>
  <si>
    <t>Reciclagem com espuma asfáltica e incorporação do revestimento asfáltico à base com adição de cimento</t>
  </si>
  <si>
    <t>Reciclagem com espuma asfáltica e incorporação do revestimento asfáltico à base com adição de pó de pedra comercial e cimento</t>
  </si>
  <si>
    <t>Reciclagem com incorporação do revestimento asfáltico à base com adição de 3% de cimento e de brita comercial</t>
  </si>
  <si>
    <t>Reciclagem com incorporação do revestimento asfáltico à base com adição de 3% de cimento e de brita produzida</t>
  </si>
  <si>
    <t>Reciclagem em usina com espuma de asfalto de concreto asfáltico com adição de agregado comercial e cimento</t>
  </si>
  <si>
    <t>Reciclagem simples com incorporação do revestimento asfáltico à base</t>
  </si>
  <si>
    <t>Reestabilização de camada de base com adição de 3% de cimento</t>
  </si>
  <si>
    <t>Reestabilização de camada de base com adição de 30% de brita comercial</t>
  </si>
  <si>
    <t>Reestabilização de camada de base com adição de 30% de brita produzida</t>
  </si>
  <si>
    <t>Reestabilização de camada de base com adição de 30% de material fresado retirado da pista</t>
  </si>
  <si>
    <t>Reestabilização de camada de base sem adição de material</t>
  </si>
  <si>
    <t>Reforço do subleito com material de jazida</t>
  </si>
  <si>
    <t>Reforço do subleito de solo melhorado com 4% de cal e mistura na pista com material de jazida</t>
  </si>
  <si>
    <t>Regularização do subleito</t>
  </si>
  <si>
    <t>Regularização do subleito com fresagem corte e controle automático de greide</t>
  </si>
  <si>
    <t>Serragem de juntas em pavimento de concreto, limpeza e enchimento com selante a frio</t>
  </si>
  <si>
    <t>Sub-base de concreto adensado por vibração - areia e brita comerciais</t>
  </si>
  <si>
    <t>Sub-base de concreto adensado por vibração - areia extraída e brita produzida</t>
  </si>
  <si>
    <t>Sub-base de concreto compactado com rolo - brita comercial</t>
  </si>
  <si>
    <t>Sub-base de concreto compactado com rolo - brita produzida</t>
  </si>
  <si>
    <t>Sub-base de solo estabilizado granulometricamente sem mistura com material de jazida</t>
  </si>
  <si>
    <t>Sub-base de solo melhorado com 3% de cimento e mistura em usina com material de jazida</t>
  </si>
  <si>
    <t>Sub-base de solo melhorado com 3% de cimento e mistura na pista com material de jazida</t>
  </si>
  <si>
    <t>Sub-base de solo-cal com 7% de cal e mistura na pista com material de jazida</t>
  </si>
  <si>
    <t>Sub-base de solo-cimento com 7% de cimento e mistura em usina com material de jazida</t>
  </si>
  <si>
    <t>Sub-base de solo-cimento com 7% de cimento e mistura na pista com material de jazida</t>
  </si>
  <si>
    <t>Sub-base estabilizada granulometricamente com mistura de solos na pista com material de jazida</t>
  </si>
  <si>
    <t>Sub-base estabilizada granulometricamente com mistura solo areia (70% - 30%) em usina com material de jazida e areia extraída</t>
  </si>
  <si>
    <t>Sub-base estabilizada granulometricamente com mistura solo brita (70% - 30%) com 3% de cimento em usina com material de jazida e brita comercial</t>
  </si>
  <si>
    <t>Sub-base estabilizada granulometricamente com mistura solo brita (70% - 30%) com 3% de cimento em usina com material de jazida e brita produzida</t>
  </si>
  <si>
    <t>Sub-base estabilizada granulometricamente com mistura solo brita (70% - 30%) em usina com material de jazida e brita comercial</t>
  </si>
  <si>
    <t>Sub-base estabilizada granulometricamente com mistura solo brita (70% - 30%) em usina com material de jazida e brita produzida</t>
  </si>
  <si>
    <t>Sub-base estabilizada granulometricamente com mistura solo brita (70% - 30%) na pista com material de jazida e brita comercial</t>
  </si>
  <si>
    <t>Sub-base estabilizada granulometricamente com mistura solo brita (70% - 30%) na pista com material de jazida e brita produzida</t>
  </si>
  <si>
    <t>Tratamento superficial duplo com banho diluído - brita comercial</t>
  </si>
  <si>
    <t>Tratamento superficial duplo com banho diluído - brita produzida</t>
  </si>
  <si>
    <t>Tratamento superficial duplo com banho diluído com emulsão com polímero - brita comercial</t>
  </si>
  <si>
    <t>Tratamento superficial duplo com banho diluído com emulsão com polímero - brita produzida</t>
  </si>
  <si>
    <t>Tratamento superficial duplo com CAP - brita comercial</t>
  </si>
  <si>
    <t>Tratamento superficial duplo com CAP - brita produzida</t>
  </si>
  <si>
    <t>Tratamento superficial duplo com CAP com polímero - brita comercial</t>
  </si>
  <si>
    <t>Tratamento superficial duplo com CAP com polímero - brita produzida</t>
  </si>
  <si>
    <t>Tratamento superficial duplo com emulsão - brita comercial</t>
  </si>
  <si>
    <t>Tratamento superficial duplo com emulsão - brita produzida</t>
  </si>
  <si>
    <t>Tratamento superficial duplo com emulsão com polímero - brita comercial</t>
  </si>
  <si>
    <t>Tratamento superficial duplo com emulsão com polímero - brita produzida</t>
  </si>
  <si>
    <t>Tratamento superficial simples com banho diluído - brita comercial</t>
  </si>
  <si>
    <t>Tratamento superficial simples com banho diluído - brita produzida</t>
  </si>
  <si>
    <t>Tratamento superficial simples com banho diluído com emulsão com polímero - brita comercial</t>
  </si>
  <si>
    <t>Tratamento superficial simples com banho diluído com emulsão com polímero - brita produzida</t>
  </si>
  <si>
    <t>Tratamento superficial simples com CAP - brita comercial</t>
  </si>
  <si>
    <t>Tratamento superficial simples com CAP - brita produzida</t>
  </si>
  <si>
    <t>Tratamento superficial simples com CAP com polímero - brita comercial</t>
  </si>
  <si>
    <t>Tratamento superficial simples com CAP com polímero - brita produzida</t>
  </si>
  <si>
    <t>Tratamento superficial simples com emulsão - brita comercial</t>
  </si>
  <si>
    <t>Tratamento superficial simples com emulsão - brita produzida</t>
  </si>
  <si>
    <t>Tratamento superficial simples com emulsão com polímero - brita comercial</t>
  </si>
  <si>
    <t>Tratamento superficial simples com emulsão com polímero - brita produzida</t>
  </si>
  <si>
    <t>Tratamento superficial triplo com banho diluído - brita comercial</t>
  </si>
  <si>
    <t>Tratamento superficial triplo com banho diluído - brita produzida</t>
  </si>
  <si>
    <t>Tratamento superficial triplo com banho diluído - emulsão com polímero - brita comercial</t>
  </si>
  <si>
    <t>Tratamento superficial triplo com banho diluído - emulsão com polímero - brita produzida</t>
  </si>
  <si>
    <t>Tratamento superficial triplo com CAP - brita comercial</t>
  </si>
  <si>
    <t>Tratamento superficial triplo com CAP - brita produzida</t>
  </si>
  <si>
    <t>Tratamento superficial triplo com CAP com polímero - brita comercial</t>
  </si>
  <si>
    <t>Tratamento superficial triplo com CAP com polímero - brita produzida</t>
  </si>
  <si>
    <t>Tratamento superficial triplo com emulsão - brita comercial</t>
  </si>
  <si>
    <t>Tratamento superficial triplo com emulsão - brita produzida</t>
  </si>
  <si>
    <t>Tratamento superficial triplo com emulsão com polímero - brita comercial</t>
  </si>
  <si>
    <t>Tratamento superficial triplo com emulsão com polímero - brita produzida</t>
  </si>
  <si>
    <t>Varredura da superfície para execução de revestimento asfáltico</t>
  </si>
  <si>
    <t>Ancoragem fixa para estais de 12 cordoalhas D = 15,7 mm - inclusive injeção de cera</t>
  </si>
  <si>
    <t>Ancoragem fixa para estais de 19 cordoalhas D = 15,7 mm - inclusive injeção de cera</t>
  </si>
  <si>
    <t>Ancoragem fixa para estais de 22 cordoalhas D = 15,7 mm - inclusive injeção de cera</t>
  </si>
  <si>
    <t>Ancoragem fixa para estais de 31 cordoalhas D = 15,7 mm - inclusive injeção de cera</t>
  </si>
  <si>
    <t>Ancoragem fixa para estais de 37 cordoalhas D = 15,7 mm - inclusive injeção de cera</t>
  </si>
  <si>
    <t>Ancoragem fixa para estais de 43 cordoalhas D = 15,7 mm - inclusive injeção de cera</t>
  </si>
  <si>
    <t>Ancoragem fixa para estais de 55 cordoalhas D = 15,7 mm - inclusive injeção de cera</t>
  </si>
  <si>
    <t>Ancoragem fixa para estais de 61 cordoalhas D = 15,7 mm - inclusive injeção de cera</t>
  </si>
  <si>
    <t>Ancoragem fixa para estais de 73 cordoalhas D = 15,7 mm - inclusive injeção de cera</t>
  </si>
  <si>
    <t>Ancoragem fixa para estais de 85 cordoalhas D = 15,7 mm - inclusive injeção de cera</t>
  </si>
  <si>
    <t>Ancoragem fixa para estais de 91 cordoalhas D = 15,7 mm - inclusive injeção de cera</t>
  </si>
  <si>
    <t>Ancoragem regulável para estais de 12 cordoalhas D = 15,7 mm - inclusive protensão, injeção de cera e regulagem final</t>
  </si>
  <si>
    <t>Ancoragem regulável para estais de 19 cordoalhas D = 15,7 mm - inclusive protensão, injeção de cera e regulagem final</t>
  </si>
  <si>
    <t>Ancoragem regulável para estais de 22 cordoalhas D = 15,7 mm - inclusive protensão, injeção de cera e regulagem final</t>
  </si>
  <si>
    <t>Ancoragem regulável para estais de 31 cordoalhas D = 15,7 mm - inclusive protensão, injeção de cera e regulagem final</t>
  </si>
  <si>
    <t>Ancoragem regulável para estais de 37 cordoalhas D = 15,7 mm - inclusive protensão, injeção de cera e regulagem final</t>
  </si>
  <si>
    <t>Ancoragem regulável para estais de 43 cordoalhas D = 15,7 mm - inclusive protensão, injeção de cera e regulagem final</t>
  </si>
  <si>
    <t>Ancoragem regulável para estais de 55 cordoalhas D = 15,7 mm - inclusive protensão, injeção de cera e regulagem final</t>
  </si>
  <si>
    <t>Ancoragem regulável para estais de 61 cordoalhas D = 15,7 mm - inclusive protensão, injeção de cera e regulagem final</t>
  </si>
  <si>
    <t>Ancoragem regulável para estais de 73 cordoalhas D = 15,7 mm - inclusive protensão, injeção de cera e regulagem final</t>
  </si>
  <si>
    <t>Ancoragem regulável para estais de 85 cordoalhas D = 15,7 mm - inclusive protensão, injeção de cera e regulagem final</t>
  </si>
  <si>
    <t>Ancoragem regulável para estais de 91 cordoalhas D = 15,7 mm - inclusive protensão, injeção de cera e regulagem final</t>
  </si>
  <si>
    <t>Cordoalha para estais CP 177 RB D = 15,7 mm - fornecimento, preparo e colocação</t>
  </si>
  <si>
    <t>Elevador de cremalheira - ascensão e ancoragem da torre a partir de 16 m com cada elevação de até 9 m - utilização de 50 vezes - inclusive desmontagem</t>
  </si>
  <si>
    <t>Elevador de cremalheira - montagem e desmontagem até a altura de 16 m - exceto fundações</t>
  </si>
  <si>
    <t>Elevador de cremalheira com cabine simples, com capacidade de 1.500 kg e altura de até 100 m - operação</t>
  </si>
  <si>
    <t>Grua fixa - montagem e desmontagem até a altura de 60 m - exceto fundações</t>
  </si>
  <si>
    <t>Grua fixa - telescopagem e ancoragem da torre a partir de 60 m com cada elevação de até 18 m - inclusive desmontagem</t>
  </si>
  <si>
    <t>Grua fixa com altura de 60 a 102 m, com alcance de 60 m e capacidade de 1.500 kg na ponta da lança - operação</t>
  </si>
  <si>
    <t>Tubo antivandalismo em aço galvanizado para estais de 12 cordoalhas D = 15,7 mm - fornecimento e instalação</t>
  </si>
  <si>
    <t>Tubo antivandalismo em aço galvanizado para estais de 19 cordoalhas D = 15,7 mm - fornecimento e instalação</t>
  </si>
  <si>
    <t>Tubo antivandalismo em aço galvanizado para estais de 22 cordoalhas D = 15,7 mm - fornecimento e instalação</t>
  </si>
  <si>
    <t>Tubo antivandalismo em aço galvanizado para estais de 31 cordoalhas D = 15,7 mm - fornecimento e instalação</t>
  </si>
  <si>
    <t>Tubo antivandalismo em aço galvanizado para estais de 37 cordoalhas D = 15,7 mm - fornecimento e instalação</t>
  </si>
  <si>
    <t>Tubo antivandalismo em aço galvanizado para estais de 43 cordoalhas D = 15,7 mm - fornecimento e instalação</t>
  </si>
  <si>
    <t>Tubo antivandalismo em aço galvanizado para estais de 55 cordoalhas D = 15,7 mm - fornecimento e instalação</t>
  </si>
  <si>
    <t>Tubo antivandalismo em aço galvanizado para estais de 61 cordoalhas D = 15,7 mm - fornecimento e instalação</t>
  </si>
  <si>
    <t>Tubo antivandalismo em aço galvanizado para estais de 73 cordoalhas D = 15,7 mm - fornecimento e instalação</t>
  </si>
  <si>
    <t>Tubo antivandalismo em aço galvanizado para estais de 85 cordoalhas D = 15,7 mm - fornecimento e instalação</t>
  </si>
  <si>
    <t>Tubo antivandalismo em aço galvanizado para estais de 91 cordoalhas D = 15,7 mm - fornecimento e instalação</t>
  </si>
  <si>
    <t>Tubo fôrma lado fixo em aço galvanizado para estais de 12 cordoalhas D = 15,7 mm - fornecimento e instalação</t>
  </si>
  <si>
    <t>Tubo fôrma lado fixo em aço galvanizado para estais de 19 cordoalhas D = 15,7 mm - fornecimento e instalação</t>
  </si>
  <si>
    <t>Tubo fôrma lado fixo em aço galvanizado para estais de 22 cordoalhas D = 15,7 mm - fornecimento e instalação</t>
  </si>
  <si>
    <t>Tubo fôrma lado fixo em aço galvanizado para estais de 31 cordoalhas D = 15,7 mm - fornecimento e instalação</t>
  </si>
  <si>
    <t>Tubo fôrma lado fixo em aço galvanizado para estais de 37 cordoalhas D = 15,7 mm - fornecimento e instalação</t>
  </si>
  <si>
    <t>Tubo fôrma lado fixo em aço galvanizado para estais de 43 cordoalhas D = 15,7 mm - fornecimento e instalação</t>
  </si>
  <si>
    <t>Tubo fôrma lado fixo em aço galvanizado para estais de 55 cordoalhas D = 15,7 mm - fornecimento e instalação</t>
  </si>
  <si>
    <t>Tubo fôrma lado fixo em aço galvanizado para estais de 61 cordoalhas D = 15,7 mm - fornecimento e instalação</t>
  </si>
  <si>
    <t>Tubo fôrma lado fixo em aço galvanizado para estais de 73 cordoalhas D = 15,7 mm - fornecimento e instalação</t>
  </si>
  <si>
    <t>Tubo fôrma lado fixo em aço galvanizado para estais de 85 cordoalhas D = 15,7 mm - fornecimento e instalação</t>
  </si>
  <si>
    <t>Tubo fôrma lado fixo em aço galvanizado para estais de 91 cordoalhas D = 15,7 mm - fornecimento e instalação</t>
  </si>
  <si>
    <t>Tubo fôrma lado regulável em aço galvanizado para estais de 12 cordoalhas D = 15,7 mm - fornecimento e instalação</t>
  </si>
  <si>
    <t>Tubo fôrma lado regulável em aço galvanizado para estais de 19 cordoalhas D = 15,7 mm - fornecimento e instalação</t>
  </si>
  <si>
    <t>Tubo fôrma lado regulável em aço galvanizado para estais de 22 cordoalhas D = 15,7 mm - fornecimento e instalação</t>
  </si>
  <si>
    <t>Tubo fôrma lado regulável em aço galvanizado para estais de 31 cordoalhas D = 15,7 mm - fornecimento e instalação</t>
  </si>
  <si>
    <t>Tubo fôrma lado regulável em aço galvanizado para estais de 37 cordoalhas D = 15,7 mm - fornecimento e instalação</t>
  </si>
  <si>
    <t>Tubo fôrma lado regulável em aço galvanizado para estais de 43 cordoalhas D = 15,7 mm - fornecimento e instalação</t>
  </si>
  <si>
    <t>Tubo fôrma lado regulável em aço galvanizado para estais de 55 cordoalhas D = 15,7 mm - fornecimento e instalação</t>
  </si>
  <si>
    <t>Tubo fôrma lado regulável em aço galvanizado para estais de 61 cordoalhas D = 15,7 mm - fornecimento e instalação</t>
  </si>
  <si>
    <t>Tubo fôrma lado regulável em aço galvanizado para estais de 73 cordoalhas D = 15,7 mm - fornecimento e instalação</t>
  </si>
  <si>
    <t>Tubo fôrma lado regulável em aço galvanizado para estais de 85 cordoalhas D = 15,7 mm - fornecimento e instalação</t>
  </si>
  <si>
    <t>Tubo fôrma lado regulável em aço galvanizado para estais de 91 cordoalhas D = 15,7 mm - fornecimento e instalação</t>
  </si>
  <si>
    <t>Tubo PEAD para estais - D = 110 mm - fornecimento e instalação</t>
  </si>
  <si>
    <t>Tubo PEAD para estais - D = 140 mm - fornecimento e instalação</t>
  </si>
  <si>
    <t>Tubo PEAD para estais - D = 160 mm - fornecimento e instalação</t>
  </si>
  <si>
    <t>Tubo PEAD para estais - D = 180 mm - fornecimento e instalação</t>
  </si>
  <si>
    <t>Tubo PEAD para estais - D = 200 mm - fornecimento e instalação</t>
  </si>
  <si>
    <t>Tubo PEAD para estais - D = 225 mm - fornecimento e instalação</t>
  </si>
  <si>
    <t>Tubo PEAD para estais - D = 250 mm - fornecimento e instalação</t>
  </si>
  <si>
    <t>Tubo PEAD para estais - D = 280 mm - fornecimento e instalação</t>
  </si>
  <si>
    <t>Tubo PEAD para estais - D = 315 mm - fornecimento e instalação</t>
  </si>
  <si>
    <t>Adubação de cobertura por equipamento de hidrossemeadura em áreas de semeadura via seca ou de hidrossemeadura</t>
  </si>
  <si>
    <t>Adubação manual de cobertura em áreas de enleivamento ou de plantio de mudas de gramíneas</t>
  </si>
  <si>
    <t>Adubação manual de cobertura em áreas de semeadura via seca ou de hidrossemeadura</t>
  </si>
  <si>
    <t>Barreira arbórea para tratamento acústico das áreas lindeiras da faixa de domínio – densidade de plantio de 1,0 m entre mudas</t>
  </si>
  <si>
    <t>Cerca de passagem de fauna com tela de alambrado sobre mureta de blocos de concreto - H = 20 cm - mourões de madeira a cada 2,5 m e esticador a cada 50 m</t>
  </si>
  <si>
    <t>Cerca viva para tratamento acústico das áreas lindeiras da faixa de domínio – densidade de plantio de 1,0 m entre mudas</t>
  </si>
  <si>
    <t>Dique de bambu para controle de erosão de taludes</t>
  </si>
  <si>
    <t>Enleivamento</t>
  </si>
  <si>
    <t>Espalhamento de material em bota-fora</t>
  </si>
  <si>
    <t>Fixação de tela eletrossoldada em talude para lançamento de argamassa ou concreto projetado</t>
  </si>
  <si>
    <t>Hidrossemeadura</t>
  </si>
  <si>
    <t>Irrigação de área plantada para proteção vegetal do corpo estradal</t>
  </si>
  <si>
    <t>Obtenção de grama para replantio</t>
  </si>
  <si>
    <t>Passagem aérea de animais com rede de cabos de aço e sisal apoiadas em 6 postes de concreto de 15 m - extensão total de 100 m</t>
  </si>
  <si>
    <t>Plantio de grama comercial em placas</t>
  </si>
  <si>
    <t>Plantio de muda de arbusto com altura até 0,50 m em cova de 0,40 x 0,40 x 0,40 m</t>
  </si>
  <si>
    <t>Plantio de muda de árvore com altura de 0,30 a 0,80 m em cova de 0,60 x 0,60 x 0,60 m</t>
  </si>
  <si>
    <t>Plantio de muda de árvore frutífera com altura até 1,00 m em cova de 0,60 x 0,60 x 0,60 m</t>
  </si>
  <si>
    <t>Plantio de muda de árvore frutífera com altura de 1,00 a 2,00 m em cova de 0,60 x 0,60 x 0,60 m</t>
  </si>
  <si>
    <t>Plantio de muda de árvore frutífera com altura de 2,00 a 3,00 m em cova de 0,60 x 0,60 x 0,60 m</t>
  </si>
  <si>
    <t>Plantio de muda de árvore ornamental com altura até 1,00 m em cova de 0,60 x 0,60 x 0,60 m</t>
  </si>
  <si>
    <t>Plantio de muda de árvore ornamental com altura de 1,00 a 2,00 m em cova de 0,60 x 0,60 x 0,60 m</t>
  </si>
  <si>
    <t>Plantio de muda de árvore ornamental com altura de 2,00 a 3,00 m em cova de 0,60 x 0,60 x 0,60 m</t>
  </si>
  <si>
    <t>Plantio de tapete de floríferas com altura até 0,50 m</t>
  </si>
  <si>
    <t>Preenchimento de erosão em talude com terra vegetal e sementes de gramíneas ensacados</t>
  </si>
  <si>
    <t>Recuperação ambiental de pedreiras ou áreas degradadas com biomanta vegetal de fibras de coco</t>
  </si>
  <si>
    <t>Recuperação ambiental de pedreiras ou áreas degradadas com biomanta vegetal de fibras de palha em áreas com inclinação máxima de 1:1,5</t>
  </si>
  <si>
    <t>Regularização de bota-fora com espalhamento e compactação</t>
  </si>
  <si>
    <t>Regularização de superfície com motoniveladora</t>
  </si>
  <si>
    <t>Regularização manual de taludes de cortes e aterros</t>
  </si>
  <si>
    <t>Retentores de sedimentos em fibras vegetais - D = 20 cm</t>
  </si>
  <si>
    <t>Revestimento vegetal com grama em mudas em superfícies inclinadas</t>
  </si>
  <si>
    <t>Revestimento vegetal com grama em mudas em superfícies planas</t>
  </si>
  <si>
    <t>Revestimento vegetal por semeadura a lanço manual de gramíneas e leguminosas</t>
  </si>
  <si>
    <t>Ancoragem ativa com 10 cordoalhas aderentes D = 12,7 mm - fornecimento e instalação</t>
  </si>
  <si>
    <t>Ancoragem ativa com 10 cordoalhas aderentes D = 15,2 mm - fornecimento e instalação</t>
  </si>
  <si>
    <t>Ancoragem ativa com 12 cordoalhas aderentes D = 12,7 mm - fornecimento e instalação</t>
  </si>
  <si>
    <t>Ancoragem ativa com 12 cordoalhas aderentes D = 15,2 mm - fornecimento e instalação</t>
  </si>
  <si>
    <t>Ancoragem ativa com 15 cordoalhas aderentes D = 12,7 mm - fornecimento e instalação</t>
  </si>
  <si>
    <t>Ancoragem ativa com 15 cordoalhas aderentes D = 15,2 mm - fornecimento e instalação</t>
  </si>
  <si>
    <t>Ancoragem ativa com 19 cordoalhas aderentes D = 12,7 mm - fornecimento e instalação</t>
  </si>
  <si>
    <t>Ancoragem ativa com 19 cordoalhas aderentes D = 15,2 mm - fornecimento e instalação</t>
  </si>
  <si>
    <t>Ancoragem ativa com 22 cordoalhas aderentes D = 12,7 mm - fornecimento e instalação</t>
  </si>
  <si>
    <t>Ancoragem ativa com 22 cordoalhas aderentes D = 15,2 mm - fornecimento e instalação</t>
  </si>
  <si>
    <t>Ancoragem ativa com 27 cordoalhas aderentes D = 12,7 mm - fornecimento e instalação</t>
  </si>
  <si>
    <t>Ancoragem ativa com 27 cordoalhas aderentes D = 15,2 mm - fornecimento e instalação</t>
  </si>
  <si>
    <t>Ancoragem ativa com 31 cordoalhas aderentes D = 12,7 mm - fornecimento e instalação</t>
  </si>
  <si>
    <t>Ancoragem ativa com 31 cordoalhas aderentes D = 15,2 mm - fornecimento e instalação</t>
  </si>
  <si>
    <t>Ancoragem ativa com 4 cordoalhas aderentes D = 12,7 mm - fornecimento e instalação</t>
  </si>
  <si>
    <t>Ancoragem ativa com 4 cordoalhas aderentes D = 15,2 mm - fornecimento e instalação</t>
  </si>
  <si>
    <t>Ancoragem ativa com 6 cordoalhas aderentes D = 12,7 mm - fornecimento e instalação</t>
  </si>
  <si>
    <t>Ancoragem ativa com 6 cordoalhas aderentes D = 15,2 mm - fornecimento e instalação</t>
  </si>
  <si>
    <t>Ancoragem ativa com 7 cordoalhas aderentes D = 12,7 mm - fornecimento e instalação</t>
  </si>
  <si>
    <t>Ancoragem ativa com 7 cordoalhas aderentes D = 15,2 mm - fornecimento e instalação</t>
  </si>
  <si>
    <t>Ancoragem ativa com 8 cordoalhas aderentes D = 12,7 mm - fornecimento e instalação</t>
  </si>
  <si>
    <t>Ancoragem ativa com 8 cordoalhas aderentes D = 15,2 mm - fornecimento e instalação</t>
  </si>
  <si>
    <t>Ancoragem ativa com 9 cordoalhas aderentes D = 12,7 mm - fornecimento e instalação</t>
  </si>
  <si>
    <t>Ancoragem ativa com 9 cordoalhas aderentes D = 15,2 mm - fornecimento e instalação</t>
  </si>
  <si>
    <t>Ancoragem ativa para lajes com 1 cordoalha aderente D = 12,7 mm - fornecimento e instalação</t>
  </si>
  <si>
    <t>Ancoragem ativa para lajes com 1 cordoalha aderente D = 15,2 mm - fornecimento e instalação</t>
  </si>
  <si>
    <t>Ancoragem ativa para lajes com 1 cordoalha engraxada D = 12,7 mm - fornecimento e instalação</t>
  </si>
  <si>
    <t>Ancoragem ativa para lajes com 1 cordoalha engraxada D = 15,2 mm - fornecimento e instalação</t>
  </si>
  <si>
    <t>Ancoragem ativa para lajes com 2 cordoalhas aderentes D = 12,7 mm - fornecimento e instalação</t>
  </si>
  <si>
    <t>Ancoragem ativa para lajes com 2 cordoalhas aderentes D = 15,2 mm - fornecimento e instalação</t>
  </si>
  <si>
    <t>Ancoragem ativa para lajes com 3 cordoalhas aderentes D = 12,7 mm - fornecimento e instalação</t>
  </si>
  <si>
    <t>Ancoragem ativa para lajes com 3 cordoalhas aderentes D = 15,2 mm - fornecimento e instalação</t>
  </si>
  <si>
    <t>Ancoragem ativa para lajes com 4 cordoalhas aderentes D = 12,7 mm - fornecimento e instalação</t>
  </si>
  <si>
    <t>Ancoragem ativa para lajes com 4 cordoalhas aderentes D = 15,2 mm - fornecimento e instalação</t>
  </si>
  <si>
    <t>Ancoragem passiva com 10 cordoalhas aderentes D = 12,7 mm - fornecimento e instalação</t>
  </si>
  <si>
    <t>Ancoragem passiva com 10 cordoalhas aderentes D = 15,2 mm - fornecimento e instalação</t>
  </si>
  <si>
    <t>Ancoragem passiva com 12 cordoalhas aderentes D = 12,7 mm - fornecimento e instalação</t>
  </si>
  <si>
    <t>Ancoragem passiva com 12 cordoalhas aderentes D = 15,2 mm - fornecimento e instalação</t>
  </si>
  <si>
    <t>Ancoragem passiva com 15 cordoalhas aderentes D = 12,7 mm - fornecimento e instalação</t>
  </si>
  <si>
    <t>Ancoragem passiva com 15 cordoalhas aderentes D = 15,2 mm - fornecimento e instalação</t>
  </si>
  <si>
    <t>Ancoragem passiva com 19 cordoalhas aderentes D = 12,7 mm - fornecimento e instalação</t>
  </si>
  <si>
    <t>Ancoragem passiva com 19 cordoalhas aderentes D = 15,2 mm - fornecimento e instalação</t>
  </si>
  <si>
    <t>Ancoragem passiva com 22 cordoalhas aderentes D = 12,7 mm - fornecimento e instalação</t>
  </si>
  <si>
    <t>Ancoragem passiva com 22 cordoalhas aderentes D = 15,2 mm - fornecimento e instalação</t>
  </si>
  <si>
    <t>Ancoragem passiva com 27 cordoalhas aderentes D = 12,7 mm - fornecimento e instalação</t>
  </si>
  <si>
    <t>Ancoragem passiva com 27 cordoalhas aderentes D = 15,2 mm - fornecimento e instalação</t>
  </si>
  <si>
    <t>Ancoragem passiva com 31 cordoalhas aderentes D = 12,7 mm - fornecimento e instalação</t>
  </si>
  <si>
    <t>Ancoragem passiva com 31 cordoalhas aderentes D = 15,2 mm - fornecimento e instalação</t>
  </si>
  <si>
    <t>Ancoragem passiva com 4 cordoalhas aderentes D = 12,7 mm - fornecimento e instalação</t>
  </si>
  <si>
    <t>Ancoragem passiva com 4 cordoalhas aderentes D = 15,2 mm - fornecimento e instalação</t>
  </si>
  <si>
    <t>Ancoragem passiva com 6 cordoalhas aderentes D = 12,7 mm - fornecimento e instalação</t>
  </si>
  <si>
    <t>Ancoragem passiva com 6 cordoalhas aderentes D = 15,2 mm - fornecimento e instalação</t>
  </si>
  <si>
    <t>Ancoragem passiva com 7 cordoalhas aderentes D = 12,7 mm - fornecimento e instalação</t>
  </si>
  <si>
    <t>Ancoragem passiva com 7 cordoalhas aderentes D = 15,2 mm - fornecimento e instalação</t>
  </si>
  <si>
    <t>Ancoragem passiva com 8 cordoalhas aderentes D = 12,7 mm - fornecimento e instalação</t>
  </si>
  <si>
    <t>Ancoragem passiva com 8 cordoalhas aderentes D = 15,2 mm - fornecimento e instalação</t>
  </si>
  <si>
    <t>Ancoragem passiva com 9 cordoalhas aderentes D = 12,7 mm - fornecimento e instalação</t>
  </si>
  <si>
    <t>Ancoragem passiva com 9 cordoalhas aderentes D = 15,2 mm - fornecimento e instalação</t>
  </si>
  <si>
    <t>Ancoragem passiva para lajes com 1 cordoalha aderente D = 12,7 mm - fornecimento e instalação</t>
  </si>
  <si>
    <t>Ancoragem passiva para lajes com 1 cordoalha aderente D = 15,2 mm - fornecimento e instalação</t>
  </si>
  <si>
    <t>Ancoragem passiva para lajes com 1 cordoalha engraxada D = 12,7 mm - fornecimento e instalação</t>
  </si>
  <si>
    <t>Ancoragem passiva para lajes com 1 cordoalha engraxada D = 15,2 mm - fornecimento e instalação</t>
  </si>
  <si>
    <t>Ancoragem passiva para lajes com 2 cordoalhas aderentes D = 12,7 mm - fornecimento e instalação</t>
  </si>
  <si>
    <t>Ancoragem passiva para lajes com 2 cordoalhas aderentes D = 15,2 mm - fornecimento e instalação</t>
  </si>
  <si>
    <t>Ancoragem passiva para lajes com 3 cordoalhas aderentes D = 12,7 mm - fornecimento e instalação</t>
  </si>
  <si>
    <t>Ancoragem passiva para lajes com 3 cordoalhas aderentes D = 15,2 mm - fornecimento e instalação</t>
  </si>
  <si>
    <t>Ancoragem passiva para lajes com 4 cordoalhas aderentes D = 12,7 mm - fornecimento e instalação</t>
  </si>
  <si>
    <t>Ancoragem passiva para lajes com 4 cordoalhas aderentes D = 15,2 mm - fornecimento e instalação</t>
  </si>
  <si>
    <t>Bainha metálica ovalizada seção 19 x 36 mm para 1 cordoalha D = 12,7 mm - fornecimento, instalação e injeção de nata de cimento</t>
  </si>
  <si>
    <t>Bainha metálica ovalizada seção 19 x 36 mm para 2 cordoalhas D = 12,7 mm - fornecimento, instalação e injeção de nata de cimento</t>
  </si>
  <si>
    <t>Bainha metálica ovalizada seção 19 x 48 mm para 3 cordoalhas D = 12,7 mm - fornecimento, instalação e injeção de nata de cimento</t>
  </si>
  <si>
    <t>Bainha metálica ovalizada seção 19 x 62 mm para 4 cordoalhas D = 12,7 mm - fornecimento, instalação e injeção de nata de cimento</t>
  </si>
  <si>
    <t>Bainha metálica ovalizada seção 22 x 32 mm para 1 cordoalha D = 15,2 mm - fornecimento, instalação e injeção de nata de cimento</t>
  </si>
  <si>
    <t>Bainha metálica ovalizada seção 22 x 32 mm para 2 cordoalhas D = 15,2 mm - fornecimento, instalação e injeção de nata de cimento</t>
  </si>
  <si>
    <t>Bainha metálica ovalizada seção 22 x 55 mm para 3 cordoalhas D = 15,2 mm - fornecimento, instalação e injeção de nata de cimento</t>
  </si>
  <si>
    <t>Bainha metálica ovalizada seção 22 x 73 mm para 4 cordoalhas D = 15,2 mm - fornecimento, instalação e injeção de nata de cimento</t>
  </si>
  <si>
    <t>Bainha metálica redonda D = 100 mm para 21 cordoalhas D = 15,2 mm - fornecimento, instalação e injeção de nata de cimento</t>
  </si>
  <si>
    <t>Bainha metálica redonda D = 100 mm para 22 cordoalhas D = 15,2 mm - fornecimento, instalação e injeção de nata de cimento</t>
  </si>
  <si>
    <t>Bainha metálica redonda D = 100 mm para 24 cordoalhas D = 15,2 mm - fornecimento, instalação e injeção de nata de cimento</t>
  </si>
  <si>
    <t>Bainha metálica redonda D = 100 mm para 25 cordoalhas D = 15,2 mm - fornecimento, instalação e injeção de nata de cimento</t>
  </si>
  <si>
    <t>Bainha metálica redonda D = 100 mm para 30 cordoalhas D = 12,7 mm - fornecimento, instalação e injeção de nata de cimento</t>
  </si>
  <si>
    <t>Bainha metálica redonda D = 100 mm para 31 cordoalhas D = 12,7 mm - fornecimento, instalação e injeção de nata de cimento</t>
  </si>
  <si>
    <t>Bainha metálica redonda D = 110 mm para 27 cordoalhas D = 15,2 mm - fornecimento, instalação e injeção de nata de cimento</t>
  </si>
  <si>
    <t>Bainha metálica redonda D = 110 mm para 37 cordoalhas D = 12,7 mm - fornecimento, instalação e injeção de nata de cimento</t>
  </si>
  <si>
    <t>Bainha metálica redonda D = 120 mm para 30 cordoalhas D = 15,2 mm - fornecimento, instalação e injeção de nata de cimento</t>
  </si>
  <si>
    <t>Bainha metálica redonda D = 120 mm para 31 cordoalhas D = 15,2 mm - fornecimento, instalação e injeção de nata de cimento</t>
  </si>
  <si>
    <t>Bainha metálica redonda D = 130 mm para 37 cordoalhas D = 15,2 mm - fornecimento, instalação e injeção de nata de cimento</t>
  </si>
  <si>
    <t>Bainha metálica redonda D = 30 mm para 2 cordoalhas D = 12,7 mm - fornecimento, instalação e injeção de nata de cimento</t>
  </si>
  <si>
    <t>Bainha metálica redonda D = 35 mm para 2 cordoalhas D = 15,2 mm - fornecimento, instalação e injeção de nata de cimento</t>
  </si>
  <si>
    <t>Bainha metálica redonda D = 35 mm para 3 cordoalhas D = 12,7 mm - fornecimento, instalação e injeção de nata de cimento</t>
  </si>
  <si>
    <t>Bainha metálica redonda D = 40 mm para 3 cordoalhas D = 15,2 mm - fornecimento, instalação e injeção de nata de cimento</t>
  </si>
  <si>
    <t>Bainha metálica redonda D = 40 mm para 4 cordoalhas D = 12,7 mm - fornecimento, instalação e injeção de nata de cimento</t>
  </si>
  <si>
    <t>Bainha metálica redonda D = 45 mm para 4 cordoalhas D = 15,2 mm - fornecimento, instalação e injeção de nata de cimento</t>
  </si>
  <si>
    <t>Bainha metálica redonda D = 45 mm para 5 cordoalhas D = 12,7 mm - fornecimento, instalação e injeção de nata de cimento</t>
  </si>
  <si>
    <t>Bainha metálica redonda D = 50 mm para 5 cordoalhas D = 15,2 mm - fornecimento, instalação e injeção de nata de cimento</t>
  </si>
  <si>
    <t>Bainha metálica redonda D = 50 mm para 6 cordoalhas D = 12,7 mm - fornecimento, instalação e injeção de nata de cimento</t>
  </si>
  <si>
    <t>Bainha metálica redonda D = 55 mm para 7 cordoalhas D = 12,7 mm - fornecimento, instalação e injeção de nata de cimento</t>
  </si>
  <si>
    <t>Bainha metálica redonda D = 55 mm para 8 cordoalhas D = 12,7 mm - fornecimento, instalação e injeção de nata de cimento</t>
  </si>
  <si>
    <t>Bainha metálica redonda D = 60 mm para 6 cordoalhas D = 15,2 mm - fornecimento, instalação e injeção de nata de cimento</t>
  </si>
  <si>
    <t>Bainha metálica redonda D = 60 mm para 9 cordoalhas D = 12,7 mm - fornecimento, instalação e injeção de nata de cimento</t>
  </si>
  <si>
    <t>Bainha metálica redonda D = 65 mm para 10 cordoalhas D = 12,7 mm - fornecimento, instalação e injeção de nata de cimento</t>
  </si>
  <si>
    <t>Bainha metálica redonda D = 65 mm para 11 cordoalhas D = 12,7 mm - fornecimento, instalação e injeção de nata de cimento</t>
  </si>
  <si>
    <t>Bainha metálica redonda D = 65 mm para 12 cordoalhas D = 12,7 mm - fornecimento, instalação e injeção de nata de cimento</t>
  </si>
  <si>
    <t>Bainha metálica redonda D = 65 mm para 7 cordoalhas D = 15,2 mm - fornecimento, instalação e injeção de nata de cimento</t>
  </si>
  <si>
    <t>Bainha metálica redonda D = 65 mm para 8 cordoalhas D = 15,2 mm - fornecimento, instalação e injeção de nata de cimento</t>
  </si>
  <si>
    <t>Bainha metálica redonda D = 70 mm para 15 cordoalhas D = 12,7 mm - fornecimento, instalação e injeção de nata de cimento</t>
  </si>
  <si>
    <t>Bainha metálica redonda D = 70 mm para 9 cordoalhas D = 15,2 mm - fornecimento, instalação e injeção de nata de cimento</t>
  </si>
  <si>
    <t>Bainha metálica redonda D = 75 mm para 10 cordoalhas D = 15,2 mm - fornecimento, instalação e injeção de nata de cimento</t>
  </si>
  <si>
    <t>Bainha metálica redonda D = 75 mm para 11 cordoalhas D = 15,2 mm - fornecimento, instalação e injeção de nata de cimento</t>
  </si>
  <si>
    <t>Bainha metálica redonda D = 75 mm para 16 cordoalhas D = 12,7 mm - fornecimento, instalação e injeção de nata de cimento</t>
  </si>
  <si>
    <t>Bainha metálica redonda D = 75 mm para 18 cordoalhas D = 12,7 mm - fornecimento, instalação e injeção de nata de cimento</t>
  </si>
  <si>
    <t>Bainha metálica redonda D = 80 mm para 12 cordoalhas D = 15,2 mm - fornecimento, instalação e injeção de nata de cimento</t>
  </si>
  <si>
    <t>Bainha metálica redonda D = 80 mm para 19 cordoalhas D = 12,7 mm - fornecimento, instalação e injeção de nata de cimento</t>
  </si>
  <si>
    <t>Bainha metálica redonda D = 80 mm para 20 cordoalhas D = 12,7 mm - fornecimento, instalação e injeção de nata de cimento</t>
  </si>
  <si>
    <t>Bainha metálica redonda D = 85 mm para 15 cordoalhas D = 15,2 mm - fornecimento, instalação e injeção de nata de cimento</t>
  </si>
  <si>
    <t>Bainha metálica redonda D = 85 mm para 21 cordoalhas D = 12,7 mm - fornecimento, instalação e injeção de nata de cimento</t>
  </si>
  <si>
    <t>Bainha metálica redonda D = 85 mm para 22 cordoalhas D = 12,7 mm - fornecimento, instalação e injeção de nata de cimento</t>
  </si>
  <si>
    <t>Bainha metálica redonda D = 85 mm para 24 cordoalhas D = 12,7 mm - fornecimento, instalação e injeção de nata de cimento</t>
  </si>
  <si>
    <t>Bainha metálica redonda D = 85 mm para 25 cordoalhas D = 12,7 mm - fornecimento, instalação e injeção de nata de cimento</t>
  </si>
  <si>
    <t>Bainha metálica redonda D = 90 mm para 16 cordoalhas D = 15,2 mm - fornecimento, instalação e injeção de nata de cimento</t>
  </si>
  <si>
    <t>Bainha metálica redonda D = 90 mm para 18 cordoalhas D = 15,2 mm - fornecimento, instalação e injeção de nata de cimento</t>
  </si>
  <si>
    <t>Bainha metálica redonda D = 90 mm para 27 cordoalhas D = 12,7 mm - fornecimento, instalação e injeção de nata de cimento</t>
  </si>
  <si>
    <t>Bainha metálica redonda D = 95 mm para 19 cordoalhas D = 15,2 mm - fornecimento, instalação e injeção de nata de cimento</t>
  </si>
  <si>
    <t>Bainha metálica redonda D = 95 mm para 20 cordoalhas D = 15,2 mm - fornecimento, instalação e injeção de nata de cimento</t>
  </si>
  <si>
    <t>Cordoalha CP 190 RB D = 12,7 mm - fornecimento e instalação</t>
  </si>
  <si>
    <t>Cordoalha CP 190 RB D = 15,2 mm - fornecimento e instalação</t>
  </si>
  <si>
    <t>Cordoalha engraxada CP 190 RB D = 12,7 mm - fornecimento e instalação</t>
  </si>
  <si>
    <t>Cordoalha engraxada CP 190 RB D = 15,2 mm - fornecimento e instalação</t>
  </si>
  <si>
    <t>Gaiola metálica em cantoneira para armazenamento e manipulação de cordoalha - confecção</t>
  </si>
  <si>
    <t>Nicho de madeira para dispositivo de ancoragem de protensão - confecção e instalação</t>
  </si>
  <si>
    <t>Apiloamento manual</t>
  </si>
  <si>
    <t>Areia extraída com draga de sucção tipo bomba</t>
  </si>
  <si>
    <t>Areia extraída com escavadeira hidráulica de longo alcance</t>
  </si>
  <si>
    <t>Areia extraída com trator e carregadeira</t>
  </si>
  <si>
    <t>Brita produzida em central de britagem de 80 m³/h</t>
  </si>
  <si>
    <t>Calandragem de chapa metálica com espessura de 3 mm</t>
  </si>
  <si>
    <t>Calandragem de chapa metálica com espessura de 5 mm</t>
  </si>
  <si>
    <t>Compactação manual com soquete vibratório</t>
  </si>
  <si>
    <t>Confecção de canaleta meia cana D = 0,30 m - areia e brita comerciais</t>
  </si>
  <si>
    <t>Confecção de canaleta meia cana D = 0,30 m - areia extraída e brita produzida</t>
  </si>
  <si>
    <t>Confecção de canaleta meia cana D = 0,40 m - areia e brita comerciais</t>
  </si>
  <si>
    <t>Confecção de canaleta meia cana D = 0,40 m - areia extraída e brita produzida</t>
  </si>
  <si>
    <t>Confecção de tubos de concreto D = 0,20 m - areia e brita comerciais</t>
  </si>
  <si>
    <t>Confecção de tubos de concreto D = 0,20 m - areia extraída e brita produzida</t>
  </si>
  <si>
    <t>Confecção de tubos de concreto D = 0,30 m - areia e brita comerciais</t>
  </si>
  <si>
    <t>Confecção de tubos de concreto D = 0,30 m - areia extraída e brita produzida</t>
  </si>
  <si>
    <t>Confecção de tubos de concreto D = 0,40 m - areia e brita comerciais</t>
  </si>
  <si>
    <t>Confecção de tubos de concreto D = 0,40 m - areia extraída e brita produzida</t>
  </si>
  <si>
    <t>Confecção de tubos de concreto D = 0,50 m - areia e brita comerciais</t>
  </si>
  <si>
    <t>Confecção de tubos de concreto D = 0,50 m - areia extraída e brita produzida</t>
  </si>
  <si>
    <t>Confecção de tubos de concreto perfurado D = 0,20 m - areia e brita comerciais</t>
  </si>
  <si>
    <t>Confecção de tubos de concreto perfurado D = 0,20 m - areia extraída e brita produzida</t>
  </si>
  <si>
    <t>Confecção de tubos de concreto perfurado D = 0,30 m - areia e brita comerciais</t>
  </si>
  <si>
    <t>Confecção de tubos de concreto perfurado D = 0,30 m - areia extraída e brita produzida</t>
  </si>
  <si>
    <t>Confecção de tubos de concreto perfurado D = 0,40 m - areia e brita comerciais</t>
  </si>
  <si>
    <t>Confecção de tubos de concreto perfurado D = 0,40 m - areia extraída e brita produzida</t>
  </si>
  <si>
    <t>Confecção de tubos de concreto poroso D = 0,20 m - areia e brita comerciais</t>
  </si>
  <si>
    <t>Confecção de tubos de concreto poroso D = 0,20 m - areia extraída e brita produzida</t>
  </si>
  <si>
    <t>Confecção de tubos de concreto poroso D = 0,30 m - areia e brita comerciais</t>
  </si>
  <si>
    <t>Confecção de tubos de concreto poroso D = 0,30 m - areia extraída e brita produzida</t>
  </si>
  <si>
    <t>Confecção de tubos de concreto poroso D = 0,40 m - areia e brita comerciais</t>
  </si>
  <si>
    <t>Confecção de tubos de concreto poroso D = 0,40 m - areia extraída e brita produzida</t>
  </si>
  <si>
    <t>Dobramento de chapas de alumínio com espessura de 1,5 mm e comprimento de dobra de até 500 mm</t>
  </si>
  <si>
    <t>Escavação de tunnel liner em material de 3ª categoria</t>
  </si>
  <si>
    <t>Escavação de vala em material de 3ª categoria</t>
  </si>
  <si>
    <t>Escavação manual de tunnel liner em material de 1ª categoria</t>
  </si>
  <si>
    <t>Escavação manual de tunnel liner em material de 2ª categoria</t>
  </si>
  <si>
    <t>Escavação manual de vala em material de 1ª categoria</t>
  </si>
  <si>
    <t>Escavação manual em material de 1ª categoria na profundidade de 1 a 2 m</t>
  </si>
  <si>
    <t>Escavação manual em material de 1ª categoria na profundidade de 2 a 3 m</t>
  </si>
  <si>
    <t>Escavação manual em material de 1ª categoria na profundidade de 3 a 4 m</t>
  </si>
  <si>
    <t>Escavação manual em material de 1ª categoria na profundidade de até 1 m</t>
  </si>
  <si>
    <t>Escavação manual em material de 2ª categoria na profundidade de 1 a 2 m</t>
  </si>
  <si>
    <t>Escavação manual em material de 2ª categoria na profundidade de 2 a 3 m</t>
  </si>
  <si>
    <t>Escavação manual em material de 2ª categoria na profundidade de 3 a 4 m</t>
  </si>
  <si>
    <t>Escavação manual em material de 2ª categoria na profundidade de até 1 m</t>
  </si>
  <si>
    <t>Escavação mecânica de vala em material de 1ª categoria</t>
  </si>
  <si>
    <t>Escavação mecânica de vala em material de 2ª categoria</t>
  </si>
  <si>
    <t>Fixação de parafuso em estrutura metálica</t>
  </si>
  <si>
    <t>Iluminação provisória para tunnel liner</t>
  </si>
  <si>
    <t>Material pétreo produzido em britador de mandíbulas móvel - camada final de aterro em rocha</t>
  </si>
  <si>
    <t>Pedra de mão produzida manualmente</t>
  </si>
  <si>
    <t>Rachão ou pedra de mão produzida</t>
  </si>
  <si>
    <t>Reaterro e compactação com soquete vibratório</t>
  </si>
  <si>
    <t>Rebordeamento de chapa metálica com espessura de 5 mm</t>
  </si>
  <si>
    <t>Rocha para britagem com perfuratriz manual</t>
  </si>
  <si>
    <t>Rocha para britagem com perfuratriz sobre esteira</t>
  </si>
  <si>
    <t>Rocha para britagem com perfuratriz sobre esteira - camada final de aterro em rocha</t>
  </si>
  <si>
    <t>Selo de argila apiloado (solo local)</t>
  </si>
  <si>
    <t>Ventilação provisória para tunnel liner</t>
  </si>
  <si>
    <t>Bico de adesão para injeção de adesivo estrutural à base de resina epóxi - fornecimento, instalação e retirada</t>
  </si>
  <si>
    <t>Bico de perfuração para injeção de adesivo estrutural à base de resina epóxi - fornecimento, instalação e retirada</t>
  </si>
  <si>
    <t>Caiação manual com fixador de cal</t>
  </si>
  <si>
    <t>Caiação mecanizada com fixador de cal</t>
  </si>
  <si>
    <t>Capa selante - areia comercial</t>
  </si>
  <si>
    <t>Capa selante - areia extraída</t>
  </si>
  <si>
    <t>Capa selante - brita produzida</t>
  </si>
  <si>
    <t>Capa selante - pedrisco comercial</t>
  </si>
  <si>
    <t>Capina manual</t>
  </si>
  <si>
    <t>Combate à exsudação - areia comercial</t>
  </si>
  <si>
    <t>Combate à exsudação - areia extraída</t>
  </si>
  <si>
    <t>Combate à exsudação - brita produzida</t>
  </si>
  <si>
    <t>Combate à exsudação - pedrisco comercial</t>
  </si>
  <si>
    <t>Correção de defeitos com mistura betuminosa</t>
  </si>
  <si>
    <t>Correção de defeitos por fresagem descontínua do revestimento asfáltico</t>
  </si>
  <si>
    <t>Corte e limpeza de áreas gramadas</t>
  </si>
  <si>
    <t>Corte e remoção de árvores</t>
  </si>
  <si>
    <t>Desobstrução de bueiro</t>
  </si>
  <si>
    <t>Injeção de adesivo estrutural à base de resina epóxi de baixa viscosidade para tratamento de fissuras em estruturas de concreto - fornecimento e aplicação manual</t>
  </si>
  <si>
    <t>Injeção de adesivo estrutural à base de resina epóxi de baixa viscosidade para tratamento de fissuras em estruturas de concreto - fornecimento e aplicação mecanizada</t>
  </si>
  <si>
    <t>Limpeza de bueiro</t>
  </si>
  <si>
    <t>Limpeza de cimento asfáltico derramado na pista de rodovia pavimentada por meio de fresagem</t>
  </si>
  <si>
    <t>Limpeza de descida d'água</t>
  </si>
  <si>
    <t>Limpeza de emulsão asfáltica ou asfalto diluído derramados na pista - remoção com minicarregadeira com vassoura e descarga livre</t>
  </si>
  <si>
    <t>Limpeza de líquidos combustíveis derramados na pista - remoção com minicarregadeira com vassoura e descarga livre</t>
  </si>
  <si>
    <t>Limpeza de material asfáltico derramado fora da pista - remoção com escavadeira hidráulica e caminhão basculante</t>
  </si>
  <si>
    <t>Limpeza de placa de sinalização</t>
  </si>
  <si>
    <t>Limpeza de ponte</t>
  </si>
  <si>
    <t>Limpeza de sarjeta e meio-fio</t>
  </si>
  <si>
    <t>Limpeza de vala de drenagem</t>
  </si>
  <si>
    <t>Limpeza de valeta de corte</t>
  </si>
  <si>
    <t>Limpeza e desobstrução de dispositivos de drenagem em OAE</t>
  </si>
  <si>
    <t>Limpeza e desobstrução de drenos de obras de contenção</t>
  </si>
  <si>
    <t>Limpeza e desobstrução mecanizada de bueiros com diâmetro acima de 1,00 até 1,50 m</t>
  </si>
  <si>
    <t>Limpeza e desobstrução mecanizada de bueiros com diâmetro de até 1,00 m</t>
  </si>
  <si>
    <t>Limpeza e enchimento com resina epóxi de fissuras niveladas com abertura máxima de 0,4 mm e profundidade de 20 mm em pavimento de concreto que não atravessam toda a espessura da placa</t>
  </si>
  <si>
    <t>Limpeza e remoção de vegetação junto aos aparelhos de apoio de OAE com o uso de herbicida</t>
  </si>
  <si>
    <t>Limpeza e remoção de vegetação nas juntas de dilatação com o uso de herbicida</t>
  </si>
  <si>
    <t>Limpeza e remoção manual de material retido em terra firme em OAE</t>
  </si>
  <si>
    <t>Limpeza em superfície de concreto com escova de aço</t>
  </si>
  <si>
    <t>Limpeza, serragem e enchimento de fissuras niveladas com abertura entre de 0,4 mm e 1,0 mm e profundidade de 25 mm em pavimento de concreto com CAP</t>
  </si>
  <si>
    <t>Limpeza, serragem e enchimento de fissuras niveladas com abertura entre de 0,4 mm e 1,0 mm e profundidade de 25 mm em pavimento de concreto com CAP com polímero</t>
  </si>
  <si>
    <t>Limpeza, serragem e enchimento de fissuras niveladas com abertura entre de 0,4 mm e 1,0 mm e profundidade de 25 mm em pavimento de concreto com selante elástico a frio</t>
  </si>
  <si>
    <t>Lixamento mecanizado em superfície de concreto</t>
  </si>
  <si>
    <t>Material de base</t>
  </si>
  <si>
    <t>Mistura betuminosa</t>
  </si>
  <si>
    <t>Mistura betuminosa a frio executada em betoneira - faixa C - areia e brita comerciais</t>
  </si>
  <si>
    <t>Poda de árvores com 5,0 m a 7,5 m de altura</t>
  </si>
  <si>
    <t>Poda de árvores com 7,5 m a 10 m de altura</t>
  </si>
  <si>
    <t>Poda de árvores com até 5 m de altura</t>
  </si>
  <si>
    <t>Poda de árvores com mais de 10 m de altura</t>
  </si>
  <si>
    <t>Reassentamento manual de meio fio com material arrancado da pista</t>
  </si>
  <si>
    <t>Recomposição de camada granular do pavimento com material de jazida</t>
  </si>
  <si>
    <t>Recomposição de erosão em corte ou aterro com material de jazida</t>
  </si>
  <si>
    <t>Recomposição de placa de sinalização</t>
  </si>
  <si>
    <t>Recomposição de revestimento primário com material de jazida</t>
  </si>
  <si>
    <t>Recomposição manual de aterro com material de jazida</t>
  </si>
  <si>
    <t>Recomposição mecanizada de aterro com material de jazida</t>
  </si>
  <si>
    <t>Recomposição parcial de cerca com mourão de concreto - arame</t>
  </si>
  <si>
    <t>Recomposição parcial de cerca com mourão de concreto seção quadrada - mourão - areia e brita comerciais</t>
  </si>
  <si>
    <t>Recomposição parcial de cerca com mourão de concreto seção quadrada - mourão - areia extraída e brita produzida</t>
  </si>
  <si>
    <t>Recomposição parcial de cerca com mourão de concreto seção triangular - mourão - areia e brita comerciais</t>
  </si>
  <si>
    <t>Recomposição parcial de cerca com mourão de concreto seção triangular - mourão - areia extraída e brita comercial</t>
  </si>
  <si>
    <t>Recomposição parcial de cerca com mourão de madeira - arame</t>
  </si>
  <si>
    <t>Recomposição parcial de cerca com mourão de madeira - mourão</t>
  </si>
  <si>
    <t>Recomposição total de cerca com mourão de concreto seção quadrada - areia e brita comerciais</t>
  </si>
  <si>
    <t>Recomposição total de cerca com mourão de concreto seção quadrada - areia extraída e brita produzida</t>
  </si>
  <si>
    <t>Recomposição total de cerca com mourão de concreto seção triangular - areia e brita comerciais</t>
  </si>
  <si>
    <t>Recomposição total de cerca com mourão de concreto seção triangular - areia extraída e brita produzida</t>
  </si>
  <si>
    <t>Recomposição total de cerca com mourão de madeira</t>
  </si>
  <si>
    <t>Reconformação da plataforma</t>
  </si>
  <si>
    <t>Recuperação de desgaste superficial em pavimentos de concreto</t>
  </si>
  <si>
    <t>Regularização de taludes e valas com soquete vibratório</t>
  </si>
  <si>
    <t>Regularização mecânica da faixa de domínio</t>
  </si>
  <si>
    <t>Remendo profundo com imprimação com asfalto diluído - demolição manual</t>
  </si>
  <si>
    <t>Remendo profundo com imprimação com asfalto diluído - demolição mecânica e corte com serra</t>
  </si>
  <si>
    <t>Remendo profundo com imprimação com emulsão asfáltica - demolição manual</t>
  </si>
  <si>
    <t>Remendo profundo com imprimação com emulsão asfáltica - demolição mecânica e corte com serra</t>
  </si>
  <si>
    <t>Remoção de animais de grande porte mortos em rodovia - carga e descarga com guindauto</t>
  </si>
  <si>
    <t>Remoção de animais de pequeno porte mortos em rodovia - carga manual</t>
  </si>
  <si>
    <t>Remoção de emborrachados de pneus em rodovia</t>
  </si>
  <si>
    <t>Remoção de espécimes arbóreos de 20 a 40 m tombados na pista</t>
  </si>
  <si>
    <t>Remoção de espécimes arbóreos de até 20 m tombados na pista</t>
  </si>
  <si>
    <t>Remoção de grãos, agregados e solos derramados na pista em rodovias</t>
  </si>
  <si>
    <t>Remoção de sucatas derramadas em rodovia - cinta com utilização de 100 vezes</t>
  </si>
  <si>
    <t>Remoção de veículos de grande porte incendiados em rodovia - carga e descarga com guindaste - cinta com utilização de 100 vezes</t>
  </si>
  <si>
    <t>Remoção de veículos de grande porte tombados em rodovia - cinta com utilização de 100 vezes</t>
  </si>
  <si>
    <t>Remoção de veículos de médio porte incendiados em rodovia - carga e descarga com guindaste - cinta com utilização de 100 vezes</t>
  </si>
  <si>
    <t>Remoção de veículos de médio porte tombados em rodovia - cinta com utilização de 100 vezes</t>
  </si>
  <si>
    <t>Remoção de veículos de pequeno porte incendiados em rodovia - carga e descarga com guindauto - cinta com utilização de 100 vezes</t>
  </si>
  <si>
    <t>Remoção de veículos de pequeno porte tombados em rodovia - cinta com utilização de 100 vezes</t>
  </si>
  <si>
    <t>Remoção de vestígios de óleo ou graxa na superfície do revestimento do pavimento</t>
  </si>
  <si>
    <t>Remoção de vidros, caixas e engradados derramados na pista em rodovia</t>
  </si>
  <si>
    <t>Remoção manual de barreira em rocha</t>
  </si>
  <si>
    <t>Remoção manual de barreira em solo</t>
  </si>
  <si>
    <t>Remoção manual de camada granular do pavimento</t>
  </si>
  <si>
    <t>Remoção manual de revestimento asfáltico</t>
  </si>
  <si>
    <t>Remoção manual de vegetação daninha</t>
  </si>
  <si>
    <t>Remoção manual de vegetação daninha em frestas</t>
  </si>
  <si>
    <t>Remoção mecanizada de barreira em rocha</t>
  </si>
  <si>
    <t>Remoção mecanizada de barreira em solo</t>
  </si>
  <si>
    <t>Remoção mecanizada de camada granular do pavimento</t>
  </si>
  <si>
    <t>Remoção mecanizada de revestimento asfáltico</t>
  </si>
  <si>
    <t>Reparo localizado com pintura de ligação - demolição mecânica e corte com serra</t>
  </si>
  <si>
    <t>Reparo no interior de placa de pavimento de concreto</t>
  </si>
  <si>
    <t>Roçada com roçadeira costal</t>
  </si>
  <si>
    <t>Roçada manual</t>
  </si>
  <si>
    <t>Roçada manual de capim colonião</t>
  </si>
  <si>
    <t>Roçada mecanizada</t>
  </si>
  <si>
    <t>Selagem de trincas mecanizada em pavimento flexível com emulsão - areia comercial</t>
  </si>
  <si>
    <t>Selagem superficial de fissuras com adesivo estrutural à base de resina epóxi de alta viscosidade, inclusive limpeza superficial - fornecimento e aplicação</t>
  </si>
  <si>
    <t>Solo</t>
  </si>
  <si>
    <t>Solo brita para base de remendo profundo - brita comercial</t>
  </si>
  <si>
    <t>Solo melhorado com cimento para base de remendo profundo</t>
  </si>
  <si>
    <t>Solo para base de remendo profundo</t>
  </si>
  <si>
    <t>Substituição de balizador - areia e brita comerciais</t>
  </si>
  <si>
    <t>Substituição de balizador - areia extraída e brita produzida</t>
  </si>
  <si>
    <t>Substituição de cartucho de absorção de energia tipo A - fornecimento e instalação, e reposicionamento do amortecedor retrátil</t>
  </si>
  <si>
    <t>Substituição de cartucho de absorção de energia tipo B - fornecimento, instalação e reposicionamento do amortecedor retrátil</t>
  </si>
  <si>
    <t>Tapa buraco com pintura de ligação - demolição com serra corta piso</t>
  </si>
  <si>
    <t>Tapa buraco com pintura de ligação - demolição manual</t>
  </si>
  <si>
    <t>Tela de proteção para roçada em tubo galvanizado 4,0 X 1,5 m - confecção</t>
  </si>
  <si>
    <t>Tratamento de fissuras do tipo rendilhado em pavimentos de concreto</t>
  </si>
  <si>
    <t>Tratamento de fissuras transversais com abertura maior que 1,0 mm em pavimentos de concreto</t>
  </si>
  <si>
    <t>Trituração de galhos e troncos com diâmetro de até 350 mm</t>
  </si>
  <si>
    <t>Balizador cônico refletivo em polietileno semiflexível de 114 x 11 x 40 cm - utilização de 150 ciclos - fornecimento, 01 implantação e 01 retirada diária</t>
  </si>
  <si>
    <t>un.dia</t>
  </si>
  <si>
    <t>Balizador de concreto - areia e brita comerciais - fornecimento e implantação</t>
  </si>
  <si>
    <t>Balizador de concreto - areia extraída e brita produzida - fornecimento e implantação</t>
  </si>
  <si>
    <t>Barreira de sinalização tipo I de direcionamento ou bloqueio - confecção</t>
  </si>
  <si>
    <t>Barreira de sinalização tipo I de direcionamento ou bloqueio - utilização de 150 ciclos - fornecimento, 01 implantação e 01 retirada diária</t>
  </si>
  <si>
    <t>Barreira de sinalização tipo I de direcionamento ou bloqueio contínua - confecção</t>
  </si>
  <si>
    <t>Barreira de sinalização tipo I de direcionamento ou bloqueio contínua - utilização de 150 ciclos - fornecimento, 01 implantação e 01 retirada diária</t>
  </si>
  <si>
    <t>m.dia</t>
  </si>
  <si>
    <t>Barreira de sinalização tipo II de direcionamento ou bloqueio - confecção</t>
  </si>
  <si>
    <t>Barreira de sinalização tipo II de direcionamento ou bloqueio - utilização de 150 ciclos - fornecimento, 01 implantação e 01 retirada diária</t>
  </si>
  <si>
    <t>Barreira de sinalização tipo III de direcionamento ou bloqueio - confecção</t>
  </si>
  <si>
    <t>Barreira de sinalização tipo III de direcionamento ou bloqueio - utilização de 150 ciclos - fornecimento, 01 implantação e 01 retirada diária</t>
  </si>
  <si>
    <t>Barreira plástica articulável modular 240 x 100 cm na cor amarela - utilização de 600 ciclos - fornecimento, 01 implantação e 01 retirada diária</t>
  </si>
  <si>
    <t>Barreira plástica monobloco para canalização de trânsito - 101 x 50 x 55 cm - utilização de 600 ciclos - fornecimento, 01 implantação e 01 retirada diária</t>
  </si>
  <si>
    <t>Barreira plástica para canalização de trânsito - 60 x 45 x 60 cm - utilização de 600 ciclos - fornecimento, 01 implantação e 01 retirada diária</t>
  </si>
  <si>
    <t>Cavalete em perfil metálico para placa de sinalização - 1,00 m x 1,00 m - confecção</t>
  </si>
  <si>
    <t>Cavalete em polietileno zebrado com faixa refletiva - H = 1,00 m - utilização de 600 ciclos - fornecimento, 01 implantação e 01 retirada diária</t>
  </si>
  <si>
    <t>Cavalete em polietileno zebrado com faixa refletiva e com sinalizador a LED com bateria - H = 1,00 m - utilização de 600 ciclos - fornecimento, 01 implantação e 01 retirada diária</t>
  </si>
  <si>
    <t>Cilindro canalizador de tráfego com base quadrada de 111 x 56 x 56 cm - utilização de 600 ciclos - fornecimento, 01 implantação e 01 retirada diária</t>
  </si>
  <si>
    <t>Cilindro flexível delimitador de tráfego com duas faixas refletivas e chumbador - D = 20 cm e H = 80 cm</t>
  </si>
  <si>
    <t>Cone plástico para canalização de trânsito - utilização de 150 ciclos - fornecimento, 01 implantação e 01 retirada diária</t>
  </si>
  <si>
    <t>Dispositivo de direcionamento ou bloqueio tipo tapume - confecção</t>
  </si>
  <si>
    <t>Dispositivo de direcionamento ou bloqueio tipo tapume - utilização de 150 ciclos - fornecimento, 01 implantação e 01 retirada diária</t>
  </si>
  <si>
    <t>m².dia</t>
  </si>
  <si>
    <t>Dispositivo de direcionamento ou bloqueio tipo tela plástica com suporte fixo - confecção</t>
  </si>
  <si>
    <t>Dispositivo de direcionamento ou bloqueio tipo tela plástica com suporte fixo - utilização de 150 ciclos - fornecimento, 01 implantação e 01 retirada diária</t>
  </si>
  <si>
    <t>Dispositivo de direcionamento ou bloqueio tipo tela plástica com suporte móvel afixado em bloco de concreto - confecção</t>
  </si>
  <si>
    <t>Dispositivo de direcionamento ou bloqueio tipo tela plástica com suporte móvel afixado em bloco de concreto - utilização de 150 ciclos - fornecimento, 01 implantação e 01 retirada diária</t>
  </si>
  <si>
    <t>Fabricação de balizador de concreto - seção circular de 10 cm - areia e brita comerciais</t>
  </si>
  <si>
    <t>Fabricação de balizador de concreto - seção circular de 10 cm - areia extraída e brita produzida</t>
  </si>
  <si>
    <t>Fita zebrada para dispositivos de canalização de trânsito - fornecimento, implantação e retirada</t>
  </si>
  <si>
    <t>Laminado elastoplástico para sinalização horizontal - espessura de 1,5 mm - fornecimento e implantação</t>
  </si>
  <si>
    <t>Luz de advertência e bateria para dispositivos de sinalização - utilização de 200 ciclos - fornecimento, 01 implantação e 01 retirada diária</t>
  </si>
  <si>
    <t>Manutenção/recomposição de sinalização - pintura de faixa com tinta acrílica - espessura de 0,4 mm</t>
  </si>
  <si>
    <t>Manutenção/recomposição de sinalização - pintura de faixa com tinta acrílica - espessura de 0,6 mm</t>
  </si>
  <si>
    <t>Manutenção/recomposição de sinalização - pintura de faixa com tinta acrílica emulsionada em água - espessura de 0,3 mm</t>
  </si>
  <si>
    <t>Manutenção/recomposição de sinalização - pintura de faixa com tinta acrílica emulsionada em água - espessura de 0,4 mm</t>
  </si>
  <si>
    <t>Manutenção/recomposição de sinalização - pintura de faixa com tinta acrílica emulsionada em água - espessura de 0,5 mm</t>
  </si>
  <si>
    <t>Operação de sinalização por bandeirola de tecido ou com placa metálica</t>
  </si>
  <si>
    <t>Painel com seta luminosa montado em chassi de caminhão com prancha</t>
  </si>
  <si>
    <t>Painel com seta luminosa montado em chassi de caminhão com prancha e amortecedor retrátil</t>
  </si>
  <si>
    <t>Painel de mensagens variáveis, portátil móvel, LED, com banco fotovoltaico de energia e montado em chassi com engate</t>
  </si>
  <si>
    <t>Pintura de faixa com plástico a frio bicomponente à base de resinas metacrílicas por dispersão (estrutura)</t>
  </si>
  <si>
    <t>Pintura de faixa com plástico a frio bicomponente à base de resinas metacrílicas por extrusão (alto relevo)</t>
  </si>
  <si>
    <t>Pintura de faixa com plástico a frio bicomponente à base de resinas metacrílicas por extrusão (plano) - espessura de 1,5 mm</t>
  </si>
  <si>
    <t>Pintura de faixa com plástico a frio bicomponente à base de resinas metacrílicas por extrusão (plano) - espessura de 3,0 mm</t>
  </si>
  <si>
    <t>Pintura de faixa com plástico a frio tricomponente à base de resinas metacrílicas por aspersão - espessura de 0,6 mm</t>
  </si>
  <si>
    <t>Pintura de faixa com termoplástico em alto relevo tipo I por extrusão - relevo duplo com base</t>
  </si>
  <si>
    <t>Pintura de faixa com termoplástico em alto relevo tipo II por extrusão - relevo simples ranhurado com base</t>
  </si>
  <si>
    <t>Pintura de faixa com termoplástico em alto relevo tipo III por extrusão - relevo simples com base</t>
  </si>
  <si>
    <t>Pintura de faixa com termoplástico em alto relevo tipo IV por extrusão - relevo simples sem base</t>
  </si>
  <si>
    <t>Pintura de faixa com termoplástico em alto relevo tipo V por extrusão - relevo multipontos sem base (gotas)</t>
  </si>
  <si>
    <t>Pintura de faixa com termoplástico em alto relevo tipo VI por extrusão - relevo multipontos sem base (calotas)</t>
  </si>
  <si>
    <t>Pintura de faixa com termoplástico por aspersão - espessura de 1,5 mm</t>
  </si>
  <si>
    <t>Pintura de faixa com tinta acrílica - espessura de 0,4 mm</t>
  </si>
  <si>
    <t>Pintura de faixa com tinta acrílica - espessura de 0,6 mm</t>
  </si>
  <si>
    <t>Pintura de faixa com tinta acrílica emulsionada em água - espessura de 0,3 mm</t>
  </si>
  <si>
    <t>Pintura de faixa com tinta acrílica emulsionada em água - espessura de 0,4 mm</t>
  </si>
  <si>
    <t>Pintura de faixa com tinta acrílica emulsionada em água - espessura de 0,5 mm</t>
  </si>
  <si>
    <t>Pintura de setas e zebrados com termoplástico por aspersão - espessura de 1,5 mm</t>
  </si>
  <si>
    <t>Pintura de setas e zebrados com termoplástico por extrusão - espessura de 3,0 mm</t>
  </si>
  <si>
    <t>Pintura de setas e zebrados com tinta acrílica - espessura de 0,4 mm</t>
  </si>
  <si>
    <t>Pintura de setas e zebrados com tinta acrílica - espessura de 0,6 mm</t>
  </si>
  <si>
    <t>Pintura de setas e zebrados com tinta acrílica emulsionada em água - espessura de 0,3 mm</t>
  </si>
  <si>
    <t>Pintura de setas e zebrados com tinta acrílica emulsionada em água - espessura de 0,4 mm</t>
  </si>
  <si>
    <t>Pintura de setas e zebrados com tinta acrílica emulsionada em água - espessura de 0,5 mm</t>
  </si>
  <si>
    <t>Pintura eletrostática a pó com tinta poliéster em chapa de aço</t>
  </si>
  <si>
    <t>Placa de advertência em aço, lado de 0,60 m - película retrorrefletiva tipo I + SI - fornecimento e implantação</t>
  </si>
  <si>
    <t>Placa de advertência em aço, lado de 0,80 m - película retrorrefletiva tipo I + SI - fornecimento e implantação</t>
  </si>
  <si>
    <t>Placa de advertência em aço, lado de 1,00 m - película retrorrefletiva tipo I + SI - fornecimento e implantação</t>
  </si>
  <si>
    <t>Placa de advertência em aço, lado de 1,20 m - película retrorrefletiva tipo III + SI - fornecimento e implantação</t>
  </si>
  <si>
    <t>Placa de advertência em fibra, lado de 0,60 m - película retrorrefletiva tipo I + SI - fornecimento e implantação</t>
  </si>
  <si>
    <t>Placa de advertência em fibra, lado de 0,80 m - película retrorrefletiva tipo I + SI - fornecimento e implantação</t>
  </si>
  <si>
    <t>Placa de advertência em fibra, lado de 1,00 m - película retrorrefletiva tipo I + SI - fornecimento e implantação</t>
  </si>
  <si>
    <t>Placa de advertência em fibra, lado de 1,20 m - película retrorrefletiva tipo III + SI - fornecimento e implantação</t>
  </si>
  <si>
    <t>Placa de advertência para sinalização de obras montada em suporte metálico móvel, lado 1,00 m - utilização de 600 ciclos - fornecimento, 01 implantação e 01 retirada diária</t>
  </si>
  <si>
    <t>Placa de marco quilométrico em aço - 0,60 x 0,865 m - película retrorrefletiva tipo I + I - fornecimento e implantação</t>
  </si>
  <si>
    <t>Placa de marco quilométrico em aço - 0,70 x 1,00 m - película retrorrefletiva tipo I + III - fornecimento e implantação</t>
  </si>
  <si>
    <t>Placa de marco quilométrico em fibra - 0,60 x 0,865 m - película retrorrefletiva tipo I + I - fornecimento e implantação</t>
  </si>
  <si>
    <t>Placa de marco quilométrico em fibra - 0,70 x 1,00 m - película retrorrefletiva tipo I + III - fornecimento e implantação</t>
  </si>
  <si>
    <t>Placa de regulamentação em aço D = 0,60 m - película retrorrefletiva tipo I + SI - fornecimento e implantação</t>
  </si>
  <si>
    <t>Placa de regulamentação em aço D = 0,80 m - película retrorrefletiva tipo I + SI - fornecimento e implantação</t>
  </si>
  <si>
    <t>Placa de regulamentação em aço D = 1,00 m - película retrorrefletiva tipo I + SI - fornecimento e implantação</t>
  </si>
  <si>
    <t>Placa de regulamentação em aço D = 1,20 m - película retrorrefletiva tipo III + SI - fornecimento e implantação</t>
  </si>
  <si>
    <t>Placa de regulamentação em aço, R1 lado 0,248 m - película retrorrefletiva tipo I + SI - fornecimento e implantação</t>
  </si>
  <si>
    <t>Placa de regulamentação em aço, R1 lado 0,331 m - película retrorrefletiva tipo I + SI - fornecimento e implantação</t>
  </si>
  <si>
    <t>Placa de regulamentação em aço, R1 lado 0,414 m - película retrorrefletiva tipo I + SI - fornecimento e implantação</t>
  </si>
  <si>
    <t>Placa de regulamentação em aço, R1 lado 0,497 m - película retrorrefletiva tipo III + SI - fornecimento e implantação</t>
  </si>
  <si>
    <t>Placa de regulamentação em aço, R2 lado 0,60 m - película retrorrefletiva tipo I + SI - fornecimento e implantação</t>
  </si>
  <si>
    <t>Placa de regulamentação em aço, R2 lado 0,80 m - película retrorrefletiva tipo I + SI - fornecimento e implantação</t>
  </si>
  <si>
    <t>Placa de regulamentação em aço, R2 lado 1,00 m - película retrorrefletiva tipo I + SI - fornecimento e implantação</t>
  </si>
  <si>
    <t>Placa de regulamentação em aço, R2 lado 1,20 m - película retrorrefletiva tipo III + SI - fornecimento e implantação</t>
  </si>
  <si>
    <t>Placa de regulamentação em fibra, D = 0,60 m - película retrorrefletiva tipo I + SI - fornecimento e implantação</t>
  </si>
  <si>
    <t>Placa de regulamentação em fibra, D = 0,80 m - película retrorrefletiva tipo I + SI - fornecimento e implantação</t>
  </si>
  <si>
    <t>Placa de regulamentação em fibra, D = 1,00 m - película retrorrefletiva tipo I + SI - fornecimento e implantação</t>
  </si>
  <si>
    <t>Placa de regulamentação em fibra, D = 1,20 m - película retrorrefletiva tipo III + SI - fornecimento e implantação</t>
  </si>
  <si>
    <t>Placa de regulamentação em fibra, R1 lado 0,248 m - película retrorrefletiva tipo I + SI - fornecimento e implantação</t>
  </si>
  <si>
    <t>Placa de regulamentação em fibra, R1 lado 0,331 m - película retrorrefletiva tipo I + SI - fornecimento e implantação</t>
  </si>
  <si>
    <t>Placa de regulamentação em fibra, R1 lado 0,414 m - película retrorrefletiva tipo I + SI - fornecimento e implantação</t>
  </si>
  <si>
    <t>Placa de regulamentação em fibra, R1 lado 0,497 m - película retrorrefletiva tipo III + SI - fornecimento e implantação</t>
  </si>
  <si>
    <t>Placa de regulamentação em fibra, R2 lado 0,60 m - película retrorrefletiva tipo I + SI - fornecimento e implantação</t>
  </si>
  <si>
    <t>Placa de regulamentação em fibra, R2 lado 0,80 m - película retrorrefletiva tipo I + SI - fornecimento e implantação</t>
  </si>
  <si>
    <t>Placa de regulamentação em fibra, R2 lado 1,00 m - película retrorrefletiva tipo I + SI - fornecimento e implantação</t>
  </si>
  <si>
    <t>Placa de regulamentação em fibra, R2 lado 1,20 m - película retrorrefletiva tipo I + SI - fornecimento e implantação</t>
  </si>
  <si>
    <t>Placa de regulamentação para sinalização de obras montada em suporte metálico móvel - D = 1,00 m - utilização de 600 ciclos - fornecimento, 01 implantação e 01 retirada diária</t>
  </si>
  <si>
    <t>Placa de regulamentação para sinalização de obras montada em suporte metálico móvel, R1 lado 0,414 m - utilização de 600 ciclos - fornecimento, 01 implantação e 01 retirada diária</t>
  </si>
  <si>
    <t>Placa de regulamentação para sinalização de obras montada em suporte metálico móvel, R2 lado 1,00 m - utilização de 600 ciclos - fornecimento, 01 implantação e 01 retirada diária</t>
  </si>
  <si>
    <t>Placa delineador em aço - 0,30 x 0,90 m - película retrorrefletiva tipo I + IV - fornecimento e implantação</t>
  </si>
  <si>
    <t>Placa delineador em aço - 0,50 x 0,60 m - película retrorrefletiva tipo I + IV - fornecimento e implantação</t>
  </si>
  <si>
    <t>Placa delineador em fibra - 0,30 x 0,90 m - película retrorrefletiva tipo I + IV - fornecimento e implantação</t>
  </si>
  <si>
    <t>Placa delineador em fibra - 0,50 x 0,60 m - película retrorrefletiva tipo I + IV - fornecimento e implantação</t>
  </si>
  <si>
    <t>Placa em aço - 2,00 x 1,00 m - película retrorrefletiva tipo I + I - fornecimento e implantação</t>
  </si>
  <si>
    <t>Placa em aço - 2,00 x 1,00 m - película retrorrefletiva tipo I + III - fornecimento e implantação</t>
  </si>
  <si>
    <t>Placa em aço - 2,00 x 1,00 m - película retrorrefletiva tipo I + X - fornecimento e implantação</t>
  </si>
  <si>
    <t>Placa em aço - 2,00 x 1,00 m - película retrorrefletiva tipo III + III - fornecimento e implantação</t>
  </si>
  <si>
    <t>Placa em aço - 2,00 x 1,00 m - película retrorrefletiva tipo III + X - fornecimento e implantação</t>
  </si>
  <si>
    <t>Placa em aço - 3,00 x 1,50 m - película retrorrefletiva tipo I + I - fornecimento e implantação</t>
  </si>
  <si>
    <t>Placa em aço - 3,00 x 1,50 m - película retrorrefletiva tipo I + III - fornecimento e implantação</t>
  </si>
  <si>
    <t>Placa em aço - 3,00 x 1,50 m - película retrorrefletiva tipo I + X - fornecimento e implantação</t>
  </si>
  <si>
    <t>Placa em aço - 3,00 x 1,50 m - película retrorrefletiva tipo III + III - fornecimento e implantação</t>
  </si>
  <si>
    <t>Placa em aço - 3,00 x 1,50 m - película retrorrefletiva tipo III + X - fornecimento e implantação</t>
  </si>
  <si>
    <t>Placa em aço - 3,00 x 2,00 m - película retrorrefletiva tipo I + I - fornecimento e implantação</t>
  </si>
  <si>
    <t>Placa em aço - 3,00 x 2,00 m - película retrorrefletiva tipo I + III - fornecimento e implantação</t>
  </si>
  <si>
    <t>Placa em aço - 3,00 x 2,00 m - película retrorrefletiva tipo I + X - fornecimento e implantação</t>
  </si>
  <si>
    <t>Placa em aço - 3,00 x 2,00 m - película retrorrefletiva tipo III + III - fornecimento e implantação</t>
  </si>
  <si>
    <t>Placa em aço - 3,00 x 2,00 m - película retrorrefletiva tipo III + X - fornecimento e implantação</t>
  </si>
  <si>
    <t>Placa em aço - 4,00 x 2,00 m - película retrorrefletiva tipo I + I - fornecimento e implantação</t>
  </si>
  <si>
    <t>Placa em aço - 4,00 x 2,00 m - película retrorrefletiva tipo I + III - fornecimento e implantação</t>
  </si>
  <si>
    <t>Placa em aço - 4,00 x 2,00 m - película retrorrefletiva tipo I + X - fornecimento e implantação</t>
  </si>
  <si>
    <t>Placa em aço - 4,00 x 2,00 m - película retrorrefletiva tipo III + III - fornecimento e implantação</t>
  </si>
  <si>
    <t>Placa em aço - 4,00 x 2,00 m - película retrorrefletiva tipo III + X - fornecimento e implantação</t>
  </si>
  <si>
    <t>Placa em aço - 4,00 x 3,00 m - película retrorrefletiva tipo I + I - fornecimento e implantação</t>
  </si>
  <si>
    <t>Placa em aço - 4,00 x 3,00 m - película retrorrefletiva tipo I + III - fornecimento e implantação</t>
  </si>
  <si>
    <t>Placa em aço - 4,00 x 3,00 m - película retrorrefletiva tipo I + X - fornecimento e implantação</t>
  </si>
  <si>
    <t>Placa em aço - 4,00 x 3,00 m - película retrorrefletiva tipo III + III - fornecimento e implantação</t>
  </si>
  <si>
    <t>Placa em aço - 4,00 x 3,00 m - película retrorrefletiva tipo III + X - fornecimento e implantação</t>
  </si>
  <si>
    <t>Placa em aço - película I + I - chapa recuperada - fornecimento e implantação</t>
  </si>
  <si>
    <t>Placa em aço - película I + I - fornecimento e implantação</t>
  </si>
  <si>
    <t>Placa em aço - película I + III - chapa recuperada - fornecimento e implantação</t>
  </si>
  <si>
    <t>Placa em aço - película I + III - fornecimento e implantação</t>
  </si>
  <si>
    <t>Placa em aço - película III + III - chapa recuperada - fornecimento e implantação</t>
  </si>
  <si>
    <t>Placa em aço - película III + III - fornecimento e implantação</t>
  </si>
  <si>
    <t>Placa em aço nº 16 galvanizado com película retrorrefletiva tipo I + I - chapa recuperada - confecção</t>
  </si>
  <si>
    <t>Placa em aço nº 16 galvanizado com película retrorrefletiva tipo I + I - confecção</t>
  </si>
  <si>
    <t>Placa em aço nº 16 galvanizado com película retrorrefletiva tipo I + III - chapa recuperada - confecção</t>
  </si>
  <si>
    <t>Placa em aço nº 16 galvanizado com película retrorrefletiva tipo I + III - confecção</t>
  </si>
  <si>
    <t>Placa em aço nº 16 galvanizado com película retrorrefletiva tipo I + IV - confecção</t>
  </si>
  <si>
    <t>Placa em aço nº 16 galvanizado com película retrorrefletiva tipo I + SI - confecção</t>
  </si>
  <si>
    <t>Placa em aço nº 16 galvanizado com película retrorrefletiva tipo I + X - confecção</t>
  </si>
  <si>
    <t>Placa em aço nº 16 galvanizado com película retrorrefletiva tipo III + III - chapa recuperada - confecção</t>
  </si>
  <si>
    <t>Placa em aço nº 16 galvanizado com película retrorrefletiva tipo III + III - confecção</t>
  </si>
  <si>
    <t>Placa em aço nº 16 galvanizado com película retrorrefletiva tipo III + SI - confecção</t>
  </si>
  <si>
    <t>Placa em aço nº 16 galvanizado com película retrorrefletiva tipo III + X - confecção</t>
  </si>
  <si>
    <t>Placa em aço, modulada - 2,00 x 1,00 m - película retrorrefletiva tipo I + I - fornecimento e implantação</t>
  </si>
  <si>
    <t>Placa em aço, modulada - 2,00 x 1,00 m - película retrorrefletiva tipo I + III - fornecimento e implantação</t>
  </si>
  <si>
    <t>Placa em aço, modulada - 2,00 x 1,00 m - película retrorrefletiva tipo III + III - fornecimento e implantação</t>
  </si>
  <si>
    <t>Placa em aço, modulada - 3,00 x 1,50 m - película retrorrefletiva tipo I + I - fornecimento e implantação</t>
  </si>
  <si>
    <t>Placa em aço, modulada - 3,00 x 1,50 m - película retrorrefletiva tipo I + III - fornecimento e implantação</t>
  </si>
  <si>
    <t>Placa em aço, modulada - 3,00 x 1,50 m - película retrorrefletiva tipo III + III - fornecimento e implantação</t>
  </si>
  <si>
    <t>Placa em aço, modulada - 3,00 x 2,00 m - película retrorrefletiva tipo I + I - fornecimento e implantação</t>
  </si>
  <si>
    <t>Placa em aço, modulada - 3,00 x 2,00 m - película retrorrefletiva tipo I + III - fornecimento e implantação</t>
  </si>
  <si>
    <t>Placa em aço, modulada - 3,00 x 2,00 m - película retrorrefletiva tipo III + III - fornecimento e implantação</t>
  </si>
  <si>
    <t>Placa em aço, modulada - 4,00 x 2,00 m - película retrorrefletiva tipo I + I - fornecimento e implantação</t>
  </si>
  <si>
    <t>Placa em aço, modulada - 4,00 x 2,00 m - película retrorrefletiva tipo I + III - fornecimento e implantação</t>
  </si>
  <si>
    <t>Placa em aço, modulada - 4,00 x 2,00 m - película retrorrefletiva tipo III + III - fornecimento e implantação</t>
  </si>
  <si>
    <t>Placa em aço, modulada - 4,00 x 3,00 m - película retrorrefletiva tipo I + I - fornecimento e implantação</t>
  </si>
  <si>
    <t>Placa em aço, modulada - 4,00 x 3,00 m - película retrorrefletiva tipo I + III - fornecimento e implantação</t>
  </si>
  <si>
    <t>Placa em aço, modulada - 4,00 x 3,00 m - película retrorrefletiva tipo III + III - fornecimento e implantação</t>
  </si>
  <si>
    <t>Placa em aço, modulada - acima de 2 m² - película I + I - fornecimento e implantação</t>
  </si>
  <si>
    <t>Placa em aço, modulada - acima de 2 m² - película I + III - fornecimento e implantação</t>
  </si>
  <si>
    <t>Placa em aço, modulada - acima de 2 m² - película III + III - fornecimento e implantação</t>
  </si>
  <si>
    <t>Placa em alumínio composto de 3 mm, modulada, aérea, com película retrorrefletiva tipo I + III - confecção</t>
  </si>
  <si>
    <t>Placa em alumínio composto de 3 mm, modulada, aérea, com película retrorrefletiva tipo III + III - confecção</t>
  </si>
  <si>
    <t>Placa em alumínio composto de 3 mm, modulada, aérea, com película retrorrefletiva tipo III + X - confecção</t>
  </si>
  <si>
    <t>Placa em alumínio composto, espessura de 3,0 mm, modulada, aérea - película retrorrefletiva tipo I + III - fornecimento e implantação</t>
  </si>
  <si>
    <t>Placa em alumínio composto, espessura de 3,0 mm, modulada, aérea - película retrorrefletiva tipo III + III - fornecimento e implantação</t>
  </si>
  <si>
    <t>Placa em alumínio composto, espessura de 3,0 mm, modulada, aérea - película retrorrefletiva tipo III + X - fornecimento e implantação</t>
  </si>
  <si>
    <t>Placa em alumínio, espessura de 1,5 mm, modulada, aérea - película retrorrefletiva tipo I + III - fornecimento e implantação</t>
  </si>
  <si>
    <t>Placa em alumínio, espessura de 1,5 mm, modulada, aérea - película retrorrefletiva tipo III + III - fornecimento e implantação</t>
  </si>
  <si>
    <t>Placa em alumínio, espessura de 1,5 mm, modulada, aérea - película retrorrefletiva tipo III + X - fornecimento e implantação</t>
  </si>
  <si>
    <t>Placa em alumínio, espessura de 1,5 mm, modulada, aérea, com película retrorrefletiva tipo I + III - confecção</t>
  </si>
  <si>
    <t>Placa em alumínio, espessura de 1,5 mm, modulada, aérea, com película retrorrefletiva tipo III + III - confecção</t>
  </si>
  <si>
    <t>Placa em alumínio, espessura de 1,5 mm, modulada, aérea, com película retrorrefletiva tipo III + X - confecção</t>
  </si>
  <si>
    <t>Placa em chapa de poliéster reforçada com fibra de vidro com película retrorrefletiva tipo I + I - confecção</t>
  </si>
  <si>
    <t>Placa em chapa de poliéster reforçada com fibra de vidro com película retrorrefletiva tipo I + III - confecção</t>
  </si>
  <si>
    <t>Placa em chapa de poliéster reforçada com fibra de vidro com película retrorrefletiva tipo I + IV - confecção</t>
  </si>
  <si>
    <t>Placa em chapa de poliéster reforçada com fibra de vidro com película retrorrefletiva tipo I + SI - confecção</t>
  </si>
  <si>
    <t>Placa em chapa de poliéster reforçada com fibra de vidro com película retrorrefletiva tipo III + III - confecção</t>
  </si>
  <si>
    <t>Placa em chapa de poliéster reforçada com fibra de vidro com película retrorrefletiva tipo III + SI - confecção</t>
  </si>
  <si>
    <t>Placa em fibra - 2,00 x 1,00 m - película retrorrefletiva tipo I + I - fornecimento e implantação</t>
  </si>
  <si>
    <t>Placa em fibra - 2,00 x 1,00 m - película retrorrefletiva tipo I + III - fornecimento e implantação</t>
  </si>
  <si>
    <t>Placa em fibra - 2,00 x 1,00 m - película retrorrefletiva tipo III + III - fornecimento e implantação</t>
  </si>
  <si>
    <t>Placa em fibra - 3,00 x 1,50 m - película retrorrefletiva tipo I + I - fornecimento e implantação</t>
  </si>
  <si>
    <t>Placa em fibra - 3,00 x 1,50 m - película retrorrefletiva tipo I + III - fornecimento e implantação</t>
  </si>
  <si>
    <t>Placa em fibra - 3,00 x 1,50 m - película retrorrefletiva tipo III + III - fornecimento e implantação</t>
  </si>
  <si>
    <t>Placa em fibra - 3,00 x 2,00 m - película retrorrefletiva tipo I + I - fornecimento e implantação</t>
  </si>
  <si>
    <t>Placa em fibra - 3,00 x 2,00 m - película retrorrefletiva tipo I + III - fornecimento e implantação</t>
  </si>
  <si>
    <t>Placa em fibra - 3,00 x 2,00 m - película retrorrefletiva tipo III + III - fornecimento e implantação</t>
  </si>
  <si>
    <t>Placa em fibra - 4,00 x 2,00 m - película retrorrefletiva tipo I + I - fornecimento e implantação</t>
  </si>
  <si>
    <t>Placa em fibra - 4,00 x 2,00 m - película retrorrefletiva tipo I + III - fornecimento e implantação</t>
  </si>
  <si>
    <t>Placa em fibra - 4,00 x 2,00 m - película retrorrefletiva tipo III + III - fornecimento e implantação</t>
  </si>
  <si>
    <t>Placa em fibra - 4,00 x 3,00 m - película retrorrefletiva tipo I + I - fornecimento e implantação</t>
  </si>
  <si>
    <t>Placa em fibra - 4,00 x 3,00 m - película retrorrefletiva tipo I + III - fornecimento e implantação</t>
  </si>
  <si>
    <t>Placa em fibra - 4,00 x 3,00 m - película retrorrefletiva tipo III + III - fornecimento e implantação</t>
  </si>
  <si>
    <t>Placa em fibra - película I + I - fornecimento e implantação</t>
  </si>
  <si>
    <t>Placa em fibra - película I + III - fornecimento e implantação</t>
  </si>
  <si>
    <t>Placa em fibra - película III + III - fornecimento e implantação</t>
  </si>
  <si>
    <t>Placa em fibra, modulada, aérea - película retrorrefletiva tipo I + III - fornecimento e implantação</t>
  </si>
  <si>
    <t>Placa em fibra, modulada, aérea - película retrorrefletiva tipo III + III - fornecimento e implantação</t>
  </si>
  <si>
    <t>Placa em fibra, modulada, aérea - película retrorrefletiva tipo III + X - fornecimento e implantação</t>
  </si>
  <si>
    <t>Placa modulada em aço nº 18 galvanizado com película retrorrefletiva tipo I + I - confecção</t>
  </si>
  <si>
    <t>Placa modulada em aço nº 18 galvanizado com película retrorrefletiva tipo I + III - confecção</t>
  </si>
  <si>
    <t>Placa modulada em aço nº 18 galvanizado com película retrorrefletiva tipo III + III - confecção</t>
  </si>
  <si>
    <t>Placa modulada em chapa de poliéster reforçada com fibra de vidro, aérea, com película retrorrefletiva tipo I + III - confecção</t>
  </si>
  <si>
    <t>Placa modulada em chapa de poliéster reforçada com fibra de vidro, aérea, com película retrorrefletiva tipo III + III - confecção</t>
  </si>
  <si>
    <t>Placa modulada em chapa de poliéster reforçada com fibra de vidro, aérea, com película retrorrefletiva tipo III + X - confecção</t>
  </si>
  <si>
    <t>Placa para sinalização de obras montada em cavalete metálico - 1,00 x 1,00 m - utilização de 600 ciclos - fornecimento, 01 implantação e 01 retirada diária</t>
  </si>
  <si>
    <t>Pórtico metálico com vão de 15,9 m, vento de 35 m/s e área de exposição de até 23,85 m² - fornecimento e implantação - areia e brita comerciais</t>
  </si>
  <si>
    <t>Pórtico metálico com vão de 15,9 m, vento de 35 m/s e área de exposição de até 23,85 m² - fornecimento e implantação - areia extraída e brita produzida</t>
  </si>
  <si>
    <t>Pórtico metálico com vão de 15,9 m, vento de 40 m/s e área de exposição de até 23,85 m² - fornecimento e implantação - areia e brita comerciais</t>
  </si>
  <si>
    <t>Pórtico metálico com vão de 15,9 m, vento de 40 m/s e área de exposição de até 23,85 m² - fornecimento e implantação - areia extraída e brita produzida</t>
  </si>
  <si>
    <t>Pórtico metálico com vão de 15,9 m, vento de 45 m/s e área de exposição de até 23,85 m² - fornecimento e implantação - areia e brita comerciais</t>
  </si>
  <si>
    <t>Pórtico metálico com vão de 15,9 m, vento de 45 m/s e área de exposição de até 23,85 m² - fornecimento e implantação - areia extraída e brita produzida</t>
  </si>
  <si>
    <t>Recuperação de chapa em aço para placa de sinalização</t>
  </si>
  <si>
    <t>Remoção da estrutura de fundação de pórtico e semipórtico metálico</t>
  </si>
  <si>
    <t>Remoção da estrutura de pórtico metálico</t>
  </si>
  <si>
    <t>Remoção da estrutura de semipórtico duplo metálico</t>
  </si>
  <si>
    <t>Remoção da estrutura de semipórtico metálico</t>
  </si>
  <si>
    <t>Remoção de placa de sinalização</t>
  </si>
  <si>
    <t>Remoção de sinalização horizontal com maçarico</t>
  </si>
  <si>
    <t>Remoção de sinalização horizontal por fresagem</t>
  </si>
  <si>
    <t>Remoção de sinalização horizontal tipo pintura acrílica por jateamento abrasivo úmido com vidro - utilização de 3 vezes</t>
  </si>
  <si>
    <t>Semáforo móvel com 3 lentes D = 200 mm</t>
  </si>
  <si>
    <t>Semipórtico duplo metálico com vão de 2 x 8,3 m, vento de 35 m/s e área de exposição de até 2 x 12,45 m² - fornecimento e implantação - areia e brita comerciais</t>
  </si>
  <si>
    <t>Semipórtico duplo metálico com vão de 2 x 8,3 m, vento de 35 m/s e área de exposição de até 2 x 12,45 m² - fornecimento e implantação - areia extraída e brita produzida</t>
  </si>
  <si>
    <t>Semipórtico duplo metálico com vão de 2 x 8,3 m, vento de 40 m/s e área de exposição de até 2 x 12,45 m² - fornecimento e implantação - areia e brita comerciais</t>
  </si>
  <si>
    <t>Semipórtico duplo metálico com vão de 2 x 8,3 m, vento de 40 m/s e área de exposição de até 2 x 12,45 m² - fornecimento e implantação - areia extraída e brita produzida</t>
  </si>
  <si>
    <t>Semipórtico duplo metálico com vão de 2 x 8,3 m, vento de 45 m/s e área de exposição de até 2 x 12,45 m² - fornecimento e implantação - areia e brita comerciais</t>
  </si>
  <si>
    <t>Semipórtico duplo metálico com vão de 2 x 8,3 m, vento de 45 m/s e área de exposição de até 2 x 12,45 m² - fornecimento e implantação - areia extraída e brita produzida</t>
  </si>
  <si>
    <t>Semipórtico metálico com vão de 8,3 m, vento de 35 m/s e área de exposição de até 12,45 m² - fornecimento e implantação - areia e brita comerciais</t>
  </si>
  <si>
    <t>Semipórtico metálico com vão de 8,3 m, vento de 35 m/s e área de exposição de até 12,45 m² - fornecimento e implantação - areia extraída e brita produzida</t>
  </si>
  <si>
    <t>Semipórtico metálico com vão de 8,3 m, vento de 40 m/s e área de exposição de até 12,45 m² - fornecimento e implantação - areia e brita comerciais</t>
  </si>
  <si>
    <t>Semipórtico metálico com vão de 8,3 m, vento de 40 m/s e área de exposição de até 12,45 m² - fornecimento e implantação - areia extraída e brita produzida</t>
  </si>
  <si>
    <t>Semipórtico metálico com vão de 8,3 m, vento de 45 m/s e área de exposição de até 12,45 m² - fornecimento e implantação - areia e brita comerciais</t>
  </si>
  <si>
    <t>Semipórtico metálico com vão de 8,3 m, vento de 45 m/s e área de exposição de até 12,45 m² - fornecimento e implantação - areia extraída e brita produzida</t>
  </si>
  <si>
    <t>Sinalizador direcional móvel, LED, com banco fotovoltaico de energia e montado em chassi com engate</t>
  </si>
  <si>
    <t>Suporte duplo metálico galvanizado para placas - 3,00 x 1,50 m - fornecimento e implantação</t>
  </si>
  <si>
    <t>Suporte duplo metálico galvanizado para placas - 3,00 x 2,00 m - fornecimento e implantação</t>
  </si>
  <si>
    <t>Suporte duplo metálico galvanizado para placas - 4,00 x 2,00 m - fornecimento e implantação</t>
  </si>
  <si>
    <t>Suporte duplo metálico galvanizado para placas - 4,00 x 3,00 m - fornecimento e implantação</t>
  </si>
  <si>
    <t>Suporte metálico galvanizado para marco quilométrico - fornecimento e implantação</t>
  </si>
  <si>
    <t>Suporte metálico galvanizado para placa de advertência ou regulamentação - lado ou diâmetro de 0,60 m - fornecimento e implantação</t>
  </si>
  <si>
    <t>Suporte metálico galvanizado para placa de advertência ou regulamentação - lado ou diâmetro de 0,80 m - fornecimento e implantação</t>
  </si>
  <si>
    <t>Suporte metálico galvanizado para placa de advertência ou regulamentação - lado ou diâmetro de 1,00 m - fornecimento e implantação</t>
  </si>
  <si>
    <t>Suporte metálico galvanizado para placa de advertência ou regulamentação - lado ou diâmetro de 1,20 m - fornecimento e implantação</t>
  </si>
  <si>
    <t>Suporte metálico galvanizado para placa de regulamentação - R1 - lado de 0,248 m - fornecimento e implantação</t>
  </si>
  <si>
    <t>Suporte metálico galvanizado para placa de regulamentação - R1 - lado de 0,331 m - fornecimento e implantação</t>
  </si>
  <si>
    <t>Suporte metálico galvanizado para placa de regulamentação - R1 - lado de 0,414 m - fornecimento e implantação</t>
  </si>
  <si>
    <t>Suporte metálico galvanizado para placa de regulamentação - R1 - lado de 0,497 m - fornecimento e implantação</t>
  </si>
  <si>
    <t>Suporte metálico galvanizado para placa de regulamentação - R2 - lado de 0,60 m - fornecimento e implantação</t>
  </si>
  <si>
    <t>Suporte metálico galvanizado para placa de regulamentação - R2 - lado de 0,80 m - fornecimento e implantação</t>
  </si>
  <si>
    <t>Suporte metálico galvanizado para placa de regulamentação - R2 - lado de 1,00 m - fornecimento e implantação</t>
  </si>
  <si>
    <t>Suporte metálico galvanizado para placa de regulamentação - R2 - lado de 1,20 m - fornecimento e implantação</t>
  </si>
  <si>
    <t>Suporte metálico galvanizado para placas - 2,00 x 1,00 m - fornecimento e implantação</t>
  </si>
  <si>
    <t>Suporte metálico móvel para placa de sinalização - confecção</t>
  </si>
  <si>
    <t>Suporte para placa de sinalização em madeira de lei tratada 8 x 8 cm - fornecimento e implantação</t>
  </si>
  <si>
    <t>Suporte polimérico ecológico maciço colapsível D = 6,5 cm para placa de sinalização - fornecimento e implantação</t>
  </si>
  <si>
    <t>Suporte polimérico ecológico maciço colapsível quadrado de 10 cm para placa de sinalização - fornecimento e implantação</t>
  </si>
  <si>
    <t>Suporte polimérico ecológico maciço colapsível quadrado de 8 cm para placa de sinalização - fornecimento e implantação</t>
  </si>
  <si>
    <t>Suporte polimérico ecológico maciço colapsível retangular de 7 x 15 cm para placa de sinalização - fornecimento e implantação</t>
  </si>
  <si>
    <t>Tacha refletiva em plástico injetado - bidirecional tipo I - com um pino - fornecimento e colocação</t>
  </si>
  <si>
    <t>Tacha refletiva em plástico injetado - bidirecional tipo I - fornecimento e colocação</t>
  </si>
  <si>
    <t>Tacha refletiva em plástico injetado - bidirecional tipo II - com um pino - fornecimento e colocação</t>
  </si>
  <si>
    <t>Tacha refletiva em plástico injetado - bidirecional tipo II - fornecimento e colocação</t>
  </si>
  <si>
    <t>Tacha refletiva em plástico injetado - bidirecional tipo III - com um pino - fornecimento e colocação</t>
  </si>
  <si>
    <t>Tacha refletiva em plástico injetado - bidirecional tipo III - fornecimento e colocação</t>
  </si>
  <si>
    <t>Tacha refletiva em plástico injetado - bidirecional tipo IV - com um pino - fornecimento e colocação</t>
  </si>
  <si>
    <t>Tacha refletiva em plástico injetado - bidirecional tipo IV - fornecimento e colocação</t>
  </si>
  <si>
    <t>Tacha refletiva em plástico injetado - monodirecional tipo I - com um pino - fornecimento e colocação</t>
  </si>
  <si>
    <t>Tacha refletiva em plástico injetado - monodirecional tipo I - fornecimento e colocação</t>
  </si>
  <si>
    <t>Tacha refletiva em plástico injetado - monodirecional tipo II - com um pino - fornecimento e colocação</t>
  </si>
  <si>
    <t>Tacha refletiva em plástico injetado - monodirecional tipo II - fornecimento e colocação</t>
  </si>
  <si>
    <t>Tacha refletiva em plástico injetado - monodirecional tipo III - com um pino - fornecimento e colocação</t>
  </si>
  <si>
    <t>Tacha refletiva em plástico injetado - monodirecional tipo III - fornecimento e colocação</t>
  </si>
  <si>
    <t>Tacha refletiva em plástico injetado - monodirecional tipo IV - com um pino - fornecimento e colocação</t>
  </si>
  <si>
    <t>Tacha refletiva em plástico injetado - monodirecional tipo IV - fornecimento e colocação</t>
  </si>
  <si>
    <t>Tacha refletiva em resina sintética - bidirecional tipo I - com um pino - fornecimento e colocação</t>
  </si>
  <si>
    <t>Tacha refletiva em resina sintética - bidirecional tipo I - fornecimento e colocação</t>
  </si>
  <si>
    <t>Tacha refletiva em resina sintética - bidirecional tipo II - com um pino - fornecimento e colocação</t>
  </si>
  <si>
    <t>Tacha refletiva em resina sintética - bidirecional tipo II - fornecimento e colocação</t>
  </si>
  <si>
    <t>Tacha refletiva em resina sintética - bidirecional tipo III - com um pino - fornecimento e colocação</t>
  </si>
  <si>
    <t>Tacha refletiva em resina sintética - bidirecional tipo III - fornecimento e colocação</t>
  </si>
  <si>
    <t>Tacha refletiva em resina sintética - bidirecional tipo IV - com um pino - fornecimento e colocação</t>
  </si>
  <si>
    <t>Tacha refletiva em resina sintética - bidirecional tipo IV - fornecimento e colocação</t>
  </si>
  <si>
    <t>Tacha refletiva em resina sintética - monodirecional tipo I - com um pino - fornecimento e colocação</t>
  </si>
  <si>
    <t>Tacha refletiva em resina sintética - monodirecional tipo I - fornecimento e colocação</t>
  </si>
  <si>
    <t>Tacha refletiva em resina sintética - monodirecional tipo II - com um pino - fornecimento e colocação</t>
  </si>
  <si>
    <t>Tacha refletiva em resina sintética - monodirecional tipo II - fornecimento e colocação</t>
  </si>
  <si>
    <t>Tacha refletiva em resina sintética - monodirecional tipo III - com um pino - fornecimento e colocação</t>
  </si>
  <si>
    <t>Tacha refletiva em resina sintética - monodirecional tipo III - fornecimento e colocação</t>
  </si>
  <si>
    <t>Tacha refletiva em resina sintética - monodirecional tipo IV - com um pino - fornecimento e colocação</t>
  </si>
  <si>
    <t>Tacha refletiva em resina sintética - monodirecional tipo IV - fornecimento e colocação</t>
  </si>
  <si>
    <t>Tacha refletiva metálica - bidirecional tipo II - com dois pinos - fornecimento e colocação</t>
  </si>
  <si>
    <t>Tacha refletiva metálica - bidirecional tipo II - com um pino - fornecimento e colocação</t>
  </si>
  <si>
    <t>Tacha refletiva metálica - bidirecional tipo III - com dois pinos - fornecimento e colocação</t>
  </si>
  <si>
    <t>Tacha refletiva metálica - bidirecional tipo III - com um pino - fornecimento e colocação</t>
  </si>
  <si>
    <t>Tacha refletiva metálica - bidirecional tipo IV - com dois pinos - fornecimento e colocação</t>
  </si>
  <si>
    <t>Tacha refletiva metálica - bidirecional tipo IV - com um pino - fornecimento e colocação</t>
  </si>
  <si>
    <t>Tacha refletiva metálica - monodirecional tipo II - com dois pinos - fornecimento e colocação</t>
  </si>
  <si>
    <t>Tacha refletiva metálica - monodirecional tipo II - com um pino - fornecimento e colocação</t>
  </si>
  <si>
    <t>Tacha refletiva metálica - monodirecional tipo III - com dois pinos - fornecimento e colocação</t>
  </si>
  <si>
    <t>Tacha refletiva metálica - monodirecional tipo III - com um pino - fornecimento e colocação</t>
  </si>
  <si>
    <t>Tacha refletiva metálica - monodirecional tipo IV - com dois pinos - fornecimento e colocação</t>
  </si>
  <si>
    <t>Tacha refletiva metálica - monodirecional tipo IV - com um pino - fornecimento e colocação</t>
  </si>
  <si>
    <t>Tachão refletivo em plástico injetado - bidirecional - fornecimento e colocação</t>
  </si>
  <si>
    <t>Tachão refletivo em plástico injetado - monodirecional - fornecimento e colocação</t>
  </si>
  <si>
    <t>Tachão refletivo em resina sintética - bidirecional - fornecimento e colocação</t>
  </si>
  <si>
    <t>Tachão refletivo em resina sintética - monodirecional - fornecimento e colocação</t>
  </si>
  <si>
    <t>Termoplástico pré-formado para sinalização horizontal - espessura de 2 mm - fornecimento e implantação</t>
  </si>
  <si>
    <t>Comboio balizador em deslocamento</t>
  </si>
  <si>
    <t>Confecção de corpo de boia flutuante cilíndrico D = 1,10m</t>
  </si>
  <si>
    <t>Confecção de corpo de boia flutuante cilíndrico D = 1,10m - com lastro</t>
  </si>
  <si>
    <t>Confecção de corpo de boia flutuante cilíndrico D = 1,42m - boia de amarração</t>
  </si>
  <si>
    <t>Confecção de corpo de boia flutuante cilíndrico D = 1,43m - com lastro</t>
  </si>
  <si>
    <t>Confecção de mangrulho H = 0,90m</t>
  </si>
  <si>
    <t>Confecção de mangrulho H = 1,50m</t>
  </si>
  <si>
    <t>Confecção de marca de tope de bombordo</t>
  </si>
  <si>
    <t>Confecção de marca de tope de boreste</t>
  </si>
  <si>
    <t>Confecção de marca de tope especial</t>
  </si>
  <si>
    <t>Fornecimento e implantação de suporte duplo em madeira com travessa para placa de sinalização náutica em margem - altura total de 4,0 m</t>
  </si>
  <si>
    <t>Fornecimento e implantação de suporte duplo em madeira com travessa para placa de sinalização náutica em margem - altura total de 4,0 m - com embarcação</t>
  </si>
  <si>
    <t>Fornecimento e implantação de suporte duplo em madeira com travessa para placa de sinalização náutica em margem - altura total de 5,0 m</t>
  </si>
  <si>
    <t>Fornecimento e implantação de suporte duplo em madeira com travessa para placa de sinalização náutica em margem - altura total de 5,0 m - com embarcação</t>
  </si>
  <si>
    <t>Fornecimento e implantação de suporte duplo em madeira com travessa para placa de sinalização náutica em margem - altura total de 5,5 m</t>
  </si>
  <si>
    <t>Fornecimento e implantação de suporte duplo em madeira com travessa para placa de sinalização náutica em margem - altura total de 5,5 m - com embarcação</t>
  </si>
  <si>
    <t>Fornecimento e implantação de suporte duplo metálico galvanizado para placa de sinalização náutica em margem - altura total de 4 m - com embarcação</t>
  </si>
  <si>
    <t>Fornecimento e implantação de suporte duplo metálico galvanizado para placa de sinalização náutica em margem - altura total de 4,0 m</t>
  </si>
  <si>
    <t>Fornecimento e implantação de suporte duplo metálico galvanizado para placa de sinalização náutica em margem - altura total de 5 m - com embarcação</t>
  </si>
  <si>
    <t>Fornecimento e implantação de suporte duplo metálico galvanizado para placa de sinalização náutica em margem - altura total de 5,0 m</t>
  </si>
  <si>
    <t>Fornecimento e implantação de suporte duplo metálico galvanizado para placa de sinalização náutica em margem - altura total de 5,5 m</t>
  </si>
  <si>
    <t>Fornecimento e implantação de suporte duplo metálico galvanizado para placa de sinalização náutica em margem - altura total de 5,5 m - com embarcação</t>
  </si>
  <si>
    <t>Fornecimento e implantação de suporte duplo polimérico ecológico maciço quadrado de 10 cm para placa de sinalização náutica em margem - altura total de 5,5 m</t>
  </si>
  <si>
    <t>Fornecimento e implantação de suporte duplo polimérico ecológico maciço quadrado de 10 cm para placa de sinalização náutica em margem - altura total de 5,5 m - com embarcação</t>
  </si>
  <si>
    <t>Fornecimento e implantação de suporte duplo polimérico ecológico maciço quadrado de 8 cm para placa de sinalização náutica em margem - altura total de 4,0 m</t>
  </si>
  <si>
    <t>Fornecimento e implantação de suporte duplo polimérico ecológico maciço quadrado de 8 cm para placa de sinalização náutica em margem - altura total de 4,0 m - com embarcação</t>
  </si>
  <si>
    <t>Fornecimento e implantação de suporte duplo polimérico ecológico maciço quadrado de 8 cm para placa de sinalização náutica em margem - altura total de 5,0 m</t>
  </si>
  <si>
    <t>Fornecimento e implantação de suporte duplo polimérico ecológico maciço quadrado de 8 cm para placa de sinalização náutica em margem - altura total de 5,0 m - com embarcação</t>
  </si>
  <si>
    <t>Fornecimento e implantação de suporte simples em madeira com travessa para placa de sinalização náutica em margem - altura total de 4 m</t>
  </si>
  <si>
    <t>Fornecimento e implantação de suporte simples em madeira com travessa para placa de sinalização náutica em margem - altura total de 4 m - com embarcação</t>
  </si>
  <si>
    <t>Fornecimento e implantação de suporte simples em madeira com travessa para placa de sinalização náutica em margem - altura total de 5 m</t>
  </si>
  <si>
    <t>Fornecimento e implantação de suporte simples em madeira com travessa para placa de sinalização náutica em margem - altura total de 5 m - com embarcação</t>
  </si>
  <si>
    <t>Fornecimento e implantação de suporte simples em madeira com travessa para placa de sinalização náutica em margem - altura total de 5,5 m</t>
  </si>
  <si>
    <t>Fornecimento e implantação de suporte simples em madeira com travessa para placa de sinalização náutica em margem - altura total de 5,5 m - com embarcação</t>
  </si>
  <si>
    <t>Fornecimento e implantação de suporte simples metálico galvanizado para placa de sinalização náutica em margem - altura total de 4 m - com embarcação</t>
  </si>
  <si>
    <t>Fornecimento e implantação de suporte simples metálico galvanizado para placa de sinalização náutica em margem - altura total de 4,0 m</t>
  </si>
  <si>
    <t>Fornecimento e implantação de suporte simples metálico galvanizado para placa de sinalização náutica em margem - altura total de 5 m - com embarcação</t>
  </si>
  <si>
    <t>Fornecimento e implantação de suporte simples metálico galvanizado para placa de sinalização náutica em margem - altura total de 5,0 m</t>
  </si>
  <si>
    <t>Fornecimento e implantação de suporte simples metálico galvanizado para placa de sinalização náutica em margem - altura total de 5,5 m</t>
  </si>
  <si>
    <t>Fornecimento e implantação de suporte simples metálico galvanizado para placa de sinalização náutica em margem - altura total de 5,5 m - com embarcação</t>
  </si>
  <si>
    <t>Fornecimento e implantação de suporte simples polimérico ecológico maciço quadrado de 10 cm para placa de sinalização náutica em margem - altura total de 5,5 m</t>
  </si>
  <si>
    <t>Fornecimento e implantação de suporte simples polimérico ecológico maciço quadrado de 10 cm para placa de sinalização náutica em margem - altura total de 5,5 m - com embarcação</t>
  </si>
  <si>
    <t>Fornecimento e implantação de suporte simples polimérico ecológico maciço quadrado de 8 cm para placa de sinalização náutica em margem - altura total de 4 m</t>
  </si>
  <si>
    <t>Fornecimento e implantação de suporte simples polimérico ecológico maciço quadrado de 8 cm para placa de sinalização náutica em margem - altura total de 4 m - com embarcação</t>
  </si>
  <si>
    <t>Fornecimento e implantação de suporte simples polimérico ecológico maciço quadrado de 8 cm para placa de sinalização náutica em margem - altura total de 5 m</t>
  </si>
  <si>
    <t>Fornecimento e implantação de suporte simples polimérico ecológico maciço quadrado de 8 cm para placa de sinalização náutica em margem - altura total de 5 m - com embarcação</t>
  </si>
  <si>
    <t>Fornecimento e instalação de conjunto de acessórios para sistema de fundeio de boia de amarração náutica com 4 manilhas</t>
  </si>
  <si>
    <t>Fornecimento e instalação de conjunto de acessórios para sistema de fundeio de boia de sinalização náutica com 7 manilhas</t>
  </si>
  <si>
    <t>Fornecimento e instalação de corrente 1" para sistema de fundeio de boia de sinalização náutica</t>
  </si>
  <si>
    <t>Fornecimento e instalação de corrente 1/2" para sistema de fundeio de boia de sinalização náutica</t>
  </si>
  <si>
    <t>Fornecimento e instalação de corrente 3/4" para sistema de fundeio de boia de sinalização náutica</t>
  </si>
  <si>
    <t>Fornecimento e instalação de lanterna de sinalização náutica com alcance luminoso de 2 MN em obra de arte especial - com embarcação</t>
  </si>
  <si>
    <t>Fornecimento e instalação de lanterna de sinalização náutica com alcance luminoso de 3 MN em obra de arte especial - com embarcação</t>
  </si>
  <si>
    <t>Fornecimento e instalação de lanterna de sinalização náutica com alcance luminoso de 4 MN em obra de arte especial - com embarcação</t>
  </si>
  <si>
    <t>Fornecimento e instalação de lanterna de sinalização náutica com alcance luminoso de 5 MN em obra de arte especial - com embarcação</t>
  </si>
  <si>
    <t>Fornecimento e instalação de lanterna de sinalização náutica com alcance luminoso de 8 MN em obra de arte especial - com embarcação</t>
  </si>
  <si>
    <t>Fornecimento e instalação de suporte e lanterna de sinalização náutica com alcance luminoso de 2 MN em boia</t>
  </si>
  <si>
    <t>Fornecimento e instalação de suporte e lanterna de sinalização náutica com alcance luminoso de 3 MN em boia</t>
  </si>
  <si>
    <t>Fornecimento e instalação de suporte e lanterna de sinalização náutica com alcance luminoso de 4 MN em boia</t>
  </si>
  <si>
    <t>Fornecimento e instalação de suporte e lanterna de sinalização náutica com alcance luminoso de 5 MN em boia</t>
  </si>
  <si>
    <t>Fornecimento e instalação de suporte e lanterna de sinalização náutica com alcance luminoso de 8 MN em boia</t>
  </si>
  <si>
    <t>Fornecimento e substituição de lanterna de sinalização náutica com alcance luminoso de 2 MN em boia</t>
  </si>
  <si>
    <t>Fornecimento e substituição de lanterna de sinalização náutica com alcance luminoso de 2 MN em obra de arte especial - com embarcação</t>
  </si>
  <si>
    <t>Fornecimento e substituição de lanterna de sinalização náutica com alcance luminoso de 3 MN em boia</t>
  </si>
  <si>
    <t>Fornecimento e substituição de lanterna de sinalização náutica com alcance luminoso de 3 MN em obra de arte especial - com embarcação</t>
  </si>
  <si>
    <t>Fornecimento e substituição de lanterna de sinalização náutica com alcance luminoso de 4 MN em boia</t>
  </si>
  <si>
    <t>Fornecimento e substituição de lanterna de sinalização náutica com alcance luminoso de 4 MN em obra de arte especial - com embarcação</t>
  </si>
  <si>
    <t>Fornecimento e substituição de lanterna de sinalização náutica com alcance luminoso de 5 MN em boia</t>
  </si>
  <si>
    <t>Fornecimento e substituição de lanterna de sinalização náutica com alcance luminoso de 5 MN em obra de arte especial - com embarcação</t>
  </si>
  <si>
    <t>Fornecimento e substituição de lanterna de sinalização náutica com alcance luminoso de 8 MN em boia</t>
  </si>
  <si>
    <t>Fornecimento e substituição de lanterna de sinalização náutica com alcance luminoso de 8 MN em obra de arte especial - com embarcação</t>
  </si>
  <si>
    <t>Implantação de placa de sinalização náutica em margem - equipamentos e mão de obra</t>
  </si>
  <si>
    <t>Implantação de placa de sinalização náutica em margem - equipamentos e mão de obra - com embarcação</t>
  </si>
  <si>
    <t>Implantação de placa de sinalização náutica em obra de arte especial - equipamentos e mão de obra</t>
  </si>
  <si>
    <t>Implantação de placa de sinalização náutica em obra de arte especial - equipamentos e mão de obra - com embarcação</t>
  </si>
  <si>
    <t>Lançamento de boia de sinalização náutica com sistema de fundeio - equipamentos e mão de obra</t>
  </si>
  <si>
    <t>Pintura com epóxi óxido de ferro em chapa metálica com pistola a ar comprimido, uma demão, espessura até 35 µm</t>
  </si>
  <si>
    <t>Pintura com esmalte poliuretano de dois componentes em chapa metálica com pistola a ar comprimido, uma demão, espessura até 35 µm</t>
  </si>
  <si>
    <t>Pintura com fundo fosfotizante, uma demão, em chapa de alumínio com pistola a ar comprimido</t>
  </si>
  <si>
    <t>Poita de concreto com 1.000 kg para boia de sinalização náutica</t>
  </si>
  <si>
    <t>Poita de concreto com 1.500 kg para boia de sinalização náutica</t>
  </si>
  <si>
    <t>Poita de concreto com 500 kg para boia de sinalização náutica</t>
  </si>
  <si>
    <t>Reforma de corpo de boia flutuante cilíndrico D = 1,10m</t>
  </si>
  <si>
    <t>Reforma de corpo de boia flutuante cilíndrico D = 1,10m - com lastro</t>
  </si>
  <si>
    <t>Reforma de corpo de boia flutuante cilíndrico D = 1,42m - boia de amarração</t>
  </si>
  <si>
    <t>Reforma de corpo de boia flutuante cilíndrico D = 1,43m - com lastro</t>
  </si>
  <si>
    <t>Reforma de mangrulho H = 0,90m</t>
  </si>
  <si>
    <t>Reforma de mangrulho H = 1,50m</t>
  </si>
  <si>
    <t>Reforma de marca de tope de bombordo</t>
  </si>
  <si>
    <t>Reforma de marca de tope de boreste</t>
  </si>
  <si>
    <t>Reforma de marca de tope especial</t>
  </si>
  <si>
    <t>Substituição de boia de sinalização náutica com sistema de fundeio - equipamentos e mão de obra</t>
  </si>
  <si>
    <t>Substituição de boia de sinalização náutica sem sistema de fundeio - equipamentos e mão de obra</t>
  </si>
  <si>
    <t>Substituição de placa de sinalização náutica em margem - equipamentos e mão de obra</t>
  </si>
  <si>
    <t>Substituição de placa de sinalização náutica em margem - equipamentos e mão de obra - com embarcação</t>
  </si>
  <si>
    <t>Substituição de placa de sinalização náutica em obra de arte especial - equipamentos e mão de obra</t>
  </si>
  <si>
    <t>Substituição de placa de sinalização náutica em obra de arte especial - equipamentos e mão de obra - com embarcação</t>
  </si>
  <si>
    <t>Aterro compactado em solo reforçado com fita metálica galvanizada - taxa 1,65 kg/m³ - material de jazida</t>
  </si>
  <si>
    <t>Aterro compactado em solo reforçado com fita metálica galvanizada - taxa 12,40 kg/m³ - material de jazida</t>
  </si>
  <si>
    <t>Aterro compactado em solo reforçado com fita metálica galvanizada - taxa 13,23 kg/m³ - material de jazida</t>
  </si>
  <si>
    <t>Aterro compactado em solo reforçado com fita metálica galvanizada - taxa 14,88 kg/m³ - material de jazida</t>
  </si>
  <si>
    <t>Aterro compactado em solo reforçado com fita metálica galvanizada - taxa 19,84 kg/m³ - material de jazida</t>
  </si>
  <si>
    <t>Aterro compactado em solo reforçado com fita metálica galvanizada - taxa 3,31 kg/m³ - material de jazida</t>
  </si>
  <si>
    <t>Aterro compactado em solo reforçado com fita metálica galvanizada - taxa 4,13 kg/m³ - material de jazida</t>
  </si>
  <si>
    <t>Aterro compactado em solo reforçado com fita metálica galvanizada - taxa 4,96 kg/m³ - material de jazida</t>
  </si>
  <si>
    <t>Aterro compactado em solo reforçado com fita metálica galvanizada - taxa 6,61 kg/m³ - material de jazida</t>
  </si>
  <si>
    <t>Aterro compactado em solo reforçado com fita metálica galvanizada - taxa 8,27 kg/m³ - material de jazida</t>
  </si>
  <si>
    <t>Aterro compactado em solo reforçado com fita metálica galvanizada - taxa 9,92 kg/m³ - material de jazida</t>
  </si>
  <si>
    <t>Escoramento da primeira linha de escamas de concreto armado em solo reforçado com fita metálica – utilização de 3 vezes - confecção, instalação e retirada</t>
  </si>
  <si>
    <t>Fabricação de escama de concreto armado para solo reforçado com fita metálica - 2 a 5 ligações - areia e brita comerciais</t>
  </si>
  <si>
    <t>Fabricação de escama de concreto armado para solo reforçado com fita metálica - 2 a 5 ligações - areia extraída e brita produzida</t>
  </si>
  <si>
    <t>Fabricação de escama de concreto armado para solo reforçado com fita metálica - 6 a 8 ligações - areia e brita comerciais</t>
  </si>
  <si>
    <t>Fabricação de escama de concreto armado para solo reforçado com fita metálica - 6 a 8 ligações - areia extraída e brita produzida</t>
  </si>
  <si>
    <t>Moldes metálicos para escama de concreto armado para solo reforçado com fita metálica - formato cruciforme de 1,50 x 1,50 m - utilização de 100 vezes</t>
  </si>
  <si>
    <t>Montagem das escamas de concreto armado em solo reforçado com fita metálica</t>
  </si>
  <si>
    <t>Muro de escama de concreto armado em solo reforçado com fita metálica com altura até 4 m - tipo 1 - areia e brita comerciais</t>
  </si>
  <si>
    <t>Muro de escama de concreto armado em solo reforçado com fita metálica com altura até 4 m - tipo 1 - areia extraída e brita produzida</t>
  </si>
  <si>
    <t>Muro de escama de concreto armado em solo reforçado com fita metálica com altura até 4 m - tipo 2 - areia e brita comerciais</t>
  </si>
  <si>
    <t>Muro de escama de concreto armado em solo reforçado com fita metálica com altura até 4 m - tipo 2 - areia extraída e brita produzida</t>
  </si>
  <si>
    <t>Muro de escama de concreto armado em solo reforçado com fita metálica com altura de 10,0 a 12 m - tipo 1 - areia e brita comerciais</t>
  </si>
  <si>
    <t>Muro de escama de concreto armado em solo reforçado com fita metálica com altura de 10,0 a 12 m - tipo 1 - areia extraída e brita produzida</t>
  </si>
  <si>
    <t>Muro de escama de concreto armado em solo reforçado com fita metálica com altura de 10,0 a 12 m - tipo 2 - areia e brita comerciais</t>
  </si>
  <si>
    <t>Muro de escama de concreto armado em solo reforçado com fita metálica com altura de 10,0 a 12 m - tipo 2 - areia extraída e brita produzida</t>
  </si>
  <si>
    <t>Muro de escama de concreto armado em solo reforçado com fita metálica com altura de 4,0 a 6 m - tipo 1 - areia e brita comerciais</t>
  </si>
  <si>
    <t>Muro de escama de concreto armado em solo reforçado com fita metálica com altura de 4,0 a 6 m - tipo 1 - areia extraída e brita produzida</t>
  </si>
  <si>
    <t>Muro de escama de concreto armado em solo reforçado com fita metálica com altura de 4,0 a 6 m - tipo 2 - areia e brita comerciais</t>
  </si>
  <si>
    <t>Muro de escama de concreto armado em solo reforçado com fita metálica com altura de 4,0 a 6 m - tipo 2 - areia extraída e brita produzida</t>
  </si>
  <si>
    <t>Muro de escama de concreto armado em solo reforçado com fita metálica com altura de 6,0 a 8 m - tipo 1 - areia e brita comerciais</t>
  </si>
  <si>
    <t>Muro de escama de concreto armado em solo reforçado com fita metálica com altura de 6,0 a 8 m - tipo 1 - areia extraída e brita produzida</t>
  </si>
  <si>
    <t>Muro de escama de concreto armado em solo reforçado com fita metálica com altura de 6,0 a 8 m - tipo 2 - areia e brita comerciais</t>
  </si>
  <si>
    <t>Muro de escama de concreto armado em solo reforçado com fita metálica com altura de 6,0 a 8 m - tipo 2 - areia extraída e brita produzida</t>
  </si>
  <si>
    <t>Muro de escama de concreto armado em solo reforçado com fita metálica com altura de 8,0 a 10 m - tipo 1 - areia e brita comerciais</t>
  </si>
  <si>
    <t>Muro de escama de concreto armado em solo reforçado com fita metálica com altura de 8,0 a 10 m - tipo 1 - areia extraída e brita produzida</t>
  </si>
  <si>
    <t>Muro de escama de concreto armado em solo reforçado com fita metálica com altura de 8,0 a 10 m - tipo 2 - areia e brita comerciais</t>
  </si>
  <si>
    <t>Muro de escama de concreto armado em solo reforçado com fita metálica com altura de 8,0 a 10 m - tipo 2 - areia extraída e brita produzida</t>
  </si>
  <si>
    <t>Travador de madeira para escama de concreto armado - utilização de 10 vezes</t>
  </si>
  <si>
    <t>Travamento e nivelamento de escama de concreto armado em solo reforçado com fita metálica</t>
  </si>
  <si>
    <t>Camada drenante com conformação de trator de esteira - areia comercial</t>
  </si>
  <si>
    <t>Camada drenante com conformação de trator de esteira - areia extraída</t>
  </si>
  <si>
    <t>Compactação de aterros a 100% do Proctor intermediário</t>
  </si>
  <si>
    <t>Compactação de aterros a 100% do Proctor normal</t>
  </si>
  <si>
    <t>Compactação de camada final de aterro de rocha</t>
  </si>
  <si>
    <t>Construção de corpo de aterro com material de 3ª categoria oriundo de corte</t>
  </si>
  <si>
    <t>Desmatamento, destocamento, limpeza de área e estocagem do material de limpeza com árvores de diâmetro até 0,15 m</t>
  </si>
  <si>
    <t>Desmonte de blocos de rocha com martelete pneumático</t>
  </si>
  <si>
    <t>Desmonte de matacões ou bloco de rocha por meio de explosivos</t>
  </si>
  <si>
    <t>Desmonte de material de 3ª categoria a frio com argamassa expansiva a céu aberto</t>
  </si>
  <si>
    <t>Destocamento de árvores com diâmetro de 0,15 a 0,30 m</t>
  </si>
  <si>
    <t>Destocamento de árvores com diâmetro maior que 0,30 m</t>
  </si>
  <si>
    <t>Escavação de vala em material de 3ª categoria - resistência a compressão acima de 110 MPa - com escavadeira e rompedor hidráulico 1.700 kg</t>
  </si>
  <si>
    <t>Escavação de vala em material de 3ª categoria - resistência a compressão até 50 MPa - com escavadeira e rompedor hidráulico 1.700 kg</t>
  </si>
  <si>
    <t>Escavação de vala em material de 3ª categoria - resistência a compressão de 50 a 70 MPa - com escavadeira e rompedor hidráulico 1.700 kg</t>
  </si>
  <si>
    <t>Escavação de vala em material de 3ª categoria - resistência a compressão de 70 a 90 MPa - com escavadeira e rompedor hidráulico 1.700 kg</t>
  </si>
  <si>
    <t>Escavação de vala em material de 3ª categoria - resistência a compressão de 90 a 110 MPa - com escavadeira e rompedor hidráulico 1.700 kg</t>
  </si>
  <si>
    <t>Escavação e transporte de material de 3ª categoria - DMT de 0 a 50 m</t>
  </si>
  <si>
    <t>Escavação em material de 3ª categoria</t>
  </si>
  <si>
    <t>Escavação em material de 3ª categoria - resistência a compressão acima de 110 MPa - com escavadeira e rompedor hidráulico 1.700 kg</t>
  </si>
  <si>
    <t>Escavação em material de 3ª categoria - resistência a compressão até 50 MPa - com escavadeira e rompedor hidráulico 1.700 kg</t>
  </si>
  <si>
    <t>Escavação em material de 3ª categoria - resistência a compressão de 50 a 70 MPa - com escavadeira e rompedor hidráulico 1.700 kg</t>
  </si>
  <si>
    <t>Escavação em material de 3ª categoria - resistência a compressão de 70 a 90 MPa - com escavadeira e rompedor hidráulico 1.700 kg</t>
  </si>
  <si>
    <t>Escavação em material de 3ª categoria - resistência a compressão de 90 a 110 MPa - com escavadeira e rompedor hidráulico 1.700 kg</t>
  </si>
  <si>
    <t>Escavação mecânica com retroescavadeira em material de 1ª categoria</t>
  </si>
  <si>
    <t>Escavação, carga e transporte de material de 1ª categoria - DMT de 1.000 a 1.200 m - caminho de serviço em leito natural - com carregadeira e caminhão basculante de 14 m³</t>
  </si>
  <si>
    <t>Escavação, carga e transporte de material de 1ª categoria - DMT de 1.000 a 1.200 m - caminho de serviço em leito natural - com escavadeira e caminhão basculante de 14 m³</t>
  </si>
  <si>
    <t>Escavação, carga e transporte de material de 1ª categoria - DMT de 1.000 a 1.200 m - caminho de serviço em revestimento primário - com carregadeira e caminhão basculante de 14 m³</t>
  </si>
  <si>
    <t>Escavação, carga e transporte de material de 1ª categoria - DMT de 1.000 a 1.200 m - caminho de serviço em revestimento primário - com escavadeira e caminhão basculante de 14 m³</t>
  </si>
  <si>
    <t>Escavação, carga e transporte de material de 1ª categoria - DMT de 1.000 a 1.200 m - caminho de serviço pavimentado - com carregadeira e caminhão basculante de 14 m³</t>
  </si>
  <si>
    <t>Escavação, carga e transporte de material de 1ª categoria - DMT de 1.000 a 1.200 m - caminho de serviço pavimentado - com escavadeira e caminhão basculante de 14 m³</t>
  </si>
  <si>
    <t>Escavação, carga e transporte de material de 1ª categoria - DMT de 1.200 a 1.400 m - caminho de serviço em leito natural - com carregadeira e caminhão basculante de 14 m³</t>
  </si>
  <si>
    <t>Escavação, carga e transporte de material de 1ª categoria - DMT de 1.200 a 1.400 m - caminho de serviço em leito natural - com escavadeira e caminhão basculante de 14 m³</t>
  </si>
  <si>
    <t>Escavação, carga e transporte de material de 1ª categoria - DMT de 1.200 a 1.400 m - caminho de serviço em revestimento primário - com carregadeira e caminhão basculante de 14 m³</t>
  </si>
  <si>
    <t>Escavação, carga e transporte de material de 1ª categoria - DMT de 1.200 a 1.400 m - caminho de serviço em revestimento primário - com escavadeira e caminhão basculante de 14 m³</t>
  </si>
  <si>
    <t>Escavação, carga e transporte de material de 1ª categoria - DMT de 1.200 a 1.400 m - caminho de serviço pavimentado - com carregadeira e caminhão basculante de 14 m³</t>
  </si>
  <si>
    <t>Escavação, carga e transporte de material de 1ª categoria - DMT de 1.200 a 1.400 m - caminho de serviço pavimentado - com escavadeira e caminhão basculante de 14 m³</t>
  </si>
  <si>
    <t>Escavação, carga e transporte de material de 1ª categoria - DMT de 1.400 a 1.600 m - caminho de serviço em leito natural - com carregadeira e caminhão basculante de 14 m³</t>
  </si>
  <si>
    <t>Escavação, carga e transporte de material de 1ª categoria - DMT de 1.400 a 1.600 m - caminho de serviço em leito natural - com escavadeira e caminhão basculante de 14 m³</t>
  </si>
  <si>
    <t>Escavação, carga e transporte de material de 1ª categoria - DMT de 1.400 a 1.600 m - caminho de serviço em revestimento primário - com carregadeira e caminhão basculante de 14 m³</t>
  </si>
  <si>
    <t>Escavação, carga e transporte de material de 1ª categoria - DMT de 1.400 a 1.600 m - caminho de serviço em revestimento primário - com escavadeira e caminhão basculante de 14 m³</t>
  </si>
  <si>
    <t>Escavação, carga e transporte de material de 1ª categoria - DMT de 1.400 a 1.600 m - caminho de serviço pavimentado - com carregadeira e caminhão basculante de 14 m³</t>
  </si>
  <si>
    <t>Escavação, carga e transporte de material de 1ª categoria - DMT de 1.400 a 1.600 m - caminho de serviço pavimentado - com escavadeira e caminhão basculante de 14 m³</t>
  </si>
  <si>
    <t>Escavação, carga e transporte de material de 1ª categoria - DMT de 1.600 a 1.800 m - caminho de serviço em leito natural - com carregadeira e caminhão basculante de 14 m³</t>
  </si>
  <si>
    <t>Escavação, carga e transporte de material de 1ª categoria - DMT de 1.600 a 1.800 m - caminho de serviço em leito natural - com escavadeira e caminhão basculante de 14 m³</t>
  </si>
  <si>
    <t>Escavação, carga e transporte de material de 1ª categoria - DMT de 1.600 a 1.800 m - caminho de serviço em revestimento primário - com carregadeira e caminhão basculante de 14 m³</t>
  </si>
  <si>
    <t>Escavação, carga e transporte de material de 1ª categoria - DMT de 1.600 a 1.800 m - caminho de serviço em revestimento primário - com escavadeira e caminhão basculante de 14 m³</t>
  </si>
  <si>
    <t>Escavação, carga e transporte de material de 1ª categoria - DMT de 1.600 a 1.800 m - caminho de serviço pavimentado - com carregadeira e caminhão basculante de 14 m³</t>
  </si>
  <si>
    <t>Escavação, carga e transporte de material de 1ª categoria - DMT de 1.600 a 1.800 m - caminho de serviço pavimentado - com escavadeira e caminhão basculante de 14 m³</t>
  </si>
  <si>
    <t>Escavação, carga e transporte de material de 1ª categoria - DMT de 1.800 a 2.000 m - caminho de serviço em leito natural - com carregadeira e caminhão basculante de 14 m³</t>
  </si>
  <si>
    <t>Escavação, carga e transporte de material de 1ª categoria - DMT de 1.800 a 2.000 m - caminho de serviço em leito natural - com escavadeira e caminhão basculante de 14 m³</t>
  </si>
  <si>
    <t>Escavação, carga e transporte de material de 1ª categoria - DMT de 1.800 a 2.000 m - caminho de serviço em revestimento primário - com carregadeira e caminhão basculante de 14 m³</t>
  </si>
  <si>
    <t>Escavação, carga e transporte de material de 1ª categoria - DMT de 1.800 a 2.000 m - caminho de serviço em revestimento primário - com escavadeira e caminhão basculante de 14 m³</t>
  </si>
  <si>
    <t>Escavação, carga e transporte de material de 1ª categoria - DMT de 1.800 a 2.000 m - caminho de serviço pavimentado - com carregadeira e caminhão basculante de 14 m³</t>
  </si>
  <si>
    <t>Escavação, carga e transporte de material de 1ª categoria - DMT de 1.800 a 2.000 m - caminho de serviço pavimentado - com escavadeira e caminhão basculante de 14 m³</t>
  </si>
  <si>
    <t>Escavação, carga e transporte de material de 1ª categoria - DMT de 2.000 a 2.500 m - caminho de serviço em leito natural - com carregadeira e caminhão basculante de 14 m³</t>
  </si>
  <si>
    <t>Escavação, carga e transporte de material de 1ª categoria - DMT de 2.000 a 2.500 m - caminho de serviço em leito natural - com escavadeira e caminhão basculante de 14 m³</t>
  </si>
  <si>
    <t>Escavação, carga e transporte de material de 1ª categoria - DMT de 2.000 a 2.500 m - caminho de serviço em revestimento primário - com carregadeira e caminhão basculante de 14 m³</t>
  </si>
  <si>
    <t>Escavação, carga e transporte de material de 1ª categoria - DMT de 2.000 a 2.500 m - caminho de serviço em revestimento primário - com escavadeira e caminhão basculante de 14 m³</t>
  </si>
  <si>
    <t>Escavação, carga e transporte de material de 1ª categoria - DMT de 2.000 a 2.500 m - caminho de serviço pavimentado - com carregadeira e caminhão basculante de 14 m³</t>
  </si>
  <si>
    <t>Escavação, carga e transporte de material de 1ª categoria - DMT de 2.000 a 2.500 m - caminho de serviço pavimentado - com escavadeira e caminhão basculante de 14 m³</t>
  </si>
  <si>
    <t>Escavação, carga e transporte de material de 1ª categoria - DMT de 2.500 a 3.000 m - caminho de serviço em leito natural - com carregadeira e caminhão basculante de 14 m³</t>
  </si>
  <si>
    <t>Escavação, carga e transporte de material de 1ª categoria - DMT de 2.500 a 3.000 m - caminho de serviço em leito natural - com escavadeira e caminhão basculante de 14 m³</t>
  </si>
  <si>
    <t>Escavação, carga e transporte de material de 1ª categoria - DMT de 2.500 a 3.000 m - caminho de serviço em revestimento primário - com carregadeira e caminhão basculante de 14 m³</t>
  </si>
  <si>
    <t>Escavação, carga e transporte de material de 1ª categoria - DMT de 2.500 a 3.000 m - caminho de serviço em revestimento primário - com escavadeira e caminhão basculante de 14 m³</t>
  </si>
  <si>
    <t>Escavação, carga e transporte de material de 1ª categoria - DMT de 2.500 a 3.000 m - caminho de serviço pavimentado - com carregadeira e caminhão basculante de 14 m³</t>
  </si>
  <si>
    <t>Escavação, carga e transporte de material de 1ª categoria - DMT de 2.500 a 3.000 m - caminho de serviço pavimentado - com escavadeira e caminhão basculante de 14 m³</t>
  </si>
  <si>
    <t>Escavação, carga e transporte de material de 1ª categoria - DMT de 200 a 400 m - caminho de serviço em leito natural - com carregadeira e caminhão basculante de 14 m³</t>
  </si>
  <si>
    <t>Escavação, carga e transporte de material de 1ª categoria - DMT de 200 a 400 m - caminho de serviço em leito natural - com escavadeira e caminhão basculante de 14 m³</t>
  </si>
  <si>
    <t>Escavação, carga e transporte de material de 1ª categoria - DMT de 200 a 400 m - caminho de serviço em revestimento primário - com carregadeira e caminhão basculante de 14 m³</t>
  </si>
  <si>
    <t>Escavação, carga e transporte de material de 1ª categoria - DMT de 200 a 400 m - caminho de serviço em revestimento primário - com escavadeira e caminhão basculante de 14 m³</t>
  </si>
  <si>
    <t>Escavação, carga e transporte de material de 1ª categoria - DMT de 200 a 400 m - caminho de serviço pavimentado - com carregadeira e caminhão basculante de 14 m³</t>
  </si>
  <si>
    <t>Escavação, carga e transporte de material de 1ª categoria - DMT de 200 a 400 m - caminho de serviço pavimentado - com escavadeira e caminhão basculante de 14 m³</t>
  </si>
  <si>
    <t>Escavação, carga e transporte de material de 1ª categoria - DMT de 400 a 600 m - caminho de serviço em leito natural - com carregadeira e caminhão basculante de 14 m³</t>
  </si>
  <si>
    <t>Escavação, carga e transporte de material de 1ª categoria - DMT de 400 a 600 m - caminho de serviço em leito natural - com escavadeira e caminhão basculante de 14 m³</t>
  </si>
  <si>
    <t>Escavação, carga e transporte de material de 1ª categoria - DMT de 400 a 600 m - caminho de serviço em revestimento primário - com carregadeira e caminhão basculante de 14 m³</t>
  </si>
  <si>
    <t>Escavação, carga e transporte de material de 1ª categoria - DMT de 400 a 600 m - caminho de serviço em revestimento primário - com escavadeira e caminhão basculante de 14 m³</t>
  </si>
  <si>
    <t>Escavação, carga e transporte de material de 1ª categoria - DMT de 400 a 600 m - caminho de serviço pavimentado - com carregadeira e caminhão basculante de 14 m³</t>
  </si>
  <si>
    <t>Escavação, carga e transporte de material de 1ª categoria - DMT de 400 a 600 m - caminho de serviço pavimentado - com escavadeira e caminhão basculante de 14 m³</t>
  </si>
  <si>
    <t>Escavação, carga e transporte de material de 1ª categoria - DMT de 50 a 200 m - caminho de serviço em leito natural - com carregadeira e caminhão basculante de 14 m³</t>
  </si>
  <si>
    <t>Escavação, carga e transporte de material de 1ª categoria - DMT de 50 a 200 m - caminho de serviço em leito natural - com escavadeira e caminhão basculante de 14 m³</t>
  </si>
  <si>
    <t>Escavação, carga e transporte de material de 1ª categoria - DMT de 50 a 200 m - caminho de serviço em revestimento primário - com carregadeira e caminhão basculante de 14 m³</t>
  </si>
  <si>
    <t>Escavação, carga e transporte de material de 1ª categoria - DMT de 50 a 200 m - caminho de serviço em revestimento primário - com escavadeira e caminhão basculante de 14 m³</t>
  </si>
  <si>
    <t>Escavação, carga e transporte de material de 1ª categoria - DMT de 50 a 200 m - caminho de serviço pavimentado - com carregadeira e caminhão basculante de 14 m³</t>
  </si>
  <si>
    <t>Escavação, carga e transporte de material de 1ª categoria - DMT de 50 a 200 m - caminho de serviço pavimentado - com escavadeira e caminhão basculante de 14 m³</t>
  </si>
  <si>
    <t>Escavação, carga e transporte de material de 1ª categoria - DMT de 600 a 800 m - caminho de serviço em leito natural - com carregadeira e caminhão basculante de 14 m³</t>
  </si>
  <si>
    <t>Escavação, carga e transporte de material de 1ª categoria - DMT de 600 a 800 m - caminho de serviço em leito natural - com escavadeira e caminhão basculante de 14 m³</t>
  </si>
  <si>
    <t>Escavação, carga e transporte de material de 1ª categoria - DMT de 600 a 800 m - caminho de serviço em revestimento primário - com carregadeira e caminhão basculante de 14 m³</t>
  </si>
  <si>
    <t>Escavação, carga e transporte de material de 1ª categoria - DMT de 600 a 800 m - caminho de serviço em revestimento primário - com escavadeira e caminhão basculante de 14 m³</t>
  </si>
  <si>
    <t>Escavação, carga e transporte de material de 1ª categoria - DMT de 600 a 800 m - caminho de serviço pavimentado - com carregadeira e caminhão basculante de 14 m³</t>
  </si>
  <si>
    <t>Escavação, carga e transporte de material de 1ª categoria - DMT de 600 a 800 m - caminho de serviço pavimentado - com escavadeira e caminhão basculante de 14 m³</t>
  </si>
  <si>
    <t>Escavação, carga e transporte de material de 1ª categoria - DMT de 800 a 1.000 m - caminho de serviço em leito natural - com carregadeira e caminhão basculante de 14 m³</t>
  </si>
  <si>
    <t>Escavação, carga e transporte de material de 1ª categoria - DMT de 800 a 1.000 m - caminho de serviço em leito natural - com escavadeira e caminhão basculante de 14 m³</t>
  </si>
  <si>
    <t>Escavação, carga e transporte de material de 1ª categoria - DMT de 800 a 1.000 m - caminho de serviço em revestimento primário - com carregadeira e caminhão basculante de 14 m³</t>
  </si>
  <si>
    <t>Escavação, carga e transporte de material de 1ª categoria - DMT de 800 a 1.000 m - caminho de serviço em revestimento primário - com escavadeira e caminhão basculante de 14 m³</t>
  </si>
  <si>
    <t>Escavação, carga e transporte de material de 1ª categoria - DMT de 800 a 1.000 m - caminho de serviço pavimentado - com carregadeira e caminhão basculante de 14 m³</t>
  </si>
  <si>
    <t>Escavação, carga e transporte de material de 1ª categoria - DMT de 800 a 1.000 m - caminho de serviço pavimentado - com escavadeira e caminhão basculante de 14 m³</t>
  </si>
  <si>
    <t>Escavação, carga e transporte de material de 1ª categoria na distância de 3.000 m - caminho de serviço em leito natural - com carregadeira e caminhão basculante de 14 m³</t>
  </si>
  <si>
    <t>Escavação, carga e transporte de material de 1ª categoria na distância de 3.000 m - caminho de serviço em leito natural - com escavadeira e caminhão basculante de 14 m³</t>
  </si>
  <si>
    <t>Escavação, carga e transporte de material de 1ª categoria na distância de 3.000 m - caminho de serviço em revestimento primário - com carregadeira e caminhão basculante de 14 m³</t>
  </si>
  <si>
    <t>Escavação, carga e transporte de material de 1ª categoria na distância de 3.000 m - caminho de serviço em revestimento primário - com escavadeira e caminhão basculante de 14 m³</t>
  </si>
  <si>
    <t>Escavação, carga e transporte de material de 1ª categoria na distância de 3.000 m - caminho de serviço pavimentado - com carregadeira e caminhão basculante de 14 m³</t>
  </si>
  <si>
    <t>Escavação, carga e transporte de material de 1ª categoria na distância de 3.000 m - caminho de serviço pavimentado - com escavadeira e caminhão basculante de 14 m³</t>
  </si>
  <si>
    <t>Escavação, carga e transporte de material de 2ª categoria - DMT de 1.000 a 1.200 m - caminho de serviço em leito natural - com carregadeira e caminhão basculante de 14 m³</t>
  </si>
  <si>
    <t>Escavação, carga e transporte de material de 2ª categoria - DMT de 1.000 a 1.200 m - caminho de serviço em leito natural - com escavadeira e caminhão basculante de 14 m³</t>
  </si>
  <si>
    <t>Escavação, carga e transporte de material de 2ª categoria - DMT de 1.000 a 1.200 m - caminho de serviço em revestimento primário - com carregadeira e caminhão basculante de 14 m³</t>
  </si>
  <si>
    <t>Escavação, carga e transporte de material de 2ª categoria - DMT de 1.000 a 1.200 m - caminho de serviço em revestimento primário - com escavadeira e caminhão basculante de 14 m³</t>
  </si>
  <si>
    <t>Escavação, carga e transporte de material de 2ª categoria - DMT de 1.000 a 1.200 m - caminho de serviço pavimentado - com carregadeira e caminhão basculante de 14 m³</t>
  </si>
  <si>
    <t>Escavação, carga e transporte de material de 2ª categoria - DMT de 1.000 a 1.200 m - caminho de serviço pavimentado - com escavadeira e caminhão basculante de 14 m³</t>
  </si>
  <si>
    <t>Escavação, carga e transporte de material de 2ª categoria - DMT de 1.200 a 1.400 m - caminho de serviço em leito natural - com carregadeira e caminhão basculante de 14 m³</t>
  </si>
  <si>
    <t>Escavação, carga e transporte de material de 2ª categoria - DMT de 1.200 a 1.400 m - caminho de serviço em leito natural - com escavadeira e caminhão basculante de 14 m³</t>
  </si>
  <si>
    <t>Escavação, carga e transporte de material de 2ª categoria - DMT de 1.200 a 1.400 m - caminho de serviço em revestimento primário - com carregadeira e caminhão basculante de 14 m³</t>
  </si>
  <si>
    <t>Escavação, carga e transporte de material de 2ª categoria - DMT de 1.200 a 1.400 m - caminho de serviço em revestimento primário - com escavadeira e caminhão basculante de 14 m³</t>
  </si>
  <si>
    <t>Escavação, carga e transporte de material de 2ª categoria - DMT de 1.200 a 1.400 m - caminho de serviço pavimentado - com carregadeira e caminhão basculante de 14 m³</t>
  </si>
  <si>
    <t>Escavação, carga e transporte de material de 2ª categoria - DMT de 1.200 a 1.400 m - caminho de serviço pavimentado - com escavadeira e caminhão basculante de 14 m³</t>
  </si>
  <si>
    <t>Escavação, carga e transporte de material de 2ª categoria - DMT de 1.400 a 1.600 m - caminho de serviço em leito natural - com carregadeira e caminhão basculante de 14 m³</t>
  </si>
  <si>
    <t>Escavação, carga e transporte de material de 2ª categoria - DMT de 1.400 a 1.600 m - caminho de serviço em leito natural - com escavadeira e caminhão basculante de 14 m³</t>
  </si>
  <si>
    <t>Escavação, carga e transporte de material de 2ª categoria - DMT de 1.400 a 1.600 m - caminho de serviço em revestimento primário - com carregadeira e caminhão basculante de 14 m³</t>
  </si>
  <si>
    <t>Escavação, carga e transporte de material de 2ª categoria - DMT de 1.400 a 1.600 m - caminho de serviço em revestimento primário - com escavadeira e caminhão basculante de 14 m³</t>
  </si>
  <si>
    <t>Escavação, carga e transporte de material de 2ª categoria - DMT de 1.400 a 1.600 m - caminho de serviço pavimentado - com carregadeira e caminhão basculante de 14 m³</t>
  </si>
  <si>
    <t>Escavação, carga e transporte de material de 2ª categoria - DMT de 1.400 a 1.600 m - caminho de serviço pavimentado - com escavadeira e caminhão basculante de 14 m³</t>
  </si>
  <si>
    <t>Escavação, carga e transporte de material de 2ª categoria - DMT de 1.600 a 1.800 m - caminho de serviço em leito natural - com carregadeira e caminhão basculante de 14 m³</t>
  </si>
  <si>
    <t>Escavação, carga e transporte de material de 2ª categoria - DMT de 1.600 a 1.800 m - caminho de serviço em leito natural - com escavadeira e caminhão basculante de 14 m³</t>
  </si>
  <si>
    <t>Escavação, carga e transporte de material de 2ª categoria - DMT de 1.600 a 1.800 m - caminho de serviço em revestimento primário - com carregadeira e caminhão basculante de 14 m³</t>
  </si>
  <si>
    <t>Escavação, carga e transporte de material de 2ª categoria - DMT de 1.600 a 1.800 m - caminho de serviço em revestimento primário - com escavadeira e caminhão basculante de 14 m³</t>
  </si>
  <si>
    <t>Escavação, carga e transporte de material de 2ª categoria - DMT de 1.600 a 1.800 m - caminho de serviço pavimentado - com carregadeira e caminhão basculante de 14 m³</t>
  </si>
  <si>
    <t>Escavação, carga e transporte de material de 2ª categoria - DMT de 1.600 a 1.800 m - caminho de serviço pavimentado - com escavadeira e caminhão basculante de 14 m³</t>
  </si>
  <si>
    <t>Escavação, carga e transporte de material de 2ª categoria - DMT de 1.800 a 2.000 m - caminho de serviço em leito natural - com carregadeira e caminhão basculante de 14 m³</t>
  </si>
  <si>
    <t>Escavação, carga e transporte de material de 2ª categoria - DMT de 1.800 a 2.000 m - caminho de serviço em leito natural - com escavadeira e caminhão basculante de 14 m³</t>
  </si>
  <si>
    <t>Escavação, carga e transporte de material de 2ª categoria - DMT de 1.800 a 2.000 m - caminho de serviço em revestimento primário - com carregadeira e caminhão basculante de 14 m³</t>
  </si>
  <si>
    <t>Escavação, carga e transporte de material de 2ª categoria - DMT de 1.800 a 2.000 m - caminho de serviço em revestimento primário - com escavadeira e caminhão basculante de 14 m³</t>
  </si>
  <si>
    <t>Escavação, carga e transporte de material de 2ª categoria - DMT de 1.800 a 2.000 m - caminho de serviço pavimentado - com carregadeira e caminhão basculante de 14 m³</t>
  </si>
  <si>
    <t>Escavação, carga e transporte de material de 2ª categoria - DMT de 1.800 a 2.000 m - caminho de serviço pavimentado - com escavadeira e caminhão basculante de 14 m³</t>
  </si>
  <si>
    <t>Escavação, carga e transporte de material de 2ª categoria - DMT de 2.000 a 2.500 m - caminho de serviço em leito natural - com carregadeira e caminhão basculante de 14 m³</t>
  </si>
  <si>
    <t>Escavação, carga e transporte de material de 2ª categoria - DMT de 2.000 a 2.500 m - caminho de serviço em leito natural - com escavadeira e caminhão basculante de 14 m³</t>
  </si>
  <si>
    <t>Escavação, carga e transporte de material de 2ª categoria - DMT de 2.000 a 2.500 m - caminho de serviço em revestimento primário - com carregadeira e caminhão basculante de 14 m³</t>
  </si>
  <si>
    <t>Escavação, carga e transporte de material de 2ª categoria - DMT de 2.000 a 2.500 m - caminho de serviço em revestimento primário - com escavadeira e caminhão basculante de 14 m³</t>
  </si>
  <si>
    <t>Escavação, carga e transporte de material de 2ª categoria - DMT de 2.000 a 2.500 m - caminho de serviço pavimentado - com carregadeira e caminhão basculante de 14 m³</t>
  </si>
  <si>
    <t>Escavação, carga e transporte de material de 2ª categoria - DMT de 2.000 a 2.500 m - caminho de serviço pavimentado - com escavadeira e caminhão basculante de 14 m³</t>
  </si>
  <si>
    <t>Escavação, carga e transporte de material de 2ª categoria - DMT de 2.500 a 3.000 m - caminho de serviço em leito natural - com carregadeira e caminhão basculante de 14 m³</t>
  </si>
  <si>
    <t>Escavação, carga e transporte de material de 2ª categoria - DMT de 2.500 a 3.000 m - caminho de serviço em leito natural - com escavadeira e caminhão basculante de 14 m³</t>
  </si>
  <si>
    <t>Escavação, carga e transporte de material de 2ª categoria - DMT de 2.500 a 3.000 m - caminho de serviço em revestimento primário - com carregadeira e caminhão basculante de 14 m³</t>
  </si>
  <si>
    <t>Escavação, carga e transporte de material de 2ª categoria - DMT de 2.500 a 3.000 m - caminho de serviço em revestimento primário - com escavadeira e caminhão basculante de 14 m³</t>
  </si>
  <si>
    <t>Escavação, carga e transporte de material de 2ª categoria - DMT de 2.500 a 3.000 m - caminho de serviço pavimentado - com carregadeira e caminhão basculante de 14 m³</t>
  </si>
  <si>
    <t>Escavação, carga e transporte de material de 2ª categoria - DMT de 2.500 a 3.000 m - caminho de serviço pavimentado - com escavadeira e caminhão basculante de 14 m³</t>
  </si>
  <si>
    <t>Escavação, carga e transporte de material de 2ª categoria - DMT de 200 a 400 m - caminho de serviço em leito natural - com carregadeira e caminhão basculante de 14 m³</t>
  </si>
  <si>
    <t>Escavação, carga e transporte de material de 2ª categoria - DMT de 200 a 400 m - caminho de serviço em leito natural - com escavadeira e caminhão basculante de 14 m³</t>
  </si>
  <si>
    <t>Escavação, carga e transporte de material de 2ª categoria - DMT de 200 a 400 m - caminho de serviço em revestimento primário - com carregadeira e caminhão basculante de 14 m³</t>
  </si>
  <si>
    <t>Escavação, carga e transporte de material de 2ª categoria - DMT de 200 a 400 m - caminho de serviço em revestimento primário - com escavadeira e caminhão basculante de 14 m³</t>
  </si>
  <si>
    <t>Escavação, carga e transporte de material de 2ª categoria - DMT de 200 a 400 m - caminho de serviço pavimentado - com carregadeira e caminhão basculante de 14 m³</t>
  </si>
  <si>
    <t>Escavação, carga e transporte de material de 2ª categoria - DMT de 200 a 400 m - caminho de serviço pavimentado - com escavadeira e caminhão basculante de 14 m³</t>
  </si>
  <si>
    <t>Escavação, carga e transporte de material de 2ª categoria - DMT de 400 a 600 m - caminho de serviço em leito natural - com carregadeira e caminhão basculante de 14 m³</t>
  </si>
  <si>
    <t>Escavação, carga e transporte de material de 2ª categoria - DMT de 400 a 600 m - caminho de serviço em leito natural - com escavadeira e caminhão basculante de 14 m³</t>
  </si>
  <si>
    <t>Escavação, carga e transporte de material de 2ª categoria - DMT de 400 a 600 m - caminho de serviço em revestimento primário - com carregadeira e caminhão basculante de 14 m³</t>
  </si>
  <si>
    <t>Escavação, carga e transporte de material de 2ª categoria - DMT de 400 a 600 m - caminho de serviço em revestimento primário - com escavadeira e caminhão basculante de 14 m³</t>
  </si>
  <si>
    <t>Escavação, carga e transporte de material de 2ª categoria - DMT de 400 a 600 m - caminho de serviço pavimentado - com carregadeira e caminhão basculante de 14 m³</t>
  </si>
  <si>
    <t>Escavação, carga e transporte de material de 2ª categoria - DMT de 400 a 600 m - caminho de serviço pavimentado - com escavadeira e caminhão basculante de 14 m³</t>
  </si>
  <si>
    <t>Escavação, carga e transporte de material de 2ª categoria - DMT de 50 a 200 m - caminho de serviço em leito natural - com carregadeira e caminhão basculante de 14 m³</t>
  </si>
  <si>
    <t>Escavação, carga e transporte de material de 2ª categoria - DMT de 50 a 200 m - caminho de serviço em leito natural - com escavadeira e caminhão basculante de 14 m³</t>
  </si>
  <si>
    <t>Escavação, carga e transporte de material de 2ª categoria - DMT de 50 a 200 m - caminho de serviço em revestimento primário - com carregadeira e caminhão basculante de 14 m³</t>
  </si>
  <si>
    <t>Escavação, carga e transporte de material de 2ª categoria - DMT de 50 a 200 m - caminho de serviço em revestimento primário - com escavadeira e caminhão basculante de 14 m³</t>
  </si>
  <si>
    <t>Escavação, carga e transporte de material de 2ª categoria - DMT de 50 a 200 m - caminho de serviço pavimentado - com carregadeira e caminhão basculante de 14 m³</t>
  </si>
  <si>
    <t>Escavação, carga e transporte de material de 2ª categoria - DMT de 50 a 200 m - caminho de serviço pavimentado - com escavadeira e caminhão basculante de 14 m³</t>
  </si>
  <si>
    <t>Escavação, carga e transporte de material de 2ª categoria - DMT de 50 m</t>
  </si>
  <si>
    <t>Escavação, carga e transporte de material de 2ª categoria - DMT de 600 a 800 m - caminho de serviço em leito natural - com carregadeira e caminhão basculante de 14 m³</t>
  </si>
  <si>
    <t>Escavação, carga e transporte de material de 2ª categoria - DMT de 600 a 800 m - caminho de serviço em leito natural - com escavadeira e caminhão basculante de 14 m³</t>
  </si>
  <si>
    <t>Escavação, carga e transporte de material de 2ª categoria - DMT de 600 a 800 m - caminho de serviço em revestimento primário - com carregadeira e caminhão basculante de 14 m³</t>
  </si>
  <si>
    <t>Escavação, carga e transporte de material de 2ª categoria - DMT de 600 a 800 m - caminho de serviço em revestimento primário - com escavadeira e caminhão basculante de 14 m³</t>
  </si>
  <si>
    <t>Escavação, carga e transporte de material de 2ª categoria - DMT de 600 a 800 m - caminho de serviço pavimentado - com carregadeira e caminhão basculante de 14 m³</t>
  </si>
  <si>
    <t>Escavação, carga e transporte de material de 2ª categoria - DMT de 600 a 800 m - caminho de serviço pavimentado - com escavadeira e caminhão basculante de 14 m³</t>
  </si>
  <si>
    <t>Escavação, carga e transporte de material de 2ª categoria - DMT de 800 a 1.000 m - caminho de serviço em leito natural - com carregadeira e caminhão basculante de 14 m³</t>
  </si>
  <si>
    <t>Escavação, carga e transporte de material de 2ª categoria - DMT de 800 a 1.000 m - caminho de serviço em leito natural - com escavadeira e caminhão basculante de 14 m³</t>
  </si>
  <si>
    <t>Escavação, carga e transporte de material de 2ª categoria - DMT de 800 a 1.000 m - caminho de serviço em revestimento primário - com carregadeira e caminhão basculante de 14 m³</t>
  </si>
  <si>
    <t>Escavação, carga e transporte de material de 2ª categoria - DMT de 800 a 1.000 m - caminho de serviço em revestimento primário - com escavadeira e caminhão basculante de 14 m³</t>
  </si>
  <si>
    <t>Escavação, carga e transporte de material de 2ª categoria - DMT de 800 a 1.000 m - caminho de serviço pavimentado - com carregadeira e caminhão basculante de 14 m³</t>
  </si>
  <si>
    <t>Escavação, carga e transporte de material de 2ª categoria - DMT de 800 a 1.000 m - caminho de serviço pavimentado - com escavadeira e caminhão basculante de 14 m³</t>
  </si>
  <si>
    <t>Escavação, carga e transporte de material de 2ª categoria na distância de 3.000 m - caminho de serviço em leito natural - com escavadeira e caminhão basculante de 14 m³</t>
  </si>
  <si>
    <t>Escavação, carga e transporte de material de 2ª categoria na distância de 3.000 m - caminho de serviço em leito natural com carregadeira e caminhão basculante de 14 m³</t>
  </si>
  <si>
    <t>Escavação, carga e transporte de material de 2ª categoria na distância de 3.000 m - caminho de serviço em revestimento primário - com escavadeira e caminhão basculante de 14 m³</t>
  </si>
  <si>
    <t>Escavação, carga e transporte de material de 2ª categoria na distância de 3.000 m - caminho de serviço pavimentado - com carregadeira e caminhão basculante de 14 m³</t>
  </si>
  <si>
    <t>Escavação, carga e transporte de material de 2ª categoria na distância de 3.000 m - caminho de serviço pavimentado - com escavadeira e caminhão basculante de 14 m³</t>
  </si>
  <si>
    <t>Escavação, carga e transporte de material de 2ª categoria na distância de 3.000 m -caminho de serviço com revestimento primário com carregadeira e caminhão basculante de 14 m³</t>
  </si>
  <si>
    <t>Escavação, carga e transporte de material de 3ª categoria - DMT de 1.000 a 1.200 m - caminho de serviço em leito natural com caminhão basculante de 12 m³</t>
  </si>
  <si>
    <t>Escavação, carga e transporte de material de 3ª categoria - DMT de 1.000 a 1.200 m - caminho de serviço em revestimento primário - com caminhão basculante de 12 m³</t>
  </si>
  <si>
    <t>Escavação, carga e transporte de material de 3ª categoria - DMT de 1.000 a 1.200 m - caminho de serviço pavimentado - com caminhão basculante de 12 m³</t>
  </si>
  <si>
    <t>Escavação, carga e transporte de material de 3ª categoria - DMT de 1.200 a 1.400 m - caminho de serviço em leito natural com caminhão basculante de 12 m³</t>
  </si>
  <si>
    <t>Escavação, carga e transporte de material de 3ª categoria - DMT de 1.200 a 1.400 m - caminho de serviço em revestimento primário - com caminhão basculante de 12 m³</t>
  </si>
  <si>
    <t>Escavação, carga e transporte de material de 3ª categoria - DMT de 1.200 a 1.400 m - caminho de serviço pavimentado - com caminhão basculante de 12 m³</t>
  </si>
  <si>
    <t>Escavação, carga e transporte de material de 3ª categoria - DMT de 1.400 a 1.600 m - caminho de serviço em leito natural com caminhão basculante de 12 m³</t>
  </si>
  <si>
    <t>Escavação, carga e transporte de material de 3ª categoria - DMT de 1.400 a 1.600 m - caminho de serviço em revestimento primário - com caminhão basculante de 12 m³</t>
  </si>
  <si>
    <t>Escavação, carga e transporte de material de 3ª categoria - DMT de 1.400 a 1.600 m - caminho de serviço pavimentado - com caminhão basculante de 12 m³</t>
  </si>
  <si>
    <t>Escavação, carga e transporte de material de 3ª categoria - DMT de 1.600 a 1.800 m - caminho de serviço em leito natural com caminhão basculante de 12 m³</t>
  </si>
  <si>
    <t>Escavação, carga e transporte de material de 3ª categoria - DMT de 1.600 a 1.800 m - caminho de serviço em revestimento primário - com caminhão basculante de 12 m³</t>
  </si>
  <si>
    <t>Escavação, carga e transporte de material de 3ª categoria - DMT de 1.600 a 1.800 m - caminho de serviço pavimentado - com caminhão basculante de 12 m³</t>
  </si>
  <si>
    <t>Escavação, carga e transporte de material de 3ª categoria - DMT de 1.800 a 2.000 m - caminho de serviço em leito natural com caminhão basculante de 12 m³</t>
  </si>
  <si>
    <t>Escavação, carga e transporte de material de 3ª categoria - DMT de 1.800 a 2.000 m - caminho de serviço em revestimento primário - com caminhão basculante de 12 m³</t>
  </si>
  <si>
    <t>Escavação, carga e transporte de material de 3ª categoria - DMT de 1.800 a 2.000 m - caminho de serviço pavimentado - com caminhão basculante de 12 m³</t>
  </si>
  <si>
    <t>Escavação, carga e transporte de material de 3ª categoria - DMT de 2.000 a 2.500 m - caminho de serviço em leito natural com caminhão basculante de 12 m³</t>
  </si>
  <si>
    <t>Escavação, carga e transporte de material de 3ª categoria - DMT de 2.000 a 2.500 m - caminho de serviço em revestimento primário - com caminhão basculante de 12 m³</t>
  </si>
  <si>
    <t>Escavação, carga e transporte de material de 3ª categoria - DMT de 2.000 a 2.500 m - caminho de serviço pavimentado - com caminhão basculante de 12 m³</t>
  </si>
  <si>
    <t>Escavação, carga e transporte de material de 3ª categoria - DMT de 2.500 a 3.000 m - caminho de serviço em leito natural com caminhão basculante de 12 m³</t>
  </si>
  <si>
    <t>Escavação, carga e transporte de material de 3ª categoria - DMT de 2.500 a 3.000 m - caminho de serviço em revestimento primário - com caminhão basculante de 12 m³</t>
  </si>
  <si>
    <t>Escavação, carga e transporte de material de 3ª categoria - DMT de 2.500 a 3.000 m - caminho de serviço pavimentado - com caminhão basculante de 12 m³</t>
  </si>
  <si>
    <t>Escavação, carga e transporte de material de 3ª categoria - DMT de 200 a 400 m - caminho de serviço em leito natural com caminhão basculante de 12 m³</t>
  </si>
  <si>
    <t>Escavação, carga e transporte de material de 3ª categoria - DMT de 200 a 400 m - caminho de serviço em revestimento primário - com caminhão basculante de 12 m³</t>
  </si>
  <si>
    <t>Escavação, carga e transporte de material de 3ª categoria - DMT de 200 a 400 m - caminho de serviço pavimentado - com caminhão basculante de 12 m³</t>
  </si>
  <si>
    <t>Escavação, carga e transporte de material de 3ª categoria - DMT de 400 a 600 m - caminho de serviço em leito natural com caminhão basculante de 12 m³</t>
  </si>
  <si>
    <t>Escavação, carga e transporte de material de 3ª categoria - DMT de 400 a 600 m - caminho de serviço em revestimento primário - com caminhão basculante de 12 m³</t>
  </si>
  <si>
    <t>Escavação, carga e transporte de material de 3ª categoria - DMT de 400 a 600 m - caminho de serviço pavimentado - com caminhão basculante de 12 m³</t>
  </si>
  <si>
    <t>Escavação, carga e transporte de material de 3ª categoria - DMT de 50 a 200 m - caminho de serviço em leito natural com caminhão basculante de 12 m³</t>
  </si>
  <si>
    <t>Escavação, carga e transporte de material de 3ª categoria - DMT de 50 a 200 m - caminho de serviço em revestimento primário - com caminhão basculante de 12 m³</t>
  </si>
  <si>
    <t>Escavação, carga e transporte de material de 3ª categoria - DMT de 50 a 200 m - caminho de serviço pavimentado - com caminhão basculante de 12 m³</t>
  </si>
  <si>
    <t>Escavação, carga e transporte de material de 3ª categoria - DMT de 600 a 800 m - caminho de serviço em leito natural com caminhão basculante de 12 m³</t>
  </si>
  <si>
    <t>Escavação, carga e transporte de material de 3ª categoria - DMT de 600 a 800 m - caminho de serviço em revestimento primário - com caminhão basculante de 12 m³</t>
  </si>
  <si>
    <t>Escavação, carga e transporte de material de 3ª categoria - DMT de 600 a 800 m - caminho de serviço pavimentado - com caminhão basculante de 12 m³</t>
  </si>
  <si>
    <t>Escavação, carga e transporte de material de 3ª categoria - DMT de 800 a 1.000 m - caminho de serviço em leito natural com caminhão basculante de 12 m³</t>
  </si>
  <si>
    <t>Escavação, carga e transporte de material de 3ª categoria - DMT de 800 a 1.000 m - caminho de serviço em revestimento primário - com caminhão basculante de 12 m³</t>
  </si>
  <si>
    <t>Escavação, carga e transporte de material de 3ª categoria - DMT de 800 a 1.000 m - caminho de serviço pavimentado - com caminhão basculante de 12 m³</t>
  </si>
  <si>
    <t>Escavação, carga e transporte de material de 3ª categoria na distância de 3.000 m - caminho de serviço em leito natural com caminhão basculante de 12 m³</t>
  </si>
  <si>
    <t>Escavação, carga e transporte de material de 3ª categoria na distância de 3.000 m - caminho de serviço em revestimento primário - com caminhão basculante de 12 m³</t>
  </si>
  <si>
    <t>Escavação, carga e transporte de material de 3ª categoria na distância de 3.000 m - caminho de serviço pavimentado - com caminhão basculante de 12 m³</t>
  </si>
  <si>
    <t>Escavação, carga e transporte de solos moles - DMT de 0 a 50 m</t>
  </si>
  <si>
    <t>Escavação, carga e transporte de solos moles - DMT de 1.000 a 1.200 m - caminho de serviço em leito natural - com caminhão basculante de 14 m³</t>
  </si>
  <si>
    <t>Escavação, carga e transporte de solos moles - DMT de 1.000 a 1.200 m - caminho de serviço em revestimento primário - com caminhão basculante de 14 m³</t>
  </si>
  <si>
    <t>Escavação, carga e transporte de solos moles - DMT de 1.000 a 1.200 m - caminho de serviço pavimentado - com caminhão basculante de 14 m³</t>
  </si>
  <si>
    <t>Escavação, carga e transporte de solos moles - DMT de 1.200 a 1.400 m - caminho de serviço em leito natural - com caminhão basculante de 14 m³</t>
  </si>
  <si>
    <t>Escavação, carga e transporte de solos moles - DMT de 1.200 a 1.400 m - caminho de serviço em revestimento primário - com caminhão basculante de 14 m³</t>
  </si>
  <si>
    <t>Escavação, carga e transporte de solos moles - DMT de 1.200 a 1.400 m - caminho de serviço pavimentado - com caminhão basculante de 14 m³</t>
  </si>
  <si>
    <t>Escavação, carga e transporte de solos moles - DMT de 1.400 a 1.600 m - caminho de serviço em leito natural - com caminhão basculante de 14 m³</t>
  </si>
  <si>
    <t>Escavação, carga e transporte de solos moles - DMT de 1.400 a 1.600 m - caminho de serviço em revestimento primário - com caminhão basculante de 14 m³</t>
  </si>
  <si>
    <t>Escavação, carga e transporte de solos moles - DMT de 1.400 a 1.600 m - caminho de serviço pavimentado - com caminhão basculante de 14 m³</t>
  </si>
  <si>
    <t>Escavação, carga e transporte de solos moles - DMT de 1.600 a 1.800 m - caminho de serviço em leito natural - com caminhão basculante de 14 m³</t>
  </si>
  <si>
    <t>Escavação, carga e transporte de solos moles - DMT de 1.600 a 1.800 m - caminho de serviço em revestimento primário - com caminhão basculante de 14 m³</t>
  </si>
  <si>
    <t>Escavação, carga e transporte de solos moles - DMT de 1.600 a 1.800 m - caminho de serviço pavimentado - com caminhão basculante de 14 m³</t>
  </si>
  <si>
    <t>Escavação, carga e transporte de solos moles - DMT de 1.800 a 2.000 m - caminho de serviço em leito natural - com caminhão basculante de 14 m³</t>
  </si>
  <si>
    <t>Escavação, carga e transporte de solos moles - DMT de 1.800 a 2.000 m - caminho de serviço em revestimento primário - com caminhão basculante de 14 m³</t>
  </si>
  <si>
    <t>Escavação, carga e transporte de solos moles - DMT de 1.800 a 2.000 m - caminho de serviço pavimentado - com caminhão basculante de 14 m³</t>
  </si>
  <si>
    <t>Escavação, carga e transporte de solos moles - DMT de 2.000 a 2.500 m - caminho de serviço em leito natural - com caminhão basculante de 14 m³</t>
  </si>
  <si>
    <t>Escavação, carga e transporte de solos moles - DMT de 2.000 a 2.500 m - caminho de serviço em revestimento primário - com caminhão basculante de 14 m³</t>
  </si>
  <si>
    <t>Escavação, carga e transporte de solos moles - DMT de 2.000 a 2.500 m - caminho de serviço pavimentado - com caminhão basculante de 14 m³</t>
  </si>
  <si>
    <t>Escavação, carga e transporte de solos moles - DMT de 2.500 a 3.000 m - caminho de serviço em leito natural - com caminhão basculante de 14 m³</t>
  </si>
  <si>
    <t>Escavação, carga e transporte de solos moles - DMT de 2.500 a 3.000 m - caminho de serviço em revestimento primário - com caminhão basculante de 14 m³</t>
  </si>
  <si>
    <t>Escavação, carga e transporte de solos moles - DMT de 2.500 a 3.000 m - caminho de serviço pavimentado - com caminhão basculante de 14 m³</t>
  </si>
  <si>
    <t>Escavação, carga e transporte de solos moles - DMT de 200 a 400 m - caminho de serviço em leito natural - com caminhão basculante de 14 m³</t>
  </si>
  <si>
    <t>Escavação, carga e transporte de solos moles - DMT de 200 a 400 m - caminho de serviço em revestimento primário - com caminhão basculante de 14 m³</t>
  </si>
  <si>
    <t>Escavação, carga e transporte de solos moles - DMT de 200 a 400 m - caminho de serviço pavimentado - com caminhão basculante de 14 m³</t>
  </si>
  <si>
    <t>Escavação, carga e transporte de solos moles - DMT de 400 a 600 m - caminho de serviço em leito natural - com caminhão basculante de 14 m³</t>
  </si>
  <si>
    <t>Escavação, carga e transporte de solos moles - DMT de 400 a 600 m - caminho de serviço em revestimento primário - com caminhão basculante de 14 m³</t>
  </si>
  <si>
    <t>Escavação, carga e transporte de solos moles - DMT de 400 a 600 m - caminho de serviço pavimentado - com caminhão basculante de 14 m³</t>
  </si>
  <si>
    <t>Escavação, carga e transporte de solos moles - DMT de 50 a 200 m - caminho de serviço em leito natural - com caminhão basculante de 14 m³</t>
  </si>
  <si>
    <t>Escavação, carga e transporte de solos moles - DMT de 50 a 200 m - caminho de serviço em revestimento primário - com caminhão basculante de 14 m³</t>
  </si>
  <si>
    <t>Escavação, carga e transporte de solos moles - DMT de 50 a 200 m - caminho de serviço pavimentado - com caminhão basculante de 14 m³</t>
  </si>
  <si>
    <t>Escavação, carga e transporte de solos moles - DMT de 600 a 800 m - caminho de serviço em leito natural - com caminhão basculante de 14 m³</t>
  </si>
  <si>
    <t>Escavação, carga e transporte de solos moles - DMT de 600 a 800 m - caminho de serviço em revestimento primário - com caminhão basculante de 14 m³</t>
  </si>
  <si>
    <t>Escavação, carga e transporte de solos moles - DMT de 600 a 800 m - caminho de serviço pavimentado - com caminhão basculante de 14 m³</t>
  </si>
  <si>
    <t>Escavação, carga e transporte de solos moles - DMT de 800 a 1.000 m - caminho de serviço em leito natural - com caminhão basculante de 14 m³</t>
  </si>
  <si>
    <t>Escavação, carga e transporte de solos moles - DMT de 800 a 1.000 m - caminho de serviço em revestimento primário - com caminhão basculante de 14 m³</t>
  </si>
  <si>
    <t>Escavação, carga e transporte de solos moles - DMT de 800 a 1.000 m - caminho de serviço pavimentado - com caminhão basculante de 14 m³</t>
  </si>
  <si>
    <t>Escavação, carga e transporte de solos moles na distância de 3.000 m - caminho de serviço em leito natural - com caminhão basculante de 14 m³</t>
  </si>
  <si>
    <t>Escavação, carga e transporte de solos moles na distância de 3.000 m - caminho de serviço em revestimento primário - com caminhão basculante de 14 m³</t>
  </si>
  <si>
    <t>Escavação, carga e transporte de solos moles na distância de 3.000 m - caminho de serviço pavimentado - com caminhão basculante de 14 m³</t>
  </si>
  <si>
    <t>Escavação, carga e transporte em material de 1ª categoria - DMT de 1.000 a 1.200 m com motoscraper</t>
  </si>
  <si>
    <t>Escavação, carga e transporte em material de 1ª categoria - DMT de 1.200 a 1.400 m com motoscraper</t>
  </si>
  <si>
    <t>Escavação, carga e transporte em material de 1ª categoria - DMT de 200 a 400 m com motoscraper</t>
  </si>
  <si>
    <t>Escavação, carga e transporte em material de 1ª categoria - DMT de 400 a 600 m com motoscraper</t>
  </si>
  <si>
    <t>Escavação, carga e transporte em material de 1ª categoria - DMT de 50 a 200 m com motoscraper</t>
  </si>
  <si>
    <t>Escavação, carga e transporte em material de 1ª categoria - DMT de 50 m</t>
  </si>
  <si>
    <t>Escavação, carga e transporte em material de 1ª categoria - DMT de 600 a 800 m com motoscraper</t>
  </si>
  <si>
    <t>Escavação, carga e transporte em material de 1ª categoria - DMT de 800 a 1.000 m com motoscraper</t>
  </si>
  <si>
    <t>Expurgo de jazida</t>
  </si>
  <si>
    <t>Fragmentação de blocos de rocha com escavadeira e rompedor hidráulico 1.700 kg</t>
  </si>
  <si>
    <t>Limpeza mecanizada da camada vegetal</t>
  </si>
  <si>
    <t>Manutenção de caminho de serviço</t>
  </si>
  <si>
    <t>Material de 3ª categoria</t>
  </si>
  <si>
    <t>Pré-fissuramento de material de 3ª categoria</t>
  </si>
  <si>
    <t>Umedecimento de caminho de serviço</t>
  </si>
  <si>
    <t>Chumbador de aço CA-50 - D = 20 mm - ancorado na rocha com cartucho de cimento - fornecimento, perfuração e instalação</t>
  </si>
  <si>
    <t>Chumbador de aço CA-50 - D = 20 mm - ancorado na rocha com injeção de nata de cimento - fornecimento, perfuração e instalação</t>
  </si>
  <si>
    <t>Chumbador de aço CA-50 - D = 22 mm - ancorado na rocha com cartucho de cimento - fornecimento, perfuração e instalação</t>
  </si>
  <si>
    <t>Chumbador de aço CA-50 - D = 25 mm - ancorado na rocha com cartucho de cimento - fornecimento, perfuração e instalação</t>
  </si>
  <si>
    <t>Grampo de aço CA-50 D = 12,5 mm para solo grampeado com capacidade de 30 kN - fornecimento, perfuração e instalação</t>
  </si>
  <si>
    <t>Grampo de aço CA-50 D = 16 mm para solo grampeado com capacidade de 50 kN - fornecimento, perfuração e instalação</t>
  </si>
  <si>
    <t>Grampo de aço CA-50 D = 20 mm para solo grampeado com capacidade de 80 kN - fornecimento, perfuração e instalação</t>
  </si>
  <si>
    <t>Perfuração para tirante permanente protendido autoinjetável em material de 1ª categoria com diâmetro de até 120 mm</t>
  </si>
  <si>
    <t>Perfuração para tirante permanente protendido autoinjetável em material de 2ª categoria com diâmetro de até 87 mm</t>
  </si>
  <si>
    <t>Perfuração para tirantes em material de 1ª categoria com diâmetro de até 120 mm</t>
  </si>
  <si>
    <t>Perfuração para tirantes em material de 2ª categoria com diâmetro de até 120 mm</t>
  </si>
  <si>
    <t>Perfuração para tirantes em material de 3ª categoria com diâmetro de até 120 mm</t>
  </si>
  <si>
    <t>Pintura eletrostática com tinta em pó à base de resina epóxi - E = 200 µm</t>
  </si>
  <si>
    <t>Protensão de tirante com 10 cordoalhas D = 12,7 mm aço CP 190 RB, com capacidade de 860 kN - inclusive ancoragem e grouteamento da cabeça</t>
  </si>
  <si>
    <t>Protensão de tirante com 12 cordoalhas D = 12,7 mm aço CP 190 RB, com capacidade de 1.040 kN - inclusive ancoragem e grouteamento da cabeça</t>
  </si>
  <si>
    <t>Protensão de tirante com 6 cordoalhas D = 12,7 mm aço CP 190 RB, com capacidade de 520 kN - inclusive ancoragem e grouteamento da cabeça</t>
  </si>
  <si>
    <t>Protensão de tirante com 8 cordoalhas D = 12,7 mm aço CP 190 RB, com capacidade de 690 kN - inclusive ancoragem e grouteamento da cabeça</t>
  </si>
  <si>
    <t>Protensão de tirante permanente autoinjetável de aço D = 40 mm, seção de 684 mm², tensão de escoamento = 440 MPa e tensão de ruptura = 580 MPa - inclusive ancoragem e grouteamento da cabeça</t>
  </si>
  <si>
    <t>Protensão de tirante permanente autoinjetável de aço D = 40 mm, seção de 822 mm², tensão de escoamento = 470 MPa e tensão de ruptura = 600 MPa - inclusive ancoragem e grouteamento da cabeça</t>
  </si>
  <si>
    <t>Protensão de tirante permanente autoinjetável de aço D = 40 mm, seção de 936 mm², tensão de escoamento = 700 MPa e tensão de ruptura = 830 MPa - inclusive ancoragem e grouteamento da cabeça</t>
  </si>
  <si>
    <t>Protensão de tirante permanente autoinjetável de aço D = 50 mm, seção de 1.330 mm², tensão de escoamento = 630 MPa e tensão de ruptura = 740 MPa - inclusive ancoragem e grouteamento da cabeça</t>
  </si>
  <si>
    <t>Protensão de tirante permanente autoinjetável de aço D = 50 mm, seção de 1.569 mm², tensão de escoamento = 630 MPa e tensão de ruptura = 740 MP - inclusive ancoragem e grouteamento da cabeça</t>
  </si>
  <si>
    <t>Protensão de tirante permanente protendido de aço D = 30 mm, tensão de escoamento = 600 MPa e tensão de ruptura = 720 MPa - inclusive ancoragem e grouteamento da cabeça</t>
  </si>
  <si>
    <t>Protensão de tirante permanente protendido de aço D = 32 mm, tensão de escoamento = 500 MPa e tensão de ruptura = 550 MPa - inclusive ancoragem e grouteamento da cabeça</t>
  </si>
  <si>
    <t>Protensão de tirante permanente protendido de aço D = 40 mm, tensão de escoamento = 600 MPa e tensão de ruptura = 720 MPa - inclusive ancoragem e grouteamento da cabeça</t>
  </si>
  <si>
    <t>Protensão de tirante permanente protendido de aço D = 44 mm, tensão de escoamento = 680 MPa e tensão de ruptura = 870 MPa - inclusive ancoragem e grouteamento da cabeça</t>
  </si>
  <si>
    <t>Protensão de tirante permanente protendido de aço D = 50 mm, tensão de escoamento = 600 MPa e tensão de ruptura = 720 MPa - inclusive ancoragem e grouteamento da cabeça</t>
  </si>
  <si>
    <t>Protensão de tirante permanente protendido de aço D = 53 mm, tensão de escoamento = 600 MPa e tensão de ruptura = 720 MPa - inclusive ancoragem e grouteamento da cabeça</t>
  </si>
  <si>
    <t>Protensão de tirante permanente protendido de aço D = 57 mm, tensão de escoamento = 600 MPa e tensão de ruptura = 720 MPa - inclusive ancoragem e grouteamento da cabeça</t>
  </si>
  <si>
    <t>Protensão de tirante permanente protendido de aço D = 63 mm, tensão de escoamento = 600 MPa e tensão de ruptura = 720 MPa - inclusive ancoragem e grouteamento da cabeça</t>
  </si>
  <si>
    <t>Protensão de tirante permanente protendido de aço D = 69 mm, tensão de escoamento = 600 MPa e tensão de ruptura = 720 MPa - inclusive ancoragem e grouteamento da cabeça</t>
  </si>
  <si>
    <t>Protensão de tirante permanente protendido de aço de aço D = 32 mm, tensão de escoamento = 950 MPa e tensão de ruptura = 1.050 MPa - inclusive ancoragem e grouteamento da cabeça</t>
  </si>
  <si>
    <t>Tirante de barra de aço ancorado na rocha com resina de poliéster, D = 19 mm, tensão de escoamento = 686 MPa e tensão de ruptura = 789 MPa - fornecimento, perfuração e instalação</t>
  </si>
  <si>
    <t>Tirante de barra de aço ancorado na rocha com resina de poliéster, D = 22 mm, tensão de escoamento = 686 MPa e tensão de ruptura = 789 MPa - fornecimento, perfuração e instalação</t>
  </si>
  <si>
    <t>Tirante de barra de aço ancorado na rocha com resina de poliéster, D = 25 mm, tensão de escoamento = 500 MPa e tensão de ruptura = 750 MPa - fornecimento, perfuração e instalação</t>
  </si>
  <si>
    <t>Tirante de barra de aço ancorado na rocha com resina de poliéster, D = 25 mm, tensão de escoamento = 686 MPa, tensão de ruptura = 789 MPa - fornecimento, perfuração e instalação</t>
  </si>
  <si>
    <t>Tirante de barra de aço ancorado na rocha com resina de poliéster, D = 32 mm, tensão de escoamento = 686 MPa, tensão de ruptura = 789 MPa - fornecimento, perfuração e instalação</t>
  </si>
  <si>
    <t>Tirante de barra de aço ancorado na rocha com resina de poliéster, D = 36 mm, tensão de escoamento = 686 MPa e tensão de ruptura = 789 MPa - fornecimento, perfuração e instalação</t>
  </si>
  <si>
    <t>Tirante permanente protendido autoinjetável de aço D = 40 mm, seção de 684 mm², tensão de escoamento = 440 MPa e tensão de ruptura = 580 MPa - exceto perfuração</t>
  </si>
  <si>
    <t>Tirante permanente protendido autoinjetável de aço D = 40 mm, seção de 822 mm², tensão de escoamento = 470 MPa e tensão de ruptura = 600 MPa - exceto perfuração</t>
  </si>
  <si>
    <t>Tirante permanente protendido autoinjetável de aço D = 40 mm, seção de 936 mm², tensão de escoamento = 700 MPa e tensão de ruptura = 830 MPa - exceto perfuração</t>
  </si>
  <si>
    <t>Tirante permanente protendido autoinjetável de aço D = 50 mm, seção de 1.330 mm², tensão de escoamento = 630 MPa e tensão de ruptura = 740 MPa - exceto perfuração</t>
  </si>
  <si>
    <t>Tirante permanente protendido autoinjetável de aço D = 50 mm, seção de 1.569 mm², tensão de escoamento = 630 MPa e tensão de ruptura = 740 MPa - exceto perfuração</t>
  </si>
  <si>
    <t>Tirante permanente protendido com 10 cordoalhas D = 12,7 mm, aço CP 190 RB, com capacidade de 860 kN - exceto perfuração</t>
  </si>
  <si>
    <t>Tirante permanente protendido com 12 cordoalhas D = 12,7 mm, aço CP 190 RB, com capacidade de 1.030 kN - exceto perfuração</t>
  </si>
  <si>
    <t>Tirante permanente protendido com 6 cordoalhas D = 12,7 mm, aço CP 190 RB, com capacidade de 510 kN - exceto perfuração</t>
  </si>
  <si>
    <t>Tirante permanente protendido com 8 cordoalhas D = 12,7 mm, aço CP 190 RB, com capacidade de 690 kN - exceto perfuração</t>
  </si>
  <si>
    <t>Tirante permanente protendido de aço D = 30 mm, tensão de escoamento = 600 MPa e tensão de ruptura = 720 MPa - exceto perfuração</t>
  </si>
  <si>
    <t>Tirante permanente protendido de aço D = 32 mm, tensão de escoamento = 500 MPa e tensão de ruptura = 550 MPa - exceto perfuração</t>
  </si>
  <si>
    <t>Tirante permanente protendido de aço D = 32 mm, tensão de escoamento = 950 MPa e tensão de ruptura = 1.050 MPa - exceto perfuração</t>
  </si>
  <si>
    <t>Tirante permanente protendido de aço D = 40 mm, tensão de escoamento = 600 MPa e tensão de ruptura = 720 MPa - exceto perfuração</t>
  </si>
  <si>
    <t>Tirante permanente protendido de aço D = 44 mm, tensão de escoamento = 680 MPa e tensão de ruptura = 870 MPa - exceto perfuração</t>
  </si>
  <si>
    <t>Tirante permanente protendido de aço D = 50 mm, tensão de escoamento = 600 MPa e tensão de ruptura = 720 MPa - exceto perfuração</t>
  </si>
  <si>
    <t>Tirante permanente protendido de aço D = 53mm, tensão de escoamento = 600 MPa e tensão de ruptura = 720 MPa - exceto perfuração</t>
  </si>
  <si>
    <t>Tirante permanente protendido de aço D = 57 mm, tensão de escoamento = 600 MPa e tensão de ruptura = 720 MPa - exceto perfuração</t>
  </si>
  <si>
    <t>Tirante permanente protendido de aço D = 63 mm, tensão de escoamento = 600 MPa e tensão de ruptura = 720 MPa - exceto perfuração</t>
  </si>
  <si>
    <t>Tirante permanente protendido de aço D = 69 mm, tensão de escoamento = 600 MPa e tensão de ruptura = 720 MPa - exceto perfuração</t>
  </si>
  <si>
    <t>Carga e manobra de aduelas de concreto pré-moldadas em cavalo mecânico com semirreboque 22 t - carga com caminhão guindauto de 45 t.m</t>
  </si>
  <si>
    <t>Carga e manobra de brita para lastro com locomotiva diesel-elétrica em vagão hopper aberto com capacidade de 45 m³ - carga com carregadeira e descarga automática - bitola métrica</t>
  </si>
  <si>
    <t>Carga e manobra de brita para lastro com locomotiva diesel-elétrica em vagão hopper aberto com capacidade de 63 m³ - carga com carregadeira e descarga automática - bitola larga</t>
  </si>
  <si>
    <t>Carga e manobra de dormentes de concreto de bitola larga com locomotiva diesel-elétrica e vagão plataforma com capacidade de 98 t - carga com carregadeira - bitola larga</t>
  </si>
  <si>
    <t>Carga e manobra de dormentes de concreto de bitola métrica com locomotiva diesel-elétrica e vagão plataforma com capacidade de 82 t - carga com carregadeira - bitola métrica</t>
  </si>
  <si>
    <t>Carga e manobra de dormentes de concreto de bitola mista com locomotiva diesel-elétrica e vagão plataforma com capacidade de 98 t - carga com carregadeira - bitola larga</t>
  </si>
  <si>
    <t>Carga, descarga e manobra de vigas pré-moldadas de 1.000 a 1.250 kN em cavalo mecânico com reboques de 5 e 4 eixos com capacidade de 130 t</t>
  </si>
  <si>
    <t>Carga, descarga e manobra de vigas pré-moldadas de 500 a 750 kN em cavalo mecânico com dollys de 3 e 4 eixos com capacidade de 77 t</t>
  </si>
  <si>
    <t>Carga, descarga e manobra de vigas pré-moldadas de 750 a 1.000 kN em cavalo mecânico com dollys de 5 e 4 eixos com capacidade de 111 t</t>
  </si>
  <si>
    <t>Carga, descarga e manobra de vigas pré-moldadas de até 500 kN em cavalo mecânico com dolly de 4 eixos com capacidade de 57 t</t>
  </si>
  <si>
    <t>Carga, manobra e descarga de agregados ou solos em caminhão basculante de 10 m³ - carga com carregadeira de 3,40 m³ (exclusa) e descarga em distribuidor autopropelido</t>
  </si>
  <si>
    <t>Carga, manobra e descarga de agregados ou solos em caminhão basculante de 10 m³ - carga com carregadeira de 3,40 m³ (exclusa) e descarga em distribuidor rebocável</t>
  </si>
  <si>
    <t>Carga, manobra e descarga de agregados ou solos em caminhão basculante de 10 m³ - carga com carregadeira de 3,40 m³ (exclusa) e descarga livre</t>
  </si>
  <si>
    <t>Carga, manobra e descarga de agregados ou solos em caminhão basculante de 10 m³ - carga com carregadeira de 3,40 m³ e descarga em distribuidor autopropelido</t>
  </si>
  <si>
    <t>Carga, manobra e descarga de agregados ou solos em caminhão basculante de 10 m³ - carga com carregadeira de 3,40 m³ e descarga em distribuidor rebocável</t>
  </si>
  <si>
    <t>Carga, manobra e descarga de agregados ou solos em caminhão basculante de 10 m³ - carga com carregadeira de 3,40 m³ e descarga livre</t>
  </si>
  <si>
    <t>Carga, manobra e descarga de agregados ou solos em caminhão basculante de 10 m³ - carga com escavadeira de 1,56 m³ (exclusa) e descarga livre</t>
  </si>
  <si>
    <t>Carga, manobra e descarga de agregados ou solos em caminhão basculante de 10 m³ - carga em usina de 60 t/h (PMF) e descarga livre</t>
  </si>
  <si>
    <t>Carga, manobra e descarga de agregados ou solos em caminhão basculante de 10 m³ - carga em usina de solos de 300 t/h e descarga em distribuidor autopropelido</t>
  </si>
  <si>
    <t>Carga, manobra e descarga de agregados ou solos em caminhão basculante de 10 m³ - carga em usina de solos de 300 t/h e descarga em vibroacabadora</t>
  </si>
  <si>
    <t>Carga, manobra e descarga de agregados ou solos em caminhão basculante de 10 m³ - carga em usina de solos de 300 t/h e descarga livre</t>
  </si>
  <si>
    <t>Carga, manobra e descarga de agregados ou solos em caminhão basculante de 14 m³ - carga com carregadeira de 3,40 m³ e descarga livre</t>
  </si>
  <si>
    <t>Carga, manobra e descarga de agregados ou solos em caminhão basculante de 6 m³ - carga com carregadeira de 1,72 m³ (exclusa) e descarga em distribuidor autopropelido</t>
  </si>
  <si>
    <t>Carga, manobra e descarga de agregados ou solos em caminhão basculante de 6 m³ - carga com carregadeira de 1,72 m³ (exclusa) e descarga em distribuidor rebocável</t>
  </si>
  <si>
    <t>Carga, manobra e descarga de agregados ou solos em caminhão basculante de 6 m³ - carga com carregadeira de 1,72 m³ (exclusa) e descarga livre</t>
  </si>
  <si>
    <t>Carga, manobra e descarga de agregados ou solos em caminhão basculante de 6 m³ - carga com carregadeira de 1,72 m³ e descarga em distribuidor autopropelido</t>
  </si>
  <si>
    <t>Carga, manobra e descarga de agregados ou solos em caminhão basculante de 6 m³ - carga com carregadeira de 1,72 m³ e descarga em distribuidor rebocável</t>
  </si>
  <si>
    <t>Carga, manobra e descarga de agregados ou solos em caminhão basculante de 6 m³ - carga com carregadeira de 1,72 m³ e descarga livre</t>
  </si>
  <si>
    <t>Carga, manobra e descarga de agregados ou solos em caminhão basculante de 6 m³ - carga com escavadeira de 1,56 m³ (exclusa) e descarga livre</t>
  </si>
  <si>
    <t>Carga, manobra e descarga de agregados ou solos em caminhão basculante de 6 m³ - carga com escavadeira de 1,56 m³ e descarga livre</t>
  </si>
  <si>
    <t>Carga, manobra e descarga de agregados ou solos em caminhão basculante de 6 m³ - carga com minicarregadeira de 0,45 m³ e descarga livre</t>
  </si>
  <si>
    <t>Carga, manobra e descarga de agregados ou solos em caminhão basculante de 6 m³ - carga manual e descarga livre</t>
  </si>
  <si>
    <t>Carga, manobra e descarga de barras de trilho de 12 m com locomotiva diesel-elétrica em vagão plataforma com capacidade de 82 t - carga e descarga com carregadeira - bitola métrica</t>
  </si>
  <si>
    <t>Carga, manobra e descarga de barras de trilho de 12 m com locomotiva diesel-elétrica em vagão plataforma com capacidade de 98 t - carga e descarga com carregadeira - bitola larga</t>
  </si>
  <si>
    <t>Carga, manobra e descarga de blocos artificiais de concreto com 10 a 12 t para molhe em cavalo mecânico com semirreboque com capacidade de 30 t - carga e descarga com guindaste com pinça</t>
  </si>
  <si>
    <t>Carga, manobra e descarga de blocos artificiais de concreto com 8 a 9 t para molhe em cavalo mecânico com semirreboque com capacidade de 30 t - carga e descarga com guindaste com pinça</t>
  </si>
  <si>
    <t>Carga, manobra e descarga de blocos de rocha em caminhão basculante de 8 m³ - carga com carregadeira de 1,72 m³ (exclusa) e descarga livre</t>
  </si>
  <si>
    <t>Carga, manobra e descarga de blocos de rocha em caminhão basculante de 8 m³ - carga com carregadeira de 1,72 m³ e descarga livre</t>
  </si>
  <si>
    <t>Carga, manobra e descarga de blocos de rocha em caminhão basculante de 8 m³ - carga com retroescavadeira de 0,29 m³ e descarga livre</t>
  </si>
  <si>
    <t>Carga, manobra e descarga de cimento a granel em caminhão silo de 30 m³</t>
  </si>
  <si>
    <t>Carga, manobra e descarga de concreto asfáltico com borracha em caminhão basculante de 10 m³ - carga em usina de asfalto 100/140 t/h e descarga em vibroacabadora</t>
  </si>
  <si>
    <t>Carga, manobra e descarga de concreto com caminhão betoneira - carga em central de concreto de 30 m³/h e descarga em extrusora de barreira de concreto</t>
  </si>
  <si>
    <t>Carga, manobra e descarga de concreto com caminhão betoneira - carga em central de concreto de 30 m³/h e descarga em extrusora de meio fio</t>
  </si>
  <si>
    <t>Carga, manobra e descarga de concreto com caminhão betoneira - carga em central de concreto de 30 m³/h e descarga em extrusora de sarjeta</t>
  </si>
  <si>
    <t>Carga, manobra e descarga de concreto com caminhão betoneira - carga em central de concreto de 30 m³/h e descarga livre</t>
  </si>
  <si>
    <t>Carga, manobra e descarga de concreto com caminhão betoneira - carga em central de concreto de 40 m³/h e descarga livre</t>
  </si>
  <si>
    <t>Carga, manobra e descarga de concreto de cimento em caminhão basculante de 7 m³ - carga em central de concreto de 150 m³/h e descarga em vibroacabadora</t>
  </si>
  <si>
    <t>Carga, manobra e descarga de dormentes de concreto de bitola larga com locomotiva diesel-elétrica e vagão plataforma com capacidade de 98 t - carga e descarga com carregadeira - bitola larga</t>
  </si>
  <si>
    <t>Carga, manobra e descarga de dormentes de concreto de bitola métrica com locomotiva diesel-elétrica e vagão plataforma com capacidade de 82 t - carga e descarga com carregadeira - bitola métrica</t>
  </si>
  <si>
    <t>Carga, manobra e descarga de dormentes de concreto de bitola mista com locomotiva diesel-elétrica e vagão plataforma com capacidade de 98 t - carga e descarga com carregadeira - bitola larga</t>
  </si>
  <si>
    <t>Carga, manobra e descarga de dormentes de madeira com locomotiva diesel-elétrica em vagão plataforma com capacidade de 82 t - carga e descarga com carregadeira - bitola métrica</t>
  </si>
  <si>
    <t>Carga, manobra e descarga de dormentes de madeira com locomotiva diesel-elétrica em vagão plataforma com capacidade de 98 t - carga e descarga com carregadeira - bitola larga</t>
  </si>
  <si>
    <t>Carga, manobra e descarga de fresagem contínua solta em caminhão basculante de 10 m³ - carga com fresadora e descarga livre</t>
  </si>
  <si>
    <t>Carga, manobra e descarga de fresagem descontínua solta em caminhão basculante de 10 m³ - carga com fresadora e descarga livre</t>
  </si>
  <si>
    <t>Carga, manobra e descarga de fresagem descontínua solta em caminhão basculante de 6 m³ - carga com fresadora e descarga livre</t>
  </si>
  <si>
    <t>Carga, manobra e descarga de jogo de dormentes de concreto para AMV de bitola larga ou mista, qualquer abertura, com locomotiva diesel-elétrica em vagão plataforma com capacidade de 98 t - carga e descarga com carregadeira - bitola larga</t>
  </si>
  <si>
    <t>Carga, manobra e descarga de jogo de dormentes de concreto para AMV de bitola métrica, qualquer abertura, com locomotiva diesel-elétrica em vagão plataforma com capacidade de 82 t - carga e descarga com carregadeira - bitola métrica</t>
  </si>
  <si>
    <t>Carga, manobra e descarga de jogo de dormentes de madeira para AMV bitola métrica, qualquer abertura, com locomotiva diesel-elétrica em vagão plataforma com capacidade de 82 t - carga e descarga com carregadeira - bitola métrica</t>
  </si>
  <si>
    <t>Carga, manobra e descarga de jogo de dormentes de madeira para AMV de bitola larga ou mista, qualquer abertura, com locomotiva diesel-elétrica em vagão plataforma com capacidade de 98 t - carga e descarga com carregadeira - bitola larga</t>
  </si>
  <si>
    <t>Carga, manobra e descarga de materiais diversos em caminhão carroceria com capacidade de 11 t e com guindauto de 45 t.m</t>
  </si>
  <si>
    <t>Carga, manobra e descarga de materiais diversos em caminhão carroceria com capacidade de 7 t e com guindauto de 20 t.m</t>
  </si>
  <si>
    <t>Carga, manobra e descarga de materiais diversos em caminhão carroceria de 15 t - carga e descarga com caminhão guindauto de 20 t.m</t>
  </si>
  <si>
    <t>Carga, manobra e descarga de materiais diversos em caminhão carroceria de 15 t - carga e descarga manuais</t>
  </si>
  <si>
    <t>Carga, manobra e descarga de materiais diversos em caminhão carroceria de 5 t - carga e descarga manuais</t>
  </si>
  <si>
    <t>Carga, manobra e descarga de materiais diversos em caminhão carroceria de 9 t - carga e descarga manuais</t>
  </si>
  <si>
    <t>Carga, manobra e descarga de materiais metálicos e acessórios diversos com locomotiva diesel-elétrica em vagão fechado com capacidade de 64 t - carga e descarga com carregadeira - bitola métrica</t>
  </si>
  <si>
    <t>Carga, manobra e descarga de materiais metálicos e acessórios diversos com locomotiva diesel-elétrica em vagão fechado com capacidade de 99 t - carga e descarga com carregadeira - bitola larga</t>
  </si>
  <si>
    <t>Carga, manobra e descarga de materiais metálicos para AMV de bitola larga, qualquer abertura, com locomotiva diesel-elétrica em vagão plataforma com capacidade de 98 t - carga e descarga com carregadeira - bitola larga</t>
  </si>
  <si>
    <t>Carga, manobra e descarga de materiais metálicos para AMV de bitola métrica, qualquer abertura, com locomotiva diesel-elétrica em vagão plataforma com capacidade de 82 t - carga e descarga com carregadeira - bitola métrica</t>
  </si>
  <si>
    <t>Carga, manobra e descarga de materiais metálicos para AMV de bitola mista, qualquer abertura, com locomotiva diesel-elétrica e vagão plataforma com capacidade de 98 t - carga e descarga com carregadeira</t>
  </si>
  <si>
    <t>Carga, manobra e descarga de material demolido em caminhão basculante de 6 m³ - carga com carregadeira de 1,72 m³ e descarga livre</t>
  </si>
  <si>
    <t>Carga, manobra e descarga de material demolido em caminhão basculante de 6 m³ - carga manual e descarga livre</t>
  </si>
  <si>
    <t>Carga, manobra e descarga de mistura betuminosa a frio em caminhão basculante de 10 m³ - carga em usina de 60 t/h (PMF) e descarga em vibroacabadora</t>
  </si>
  <si>
    <t>Carga, manobra e descarga de mistura betuminosa a frio em caminhão basculante de 6 m³ - carga em usina de 60 t/h (PMF) e descarga em vibroacabadora</t>
  </si>
  <si>
    <t>Carga, manobra e descarga de mistura betuminosa a frio em caminhão basculante de 6 m³ - carga em usina de 60 t/h (PMF) e descarga manual</t>
  </si>
  <si>
    <t>Carga, manobra e descarga de mistura betuminosa a quente em caminhão basculante de 10 m³ - carga em usina de asfalto 100/140 t/h e descarga em vibroacabadora</t>
  </si>
  <si>
    <t>Carga, manobra e descarga de mistura betuminosa a quente em caminhão basculante de 6 m³ - carga em usina de asfalto 100/140 t/h e descarga em vibroacabadora</t>
  </si>
  <si>
    <t>Carga, manobra e descarga de mistura betuminosa a quente em caminhão basculante de 6 m³ - carga em usina de asfalto 100/140 t/h e descarga manual</t>
  </si>
  <si>
    <t>Carga, manobra e descarga de mistura betuminosa a quente em caminhão com caçamba térmica de 6 m³ - carga em usina de asfalto de 100/140 t/h e descarga manual</t>
  </si>
  <si>
    <t>Carga, manobra e descarga de mistura reciclada com espuma de asfalto em caminhão basculante de 10 m³ - carga em usina de reciclagem a frio e descarga em vibroacabadora</t>
  </si>
  <si>
    <t>Carga, manobra e descarga de tetrápodes em cavalo mecânico com semirreboque com capacidade de 30 t - carga e descarga com guindaste</t>
  </si>
  <si>
    <t>Carga, manobra e descarga de TLS de TR45 de 120 m com locomotiva diesel-elétrica em vagão plataforma com capacidade de 82 t - carga e descarga com manipulador de TLS - bitola métrica</t>
  </si>
  <si>
    <t>Carga, manobra e descarga de TLS de TR45 de 120 m com locomotiva diesel-elétrica em vagão plataforma com capacidade de 98 t - carga e descarga com manipulador de TLS - bitola larga</t>
  </si>
  <si>
    <t>Carga, manobra e descarga de TLS de TR45 de 240 m com locomotiva diesel-elétrica em vagão plataforma com capacidade de 82 t - carga e descarga com manipulador de TLS - bitola métrica</t>
  </si>
  <si>
    <t>Carga, manobra e descarga de TLS de TR45 de 240 m com locomotiva diesel-elétrica em vagão plataforma com capacidade de 98 t - carga e descarga com manipulador de TLS - bitola larga</t>
  </si>
  <si>
    <t>Carga, manobra e descarga de TLS de TR57 de 120 m com locomotiva diesel-elétrica em vagão plataforma com capacidade de 82 t - carga e descarga com manipulador de TLS - bitola métrica</t>
  </si>
  <si>
    <t>Carga, manobra e descarga de TLS de TR57 de 120 m com locomotiva diesel-elétrica em vagão plataforma com capacidade de 98 t - carga e descarga com manipulador de TLS - bitola larga</t>
  </si>
  <si>
    <t>Carga, manobra e descarga de TLS de TR57 de 240 m com locomotiva diesel-elétrica em vagão plataforma com capacidade de 82 t - carga e descarga com manipulador de TLS - bitola métrica</t>
  </si>
  <si>
    <t>Carga, manobra e descarga de TLS de TR57 de 240 m com locomotiva diesel-elétrica em vagão plataforma com capacidade de 98 t - carga e descarga com manipulador de TLS - bitola larga</t>
  </si>
  <si>
    <t>Carga, manobra e descarga de TLS de TR68 de 120 m com locomotiva diesel-elétrica em vagão plataforma com capacidade de 82 t - carga e descarga com manipulador de TLS - bitola métrica</t>
  </si>
  <si>
    <t>Carga, manobra e descarga de TLS de TR68 de 120 m com locomotiva diesel-elétrica em vagão plataforma com capacidade de 98 t - carga e descarga com manipulador de TLS - bitola larga</t>
  </si>
  <si>
    <t>Carga, manobra e descarga de TLS de TR68 de 240 m com locomotiva diesel-elétrica em vagão plataforma com capacidade de 82 t - carga e descarga com manipulador de TLS - bitola métrica</t>
  </si>
  <si>
    <t>Carga, manobra e descarga de TLS de TR68 de 240 m com locomotiva diesel-elétrica em vagão plataforma com capacidade de 98 t - carga e descarga com manipulador de TLS - bitola larga</t>
  </si>
  <si>
    <t>Carga, manobra e descarga de TLS de UIC60 de 120 m com locomotiva diesel-elétrica em vagão plataforma com capacidade de 82 t - carga e descarga com manipulador de TLS - bitola métrica</t>
  </si>
  <si>
    <t>Carga, manobra e descarga de TLS de UIC60 de 120 m com locomotiva diesel-elétrica em vagão plataforma com capacidade de 98 t - carga e descarga com manipulador de TLS - bitola larga</t>
  </si>
  <si>
    <t>Carga, manobra e descarga de TLS de UIC60 de 240 m com locomotiva diesel-elétrica em vagão plataforma com capacidade de 82 t - carga e descarga com manipulador de TLS - bitola métrica</t>
  </si>
  <si>
    <t>Carga, manobra e descarga de TLS de UIC60 de 240 m com locomotiva diesel-elétrica em vagão plataforma com capacidade de 98 t - carga e descarga com manipulador de TLS - bitola larga</t>
  </si>
  <si>
    <t>Carga, manobra e descarga de trituração de galhos e troncos em caminhão basculante de 6 m³ - carga com trituradora e descarga livre</t>
  </si>
  <si>
    <t>Transporte com caminhão basculante com caçamba estanque com capacidade de 14 m³ - rodovia em leito natural</t>
  </si>
  <si>
    <t>tkm</t>
  </si>
  <si>
    <t>Transporte com caminhão basculante com caçamba estanque com capacidade de 14 m³ - rodovia em revestimento primário</t>
  </si>
  <si>
    <t>Transporte com caminhão basculante com caçamba estanque com capacidade de 14 m³ - rodovia pavimentada</t>
  </si>
  <si>
    <t>Transporte com caminhão basculante de 10 m³ - rodovia em leito natural</t>
  </si>
  <si>
    <t>Transporte com caminhão basculante de 10 m³ - rodovia em revestimento primário</t>
  </si>
  <si>
    <t>Transporte com caminhão basculante de 10 m³ - rodovia pavimentada</t>
  </si>
  <si>
    <t>Transporte com caminhão basculante de 14 m³ - rodovia em leito natural</t>
  </si>
  <si>
    <t>Transporte com caminhão basculante de 14 m³ - rodovia em revestimento primário</t>
  </si>
  <si>
    <t>Transporte com caminhão basculante de 14 m³ - rodovia pavimentada</t>
  </si>
  <si>
    <t>Transporte com caminhão basculante de 6 m³ - rodovia em leito natural</t>
  </si>
  <si>
    <t>Transporte com caminhão basculante de 6 m³ - rodovia em revestimento primário</t>
  </si>
  <si>
    <t>Transporte com caminhão basculante de 6 m³ - rodovia pavimentada</t>
  </si>
  <si>
    <t>Transporte com caminhão betoneira - rodovia em leito natural</t>
  </si>
  <si>
    <t>Transporte com caminhão betoneira - rodovia em revestimento primário</t>
  </si>
  <si>
    <t>Transporte com caminhão betoneira - rodovia pavimentada</t>
  </si>
  <si>
    <t>Transporte com caminhão carroceria com capacidade de 11 t e com guindauto de 45 t.m - rodovia em leito natural</t>
  </si>
  <si>
    <t>Transporte com caminhão carroceria com capacidade de 11 t e com guindauto de 45 t.m - rodovia em revestimento primário</t>
  </si>
  <si>
    <t>Transporte com caminhão carroceria com capacidade de 11 t e com guindauto de 45 t.m - rodovia pavimentada</t>
  </si>
  <si>
    <t>Transporte com caminhão carroceria com capacidade de 7 t e com guindauto de 20 t.m - rodovia em leito natural</t>
  </si>
  <si>
    <t>Transporte com caminhão carroceria com capacidade de 7 t e com guindauto de 20 t.m - rodovia em revestimento primário</t>
  </si>
  <si>
    <t>Transporte com caminhão carroceria com capacidade de 7 t e com guindauto de 20 t.m - rodovia pavimentada</t>
  </si>
  <si>
    <t>Transporte com caminhão carroceria com capacidade de 9 t e com guindauto de 10 t.m - rodovia em leito natural</t>
  </si>
  <si>
    <t>Transporte com caminhão carroceria com capacidade de 9 t e com guindauto de 10 t.m - rodovia em revestimento primário</t>
  </si>
  <si>
    <t>Transporte com caminhão carroceria com capacidade de 9 t e com guindauto de 10 t.m - rodovia pavimentada</t>
  </si>
  <si>
    <t>Transporte com caminhão carroceria de 15 t - rodovia em leito natural</t>
  </si>
  <si>
    <t>Transporte com caminhão carroceria de 15 t - rodovia em revestimento primário</t>
  </si>
  <si>
    <t>Transporte com caminhão carroceria de 15 t - rodovia pavimentada</t>
  </si>
  <si>
    <t>Transporte com caminhão carroceria de 5 t - rodovia em leito natural</t>
  </si>
  <si>
    <t>Transporte com caminhão carroceria de 5 t - rodovia em revestimento primário</t>
  </si>
  <si>
    <t>Transporte com caminhão carroceria de 5 t - rodovia pavimentada</t>
  </si>
  <si>
    <t>Transporte com caminhão carroceria de 9 t - rodovia em leito natural</t>
  </si>
  <si>
    <t>Transporte com caminhão carroceria de 9 t - rodovia em revestimento primário</t>
  </si>
  <si>
    <t>Transporte com caminhão carroceria de 9 t - rodovia pavimentada</t>
  </si>
  <si>
    <t>Transporte com cavalo mecânico com semirreboque com capacidade de 22 t - rodovia em leito natural</t>
  </si>
  <si>
    <t>Transporte com cavalo mecânico com semirreboque com capacidade de 22 t - rodovia em revestimento primário</t>
  </si>
  <si>
    <t>Transporte com cavalo mecânico com semirreboque com capacidade de 22 t - rodovia pavimentada</t>
  </si>
  <si>
    <t>Transporte com cavalo mecânico com semirreboque com capacidade de 30 t - rodovia em leito natural</t>
  </si>
  <si>
    <t>Transporte com cavalo mecânico com semirreboque com capacidade de 30 t - rodovia em revestimento primário</t>
  </si>
  <si>
    <t>Transporte com cavalo mecânico com semirreboque com capacidade de 30 t - rodovia pavimentada</t>
  </si>
  <si>
    <t>Transporte de água com caminhão tanque de 10.000 l - rodovia em leito natural</t>
  </si>
  <si>
    <t>Transporte de água com caminhão tanque de 10.000 l - rodovia em revestimento primário</t>
  </si>
  <si>
    <t>Transporte de água com caminhão tanque de 10.000 l - rodovia pavimentada</t>
  </si>
  <si>
    <t>Transporte de água com caminhão tanque de 13.000 l - rodovia em leito natural</t>
  </si>
  <si>
    <t>Transporte de água com caminhão tanque de 13.000 l - rodovia em revestimento primário</t>
  </si>
  <si>
    <t>Transporte de água com caminhão tanque de 13.000 l - rodovia pavimentada</t>
  </si>
  <si>
    <t>Transporte de água com caminhão tanque de 6.000 l - rodovia em leito natural</t>
  </si>
  <si>
    <t>Transporte de água com caminhão tanque de 6.000 l - rodovia em revestimento primário</t>
  </si>
  <si>
    <t>Transporte de água com caminhão tanque de 6.000 l - rodovia pavimentada</t>
  </si>
  <si>
    <t>Transporte de água com caminhão tanque de 8.000 l - rodovia em leito natural</t>
  </si>
  <si>
    <t>Transporte de água com caminhão tanque de 8.000 l - rodovia em revestimento primário</t>
  </si>
  <si>
    <t>Transporte de água com caminhão tanque de 8.000 l - rodovia pavimentada</t>
  </si>
  <si>
    <t>Transporte de areia fina com draga hopper - capacidade da cisterna de 1.000 m³</t>
  </si>
  <si>
    <t>m³km</t>
  </si>
  <si>
    <t>Transporte de areia fina com draga hopper - capacidade da cisterna de 10.000 m³</t>
  </si>
  <si>
    <t>Transporte de areia fina com draga hopper - capacidade da cisterna de 15.000 m³</t>
  </si>
  <si>
    <t>Transporte de areia fina com draga hopper - capacidade da cisterna de 2.000 m³</t>
  </si>
  <si>
    <t>Transporte de areia fina com draga hopper - capacidade da cisterna de 20.000 m³</t>
  </si>
  <si>
    <t>Transporte de areia fina com draga hopper - capacidade da cisterna de 3.000 m³</t>
  </si>
  <si>
    <t>Transporte de areia fina com draga hopper - capacidade da cisterna de 4.000 m³</t>
  </si>
  <si>
    <t>Transporte de areia fina com draga hopper - capacidade da cisterna de 5.000 m³</t>
  </si>
  <si>
    <t>Transporte de areia fina com draga hopper - capacidade da cisterna de 750 m³</t>
  </si>
  <si>
    <t>Transporte de areia grossa com draga hopper - capacidade da cisterna de 1.000 m³</t>
  </si>
  <si>
    <t>Transporte de areia grossa com draga hopper - capacidade da cisterna de 10.000 m³</t>
  </si>
  <si>
    <t>Transporte de areia grossa com draga hopper - capacidade da cisterna de 15.000 m³</t>
  </si>
  <si>
    <t>Transporte de areia grossa com draga hopper - capacidade da cisterna de 2.000 m³</t>
  </si>
  <si>
    <t>Transporte de areia grossa com draga hopper - capacidade da cisterna de 20.000 m³</t>
  </si>
  <si>
    <t>Transporte de areia grossa com draga hopper - capacidade da cisterna de 3.000 m³</t>
  </si>
  <si>
    <t>Transporte de areia grossa com draga hopper - capacidade da cisterna de 4.000 m³</t>
  </si>
  <si>
    <t>Transporte de areia grossa com draga hopper - capacidade da cisterna de 5.000 m³</t>
  </si>
  <si>
    <t>Transporte de areia grossa com draga hopper - capacidade da cisterna de 750 m³</t>
  </si>
  <si>
    <t>Transporte de areia média com draga hopper - capacidade da cisterna de 1.000 m³</t>
  </si>
  <si>
    <t>Transporte de areia média com draga hopper - capacidade da cisterna de 10.000 m³</t>
  </si>
  <si>
    <t>Transporte de areia média com draga hopper - capacidade da cisterna de 15.000 m³</t>
  </si>
  <si>
    <t>Transporte de areia média com draga hopper - capacidade da cisterna de 2.000 m³</t>
  </si>
  <si>
    <t>Transporte de areia média com draga hopper - capacidade da cisterna de 20.000 m³</t>
  </si>
  <si>
    <t>Transporte de areia média com draga hopper - capacidade da cisterna de 3.000 m³</t>
  </si>
  <si>
    <t>Transporte de areia média com draga hopper - capacidade da cisterna de 4.000 m³</t>
  </si>
  <si>
    <t>Transporte de areia média com draga hopper - capacidade da cisterna de 5.000 m³</t>
  </si>
  <si>
    <t>Transporte de areia média com draga hopper - capacidade da cisterna de 750 m³</t>
  </si>
  <si>
    <t>Transporte de barras de trilho de 12 m com locomotiva diesel-elétrica em vagão plataforma com capacidade de 82 t - bitola métrica</t>
  </si>
  <si>
    <t>Transporte de barras de trilho de 12 m com locomotiva diesel-elétrica em vagão plataforma com capacidade de 98 t - bitola larga</t>
  </si>
  <si>
    <t>Transporte de blocos artificiais de concreto com 10 a 12 t para a execução de molhe com cavalo mecânico com semirreboque com capacidade de 30 t - rodovia em leito natural</t>
  </si>
  <si>
    <t>unkm</t>
  </si>
  <si>
    <t>Transporte de blocos artificiais de concreto com 10 a 12 t para a execução de molhe com cavalo mecânico com semirreboque com capacidade de 30 t - rodovia em revestimento primário</t>
  </si>
  <si>
    <t>Transporte de blocos artificiais de concreto com 10 a 12 t para a execução de molhe com cavalo mecânico com semirreboque com capacidade de 30 t - rodovia pavimentada</t>
  </si>
  <si>
    <t>Transporte de blocos artificiais de concreto com 8 a 9 t para a execução de molhe com cavalo mecânico com semirreboque com capacidade de 30 t - rodovia em leito natural</t>
  </si>
  <si>
    <t>Transporte de blocos artificiais de concreto com 8 a 9 t para a execução de molhe com cavalo mecânico com semirreboque com capacidade de 30 t - rodovia em revestimento primário</t>
  </si>
  <si>
    <t>Transporte de blocos artificiais de concreto com 8 a 9 t para a execução de molhe com cavalo mecânico com semirreboque com capacidade de 30 t - rodovia pavimentada</t>
  </si>
  <si>
    <t>Transporte de cascalho com draga hopper - capacidade da cisterna de 1.000 m³</t>
  </si>
  <si>
    <t>Transporte de cascalho com draga hopper - capacidade da cisterna de 10.000 m³</t>
  </si>
  <si>
    <t>Transporte de cascalho com draga hopper - capacidade da cisterna de 15.000 m³</t>
  </si>
  <si>
    <t>Transporte de cascalho com draga hopper - capacidade da cisterna de 2.000 m³</t>
  </si>
  <si>
    <t>Transporte de cascalho com draga hopper - capacidade da cisterna de 20.000 m³</t>
  </si>
  <si>
    <t>Transporte de cascalho com draga hopper - capacidade da cisterna de 3.000 m³</t>
  </si>
  <si>
    <t>Transporte de cascalho com draga hopper - capacidade da cisterna de 4.000 m³</t>
  </si>
  <si>
    <t>Transporte de cascalho com draga hopper - capacidade da cisterna de 5.000 m³</t>
  </si>
  <si>
    <t>Transporte de cascalho com draga hopper - capacidade da cisterna de 750 m³</t>
  </si>
  <si>
    <t>Transporte de cascalho fino com draga hopper - capacidade da cisterna de 1.000 m³</t>
  </si>
  <si>
    <t>Transporte de cascalho fino com draga hopper - capacidade da cisterna de 10.000 m³</t>
  </si>
  <si>
    <t>Transporte de cascalho fino com draga hopper - capacidade da cisterna de 15.000 m³</t>
  </si>
  <si>
    <t>Transporte de cascalho fino com draga hopper - capacidade da cisterna de 2.000 m³</t>
  </si>
  <si>
    <t>Transporte de cascalho fino com draga hopper - capacidade da cisterna de 20.000 m³</t>
  </si>
  <si>
    <t>Transporte de cascalho fino com draga hopper - capacidade da cisterna de 3.000 m³</t>
  </si>
  <si>
    <t>Transporte de cascalho fino com draga hopper - capacidade da cisterna de 4.000 m³</t>
  </si>
  <si>
    <t>Transporte de cascalho fino com draga hopper - capacidade da cisterna de 5.000 m³</t>
  </si>
  <si>
    <t>Transporte de cascalho fino com draga hopper - capacidade da cisterna de 750 m³</t>
  </si>
  <si>
    <t>Transporte de cimento a granel com caminhão silo de 30 m³ - rodovia em leito natural</t>
  </si>
  <si>
    <t>Transporte de cimento a granel com caminhão silo de 30 m³ - rodovia em revestimento primário</t>
  </si>
  <si>
    <t>Transporte de cimento a granel com caminhão silo de 30 m³ - rodovia pavimentada</t>
  </si>
  <si>
    <t>Transporte de cimento com caminhão distribuidor de 17 m³ - rodovia em leito natural</t>
  </si>
  <si>
    <t>Transporte de cimento com caminhão distribuidor de 17 m³ - rodovia em revestimento primário</t>
  </si>
  <si>
    <t>Transporte de cimento com caminhão distribuidor de 17 m³ - rodovia pavimentada</t>
  </si>
  <si>
    <t>Transporte de concreto com caminhão basculante de 7 m³ - rodovia em leito natural</t>
  </si>
  <si>
    <t>Transporte de concreto com caminhão basculante de 7 m³ - rodovia em revestimento primário</t>
  </si>
  <si>
    <t>Transporte de concreto com caminhão basculante de 7 m³ - rodovia pavimentada</t>
  </si>
  <si>
    <t>Transporte de detritos com caminhão de hidrojateamento de alta pressão e vácuo de 9 m³ - rodovia em leito natural</t>
  </si>
  <si>
    <t>Transporte de detritos com caminhão de hidrojateamento de alta pressão e vácuo de 9 m³ - rodovia em revestimento primário</t>
  </si>
  <si>
    <t>Transporte de detritos com caminhão de hidrojateamento de alta pressão e vácuo de 9 m³ - rodovia pavimentada</t>
  </si>
  <si>
    <t>Transporte de dormentes de concreto monobloco protendido de bitola larga com locomotiva diesel-elétrica em vagão plataforma com capacidade de 98 t - bitola larga</t>
  </si>
  <si>
    <t>Transporte de dormentes de concreto monobloco protendido de bitola métrica com locomotiva diesel-elétrica em vagão plataforma com capacidade de 82 t - bitola métrica</t>
  </si>
  <si>
    <t>Transporte de dormentes de concreto monobloco protendido de bitola mista com locomotiva diesel-elétrica em vagão plataforma com capacidade de 98 t - bitola larga</t>
  </si>
  <si>
    <t>Transporte de dormentes de concreto monobloco protendido para AMV de bitola larga ou mista com locomotiva diesel-elétrica em vagão plataforma com capacidade de 98 t - bitola larga</t>
  </si>
  <si>
    <t>Transporte de dormentes de concreto monobloco protendido para AMV de bitola métrica com locomotiva diesel-elétrica em vagão plataforma com capacidade de 82 t - bitola métrica</t>
  </si>
  <si>
    <t>Transporte de dormentes de madeira de bitola larga com locomotiva diesel-elétrica em vagão plataforma com capacidade de 98 t - bitola larga</t>
  </si>
  <si>
    <t>Transporte de dormentes de madeira de bitola métrica com locomotiva diesel-elétrica em vagão plataforma com capacidade de 82 t - bitola métrica</t>
  </si>
  <si>
    <t>Transporte de dormentes de madeira para AMV de bitola larga ou mista com locomotiva diesel-elétrica em vagão plataforma com capacidade de 98 t - bitola larga</t>
  </si>
  <si>
    <t>Transporte de dormentes de madeira para AMV de bitola métrica com locomotiva diesel-elétrica em vagão plataforma com capacidade de 82 t - bitola métrica</t>
  </si>
  <si>
    <t>Transporte de lastro de brita com locomotiva diesel-elétrica em vagão hopper aberto com capacidade de 45 m³ - bitola métrica</t>
  </si>
  <si>
    <t>Transporte de lastro de brita com locomotiva diesel-elétrica em vagão hopper aberto com capacidade de 63 m³ - bitola larga</t>
  </si>
  <si>
    <t>Transporte de materiais metálicos e acessórios diversos com locomotiva diesel-elétrica em vagão fechado com capacidade de 64 t - bitola métrica</t>
  </si>
  <si>
    <t>Transporte de materiais metálicos e acessórios diversos com locomotiva diesel-elétrica em vagão fechado com capacidade de 99 t - bitola larga</t>
  </si>
  <si>
    <t>Transporte de materiais metálicos para AMV de bitola larga com locomotiva diesel-elétrica em vagão plataforma com capacidade de 98 t - bitola larga</t>
  </si>
  <si>
    <t>Transporte de materiais metálicos para AMV de bitola métrica com locomotiva diesel-elétrica em vagão plataforma com capacidade de 82 t - bitola métrica</t>
  </si>
  <si>
    <t>Transporte de materiais metálicos para AMV de bitola mista com locomotiva diesel-elétrica em vagão plataforma com capacidade de 98 t - bitola larga</t>
  </si>
  <si>
    <t>Transporte de material betuminoso com caminhão tanque distribuidor - rodovia em leito natural</t>
  </si>
  <si>
    <t>Transporte de material betuminoso com caminhão tanque distribuidor - rodovia em revestimento primário</t>
  </si>
  <si>
    <t>Transporte de material betuminoso com caminhão tanque distribuidor - rodovia pavimentada</t>
  </si>
  <si>
    <t>Transporte de material de 1ª categoria com batelão autopropelido com capacidade de 300 m³</t>
  </si>
  <si>
    <t>Transporte de material de 1ª categoria com batelão autopropelido com capacidade de 500 m³</t>
  </si>
  <si>
    <t>Transporte de material de 1ª categoria com batelão rebocado com capacidade de 66 m³</t>
  </si>
  <si>
    <t>Transporte de material de 1ª categoria com batelão rebocado montado na obra com capacidade de 66 m³</t>
  </si>
  <si>
    <t>Transporte de material de 3ª categoria com batelão autopropelido com capacidade de 300 m³</t>
  </si>
  <si>
    <t>Transporte de material de 3ª categoria com batelão rebocado com capacidade de 66 m³</t>
  </si>
  <si>
    <t>Transporte de material de 3ª categoria com batelão rebocado montado na obra com capacidade de 66 m³</t>
  </si>
  <si>
    <t>Transporte de material de 3ª categoria com caminhão basculante de 12 m³ para rocha - rodovia em leito natural</t>
  </si>
  <si>
    <t>Transporte de material de 3ª categoria com caminhão basculante de 12 m³ para rocha - rodovia em revestimento primário</t>
  </si>
  <si>
    <t>Transporte de material de 3ª categoria com caminhão basculante de 12 m³ para rocha - rodovia pavimentada</t>
  </si>
  <si>
    <t>Transporte de material de 3ª categoria com caminhão basculante de 8 m³ para rocha - rodovia em leito natural</t>
  </si>
  <si>
    <t>Transporte de material de 3ª categoria com caminhão basculante de 8 m³ para rocha - rodovia em revestimento primário</t>
  </si>
  <si>
    <t>Transporte de material de 3ª categoria com caminhão basculante de 8 m³ para rocha - rodovia pavimentada</t>
  </si>
  <si>
    <t>Transporte de mistura betuminosa a quente com caminhão com caçamba térmica de 6 m³ - rodovia em leito natural</t>
  </si>
  <si>
    <t>Transporte de mistura betuminosa a quente com caminhão com caçamba térmica de 6 m³ - rodovia em revestimento primário</t>
  </si>
  <si>
    <t>Transporte de mistura betuminosa a quente com caminhão com caçamba térmica de 6 m³ - rodovia pavimentada</t>
  </si>
  <si>
    <t>Transporte de silte com draga hopper - capacidade da cisterna de 1.000 m³</t>
  </si>
  <si>
    <t>Transporte de silte com draga hopper - capacidade da cisterna de 10.000 m³</t>
  </si>
  <si>
    <t>Transporte de silte com draga hopper - capacidade da cisterna de 15.000 m³</t>
  </si>
  <si>
    <t>Transporte de silte com draga hopper - capacidade da cisterna de 2.000 m³</t>
  </si>
  <si>
    <t>Transporte de silte com draga hopper - capacidade da cisterna de 20.000 m³</t>
  </si>
  <si>
    <t>Transporte de silte com draga hopper - capacidade da cisterna de 3.000 m³</t>
  </si>
  <si>
    <t>Transporte de silte com draga hopper - capacidade da cisterna de 4.000 m³</t>
  </si>
  <si>
    <t>Transporte de silte com draga hopper - capacidade da cisterna de 5.000 m³</t>
  </si>
  <si>
    <t>Transporte de silte com draga hopper - capacidade da cisterna de 750 m³</t>
  </si>
  <si>
    <t>Transporte de TLS TR45 de 120 m com locomotiva diesel-elétrica em vagão plataforma com capacidade de 82 t - bitola métrica</t>
  </si>
  <si>
    <t>Transporte de TLS TR45 de 120 m com locomotiva diesel-elétrica em vagão plataforma com capacidade de 98 t - bitola larga</t>
  </si>
  <si>
    <t>Transporte de TLS TR45 de 240 m com locomotiva diesel-elétrica em vagão plataforma com capacidade de 82 t - bitola métrica</t>
  </si>
  <si>
    <t>Transporte de TLS TR45 de 240 m com locomotiva diesel-elétrica em vagão plataforma com capacidade de 98 t - bitola larga</t>
  </si>
  <si>
    <t>Transporte de TLS TR57 de 120 m com locomotiva diesel-elétrica em vagão plataforma com capacidade de 82 t - bitola métrica</t>
  </si>
  <si>
    <t>Transporte de TLS TR57 de 120 m com locomotiva diesel-elétrica em vagão plataforma com capacidade de 98 t - bitola larga</t>
  </si>
  <si>
    <t>Transporte de TLS TR57 de 240 m com locomotiva diesel-elétrica em vagão plataforma com capacidade de 82 t - bitola métrica</t>
  </si>
  <si>
    <t>Transporte de TLS TR57 de 240 m com locomotiva diesel-elétrica em vagão plataforma com capacidade de 98 t - bitola larga</t>
  </si>
  <si>
    <t>Transporte de TLS TR68 de 120 m com locomotiva diesel-elétrica em vagão plataforma com capacidade de 82 t - bitola métrica</t>
  </si>
  <si>
    <t>Transporte de TLS TR68 de 120 m com locomotiva diesel-elétrica em vagão plataforma com capacidade de 98 t - bitola larga</t>
  </si>
  <si>
    <t>Transporte de TLS TR68 de 240 m com locomotiva diesel-elétrica em vagão plataforma com capacidade de 82 t - bitola métrica</t>
  </si>
  <si>
    <t>Transporte de TLS TR68 de 240 m com locomotiva diesel-elétrica em vagão plataforma com capacidade de 98 t - bitola larga</t>
  </si>
  <si>
    <t>Transporte de TLS UIC60 de 120 m com locomotiva diesel-elétrica em vagão plataforma com capacidade de 82 t - bitola métrica</t>
  </si>
  <si>
    <t>Transporte de TLS UIC60 de 120 m com locomotiva diesel-elétrica em vagão plataforma com capacidade de 98 t - bitola larga</t>
  </si>
  <si>
    <t>Transporte de TLS UIC60 de 240 m com locomotiva diesel-elétrica em vagão plataforma com capacidade de 82 t - bitola métrica</t>
  </si>
  <si>
    <t>Transporte de TLS UIC60 de 240 m com locomotiva diesel-elétrica em vagão plataforma com capacidade de 98 t - bitola larga</t>
  </si>
  <si>
    <t>Transporte de veículos de médio porte com guincho de resgate de 20 t - rodovia em leito natural</t>
  </si>
  <si>
    <t>Transporte de veículos de médio porte com guincho de resgate de 20 t - rodovia em revestimento primário</t>
  </si>
  <si>
    <t>Transporte de veículos de médio porte com guincho de resgate de 20 t - rodovia pavimentada</t>
  </si>
  <si>
    <t>Transporte de veículos leves com guincho de resgate de 4 t - rodovia em leito natural</t>
  </si>
  <si>
    <t>Transporte de veículos leves com guincho de resgate de 4 t - rodovia em revestimento primário</t>
  </si>
  <si>
    <t>Transporte de veículos leves com guincho de resgate de 4 t - rodovia pavimentada</t>
  </si>
  <si>
    <t>Transporte de veículos pesados com guincho de resgate de 35 t - rodovia em leito natural</t>
  </si>
  <si>
    <t>Transporte de veículos pesados com guincho de resgate de 35 t - rodovia em revestimento primário</t>
  </si>
  <si>
    <t>Transporte de veículos pesados com guincho de resgate de 35 t - rodovia pavimentada</t>
  </si>
  <si>
    <t>Transporte em cavalo mecânico com dolly de 4 eixos com capacidade de 57 t - rodovia em leito natural</t>
  </si>
  <si>
    <t>Transporte em cavalo mecânico com dolly de 4 eixos com capacidade de 57 t - rodovia em revestimento primário</t>
  </si>
  <si>
    <t>Transporte em cavalo mecânico com dolly de 4 eixos com capacidade de 57 t - rodovia pavimentada</t>
  </si>
  <si>
    <t>Transporte em cavalo mecânico com dollys de 3 e 4 eixos com capacidade de 77 t - rodovia em leito natural</t>
  </si>
  <si>
    <t>Transporte em cavalo mecânico com dollys de 3 e 4 eixos com capacidade de 77 t - rodovia em revestimento primário</t>
  </si>
  <si>
    <t>Transporte em cavalo mecânico com dollys de 3 e 4 eixos com capacidade de 77 t - rodovia pavimentada</t>
  </si>
  <si>
    <t>Transporte em cavalo mecânico com dollys de 5 e 4 eixos com capacidade de 111 t - rodovia em leito natural</t>
  </si>
  <si>
    <t>Transporte em cavalo mecânico com dollys de 5 e 4 eixos com capacidade de 111 t - rodovia em revestimento primário</t>
  </si>
  <si>
    <t>Transporte em cavalo mecânico com dollys de 5 e 4 eixos com capacidade de 111 t - rodovia pavimentada</t>
  </si>
  <si>
    <t>Transporte em cavalo mecânico com reboques de 5 e 4 eixos com capacidade de 130 t - rodovia em leito natural</t>
  </si>
  <si>
    <t>Transporte em cavalo mecânico com reboques de 5 e 4 eixos com capacidade de 130 t - rodovia em revestimento primário</t>
  </si>
  <si>
    <t>Transporte em cavalo mecânico com reboques de 5 e 4 eixos com capacidade de 130 t - rodovia pavimentada</t>
  </si>
  <si>
    <t>Transporte fluvial de materiais diversos com pontão flutuante - capacidade de 500 t</t>
  </si>
  <si>
    <t>Transporte fluvial do flutuante</t>
  </si>
  <si>
    <t>Armação de fuste de tubulão em aço CA-50 com apoio de guindaste - fornecimento, preparo e colocação</t>
  </si>
  <si>
    <t>Colocação e retirada de campânula de ar comprimido em tubulão com apoio de guindaste</t>
  </si>
  <si>
    <t>Escavação manual de base alargada de tubulão a ar comprimido em material de 1ª categoria na profundidade de 10 a 15 m</t>
  </si>
  <si>
    <t>Escavação manual de base alargada de tubulão a ar comprimido em material de 1ª categoria na profundidade de até 10 m</t>
  </si>
  <si>
    <t>Escavação manual de base alargada de tubulão a ar comprimido em material de 2ª categoria na profundidade de 10 a 15 m</t>
  </si>
  <si>
    <t>Escavação manual de base alargada de tubulão a ar comprimido em material de 2ª categoria na profundidade de até 10 m</t>
  </si>
  <si>
    <t>Escavação manual de base alargada de tubulão a ar comprimido em material de 3ª categoria a frio na profundidade 10 a 15 m</t>
  </si>
  <si>
    <t>Escavação manual de base alargada de tubulão a ar comprimido em material de 3ª categoria a frio na profundidade de até 10 m</t>
  </si>
  <si>
    <t>Escavação manual de base alargada de tubulão a ar comprimido em material de 3ª categoria na profundidade de 10 a 15 m</t>
  </si>
  <si>
    <t>Escavação manual de base alargada de tubulão a ar comprimido em material de 3ª categoria na profundidade de até 10 m</t>
  </si>
  <si>
    <t>Escavação manual de base alargada de tubulão a céu aberto em material de 1ª categoria na profundidade de 10 a 15 m</t>
  </si>
  <si>
    <t>Escavação manual de base alargada de tubulão a céu aberto em material de 1ª categoria na profundidade de até 10 m</t>
  </si>
  <si>
    <t>Escavação manual de base alargada de tubulão a céu aberto em material de 2ª categoria na profundidade até 10 m</t>
  </si>
  <si>
    <t>Escavação manual de base alargada de tubulão a céu aberto em material de 2ª categoria na profundidade de 10 a 15 m</t>
  </si>
  <si>
    <t>Escavação manual de base alargada de tubulão a céu aberto em material de 3ª categoria a frio na profundidade até 10 m</t>
  </si>
  <si>
    <t>Escavação manual de base alargada de tubulão a céu aberto em material de 3ª categoria a frio na profundidade de 10 a 15 m</t>
  </si>
  <si>
    <t>Escavação manual de base alargada de tubulão a céu aberto em material de 3ª categoria na profundidade até 10 m</t>
  </si>
  <si>
    <t>Escavação manual de base alargada de tubulão a céu aberto em material de 3ª categoria na profundidade de 10 a 15 m</t>
  </si>
  <si>
    <t>Escavação manual de fuste de tubulão a ar comprimido em material de 1ª categoria na profundidade de 10 a 15 m</t>
  </si>
  <si>
    <t>Escavação manual de fuste de tubulão a ar comprimido em material de 1ª categoria na profundidade de até 10 m</t>
  </si>
  <si>
    <t>Escavação manual de fuste de tubulão a ar comprimido em material de 2ª categoria na profundidade de 10 a 15 m</t>
  </si>
  <si>
    <t>Escavação manual de fuste de tubulão a ar comprimido em material de 2ª categoria na profundidade de até 10 m</t>
  </si>
  <si>
    <t>Escavação manual de fuste de tubulão a ar comprimido em material de 3ª categoria na profundidade de 10 a 15 m</t>
  </si>
  <si>
    <t>Escavação manual de fuste de tubulão a ar comprimido em material de 3ª categoria na profundidade de até 10 m</t>
  </si>
  <si>
    <t>Escavação manual de fuste de tubulão a céu aberto em material de 1ª categoria na profundidade de 10 a 15 m</t>
  </si>
  <si>
    <t>Escavação manual de fuste de tubulão a céu aberto em material de 1ª categoria na profundidade de até 10 m</t>
  </si>
  <si>
    <t>Escavação manual de fuste de tubulão a céu aberto em material de 2ª categoria na profundidade até 10 m</t>
  </si>
  <si>
    <t>Escavação manual de fuste de tubulão a céu aberto em material de 2ª categoria na profundidade de 10 a 15 m</t>
  </si>
  <si>
    <t>Escavação manual de fuste de tubulão a céu aberto em material de 3ª categoria na profundidade até 10 m</t>
  </si>
  <si>
    <t>Escavação manual de fuste de tubulão a céu aberto em material de 3ª categoria na profundidade de 10 a 15 m</t>
  </si>
  <si>
    <t>Escavação mecânica de fuste de tubulão com caçamba para rocha em material de 2ª categoria</t>
  </si>
  <si>
    <t>Escavação mecânica de fuste de tubulão com caçamba para rocha em material de 3ª categoria</t>
  </si>
  <si>
    <t>Escavação mecânica de fuste de tubulão com caçamba para solos em material de 1ª categoria</t>
  </si>
  <si>
    <t>Escavação mecânica de fuste de tubulão com Hammer Grab em material de 1ª categoria</t>
  </si>
  <si>
    <t>Escavação mecânica de fuste de tubulão com trado para rocha em material de 2ª categoria</t>
  </si>
  <si>
    <t>Escavação mecânica de fuste de tubulão com trado para rocha em material de 3ª categoria</t>
  </si>
  <si>
    <t>Escavação mecânica de fuste de tubulão com trado para solos em material de 1ª categoria</t>
  </si>
  <si>
    <t>Armação de tela de aço eletrosoldada em túneis com auxílio de plataforma pantográfica - confecção e instalação</t>
  </si>
  <si>
    <t>Cambotas metálicas treliçadas - confecção e instalação</t>
  </si>
  <si>
    <t>Coluna de jet grouting horizontal CCPH em solo - D = 40 cm - perfuração e injeção</t>
  </si>
  <si>
    <t>Coluna de jet grouting horizontal CCPH em solo - D = 50 cm - perfuração e injeção</t>
  </si>
  <si>
    <t>Coluna de jet grouting horizontal CCPH em solo - D = 60 cm - perfuração e injeção</t>
  </si>
  <si>
    <t>Coluna de jet grouting vertical em solo - D = 100 cm - perfuração e injeção</t>
  </si>
  <si>
    <t>Coluna de jet grouting vertical em solo - D = 110 cm - perfuração e injeção</t>
  </si>
  <si>
    <t>Coluna de jet grouting vertical em solo - D = 120 cm - perfuração e injeção</t>
  </si>
  <si>
    <t>Coluna de jet grouting vertical em solo - D = 80 cm - perfuração e injeção</t>
  </si>
  <si>
    <t>Coluna de jet grouting vertical em solo - D = 90 cm - perfuração e injeção</t>
  </si>
  <si>
    <t>Desmonte a frio e carga de rocha em túnel com cunha hidráulica - DMT de 0 a 200 m</t>
  </si>
  <si>
    <t>Drenagem de túnel com manta drenante de malha de polietileno e geotêxtil em face revestida com argamassa polimérica com espessura de 25 mm</t>
  </si>
  <si>
    <t>Dreno filtrante em tubos de PVC D = 40 mm aplicado em paredes e tetos de túnel - fornecimento e instalação</t>
  </si>
  <si>
    <t>Dreno não filtrante em tubos de PVC D = 40 mm aplicado em paredes e tetos de túnel - fornecimento e instalação</t>
  </si>
  <si>
    <t>Enfilagem tubular sistema autoperfurante - D = 76 mm</t>
  </si>
  <si>
    <t>Enfilagem tubular sistema convencional schedule 40 - D = 65 mm</t>
  </si>
  <si>
    <t>Escavação subterrânea e carregamento do material da calota em túnel classe I - DMT de 0 a 200 m - seção acima de 90 m²</t>
  </si>
  <si>
    <t>Escavação subterrânea e carregamento do material da calota em túnel classe I - DMT de 0 a 200 m - seção de 20 a 40 m²</t>
  </si>
  <si>
    <t>Escavação subterrânea e carregamento do material da calota em túnel classe I - DMT de 0 a 200 m - seção de 40 a 60 m²</t>
  </si>
  <si>
    <t>Escavação subterrânea e carregamento do material da calota em túnel classe I - DMT de 0 a 200 m - seção de 60 a 90 m²</t>
  </si>
  <si>
    <t>Escavação subterrânea e carregamento do material da calota em túnel classe II - DMT de 0 a 200 m - seção acima de 90 m²</t>
  </si>
  <si>
    <t>Escavação subterrânea e carregamento do material da calota em túnel classe II - DMT de 0 a 200 m - seção de 20 a 40 m²</t>
  </si>
  <si>
    <t>Escavação subterrânea e carregamento do material da calota em túnel classe II - DMT de 0 a 200 m - seção de 40 a 60 m²</t>
  </si>
  <si>
    <t>Escavação subterrânea e carregamento do material da calota em túnel classe II - DMT de 0 a 200 m - seção de 60 a 90 m²</t>
  </si>
  <si>
    <t>Escavação subterrânea e carregamento do material da calota em túnel classe III - DMT de 0 a 200 m - seção acima de 90 m²</t>
  </si>
  <si>
    <t>Escavação subterrânea e carregamento do material da calota em túnel classe III - DMT de 0 a 200 m - seção de 20 a 40 m²</t>
  </si>
  <si>
    <t>Escavação subterrânea e carregamento do material da calota em túnel classe III - DMT de 0 a 200 m - seção de 40 a 60 m²</t>
  </si>
  <si>
    <t>Escavação subterrânea e carregamento do material da calota em túnel classe III - DMT de 0 a 200 m - seção de 60 a 90 m²</t>
  </si>
  <si>
    <t>Escavação subterrânea e carregamento do material da calota em túnel classe IV - DMT de 0 a 200 m - seção acima de 90 m²</t>
  </si>
  <si>
    <t>Escavação subterrânea e carregamento do material da calota em túnel classe IV - DMT de 0 a 200 m - seção de 20 a 40 m²</t>
  </si>
  <si>
    <t>Escavação subterrânea e carregamento do material da calota em túnel classe IV - DMT de 0 a 200 m - seção de 40 a 60 m²</t>
  </si>
  <si>
    <t>Escavação subterrânea e carregamento do material da calota em túnel classe IV - DMT de 0 a 200 m - seção de 60 a 90 m²</t>
  </si>
  <si>
    <t>Escavação subterrânea e carregamento do material do rebaixo em túnel classe I a IV - DMT de 0 a 200 m</t>
  </si>
  <si>
    <t>Escavação subterrânea e carregamento em túnel classe V - DMT de 0 a 200 m - seção acima de 90 m²</t>
  </si>
  <si>
    <t>Escavação subterrânea e carregamento em túnel classe V - DMT de 0 a 200 m - seção de 20 a 40 m²</t>
  </si>
  <si>
    <t>Escavação subterrânea e carregamento em túnel classe V - DMT de 0 a 200 m - seção de 40 a 60 m²</t>
  </si>
  <si>
    <t>Escavação subterrânea e carregamento em túnel classe V - DMT de 0 a 200 m - seção de 60 a 90 m²</t>
  </si>
  <si>
    <t>Escavação subterrânea e carregamento em túnel classe VI - DMT de 0 a 200 m - seção acima de 90 m²</t>
  </si>
  <si>
    <t>Escavação subterrânea e carregamento em túnel classe VI - DMT de 0 a 200 m - seção de 20 a 40 m²</t>
  </si>
  <si>
    <t>Escavação subterrânea e carregamento em túnel classe VI - DMT de 0 a 200 m - seção de 40 a 60 m²</t>
  </si>
  <si>
    <t>Escavação subterrânea e carregamento em túnel classe VI - DMT de 0 a 200 m - seção de 60 a 90 m²</t>
  </si>
  <si>
    <t>Pré-fissuramento em túnel</t>
  </si>
  <si>
    <t>Pregagem da frente com vergalhão de fibra de vidro D = 25 mm com perfuração em D = 75 mm e injeção de calda de cimento</t>
  </si>
  <si>
    <t>Pregagem da frente em tubo de PVC D = 50 mm com perfuração em D = 100 mm e injeção de argamassa de cimento e areia 1:1</t>
  </si>
  <si>
    <t>Prego guia para controle de espessura de concreto projetado D = 16 mm em túnel - fornecimento e instalação</t>
  </si>
  <si>
    <t>Usinagem de agregados para microrrevestimento a frio com espessura de 0,8 cm até 1,5 cm - brita comercial</t>
  </si>
  <si>
    <t>Usinagem de agregados para microrrevestimento a frio com espessura de 0,8 cm até 1,5 cm - brita produzida</t>
  </si>
  <si>
    <t>Usinagem de agregados para microrrevestimento a frio com espessura de 2,0 cm - brita comercial</t>
  </si>
  <si>
    <t>Usinagem de agregados para microrrevestimento a frio com espessura de 2,0 cm - brita produzida</t>
  </si>
  <si>
    <t>Usinagem de areia-asfalto a quente - faixa A - areia comercial</t>
  </si>
  <si>
    <t>Usinagem de areia-asfalto a quente - faixa A - areia extraída</t>
  </si>
  <si>
    <t>Usinagem de areia-asfalto a quente - faixa B - areia comercial</t>
  </si>
  <si>
    <t>Usinagem de areia-asfalto a quente - faixa B - areia extraída</t>
  </si>
  <si>
    <t>Usinagem de areia-asfalto a quente com asfalto polímero - faixa A - areia comercial</t>
  </si>
  <si>
    <t>Usinagem de areia-asfalto a quente com asfalto polímero - faixa A - areia extraída</t>
  </si>
  <si>
    <t>Usinagem de areia-asfalto a quente com asfalto polímero - faixa B - areia comercial</t>
  </si>
  <si>
    <t>Usinagem de areia-asfalto a quente com asfalto polímero - faixa B - areia extraída</t>
  </si>
  <si>
    <t>Usinagem de areia-asfalto a quente com asfalto polímero - faixa C - areia comercial</t>
  </si>
  <si>
    <t>Usinagem de areia-asfalto a quente com asfalto polímero - faixa C - areia extraída</t>
  </si>
  <si>
    <t>Usinagem de brita graduada com brita comercial em usina de 300 t/h</t>
  </si>
  <si>
    <t>Usinagem de brita graduada com brita produzida em usina de 300 t/h</t>
  </si>
  <si>
    <t>Usinagem de brita graduada tratada com cimento e brita comercial em usina de 300 t/h</t>
  </si>
  <si>
    <t>Usinagem de brita graduada tratada com cimento e brita produzida em usina de 300 t/h</t>
  </si>
  <si>
    <t>Usinagem de concreto asfáltico - faixa A - areia e brita comerciais</t>
  </si>
  <si>
    <t>Usinagem de concreto asfáltico - faixa A - areia extraída e brita produzida</t>
  </si>
  <si>
    <t>Usinagem de concreto asfáltico - faixa B - areia e brita comerciais</t>
  </si>
  <si>
    <t>Usinagem de concreto asfáltico - faixa B - areia extraída e brita produzida</t>
  </si>
  <si>
    <t>Usinagem de concreto asfáltico - faixa C - areia e brita comerciais</t>
  </si>
  <si>
    <t>Usinagem de concreto asfáltico - faixa C - areia extraída e brita produzida</t>
  </si>
  <si>
    <t>Usinagem de concreto asfáltico com asfalto polímero - faixa A - areia e brita comerciais</t>
  </si>
  <si>
    <t>Usinagem de concreto asfáltico com asfalto polímero - faixa A - areia extraída e brita produzida</t>
  </si>
  <si>
    <t>Usinagem de concreto asfáltico com asfalto polímero - faixa B - areia e brita comerciais</t>
  </si>
  <si>
    <t>Usinagem de concreto asfáltico com asfalto polímero - faixa B - areia extraída e brita produzida</t>
  </si>
  <si>
    <t>Usinagem de concreto asfáltico com asfalto polímero - faixa C - areia e brita comerciais</t>
  </si>
  <si>
    <t>Usinagem de concreto asfáltico com asfalto polímero - faixa C - areia extraída e brita produzida</t>
  </si>
  <si>
    <t>Usinagem de concreto asfáltico com borracha (Gap Graded) - brita comercial</t>
  </si>
  <si>
    <t>Usinagem de concreto asfáltico com borracha (Gap Graded) - brita produzida</t>
  </si>
  <si>
    <t>Usinagem de concreto asfáltico com borracha - faixa A - brita comercial</t>
  </si>
  <si>
    <t>Usinagem de concreto asfáltico com borracha - faixa A - brita produzida</t>
  </si>
  <si>
    <t>Usinagem de concreto asfáltico com borracha - faixa B - brita comercial</t>
  </si>
  <si>
    <t>Usinagem de concreto asfáltico com borracha - faixa B - brita produzida</t>
  </si>
  <si>
    <t>Usinagem de concreto asfáltico com borracha - faixa C - brita comercial</t>
  </si>
  <si>
    <t>Usinagem de concreto asfáltico com borracha - faixa C - brita produzida</t>
  </si>
  <si>
    <t>Usinagem de concreto asfáltico reciclado a frio com espuma de asfalto, agregado comercial e cimento</t>
  </si>
  <si>
    <t>Usinagem de concreto asfáltico reciclado em usina fixa com adição de material fresado e brita comercial</t>
  </si>
  <si>
    <t>Usinagem de concreto asfáltico reciclado em usina fixa com adição de material fresado e brita produzida</t>
  </si>
  <si>
    <t>Usinagem de micro pré-misturado a quente com asfalto polímero - brita comercial</t>
  </si>
  <si>
    <t>Usinagem de micro pré-misturado a quente com asfalto polímero - brita produzida</t>
  </si>
  <si>
    <t>Usinagem de pré-misturado a frio - faixa A - areia e brita comerciais</t>
  </si>
  <si>
    <t>Usinagem de pré-misturado a frio - faixa A - areia extraída e brita produzida</t>
  </si>
  <si>
    <t>Usinagem de pré-misturado a frio - faixa B - areia e brita comerciais</t>
  </si>
  <si>
    <t>Usinagem de pré-misturado a frio - faixa B - areia extraída e brita produzida</t>
  </si>
  <si>
    <t>Usinagem de pré-misturado a frio - faixa C - areia e brita comerciais</t>
  </si>
  <si>
    <t>Usinagem de pré-misturado a frio - faixa C - areia extraída e brita produzida</t>
  </si>
  <si>
    <t>Usinagem de pré-misturado a frio - faixa D - areia e brita comerciais</t>
  </si>
  <si>
    <t>Usinagem de pré-misturado a frio - faixa D - areia extraída e brita produzida</t>
  </si>
  <si>
    <t>Usinagem de pré-misturado a frio com asfalto polímero - faixa A - areia e brita comerciais</t>
  </si>
  <si>
    <t>Usinagem de pré-misturado a frio com asfalto polímero - faixa A - areia extraída e brita produzida</t>
  </si>
  <si>
    <t>Usinagem de pré-misturado a frio com asfalto polímero - faixa B - areia e brita comerciais</t>
  </si>
  <si>
    <t>Usinagem de pré-misturado a frio com asfalto polímero - faixa B - areia extraída e brita produzida</t>
  </si>
  <si>
    <t>Usinagem de pré-misturado a frio com asfalto polímero - faixa C - areia e brita comerciais</t>
  </si>
  <si>
    <t>Usinagem de pré-misturado a frio com asfalto polímero - faixa C - areia extraída e brita produzida</t>
  </si>
  <si>
    <t>Usinagem de pré-misturado a frio com asfalto polímero - faixa D - areia e brita comerciais</t>
  </si>
  <si>
    <t>Usinagem de pré-misturado a frio com asfalto polímero - faixa D - areia extraída e brita produzida</t>
  </si>
  <si>
    <t>Usinagem de pré-misturado a quente com asfalto polímero - faixa I - camada porosa de atrito - areia e brita comerciais</t>
  </si>
  <si>
    <t>Usinagem de pré-misturado a quente com asfalto polímero - faixa I - camada porosa de atrito - areia extraída e brita produzida</t>
  </si>
  <si>
    <t>Usinagem de pré-misturado a quente com asfalto polímero - faixa II - camada porosa de atrito - areia e brita comerciais</t>
  </si>
  <si>
    <t>Usinagem de pré-misturado a quente com asfalto polímero - faixa II - camada porosa de atrito - areia extraída e brita produzida</t>
  </si>
  <si>
    <t>Usinagem de pré-misturado a quente com asfalto polímero - faixa III - camada porosa de atrito - areia e brita comerciais</t>
  </si>
  <si>
    <t>Usinagem de pré-misturado a quente com asfalto polímero - faixa III - camada porosa de atrito - areia extraída e brita produzida</t>
  </si>
  <si>
    <t>Usinagem de pré-misturado a quente com asfalto polímero - faixa IV - camada porosa de atrito - areia e brita comerciais</t>
  </si>
  <si>
    <t>Usinagem de pré-misturado a quente com asfalto polímero - faixa IV - camada porosa de atrito - areia extraída e brita produzida</t>
  </si>
  <si>
    <t>Usinagem de pré-misturado a quente com asfalto polímero - faixa V - camada porosa de atrito - areia e brita comerciais</t>
  </si>
  <si>
    <t>Usinagem de pré-misturado a quente com asfalto polímero - faixa V - camada porosa de atrito - areia extraída e brita produzida</t>
  </si>
  <si>
    <t>Usinagem de solo areia (70% - 30%) - material de jazida e areia comercial</t>
  </si>
  <si>
    <t>Usinagem de solo areia (70% - 30%) - material de jazida e areia extraída</t>
  </si>
  <si>
    <t>Usinagem de solo brita (70% - 30%) com 3% cimento - material de jazida e brita comercial</t>
  </si>
  <si>
    <t>Usinagem de solo brita (70% - 30%) com 3% cimento - material de jazida e brita produzida</t>
  </si>
  <si>
    <t>Usinagem de solo brita (70% - 30%) com material de jazida e brita comercial em usina de 300 t/h</t>
  </si>
  <si>
    <t>Usinagem de solo brita (70% - 30%) com material de jazida e brita produzida em usina de 300 t/h</t>
  </si>
  <si>
    <t>Usinagem de solo cimento com 7% de cimento com material de jazida em usina de 300 t/h</t>
  </si>
  <si>
    <t>Usinagem de solo escória de aciaria (50% - 50%) com material de jazida em usina de 300 t/h</t>
  </si>
  <si>
    <t>Usinagem de solo melhorado com 3% de cimento com material de jazida em usina de 300 t/h</t>
  </si>
  <si>
    <t>Usinagem para pavimento de concreto com fôrmas deslizantes - areia e brita comerciais</t>
  </si>
  <si>
    <t>Usinagem para pavimento de concreto com fôrmas deslizantes - areia extraída e brita produzida</t>
  </si>
  <si>
    <t>Usinagem para pavimento de concreto compactado com rolo - brita comercial</t>
  </si>
  <si>
    <t>Usinagem para pavimento de concreto compactado com rolo - brita produzida</t>
  </si>
  <si>
    <t>Usinagem para sub-base de concreto compactado com rolo - brita comercial</t>
  </si>
  <si>
    <t>Usinagem para sub-base de concreto compactado com rolo - brita produzida</t>
  </si>
  <si>
    <t>Confecção de BSCC - seção canal de 1,5 x 1,5 m - areia e brita comerciais</t>
  </si>
  <si>
    <t>Confecção de BSCC - seção canal de 1,5 x 1,5 m - areia extraída e brita produzida</t>
  </si>
  <si>
    <t>Confecção de BSCC - seção canal de 2,0 x 1,5 m - areia e brita comerciais</t>
  </si>
  <si>
    <t>Confecção de BSCC - seção canal de 2,0 x 1,5 m - areia extraída e brita produzida</t>
  </si>
  <si>
    <t>Confecção de BSCC - seção canal de 2,0 x 2,0 m - tipo I - areia e brita comerciais</t>
  </si>
  <si>
    <t>Confecção de BSCC - seção canal de 2,0 x 2,0 m - tipo I - areia extraída e brita produzida</t>
  </si>
  <si>
    <t>Confecção de BSCC - seção canal de 2,0 x 2,0 m - tipo II - areia e brita comerciais</t>
  </si>
  <si>
    <t>Confecção de BSCC - seção canal de 2,0 x 2,0 m - tipo II - areia extraída e brita produzida</t>
  </si>
  <si>
    <t>Confecção de BSCC - seção canal de 2,5 x 1,5 m - areia e brita comerciais</t>
  </si>
  <si>
    <t>Confecção de BSCC - seção canal de 2,5 x 1,5 m - areia extraída e brita produzida</t>
  </si>
  <si>
    <t>Confecção de BSCC - seção canal de 2,5 x 2,0 m - tipo I - areia e brita comerciais</t>
  </si>
  <si>
    <t>Confecção de BSCC - seção canal de 2,5 x 2,0 m - tipo I - areia extraída e brita produzida</t>
  </si>
  <si>
    <t>Confecção de BSCC - seção canal de 2,5 x 2,0 m - tipo II - areia e brita comerciais</t>
  </si>
  <si>
    <t>Confecção de BSCC - seção canal de 2,5 x 2,0 m - tipo II - areia extraída e brita produzida</t>
  </si>
  <si>
    <t>Confecção de BSCC - seção canal de 3,0 x 1,5 m - areia e brita comerciais</t>
  </si>
  <si>
    <t>Confecção de BSCC - seção canal de 3,0 x 1,5 m - areia extraída e brita produzida</t>
  </si>
  <si>
    <t>Confecção de BSCC - seção canal de 3,0 x 2,0 m - tipo I - areia e brita comerciais</t>
  </si>
  <si>
    <t>Confecção de BSCC - seção canal de 3,0 x 2,0 m - tipo I - areia extraída e brita produzida</t>
  </si>
  <si>
    <t>Confecção de BSCC - seção canal de 3,0 x 2,0 m - tipo II - areia e brita comerciais</t>
  </si>
  <si>
    <t>Confecção de BSCC - seção canal de 3,0 x 2,0 m - tipo II - areia extraída e brita produzida</t>
  </si>
  <si>
    <t>Confecção de BSCC - seção fechada de 1,5 x 1,5 m - altura do aterro de 0,25 a 1,00 m - areia e brita comerciais</t>
  </si>
  <si>
    <t>Confecção de BSCC - seção fechada de 1,5 x 1,5 m - altura do aterro de 0,25 a 1,00 m - areia extraída e brita produzida</t>
  </si>
  <si>
    <t>Confecção de BSCC - seção fechada de 1,5 x 1,5 m - altura do aterro de 1,00 a 2,50 m - areia e brita comerciais</t>
  </si>
  <si>
    <t>Confecção de BSCC - seção fechada de 1,5 x 1,5 m - altura do aterro de 1,00 a 2,50 m - areia extraída e brita produzida</t>
  </si>
  <si>
    <t>Confecção de BSCC - seção fechada de 1,5 x 1,5 m - altura do aterro de 10,00 a 12,50 m - areia e brita comerciais</t>
  </si>
  <si>
    <t>Confecção de BSCC - seção fechada de 1,5 x 1,5 m - altura do aterro de 10,00 a 12,50 m - areia extraída e brita produzida</t>
  </si>
  <si>
    <t>Confecção de BSCC - seção fechada de 1,5 x 1,5 m - altura do aterro de 12,50 a 15,00 m - areia e brita comerciais</t>
  </si>
  <si>
    <t>Confecção de BSCC - seção fechada de 1,5 x 1,5 m - altura do aterro de 12,50 a 15,00 m - areia extraída e brita produzida</t>
  </si>
  <si>
    <t>Confecção de BSCC - seção fechada de 1,5 x 1,5 m - altura do aterro de 2,50 a 5,00 m - areia e brita comerciais</t>
  </si>
  <si>
    <t>Confecção de BSCC - seção fechada de 1,5 x 1,5 m - altura do aterro de 2,50 a 5,00 m - areia extraída e brita produzida</t>
  </si>
  <si>
    <t>Confecção de BSCC - seção fechada de 1,5 x 1,5 m - altura do aterro de 5,00 a 7,50 m - areia e brita comerciais</t>
  </si>
  <si>
    <t>Confecção de BSCC - seção fechada de 1,5 x 1,5 m - altura do aterro de 5,00 a 7,50 m - areia extraída e brita produzida</t>
  </si>
  <si>
    <t>Confecção de BSCC - seção fechada de 1,5 x 1,5 m - altura do aterro de 7,50 a 10,00 m - areia e brita comerciais</t>
  </si>
  <si>
    <t>Confecção de BSCC - seção fechada de 1,5 x 1,5 m - altura do aterro de 7,50 a 10,00 m - areia extraída e brita produzida</t>
  </si>
  <si>
    <t>Confecção de BSCC - seção fechada de 2,0 x 2,0 m - altura do aterro de 0,25 a 1,00 m - areia e brita comerciais</t>
  </si>
  <si>
    <t>Confecção de BSCC - seção fechada de 2,0 x 2,0 m - altura do aterro de 0,25 a 1,00 m - areia extraída e brita produzida</t>
  </si>
  <si>
    <t>Confecção de BSCC - seção fechada de 2,0 x 2,0 m - altura do aterro de 1,00 a 2,50 m - areia e brita comerciais</t>
  </si>
  <si>
    <t>Confecção de BSCC - seção fechada de 2,0 x 2,0 m - altura do aterro de 1,00 a 2,50 m - areia extraída e brita produzida</t>
  </si>
  <si>
    <t>Confecção de BSCC - seção fechada de 2,0 x 2,0 m - altura do aterro de 10,00 a 12,50 m - areia e brita comerciais</t>
  </si>
  <si>
    <t>Confecção de BSCC - seção fechada de 2,0 x 2,0 m - altura do aterro de 10,00 a 12,50 m - areia extraída e brita produzida</t>
  </si>
  <si>
    <t>Confecção de BSCC - seção fechada de 2,0 x 2,0 m - altura do aterro de 12,50 a 15,00 m - areia e brita comerciais</t>
  </si>
  <si>
    <t>Confecção de BSCC - seção fechada de 2,0 x 2,0 m - altura do aterro de 12,50 a 15,00 m - areia extraída e brita produzida</t>
  </si>
  <si>
    <t>Confecção de BSCC - seção fechada de 2,0 x 2,0 m - altura do aterro de 2,50 a 5,00 m - areia e brita comerciais</t>
  </si>
  <si>
    <t>Confecção de BSCC - seção fechada de 2,0 x 2,0 m - altura do aterro de 2,50 a 5,00 m - areia extraída e brita produzida</t>
  </si>
  <si>
    <t>Confecção de BSCC - seção fechada de 2,0 x 2,0 m - altura do aterro de 5,00 a 7,50 m - areia e brita comerciais</t>
  </si>
  <si>
    <t>Confecção de BSCC - seção fechada de 2,0 x 2,0 m - altura do aterro de 5,00 a 7,50 m - areia extraída e brita produzida</t>
  </si>
  <si>
    <t>Confecção de BSCC - seção fechada de 2,0 x 2,0 m - altura do aterro de 7,50 a 10,00 m - areia e brita comerciais</t>
  </si>
  <si>
    <t>Confecção de BSCC - seção fechada de 2,0 x 2,0 m - altura do aterro de 7,50 a 10,00 m - areia extraída e brita produzida</t>
  </si>
  <si>
    <t>Confecção de BSCC - seção fechada de 2,5 x 2,5 m - altura do aterro de 0,25 a 1,00 m - areia e brita comerciais</t>
  </si>
  <si>
    <t>Confecção de BSCC - seção fechada de 2,5 x 2,5 m - altura do aterro de 0,25 a 1,00 m - areia extraída e brita produzida</t>
  </si>
  <si>
    <t>Confecção de BSCC - seção fechada de 2,5 x 2,5 m - altura do aterro de 1,00 a 2,50 m - areia e brita comerciais</t>
  </si>
  <si>
    <t>Confecção de BSCC - seção fechada de 2,5 x 2,5 m - altura do aterro de 1,00 a 2,50 m - areia extraída e brita produzida</t>
  </si>
  <si>
    <t>Confecção de BSCC - seção fechada de 2,5 x 2,5 m - altura do aterro de 10,00 a 12,50 m - areia e brita comerciais</t>
  </si>
  <si>
    <t>Confecção de BSCC - seção fechada de 2,5 x 2,5 m - altura do aterro de 10,00 a 12,50 m - areia extraída e brita produzida</t>
  </si>
  <si>
    <t>Confecção de BSCC - seção fechada de 2,5 x 2,5 m - altura do aterro de 12,50 a 15,00 m - areia e brita comerciais</t>
  </si>
  <si>
    <t>Confecção de BSCC - seção fechada de 2,5 x 2,5 m - altura do aterro de 12,50 a 15,00 m - areia extraída e brita produzida</t>
  </si>
  <si>
    <t>Confecção de BSCC - seção fechada de 2,5 x 2,5 m - altura do aterro de 2,50 a 5,00 m - areia e brita comerciais</t>
  </si>
  <si>
    <t>Confecção de BSCC - seção fechada de 2,5 x 2,5 m - altura do aterro de 2,50 a 5,00 m - areia extraída e brita produzida</t>
  </si>
  <si>
    <t>Confecção de BSCC - seção fechada de 2,5 x 2,5 m - altura do aterro de 5,00 a 7,50 m - areia e brita comerciais</t>
  </si>
  <si>
    <t>Confecção de BSCC - seção fechada de 2,5 x 2,5 m - altura do aterro de 5,00 a 7,50 m - areia extraída e brita produzida</t>
  </si>
  <si>
    <t>Confecção de BSCC - seção fechada de 2,5 x 2,5 m - altura do aterro de 7,50 a 10,00 m - areia e brita comerciais</t>
  </si>
  <si>
    <t>Confecção de BSCC - seção fechada de 2,5 x 2,5 m - altura do aterro de 7,50 a 10,00 m - areia extraída e brita produzida</t>
  </si>
  <si>
    <t>Confecção de BSCC - seção fechada de 3,0 x 3,0 m - altura do aterro de 0,25 a 1,00 m - areia e brita comerciais</t>
  </si>
  <si>
    <t>Confecção de BSCC - seção fechada de 3,0 x 3,0 m - altura do aterro de 0,25 a 1,00 m - areia extraída e brita produzida</t>
  </si>
  <si>
    <t>Confecção de BSCC - seção fechada de 3,0 x 3,0 m - altura do aterro de 1,00 a 2,50 m - areia e brita comerciais</t>
  </si>
  <si>
    <t>Confecção de BSCC - seção fechada de 3,0 x 3,0 m - altura do aterro de 1,00 a 2,50 m - areia extraída e brita produzida</t>
  </si>
  <si>
    <t>Confecção de BSCC - seção fechada de 3,0 x 3,0 m - altura do aterro de 10,00 a 12,50 m - areia e brita comerciais</t>
  </si>
  <si>
    <t>Confecção de BSCC - seção fechada de 3,0 x 3,0 m - altura do aterro de 10,00 a 12,50 m - areia extraída e brita produzida</t>
  </si>
  <si>
    <t>Confecção de BSCC - seção fechada de 3,0 x 3,0 m - altura do aterro de 12,50 a 15,00 m - areia e brita comerciais</t>
  </si>
  <si>
    <t>Confecção de BSCC - seção fechada de 3,0 x 3,0 m - altura do aterro de 12,50 a 15,00 m - areia extraída e brita produzida</t>
  </si>
  <si>
    <t>Confecção de BSCC - seção fechada de 3,0 x 3,0 m - altura do aterro de 2,50 a 5,00 m - areia e brita comerciais</t>
  </si>
  <si>
    <t>Confecção de BSCC - seção fechada de 3,0 x 3,0 m - altura do aterro de 2,50 a 5,00 m - areia extraída e brita produzida</t>
  </si>
  <si>
    <t>Confecção de BSCC - seção fechada de 3,0 x 3,0 m - altura do aterro de 5,00 a 7,50 m - areia e brita comerciais</t>
  </si>
  <si>
    <t>Confecção de BSCC - seção fechada de 3,0 x 3,0 m - altura do aterro de 5,00 a 7,50 m - areia extraída e brita produzida</t>
  </si>
  <si>
    <t>Confecção de BSCC - seção fechada de 3,0 x 3,0 m - altura do aterro de 7,50 a 10,00 m - areia e brita comerciais</t>
  </si>
  <si>
    <t>Confecção de BSCC - seção fechada de 3,0 x 3,0 m - altura do aterro de 7,50 a 10,00 m - areia extraída e brita produzida</t>
  </si>
  <si>
    <t>Corpo de BSCC - seção canal de 1,5 x 1,5 m - pré-moldado - areia e brita comerciais</t>
  </si>
  <si>
    <t>Corpo de BSCC - seção canal de 1,5 x 1,5 m - pré-moldado - areia extraída e brita produzida</t>
  </si>
  <si>
    <t>Corpo de BSCC - seção canal de 2,0 x 1,5 m - pré-moldado - areia e brita comerciais</t>
  </si>
  <si>
    <t>Corpo de BSCC - seção canal de 2,0 x 1,5 m - pré-moldado - areia extraída e brita produzida</t>
  </si>
  <si>
    <t>Corpo de BSCC - seção canal de 2,0 x 2,0 m - pré-moldado - tipo I - areia e brita comerciais</t>
  </si>
  <si>
    <t>Corpo de BSCC - seção canal de 2,0 x 2,0 m - pré-moldado - tipo I - areia extraída e brita produzida</t>
  </si>
  <si>
    <t>Corpo de BSCC - seção canal de 2,0 x 2,0 m - pré-moldado - tipo II - areia e brita comerciais</t>
  </si>
  <si>
    <t>Corpo de BSCC - seção canal de 2,0 x 2,0 m - pré-moldado - tipo II - areia extraída e brita produzida</t>
  </si>
  <si>
    <t>Corpo de BSCC - seção canal de 2,5 x 1,5 m - pré-moldado - areia e brita comerciais</t>
  </si>
  <si>
    <t>Corpo de BSCC - seção canal de 2,5 x 1,5 m - pré-moldado - areia extraída e brita produzida</t>
  </si>
  <si>
    <t>Corpo de BSCC - seção canal de 2,5 x 2,0 m - pré-moldado - tipo I - areia e brita comerciais</t>
  </si>
  <si>
    <t>Corpo de BSCC - seção canal de 2,5 x 2,0 m - pré-moldado - tipo I - areia extraída e brita produzida</t>
  </si>
  <si>
    <t>Corpo de BSCC - seção canal de 2,5 x 2,0 m - pré-moldado - tipo II - areia e brita comerciais</t>
  </si>
  <si>
    <t>Corpo de BSCC - seção canal de 2,5 x 2,0 m - pré-moldado - tipo II - areia extraída e brita produzida</t>
  </si>
  <si>
    <t>Corpo de BSCC - seção canal de 3,0 x 1,5 m - pré-moldado - areia e brita comerciais</t>
  </si>
  <si>
    <t>Corpo de BSCC - seção canal de 3,0 x 1,5 m - pré-moldado - areia extraída e brita produzida</t>
  </si>
  <si>
    <t>Corpo de BSCC - seção canal de 3,0 x 2,0 m - pré-moldado - tipo I - areia e brita comerciais</t>
  </si>
  <si>
    <t>Corpo de BSCC - seção canal de 3,0 x 2,0 m - pré-moldado - tipo I - areia extraída e brita produzida</t>
  </si>
  <si>
    <t>Corpo de BSCC - seção canal de 3,0 x 2,0 m - pré-moldado - tipo II - areia e brita comerciais</t>
  </si>
  <si>
    <t>Corpo de BSCC - seção canal de 3,0 x 2,0 m - pré-moldado - tipo II - areia extraída e brita produzida</t>
  </si>
  <si>
    <t>Corpo de BSCC - seção fechada de 1,5 x 1,5 m - pré-moldado - altura do aterro de 0,25 a 1,00 m - areia e brita comerciais</t>
  </si>
  <si>
    <t>Corpo de BSCC - seção fechada de 1,5 x 1,5 m - pré-moldado - altura do aterro de 0,25 a 1,00 m - areia extraída e brita produzida</t>
  </si>
  <si>
    <t>Corpo de BSCC - seção fechada de 1,5 x 1,5 m - pré-moldado - altura do aterro de 1,00 a 2,50 m - areia e brita comerciais</t>
  </si>
  <si>
    <t>Corpo de BSCC - seção fechada de 1,5 x 1,5 m - pré-moldado - altura do aterro de 1,00 a 2,50 m - areia extraída e brita produzida</t>
  </si>
  <si>
    <t>Corpo de BSCC - seção fechada de 1,5 x 1,5 m - pré-moldado - altura do aterro de 10,00 a 12,50 m - areia e brita comerciais</t>
  </si>
  <si>
    <t>Corpo de BSCC - seção fechada de 1,5 x 1,5 m - pré-moldado - altura do aterro de 10,00 a 12,50 m - areia extraída e brita produzida</t>
  </si>
  <si>
    <t>Corpo de BSCC - seção fechada de 1,5 x 1,5 m - pré-moldado - altura do aterro de 12,50 a 15,00 m - areia e brita comerciais</t>
  </si>
  <si>
    <t>Corpo de BSCC - seção fechada de 1,5 x 1,5 m - pré-moldado - altura do aterro de 12,50 a 15,00 m - areia extraída e brita produzida</t>
  </si>
  <si>
    <t>Corpo de BSCC - seção fechada de 1,5 x 1,5 m - pré-moldado - altura do aterro de 2,50 a 5,00 m - areia e brita comerciais</t>
  </si>
  <si>
    <t>Corpo de BSCC - seção fechada de 1,5 x 1,5 m - pré-moldado - altura do aterro de 2,50 a 5,00 m - areia extraída e brita produzida</t>
  </si>
  <si>
    <t>Corpo de BSCC - seção fechada de 1,5 x 1,5 m - pré-moldado - altura do aterro de 5,00 a 7,50 m - areia e brita comerciais</t>
  </si>
  <si>
    <t>Corpo de BSCC - seção fechada de 1,5 x 1,5 m - pré-moldado - altura do aterro de 5,00 a 7,50 m - areia extraída e brita produzida</t>
  </si>
  <si>
    <t>Corpo de BSCC - seção fechada de 1,5 x 1,5 m - pré-moldado - altura do aterro de 7,50 a 10,00 m - areia e brita comerciais</t>
  </si>
  <si>
    <t>Corpo de BSCC - seção fechada de 1,5 x 1,5 m - pré-moldado - altura do aterro de 7,50 a 10,00 m - areia extraída e brita produzida</t>
  </si>
  <si>
    <t>Corpo de BSCC - seção fechada de 2,0 x 2,0 m - pré-moldado - altura do aterro de 0,25 a 1,00 m - areia e brita comerciais</t>
  </si>
  <si>
    <t>Corpo de BSCC - seção fechada de 2,0 x 2,0 m - pré-moldado - altura do aterro de 0,25 a 1,00 m - areia extraída e brita produzida</t>
  </si>
  <si>
    <t>Corpo de BSCC - seção fechada de 2,0 x 2,0 m - pré-moldado - altura do aterro de 1,00 a 2,50 m - areia e brita comerciais</t>
  </si>
  <si>
    <t>Corpo de BSCC - seção fechada de 2,0 x 2,0 m - pré-moldado - altura do aterro de 1,00 a 2,50 m - areia extraída e brita produzida</t>
  </si>
  <si>
    <t>Corpo de BSCC - seção fechada de 2,0 x 2,0 m - pré-moldado - altura do aterro de 10,00 a 12,50 m - areia e brita comerciais</t>
  </si>
  <si>
    <t>Corpo de BSCC - seção fechada de 2,0 x 2,0 m - pré-moldado - altura do aterro de 10,00 a 12,50 m - areia extraída e brita produzida</t>
  </si>
  <si>
    <t>Corpo de BSCC - seção fechada de 2,0 x 2,0 m - pré-moldado - altura do aterro de 12,50 a 15,00 m - areia e brita comerciais</t>
  </si>
  <si>
    <t>Corpo de BSCC - seção fechada de 2,0 x 2,0 m - pré-moldado - altura do aterro de 12,50 a 15,00 m - areia extraída e brita produzida</t>
  </si>
  <si>
    <t>Corpo de BSCC - seção fechada de 2,0 x 2,0 m - pré-moldado - altura do aterro de 2,50 a 5,00 m - areia e brita comerciais</t>
  </si>
  <si>
    <t>Corpo de BSCC - seção fechada de 2,0 x 2,0 m - pré-moldado - altura do aterro de 2,50 a 5,00 m - areia extraída e brita produzida</t>
  </si>
  <si>
    <t>Corpo de BSCC - seção fechada de 2,0 x 2,0 m - pré-moldado - altura do aterro de 5,00 a 7,50 m - areia e brita comerciais</t>
  </si>
  <si>
    <t>Corpo de BSCC - seção fechada de 2,0 x 2,0 m - pré-moldado - altura do aterro de 5,00 a 7,50 m - areia extraída e brita produzida</t>
  </si>
  <si>
    <t>Corpo de BSCC - seção fechada de 2,0 x 2,0 m - pré-moldado - altura do aterro de 7,50 a 10,00 m - areia e brita comerciais</t>
  </si>
  <si>
    <t>Corpo de BSCC - seção fechada de 2,0 x 2,0 m - pré-moldado - altura do aterro de 7,50 a 10,00 m - areia extraída e brita produzida</t>
  </si>
  <si>
    <t>Corpo de BSCC - seção fechada de 2,5 x 2,5 m - pré-moldado - altura do aterro de 0,25 a 1,00 m - areia e brita comerciais</t>
  </si>
  <si>
    <t>Corpo de BSCC - seção fechada de 2,5 x 2,5 m - pré-moldado - altura do aterro de 0,25 a 1,00 m - areia extraída e brita produzida</t>
  </si>
  <si>
    <t>Corpo de BSCC - seção fechada de 2,5 x 2,5 m - pré-moldado - altura do aterro de 1,00 a 2,50 m - areia e brita comerciais</t>
  </si>
  <si>
    <t>Corpo de BSCC - seção fechada de 2,5 x 2,5 m - pré-moldado - altura do aterro de 1,00 a 2,50 m - areia extraída e brita produzida</t>
  </si>
  <si>
    <t>Corpo de BSCC - seção fechada de 2,5 x 2,5 m - pré-moldado - altura do aterro de 10,00 a 12,50 m - areia e brita comerciais</t>
  </si>
  <si>
    <t>Corpo de BSCC - seção fechada de 2,5 x 2,5 m - pré-moldado - altura do aterro de 10,00 a 12,50 m - areia extraída e brita produzida</t>
  </si>
  <si>
    <t>Corpo de BSCC - seção fechada de 2,5 x 2,5 m - pré-moldado - altura do aterro de 12,50 a 15,00 m - areia e brita comerciais</t>
  </si>
  <si>
    <t>Corpo de BSCC - seção fechada de 2,5 x 2,5 m - pré-moldado - altura do aterro de 12,50 a 15,00 m - areia extraída e brita produzida</t>
  </si>
  <si>
    <t>Corpo de BSCC - seção fechada de 2,5 x 2,5 m - pré-moldado - altura do aterro de 2,50 a 5,00 m - areia e brita comerciais</t>
  </si>
  <si>
    <t>Corpo de BSCC - seção fechada de 2,5 x 2,5 m - pré-moldado - altura do aterro de 2,50 a 5,00 m - areia extraída e brita produzida</t>
  </si>
  <si>
    <t>Corpo de BSCC - seção fechada de 2,5 x 2,5 m - pré-moldado - altura do aterro de 5,00 a 7,50 m - areia e brita comerciais</t>
  </si>
  <si>
    <t>Corpo de BSCC - seção fechada de 2,5 x 2,5 m - pré-moldado - altura do aterro de 5,00 a 7,50 m - areia extraída e brita produzida</t>
  </si>
  <si>
    <t>Corpo de BSCC - seção fechada de 2,5 x 2,5 m - pré-moldado - altura do aterro de 7,50 a 10,00 m - areia e brita comerciais</t>
  </si>
  <si>
    <t>Corpo de BSCC - seção fechada de 2,5 x 2,5 m - pré-moldado - altura do aterro de 7,50 a 10,00 m - areia extraída e brita produzida</t>
  </si>
  <si>
    <t>Corpo de BSCC - seção fechada de 3,0 x 3,0 m - pré-moldado - altura do aterro de 0,25 a 1,00 m - areia e brita comerciais</t>
  </si>
  <si>
    <t>Corpo de BSCC - seção fechada de 3,0 x 3,0 m - pré-moldado - altura do aterro de 0,25 a 1,00 m - areia extraída e brita produzida</t>
  </si>
  <si>
    <t>Corpo de BSCC - seção fechada de 3,0 x 3,0 m - pré-moldado - altura do aterro de 1,00 a 2,50 m - areia e brita comerciais</t>
  </si>
  <si>
    <t>Corpo de BSCC - seção fechada de 3,0 x 3,0 m - pré-moldado - altura do aterro de 1,00 a 2,50 m - areia extraída e brita produzida</t>
  </si>
  <si>
    <t>Corpo de BSCC - seção fechada de 3,0 x 3,0 m - pré-moldado - altura do aterro de 10,00 a 12,50 m - areia e brita comerciais</t>
  </si>
  <si>
    <t>Corpo de BSCC - seção fechada de 3,0 x 3,0 m - pré-moldado - altura do aterro de 10,00 a 12,50 m - areia extraída e brita produzida</t>
  </si>
  <si>
    <t>Corpo de BSCC - seção fechada de 3,0 x 3,0 m - pré-moldado - altura do aterro de 12,50 a 15,00 m - areia e brita comerciais</t>
  </si>
  <si>
    <t>Corpo de BSCC - seção fechada de 3,0 x 3,0 m - pré-moldado - altura do aterro de 12,50 a 15,00 m - areia extraída e brita produzida</t>
  </si>
  <si>
    <t>Corpo de BSCC - seção fechada de 3,0 x 3,0 m - pré-moldado - altura do aterro de 2,50 a 5,00 m - areia e brita comerciais</t>
  </si>
  <si>
    <t>Corpo de BSCC - seção fechada de 3,0 x 3,0 m - pré-moldado - altura do aterro de 2,50 a 5,00 m - areia extraída e brita produzida</t>
  </si>
  <si>
    <t>Corpo de BSCC - seção fechada de 3,0 x 3,0 m - pré-moldado - altura do aterro de 5,00 a 7,50 m - areia e brita comerciais</t>
  </si>
  <si>
    <t>Corpo de BSCC - seção fechada de 3,0 x 3,0 m - pré-moldado - altura do aterro de 5,00 a 7,50 m - areia extraída e brita produzida</t>
  </si>
  <si>
    <t>Corpo de BSCC - seção fechada de 3,0 x 3,0 m - pré-moldado - altura do aterro de 7,50 a 10,00 m - areia e brita comerciais</t>
  </si>
  <si>
    <t>Corpo de BSCC - seção fechada de 3,0 x 3,0 m - pré-moldado - altura do aterro de 7,50 a 10,00 m - areia extraída e brita produzida</t>
  </si>
  <si>
    <t>Administração local do Estaleiro Padrão</t>
  </si>
  <si>
    <t>Amarração do sistema de fundeio - profundidade de até 50 m</t>
  </si>
  <si>
    <t>Ânodo de sacrifício para proteção do casco - fornecimento e instalação</t>
  </si>
  <si>
    <t>Beneficiamento de aço naval para construção de instalações portuárias de pequeno porte</t>
  </si>
  <si>
    <t>Cabo de segurança para conexão da ponte - fornecimento e instalação</t>
  </si>
  <si>
    <t>Confecção de morto de concreto de 13 t</t>
  </si>
  <si>
    <t>Confecção de morto de concreto de 14 t</t>
  </si>
  <si>
    <t>Confecção de morto de concreto de 22 t</t>
  </si>
  <si>
    <t>Confecção de morto de concreto de 36 t</t>
  </si>
  <si>
    <t>Confecção de morto de concreto de 48 t</t>
  </si>
  <si>
    <t>Confecção de poita de concreto com garras metálicas de 13,3 t (peso submerso = 8 t)</t>
  </si>
  <si>
    <t>Confecção de poita de concreto com garras metálicas de 25 t (peso submerso = 15 t)</t>
  </si>
  <si>
    <t>Confecção de poita de concreto com garras metálicas de 30 t (peso submerso = 18 t)</t>
  </si>
  <si>
    <t>Confecção de poita de concreto com garras metálicas de 41,7 t (peso submerso = 25 t)</t>
  </si>
  <si>
    <t>Confecção de poita de concreto com garras metálicas de 45,8 t (peso submerso = 27,5 t)</t>
  </si>
  <si>
    <t>Confecção de poita de concreto com garras metálicas de 58,3 t (peso submerso = 35 t)</t>
  </si>
  <si>
    <t>Confecção de poita de concreto com garras metálicas de 6,7 t (peso submerso = 4 t)</t>
  </si>
  <si>
    <t>Confecção de poita de concreto de 13,3 t (peso submerso = 8 t)</t>
  </si>
  <si>
    <t>Confecção de poita de concreto de 25 t (peso submerso = 15 t)</t>
  </si>
  <si>
    <t>Confecção de poita de concreto de 30 t (peso submerso = 18 t)</t>
  </si>
  <si>
    <t>Confecção de poita de concreto de 41,7 t (peso submerso = 25 t)</t>
  </si>
  <si>
    <t>Confecção de poita de concreto de 45,8 t (peso submerso = 27,5 t)</t>
  </si>
  <si>
    <t>Confecção de poita de concreto de 58,3 t (peso submerso = 35 t)</t>
  </si>
  <si>
    <t>Confecção de poita de concreto de 6,7 t (peso submerso = 4 t)</t>
  </si>
  <si>
    <t>Defensa de pneus para proteção do flutuante - confecção e instalação</t>
  </si>
  <si>
    <t>Fornecimento e instalação de reservatório metálico tipo taça de 10.000 litros pintura interna e externa com escada de acesso e base de concreto armado - areia e brita comerciais</t>
  </si>
  <si>
    <t>Fornecimento e instalação de reservatório metálico tipo taça de 20.000 litros pintura interna e externa com escada de acesso e base de concreto armado - areia e brita comerciais</t>
  </si>
  <si>
    <t>Fornecimento e instalação de reservatório metálico tipo taça de 30.000 litros pintura interna e externa com escada de acesso e base de concreto armado - areia e brita comerciais</t>
  </si>
  <si>
    <t>Fornecimento e instalação de reservatório metálico tipo taça de 5.000 litros pintura interna e externa com escada de acesso e base de concreto armado - areia e brita comerciais</t>
  </si>
  <si>
    <t>Guincho manual para sistema de fundeio com capacidade de tração de 100 kN - fornecimento e instalação</t>
  </si>
  <si>
    <t>Guincho manual para sistema de fundeio com capacidade de tração de 200 kN - fornecimento e instalação</t>
  </si>
  <si>
    <t>Implantação do sistema naval tipo I - ponte móvel e flutuante principal</t>
  </si>
  <si>
    <t>Implantação do sistema naval tipo II - pontes móveis, flutuante intermediário e flutuante principal</t>
  </si>
  <si>
    <t>Instalações do Estaleiro Padrão para o beneficiamento de estruturas navais, inclusive mobiliário, equipamentos de informática e de segurança</t>
  </si>
  <si>
    <t>Lançamento da embarcação sobre carreira em água</t>
  </si>
  <si>
    <t>Lançamento de poita de concreto - peso submerso</t>
  </si>
  <si>
    <t>Mancal de conexão - confecção e instalação</t>
  </si>
  <si>
    <t>Molinete manual para sistema de fundeio com capacidade de tração de 70 kN - fornecimento e instalação</t>
  </si>
  <si>
    <t>Transporte interno em estaleiro para movimentação de peças</t>
  </si>
  <si>
    <t>Tratamento superficial e pintura da área interna do flutuante (tanques de reserva de flutuabilidade)</t>
  </si>
  <si>
    <t>Tratamento superficial e pintura da ponte e demais estruturas metálicas navais - exceto flutuantes</t>
  </si>
  <si>
    <t>Tratamento superficial e pintura das obras mortas do flutuante (convés principal, convés superior, casaria e estruturas apoiadas sobre o convés) - exceto piso</t>
  </si>
  <si>
    <t>Tratamento superficial e pintura das obras vivas e mortas externas do flutuante (fundo, costados e espelhos de proa e popa)</t>
  </si>
  <si>
    <t>OUT/21</t>
  </si>
  <si>
    <t>TUBO DE PVC PARA REDE COLETORA DE ESGOTO DE PAREDE MACIÇA, DN 100 MM, JUNTA ELÁSTICA - FORNECIMENTO E ASSENTAMENTO. AF_01/2021</t>
  </si>
  <si>
    <t>TUBO DE PVC PARA REDE COLETORA DE ESGOTO DE PAREDE MACIÇA, DN 200 MM, JUNTA ELÁSTICA -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</si>
  <si>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</si>
  <si>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</si>
  <si>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</si>
  <si>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</si>
  <si>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</si>
  <si>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</si>
  <si>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</si>
  <si>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</si>
  <si>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</si>
  <si>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</si>
  <si>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</si>
  <si>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</si>
  <si>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</si>
  <si>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</si>
  <si>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</si>
  <si>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</si>
  <si>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</si>
  <si>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</si>
  <si>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</si>
  <si>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</si>
  <si>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</si>
  <si>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</si>
  <si>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</si>
  <si>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</si>
  <si>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</si>
  <si>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</si>
  <si>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</si>
  <si>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</si>
  <si>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</si>
  <si>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</si>
  <si>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</si>
  <si>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TUBO DE PEAD CORRUGADO DE DUPLA PAREDE PARA REDE COLETORA DE ESGOTO, DN 800 MM, JUNTA ELÁSTICA INTEGRADA - FORNECIMENTO E ASSENTAMENTO.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</si>
  <si>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</si>
  <si>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</si>
  <si>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</si>
  <si>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</si>
  <si>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</si>
  <si>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</si>
  <si>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</si>
  <si>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</si>
  <si>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</si>
  <si>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</si>
  <si>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</si>
  <si>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</si>
  <si>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</si>
  <si>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</si>
  <si>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</si>
  <si>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</si>
  <si>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</si>
  <si>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</si>
  <si>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</si>
  <si>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</si>
  <si>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</si>
  <si>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</si>
  <si>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</si>
  <si>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</si>
  <si>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</si>
  <si>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</si>
  <si>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</si>
  <si>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</si>
  <si>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</si>
  <si>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</si>
  <si>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</si>
  <si>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</si>
  <si>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</si>
  <si>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</si>
  <si>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</si>
  <si>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</si>
  <si>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</si>
  <si>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</si>
  <si>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</si>
  <si>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</si>
  <si>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</si>
  <si>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</si>
  <si>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</si>
  <si>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</si>
  <si>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</si>
  <si>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</si>
  <si>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</si>
  <si>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</si>
  <si>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</si>
  <si>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</si>
  <si>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</si>
  <si>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</si>
  <si>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</si>
  <si>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</si>
  <si>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</si>
  <si>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</si>
  <si>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</si>
  <si>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</si>
  <si>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</si>
  <si>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</si>
  <si>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</si>
  <si>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</si>
  <si>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</si>
  <si>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</si>
  <si>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</si>
  <si>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</si>
  <si>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</si>
  <si>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</si>
  <si>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</si>
  <si>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</si>
  <si>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</si>
  <si>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</si>
  <si>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</si>
  <si>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</si>
  <si>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</si>
  <si>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</si>
  <si>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</si>
  <si>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</si>
  <si>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</si>
  <si>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</si>
  <si>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</si>
  <si>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</si>
  <si>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</si>
  <si>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</si>
  <si>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</si>
  <si>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</si>
  <si>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</si>
  <si>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</si>
  <si>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</si>
  <si>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</si>
  <si>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</si>
  <si>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</si>
  <si>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</si>
  <si>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</si>
  <si>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</si>
  <si>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</si>
  <si>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</si>
  <si>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</si>
  <si>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</si>
  <si>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</si>
  <si>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</si>
  <si>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</si>
  <si>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</si>
  <si>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</si>
  <si>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</si>
  <si>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</si>
  <si>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</si>
  <si>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</si>
  <si>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</si>
  <si>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</si>
  <si>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</si>
  <si>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</si>
  <si>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</si>
  <si>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</si>
  <si>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</si>
  <si>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</si>
  <si>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</si>
  <si>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</si>
  <si>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</si>
  <si>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</si>
  <si>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</si>
  <si>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</si>
  <si>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</si>
  <si>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</si>
  <si>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GRUPO DE SOLDAGEM COM GERADOR A DIESEL 60 CV PARA SOLDA ELÉTRICA, SOBRE 04 RODAS, COM MOTOR 4 CILINDROS 600 A - CHP DIURNO. AF_02/2016</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</si>
  <si>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</si>
  <si>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</si>
  <si>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TRATOR DE ESTEIRAS, POTÊNCIA 125 HP, PESO OPERACIONAL 12,9 T, COM LÂMINA 2,7 M3 - CHP DIURNO. AF_10/2014</t>
  </si>
  <si>
    <t>ESCAVADEIRA HIDRÁULICA SOBRE ESTEIRAS, CAÇAMBA 1,20 M3, PESO OPERACIONAL 21 T, POTÊNCIA BRUTA 155 HP - CHP DIURNO. AF_06/2014</t>
  </si>
  <si>
    <t>TRATOR DE ESTEIRAS, POTÊNCIA 100 HP, PESO OPERACIONAL 9,4 T, COM LÂMINA 2,19 M3 - CHP DIURNO. AF_06/2014</t>
  </si>
  <si>
    <t>TRATOR DE PNEUS, POTÊNCIA 85 CV, TRAÇÃO 4X4, PESO COM LASTRO DE 4.675 KG - CHP DIURNO. AF_06/2014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</si>
  <si>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</si>
  <si>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</si>
  <si>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</si>
  <si>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</si>
  <si>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</si>
  <si>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</si>
  <si>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</si>
  <si>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</si>
  <si>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</si>
  <si>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</si>
  <si>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</si>
  <si>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</si>
  <si>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</si>
  <si>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</si>
  <si>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</si>
  <si>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</si>
  <si>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</si>
  <si>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</si>
  <si>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</si>
  <si>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</si>
  <si>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</si>
  <si>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</si>
  <si>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</si>
  <si>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</si>
  <si>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</si>
  <si>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</si>
  <si>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</si>
  <si>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</si>
  <si>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</si>
  <si>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</si>
  <si>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</si>
  <si>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</si>
  <si>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</si>
  <si>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</si>
  <si>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</si>
  <si>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MÁQUINA EXTRUSORA DE CONCRETO PARA GUIAS E SARJETAS, MOTOR A DIESEL, POTÊNCIA 14 CV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</si>
  <si>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</si>
  <si>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</si>
  <si>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</si>
  <si>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</si>
  <si>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</si>
  <si>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</si>
  <si>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</si>
  <si>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</si>
  <si>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</si>
  <si>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</si>
  <si>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</si>
  <si>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</si>
  <si>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</si>
  <si>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</si>
  <si>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</si>
  <si>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ROLO COMPACTADOR VIBRATORIO TANDEM, ACO LISO, POTENCIA 125 HP, PESO SEM/COM LASTRO 10,20/11,65 T, LARGURA DE TRABALHO 1,73 M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</si>
  <si>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</si>
  <si>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</si>
  <si>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</si>
  <si>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</si>
  <si>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</si>
  <si>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</si>
  <si>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</si>
  <si>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</si>
  <si>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</si>
  <si>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</si>
  <si>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</si>
  <si>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</si>
  <si>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</si>
  <si>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</si>
  <si>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</si>
  <si>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</si>
  <si>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</si>
  <si>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</si>
  <si>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</si>
  <si>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</si>
  <si>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</si>
  <si>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</si>
  <si>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</si>
  <si>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</si>
  <si>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</si>
  <si>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</si>
  <si>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</si>
  <si>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</si>
  <si>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</si>
  <si>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</si>
  <si>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</si>
  <si>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</si>
  <si>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</si>
  <si>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</si>
  <si>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</si>
  <si>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</si>
  <si>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</si>
  <si>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</si>
  <si>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</si>
  <si>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</si>
  <si>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</si>
  <si>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</si>
  <si>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</si>
  <si>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</si>
  <si>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</si>
  <si>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</si>
  <si>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</si>
  <si>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</si>
  <si>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</si>
  <si>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TRATOR DE ESTEIRAS, POTÊNCIA 125 HP, PESO OPERACIONAL 12,9 T, COM LÂMINA 2,7 M3 - CHI DIURNO. AF_10/2014</t>
  </si>
  <si>
    <t>ESCAVADEIRA HIDRÁULICA SOBRE ESTEIRAS, CAÇAMBA 1,20 M3, PESO OPERACIONAL 21 T, POTÊNCIA BRUTA 155 HP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</si>
  <si>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</si>
  <si>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</si>
  <si>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</si>
  <si>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</si>
  <si>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</si>
  <si>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</si>
  <si>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</si>
  <si>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</si>
  <si>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</si>
  <si>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</si>
  <si>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</si>
  <si>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</si>
  <si>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</si>
  <si>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</si>
  <si>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</si>
  <si>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</si>
  <si>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</si>
  <si>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</si>
  <si>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</si>
  <si>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</si>
  <si>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</si>
  <si>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</si>
  <si>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</si>
  <si>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</si>
  <si>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</si>
  <si>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</si>
  <si>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</si>
  <si>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</si>
  <si>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</si>
  <si>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</si>
  <si>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</si>
  <si>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</si>
  <si>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</si>
  <si>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</si>
  <si>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</si>
  <si>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</si>
  <si>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</si>
  <si>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</si>
  <si>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MÁQUINA EXTRUSORA DE CONCRETO PARA GUIAS E SARJETAS, MOTOR A DIESEL, POTÊNCIA 14 CV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</si>
  <si>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</si>
  <si>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</si>
  <si>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</si>
  <si>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</si>
  <si>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</si>
  <si>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</si>
  <si>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</si>
  <si>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</si>
  <si>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</si>
  <si>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</si>
  <si>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</si>
  <si>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</si>
  <si>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</si>
  <si>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</si>
  <si>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</si>
  <si>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ROLO COMPACTADOR VIBRATORIO TANDEM, ACO LISO, POTENCIA 125 HP, PESO SEM/COM LASTRO 10,20/11,65 T, LARGURA DE TRABALHO 1,73 M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</si>
  <si>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</si>
  <si>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</si>
  <si>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</si>
  <si>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</si>
  <si>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</si>
  <si>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</si>
  <si>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</si>
  <si>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</si>
  <si>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</si>
  <si>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USINA DE MISTURA ASFÁLTICA À QUENTE, TIPO CONTRA FLUXO, PROD 100 A 140 TON/HORA - CHI DIURNO. AF_12/2019</t>
  </si>
  <si>
    <t>USINA DE ASFALTO, TIPO GRAVIMÉTRICA, PROD 150 TON/HORA - CHI DIURNO. AF_12/2019</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</si>
  <si>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</si>
  <si>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</si>
  <si>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</si>
  <si>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</si>
  <si>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</si>
  <si>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</si>
  <si>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</si>
  <si>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</si>
  <si>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</si>
  <si>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</si>
  <si>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</si>
  <si>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</si>
  <si>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</si>
  <si>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</si>
  <si>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</si>
  <si>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</si>
  <si>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</si>
  <si>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</si>
  <si>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</si>
  <si>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</si>
  <si>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</si>
  <si>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</si>
  <si>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</si>
  <si>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</si>
  <si>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</si>
  <si>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</si>
  <si>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</si>
  <si>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</si>
  <si>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</si>
  <si>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</si>
  <si>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</si>
  <si>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</si>
  <si>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</si>
  <si>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</si>
  <si>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</si>
  <si>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</si>
  <si>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</si>
  <si>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</si>
  <si>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</si>
  <si>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</si>
  <si>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</si>
  <si>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</si>
  <si>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</si>
  <si>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</si>
  <si>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</si>
  <si>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</si>
  <si>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</si>
  <si>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</si>
  <si>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</si>
  <si>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</si>
  <si>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</si>
  <si>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</si>
  <si>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</si>
  <si>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</si>
  <si>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</si>
  <si>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</si>
  <si>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</si>
  <si>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</si>
  <si>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</si>
  <si>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</si>
  <si>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</si>
  <si>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</si>
  <si>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</si>
  <si>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</si>
  <si>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</si>
  <si>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</si>
  <si>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</si>
  <si>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</si>
  <si>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</si>
  <si>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</si>
  <si>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</si>
  <si>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</si>
  <si>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</si>
  <si>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</si>
  <si>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</si>
  <si>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</si>
  <si>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</si>
  <si>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</si>
  <si>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</si>
  <si>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</si>
  <si>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</si>
  <si>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</si>
  <si>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</si>
  <si>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</si>
  <si>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</si>
  <si>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</si>
  <si>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</si>
  <si>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</si>
  <si>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</si>
  <si>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</si>
  <si>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</si>
  <si>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</si>
  <si>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</si>
  <si>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</si>
  <si>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</si>
  <si>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</si>
  <si>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</si>
  <si>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</si>
  <si>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</si>
  <si>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</si>
  <si>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</si>
  <si>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</si>
  <si>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</si>
  <si>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</si>
  <si>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</si>
  <si>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</si>
  <si>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</si>
  <si>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</si>
  <si>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</si>
  <si>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</si>
  <si>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</si>
  <si>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</si>
  <si>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</si>
  <si>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</si>
  <si>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</si>
  <si>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</si>
  <si>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</si>
  <si>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</si>
  <si>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</si>
  <si>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</si>
  <si>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</si>
  <si>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</si>
  <si>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</si>
  <si>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</si>
  <si>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</si>
  <si>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</si>
  <si>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</si>
  <si>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</si>
  <si>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</si>
  <si>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</si>
  <si>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</si>
  <si>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</si>
  <si>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</si>
  <si>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</si>
  <si>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</si>
  <si>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</si>
  <si>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</si>
  <si>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</si>
  <si>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</si>
  <si>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</si>
  <si>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</si>
  <si>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</si>
  <si>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</si>
  <si>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</si>
  <si>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</si>
  <si>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</si>
  <si>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</si>
  <si>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</si>
  <si>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</si>
  <si>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</si>
  <si>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</si>
  <si>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</si>
  <si>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</si>
  <si>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</si>
  <si>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</si>
  <si>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</si>
  <si>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</si>
  <si>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</si>
  <si>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</si>
  <si>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</si>
  <si>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</si>
  <si>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</si>
  <si>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</si>
  <si>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</si>
  <si>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</si>
  <si>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</si>
  <si>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</si>
  <si>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</si>
  <si>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</si>
  <si>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</si>
  <si>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</si>
  <si>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</si>
  <si>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</si>
  <si>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</si>
  <si>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</si>
  <si>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</si>
  <si>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</si>
  <si>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</si>
  <si>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</si>
  <si>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</si>
  <si>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</si>
  <si>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</si>
  <si>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</si>
  <si>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</si>
  <si>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</si>
  <si>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</si>
  <si>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</si>
  <si>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</si>
  <si>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</si>
  <si>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</si>
  <si>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</si>
  <si>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</si>
  <si>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</si>
  <si>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</si>
  <si>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</si>
  <si>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</si>
  <si>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</si>
  <si>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</si>
  <si>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</si>
  <si>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</si>
  <si>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</si>
  <si>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</si>
  <si>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</si>
  <si>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</si>
  <si>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</si>
  <si>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</si>
  <si>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</si>
  <si>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</si>
  <si>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</si>
  <si>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</si>
  <si>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</si>
  <si>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</si>
  <si>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</si>
  <si>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</si>
  <si>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</si>
  <si>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</si>
  <si>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</si>
  <si>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</si>
  <si>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</si>
  <si>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</si>
  <si>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</si>
  <si>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</si>
  <si>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</si>
  <si>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</si>
  <si>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</si>
  <si>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</si>
  <si>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</si>
  <si>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</si>
  <si>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</si>
  <si>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</si>
  <si>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</si>
  <si>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</si>
  <si>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</si>
  <si>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</si>
  <si>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</si>
  <si>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</si>
  <si>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</si>
  <si>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</si>
  <si>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</si>
  <si>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</si>
  <si>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</si>
  <si>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</si>
  <si>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</si>
  <si>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</si>
  <si>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</si>
  <si>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</si>
  <si>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</si>
  <si>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</si>
  <si>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</si>
  <si>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</si>
  <si>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</si>
  <si>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</si>
  <si>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</si>
  <si>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</si>
  <si>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</si>
  <si>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</si>
  <si>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</si>
  <si>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</si>
  <si>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</si>
  <si>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</si>
  <si>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</si>
  <si>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</si>
  <si>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</si>
  <si>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</si>
  <si>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</si>
  <si>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</si>
  <si>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</si>
  <si>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</si>
  <si>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</si>
  <si>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</si>
  <si>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</si>
  <si>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</si>
  <si>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</si>
  <si>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</si>
  <si>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</si>
  <si>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</si>
  <si>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</si>
  <si>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</si>
  <si>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</si>
  <si>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</si>
  <si>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</si>
  <si>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</si>
  <si>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</si>
  <si>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</si>
  <si>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</si>
  <si>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</si>
  <si>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</si>
  <si>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</si>
  <si>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</si>
  <si>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</si>
  <si>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</si>
  <si>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</si>
  <si>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</si>
  <si>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</si>
  <si>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</si>
  <si>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</si>
  <si>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</si>
  <si>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</si>
  <si>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</si>
  <si>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</si>
  <si>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</si>
  <si>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</si>
  <si>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</si>
  <si>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</si>
  <si>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</si>
  <si>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</si>
  <si>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</si>
  <si>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</si>
  <si>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</si>
  <si>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</si>
  <si>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</si>
  <si>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</si>
  <si>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</si>
  <si>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</si>
  <si>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</si>
  <si>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</si>
  <si>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</si>
  <si>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</si>
  <si>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</si>
  <si>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</si>
  <si>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</si>
  <si>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</si>
  <si>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</si>
  <si>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</si>
  <si>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</si>
  <si>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</si>
  <si>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</si>
  <si>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</si>
  <si>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</si>
  <si>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</si>
  <si>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</si>
  <si>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</si>
  <si>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</si>
  <si>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</si>
  <si>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</si>
  <si>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</si>
  <si>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</si>
  <si>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</si>
  <si>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</si>
  <si>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</si>
  <si>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</si>
  <si>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</si>
  <si>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</si>
  <si>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</si>
  <si>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</si>
  <si>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</si>
  <si>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</si>
  <si>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</si>
  <si>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</si>
  <si>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</si>
  <si>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</si>
  <si>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</si>
  <si>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</si>
  <si>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</si>
  <si>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</si>
  <si>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</si>
  <si>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</si>
  <si>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</si>
  <si>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</si>
  <si>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</si>
  <si>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</si>
  <si>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</si>
  <si>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</si>
  <si>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</si>
  <si>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</si>
  <si>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</si>
  <si>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</si>
  <si>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</si>
  <si>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</si>
  <si>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</si>
  <si>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</si>
  <si>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</si>
  <si>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</si>
  <si>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</si>
  <si>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</si>
  <si>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</si>
  <si>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</si>
  <si>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</si>
  <si>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</si>
  <si>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</si>
  <si>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</si>
  <si>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</si>
  <si>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</si>
  <si>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</si>
  <si>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</si>
  <si>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</si>
  <si>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</si>
  <si>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</si>
  <si>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</si>
  <si>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</si>
  <si>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</si>
  <si>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</si>
  <si>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</si>
  <si>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</si>
  <si>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</si>
  <si>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</si>
  <si>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</si>
  <si>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</si>
  <si>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</si>
  <si>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</si>
  <si>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</si>
  <si>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</si>
  <si>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</si>
  <si>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</si>
  <si>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</si>
  <si>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</si>
  <si>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</si>
  <si>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</si>
  <si>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</si>
  <si>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</si>
  <si>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</si>
  <si>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</si>
  <si>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</si>
  <si>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</si>
  <si>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</si>
  <si>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</si>
  <si>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</si>
  <si>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</si>
  <si>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</si>
  <si>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</si>
  <si>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</si>
  <si>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</si>
  <si>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</si>
  <si>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</si>
  <si>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</si>
  <si>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</si>
  <si>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</si>
  <si>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</si>
  <si>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PERFURATRIZ ROTATIVA SOBRE ESTEIRA, TORQUE MAXIMO 2500 KGM, POTENCIA 110 HP, MOTOR DIESEL - MATERIAIS NA OPERAÇÃO. AF_05/2017</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</si>
  <si>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</si>
  <si>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</si>
  <si>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</si>
  <si>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</si>
  <si>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</si>
  <si>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</si>
  <si>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</si>
  <si>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</si>
  <si>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</si>
  <si>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</si>
  <si>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</si>
  <si>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</si>
  <si>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CENTRAL DE LAMA BENTONÍTICA (DEPÓSITO DE BENTONITA, MISTURADOR DE ALTA TURBULÊNCIA, SILOS DE ARMAZENAMENTO DE LAMA E ÁGUA, LABORATÓRIO DE CONTROLE DE QUALIDADE DA LAMA)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</si>
  <si>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</si>
  <si>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</si>
  <si>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</si>
  <si>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</si>
  <si>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</si>
  <si>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</si>
  <si>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ESCAVADEIRA HIDRÁULICA SOBRE ESTEIRA, PESO OPERACIONAL ENTRE 22,00 E 23,50 T, POTÊNCIA NOMINAL 139 HP, COM MARTELO ROMPEDOR HIDRÁULICO 1700 KG - MATERIAIS NA OPERAÇÃO. AF_04/2019</t>
  </si>
  <si>
    <t>FURADEIRA ELETROMAGNÉTICA, VELOCIDADE (SEM CARGA/ COM CARGA) 450/ 270 RPM, ESPESSURA MÁXIMA DA CHAPA A SER FURADA 50 MM, PORÇA DE ADESÃO MAGNÉTICA 17000 N, POTÊNCIA 1100 W, ALIMENTÇÃO 220 - 60 HZ, MONOFÁSICA - MATERIAIS NA OPERAÇÃO. AF_08/2019</t>
  </si>
  <si>
    <t>PERFURATRIZ HIDRÁULICA SOBRE ESTEIRA, TORQUE MÁXIMO 98 KNM, PROFUNDIDADE MÁXIMA 25 M, DIÂMETRO MÁXIMO 115 MM, POTÊNCIA MOTOR 190 HP - MATERIAIS NA OPERAÇÃO. AF_02/2021</t>
  </si>
  <si>
    <t>MÁQUINA DEMARCADORA DE FAIXA DE TRÁFEGO À FRIO, TRAÇÃO MANUAL, 4 CV, PRESSÃO MAX 3300 PSI, TANQUE 20 L - MATERIAIS NA OPERAÇÃO. AF_06/2021</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</si>
  <si>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</si>
  <si>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</si>
  <si>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</si>
  <si>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</si>
  <si>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</si>
  <si>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</si>
  <si>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</si>
  <si>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</si>
  <si>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</si>
  <si>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</si>
  <si>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</si>
  <si>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</si>
  <si>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</si>
  <si>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</si>
  <si>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</si>
  <si>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</si>
  <si>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</si>
  <si>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</si>
  <si>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</si>
  <si>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</si>
  <si>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</si>
  <si>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</si>
  <si>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</si>
  <si>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</si>
  <si>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</si>
  <si>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</si>
  <si>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</si>
  <si>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</si>
  <si>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</si>
  <si>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</si>
  <si>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</si>
  <si>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</si>
  <si>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</si>
  <si>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</si>
  <si>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</si>
  <si>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</si>
  <si>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TELHAMENTO COM TELHA DE ENCAIXE, TIPO FRANCESA DE VIDRO, COM ATÉ 2 ÁGUAS, INCLUSO TRANSPORTE VERTICAL. AF_07/2019</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</si>
  <si>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</si>
  <si>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</si>
  <si>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</si>
  <si>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</si>
  <si>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</si>
  <si>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</si>
  <si>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</si>
  <si>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</si>
  <si>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</si>
  <si>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</si>
  <si>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</si>
  <si>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</si>
  <si>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</si>
  <si>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</si>
  <si>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</si>
  <si>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</si>
  <si>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BRITA, ENVOLVIDO COM MANTA GEOTÊXTIL, INCLUSIVE CONEXÕES. AF_07/2021</t>
  </si>
  <si>
    <t>TUBO DE PEAD CORRUGADO PERFURADO, DN 100 MM, PARA DRENO - FORNECIMENTO E ASSENTAMENTO. AF_07/2021</t>
  </si>
  <si>
    <t>TUBO DE CONCRETO SIMPLES POROSO, DN 200 MM, PARA DRENO - FORNECIMENTO E ASSENTAMENTO. AF_07/2021</t>
  </si>
  <si>
    <t>JUNÇÃO SIMPLES DE PVC, 45 GRAUS, SÉRIE NORMAL, PARA ESGOTO PREDIAL, DN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</si>
  <si>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</si>
  <si>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</si>
  <si>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</si>
  <si>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</si>
  <si>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</si>
  <si>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</si>
  <si>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</si>
  <si>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</si>
  <si>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</si>
  <si>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</si>
  <si>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</si>
  <si>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CAIXA COM GRELHA SIMPLES RETANGULAR, EM CONCRETO PRÉ-MOLDADO, DIMENSÕES INTERNAS: 0,6X1,0X1,0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</si>
  <si>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</si>
  <si>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</si>
  <si>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</si>
  <si>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</si>
  <si>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</si>
  <si>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</si>
  <si>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</si>
  <si>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</si>
  <si>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</si>
  <si>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</si>
  <si>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</si>
  <si>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</si>
  <si>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</si>
  <si>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</si>
  <si>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</si>
  <si>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</si>
  <si>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CONCRETO PRÉ-MOLDADO, DIÂMETRO INTERNO = 1,2 M. AF_12/2020</t>
  </si>
  <si>
    <t>ACRÉSCIMO PARA POÇO DE VISITA CIRCULAR PARA ESGOTO, EM ALVENARIA COM TIJOLOS CERÂMICOS MACIÇOS, DIÂMETRO INTERNO = 1,2 M. AF_12/2020</t>
  </si>
  <si>
    <t>ACRÉSCIMO PARA POÇO DE VISITA RETANGULAR PARA ESGOTO, EM ALVENARIA COM BLOCOS DE CONCRETO, DIMENSÕES INTERNAS = 1X1 M.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</si>
  <si>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</si>
  <si>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</si>
  <si>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</si>
  <si>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</si>
  <si>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</si>
  <si>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ACRÉSCIMO PARA POÇO DE VISITA RETANGULAR PARA ESGOTO, EM ALVENARIA COM BLOCOS DE CONCRETO, DIMENSÕES INTERNAS = 1X4 M. AF_12/2020</t>
  </si>
  <si>
    <t>ACRÉSCIMO PARA POÇO DE VISITA RETANGULAR PARA ESGOTO, EM ALVENARIA COM BLOCOS DE CONCRETO, DIMENSÕES INTERNAS = 1,5X1,5 M. AF_12/2020</t>
  </si>
  <si>
    <t>ACRÉSCIMO PARA POÇO DE VISITA RETANGULAR PARA ESGOTO, EM ALVENARIA COM BLOCOS DE CONCRETO, DIMENSÕES INTERNAS = 1,5X2 M. AF_12/2020</t>
  </si>
  <si>
    <t>ACRÉSCIMO PARA POÇO DE VISITA RETANGULAR PARA ESGOTO, EM ALVENARIA COM BLOCOS DE CONCRETO, DIMENSÕES INTERNAS = 1,5X2,5 M. AF_12/2020</t>
  </si>
  <si>
    <t>ACRÉSCIMO PARA POÇO DE VISITA RETANGULAR PARA ESGOTO, EM ALVENARIA COM BLOCOS DE CONCRETO, DIMENSÕES INTERNAS = 1,5X3 M. AF_12/2020</t>
  </si>
  <si>
    <t>ACRÉSCIMO PARA POÇO DE VISITA RETANGULAR PARA ESGOTO, EM ALVENARIA COM BLOCOS DE CONCRETO, DIMENSÕES INTERNAS = 1,5X3,5 M. AF_12/2020</t>
  </si>
  <si>
    <t>ACRÉSCIMO PARA POÇO DE VISITA RETANGULAR PARA ESGOTO, EM ALVENARIA COM BLOCOS DE CONCRETO, DIMENSÕES INTERNAS = 1,5X4 M. AF_12/2020</t>
  </si>
  <si>
    <t>ACRÉSCIMO PARA POÇO DE VISITA RETANGULAR PARA ESGOTO, EM ALVENARIA COM BLOCOS DE CONCRETO, DIMENSÕES INTERNAS = 2X2 M. AF_12/2020</t>
  </si>
  <si>
    <t>ACRÉSCIMO PARA POÇO DE VISITA RETANGULAR PARA ESGOTO, EM ALVENARIA COM BLOCOS DE CONCRETO, DIMENSÕES INTERNAS = 2X2,5 M. AF_12/2020</t>
  </si>
  <si>
    <t>ACRÉSCIMO PARA POÇO DE VISITA RETANGULAR PARA ESGOTO, EM ALVENARIA COM BLOCOS DE CONCRETO, DIMENSÕES INTERNAS = 2X3 M. AF_12/2020</t>
  </si>
  <si>
    <t>ACRÉSCIMO PARA POÇO DE VISITA RETANGULAR PARA ESGOTO, EM ALVENARIA COM BLOCOS DE CONCRETO, DIMENSÕES INTERNAS = 2X3,5 M. AF_12/2020</t>
  </si>
  <si>
    <t>ACRÉSCIMO PARA POÇO DE VISITA RETANGULAR PARA ESGOTO, EM ALVENARIA COM BLOCOS DE CONCRETO, DIMENSÕES INTERNAS = 2X4 M. AF_12/2020</t>
  </si>
  <si>
    <t>ACRÉSCIMO PARA POÇO DE VISITA RETANGULAR PARA ESGOTO, EM ALVENARIA COM BLOCOS DE CONCRETO, DIMENSÕES INTERNAS = 2,5X2,5 M. AF_12/2020</t>
  </si>
  <si>
    <t>ACRÉSCIMO PARA POÇO DE VISITA RETANGULAR PARA ESGOTO, EM ALVENARIA COM BLOCOS DE CONCRETO, DIMENSÕES INTERNAS = 2,5X3 M. AF_12/2020</t>
  </si>
  <si>
    <t>ACRÉSCIMO PARA POÇO DE VISITA RETANGULAR PARA ESGOTO, EM ALVENARIA COM BLOCOS DE CONCRETO, DIMENSÕES INTERNAS = 2,5X3,5 M. AF_12/2020</t>
  </si>
  <si>
    <t>ACRÉSCIMO PARA POÇO DE VISITA RETANGULAR PARA ESGOTO, EM ALVENARIA COM BLOCOS DE CONCRETO, DIMENSÕES INTERNAS = 2,5X4 M. AF_12/2020</t>
  </si>
  <si>
    <t>ACRÉSCIMO PARA POÇO DE VISITA RETANGULAR PARA ESGOTO, EM ALVENARIA COM BLOCOS DE CONCRETO, DIMENSÕES INTERNAS = 3X3 M. AF_12/2020</t>
  </si>
  <si>
    <t>ACRÉSCIMO PARA POÇO DE VISITA RETANGULAR PARA ESGOTO, EM ALVENARIA COM BLOCOS DE CONCRETO, DIMENSÕES INTERNAS = 3X3,5 M. AF_12/2020</t>
  </si>
  <si>
    <t>ACRÉSCIMO PARA POÇO DE VISITA RETANGULAR PARA ESGOTO, EM ALVENARIA COM BLOCOS DE CONCRETO, DIMENSÕES INTERNAS = 3X4 M. AF_12/2020</t>
  </si>
  <si>
    <t>ACRÉSCIMO PARA POÇO DE VISITA RETANGULAR PARA ESGOTO, EM ALVENARIA COM BLOCOS DE CONCRETO, DIMENSÕES INTERNAS = 3,5X3,5 M. AF_12/2020</t>
  </si>
  <si>
    <t>ACRÉSCIMO PARA POÇO DE VISITA RETANGULAR PARA ESGOTO, EM ALVENARIA COM BLOCOS DE CONCRETO, DIMENSÕES INTERNAS = 3,5X4 M.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</si>
  <si>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</si>
  <si>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</si>
  <si>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</si>
  <si>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ACRÉSCIMO PARA POÇO DE VISITA CIRCULAR PARA ESGOTO, EM CONCRETO PRÉ-MOLDADO, DIÂMETRO INTERNO = 0,8 M.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</si>
  <si>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</si>
  <si>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</si>
  <si>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ACRÉSCIMO PARA POÇO DE VISITA CIRCULAR PARA DRENAGEM, EM ALVENARIA COM TIJOLOS CERÂMICOS MACIÇOS, DIÂMETRO INTERNO = 1,2 M. AF_12/2020</t>
  </si>
  <si>
    <t>ACRÉSCIMO PARA POÇO DE VISITA CIRCULAR PARA DRENAGEM, EM CONCRETO PRÉ-MOLDADO, DIÂMETRO INTERNO = 1,5 M. AF_12/2020</t>
  </si>
  <si>
    <t>ACRÉSCIMO PARA POÇO DE VISITA RETANGULAR PARA DRENAGEM, EM ALVENARIA COM BLOCOS DE CONCRETO, DIMENSÕES INTERNAS = 1,5X2 M. AF_12/2020</t>
  </si>
  <si>
    <t>ACRÉSCIMO PARA POÇO DE VISITA CIRCULAR PARA DRENAGEM, EM ALVENARIA COM TIJOLOS CERÂMICOS MACIÇOS, DIÂMETRO INTERNO = 1,5 M. AF_12/2020</t>
  </si>
  <si>
    <t>ACRÉSCIMO PARA POÇO DE VISITA RETANGULAR PARA DRENAGEM, EM ALVENARIA COM BLOCOS DE CONCRETO, DIMENSÕES INTERNAS = 1X1 M.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</si>
  <si>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</si>
  <si>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</si>
  <si>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ACRÉSCIMO PARA POÇO DE VISITA RETANGULAR PARA DRENAGEM, EM ALVENARIA COM BLOCOS DE CONCRETO, DIMENSÕES INTERNAS = 1X2 M. AF_12/2020</t>
  </si>
  <si>
    <t>ACRÉSCIMO PARA POÇO DE VISITA RETANGULAR PARA DRENAGEM, EM ALVENARIA COM BLOCOS DE CONCRETO, DIMENSÕES INTERNAS = 1X2,5 M.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</si>
  <si>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</si>
  <si>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</si>
  <si>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</si>
  <si>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</si>
  <si>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</si>
  <si>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</si>
  <si>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ACRÉSCIMO PARA POÇO DE VISITA CIRCULAR PARA DRENAGEM, EM CONCRETO PRÉ-MOLDADO, DIÂMETRO INTERNO = 1 M. AF_12/2020</t>
  </si>
  <si>
    <t>ACRÉSCIMO PARA POÇO DE VISITA RETANGULAR PARA DRENAGEM, EM ALVENARIA COM BLOCOS DE CONCRETO, DIMENSÕES INTERNAS = 1X4 M. AF_12/2020</t>
  </si>
  <si>
    <t>ACRÉSCIMO PARA POÇO DE VISITA RETANGULAR PARA DRENAGEM, EM ALVENARIA COM BLOCOS DE CONCRETO, DIMENSÕES INTERNAS = 1,5X3,5 M. AF_12/2020</t>
  </si>
  <si>
    <t>ACRÉSCIMO PARA POÇO DE VISITA CIRCULAR PARA DRENAGEM, EM ALVENARIA COM TIJOLOS CERÂMICOS MACIÇOS, DIÂMETRO INTERNO = 1 M.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</si>
  <si>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</si>
  <si>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</si>
  <si>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ACRÉSCIMO PARA POÇO DE VISITA RETANGULAR PARA DRENAGEM, EM ALVENARIA COM BLOCOS DE CONCRETO, DIMENSÕES INTERNAS = 2,5X3,5 M. AF_12/2020</t>
  </si>
  <si>
    <t>ACRÉSCIMO PARA POÇO DE VISITA RETANGULAR PARA DRENAGEM, EM ALVENARIA COM BLOCOS DE CONCRETO, DIMENSÕES INTERNAS = 2,5X4 M. AF_12/2020</t>
  </si>
  <si>
    <t>ACRÉSCIMO PARA POÇO DE VISITA RETANGULAR PARA DRENAGEM, EM ALVENARIA COM BLOCOS DE CONCRETO, DIMENSÕES INTERNAS = 3X3 M.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</si>
  <si>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</si>
  <si>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</si>
  <si>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ACRÉSCIMO PARA POÇO DE VISITA RETANGULAR PARA DRENAGEM, EM ALVENARIA COM BLOCOS DE CONCRETO, DIMENSÕES INTERNAS = 3X4 M. AF_12/2020</t>
  </si>
  <si>
    <t>ACRÉSCIMO PARA POÇO DE VISITA RETANGULAR PARA DRENAGEM, EM ALVENARIA COM BLOCOS DE CONCRETO, DIMENSÕES INTERNAS = 3,5X3,5 M. AF_12/2020</t>
  </si>
  <si>
    <t>ACRÉSCIMO PARA POÇO DE VISITA RETANGULAR PARA DRENAGEM, EM ALVENARIA COM BLOCOS DE CONCRETO, DIMENSÕES INTERNAS = 3,5X4 M.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</si>
  <si>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</si>
  <si>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</si>
  <si>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</si>
  <si>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ACRÉSCIMO PARA POÇO DE VISITA RETANGULAR PARA DRENAGEM, EM ALVENARIA COM BLOCOS DE CONCRETO, DIMENSÕES INTERNAS = 2X3 M. AF_12/2020</t>
  </si>
  <si>
    <t>ACRÉSCIMO PARA POÇO DE VISITA RETANGULAR PARA DRENAGEM, EM ALVENARIA COM BLOCOS DE CONCRETO, DIMENSÕES INTERNAS = 2X3,5 M. AF_12/2020</t>
  </si>
  <si>
    <t>ACRÉSCIMO PARA POÇO DE VISITA RETANGULAR PARA DRENAGEM, EM ALVENARIA COM BLOCOS DE CONCRETO, DIMENSÕES INTERNAS = 2X4 M.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</si>
  <si>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</si>
  <si>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</si>
  <si>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</si>
  <si>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</si>
  <si>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</si>
  <si>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</si>
  <si>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</si>
  <si>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</si>
  <si>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</si>
  <si>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</si>
  <si>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</si>
  <si>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</si>
  <si>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</si>
  <si>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</si>
  <si>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</si>
  <si>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</si>
  <si>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</si>
  <si>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</si>
  <si>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</si>
  <si>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</si>
  <si>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</si>
  <si>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</si>
  <si>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</si>
  <si>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</si>
  <si>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</si>
  <si>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</si>
  <si>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</si>
  <si>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</si>
  <si>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</si>
  <si>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</si>
  <si>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</si>
  <si>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</si>
  <si>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</si>
  <si>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</si>
  <si>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</si>
  <si>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</si>
  <si>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</si>
  <si>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</si>
  <si>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</si>
  <si>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</si>
  <si>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</si>
  <si>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</si>
  <si>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</si>
  <si>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</si>
  <si>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</si>
  <si>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</si>
  <si>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</si>
  <si>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</si>
  <si>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</si>
  <si>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</si>
  <si>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</si>
  <si>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</si>
  <si>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</si>
  <si>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</si>
  <si>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</si>
  <si>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</si>
  <si>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</si>
  <si>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</si>
  <si>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</si>
  <si>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</si>
  <si>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</si>
  <si>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</si>
  <si>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</si>
  <si>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</si>
  <si>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</si>
  <si>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</si>
  <si>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</si>
  <si>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</si>
  <si>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</si>
  <si>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</si>
  <si>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</si>
  <si>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</si>
  <si>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</si>
  <si>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</si>
  <si>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</si>
  <si>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</si>
  <si>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</si>
  <si>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</si>
  <si>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</si>
  <si>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ALARGAMENTO DE BASE DE TUBULÃO A CÉU ABERTO, ESCAVAÇÃO MANUAL, CONCRETO FEITO EM OBRA E LANÇADO COM JERICA. AF_05/2020</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</si>
  <si>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</si>
  <si>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</si>
  <si>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</si>
  <si>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</si>
  <si>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</si>
  <si>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</si>
  <si>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</si>
  <si>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</si>
  <si>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</si>
  <si>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</si>
  <si>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</si>
  <si>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</si>
  <si>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</si>
  <si>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</si>
  <si>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</si>
  <si>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</si>
  <si>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</si>
  <si>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</si>
  <si>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</si>
  <si>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</si>
  <si>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</si>
  <si>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</si>
  <si>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</si>
  <si>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</si>
  <si>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</si>
  <si>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</si>
  <si>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</si>
  <si>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</si>
  <si>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</si>
  <si>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</si>
  <si>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</si>
  <si>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</si>
  <si>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</si>
  <si>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</si>
  <si>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</si>
  <si>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</si>
  <si>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</si>
  <si>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</si>
  <si>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</si>
  <si>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</si>
  <si>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</si>
  <si>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</si>
  <si>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</si>
  <si>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</si>
  <si>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</si>
  <si>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</si>
  <si>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</si>
  <si>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</si>
  <si>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</si>
  <si>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</si>
  <si>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</si>
  <si>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</si>
  <si>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</si>
  <si>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</si>
  <si>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</si>
  <si>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</si>
  <si>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</si>
  <si>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</si>
  <si>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</si>
  <si>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</si>
  <si>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</si>
  <si>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</si>
  <si>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</si>
  <si>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</si>
  <si>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</si>
  <si>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</si>
  <si>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</si>
  <si>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</si>
  <si>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</si>
  <si>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</si>
  <si>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</si>
  <si>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</si>
  <si>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</si>
  <si>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</si>
  <si>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</si>
  <si>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</si>
  <si>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</si>
  <si>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</si>
  <si>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</si>
  <si>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</si>
  <si>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</si>
  <si>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</si>
  <si>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</si>
  <si>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</si>
  <si>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</si>
  <si>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</si>
  <si>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</si>
  <si>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</si>
  <si>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</si>
  <si>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</si>
  <si>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</si>
  <si>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</si>
  <si>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</si>
  <si>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</si>
  <si>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</si>
  <si>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</si>
  <si>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</si>
  <si>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</si>
  <si>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</si>
  <si>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</si>
  <si>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</si>
  <si>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</si>
  <si>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</si>
  <si>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</si>
  <si>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</si>
  <si>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</si>
  <si>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</si>
  <si>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</si>
  <si>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</si>
  <si>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</si>
  <si>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</si>
  <si>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</si>
  <si>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</si>
  <si>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</si>
  <si>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</si>
  <si>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</si>
  <si>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</si>
  <si>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</si>
  <si>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</si>
  <si>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</si>
  <si>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</si>
  <si>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</si>
  <si>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</si>
  <si>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</si>
  <si>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</si>
  <si>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</si>
  <si>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</si>
  <si>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</si>
  <si>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</si>
  <si>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</si>
  <si>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</si>
  <si>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</si>
  <si>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</si>
  <si>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</si>
  <si>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</si>
  <si>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</si>
  <si>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</si>
  <si>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</si>
  <si>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</si>
  <si>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</si>
  <si>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</si>
  <si>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</si>
  <si>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</si>
  <si>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</si>
  <si>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</si>
  <si>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</si>
  <si>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</si>
  <si>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</si>
  <si>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</si>
  <si>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</si>
  <si>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</si>
  <si>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</si>
  <si>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</si>
  <si>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</si>
  <si>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</si>
  <si>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</si>
  <si>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</si>
  <si>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</si>
  <si>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</si>
  <si>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</si>
  <si>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</si>
  <si>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</si>
  <si>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</si>
  <si>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</si>
  <si>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</si>
  <si>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</si>
  <si>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</si>
  <si>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</si>
  <si>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</si>
  <si>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</si>
  <si>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</si>
  <si>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</si>
  <si>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</si>
  <si>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</si>
  <si>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</si>
  <si>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</si>
  <si>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</si>
  <si>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</si>
  <si>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</si>
  <si>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</si>
  <si>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</si>
  <si>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</si>
  <si>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</si>
  <si>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</si>
  <si>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</si>
  <si>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</si>
  <si>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</si>
  <si>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</si>
  <si>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</si>
  <si>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</si>
  <si>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</si>
  <si>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</si>
  <si>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</si>
  <si>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</si>
  <si>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</si>
  <si>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</si>
  <si>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</si>
  <si>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</si>
  <si>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</si>
  <si>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</si>
  <si>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</si>
  <si>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</si>
  <si>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</si>
  <si>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</si>
  <si>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</si>
  <si>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</si>
  <si>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</si>
  <si>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</si>
  <si>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</si>
  <si>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</si>
  <si>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</si>
  <si>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</si>
  <si>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</si>
  <si>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</si>
  <si>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</si>
  <si>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</si>
  <si>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</si>
  <si>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</si>
  <si>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</si>
  <si>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</si>
  <si>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</si>
  <si>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</si>
  <si>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</si>
  <si>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</si>
  <si>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</si>
  <si>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</si>
  <si>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</si>
  <si>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</si>
  <si>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</si>
  <si>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</si>
  <si>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</si>
  <si>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</si>
  <si>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</si>
  <si>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</si>
  <si>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</si>
  <si>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</si>
  <si>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</si>
  <si>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</si>
  <si>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</si>
  <si>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</si>
  <si>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</si>
  <si>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</si>
  <si>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</si>
  <si>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</si>
  <si>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</si>
  <si>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</si>
  <si>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</si>
  <si>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</si>
  <si>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</si>
  <si>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</si>
  <si>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</si>
  <si>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</si>
  <si>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</si>
  <si>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</si>
  <si>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</si>
  <si>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</si>
  <si>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</si>
  <si>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</si>
  <si>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</si>
  <si>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</si>
  <si>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</si>
  <si>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</si>
  <si>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</si>
  <si>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</si>
  <si>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</si>
  <si>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</si>
  <si>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</si>
  <si>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</si>
  <si>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</si>
  <si>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</si>
  <si>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</si>
  <si>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</si>
  <si>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</si>
  <si>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</si>
  <si>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</si>
  <si>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</si>
  <si>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</si>
  <si>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</si>
  <si>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</si>
  <si>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</si>
  <si>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</si>
  <si>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</si>
  <si>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</si>
  <si>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</si>
  <si>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</si>
  <si>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</si>
  <si>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</si>
  <si>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</si>
  <si>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</si>
  <si>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</si>
  <si>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</si>
  <si>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</si>
  <si>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</si>
  <si>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</si>
  <si>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</si>
  <si>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</si>
  <si>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</si>
  <si>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</si>
  <si>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</si>
  <si>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</si>
  <si>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</si>
  <si>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</si>
  <si>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</si>
  <si>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</si>
  <si>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</si>
  <si>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</si>
  <si>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</si>
  <si>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</si>
  <si>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</si>
  <si>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</si>
  <si>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</si>
  <si>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</si>
  <si>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</si>
  <si>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</si>
  <si>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</si>
  <si>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</si>
  <si>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</si>
  <si>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</si>
  <si>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</si>
  <si>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</si>
  <si>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</si>
  <si>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</si>
  <si>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</si>
  <si>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</si>
  <si>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</si>
  <si>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</si>
  <si>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</si>
  <si>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</si>
  <si>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</si>
  <si>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</si>
  <si>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</si>
  <si>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</si>
  <si>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</si>
  <si>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</si>
  <si>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</si>
  <si>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</si>
  <si>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</si>
  <si>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</si>
  <si>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RASGO E CHUMBAMENTO EM ALVENARIA PARA TUBOS DE SPLIT PAREDE DE 9000 A 24000 BTUS/H. AF_11/2021</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</si>
  <si>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</si>
  <si>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</si>
  <si>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</si>
  <si>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</si>
  <si>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</si>
  <si>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</si>
  <si>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</si>
  <si>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</si>
  <si>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</si>
  <si>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</si>
  <si>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</si>
  <si>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</si>
  <si>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</si>
  <si>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</si>
  <si>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</si>
  <si>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</si>
  <si>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</si>
  <si>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LUVA DE CORRER, PVC, SOLDÁVEL, DN 25MM, INSTALADO EM RAMAL OU SUB-RAMAL DE ÁGUA - FORNECIMENTO E INSTALAÇÃO. AF_12/2014</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</si>
  <si>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</si>
  <si>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</si>
  <si>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</si>
  <si>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</si>
  <si>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</si>
  <si>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</si>
  <si>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</si>
  <si>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</si>
  <si>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</si>
  <si>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</si>
  <si>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</si>
  <si>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</si>
  <si>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</si>
  <si>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</si>
  <si>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</si>
  <si>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</si>
  <si>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</si>
  <si>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</si>
  <si>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</si>
  <si>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</si>
  <si>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</si>
  <si>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</si>
  <si>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</si>
  <si>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</si>
  <si>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</si>
  <si>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</si>
  <si>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</si>
  <si>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</si>
  <si>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</si>
  <si>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</si>
  <si>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</si>
  <si>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</si>
  <si>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</si>
  <si>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</si>
  <si>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</si>
  <si>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</si>
  <si>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</si>
  <si>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</si>
  <si>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</si>
  <si>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</si>
  <si>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</si>
  <si>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</si>
  <si>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</si>
  <si>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</si>
  <si>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</si>
  <si>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</si>
  <si>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</si>
  <si>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</si>
  <si>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</si>
  <si>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</si>
  <si>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</si>
  <si>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</si>
  <si>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</si>
  <si>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</si>
  <si>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</si>
  <si>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</si>
  <si>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</si>
  <si>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</si>
  <si>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</si>
  <si>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</si>
  <si>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</si>
  <si>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</si>
  <si>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</si>
  <si>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</si>
  <si>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REGISTRO DE PRESSÃO BRUTO, LATÃO, ROSCÁVEL, 1/2"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</si>
  <si>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</si>
  <si>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</si>
  <si>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</si>
  <si>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</si>
  <si>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</si>
  <si>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</si>
  <si>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</si>
  <si>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</si>
  <si>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</si>
  <si>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</si>
  <si>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</si>
  <si>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</si>
  <si>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</si>
  <si>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</si>
  <si>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</si>
  <si>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</si>
  <si>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</si>
  <si>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</si>
  <si>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</si>
  <si>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</si>
  <si>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</si>
  <si>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</si>
  <si>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</si>
  <si>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</si>
  <si>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</si>
  <si>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</si>
  <si>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</si>
  <si>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</si>
  <si>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</si>
  <si>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</si>
  <si>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</si>
  <si>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</si>
  <si>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</si>
  <si>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</si>
  <si>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</si>
  <si>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</si>
  <si>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</si>
  <si>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</si>
  <si>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</si>
  <si>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</si>
  <si>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</si>
  <si>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</si>
  <si>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</si>
  <si>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</si>
  <si>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</si>
  <si>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</si>
  <si>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</si>
  <si>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</si>
  <si>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</si>
  <si>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</si>
  <si>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</si>
  <si>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</si>
  <si>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</si>
  <si>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</si>
  <si>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</si>
  <si>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</si>
  <si>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</si>
  <si>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</si>
  <si>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</si>
  <si>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</si>
  <si>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</si>
  <si>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</si>
  <si>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</si>
  <si>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</si>
  <si>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</si>
  <si>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</si>
  <si>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</si>
  <si>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</si>
  <si>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</si>
  <si>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</si>
  <si>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</si>
  <si>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</si>
  <si>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</si>
  <si>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</si>
  <si>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</si>
  <si>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</si>
  <si>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</si>
  <si>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</si>
  <si>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</si>
  <si>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</si>
  <si>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</si>
  <si>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</si>
  <si>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</si>
  <si>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</si>
  <si>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</si>
  <si>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</si>
  <si>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</si>
  <si>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</si>
  <si>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</si>
  <si>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</si>
  <si>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</si>
  <si>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</si>
  <si>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</si>
  <si>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</si>
  <si>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</si>
  <si>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</si>
  <si>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</si>
  <si>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</si>
  <si>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</si>
  <si>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</si>
  <si>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</si>
  <si>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</si>
  <si>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</si>
  <si>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</si>
  <si>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</si>
  <si>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</si>
  <si>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</si>
  <si>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</si>
  <si>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</si>
  <si>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</si>
  <si>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</si>
  <si>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</si>
  <si>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</si>
  <si>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</si>
  <si>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ALVENARIA DE VEDAÇÃO DE BLOCOS CERÂMICOS MACIÇOS DE 5X10X20CM (ESPESSURA 10CM) E ARGAMASSA DE ASSENTAMENTO COM PREPARO EM BETONEIRA. AF_05/2020</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</si>
  <si>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</si>
  <si>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</si>
  <si>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</si>
  <si>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</si>
  <si>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</si>
  <si>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</si>
  <si>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</si>
  <si>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</si>
  <si>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</si>
  <si>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</si>
  <si>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</si>
  <si>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</si>
  <si>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</si>
  <si>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</si>
  <si>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</si>
  <si>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</si>
  <si>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</si>
  <si>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</si>
  <si>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DE GESSO DE 7X50X66CM (ESPESSURA 7CM). AF_05/2020</t>
  </si>
  <si>
    <t>ALVENARIA DE VEDAÇÃO DE BLOCOS DE GESSO DE 10X50X66CM (ESPESSURA 10CM). AF_05/2020</t>
  </si>
  <si>
    <t>ALVENARIA DE VEDAÇÃO COM ELEMENTO VAZADO DE CERÂMICA (COBOGÓ) DE 7X20X20CM E ARGAMASSA DE ASSENTAMENTO COM PREPARO EM BETONEIRA.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</si>
  <si>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</si>
  <si>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</si>
  <si>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</si>
  <si>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</si>
  <si>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</si>
  <si>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</si>
  <si>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</si>
  <si>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</si>
  <si>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</si>
  <si>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</si>
  <si>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</si>
  <si>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</si>
  <si>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</si>
  <si>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</si>
  <si>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</si>
  <si>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</si>
  <si>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</si>
  <si>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</si>
  <si>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</si>
  <si>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</si>
  <si>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</si>
  <si>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</si>
  <si>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</si>
  <si>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</si>
  <si>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</si>
  <si>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</si>
  <si>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</si>
  <si>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</si>
  <si>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</si>
  <si>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</si>
  <si>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</si>
  <si>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</si>
  <si>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</si>
  <si>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</si>
  <si>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</si>
  <si>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</si>
  <si>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</si>
  <si>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</si>
  <si>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</si>
  <si>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</si>
  <si>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</si>
  <si>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</si>
  <si>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</si>
  <si>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</si>
  <si>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</si>
  <si>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ARGAMASSA, COM REAPROVEITAMENTO DOS PARALELEPÍPEDOS - INCLUSO RETIRADA E COLOCAÇÃO DO MATERIAL. AF_12/2020</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</si>
  <si>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</si>
  <si>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</si>
  <si>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</si>
  <si>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</si>
  <si>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</si>
  <si>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</si>
  <si>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</si>
  <si>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</si>
  <si>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</si>
  <si>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</si>
  <si>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</si>
  <si>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</si>
  <si>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</si>
  <si>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</si>
  <si>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</si>
  <si>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RECOMPOSIÇÃO DE PAVIMENTO EM PISO INTERTRAVADO, COM REAPROVEITAMENTO DOS BLOCOS INTERTRAVADOS, PARA FECHAMENTO DE VALAS - INCLUSO RETIRADA E COLOCAÇÃO DO MATERIAL. AF_12/2020</t>
  </si>
  <si>
    <t>EXECUÇÃO DE PAVIMENTO EM PARALELEPÍPEDOS, REJUNTAMENTO COM PÓ DE PEDRA. AF_05/2020</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</si>
  <si>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</si>
  <si>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</si>
  <si>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</si>
  <si>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</si>
  <si>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</si>
  <si>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</si>
  <si>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</si>
  <si>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</si>
  <si>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</si>
  <si>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</si>
  <si>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</si>
  <si>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</si>
  <si>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</si>
  <si>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</si>
  <si>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</si>
  <si>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</si>
  <si>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</si>
  <si>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</si>
  <si>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</si>
  <si>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</si>
  <si>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</si>
  <si>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</si>
  <si>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</si>
  <si>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</si>
  <si>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</si>
  <si>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</si>
  <si>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</si>
  <si>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</si>
  <si>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</si>
  <si>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</si>
  <si>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</si>
  <si>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</si>
  <si>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</si>
  <si>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</si>
  <si>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</si>
  <si>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</si>
  <si>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</si>
  <si>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</si>
  <si>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</si>
  <si>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</si>
  <si>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</si>
  <si>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</si>
  <si>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</si>
  <si>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</si>
  <si>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</si>
  <si>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</si>
  <si>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</si>
  <si>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</si>
  <si>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</si>
  <si>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</si>
  <si>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</si>
  <si>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</si>
  <si>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</si>
  <si>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</si>
  <si>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</si>
  <si>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</si>
  <si>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</si>
  <si>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</si>
  <si>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</si>
  <si>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</si>
  <si>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</si>
  <si>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</si>
  <si>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</si>
  <si>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</si>
  <si>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</si>
  <si>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</si>
  <si>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</si>
  <si>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TINTA RETRORREFLETIVA A BASE DE RESINA ACRÍLICA COM MICROESFERAS DE VIDRO, E = 30 CM, APLICAÇÃO MANUAL. AF_05/2021</t>
  </si>
  <si>
    <t>PINTURA DE SÍMBOLOS E TEXTOS COM TINTA ACRÍLICA, DEMARCAÇÃO COM FITA ADESIVA E APLICAÇÃO COM ROLO. AF_05/2021</t>
  </si>
  <si>
    <t>PINTURA DE SINALIZAÇÃO VERTICAL DE SEGURANÇA, FAIXAS AMARELA E PRETA, APLICAÇÃO MANUAL, 2 DEMÃOS. AF_05/2021</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</si>
  <si>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</si>
  <si>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</si>
  <si>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</si>
  <si>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</si>
  <si>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</si>
  <si>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</si>
  <si>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</si>
  <si>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</si>
  <si>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</si>
  <si>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</si>
  <si>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</si>
  <si>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</si>
  <si>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</si>
  <si>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</si>
  <si>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</si>
  <si>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</si>
  <si>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</si>
  <si>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</si>
  <si>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</si>
  <si>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</si>
  <si>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</si>
  <si>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</si>
  <si>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</si>
  <si>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</si>
  <si>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</si>
  <si>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</si>
  <si>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</si>
  <si>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</si>
  <si>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</si>
  <si>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</si>
  <si>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</si>
  <si>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</si>
  <si>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</si>
  <si>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</si>
  <si>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</si>
  <si>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</si>
  <si>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</si>
  <si>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</si>
  <si>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</si>
  <si>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</si>
  <si>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</si>
  <si>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</si>
  <si>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</si>
  <si>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</si>
  <si>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</si>
  <si>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</si>
  <si>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</si>
  <si>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</si>
  <si>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</si>
  <si>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</si>
  <si>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</si>
  <si>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</si>
  <si>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</si>
  <si>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</si>
  <si>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</si>
  <si>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</si>
  <si>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</si>
  <si>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</si>
  <si>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CHAPIM SOBRE MUROS LINEARES, EM GRANITO OU MÁRMORE, L = 25 CM, ASSENTADO COM ARGAMASSA 1:6 COM ADITIVO. AF_11/2020</t>
  </si>
  <si>
    <t>CHAPIM (RUFO CAPA) EM AÇO GALVANIZADO, CORTE 33. AF_11/2020</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</si>
  <si>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</si>
  <si>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</si>
  <si>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</si>
  <si>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</si>
  <si>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</si>
  <si>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</si>
  <si>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</si>
  <si>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</si>
  <si>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</si>
  <si>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</si>
  <si>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</si>
  <si>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</si>
  <si>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</si>
  <si>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</si>
  <si>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</si>
  <si>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</si>
  <si>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</si>
  <si>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</si>
  <si>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</si>
  <si>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</si>
  <si>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</si>
  <si>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</si>
  <si>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</si>
  <si>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</si>
  <si>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</si>
  <si>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</si>
  <si>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</si>
  <si>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</si>
  <si>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</si>
  <si>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</si>
  <si>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</si>
  <si>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</si>
  <si>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</si>
  <si>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</si>
  <si>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</si>
  <si>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</si>
  <si>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</si>
  <si>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</si>
  <si>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</si>
  <si>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</si>
  <si>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</si>
  <si>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</si>
  <si>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</si>
  <si>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</si>
  <si>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</si>
  <si>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</si>
  <si>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</si>
  <si>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</si>
  <si>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</si>
  <si>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</si>
  <si>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</si>
  <si>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</si>
  <si>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</si>
  <si>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</si>
  <si>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</si>
  <si>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</si>
  <si>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</si>
  <si>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</si>
  <si>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</si>
  <si>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</si>
  <si>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</si>
  <si>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</si>
  <si>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</si>
  <si>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</si>
  <si>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</si>
  <si>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</si>
  <si>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</si>
  <si>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</si>
  <si>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</si>
  <si>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</si>
  <si>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</si>
  <si>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</si>
  <si>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</si>
  <si>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</si>
  <si>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</si>
  <si>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</si>
  <si>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</si>
  <si>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</si>
  <si>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</si>
  <si>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</si>
  <si>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</si>
  <si>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</si>
  <si>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</si>
  <si>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</si>
  <si>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</si>
  <si>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</si>
  <si>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</si>
  <si>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</si>
  <si>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</si>
  <si>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</si>
  <si>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</si>
  <si>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</si>
  <si>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</si>
  <si>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</si>
  <si>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</si>
  <si>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</si>
  <si>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</si>
  <si>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</si>
  <si>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</si>
  <si>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</si>
  <si>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</si>
  <si>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</si>
  <si>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</si>
  <si>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</si>
  <si>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</si>
  <si>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</si>
  <si>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</si>
  <si>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</si>
  <si>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</si>
  <si>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</si>
  <si>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</si>
  <si>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</si>
  <si>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</si>
  <si>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</si>
  <si>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</si>
  <si>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</si>
  <si>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</si>
  <si>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</si>
  <si>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</si>
  <si>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</si>
  <si>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</si>
  <si>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</si>
  <si>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</si>
  <si>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</si>
  <si>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</si>
  <si>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</si>
  <si>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</si>
  <si>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</si>
  <si>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</si>
  <si>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</si>
  <si>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</si>
  <si>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</si>
  <si>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</si>
  <si>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</si>
  <si>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</si>
  <si>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</si>
  <si>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</si>
  <si>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</si>
  <si>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</si>
  <si>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</si>
  <si>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</si>
  <si>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</si>
  <si>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</si>
  <si>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</si>
  <si>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</si>
  <si>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</si>
  <si>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</si>
  <si>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</si>
  <si>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</si>
  <si>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</si>
  <si>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</si>
  <si>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</si>
  <si>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</si>
  <si>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</si>
  <si>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</si>
  <si>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</si>
  <si>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</si>
  <si>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</si>
  <si>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</si>
  <si>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</si>
  <si>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</si>
  <si>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</si>
  <si>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</si>
  <si>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</si>
  <si>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</si>
  <si>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</si>
  <si>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</si>
  <si>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</si>
  <si>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</si>
  <si>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</si>
  <si>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</si>
  <si>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</si>
  <si>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</si>
  <si>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</si>
  <si>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</si>
  <si>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</si>
  <si>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</si>
  <si>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CARPINTEIRO DE FORMAS COM ENCARGOS COMPLEMENTARES</t>
  </si>
  <si>
    <t>CAVOUQUEIRO OU OPERADOR PERFURATRIZ/ROMPEDOR COM ENCARGOS COMPLEMENTARES</t>
  </si>
  <si>
    <t>ELETRICISTA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</si>
  <si>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</si>
  <si>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</si>
  <si>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</si>
  <si>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</si>
  <si>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</si>
  <si>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</si>
  <si>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</si>
  <si>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</si>
  <si>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</si>
  <si>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MOTORISTA DE BASCULANTE COM ENCARGOS COMPLEMENTARES</t>
  </si>
  <si>
    <t>MOTORISTA DE CAMINHÃO COM ENCARGOS COMPLEMENTARES</t>
  </si>
  <si>
    <t>MOTORISTA DE CAMINHÃO E CARRETA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</si>
  <si>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</si>
  <si>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</si>
  <si>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</si>
  <si>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</si>
  <si>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</si>
  <si>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</si>
  <si>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</si>
  <si>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</si>
  <si>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</si>
  <si>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</si>
  <si>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</si>
  <si>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</si>
  <si>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</si>
  <si>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</si>
  <si>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</si>
  <si>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</si>
  <si>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</si>
  <si>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</si>
  <si>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</si>
  <si>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</si>
  <si>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</si>
  <si>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</si>
  <si>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</si>
  <si>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</si>
  <si>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</si>
  <si>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</si>
  <si>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</si>
  <si>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</si>
  <si>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</si>
  <si>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TÉCNICO DE LABORATÓRIO COM ENCARGOS COMPLEMENTARES</t>
  </si>
  <si>
    <t>TELHADISTA COM ENCARGOS COMPLEMENTARES</t>
  </si>
  <si>
    <t>TRATORISTA COM ENCARGOS COMPLEMENTARES</t>
  </si>
  <si>
    <t>VIDRACEIRO COM ENCARGOS COMPLEMENTARES</t>
  </si>
  <si>
    <t>OPERADOR DE BETONEIRA ESTACIONÁRIA/MISTURADOR COM ENCARGOS COMPLEMENTARES</t>
  </si>
  <si>
    <t>JARDINEIRO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</si>
  <si>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</si>
  <si>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</si>
  <si>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</si>
  <si>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</si>
  <si>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</si>
  <si>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ESCRITORIO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</si>
  <si>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</si>
  <si>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</si>
  <si>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</si>
  <si>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</si>
  <si>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</si>
  <si>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</si>
  <si>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</si>
  <si>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</si>
  <si>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</si>
  <si>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</si>
  <si>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</si>
  <si>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</si>
  <si>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</si>
  <si>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</si>
  <si>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</si>
  <si>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</si>
  <si>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</si>
  <si>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</si>
  <si>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</si>
  <si>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</si>
  <si>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</si>
  <si>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</si>
  <si>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</si>
  <si>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</si>
  <si>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</si>
  <si>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</si>
  <si>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</si>
  <si>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</si>
  <si>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BLASTER, DINAMITADOR OU CABO DE FOGO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</si>
  <si>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</si>
  <si>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</si>
  <si>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</si>
  <si>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</si>
  <si>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</si>
  <si>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</si>
  <si>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</si>
  <si>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</si>
  <si>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</si>
  <si>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</si>
  <si>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</si>
  <si>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</si>
  <si>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</si>
  <si>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</si>
  <si>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</si>
  <si>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</si>
  <si>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</si>
  <si>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</si>
  <si>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</si>
  <si>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</si>
  <si>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</si>
  <si>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</si>
  <si>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</si>
  <si>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</si>
  <si>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</si>
  <si>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</si>
  <si>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</si>
  <si>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</si>
  <si>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</si>
  <si>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</si>
  <si>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</si>
  <si>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</si>
  <si>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</si>
  <si>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</si>
  <si>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</si>
  <si>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</si>
  <si>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</si>
  <si>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</si>
  <si>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</si>
  <si>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</si>
  <si>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</si>
  <si>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</si>
  <si>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</si>
  <si>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</si>
  <si>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</si>
  <si>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</si>
  <si>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</si>
  <si>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</si>
  <si>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</si>
  <si>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</si>
  <si>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</si>
  <si>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</si>
  <si>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OPERADOR DE BETONEIRA ESTACIONÁRIA/MISTURADOR (ENCARGOS COMPLEMENTARES) - HORISTA</t>
  </si>
  <si>
    <t>CURSO DE CAPACITAÇÃO PARA JARDINEIRO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</si>
  <si>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</si>
  <si>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</si>
  <si>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</si>
  <si>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</si>
  <si>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</si>
  <si>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ESCRITÓRIO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</si>
  <si>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</si>
  <si>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</si>
  <si>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</si>
  <si>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</si>
  <si>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</si>
  <si>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</si>
  <si>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</si>
  <si>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DESENHISTA PROJETISTA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</si>
  <si>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</si>
  <si>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</si>
  <si>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</si>
  <si>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</si>
  <si>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</si>
  <si>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</si>
  <si>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</si>
  <si>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</si>
  <si>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</si>
  <si>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</si>
  <si>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</si>
  <si>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</si>
  <si>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</si>
  <si>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</si>
  <si>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AJUDANTE DE PINTOR (ENCARGOS COMPLEMENTARES) - HORISTA</t>
  </si>
  <si>
    <t>CURSO DE CAPACITAÇÃO PARA AUXILIAR DE AZULEJISTA (ENCARGOS COMPLEMENTARES) - HORISTA</t>
  </si>
  <si>
    <t>CURSO DE CAPACITAÇÃO PARA MONTADOR DE ELETROELETRONICOS (ENCARGOS COMPLEMENTARES) - HORISTA</t>
  </si>
  <si>
    <t>CURSO DE CAPACITAÇÃO PARA MECÂNICO DE REFRIGERAÇÃO (ENCARGOS COMPLEMENTARES) - HORISTA</t>
  </si>
  <si>
    <t>CURSO DE CAPACITAÇÃO PARA TÉCNICO EM SEGURANÇA DO TRABALHO (ENCARGOS COMPLEMENTARES) - HORISTA</t>
  </si>
  <si>
    <t>AJUDANTE DE PINTOR COM ENCARGOS COMPLEMENTARES</t>
  </si>
  <si>
    <t>AUXILIAR DE AZULEJISTA COM ENCARGOS COMPLEMENTARES</t>
  </si>
  <si>
    <t>MONTADOR DE ELETROELETRÔNICOS COM ENCARGOS COMPLEMENTARES</t>
  </si>
  <si>
    <t>MECÂNICO DE REFRIGERAÇÃO COM ENCARGOS COMPLEMENTARES</t>
  </si>
  <si>
    <t>TÉCNICO EM SEGURANÇA DO TRABALHO COM ENCARGOS COMPLEMENTARES</t>
  </si>
  <si>
    <t>CURSO DE CAPACITAÇÃO PARA TÉCNICO EM SEGURANÇA DO TRABALHO (ENCARGOS COMPLEMENTARES) - MENSALISTA</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</si>
  <si>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</si>
  <si>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</si>
  <si>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</si>
  <si>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</si>
  <si>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</si>
  <si>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</si>
  <si>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</si>
  <si>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</si>
  <si>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</si>
  <si>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</si>
  <si>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</si>
  <si>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</si>
  <si>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</si>
  <si>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</si>
  <si>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</si>
  <si>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</si>
  <si>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</si>
  <si>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</si>
  <si>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</si>
  <si>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</si>
  <si>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</si>
  <si>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</si>
  <si>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</si>
  <si>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</si>
  <si>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</si>
  <si>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</si>
  <si>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</si>
  <si>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</si>
  <si>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ELETROTÉCNICO (ENCARGOS COMPLEMENTARES) - MENSALISTA</t>
  </si>
  <si>
    <t>CURSO DE CAPACITAÇÃO PARA ENCANADOR OU BOMBEIRO HIDRÁULICO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</si>
  <si>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</si>
  <si>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</si>
  <si>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</si>
  <si>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</si>
  <si>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</si>
  <si>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</si>
  <si>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</si>
  <si>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</si>
  <si>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</si>
  <si>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</si>
  <si>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</si>
  <si>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</si>
  <si>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</si>
  <si>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</si>
  <si>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</si>
  <si>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</si>
  <si>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</si>
  <si>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</si>
  <si>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</si>
  <si>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</si>
  <si>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</si>
  <si>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</si>
  <si>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</si>
  <si>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</si>
  <si>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</si>
  <si>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</si>
  <si>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</si>
  <si>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</si>
  <si>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</si>
  <si>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</si>
  <si>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</si>
  <si>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</si>
  <si>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</si>
  <si>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</si>
  <si>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</si>
  <si>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</si>
  <si>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</si>
  <si>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</si>
  <si>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</si>
  <si>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</si>
  <si>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</si>
  <si>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</si>
  <si>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</si>
  <si>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</si>
  <si>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</si>
  <si>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</si>
  <si>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</si>
  <si>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</si>
  <si>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</si>
  <si>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</si>
  <si>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</si>
  <si>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</si>
  <si>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</si>
  <si>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</si>
  <si>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</si>
  <si>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</si>
  <si>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</si>
  <si>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</si>
  <si>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</si>
  <si>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INSTALADOR DE TUBULAÇÕES COM ENCARGOS COMPLEMENTARES</t>
  </si>
  <si>
    <t>MAÇARIQUEIRO COM ENCARGOS COMPLEMENTARES</t>
  </si>
  <si>
    <t>MARMORISTA / GRANITEIRO COM ENCARGOS COMPLEMENTARES</t>
  </si>
  <si>
    <t>MECÂNICO DE EQUIPAMENTOS PESADOS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</si>
  <si>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</si>
  <si>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</si>
  <si>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</si>
  <si>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</si>
  <si>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</si>
  <si>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OPERADOR DE CAMINHÃO COM MUNCK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</si>
  <si>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</si>
  <si>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</si>
  <si>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</si>
  <si>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</si>
  <si>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</si>
  <si>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</si>
  <si>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</si>
  <si>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</si>
  <si>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</si>
  <si>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</si>
  <si>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</si>
  <si>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</si>
  <si>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</si>
  <si>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</si>
  <si>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</si>
  <si>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CONTRATO:</t>
  </si>
  <si>
    <r>
      <t>Administração Central -</t>
    </r>
    <r>
      <rPr>
        <b/>
        <sz val="10"/>
        <rFont val="Arial"/>
        <family val="2"/>
      </rPr>
      <t xml:space="preserve"> AC</t>
    </r>
  </si>
  <si>
    <r>
      <t>Riscos -</t>
    </r>
    <r>
      <rPr>
        <b/>
        <sz val="10"/>
        <rFont val="Arial"/>
        <family val="2"/>
      </rPr>
      <t xml:space="preserve"> R</t>
    </r>
  </si>
  <si>
    <r>
      <t>Seguros e Garantias Contratuais -</t>
    </r>
    <r>
      <rPr>
        <b/>
        <sz val="10"/>
        <rFont val="Arial"/>
        <family val="2"/>
      </rPr>
      <t xml:space="preserve"> S+G</t>
    </r>
  </si>
  <si>
    <r>
      <t xml:space="preserve">Despesas e Encargos Financeiros - </t>
    </r>
    <r>
      <rPr>
        <b/>
        <sz val="10"/>
        <rFont val="Arial"/>
        <family val="2"/>
      </rPr>
      <t>DF</t>
    </r>
  </si>
  <si>
    <r>
      <t>Lucro -</t>
    </r>
    <r>
      <rPr>
        <b/>
        <sz val="10"/>
        <rFont val="Arial"/>
        <family val="2"/>
      </rPr>
      <t xml:space="preserve"> L</t>
    </r>
  </si>
  <si>
    <t>ISS</t>
  </si>
  <si>
    <t>Base de cálculo</t>
  </si>
  <si>
    <t>Alíquota do ISS (sobre a base de cálculo)</t>
  </si>
  <si>
    <t>BDI  =</t>
  </si>
  <si>
    <r>
      <t>(1+(AC+S+R+G))(1+DF)(1+L))</t>
    </r>
    <r>
      <rPr>
        <sz val="10"/>
        <rFont val="Arial"/>
        <family val="2"/>
      </rPr>
      <t xml:space="preserve">  -1 =</t>
    </r>
  </si>
  <si>
    <t>Declarações</t>
  </si>
  <si>
    <t>Resp. Técnico do Orçamento</t>
  </si>
  <si>
    <t>Nome:</t>
  </si>
  <si>
    <t>CREA/CAU:</t>
  </si>
  <si>
    <t>DEZ/21</t>
  </si>
  <si>
    <t>TERMOFUSORA PARA TUBOS E CONEXÕES EM PPR COM DIÂMETROS DE 20 A 63 MM, POTÊNCIA DE 800 W, TENSAO 220 V - CHP DIURNO. AF_05/2022</t>
  </si>
  <si>
    <t>TERMOFUSORA PARA TUBOS E CONEXÕES EM PPR COM DIÂMETROS DE 75 A 110 MM, POTÊNCIA DE *1100* W, TENSÃO 220 V - CHP DIURNO. AF_05/2022</t>
  </si>
  <si>
    <t>TERMOFUSORA PARA TUBOS E CONEXÕES EM PPR COM DIÂMETROS DE 20 A 63 MM, POTÊNCIA DE 800 W, TENSAO 220 V - CHI DIURNO. AF_05/2022</t>
  </si>
  <si>
    <t>TERMOFUSORA PARA TUBOS E CONEXÕES EM PPR COM DIÂMETROS DE 75 A 110 MM, POTÊNCIA DE *1100* W, TENSÃO 220 V - CHI DIURNO.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</si>
  <si>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</si>
  <si>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</si>
  <si>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</si>
  <si>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</si>
  <si>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</si>
  <si>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</si>
  <si>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</si>
  <si>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</si>
  <si>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GEOTÊXTIL NÃO TECIDO 100% POLIÉSTER, RESISTÊNCIA A TRAÇÃO DE 31 KN/M (RT-31), INSTALADO EM DRENO - FORNECIMENTO E INSTALAÇÃO. AF_07/2021</t>
  </si>
  <si>
    <t>CAIXA COM GRELHA DUPLA RETANGULAR, EM CONCRETO PRÉ-MOLDADO, DIMENSÕES INTERNAS: 0,5X2,2X1,0 M. AF_12/2020</t>
  </si>
  <si>
    <t>CAIXA ENTERRADA DISTRIBUIDORA DE VAZÃO (SUMIDOUROS MÚLTIPLOS), RETANGULAR, EM ALVENARIA COM TIJOLOS MACIÇOS, DIMENSÕES INTERNAS: 0,60 X 0,60 X H=0,50 M. AF_12/2020</t>
  </si>
  <si>
    <t>CAIXA ENTERRADA DISTRIBUIDORA DE VAZÃO (SUMIDOUROS MÚLTIPLOS), RETANGULAR, EM ALVENARIA COM BLOCOS DE CONCRETO, DIMENSÕES INTERNAS: 0,60 X 0,60 X H=0,50 M. AF_12/2020</t>
  </si>
  <si>
    <t>CAIXA ENTERRADA DISTRIBUIDORA DE VAZÃO (SUMIDOUROS MÚLTIPLOS), RETANGULAR, EM CONCRETO PRÉ-MOLDADO, DIMENSÕES INTERNAS: 0,60 X 0,60 X H=0,50 M. AF_12/2020</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</si>
  <si>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</si>
  <si>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</si>
  <si>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</si>
  <si>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</si>
  <si>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ARMAÇÃO DE PILAR OU VIGA DE ESTRUTURA CONVENCIONAL DE CONCRETO ARMADO UTILIZANDO AÇO CA-60 DE 5,0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</si>
  <si>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</si>
  <si>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</si>
  <si>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</si>
  <si>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</si>
  <si>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</si>
  <si>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</si>
  <si>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</si>
  <si>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</si>
  <si>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</si>
  <si>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</si>
  <si>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</si>
  <si>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</si>
  <si>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</si>
  <si>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</si>
  <si>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</si>
  <si>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CORTE E DOBRA DE AÇO CA-50, DIÂMETRO DE 25,0 MM. AF_06/2022</t>
  </si>
  <si>
    <t>CORTE E DOBRA DE AÇO CA-60, DIÂMETRO DE 4,2 MM. AF_06/2022</t>
  </si>
  <si>
    <t>CORTE E DOBRA DE AÇO CA-60, DIÂMETRO DE 5,0 MM. AF_06/2022</t>
  </si>
  <si>
    <t>CORTE E DOBRA DE AÇO CA-50, DIÂMETRO DE 6,3 MM. AF_06/2022</t>
  </si>
  <si>
    <t>CORTE E DOBRA DE AÇO CA-50,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</si>
  <si>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</si>
  <si>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</si>
  <si>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</si>
  <si>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</si>
  <si>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CA-25, DIÂMETRO DE 6,3 MM. AF_06/2022</t>
  </si>
  <si>
    <t>CORTE E DOBRA DE AÇO CA-25, DIÂMETRO DE 8,0 MM.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</si>
  <si>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</si>
  <si>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</si>
  <si>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</si>
  <si>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</si>
  <si>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</si>
  <si>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ARMAÇÃO UTILIZANDO AÇO CA-25 DE 6,3 MM - MONTAGEM. AF_06/2022</t>
  </si>
  <si>
    <t>ARMAÇÃO UTILIZANDO AÇO CA-25 DE 8,0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</si>
  <si>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</si>
  <si>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</si>
  <si>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</si>
  <si>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</si>
  <si>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</si>
  <si>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DE ESTRUTURAS DIVERSAS DE CONCRETO ARMADO, EXCETO VIGAS, PILARES, LAJES E FUNDAÇÕES, UTILIZANDO AÇO CA-60 DE 5,0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</si>
  <si>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</si>
  <si>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</si>
  <si>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</si>
  <si>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</si>
  <si>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</si>
  <si>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</si>
  <si>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</si>
  <si>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ARMAÇÃO DE ESTRUTURAS DIVERSAS DE CONCRETO ARMADO, EXCETO VIGAS, PILARES, LAJES E FUNDAÇÕES, UTILIZANDO AÇO CA-50 DE 32,0 MM - MONTAGEM. AF_06/2022</t>
  </si>
  <si>
    <t>ARMAÇÃO DE PILAR OU VIGA DE ESTRUTURA CONVENCIONAL DE CONCRETO ARMADO UTILIZANDO AÇO CA-50 DE 32,0 MM. AF_06/2022</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</si>
  <si>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</si>
  <si>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12,5 MM - MONTAGEM. AF_06/2022</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</si>
  <si>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</si>
  <si>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8,0 MM - MONTAGEM. AF_06/2022</t>
  </si>
  <si>
    <t>ARMAÇÃO DE PILAR OU VIGA DE ESTRUTURA DE CONCRETO ARMADO EMBUTIDA EM ALVENARIA DE VEDAÇÃO UTILIZANDO AÇO CA-50 DE 6,3 MM - MONTAGEM. AF_06/2022</t>
  </si>
  <si>
    <t>ARMAÇÃO DE PILAR OU VIGA DE ESTRUTURA DE CONCRETO ARMADO EMBUTIDA EM ALVENARIA DE VEDAÇÃO UTILIZANDO AÇO CA-60 DE 5,0 MM - MONTAGEM. AF_06/2022</t>
  </si>
  <si>
    <t>LANÇAMENTO COM USO DE BALDES, ADENSAMENTO E ACABAMENTO DE CONCRETO EM ESTRUTURAS. AF_02/2022</t>
  </si>
  <si>
    <t>CONCRETAGEM DE PILARES, FCK = 25 MPA, COM USO DE GRUA - LANÇAMENTO, ADENSAMENTO E ACABAMENTO. AF_02/2022</t>
  </si>
  <si>
    <t>LANÇAMENTO COM USO DE BOMBA, ADENSAMENTO E ACABAMENTO DE CONCRETO EM ESTRUTURAS.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</si>
  <si>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</si>
  <si>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</si>
  <si>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</si>
  <si>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</si>
  <si>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</si>
  <si>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</si>
  <si>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</si>
  <si>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</si>
  <si>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</si>
  <si>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</si>
  <si>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</si>
  <si>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</si>
  <si>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</si>
  <si>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RAMAL DE ENCAMINHAMENTO. AF_06/2022</t>
  </si>
  <si>
    <t>TUBO PVC, SÉRIE R, ÁGUA PLUVIAL, DN 100 MM, FORNECIDO E INSTALADO EM RAMAL DE ENCAMINHAMENTO. AF_06/2022</t>
  </si>
  <si>
    <t>TUBO PVC, SÉRIE R, ÁGUA PLUVIAL, DN 75 MM, FORNECIDO E INSTALADO EM CONDUTORES VERTICAIS DE ÁGUAS PLUVIAIS. AF_06/2022</t>
  </si>
  <si>
    <t>TUBO PVC, SÉRIE R, ÁGUA PLUVIAL, DN 100 MM, FORNECIDO E INSTALADO EM CONDUTORES VERTICAIS DE ÁGUAS PLUVIAIS. AF_06/2022</t>
  </si>
  <si>
    <t>TUBO PVC, SÉRIE R, ÁGUA PLUVIAL, DN 150 MM, FORNECIDO E INSTALADO EM CONDUTORES VERTICAIS DE ÁGUAS PLUVIAIS. AF_06/2022</t>
  </si>
  <si>
    <t>TUBO, CPVC, SOLDÁVEL, DN 15MM, INSTALADO EM RAMAL OU SUB-RAMAL DE ÁGUA - FORNECIMENTO E INSTALAÇÃO. AF_06/2022</t>
  </si>
  <si>
    <t>TUBO, CPVC, SOLDÁVEL, DN 22MM, INSTALADO EM RAMAL OU SUB-RAMAL DE ÁGUA - FORNECIMENTO E INSTALAÇÃO. AF_06/2022</t>
  </si>
  <si>
    <t>TUBO, CPVC, SOLDÁVEL, DN 28MM, INSTALADO EM RAMAL OU SUB-RAMAL DE ÁGUA - FORNECIMENTO E INSTALAÇÃO. AF_06/2022</t>
  </si>
  <si>
    <t>TUBO, CPVC, SOLDÁVEL, DN 22MM, INSTALADO EM RAMAL DE DISTRIBUIÇÃO DE ÁGUA - FORNECIMENTO E INSTALAÇÃO. AF_06/2022</t>
  </si>
  <si>
    <t>TUBO, CPVC, SOLDÁVEL, DN 28MM, INSTALADO EM RAMAL DE DISTRIBUIÇÃO DE ÁGUA - FORNECIMENTO E INSTALAÇÃO. AF_06/2022</t>
  </si>
  <si>
    <t>TUBO EM COBRE RÍGIDO, DN 22 MM, CLASSE E, SEM ISOLAMENTO, INSTALADO EM PRUMADA DE HIDRÁULICA PREDIAL - FORNECIMENTO E INSTALAÇÃO. AF_04/2022</t>
  </si>
  <si>
    <t>TUBO EM COBRE RÍGIDO, DN 28 MM, CLASSE E, SEM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</si>
  <si>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</si>
  <si>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</si>
  <si>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</si>
  <si>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E, SEM ISOLAMENTO, INSTALADO EM PRUMADA DE HIDRÁULICA PREDIAL - FORNECIMENTO E INSTALAÇÃO. AF_04/2022</t>
  </si>
  <si>
    <t>TUBO EM COBRE RÍGIDO, DN 22 MM, CLASSE E, COM ISOLAMENTO, INSTALADO EM PRUMADA DE HIDRÁULICA PREDIAL - FORNECIMENTO E INSTALAÇÃO. AF_04/2022</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</si>
  <si>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</si>
  <si>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</si>
  <si>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TUBO EM COBRE RÍGIDO, DN 42 MM, CLASSE E, COM ISOLAMENTO, INSTALADO EM PRUMADA DE HIDRÁULICA PREDIAL - FORNECIMENTO E INSTALAÇÃO. AF_04/2022</t>
  </si>
  <si>
    <t>TUBO EM COBRE RÍGIDO, DN 54 MM, CLASSE E, COM ISOLAMENTO, INSTALADO EM PRUMADA DE HIDRÁULICA PREDIAL - FORNECIMENTO E INSTALAÇÃO. AF_04/2022</t>
  </si>
  <si>
    <t>TUBO EM COBRE RÍGIDO, DN 66 MM, CLASSE E, COM ISOLAMENTO, INSTALADO EM PRUMADA DE HIDRÁULICA PREDIAL - FORNECIMENTO E INSTALAÇÃO. AF_04/2022</t>
  </si>
  <si>
    <t>TUBO EM COBRE RÍGIDO, DN 15 MM, CLASSE E, SEM ISOLAMENTO, INSTALADO EM RAMAL DE DISTRIBUIÇÃO DE HIDRÁULICA PREDIAL - FORNECIMENTO E INSTALAÇÃO. AF_04/2022</t>
  </si>
  <si>
    <t>TUBO EM COBRE RÍGIDO, DN 22 MM, CLASSE E, SEM ISOLAMENTO, INSTALADO EM RAMAL DE DISTRIBUIÇÃO DE HIDRÁULICA PREDIAL - FORNECIMENTO E INSTALAÇÃO. AF_04/2022</t>
  </si>
  <si>
    <t>TUBO EM COBRE RÍGIDO, DN 28 MM, CLASSE E, SEM ISOLAMENTO, INSTALADO EM RAMAL DE DISTRIBUIÇÃO DE HIDRÁULICA PREDIAL - FORNECIMENTO E INSTALAÇÃO. AF_04/2022</t>
  </si>
  <si>
    <t>TUBO EM COBRE RÍGIDO, DN 15 MM, CLASSE E, COM ISOLAMENTO, INSTALADO EM RAMAL DE DISTRIBUIÇÃO DE HIDRÁULICA PREDIAL - FORNECIMENTO E INSTALAÇÃO. AF_04/2022</t>
  </si>
  <si>
    <t>TUBO EM COBRE RÍGIDO, DN 22 MM, CLASSE E, COM ISOLAMENTO, INSTALADO EM RAMAL DE DISTRIBUIÇÃO DE HIDRÁULICA PREDIAL - FORNECIMENTO E INSTALAÇÃO. AF_04/2022</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</si>
  <si>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</si>
  <si>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</si>
  <si>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TUBO EM COBRE RÍGIDO, DN 22 MM, CLASSE E, SEM ISOLAMENTO, INSTALADO EM RAMAL E SUB-RAMAL DE HIDRÁULICA PREDIAL - FORNECIMENTO E INSTALAÇÃO. AF_04/2022</t>
  </si>
  <si>
    <t>TUBO EM COBRE RÍGIDO, DN 28 MM, CLASSE E, SEM ISOLAMENTO, INSTALADO EM RAMAL E SUB-RAMAL DE HIDRÁULICA PREDIAL - FORNECIMENTO E INSTALAÇÃO. AF_04/2022</t>
  </si>
  <si>
    <t>TUBO EM COBRE RÍGIDO, DN 15 MM, CLASSE E, COM ISOLAMENTO, INSTALADO EM RAMAL E SUB-RAMAL DE HIDRÁULICA PREDIAL - FORNECIMENTO E INSTALAÇÃO. AF_04/2022</t>
  </si>
  <si>
    <t>TUBO EM COBRE RÍGIDO, DN 22 MM, CLASSE E, COM ISOLAMENTO, INSTALADO EM RAMAL E SUB-RAMAL DE HIDRÁULICA PREDIAL - FORNECIMENTO E INSTALAÇÃO. AF_04/2022</t>
  </si>
  <si>
    <t>TUBO EM COBRE RÍGIDO, DN 28 MM, CLASSE E, COM ISOLAMENTO, INSTALADO EM RAMAL E SUB-RAMAL DE HIDRÁULICA PREDIAL - FORNECIMENTO E INSTALAÇÃO. AF_04/2022</t>
  </si>
  <si>
    <t>TUBO EM COBRE RÍGIDO, DN 22 MM, CLASSE A, SEM ISOLAMENTO, INSTALADO EM PRUMADA DE GÁS COMBUSTÍVEL - FORNECIMENTO E INSTALAÇÃO. AF_04/2022</t>
  </si>
  <si>
    <t>TUBO EM COBRE RÍGIDO, DN 28 MM, CLASSE A, SEM ISOLAMENTO, INSTALADO EM PRUMADA DE GÁS COMBUSTÍVEL - FORNECIMENTO E INSTALAÇÃO. AF_04/2022</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</si>
  <si>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</si>
  <si>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</si>
  <si>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</si>
  <si>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</si>
  <si>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TUBO EM COBRE RÍGIDO, DN 15 MM, CLASSE E, SEM ISOLAMENTO, INSTALADO EM RAMAL E SUB-RAMAL DE GÁS COMBUSTÍVEL - FORNECIMENTO E INSTALAÇÃO. AF_04/2022</t>
  </si>
  <si>
    <t>TUBO EM COBRE RÍGIDO, DN 22 MM, CLASSE E, SEM ISOLAMENTO, INSTALADO EM RAMAL E SUB-RAMAL DE GÁS COMBUSTÍVEL - FORNECIMENTO E INSTALAÇÃO. AF_04/2022</t>
  </si>
  <si>
    <t>TUBO EM COBRE RÍGIDO, DN 28 MM, CLASSE E, SEM ISOLAMENTO, INSTALADO EM RAMAL E SUB-RAMAL DE GÁS COMBUSTÍVEL - FORNECIMENTO E INSTALAÇÃO. AF_04/2022</t>
  </si>
  <si>
    <t>TUBO EM COBRE RÍGIDO, DN 15 MM, CLASSE A, SEM ISOLAMENTO, INSTALADO EM RAMAL E SUB-RAMAL DE GÁS MEDICINAL - FORNECIMENTO E INSTALAÇÃO. AF_04/2022</t>
  </si>
  <si>
    <t>TUBO EM COBRE RÍGIDO, DN 22 MM, CLASSE A, SEM ISOLAMENTO, INSTALADO EM RAMAL E SUB-RAMAL DE GÁS MEDICINAL - FORNECIMENTO E INSTALAÇÃO. AF_04/2022</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</si>
  <si>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</si>
  <si>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</si>
  <si>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TUBO EM COBRE RÍGIDO, DN 22 MM, CLASSE E, SEM ISOLAMENTO, INSTALADO EM RAMAL E SUB-RAMAL DE AQUECIMENTO SOLAR - FORNECIMENTO E INSTALAÇÃO. AF_04/2022</t>
  </si>
  <si>
    <t>TUBO EM COBRE RÍGIDO, DN 28 MM, CLASSE E, SEM ISOLAMENTO, INSTALADO EM RAMAL E SUB-RAMAL DE AQUECIMENTO SOLAR - FORNECIMENTO E INSTALAÇÃO. AF_04/2022</t>
  </si>
  <si>
    <t>TUBO EM COBRE RÍGIDO, DN 15 MM, CLASSE E, COM ISOLAMENTO, INSTALADO EM RAMAL E SUB-RAMAL DE AQUECIMENTO SOLAR - FORNECIMENTO E INSTALAÇÃO. AF_04/2022</t>
  </si>
  <si>
    <t>TUBO EM COBRE RÍGIDO, DN 22 MM, CLASSE E, COM ISOLAMENTO, INSTALADO EM RAMAL E SUB-RAMAL DE AQUECIMENTO SOLAR - FORNECIMENTO E INSTALAÇÃO. AF_04/2022</t>
  </si>
  <si>
    <t>TUBO EM COBRE RÍGIDO, DN 28 MM, CLASSE E, COM ISOLAMENTO, INSTALADO EM RAMAL E SUB-RAMAL DE AQUECIMENTO SOLAR - FORNECIMENTO E INSTALAÇÃO. AF_04/2022</t>
  </si>
  <si>
    <t>TUBO, CPVC, SOLDÁVEL, DN 42MM, INSTALADO EM RAMAL DE DISTRIBUIÇÃO DE ÁGUA - FORNECIMENTO E INSTALAÇÃO. AF_06/2022</t>
  </si>
  <si>
    <t>TUBO PVC, SÉRIE R, ÁGUA PLUVIAL, DN 150 MM, FORNECIDO E INSTALADO EM RAMAL DE ENCAMINHAMENTO. AF_06/2022</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</si>
  <si>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</si>
  <si>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</si>
  <si>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</si>
  <si>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</si>
  <si>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</si>
  <si>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</si>
  <si>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CURVA 90 GRAUS, PVC, SOLDÁVEL, DN 25MM, INSTALADO EM RAMAL OU SUB-RAMAL DE ÁGUA - FORNECIMENTO E INSTALAÇÃO. AF_06/2022</t>
  </si>
  <si>
    <t>CURVA 45 GRAUS, PVC, SOLDÁVEL, DN 25MM, INSTALADO EM RAMAL OU SUB-RAMAL DE ÁGUA - FORNECIMENTO E INSTALAÇÃO. AF_06/2022</t>
  </si>
  <si>
    <t>JOELHO 90 GRAUS, PVC, SOLDÁVEL, DN 32MM, INSTALADO EM RAMAL OU SUB-RAMAL DE ÁGUA - FORNECIMENTO E INSTALAÇÃO. AF_06/2022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</si>
  <si>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</si>
  <si>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</si>
  <si>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</si>
  <si>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LUVA, PVC, SOLDÁVEL, DN 20MM, INSTALADO EM RAMAL OU SUB-RAMAL DE ÁGUA - FORNECIMENTO E INSTALAÇÃO. AF_06/2022</t>
  </si>
  <si>
    <t>LUVA DE CORRER, PVC, SOLDÁVEL, DN 20MM, INSTALADO EM RAMAL OU SUB-RAMAL DE ÁGUA - FORNECIMENTO E INSTALAÇÃO. AF_06/2022</t>
  </si>
  <si>
    <t>LUVA DE REDUÇÃO, PVC, SOLDÁVEL, DN 25MM X 20MM, INSTALADO EM RAMAL OU SUB-RAMAL DE ÁGUA - FORNECIMENTO E INSTALAÇÃO. AF_06/2022</t>
  </si>
  <si>
    <t>LUVA COM BUCHA DE LATÃO, PVC, SOLDÁVEL, DN 20MM X 1/2", INSTALADO EM RAMAL OU SUB-RAMAL DE ÁGUA - FORNECIMENTO E INSTALAÇÃO. AF_06/2022</t>
  </si>
  <si>
    <t>UNIÃO, PVC, SOLDÁVEL, DN 20MM, INSTALADO EM RAMAL OU SUB-RAMAL DE ÁGUA - FORNECIMENTO E INSTALAÇÃO. AF_06/2022</t>
  </si>
  <si>
    <t>CURVA DE TRANSPOSIÇÃO, PVC, SOLDÁVEL, DN 20MM, INSTALADO EM RAMAL OU SUB-RAMAL DE ÁGUA - FORNECIMENTO E INSTALAÇÃO. AF_06/2022</t>
  </si>
  <si>
    <t>LUVA, PVC, SOLDÁVEL, DN 25MM, INSTALADO EM RAMAL OU SUB-RAMAL DE ÁGUA - FORNECIMENTO E INSTALAÇÃO. AF_06/2022</t>
  </si>
  <si>
    <t>LUVA DE REDUÇÃO, PVC, SOLDÁVEL, DN 32MM X 25MM, INSTALADO EM RAMAL OU SUB-RAMAL DE ÁGUA - FORNECIMENTO E INSTALAÇÃO. AF_06/2022</t>
  </si>
  <si>
    <t>UNIÃO, PVC, SOLDÁVEL, DN 25MM, INSTALADO EM RAMAL OU SUB-RAMAL DE ÁGUA - FORNECIMENTO E INSTALAÇÃO. AF_06/2022</t>
  </si>
  <si>
    <t>LUVA, PVC, SOLDÁVEL, DN 32MM, INSTALADO EM RAMAL OU SUB-RAMAL DE ÁGUA - FORNECIMENTO E INSTALAÇÃO. AF_06/2022</t>
  </si>
  <si>
    <t>UNIÃO, PVC, SOLDÁVEL, DN 32MM, INSTALADO EM RAMAL OU SUB-RAMAL DE ÁGUA - FORNECIMENTO E INSTALAÇÃO. AF_06/2022</t>
  </si>
  <si>
    <t>TE, PVC, SOLDÁVEL, DN 20MM, INSTALADO EM RAMAL OU SUB-RAMAL DE ÁGUA - FORNECIMENTO E INSTALAÇÃO. AF_06/2022</t>
  </si>
  <si>
    <t>TE, PVC, SOLDÁVEL, DN 25MM, INSTALADO EM RAMAL OU SUB-RAMAL DE ÁGUA - FORNECIMENTO E INSTALAÇÃO. AF_06/2022</t>
  </si>
  <si>
    <t>TÊ DE REDUÇÃO, PVC, SOLDÁVEL, DN 25MM X 20MM, INSTALADO EM RAMAL OU SUB-RAMAL DE ÁGUA - FORNECIMENTO E INSTALAÇÃO. AF_06/2022</t>
  </si>
  <si>
    <t>TE, PVC, SOLDÁVEL, DN 32MM, INSTALADO EM RAMAL OU SUB-RAMAL DE ÁGUA - FORNECIMENTO E INSTALAÇÃO. AF_06/2022</t>
  </si>
  <si>
    <t>TÊ DE REDUÇÃO, PVC, SOLDÁVEL, DN 32MM X 25MM, INSTALADO EM RAMAL OU SUB-RAMAL DE ÁGUA - FORNECIMENTO E INSTALAÇÃO. AF_06/2022</t>
  </si>
  <si>
    <t>JOELHO 90 GRAUS, PVC, SOLDÁVEL, DN 20MM, INSTALADO EM RAMAL DE DISTRIBUIÇÃO DE ÁGUA - FORNECIMENTO E INSTALAÇÃO. AF_06/2022</t>
  </si>
  <si>
    <t>JOELHO 45 GRAUS, PVC, SOLDÁVEL, DN 20MM, INSTALADO EM RAMAL DE DISTRIBUIÇÃO DE ÁGUA - FORNECIMENTO E INSTALAÇÃO. AF_06/2022</t>
  </si>
  <si>
    <t>CURVA 90 GRAUS, PVC, SOLDÁVEL, DN 20MM, INSTALADO EM RAMAL DE DISTRIBUIÇÃO DE ÁGUA - FORNECIMENTO E INSTALAÇÃO. AF_06/2022</t>
  </si>
  <si>
    <t>CURVA 45 GRAUS, PVC, SOLDÁVEL, DN 20MM, INSTALADO EM RAMAL DE DISTRIBUIÇÃO DE ÁGUA - FORNECIMENTO E INSTALAÇÃO. AF_06/2022</t>
  </si>
  <si>
    <t>JOELHO 90 GRAUS, PVC, SOLDÁVEL, DN 25MM, INSTALADO EM RAMAL DE DISTRIBUIÇÃO DE ÁGUA - FORNECIMENTO E INSTALAÇÃO. AF_06/2022</t>
  </si>
  <si>
    <t>JOELHO 45 GRAUS, PVC, SOLDÁVEL, DN 25MM, INSTALADO EM RAMAL DE DISTRIBUIÇÃO DE ÁGUA - FORNECIMENTO E INSTALAÇÃO. AF_06/2022</t>
  </si>
  <si>
    <t>CURVA 90 GRAUS, PVC, SOLDÁVEL, DN 25MM, INSTALADO EM RAMAL DE DISTRIBUIÇÃO DE ÁGUA - FORNECIMENTO E INSTALAÇÃO. AF_06/2022</t>
  </si>
  <si>
    <t>CURVA 45 GRAUS, PVC, SOLDÁVEL, DN 25MM, INSTALADO EM RAMAL DE DISTRIBUIÇÃO DE ÁGUA - FORNECIMENTO E INSTALAÇÃO. AF_06/2022</t>
  </si>
  <si>
    <t>JOELHO 90 GRAUS, PVC, SOLDÁVEL, DN 32MM, INSTALADO EM RAMAL DE DISTRIBUIÇÃO DE ÁGUA - FORNECIMENTO E INSTALAÇÃO. AF_06/2022</t>
  </si>
  <si>
    <t>JOELHO 45 GRAUS, PVC, SOLDÁVEL, DN 32MM, INSTALADO EM RAMAL DE DISTRIBUIÇÃO DE ÁGUA - FORNECIMENTO E INSTALAÇÃO. AF_06/2022</t>
  </si>
  <si>
    <t>CURVA 90 GRAUS, PVC, SOLDÁVEL, DN 32MM, INSTALADO EM RAMAL DE DISTRIBUIÇÃO DE ÁGUA - FORNECIMENTO E INSTALAÇÃO. AF_06/2022</t>
  </si>
  <si>
    <t>CURVA 45 GRAUS, PVC, SOLDÁVEL, DN 32MM, INSTALADO EM RAMAL DE DISTRIBUIÇÃO DE ÁGUA - FORNECIMENTO E INSTALAÇÃO. AF_06/2022</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</si>
  <si>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</si>
  <si>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</si>
  <si>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</si>
  <si>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UNIÃO, PVC, SOLDÁVEL, DN 20MM, INSTALADO EM RAMAL DE DISTRIBUIÇÃO DE ÁGUA - FORNECIMENTO E INSTALAÇÃO. AF_06/2022</t>
  </si>
  <si>
    <t>LUVA, PVC, SOLDÁVEL, DN 25MM, INSTALADO EM RAMAL DE DISTRIBUIÇÃO DE ÁGUA - FORNECIMENTO E INSTALAÇÃO. AF_06/2022</t>
  </si>
  <si>
    <t>LUVA DE CORRER, PVC, SOLDÁVEL, DN 25MM, INSTALADO EM RAMAL DE DISTRIBUIÇÃO DE ÁGUA - FORNECIMENTO E INSTALAÇÃO. AF_06/2022</t>
  </si>
  <si>
    <t>LUVA DE REDUÇÃO, PVC, SOLDÁVEL, DN 32MM X 25MM, INSTALADO EM RAMAL DE DISTRIBUIÇÃO DE ÁGUA - FORNECIMENTO E INSTALAÇÃO. AF_06/2022</t>
  </si>
  <si>
    <t>UNIÃO, PVC, SOLDÁVEL, DN 25MM, INSTALADO EM RAMAL DE DISTRIBUIÇÃO DE ÁGUA - FORNECIMENTO E INSTALAÇÃO. AF_06/2022</t>
  </si>
  <si>
    <t>LUVA, PVC, SOLDÁVEL, DN 32MM, INSTALADO EM RAMAL DE DISTRIBUIÇÃO DE ÁGUA - FORNECIMENTO E INSTALAÇÃO. AF_06/2022</t>
  </si>
  <si>
    <t>LUVA DE REDUÇÃO, PVC, SOLDÁVEL, DN 40MM X 32MM, INSTALADO EM RAMAL DE DISTRIBUIÇÃO DE ÁGUA - FORNECIMENTO E INSTALAÇÃO. AF_06/2022</t>
  </si>
  <si>
    <t>UNIÃO, PVC, SOLDÁVEL, DN 32MM, INSTALADO EM RAMAL DE DISTRIBUIÇÃO DE ÁGUA - FORNECIMENTO E INSTALAÇÃO. AF_06/2022</t>
  </si>
  <si>
    <t>TE, PVC, SOLDÁVEL, DN 20MM,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</si>
  <si>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</si>
  <si>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</si>
  <si>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TE, PVC, SOLDÁVEL, DN 32MM, INSTALADO EM RAMAL DE DISTRIBUIÇÃO DE ÁGUA - FORNECIMENTO E INSTALAÇÃO. AF_06/2022</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</si>
  <si>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</si>
  <si>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</si>
  <si>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</si>
  <si>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</si>
  <si>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</si>
  <si>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JOELHO 90 GRAUS, PVC, SOLDÁVEL, DN 32MM, INSTALADO EM PRUMADA DE ÁGUA - FORNECIMENTO E INSTALAÇÃO. AF_06/2022</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</si>
  <si>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</si>
  <si>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</si>
  <si>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</si>
  <si>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</si>
  <si>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</si>
  <si>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CURVA 90 GRAUS, PVC, SOLDÁVEL, DN 40MM, INSTALADO EM PRUMADA DE ÁGUA - FORNECIMENTO E INSTALAÇÃO. AF_06/2022</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</si>
  <si>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</si>
  <si>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</si>
  <si>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</si>
  <si>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CURVA 90 GRAUS, PVC, SOLDÁVEL, DN 50MM, INSTALADO EM PRUMADA DE ÁGUA - FORNECIMENTO E INSTALAÇÃO. AF_06/2022</t>
  </si>
  <si>
    <t>CURVA 45 GRAUS, PVC, SOLDÁVEL, DN 50MM, INSTALADO EM PRUMADA DE ÁGUA - FORNECIMENTO E INSTALAÇÃO. AF_06/2022</t>
  </si>
  <si>
    <t>JOELHO 90 GRAUS, PVC, SOLDÁVEL, DN 60MM, INSTALADO EM PRUMADA DE ÁGUA - FORNECIMENTO E INSTALAÇÃO. AF_06/2022</t>
  </si>
  <si>
    <t>JOELHO 45 GRAUS, PVC, SOLDÁVEL, DN 60MM, INSTALADO EM PRUMADA DE ÁGUA - FORNECIMENTO E INSTALAÇÃO. AF_06/2022</t>
  </si>
  <si>
    <t>CURVA 90 GRAUS, PVC, SOLDÁVEL, DN 60MM, INSTALADO EM PRUMADA DE ÁGUA - FORNECIMENTO E INSTALAÇÃO. AF_06/2022</t>
  </si>
  <si>
    <t>CURVA 45 GRAUS, PVC, SOLDÁVEL, DN 60MM, INSTALADO EM PRUMADA DE ÁGUA - FORNECIMENTO E INSTALAÇÃO. AF_06/2022</t>
  </si>
  <si>
    <t>JOELHO 90 GRAUS, PVC, SOLDÁVEL, DN 75MM, INSTALADO EM PRUMADA DE ÁGUA - FORNECIMENTO E INSTALAÇÃO. AF_06/2022</t>
  </si>
  <si>
    <t>JOELHO 90 GRAUS, PVC, SERIE R, ÁGUA PLUVIAL, DN 40 MM, JUNTA SOLDÁVEL, FORNECIDO E INSTALADO EM RAMAL DE ENCAMINHAMENTO. AF_06/2022</t>
  </si>
  <si>
    <t>JOELHO 45 GRAUS, PVC, SOLDÁVEL, DN 75MM, INSTALADO EM PRUMADA DE ÁGUA - FORNECIMENTO E INSTALAÇÃO. AF_06/2022</t>
  </si>
  <si>
    <t>JOELHO 45 GRAUS, PVC, SERIE R, ÁGUA PLUVIAL, DN 40 MM, JUNTA SOLDÁVEL, FORNECIDO E INSTALADO EM RAMAL DE ENCAMINHAMENTO. AF_06/2022</t>
  </si>
  <si>
    <t>CURVA 90 GRAUS, PVC, SOLDÁVEL, DN 75MM, INSTALADO EM PRUMADA DE ÁGUA - FORNECIMENTO E INSTALAÇÃO. AF_06/2022</t>
  </si>
  <si>
    <t>JOELHO 90 GRAUS, PVC, SERIE R, ÁGUA PLUVIAL, DN 50 MM, JUNTA ELÁSTICA, FORNECIDO E INSTALADO EM RAMAL DE ENCAMINHAMENTO. AF_06/2022</t>
  </si>
  <si>
    <t>CURVA 45 GRAUS, PVC, SOLDÁVEL, DN 75MM, INSTALADO EM PRUMADA DE ÁGUA - FORNECIMENTO E INSTALAÇÃO. AF_06/2022</t>
  </si>
  <si>
    <t>JOELHO 45 GRAUS, PVC, SERIE R, ÁGUA PLUVIAL, DN 50 MM, JUNTA ELÁSTICA, FORNECIDO E INSTALADO EM RAMAL DE ENCAMINHAMENTO. AF_06/2022</t>
  </si>
  <si>
    <t>JOELHO 90 GRAUS, PVC, SOLDÁVEL, DN 85MM, INSTALADO EM PRUMADA DE ÁGUA - FORNECIMENTO E INSTALAÇÃO. AF_06/2022</t>
  </si>
  <si>
    <t>JOELHO 90 GRAUS, PVC, SERIE R, ÁGUA PLUVIAL, DN 75 MM, JUNTA ELÁSTICA, FORNECIDO E INSTALADO EM RAMAL DE ENCAMINHAMENTO. AF_06/2022</t>
  </si>
  <si>
    <t>JOELHO 45 GRAUS, PVC, SOLDÁVEL, DN 85MM, INSTALADO EM PRUMADA DE ÁGUA - FORNECIMENTO E INSTALAÇÃO. AF_06/2022</t>
  </si>
  <si>
    <t>JOELHO 45 GRAUS, PVC, SERIE R, ÁGUA PLUVIAL, DN 75 MM, JUNTA ELÁSTICA, FORNECIDO E INSTALADO EM RAMAL DE ENCAMINHAMENTO. AF_06/2022</t>
  </si>
  <si>
    <t>CURVA 90 GRAUS, PVC, SOLDÁVEL, DN 85MM, INSTALADO EM PRUMADA DE ÁGUA - FORNECIMENTO E INSTALAÇÃO. AF_06/2022</t>
  </si>
  <si>
    <t>CURVA 87 GRAUS E 30 MINUTOS, PVC, SERIE R, ÁGUA PLUVIAL, DN 75 MM, JUNTA ELÁSTICA, FORNECIDO E INSTALADO EM RAMAL DE ENCAMINHAMENTO. AF_06/2022</t>
  </si>
  <si>
    <t>CURVA 45 GRAUS, PVC, SOLDÁVEL, DN 85MM, INSTALADO EM PRUMADA DE ÁGUA - FORNECIMENTO E INSTALAÇÃO. AF_06/2022</t>
  </si>
  <si>
    <t>LUVA, PVC, SOLDÁVEL, DN 25MM, INSTALADO EM PRUMADA DE ÁGUA - FORNECIMENTO E INSTALAÇÃO. AF_06/2022</t>
  </si>
  <si>
    <t>JOELHO 90 GRAUS, PVC, SERIE R, ÁGUA PLUVIAL, DN 100 MM, JUNTA ELÁSTICA, FORNECIDO E INSTALADO EM RAMAL DE ENCAMINHAMENTO. AF_06/2022</t>
  </si>
  <si>
    <t>LUVA DE CORRER, PVC, SOLDÁVEL, DN 25MM, INSTALADO EM PRUMADA DE ÁGUA - FORNECIMENTO E INSTALAÇÃO. AF_06/2022</t>
  </si>
  <si>
    <t>JOELHO 45 GRAUS, PVC, SERIE R, ÁGUA PLUVIAL, DN 100 MM, JUNTA ELÁSTICA, FORNECIDO E INSTALADO EM RAMAL DE ENCAMINHAMENTO. AF_06/2022</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</si>
  <si>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</si>
  <si>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</si>
  <si>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UNIÃO, PVC, SOLDÁVEL, DN 25MM, INSTALADO EM PRUMADA DE ÁGUA - FORNECIMENTO E INSTALAÇÃO. AF_06/2022</t>
  </si>
  <si>
    <t>LUVA, PVC, SOLDÁVEL, DN 32MM, INSTALADO EM PRUMADA DE ÁGUA - FORNECIMENTO E INSTALAÇÃO. AF_06/2022</t>
  </si>
  <si>
    <t>LUVA DE CORRER, PVC, SOLDÁVEL, DN 32MM, INSTALADO EM PRUMADA DE ÁGUA - FORNECIMENTO E INSTALAÇÃO.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</si>
  <si>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</si>
  <si>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</si>
  <si>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</si>
  <si>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</si>
  <si>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</si>
  <si>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</si>
  <si>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TÊ DE INSPEÇÃO, PVC, SERIE R, ÁGUA PLUVIAL, DN 75 MM, JUNTA ELÁSTICA, FORNECIDO E INSTALADO EM RAMAL DE ENCAMINHAMENTO. AF_06/2022</t>
  </si>
  <si>
    <t>UNIÃO, PVC, SOLDÁVEL, DN 32MM, INSTALADO EM PRUMADA DE ÁGUA - FORNECIMENTO E INSTALAÇÃO. AF_06/2022</t>
  </si>
  <si>
    <t>LUVA SIMPLES, PVC, SERIE R, ÁGUA PLUVIAL, DN 100 MM, JUNTA ELÁSTICA, FORNECIDO E INSTALADO EM RAMAL DE ENCAMINHAMENTO. AF_06/2022</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</si>
  <si>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</si>
  <si>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</si>
  <si>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LUVA, PVC, SOLDÁVEL, DN 40MM, INSTALADO EM PRUMADA DE ÁGUA - FORNECIMENTO E INSTALAÇÃO. AF_06/2022</t>
  </si>
  <si>
    <t>TÊ DE INSPEÇÃO, PVC, SERIE R, ÁGUA PLUVIAL, DN 100 MM, JUNTA ELÁSTICA, FORNECIDO E INSTALADO EM RAMAL DE ENCAMINHAMENTO. AF_06/2022</t>
  </si>
  <si>
    <t>JUNÇÃO SIMPLES, PVC, SERIE R, ÁGUA PLUVIAL, DN 40 MM, JUNTA SOLDÁVEL, FORNECIDO E INSTALADO EM RAMAL DE ENCAMINHAMENTO. AF_06/2022</t>
  </si>
  <si>
    <t>LUVA DE REDUÇÃO, PVC, SOLDÁVEL, DN 40MM X 32MM, INSTALADO EM PRUMADA DE ÁGUA - FORNECIMENTO E INSTALAÇÃO. AF_06/2022</t>
  </si>
  <si>
    <t>JUNÇÃO SIMPLES, PVC, SERIE R, ÁGUA PLUVIAL, DN 50 MM, JUNTA ELÁSTICA, FORNECIDO E INSTALADO EM RAMAL DE ENCAMINHAMENTO. AF_06/2022</t>
  </si>
  <si>
    <t>JUNÇÃO SIMPLES, PVC, SERIE R, ÁGUA PLUVIAL, DN 75 X 75 MM, JUNTA ELÁSTICA, FORNECIDO E INSTALADO EM RAMAL DE ENCAMINHAMENTO. AF_06/2022</t>
  </si>
  <si>
    <t>TÊ, PVC, SERIE R, ÁGUA PLUVIAL, DN 75 MM, JUNTA ELÁSTICA, FORNECIDO E INSTALADO EM RAMAL DE ENCAMINHAMENTO. AF_06/2022</t>
  </si>
  <si>
    <t>JUNÇÃO SIMPLES, PVC, SERIE R, ÁGUA PLUVIAL, DN 100 X 100 MM, JUNTA ELÁSTICA, FORNECIDO E INSTALADO EM RAMAL DE ENCAMINHAMENTO. AF_06/2022</t>
  </si>
  <si>
    <t>UNIÃO, PVC, SOLDÁVEL, DN 40MM, INSTALADO EM PRUMADA DE ÁGUA - FORNECIMENTO E INSTALAÇÃO. AF_06/2022</t>
  </si>
  <si>
    <t>JUNÇÃO SIMPLES, PVC, SERIE R, ÁGUA PLUVIAL, DN 100 X 75 MM, JUNTA ELÁSTICA, FORNECIDO E INSTALADO EM RAMAL DE ENCAMINHAMENTO. AF_06/2022</t>
  </si>
  <si>
    <t>TÊ, PVC, SERIE R, ÁGUA PLUVIAL, DN 100 X 100 MM, JUNTA ELÁSTICA, FORNECIDO E INSTALADO EM RAMAL DE ENCAMINHAMENTO.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</si>
  <si>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</si>
  <si>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</si>
  <si>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LUVA, PVC, SOLDÁVEL, DN 50MM, INSTALADO EM PRUMADA DE ÁGUA - FORNECIMENTO E INSTALAÇÃO. AF_06/2022</t>
  </si>
  <si>
    <t>LUVA DE CORRER, PVC, SOLDÁVEL, DN 50MM, INSTALADO EM PRUMADA DE ÁGUA - FORNECIMENTO E INSTALAÇÃO. AF_06/2022</t>
  </si>
  <si>
    <t>JOELHO 90 GRAUS, PVC, SERIE R, ÁGUA PLUVIAL, DN 75 MM, JUNTA ELÁSTICA, FORNECIDO E INSTALADO EM CONDUTORES VERTICAIS DE ÁGUAS PLUVIAIS. AF_06/2022</t>
  </si>
  <si>
    <t>JOELHO 45 GRAUS, PVC, SERIE R, ÁGUA PLUVIAL, DN 75 MM, JUNTA ELÁSTICA, FORNECIDO E INSTALADO EM CONDUTORES VERTICAIS DE ÁGUAS PLUVIAIS. AF_06/2022</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</si>
  <si>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</si>
  <si>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</si>
  <si>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JOELHO 45 GRAUS, PVC, SERIE R, ÁGUA PLUVIAL, DN 100 MM, JUNTA ELÁSTICA, FORNECIDO E INSTALADO EM CONDUTORES VERTICAIS DE ÁGUAS PLUVIAIS. AF_06/2022</t>
  </si>
  <si>
    <t>CURVA 87 GRAUS E 30 MINUTOS, PVC, SERIE R, ÁGUA PLUVIAL, DN 100 MM, JUNTA ELÁSTICA, FORNECIDO E INSTALADO EM CONDUTORES VERTICAIS DE ÁGUAS PLUVIAIS. AF_06/2022</t>
  </si>
  <si>
    <t>JOELHO 90 GRAUS, PVC, SERIE R, ÁGUA PLUVIAL, DN 150 MM, JUNTA ELÁSTICA, FORNECIDO E INSTALADO EM CONDUTORES VERTICAIS DE ÁGUAS PLUVIAIS. AF_06/2022</t>
  </si>
  <si>
    <t>JOELHO 45 GRAUS, PVC, SERIE R, ÁGUA PLUVIAL, DN 150 MM, JUNTA ELÁSTICA, FORNECIDO E INSTALADO EM CONDUTORES VERTICAIS DE ÁGUAS PLUVIAIS. AF_06/2022</t>
  </si>
  <si>
    <t>CURVA 87 GRAUS E 30 MINUTOS, PVC, SERIE R, ÁGUA PLUVIAL, DN 150 MM, JUNTA ELÁSTICA, FORNECIDO E INSTALADO EM CONDUTORES VERTICAIS DE ÁGUAS PLUVIAIS. AF_06/2022</t>
  </si>
  <si>
    <t>UNIÃO, PVC, SOLDÁVEL, DN 50MM, INSTALADO EM PRUMADA DE ÁGUA - FORNECIMENTO E INSTALAÇÃO. AF_06/2022</t>
  </si>
  <si>
    <t>LUVA, PVC, SOLDÁVEL, DN 60MM, INSTALADO EM PRUMADA DE ÁGUA - FORNECIMENTO E INSTALAÇÃO. AF_06/2022</t>
  </si>
  <si>
    <t>LUVA SIMPLES, PVC, SERIE R, ÁGUA PLUVIAL, DN 75 MM, JUNTA ELÁSTICA, FORNECIDO E INSTALADO EM CONDUTORES VERTICAIS DE ÁGUAS PLUVIAIS. AF_06/2022</t>
  </si>
  <si>
    <t>LUVA DE CORRER, PVC, SERIE R, ÁGUA PLUVIAL, DN 75 MM, JUNTA ELÁSTICA, FORNECIDO E INSTALADO EM CONDUTORES VERTICAIS DE ÁGUAS PLUVIAIS. AF_06/2022</t>
  </si>
  <si>
    <t>LUVA DE REDUÇÃO, PVC, SOLDÁVEL, DN 60MM X 50MM, INSTALADO EM PRUMADA DE ÁGUA - FORNECIMENTO E INSTALAÇÃO. AF_06/2022</t>
  </si>
  <si>
    <t>UNIÃO, PVC, SOLDÁVEL, DN 60MM, INSTALADO EM PRUMADA DE ÁGUA - FORNECIMENTO E INSTALAÇÃO. AF_06/2022</t>
  </si>
  <si>
    <t>LUVA, PVC, SOLDÁVEL, DN 75MM, INSTALADO EM PRUMADA DE ÁGUA - FORNECIMENTO E INSTALAÇÃO. AF_06/2022</t>
  </si>
  <si>
    <t>UNIÃO, PVC, SOLDÁVEL, DN 75MM, INSTALADO EM PRUMADA DE ÁGUA - FORNECIMENTO E INSTALAÇÃO. AF_06/2022</t>
  </si>
  <si>
    <t>LUVA, PVC, SOLDÁVEL, DN 85MM, INSTALADO EM PRUMADA DE ÁGUA - FORNECIMENTO E INSTALAÇÃO. AF_06/2022</t>
  </si>
  <si>
    <t>UNIÃO, PVC, SOLDÁVEL, DN 85MM, INSTALADO EM PRUMADA DE ÁGUA - FORNECIMENTO E INSTALAÇÃO. AF_06/2022</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</si>
  <si>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</si>
  <si>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</si>
  <si>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</si>
  <si>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TE, PVC, SOLDÁVEL, DN 40MM, INSTALADO EM PRUMADA DE ÁGUA - FORNECIMENTO E INSTALAÇÃO. AF_06/2022</t>
  </si>
  <si>
    <t>TÊ DE REDUÇÃO, PVC, SOLDÁVEL, DN 40MM X 32MM, INSTALADO EM PRUMADA DE ÁGUA - FORNECIMENTO E INSTALAÇÃO. AF_06/2022</t>
  </si>
  <si>
    <t>TE, PVC, SOLDÁVEL, DN 50MM, INSTALADO EM PRUMADA DE ÁGUA - FORNECIMENTO E INSTALAÇÃO. AF_06/2022</t>
  </si>
  <si>
    <t>TÊ DE REDUÇÃO, PVC, SOLDÁVEL, DN 50MM X 40MM, INSTALADO EM PRUMADA DE ÁGUA - FORNECIMENTO E INSTALAÇÃO. AF_06/2022</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</si>
  <si>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</si>
  <si>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</si>
  <si>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</si>
  <si>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TE DE REDUÇÃO, PVC, SOLDÁVEL, DN 75MM X 50MM, INSTALADO EM PRUMADA DE ÁGUA - FORNECIMENTO E INSTALAÇÃO. AF_06/2022</t>
  </si>
  <si>
    <t>TE, PVC, SOLDÁVEL, DN 85MM, INSTALADO EM PRUMADA DE ÁGUA - FORNECIMENTO E INSTALAÇÃO. AF_06/2022</t>
  </si>
  <si>
    <t>TE DE REDUÇÃO, PVC, SOLDÁVEL, DN 85MM X 60MM, INSTALADO EM PRUMADA DE ÁGUA - FORNECIMENTO E INSTALAÇÃO. AF_06/2022</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</si>
  <si>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</si>
  <si>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</si>
  <si>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</si>
  <si>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</si>
  <si>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</si>
  <si>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CURVA 90 GRAUS, CPVC, SOLDÁVEL, DN 22MM, INSTALADO EM RAMAL OU SUB-RAMAL DE ÁGUA - FORNECIMENTO E INSTALAÇÃO. AF_06/2022</t>
  </si>
  <si>
    <t>JOELHO 90 GRAUS, CPVC, SOLDÁVEL, DN 28MM, INSTALADO EM RAMAL OU SUB-RAMAL DE ÁGUA - FORNECIMENTO E INSTALAÇÃO. AF_06/2022</t>
  </si>
  <si>
    <t>LUVA, CPVC, SOLDÁVEL, DN 15MM, INSTALADO EM RAMAL OU SUB-RAMAL DE ÁGUA - FORNECIMENTO E INSTALAÇÃO. AF_06/2022</t>
  </si>
  <si>
    <t>LUVA DE TRANSIÇÃO, CPVC, SOLDÁVEL, DN22MM X 25MM, INSTALADO EM RAMAL OU SUB-RAMAL DE ÁGUA - FORNECIMENTO E INSTALAÇÃO. AF_06/2022</t>
  </si>
  <si>
    <t>TÊ DE INSPEÇÃO, PVC, SERIE R, ÁGUA PLUVIAL, DN 75 MM, JUNTA ELÁSTICA, FORNECIDO E INSTALADO EM CONDUTORES VERTICAIS DE ÁGUAS PLUVIAIS. AF_06/2022</t>
  </si>
  <si>
    <t>LUVA SIMPLES, PVC, SERIE R, ÁGUA PLUVIAL, DN 100 MM, JUNTA ELÁSTICA, FORNECIDO E INSTALADO EM CONDUTORES VERTICAIS DE ÁGUAS PLUVIAIS. AF_06/2022</t>
  </si>
  <si>
    <t>LUVA DE CORRER, PVC, SERIE R, ÁGUA PLUVIAL, DN 100 MM, JUNTA ELÁSTICA, FORNECIDO E INSTALADO EM CONDUTORES VERTICAIS DE ÁGUAS PLUVIAIS. AF_06/2022</t>
  </si>
  <si>
    <t>REDUÇÃO EXCÊNTRICA, PVC, SERIE R, ÁGUA PLUVIAL, DN 100 X 75 MM, JUNTA ELÁSTICA, FORNECIDO E INSTALADO EM CONDUTORES VERTICAIS DE ÁGUAS PLUVIAIS. AF_06/2022</t>
  </si>
  <si>
    <t>TÊ DE INSPEÇÃO, PVC, SERIE R, ÁGUA PLUVIAL, DN 100 MM, JUNTA ELÁSTICA, FORNECIDO E INSTALADO EM CONDUTORES VERTICAIS DE ÁGUAS PLUVIAIS. AF_06/2022</t>
  </si>
  <si>
    <t>LUVA SIMPLES, PVC, SERIE R, ÁGUA PLUVIAL, DN 150 MM, JUNTA ELÁSTICA, FORNECIDO E INSTALADO EM CONDUTORES VERTICAIS DE ÁGUAS PLUVIAIS. AF_06/2022</t>
  </si>
  <si>
    <t>LUVA DE CORRER, PVC, SERIE R, ÁGUA PLUVIAL, DN 150 MM, JUNTA ELÁSTICA, FORNECIDO E INSTALADO EM CONDUTORES VERTICAIS DE ÁGUAS PLUVIAIS. AF_06/2022</t>
  </si>
  <si>
    <t>REDUÇÃO EXCÊNTRICA, PVC, SERIE R, ÁGUA PLUVIAL, DN 150 X 100 MM, JUNTA ELÁSTICA, FORNECIDO E INSTALADO EM CONDUTORES VERTICAIS DE ÁGUAS PLUVIAIS. AF_06/2022</t>
  </si>
  <si>
    <t>TÊ DE INSPEÇÃO, PVC, SERIE R, ÁGUA PLUVIAL, DN 150 X 100 MM, JUNTA ELÁSTICA, FORNECIDO E INSTALADO EM CONDUTORES VERTICAIS DE ÁGUAS PLUVIAIS. AF_06/2022</t>
  </si>
  <si>
    <t>JUNÇÃO SIMPLES, PVC, SERIE R, ÁGUA PLUVIAL, DN 75 X 75 MM, JUNTA ELÁSTICA, FORNECIDO E INSTALADO EM CONDUTORES VERTICAIS DE ÁGUAS PLUVIAIS. AF_06/2022</t>
  </si>
  <si>
    <t>TÊ, PVC, SERIE R, ÁGUA PLUVIAL, DN 75 X 75 MM, JUNTA ELÁSTICA, FORNECIDO E INSTALADO EM CONDUTORES VERTICAIS DE ÁGUAS PLUVIAIS. AF_06/2022</t>
  </si>
  <si>
    <t>JUNÇÃO SIMPLES, PVC, SERIE R, ÁGUA PLUVIAL, DN 100 X 100 MM, JUNTA ELÁSTICA, FORNECIDO E INSTALADO EM CONDUTORES VERTICAIS DE ÁGUAS PLUVIAIS. AF_06/2022</t>
  </si>
  <si>
    <t>TE, CPVC, SOLDÁVEL, DN 15MM, INSTALADO EM RAMAL OU SUB-RAMAL DE ÁGUA - FORNECIMENTO E INSTALAÇÃO. AF_06/2022</t>
  </si>
  <si>
    <t>JUNÇÃO SIMPLES, PVC, SERIE R, ÁGUA PLUVIAL, DN 100 X 75 MM, JUNTA ELÁSTICA, FORNECIDO E INSTALADO EM CONDUTORES VERTICAIS DE ÁGUAS PLUVIAIS. AF_06/2022</t>
  </si>
  <si>
    <t>TÊ, PVC, SERIE R, ÁGUA PLUVIAL, DN 100 X 100 MM, JUNTA ELÁSTICA, FORNECIDO E INSTALADO EM CONDUTORES VERTICAIS DE ÁGUAS PLUVIAIS. AF_06/2022</t>
  </si>
  <si>
    <t>TÊ, PVC, SERIE R, ÁGUA PLUVIAL, DN 100 X 75 MM, JUNTA ELÁSTICA, FORNECIDO E INSTALADO EM CONDUTORES VERTICAIS DE ÁGUAS PLUVIAIS. AF_06/2022</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</si>
  <si>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</si>
  <si>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</si>
  <si>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JUNÇÃO SIMPLES, PVC, SERIE R, ÁGUA PLUVIAL, DN 150 X 100 MM, JUNTA ELÁSTICA, FORNECIDO E INSTALADO EM CONDUTORES VERTICAIS DE ÁGUAS PLUVIAIS. AF_06/2022</t>
  </si>
  <si>
    <t>TÊ, PVC, SERIE R, ÁGUA PLUVIAL, DN 150 X 150 MM, JUNTA ELÁSTICA, FORNECIDO E INSTALADO EM CONDUTORES VERTICAIS DE ÁGUAS PLUVIAIS. AF_06/2022</t>
  </si>
  <si>
    <t>TÊ, PVC, SERIE R, ÁGUA PLUVIAL, DN 150 X 100 MM, JUNTA ELÁSTICA, FORNECIDO E INSTALADO EM CONDUTORES VERTICAIS DE ÁGUAS PLUVIAIS. AF_06/2022</t>
  </si>
  <si>
    <t>CURVA 90 GRAUS, CPVC, SOLDÁVEL, DN 22MM, INSTALADO EM RAMAL DE DISTRIBUIÇÃO DE ÁGUA - FORNECIMENTO E INSTALAÇÃO. AF_06/2022</t>
  </si>
  <si>
    <t>BUCHA DE REDUÇÃO, CPVC, SOLDÁVEL, DN 28MM X 22MM, INSTALADO EM RAMAL DE DISTRIBUIÇÃO DE ÁGUA - FORNECIMENTO E INSTALAÇÃO. AF_06/2022</t>
  </si>
  <si>
    <t>LUVA, CPVC, SOLDÁVEL, DN 35MM, INSTALADO EM RAMAL DE DISTRIBUIÇÃO DE ÁGUA - FORNECIMENTO E INSTALAÇÃO. AF_06/2022</t>
  </si>
  <si>
    <t>LUVA DE CORRER, CPVC, SOLDÁVEL, DN 35MM, INSTALADO EM RAMAL DE DISTRIBUIÇÃO DE ÁGUA - FORNECIMENTO E INSTALAÇÃO. AF_06/2022</t>
  </si>
  <si>
    <t>UNIÃO, CPVC, SOLDÁVEL, DN35MM, INSTALADO EM RAMAL DE DISTRIBUIÇÃO DE ÁGUA - FORNECIMENTO E INSTALAÇÃO. AF_06/2022</t>
  </si>
  <si>
    <t>BUCHA DE REDUÇÃO, CPVC, SOLDÁVEL, DN35MM X 28MM, INSTALADO EM RAMAL DE DISTRIBUIÇÃO DE ÁGUA - FORNECIMENTO E INSTALAÇÃO. AF_06/2022</t>
  </si>
  <si>
    <t>TE, CPVC, SOLDÁVEL, DN 22MM, INSTALADO EM RAMAL DE DISTRIBUIÇÃO DE ÁGUA - FORNECIMENTO E INSTALAÇÃO. AF_06/2022</t>
  </si>
  <si>
    <t>TÊ MISTURADOR, CPVC, SOLDÁVEL, DN 22MM, INSTALADO EM RAMAL DE DISTRIBUIÇÃO DE ÁGUA - FORNECIMENTO E INSTALAÇÃO. AF_06/2022</t>
  </si>
  <si>
    <t>TÊ, CPVC, SOLDÁVEL, DN 28MM, INSTALADO EM RAMAL DE DISTRIBUIÇÃO DE ÁGUA - FORNECIMENTO E INSTALAÇÃO. AF_06/2022</t>
  </si>
  <si>
    <t>TÊ, CPVC, SOLDÁVEL, DN35MM, INSTALADO EM RAMAL DE DISTRIBUIÇÃO DE ÁGUA - FORNECIMENTO E INSTALAÇÃO. AF_06/2022</t>
  </si>
  <si>
    <t>JOELHO 45 GRAUS, CPVC, SOLDÁVEL, DN 35MM, INSTALADO EM PRUMADA DE ÁGUA - FORNECIMENTO E INSTALAÇÃO. AF_06/2022</t>
  </si>
  <si>
    <t>BUCHA DE REDUÇÃO, CPVC, SOLDÁVEL, DN 42MM X 22MM, INSTALADO EM RAMAL DE DISTRIBUIÇÃO DE ÁGUA - FORNECIMENTO E INSTALAÇÃO. AF_06/2022</t>
  </si>
  <si>
    <t>COTOVELO EM COBRE, DN 22 MM, 90 GRAUS, SEM ANEL DE SOLDA, INSTALADO EM PRUMADA DE HIDRÁULICA PREDIAL - FORNECIMENTO E INSTALAÇÃO. AF_04/2022</t>
  </si>
  <si>
    <t>COTOVELO EM COBRE, DN 28 MM, 90 GRAUS, SEM ANEL DE SOLDA, INSTALADO EM PRUMADA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</si>
  <si>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</si>
  <si>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</si>
  <si>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</si>
  <si>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</si>
  <si>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LUVA EM COBRE, DN 22 MM, SEM ANEL DE SOLDA, INSTALADO EM PRUMADA DE HIDRÁULICA PREDIAL - FORNECIMENTO E INSTALAÇÃO. AF_04/2022</t>
  </si>
  <si>
    <t>LUVA EM COBRE, DN 28 MM, SEM ANEL DE SOLDA, INSTALADO EM PRUMADA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</si>
  <si>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</si>
  <si>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</si>
  <si>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</si>
  <si>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</si>
  <si>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</si>
  <si>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</si>
  <si>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</si>
  <si>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</si>
  <si>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</si>
  <si>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</si>
  <si>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</si>
  <si>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</si>
  <si>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</si>
  <si>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</si>
  <si>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</si>
  <si>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</si>
  <si>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</si>
  <si>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</si>
  <si>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COTOVELO EM COBRE, DN 15 MM, 90 GRAUS, SEM ANEL DE SOLDA, INSTALADO EM RAMAL E SUB-RAMAL DE HIDRÁULICA PREDIAL - FORNECIMENTO E INSTALAÇÃO. AF_04/2022</t>
  </si>
  <si>
    <t>COTOVELO EM COBRE, DN 22 MM, 90 GRAUS, SEM ANEL DE SOLDA, INSTALADO EM RAMAL E SUB-RAMAL DE HIDRÁULICA PREDIAL - FORNECIMENTO E INSTALAÇÃO. AF_04/2022</t>
  </si>
  <si>
    <t>COTOVELO EM COBRE, DN 28 MM, 90 GRAUS, SEM ANEL DE SOLDA, INSTALADO EM RAMAL E SUB-RAMAL DE HIDRÁULICA PREDIAL - FORNECIMENTO E INSTALAÇÃO. AF_04/2022</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</si>
  <si>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</si>
  <si>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</si>
  <si>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</si>
  <si>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TE EM COBRE, DN 15 MM, SEM ANEL DE SOLDA, INSTALADO EM RAMAL E SUB-RAMAL DE HIDRÁULICA PREDIAL - FORNECIMENTO E INSTALAÇÃO. AF_04/2022</t>
  </si>
  <si>
    <t>TE EM COBRE, DN 22 MM, SEM ANEL DE SOLDA, INSTALADO EM RAMAL E SUB-RAMAL DE HIDRÁULICA PREDIAL - FORNECIMENTO E INSTALAÇÃO. AF_04/2022</t>
  </si>
  <si>
    <t>TE EM COBRE, DN 28 MM, SEM ANEL DE SOLDA, INSTALADO EM RAMAL E SUB-RAMAL DE HIDRÁULICA PREDIAL - FORNECIMENTO E INSTALAÇÃO. AF_04/2022</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</si>
  <si>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</si>
  <si>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</si>
  <si>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CONECTOR EM BRONZE/LATÃO, DN 22 MM X 3/4", SEM ANEL DE SOLDA, BOLSA X ROSCA F, INSTALADO EM PRUMADA DE HIDRÁULICA PREDIAL - FORNECIMENTO E INSTALAÇÃO. AF_04/2022</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</si>
  <si>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</si>
  <si>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</si>
  <si>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</si>
  <si>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JUNTA DE EXPANSÃO EM COBRE, DN 28 MM, PONTA X PONTA, INSTALADO EM PRUMADA DE HIDRÁULICA PREDIAL - FORNECIMENTO E INSTALAÇÃO. AF_04/2022</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</si>
  <si>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</si>
  <si>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</si>
  <si>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LUVA PASSANTE EM COBRE, DN 35 MM, SEM ANEL DE SOLDA, INSTALADO EM PRUMADA DE HIDRÁULICA PREDIAL - FORNECIMENTO E INSTALAÇÃO. AF_04/2022</t>
  </si>
  <si>
    <t>BUCHA DE REDUÇÃO EM COBRE, DN 35 MM X 28 MM, SEM ANEL DE SOLDA, PONTA X BOLSA, INSTALADO EM PRUMADA DE HIDRÁULICA PREDIAL - FORNECIMENTO E INSTALAÇÃO. AF_04/2022</t>
  </si>
  <si>
    <t>JUNTA DE EXPANSÃO EM BRONZE/LATÃO, DN 35 MM, PONTA X PONTA, INSTALADO EM PRUMADA DE HIDRÁULICA PREDIAL - FORNECIMENTO E INSTALAÇÃO. AF_04/2022</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</si>
  <si>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</si>
  <si>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</si>
  <si>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JUNTA DE EXPANSÃO EM BRONZE/LATÃO, DN 42 MM, PONTA X PONTA, INSTALADO EM PRUMADA DE HIDRÁULICA PREDIAL - FORNECIMENTO E INSTALAÇÃO. AF_04/2022</t>
  </si>
  <si>
    <t>LUVA PASSANTE EM COBRE, DN 54 MM, SEM ANEL DE SOLDA, INSTALADO EM PRUMADA DE HIDRÁULICA PREDIAL - FORNECIMENTO E INSTALAÇÃO. AF_04/2022</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</si>
  <si>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</si>
  <si>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</si>
  <si>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</si>
  <si>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</si>
  <si>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JUNTA DE EXPANSÃO EM BRONZE/LATÃO, DN 66 MM, PONTA X PONTA, INSTALADO EM PRUMADA DE HIDRÁULICA PREDIAL - FORNECIMENTO E INSTALAÇÃO. AF_04/2022</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</si>
  <si>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</si>
  <si>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</si>
  <si>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</si>
  <si>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</si>
  <si>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</si>
  <si>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</si>
  <si>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</si>
  <si>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</si>
  <si>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</si>
  <si>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</si>
  <si>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</si>
  <si>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</si>
  <si>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</si>
  <si>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</si>
  <si>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</si>
  <si>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</si>
  <si>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</si>
  <si>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</si>
  <si>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</si>
  <si>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CONECTOR EM BRONZE/LATÃO, DN 28 MM X 1/2", SEM ANEL DE SOLDA, BOLSA X ROSCA F, INSTALADO EM RAMAL DE DISTRIBUIÇÃO DE HIDRÁULICA PREDIAL - FORNECIMENTO E INSTALAÇÃO. AF_04/2022</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</si>
  <si>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</si>
  <si>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</si>
  <si>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</si>
  <si>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</si>
  <si>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</si>
  <si>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</si>
  <si>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</si>
  <si>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</si>
  <si>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</si>
  <si>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CURVA DE TRANSPOSIÇÃO EM BRONZE/LATÃO, DN 15 MM, SEM ANEL DE SOLDA, BOLSA X BOLSA, INSTALADO EM RAMAL E SUB-RAMAL DE HIDRÁULICA PREDIAL - FORNECIMENTO E INSTALAÇÃO. AF_04/2022</t>
  </si>
  <si>
    <t>JUNTA DE EXPANSÃO EM COBRE, DN 15 MM, PONTA X PONTA, INSTALADO EM RAMAL E SUB-RAMAL DE HIDRÁULICA PREDIAL - FORNECIMENTO E INSTALAÇÃO. AF_04/2022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</si>
  <si>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</si>
  <si>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</si>
  <si>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</si>
  <si>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</si>
  <si>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RAMAL E SUB-RAMAL DE HIDRÁULICA PREDIAL - FORNECIMENTO E INSTALAÇÃO. AF_04/2022</t>
  </si>
  <si>
    <t>CURVA DE TRANSPOSIÇÃO EM BRONZE/LATÃO, DN 22 MM, SEM ANEL DE SOLDA, BOLSA X BOLSA, INSTALADO EM RAMAL E SUB-RAMAL DE HIDRÁULICA PREDIAL - FORNECIMENTO E INSTALAÇÃO. AF_04/2022</t>
  </si>
  <si>
    <t>CONECTOR EM BRONZE/LATÃO, DN 28 MM X 1/2", SEM ANEL DE SOLDA, BOLSA X ROSCA F, INSTALADO EM RAMAL E SUB-RAMAL DE HIDRÁULICA PREDIAL - FORNECIMENTO E INSTALAÇÃO. AF_04/2022</t>
  </si>
  <si>
    <t>CURVA DE TRANSPOSIÇÃO EM BRONZE/LATÃO, DN 28 MM, SEM ANEL DE SOLDA, BOLSA X BOLSA, INSTALADO EM RAMAL E SUB-RAMAL DE HIDRÁULICA PREDIAL - FORNECIMENTO E INSTALAÇÃO. AF_04/2022</t>
  </si>
  <si>
    <t>JUNTA DE EXPANSÃO EM COBRE, DN 28 MM, PONTA X PONTA, INSTALADO EM RAMAL E SUB-RAMAL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</si>
  <si>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</si>
  <si>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</si>
  <si>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</si>
  <si>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</si>
  <si>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</si>
  <si>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CURVA EM COBRE, DN 28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</si>
  <si>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</si>
  <si>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</si>
  <si>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</si>
  <si>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BUCHA DE REDUÇÃO EM COBRE, DN 28 MM X 22 MM, SEM ANEL DE SOLDA, INSTALADO EM RAMAL E SUB-RAMAL DE HIDRÁULICA PREDIAL - FORNECIMENTO E INSTALAÇÃO. AF_04/2022</t>
  </si>
  <si>
    <t>CURVA 90 GRAUS, PVC, SERIE R, ÁGUA PLUVIAL, DN 100 MM, JUNTA ELÁSTICA, FORNECIDO E INSTALADO EM RAMAL DE ENCAMINHAMENTO. AF_06/2022</t>
  </si>
  <si>
    <t>CURVA 90 GRAUS, PVC, SERIE R, ÁGUA PLUVIAL, DN 100 MM, JUNTA ELÁSTICA, FORNECIDO E INSTALADO EM CONDUTORES VERTICAIS DE ÁGUAS PLUVIAIS. AF_06/2022</t>
  </si>
  <si>
    <t>CONECTOR EM BRONZE/LATÃO, DN 22 MM X 1/2", SEM ANEL DE SOLDA, BOLSA X ROSCA F, INSTALADO EM PRUMADA DE HIDRÁULICA PREDIAL - FORNECIMENTO E INSTALAÇÃO. AF_04/2022</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</si>
  <si>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</si>
  <si>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</si>
  <si>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COTOVELO EM COBRE, DN 22 MM, 90 GRAUS, SEM ANEL DE SOLDA, INSTALADO EM RAMAL E SUB-RAMAL DE GÁS COMBUSTÍVEL - FORNECIMENTO E INSTALAÇÃO. AF_04/2022</t>
  </si>
  <si>
    <t>CURVA EM COBRE, DN 22 MM, 45 GRAUS, SEM ANEL DE SOLDA, BOLSA X BOLSA, INSTALADO EM RAMAL E SUB-RAMAL DE GÁS COMBUSTÍVEL - FORNECIMENTO E INSTALAÇÃO. AF_04/2022</t>
  </si>
  <si>
    <t>COTOVELO EM COBRE, DN 28 MM, 90 GRAUS, SEM ANEL DE SOLDA, INSTALADO EM RAMAL E SUB-RAMAL DE GÁS COMBUSTÍVEL - FORNECIMENTO E INSTALAÇÃO. AF_04/2022</t>
  </si>
  <si>
    <t>CURVA EM COBRE, DN 28 MM, 45 GRAUS, SEM ANEL DE SOLDA, BOLSA X BOLSA, INSTALADO EM RAMAL E SUB-RAMAL DE GÁS COMBUSTÍVEL - FORNECIMENTO E INSTALAÇÃO. AF_04/2022</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</si>
  <si>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</si>
  <si>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</si>
  <si>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</si>
  <si>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</si>
  <si>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</si>
  <si>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</si>
  <si>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JUNTA DE EXPANSÃO EM COBRE, DN 22 MM, PONTA X PONTA, INSTALADO EM RAMAL E SUB-RAMAL DE GÁS COMBUSTÍVEL - FORNECIMENTO E INSTALAÇÃO. AF_04/2022</t>
  </si>
  <si>
    <t>CURVA DE TRANSPOSIÇÃO EM BRONZE/LATÃO, DN 22 MM, SEM ANEL DE SOLDA, BOLSA X BOLSA, INSTALADO EM RAMAL E SUB-RAMAL DE GÁS COMBUSTÍVEL - FORNECIMENTO E INSTALAÇÃO. AF_04/2022</t>
  </si>
  <si>
    <t>BUCHA DE REDUÇÃO EM COBRE, DN 22 MM X 15 MM, SEM ANEL DE SOLDA, PONTA X BOLSA, INSTALADO EM RAMAL E SUB-RAMAL DE GÁS COMBUSTÍVEL - FORNECIMENTO E INSTALAÇÃO. AF_04/2022</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</si>
  <si>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</si>
  <si>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</si>
  <si>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</si>
  <si>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JUNTA DE EXPANSÃO EM COBRE, DN 28 MM, PONTA X PONTA, INSTALADO EM RAMAL E SUB-RAMAL DE GÁS COMBUSTÍVEL - FORNECIMENTO E INSTALAÇÃO. AF_04/2022</t>
  </si>
  <si>
    <t>BUCHA DE REDUÇÃO EM COBRE, DN 28 MM X 22 MM, SEM ANEL DE SOLDA, INSTALADO EM RAMAL E SUB-RAMAL DE GÁS COMBUSTÍVEL - FORNECIMENTO E INSTALAÇÃO. AF_04/2022</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</si>
  <si>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</si>
  <si>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</si>
  <si>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</si>
  <si>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</si>
  <si>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</si>
  <si>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COTOVELO EM COBRE, DN 22 MM, 90 GRAUS, SEM ANEL DE SOLDA, INSTALADO EM RAMAL E SUB-RAMAL DE GÁS MEDICINAL - FORNECIMENTO E INSTALAÇÃO. AF_04/2022</t>
  </si>
  <si>
    <t>CURVA EM COBRE, DN 22 MM, 45 GRAUS, SEM ANEL DE SOLDA, BOLSA X BOLSA, INSTALADO EM RAMAL E SUB-RAMAL DE GÁS MEDICINAL - FORNECIMENTO E INSTALAÇÃO. AF_04/2022</t>
  </si>
  <si>
    <t>COTOVELO EM COBRE, DN 28 MM, 90 GRAUS, SEM ANEL DE SOLDA, INSTALADO EM RAMAL E SUB-RAMAL DE GÁS MEDICINAL - FORNECIMENTO E INSTALAÇÃO. AF_04/2022</t>
  </si>
  <si>
    <t>CURVA EM COBRE, DN 28 MM, 45 GRAUS, SEM ANEL DE SOLDA, BOLSA X BOLSA, INSTALADO EM RAMAL E SUB-RAMAL DE GÁS MEDICINAL - FORNECIMENTO E INSTALAÇÃO. AF_04/2022</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</si>
  <si>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</si>
  <si>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</si>
  <si>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</si>
  <si>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JUNTA DE EXPANSÃO EM COBRE, DN 15 MM, PONTA X PONTA, INSTALADO EM RAMAL E SUB-RAMAL DE GÁS MEDICINAL - FORNECIMENTO E INSTALAÇÃO. AF_04/2022</t>
  </si>
  <si>
    <t>LUVA EM COBRE, DN 22 MM, SEM ANEL DE SOLDA, INSTALADO EM RAMAL E SUB-RAMAL DE GÁS MEDICINAL - FORNECIMENTO E INSTALAÇÃO. AF_04/2022</t>
  </si>
  <si>
    <t>LUVA PASSANTE EM COBRE, DN 22 MM, SEM ANEL DE SOLDA, INSTALADO EM RAMAL E SUB-RAMAL DE GÁS MEDICINAL - FORNECIMENTO E INSTALAÇÃO. AF_04/2022</t>
  </si>
  <si>
    <t>JUNTA DE EXPANSÃO EM COBRE, DN 22 MM, PONTA X PONTA, INSTALADO EM RAMAL E SUB-RAMAL DE GÁS MEDICINAL - FORNECIMENTO E INSTALAÇÃO. AF_04/2022</t>
  </si>
  <si>
    <t>CURVA DE TRANSPOSIÇÃO EM BRONZE/LATÃO, DN 22 MM, SEM ANEL DE SOLDA, BOLSA X BOLSA, INSTALADO EM RAMAL E SUB-RAMAL DE GÁS MEDICINAL - FORNECIMENTO E INSTALAÇÃO. AF_04/2022</t>
  </si>
  <si>
    <t>BUCHA DE REDUÇÃO EM COBRE, DN 22 MM X 15 MM, SEM ANEL DE SOLDA, PONTA X BOLSA, INSTALADO EM RAMAL E SUB-RAMAL DE GÁS MEDICINAL - FORNECIMENTO E INSTALAÇÃO. AF_04/2022</t>
  </si>
  <si>
    <t>CONECTOR EM BRONZE/LATÃO, DN 22 MM X 1/2", SEM ANEL DE SOLDA, BOLSA X ROSCA F, INSTALADO EM RAMAL E SUB-RAMAL DE GÁS MEDICINAL - FORNECIMENTO E INSTALAÇÃO. AF_04/2022</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</si>
  <si>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</si>
  <si>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</si>
  <si>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</si>
  <si>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</si>
  <si>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JUNTA DE EXPANSÃO EM COBRE, DN 28 MM, PONTA X PONTA, INSTALADO EM RAMAL E SUB-RAMAL DE GÁS MEDICINAL - FORNECIMENTO E INSTALAÇÃO. AF_04/2022</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</si>
  <si>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</si>
  <si>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</si>
  <si>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</si>
  <si>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TÊ EM COBRE, DN 22 MM, SEM ANEL DE SOLDA, INSTALADO EM RAMAL E SUB-RAMAL DE GÁS MEDICINAL - FORNECIMENTO E INSTALAÇÃO. AF_04/2022</t>
  </si>
  <si>
    <t>TÊ EM COBRE, DN 28 MM, SEM ANEL DE SOLDA, INSTALADO EM RAMAL E SUB-RAMAL DE GÁS MEDICINAL - FORNECIMENTO E INSTALAÇÃO. AF_04/2022</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</si>
  <si>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</si>
  <si>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</si>
  <si>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</si>
  <si>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</si>
  <si>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</si>
  <si>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</si>
  <si>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</si>
  <si>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</si>
  <si>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</si>
  <si>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</si>
  <si>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LUVA PASSANTE EM COBRE, DN 15 MM, SEM ANEL DE SOLDA, INSTALADO EM RAMAL E SUB-RAMAL DE AQUECIMENTO SOLAR - FORNECIMENTO E INSTALAÇÃO. AF_04/2022</t>
  </si>
  <si>
    <t>CURVA DE TRANSPOSIÇÃO EM BRONZE/LATÃO, DN 15 MM, SEM ANEL DE SOLDA, BOLSA X BOLSA, INSTALADO EM RAMAL E SUB-RAMAL DE AQUECIMENTO SOLAR - FORNECIMENTO E INSTALAÇÃO. AF_04/2022</t>
  </si>
  <si>
    <t>JUNTA DE EXPANSÃO EM COBRE, DN 15 MM, PONTA X PONTA, INSTALADO EM RAMAL E SUB-RAMAL DE AQUECIMENTO SOLAR - FORNECIMENTO E INSTALAÇÃO. AF_04/2022</t>
  </si>
  <si>
    <t>CONECTOR EM BRONZE/LATÃO, DN 15 MM X 1/2", SEM ANEL DE SOLDA, BOLSA X ROSCA F, INSTALADO EM RAMAL E SUB-RAMAL DE AQUECIMENTO SOLAR - FORNECIMENTO E INSTALAÇÃO. AF_04/2022</t>
  </si>
  <si>
    <t>LUVA EM COBRE, DN 22 MM, SEM ANEL DE SOLDA, INSTALADO EM RAMAL E SUB-RAMAL DE AQUECIMENTO SOLAR - FORNECIMENTO E INSTALAÇÃO. AF_04/2022</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</si>
  <si>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</si>
  <si>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</si>
  <si>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CURVA DE TRANSPOSIÇÃO EM BRONZE/LATÃO, DN 22 MM, SEM ANEL DE SOLDA, BOLSA X BOLSA, INSTALADO EM RAMAL E SUB-RAMAL DE AQUECIMENTO SOLAR - FORNECIMENTO E INSTALAÇÃO. AF_04/2022</t>
  </si>
  <si>
    <t>BUCHA DE REDUÇÃO EM COBRE, DN 22 MM X 15 MM, SEM ANEL DE SOLDA, PONTA X BOLSA, INSTALADO EM RAMAL E SUB-RAMAL DE AQUECIMENTO SOLAR - FORNECIMENTO E INSTALAÇÃO. AF_04/2022</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</si>
  <si>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</si>
  <si>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</si>
  <si>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</si>
  <si>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</si>
  <si>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</si>
  <si>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JUNTA DE EXPANSÃO EM COBRE, DN 28 MM, PONTA X PONTA, INSTALADO EM RAMAL E SUB-RAMAL DE AQUECIMENTO SOLAR - FORNECIMENTO E INSTALAÇÃO. AF_04/2022</t>
  </si>
  <si>
    <t>CONECTOR EM BRONZE/LATÃO, DN 28 MM X 1/2", SEM ANEL DE SOLDA, BOLSA X ROSCA F, INSTALADO EM RAMAL E SUB-RAMAL DE AQUECIMENTO SOLAR - FORNECIMENTO E INSTALAÇÃO. AF_04/2022</t>
  </si>
  <si>
    <t>BUCHA DE REDUÇÃO EM COBRE, DN 28 MM X 22 MM, SEM ANEL DE SOLDA, INSTALADO EM RAMAL E SUB-RAMAL DE AQUECIMENTO SOLAR - FORNECIMENTO E INSTALAÇÃO. AF_04/2022</t>
  </si>
  <si>
    <t>TÊ EM COBRE, DN 15 MM, SEM ANEL DE SOLDA, INSTALADO EM RAMAL E SUB-RAMAL DE AQUECIMENTO SOLAR - FORNECIMENTO E INSTALAÇÃO. AF_04/2022</t>
  </si>
  <si>
    <t>TÊ EM COBRE, DN 22 MM, SEM ANEL DE SOLDA, INSTALADO EM RAMAL E SUB-RAMAL DE AQUECIMENTO SOLAR - FORNECIMENTO E INSTALAÇÃO. AF_04/2022</t>
  </si>
  <si>
    <t>TÊ EM COBRE, DN 28 MM, SEM ANEL DE SOLDA, INSTALADO EM RAMAL E SUB-RAMAL DE AQUECIMENTO SOLAR - FORNECIMENTO E INSTALAÇÃO. AF_04/2022</t>
  </si>
  <si>
    <t>BUCHA DE REDUÇÃO, CURTA, PVC, SOLDÁVEL, DN 25 X 20 MM, INSTALADO EM RAMAL OU SUB-RAMAL DE ÁGUA - FORNECIMENTO E INSTALAÇÃO. AF_06/2022</t>
  </si>
  <si>
    <t>BUCHA DE REDUÇÃO, CURTA, PVC, SOLDÁVEL, DN 32 X 25 MM, INSTALADO EM RAMAL OU SUB-RAMAL DE ÁGUA - FORNECIMENTO E INSTALAÇÃO. AF_06/2022</t>
  </si>
  <si>
    <t>BUCHA DE REDUÇÃO, LONGA, PVC, SOLDÁVEL, DN 32 X 20 MM, INSTALADO EM RAMAL OU SUB-RAMAL DE ÁGUA - FORNECIMENTO E INSTALAÇÃO. AF_06/2022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</si>
  <si>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</si>
  <si>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</si>
  <si>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BUCHA DE REDUÇÃO, CURTA, PVC, SOLDÁVEL, DN 25 X 20 MM, INSTALADO EM RAMAL DE DISTRIBUIÇÃO DE ÁGUA - FORNECIMENTO E INSTALAÇÃO. AF_06/2022</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</si>
  <si>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</si>
  <si>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</si>
  <si>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</si>
  <si>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JOELHO DE REDUÇÃO, 90 GRAUS, PVC, SOLDÁVEL, DN 32 MM X 25 MM, INSTALADO EM RAMAL DE DISTRIBUIÇÃO DE ÁGUA - FORNECIMENTO E INSTALAÇÃO. AF_06/2022</t>
  </si>
  <si>
    <t>BUCHA DE REDUÇÃO, CURTA, PVC, SOLDÁVEL, DN 32 X 25 MM, INSTALADO EM PRUMADA DE ÁGUA - FORNECIMENTO E INSTALAÇÃO. AF_06/2022</t>
  </si>
  <si>
    <t>BUCHA DE REDUÇÃO, CURTA, PVC, SOLDÁVEL, DN 50 X 40 MM, INSTALADO EM PRUMADA DE ÁGUA - FORNECIMENTO E INSTALAÇÃO. AF_06/2022</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</si>
  <si>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</si>
  <si>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</si>
  <si>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40 X 25 MM, INSTALADO EM PRUMADA DE ÁGUA - FORNECIMENTO E INSTALAÇÃO. AF_06/2022</t>
  </si>
  <si>
    <t>BUCHA DE REDUÇÃO, LONGA, PVC, SOLDÁVEL, DN 50 X 25 MM, INSTALADO EM PRUMADA DE ÁGUA - FORNECIMENTO E INSTALAÇÃO. AF_06/2022</t>
  </si>
  <si>
    <t>BUCHA DE REDUÇÃO, LONGA, PVC, SOLDÁVEL, DN 60 X 25 MM, INSTALADO EM PRUMADA DE ÁGUA - FORNECIMENTO E INSTALAÇÃO. AF_06/2022</t>
  </si>
  <si>
    <t>BUCHA DE REDUÇÃO, LONGA, PVC, SOLDÁVEL, DN 60 X 32 MM, INSTALADO EM PRUMADA DE ÁGUA - FORNECIMENTO E INSTALAÇÃO. AF_06/2022</t>
  </si>
  <si>
    <t>BUCHA DE REDUÇÃO, LONGA, PVC, SOLDÁVEL, DN 60 X 50 MM, INSTALADO EM PRUMADA DE ÁGUA - FORNECIMENTO E INSTALAÇÃO. AF_06/2022</t>
  </si>
  <si>
    <t>BUCHA DE REDUÇÃO, LONGA, PVC, SOLDÁVEL, DN 75 X 50 MM, INSTALADO EM PRUMADA DE ÁGUA - FORNECIMENTO E INSTALAÇÃO. AF_06/2022</t>
  </si>
  <si>
    <t>JOELHO DE REDUÇÃO, 90 GRAUS, PVC, SOLDÁVEL, DN 32 MM X 25 MM, INSTALADO EM PRUMADA DE ÁGUA - FORNECIMENTO E INSTALAÇÃO. AF_06/2022</t>
  </si>
  <si>
    <t>TE DE REDUÇÃO, 90 GRAUS, PVC, SOLDÁVEL, DN 50 MM X 20 MM, INSTALADO EM PRUMADA DE ÁGUA - FORNECIMENTO E INSTALAÇÃO. AF_06/2022</t>
  </si>
  <si>
    <t>TE DE REDUÇÃO, 90 GRAUS, PVC, SOLDÁVEL, DN 50 MM X 32 MM, INSTALADO EM PRUMADA DE ÁGUA - FORNECIMENTO E INSTALAÇÃO. AF_06/2022</t>
  </si>
  <si>
    <t>JOELHO 90 GRAUS, PVC, SOLDÁVEL, DN 40MM, INSTALADO EM RAMAL DE DISTRIBUIÇÃO DE ÁGUA - FORNECIMENTO E INSTALAÇÃO. AF_06/2022</t>
  </si>
  <si>
    <t>JOELHO 45 GRAUS, PVC, SOLDÁVEL, DN 40MM, INSTALADO EM RAMAL DE DISTRIBUIÇÃO DE ÁGUA - FORNECIMENTO E INSTALAÇÃO. AF_06/2022</t>
  </si>
  <si>
    <t>CURVA 90 GRAUS, PVC, SOLDÁVEL, DN 40MM, INSTALADO EM RAMAL DE DISTRIBUIÇÃO DE ÁGUA - FORNECIMENTO E INSTALAÇÃO. AF_06/2022</t>
  </si>
  <si>
    <t>CURVA 45 GRAUS, PVC, SOLDÁVEL, DN 40MM, INSTALADO EM RAMAL DE DISTRIBUIÇÃO DE ÁGUA - FORNECIMENTO E INSTALAÇÃO. AF_06/2022</t>
  </si>
  <si>
    <t>JOELHO 90 GRAUS, PVC, SOLDÁVEL, DN 50MM, INSTALADO EM RAMAL DE DISTRIBUIÇÃO DE ÁGUA - FORNECIMENTO E INSTALAÇÃO. AF_06/2022</t>
  </si>
  <si>
    <t>JOELHO 45 GRAUS, PVC, SOLDÁVEL, DN 50MM, INSTALADO EM RAMAL DE DISTRIBUIÇÃO DE ÁGUA - FORNECIMENTO E INSTALAÇÃO. AF_06/2022</t>
  </si>
  <si>
    <t>CURVA 90 GRAUS, PVC, SOLDÁVEL, DN 50MM, INSTALADO EM RAMAL DE DISTRIBUIÇÃO DE ÁGUA - FORNECIMENTO E INSTALAÇÃO. AF_06/2022</t>
  </si>
  <si>
    <t>CURVA 45 GRAUS, PVC, SOLDÁVEL, DN 50MM, INSTALADO EM RAMAL DE DISTRIBUIÇÃO DE ÁGUA - FORNECIMENTO E INSTALAÇÃO. AF_06/2022</t>
  </si>
  <si>
    <t>LUVA, PVC, SOLDÁVEL, DN 40MM, INSTALADO EM RAMAL DE DISTRIBUIÇÃO DE ÁGUA - FORNECIMENTO E INSTALAÇÃO. AF_06/2022</t>
  </si>
  <si>
    <t>UNIÃO, PVC, SOLDÁVEL, DN 40MM, INSTALADO EM RAMAL DE DISTRIBUIÇÃO DE ÁGUA - FORNECIMENTO E INSTALAÇÃO. AF_06/2022</t>
  </si>
  <si>
    <t>BUCHA DE REDUÇÃO, PVC, SOLDÁVEL, DN 40MM X 32MM, INSTALADO EM RAMAL DE DISTRIBUIÇÃO DE ÁGUA - FORNECIMENTO E INSTALAÇÃO. AF_06/2022</t>
  </si>
  <si>
    <t>LUVA, PVC, SOLDÁVEL, DN 50MM, INSTALADO EM RAMAL DE DISTRIBUIÇÃO DE ÁGUA - FORNECIMENTO E INSTALAÇÃO. AF_06/2022</t>
  </si>
  <si>
    <t>LUVA DE CORRER, PVC, SOLDÁVEL, DN 50MM, INSTALADO EM RAMAL DE DISTRIBUIÇÃO DE ÁGUA - FORNECIMENTO E INSTALAÇÃO. AF_06/2022</t>
  </si>
  <si>
    <t>UNIÃO, PVC, SOLDÁVEL, DN 50MM, INSTALADO EM RAMAL DE DISTRIBUIÇÃO DE ÁGUA - FORNECIMENTO E INSTALAÇÃO. AF_06/2022</t>
  </si>
  <si>
    <t>BUCHA DE REDUÇÃO, LONGA, PVC, SOLDÁVEL, DN 50 X 25 MM, INSTALADO EM RAMAL DE DISTRIBUIÇÃO DE ÁGUA - FORNECIMENTO E INSTALAÇÃO. AF_06/2022</t>
  </si>
  <si>
    <t>TE, PVC, SOLDÁVEL, DN 50MM, INSTALADO EM RAMAL DE DISTRIBUIÇÃO DE ÁGUA - FORNECIMENTO E INSTALAÇÃO. AF_06/2022</t>
  </si>
  <si>
    <t>TÊ DE REDUÇÃO, PVC, SOLDÁVEL, DN 50MM X 40MM, INSTALADO EM RAMAL DE DISTRIBUIÇÃO DE ÁGUA - FORNECIMENTO E INSTALAÇÃO. AF_06/2022</t>
  </si>
  <si>
    <t>TÊ DE REDUÇÃO, PVC, SOLDÁVEL, DN 50MM X 25MM, INSTALADO EM RAMAL DE DISTRIBUIÇÃO DE ÁGUA - FORNECIMENTO E INSTALAÇÃO. AF_06/2022</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</si>
  <si>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</si>
  <si>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</si>
  <si>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BUCHA DE REDUÇÃO, CURTA, PVC, SOLDÁVEL, DN 50 X 40 MM, INSTALADO EM RAMAL DE DISTRIBUIÇÃO DE ÁGUA - FORNECIMENTO E INSTALAÇÃO. AF_06/2022</t>
  </si>
  <si>
    <t>TE, PVC, SOLDÁVEL, DN 40MM, INSTALADO EM RAMAL DE DISTRIBUIÇÃO DE ÁGUA - FORNECIMENTO E INSTALAÇÃO. AF_06/2022</t>
  </si>
  <si>
    <t>TÊ DE REDUÇÃO, PVC, SOLDÁVEL, DN 40MM X 32MM, INSTALADO EM RAMAL DE DISTRIBUIÇÃO DE ÁGUA - FORNECIMENTO E INSTALAÇÃO. AF_06/2022</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</si>
  <si>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</si>
  <si>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</si>
  <si>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TE DE REDUÇÃO, CPVC, SOLDÁVEL, DN 28 X 22 MM, INSTALADO EM RAMAL OU SUB-RAMAL DE ÁGUA - FORNECIMENTO E INSTALAÇÃO. AF_06/2022</t>
  </si>
  <si>
    <t>TE DE REDUÇÃO, CPVC, SOLDÁVEL, DN 35 X 28 MM, INSTALADO EM RAMAL OU SUB-RAMAL DE ÁGUA - FORNECIMENTO E INSTALAÇÃO. AF_06/2022</t>
  </si>
  <si>
    <t>TE DE REDUÇÃO, CPVC, SOLDÁVEL, DN 35 X 28 MM, INSTALADO EM RAMAL DE DISTRIBUIÇÃO DE ÁGUA - FORNECIMENTO E INSTALAÇÃO. AF_06/2022</t>
  </si>
  <si>
    <t>TE DE REDUÇÃO, CPVC, SOLDÁVEL, DN 42 X 35 MM, INSTALADO EM PRUMADA DE ÁGUA - FORNECIMENTO E INSTALAÇÃO. AF_06/2022</t>
  </si>
  <si>
    <t>TE DE REDUÇÃO, CPVC, SOLDÁVEL, DN 42 X 35 MM, INSTALADO EM RAMAL DE DISTRIBUIÇÃO DE ÁGUA - FORNECIMENTO E INSTALAÇÃO. AF_06/2022</t>
  </si>
  <si>
    <t>JOELHO 90 GRAUS, PVC, SERIE R, ÁGUA PLUVIAL, DN 150 MM, JUNTA ELÁSTICA, FORNECIDO E INSTALADO EM RAMAL DE ENCAMINHAMENTO. AF_06/2022</t>
  </si>
  <si>
    <t>JOELHO 45 GRAUS, PVC, SERIE R, ÁGUA PLUVIAL, DN 150 MM, JUNTA ELÁSTICA, FORNECIDO E INSTALADO EM RAMAL DE ENCAMINHAMENTO. AF_06/2022</t>
  </si>
  <si>
    <t>CURVA 87 GRAUS E 30 MINUTOS, PVC, SERIE R, ÁGUA PLUVIAL, DN 150 MM, JUNTA ELÁSTICA, FORNECIDO E INSTALADO EM RAMAL DE ENCAMINHAMENTO. AF_06/2022</t>
  </si>
  <si>
    <t>LUVA SIMPLES, PVC, SERIE R, ÁGUA PLUVIAL, DN 150 MM, JUNTA ELÁSTICA, FORNECIDO E INSTALADO EM RAMAL DE ENCAMINHAMENTO. AF_06/2022</t>
  </si>
  <si>
    <t>LUVA DE CORRER, PVC, SERIE R, ÁGUA PLUVIAL, DN 150 MM, JUNTA ELÁSTICA, FORNECIDO E INSTALADO EM RAMAL DE ENCAMINHAMENTO. AF_06/2022</t>
  </si>
  <si>
    <t>TÊ DE INSPEÇÃO, PVC, SERIE R, ÁGUA PLUVIAL, DN 150 MM, JUNTA ELÁSTICA, FORNECIDO E INSTALADO EM RAMAL DE ENCAMINHAMENTO. AF_06/2022</t>
  </si>
  <si>
    <t>REDUÇÃO EXCÊNTRICA, PVC, SERIE R, ÁGUA PLUVIAL, DN 150 X 100 MM, JUNTA ELÁSTICA, FORNECIDO E INSTALADO EM RAMAL DE ENCAMINHAMENTO. AF_06/2022</t>
  </si>
  <si>
    <t>JUNÇÃO SIMPLES, PVC, SERIE R, ÁGUA PLUVIAL, DN 150 X 100 MM, JUNTA ELÁSTICA, FORNECIDO E INSTALADO EM RAMAL DE ENCAMINHAMENTO. AF_06/2022</t>
  </si>
  <si>
    <t>TÊ, PVC, SERIE R, ÁGUA PLUVIAL, DN 150 X 100 MM, JUNTA ELÁSTICA, FORNECIDO E INSTALADO EM RAMAL DE ENCAMINHAMENTO. AF_06/2022</t>
  </si>
  <si>
    <t>JUNÇÃO SIMPLES, PVC, SERIE R, ÁGUA PLUVIAL, DN 150 X 150 MM, JUNTA ELÁSTICA, FORNECIDO E INSTALADO EM RAMAL DE ENCAMINHAMENTO. AF_06/2022</t>
  </si>
  <si>
    <t>TÊ, PVC, SERIE R, ÁGUA PLUVIAL, DN 150 X 150 MM, JUNTA ELÁSTICA, FORNECIDO E INSTALADO EM RAMAL DE ENCAMINHAMENTO. AF_06/2022</t>
  </si>
  <si>
    <t>CAP, PVC, SERIE R, ÁGUA PLUVIAL, DN 100 MM, JUNTA ELÁSTICA, FORNECIDO E INSTALADO EM RAMAL DE ENCAMINHAMENTO. AF_06/2022</t>
  </si>
  <si>
    <t>CAP, PVC, SERIE R, ÁGUA PLUVIAL, DN 150 MM, JUNTA ELÁSTICA, FORNECIDO E INSTALADO EM RAMAL DE ENCAMINHAMENTO. AF_06/2022</t>
  </si>
  <si>
    <t>CAIXA SIFONADA, PVC, DN 100 X 100 X 50 MM, FORNECIDA E INSTALADA EM RAMAIS DE ENCAMINHAMENTO DE ÁGUA PLUVIAL. AF_06/2022</t>
  </si>
  <si>
    <t>CAIXA SIFONADA, PVC, DN 150 X 185 X 75 MM, FORNECIDA E INSTALADA EM RAMAIS DE ENCAMINHAMENTO DE ÁGUA PLUVIAL. AF_06/2022</t>
  </si>
  <si>
    <t>RALO SIFONADO, PVC, DN 100 X 40 MM, JUNTA SOLDÁVEL, FORNECIDO E INSTALADO EM RAMAIS DE ENCAMINHAMENTO DE ÁGUA PLUVIAL. AF_06/2022</t>
  </si>
  <si>
    <t>TANQUE SÉPTICO RETANGULAR, EM ALVENARIA COM TIJOLOS CERÂMICOS MACIÇOS, DIMENSÕES INTERNAS: 1,0 X 2,0 X H=1,4 M, VOLUME ÚTIL: 2000 L (PARA 5 CONTRIBUINTES). AF_12/2020</t>
  </si>
  <si>
    <t>TANQUE SÉPTICO RETANGULAR, EM ALVENARIA COM TIJOLOS CERÂMICOS MACIÇOS, DIMENSÕES INTERNAS: 1,2 X 2,4 X H=1,6 M, VOLUME ÚTIL: 3456 L (PARA 13 CONTRIBUINTES). AF_12/2020</t>
  </si>
  <si>
    <t>TANQUE SÉPTICO RETANGULAR, EM ALVENARIA COM TIJOLOS CERÂMICOS MACIÇOS, DIMENSÕES INTERNAS: 1,4 X 3,2 X H=1,8 M, VOLUME ÚTIL: 6272 L (PARA 32 CONTRIBUINTES). AF_12/2020</t>
  </si>
  <si>
    <t>TANQUE SÉPTICO RETANGULAR, EM ALVENARIA COM TIJOLOS CERÂMICOS MACIÇOS, DIMENSÕES INTERNAS: 1,6 X 4,4 X H=1,8 M, VOLUME ÚTIL: 9856 L (PARA 68 CONTRIBUINTES). AF_12/2020</t>
  </si>
  <si>
    <t>TANQUE SÉPTICO RETANGULAR, EM ALVENARIA COM TIJOLOS CERÂMICOS MACIÇOS, DIMENSÕES INTERNAS: 1,6 X 4,8 X H=2,0 M, VOLUME ÚTIL: 12288 L (PARA 86 CONTRIBUINTES). AF_12/2020</t>
  </si>
  <si>
    <t>TANQUE SÉPTICO RETANGULAR, EM ALVENARIA COM TIJOLOS CERÂMICOS MACIÇOS, DIMENSÕES INTERNAS: 1,6 X 4,6 X H=2,4 M, VOLUME ÚTIL: 14720 L (PARA 105 CONTRIBUINTES). AF_12/2020</t>
  </si>
  <si>
    <t>FILTRO ANAERÓBIO RETANGULAR, EM ALVENARIA COM TIJOLOS CERÂMICOS MACIÇOS, DIMENSÕES INTERNAS: 0,8 X 1,2 X H=1,67 M, VOLUME ÚTIL: 1152 L (PARA 5 CONTRIBUINTES). AF_12/2020</t>
  </si>
  <si>
    <t>FILTRO ANAERÓBIO RETANGULAR, EM ALVENARIA COM TIJOLOS CERÂMICOS MACIÇOS, DIMENSÕES INTERNAS: 1,2 X 1,8 X H=1,67 M, VOLUME ÚTIL: 2592 L (PARA 13 CONTRIBUINTES). AF_12/2020</t>
  </si>
  <si>
    <t>FILTRO ANAERÓBIO RETANGULAR, EM ALVENARIA COM TIJOLOS CERÂMICOS MACIÇOS, DIMENSÕES INTERNAS: 1,4 X 3,0 X H=1,67 M, VOLUME ÚTIL: 5040 L (PARA 32 CONTRIBUINTES). AF_12/2020</t>
  </si>
  <si>
    <t>FILTRO ANAERÓBIO RETANGULAR, EM ALVENARIA COM TIJOLOS CERÂMICOS MACIÇOS, DIMENSÕES INTERNAS: 1,4 X 4,2 X H=1,67 M, VOLUME ÚTIL: 7056 L (PARA 67 CONTRIBUINTES). AF_12/2020</t>
  </si>
  <si>
    <t>FILTRO ANAERÓBIO RETANGULAR, EM ALVENARIA COM TIJOLOS CERÂMICOS MACIÇOS, DIMENSÕES INTERNAS: 1,6 X 4,6 X H=1,67 M, VOLUME ÚTIL: 8832 L (PARA 84 CONTRIBUINTES). AF_12/2020</t>
  </si>
  <si>
    <t>FILTRO ANAERÓBIO RETANGULAR, EM ALVENARIA COM TIJOLOS CERÂMICOS MACIÇOS, DIMENSÕES INTERNAS: 1,6 X 5,6 X H=1,67 M, VOLUME ÚTIL: 10752 L (PARA 103 CONTRIBUINTES). AF_12/2020</t>
  </si>
  <si>
    <t>SUMIDOURO RETANGULAR, EM ALVENARIA COM TIJOLOS CERÂMICOS MACIÇOS, DIMENSÕES INTERNAS: 0,8 X 1,4 X H=3,0 M, ÁREA DE INFILTRAÇÃO: 13,2 M² (PARA 5 CONTRIBUINTES). AF_12/2020</t>
  </si>
  <si>
    <t>SUMIDOURO RETANGULAR, EM ALVENARIA COM TIJOLOS CERÂMICOS MACIÇOS, DIMENSÕES INTERNAS: 1,0 X 3,0 X H=3,0 M, ÁREA DE INFILTRAÇÃO: 25 M² (PARA 10 CONTRIBUINTES). AF_12/2020</t>
  </si>
  <si>
    <t>SUMIDOURO RETANGULAR, EM ALVENARIA COM TIJOLOS CERÂMICOS MACIÇOS, DIMENSÕES INTERNAS: 1,6 X 3,4 X H=3,0 M, ÁREA DE INFILTRAÇÃO: 32,9 M² (PARA 13 CONTRIBUINTES). AF_12/2020</t>
  </si>
  <si>
    <t>SUMIDOURO RETANGULAR, EM ALVENARIA COM TIJOLOS CERÂMICOS MACIÇOS, DIMENSÕES INTERNAS: 1,6 X 5,8 X H=3,0 M, ÁREA DE INFILTRAÇÃO: 50 M² (PARA 20 CONTRIBUINTES). AF_12/2020</t>
  </si>
  <si>
    <t>TANQUE SÉPTICO RETANGULAR, EM ALVENARIA COM BLOCOS DE CONCRETO, DIMENSÕES INTERNAS: 1,0 X 2,0 X H=1,4 M, VOLUME ÚTIL: 2000 L (PARA 5 CONTRIBUINTES). AF_12/2020</t>
  </si>
  <si>
    <t>TANQUE SÉPTICO RETANGULAR, EM ALVENARIA COM BLOCOS DE CONCRETO, DIMENSÕES INTERNAS: 1,2 X 2,4 X H=1,6 M, VOLUME ÚTIL: 3456 L (PARA 13 CONTRIBUINTES). AF_12/2020</t>
  </si>
  <si>
    <t>TANQUE SÉPTICO RETANGULAR, EM ALVENARIA COM BLOCOS DE CONCRETO, DIMENSÕES INTERNAS: 1,4 X 3,2 X H=1,8 M, VOLUME ÚTIL: 6272 L (PARA 32 CONTRIBUINTES). AF_12/2020</t>
  </si>
  <si>
    <t>TANQUE SÉPTICO RETANGULAR, EM ALVENARIA COM BLOCOS DE CONCRETO, DIMENSÕES INTERNAS: 1,6 X 4,4 X H=1,8 M, VOLUME ÚTIL: 9856 L (PARA 68 CONTRIBUINTES). AF_12/2020</t>
  </si>
  <si>
    <t>TANQUE SÉPTICO RETANGULAR, EM ALVENARIA COM BLOCOS DE CONCRETO, DIMENSÕES INTERNAS: 1,6 X 4,8 X H=2,0 M, VOLUME ÚTIL: 12288 L (PARA 86 CONTRIBUINTES). AF_12/2020</t>
  </si>
  <si>
    <t>TANQUE SÉPTICO RETANGULAR, EM ALVENARIA COM BLOCOS DE CONCRETO, DIMENSÕES INTERNAS: 1,6 X 4,6 X H=2,4 M, VOLUME ÚTIL: 14720 L (PARA 105 CONTRIBUINTES). AF_12/2020</t>
  </si>
  <si>
    <t>FILTRO ANAERÓBIO RETANGULAR, EM ALVENARIA COM BLOCOS DE CONCRETO, DIMENSÕES INTERNAS: 0,8 X 1,2 X H=1,67 M, VOLUME ÚTIL: 1152 L (PARA 5 CONTRIBUINTES). AF_12/2020</t>
  </si>
  <si>
    <t>FILTRO ANAERÓBIO RETANGULAR, EM ALVENARIA COM BLOCOS DE CONCRETO, DIMENSÕES INTERNAS: 1,2 X 1,8 X H=1,67 M, VOLUME ÚTIL: 2592 L (PARA 13 CONTRIBUINTES). AF_12/2020</t>
  </si>
  <si>
    <t>FILTRO ANAERÓBIO RETANGULAR, EM ALVENARIA COM BLOCOS DE CONCRETO, DIMENSÕES INTERNAS: 1,4 X 3,0 X H=1,67 M, VOLUME ÚTIL: 5040 L (PARA 32 CONTRIBUINTES). AF_12/2020</t>
  </si>
  <si>
    <t>FILTRO ANAERÓBIO RETANGULAR, EM ALVENARIA COM BLOCOS DE CONCRETO, DIMENSÕES INTERNAS: 1,4 X 4,2 X H=1,67 M, VOLUME ÚTIL: 7056 L (PARA 67 CONTRIBUINTES). AF_12/2020</t>
  </si>
  <si>
    <t>FILTRO ANAERÓBIO RETANGULAR, EM ALVENARIA COM BLOCOS DE CONCRETO, DIMENSÕES INTERNAS: 1,6 X 4,6 X H=1,67 M, VOLUME ÚTIL: 8832 L (PARA 84 CONTRIBUINTES). AF_12/2020</t>
  </si>
  <si>
    <t>FILTRO ANAERÓBIO RETANGULAR, EM ALVENARIA COM BLOCOS DE CONCRETO, DIMENSÕES INTERNAS: 1,6 X 5,6 X H=1,67 M, VOLUME ÚTIL: 10752 L (PARA 103 CONTRIBUINTES). AF_12/2020</t>
  </si>
  <si>
    <t>SUMIDOURO RETANGULAR, EM ALVENARIA COM BLOCOS DE CONCRETO, DIMENSÕES INTERNAS: 0,8 X 1,4 X H=3,0 M, ÁREA DE INFILTRAÇÃO: 13,2 M² (PARA 5 CONTRIBUINTES). AF_12/2020</t>
  </si>
  <si>
    <t>SUMIDOURO RETANGULAR, EM ALVENARIA COM BLOCOS DE CONCRETO, DIMENSÕES INTERNAS: 1,0 X 3,0 X H=3,0 M, ÁREA DE INFILTRAÇÃO: 25 M² (PARA 10 CONTRIBUINTES). AF_12/2020</t>
  </si>
  <si>
    <t>SUMIDOURO RETANGULAR, EM ALVENARIA COM BLOCOS DE CONCRETO, DIMENSÕES INTERNAS: 1,6 X 3,4 X H=3,0 M, ÁREA DE INFILTRAÇÃO: 32,9 M² (PARA 13 CONTRIBUINTES). . AF_12/2020</t>
  </si>
  <si>
    <t>SUMIDOURO RETANGULAR, EM ALVENARIA COM BLOCOS DE CONCRETO, DIMENSÕES INTERNAS: 1,6 X 5,8 X H=3,0 M, ÁREA DE INFILTRAÇÃO: 50 M² (PARA 20 CONTRIBUINTES). . AF_12/2020</t>
  </si>
  <si>
    <t>TAMPA CIRCULAR PARA ESGOTO E DRENAGEM, EM CONCRETO PRÉ-MOLDADO, DIÂMETRO INTERNO = 0,60 M E ALTURA = 0,10 M. AF_12/2020</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</si>
  <si>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</si>
  <si>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</si>
  <si>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</si>
  <si>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COLAR DE TOMADA, PVC, COM TRAVAS, DE 110 MM X 1/2" OU 110 MM X 3/4", PARA LIGAÇÃO PREDIAL DE ÁGUA. AF_06/2022</t>
  </si>
  <si>
    <t>COLAR DE TOMADA, POLIPROPILENO, COM PARAFUSOS, 63 MM X 1/2", PARA LIGAÇÃO PREDIAL DE ÁGUA. AF_06/2022</t>
  </si>
  <si>
    <t>COLAR DE TOMADA, POLIPROPILENO, COM PARAFUSOS, 63 MM X 3/4", PARA LIGAÇÃO PREDIAL DE ÁGUA. AF_06/2022</t>
  </si>
  <si>
    <t>TÊ DE SERVIÇO INTEGRADO, POLIPROPILENO, PARA TUBOS EM PEAD, 63 MM X 20 MM, PARA LIGAÇÃO PREDIAL DE ÁGUA. AF_06/2022</t>
  </si>
  <si>
    <t>ADAPTADOR, POLIPROPILENO, PARA TUBOS EM PEAD, 20 MM X 1/2", PARA LIGAÇÃO PREDIAL DE ÁGUA. AF_06/2022</t>
  </si>
  <si>
    <t>ADAPTADOR, POLIPROPILENO, PARA TUBOS EM PEAD, 20 MM X 3/4", PARA LIGAÇÃO PREDIAL DE ÁGUA. AF_06/2022</t>
  </si>
  <si>
    <t>ADAPTADOR, POLIPROPILENO, PARA TUBOS EM PEAD, 32 MM X 1", PARA LIGAÇÃO PREDIAL DE ÁGUA. AF_06/2022</t>
  </si>
  <si>
    <t>COTOVELO/JOELHO COM ADAPTADOR, POLIPROPILENO, PARA TUBOS EM PEAD, 20 MM X 1/2", PARA LIGAÇÃO PREDIAL DE ÁGUA. AF_06/2022</t>
  </si>
  <si>
    <t>COTOVELO/JOELHO COM ADAPTADOR, POLIPROPILENO, PARA TUBOS EM PEAD, 20 MM X 3/4", PARA LIGAÇÃO PREDIAL DE ÁGUA. AF_06/2022</t>
  </si>
  <si>
    <t>COTOVELO/JOELHO COM 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</si>
  <si>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</si>
  <si>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</si>
  <si>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</si>
  <si>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</si>
  <si>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</si>
  <si>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UNIÃO, POLIPROPILENO, PARA TUBOS EM PEAD, 32 MM, PARA LIGAÇÃO PREDIAL DE ÁGUA. AF_06/2022</t>
  </si>
  <si>
    <t>REGISTRO ESFERA, PVC, DE PASSEIO, PARA POLIETILENO, 20 MM, PARA LIGAÇÃO PREDIAL DE ÁGUA. AF_06/2022</t>
  </si>
  <si>
    <t>REGISTRO ESFERA, PVC, COM ROSCA, 1/2", PARA LIGAÇÃO PREDIAL DE ÁGUA. AF_06/2022</t>
  </si>
  <si>
    <t>LUVA, PVC, ROSCÁVEL, 1/2", PARA LIGAÇÃO PREDIAL DE ÁGUA. AF_06/2022</t>
  </si>
  <si>
    <t>LUVA, PVC, ROSCÁVEL, 1", PARA LIGAÇÃO PREDIAL DE ÁGUA. AF_06/2022</t>
  </si>
  <si>
    <t>TUBO, PEAD, PE-80, DE = 20 MM X 2,3 MM, PARA LIGAÇÃO PREDIAL DE ÁGUA. AF_06/2022</t>
  </si>
  <si>
    <t>TUBO, PEAD, PE-80, DE = 32 MM X 3,0 MM, PARA LIGAÇÃO PREDIAL DE ÁGUA. AF_06/2022</t>
  </si>
  <si>
    <t>CURVA LONGA, 90 GRAUS, PVC OCRE, JUNTA ELÁSTICA, DN 100 MM, PARA COLETOR PREDIAL DE ESGOTO. AF_06/2022</t>
  </si>
  <si>
    <t>CURVA LONGA, 45 GRAUS, PVC OCRE, JUNTA ELÁSTICA, DN 100 MM, PARA COLETOR PREDIAL DE ESGOTO. AF_06/2022</t>
  </si>
  <si>
    <t>CURVA LONGA, 90 GRAUS, PVC OCRE, JUNTA ELÁSTICA, DN 150 MM, PARA COLETOR PREDIAL DE ESGOTO. AF_06/2022</t>
  </si>
  <si>
    <t>CURVA LONGA, 45 GRAUS, PVC OCRE, JUNTA ELÁSTICA, DN 150 MM, PARA COLETOR PREDIAL DE ESGOTO. AF_06/2022</t>
  </si>
  <si>
    <t>TÊ, PVC OCRE, JUNTA ELÁSTICA, DN 200 MM, PARA COLETOR PREDIAL DE ESGOTO. AF_06/2022</t>
  </si>
  <si>
    <t>SELIM, PVC OCRE, COM TRAVA, DN 125 X 100 MM OU 150 X 100 MM, PARA COLETOR PREDIAL DE ESGOTO. AF_06/2022</t>
  </si>
  <si>
    <t>PLUG, PVC OCRE, JUNTA ELÁSTICA, DN 100 MM, PARA COLETOR PREDIAL DE ESGOTO. AF_06/2022</t>
  </si>
  <si>
    <t>PLUG, PVC OCRE, JUNTA ELÁSTICA, DN 150 MM, PARA COLETOR PREDIAL DE ESGOTO. AF_06/2022</t>
  </si>
  <si>
    <t>CAP, PVC OCRE, JUNTA ELÁSTICA, DN 150 MM, PARA COLETOR PREDIAL DE ESGOTO. AF_06/2022</t>
  </si>
  <si>
    <t>TUBO, PVC OCRE, JUNTA ELÁSTICA, DN 100 MM, PARA COLETOR PREDIAL DE ESGOTO. AF_06/2022</t>
  </si>
  <si>
    <t>TUBO, PVC OCRE, JUNTA ELÁSTICA, DN 150 MM, PARA COLETOR PREDIAL DE ESGOTO. AF_06/2022</t>
  </si>
  <si>
    <t>EXECUÇÃO DE PAVIMENTO DE CONCRETO SIMPLES (PCS), FCK = 40 MPA, ESPESSURA DE 15,0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</si>
  <si>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</si>
  <si>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</si>
  <si>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</si>
  <si>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</si>
  <si>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</si>
  <si>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PAVIMENTO DE CONCRETO ARMADO (PCA), FCK = 30 MPA, ESPESSURA DE 15,0 CM. AF_04/2022</t>
  </si>
  <si>
    <t>EXECUÇÃO DE PAVIMENTO DE CONCRETO ARMADO (PCA), FCK = 30 MPA, ESPESSURA DE 17,5 CM. AF_04/2022</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</si>
  <si>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</si>
  <si>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</si>
  <si>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</si>
  <si>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EXECUÇÃO DE PAVIMENTO DE CONCRETO SIMPLES (PCS), FCK = 35 MPA, ESPESSURA DE 15,0 CM. AF_04/2022</t>
  </si>
  <si>
    <t>EXECUÇÃO DE PAVIMENTO DE CONCRETO SIMPLES (PCS), FCK = 35 MPA, ESPESSURA DE 16,0 CM. AF_04/2022</t>
  </si>
  <si>
    <t>EXECUÇÃO DE PAVIMENTO DE CONCRETO SIMPLES (PCS), FCK = 40 MPA, ESPESSURA DE 16,0 CM. AF_04/2022</t>
  </si>
  <si>
    <t>EXECUÇÃO DE PAVIMENTO DE CONCRETO SIMPLES (PCS), FCK = 35 MPA, ESPESSURA DE 17,5 CM. AF_04/2022</t>
  </si>
  <si>
    <t>EXECUÇÃO PAVIMENTO DE CONCRETO SIMPLES (PCS), FCK = 35 MPA, ESPESSURA DE 20,0 CM. AF_04/2022</t>
  </si>
  <si>
    <t>EXECUÇÃO PAVIMENTO DE CONCRETO SIMPLES (PCS), FCK = 35 MPA, ESPESSURA DE 22,5 CM. AF_04/2022</t>
  </si>
  <si>
    <t>EXECUÇÃO DE PAVIMENTO DE CONCRETO SIMPLES (PCS), FCK = 35 MPA, ESPESSURA DE 25,0 CM. AF_04/2022</t>
  </si>
  <si>
    <t>EXECUÇÃO PAVIMENTO DE CONCRETO SIMPLES (PCS), FCK = 35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</si>
  <si>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</si>
  <si>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</si>
  <si>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</si>
  <si>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</si>
  <si>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</si>
  <si>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</si>
  <si>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FORNECIMENTO E INSTALAÇÃO DE SUPORTE DE MADEIRA PARA PLACAS DE SINALIZAÇÃO, EM SOLO, COM H= DE 2,0 M E SEÇÃO DE 7,5 X 7,5 CM. AF_03/2022</t>
  </si>
  <si>
    <t>FORNECIMENTO E INSTALAÇÃO DE SUPORTE DE MADEIRA PARA PLACAS DE SINALIZAÇÃO EM CONCRETO, COM H= DE 2,5 M E SEÇÃO DE 7,5 X 7,5 CM. AF_03/2022</t>
  </si>
  <si>
    <t>FORNECIMENTO E INSTALAÇÃO DE SUPORTE DE MADEIRA PARA PLACAS DE SINALIZAÇÃO, EM BASE DE CONCRETO, COM H= DE 2,0 M E SEÇÃO DE 7,5 X 7,5 CM. AF_03/2022</t>
  </si>
  <si>
    <t>APLICAÇÃO MASSA ACRÍLICA PARA MADEIRA, PARA PINTURA COM TINTA DE ACABAMENTO (PIGMENTADA). AF_01/2021</t>
  </si>
  <si>
    <t>PAR DE TABELAS DE BASQUETE DE COMPENSADO NAVAL, COM AROS E REDES - FORNECIMENTO E INSTALAÇÃO. AF_03/2022</t>
  </si>
  <si>
    <t>PORTA EM MADEIRA DE LEI TIPO ANGELIM PEDRA OU EQUIV.,ESP. 30 MM, MACIÇA C/ FRISO P/ VERNIZ, PADRÃO SEDU, COM VISOR, INCLUSIVE ALIZARES, DOBRADIÇAS E FECHADURA DE BOLA EXTERNA, EXCLUSIVE MARCO</t>
  </si>
  <si>
    <t>Forro PVC branco L = 20 cm, frisado, estruturado por perfis de aço galvanizado e tirantes rígidos fabricado de acordo com a NBR-14285, colocado</t>
  </si>
  <si>
    <t>Padrão de entrada de energia elétrica, trifásico, entrada aérea, a 4 fios, carga instalada em muro de 41001 até 57000W - 220/127V</t>
  </si>
  <si>
    <t>Padrão de entrada de energia elétrica, trifásico, entrada subterrânea, a 4 fios, carga instalada em muro de 41001 até 57000W - 220/127V, exclusive derivação de ramal de entrada subterrânea</t>
  </si>
  <si>
    <t>Luminaria sobrepor compl., corpo ch. aço pintada branca, refletor, aletas parabólicas alum.alta pureza e refletância inclusive 2 lâmpadas LED T8 9/10W temp. de cor 5000k c/ 60cm - Ref. CS216AL-N - AMES, 1261 - LUMAVI OU EQUIVALENTE</t>
  </si>
  <si>
    <t>Luminaria sobrepor compl., corpo ch. aço pintada branca, refletor aletas parabólicas alum.alta pureza e refletância inclusive 2 lâmpadas LED T8 20W temp. de cor 5000k bivolt c/ 1,20m - Ref. CS232AL-N - AMES, 2447 - LUMAVI OU EQUIVALENTE</t>
  </si>
  <si>
    <t>Luminaria embutir compl., corpo ch. aço pintada branca, refletor aletas parabólicas alum.alta pureza e refletância inclusive 2 lâmpadas LED T8 9W temp. de cor 5000k c/ 60cm - REF. CE216AL-N - AMES, 6024 - LUMAVI OU EQUIVALENTE</t>
  </si>
  <si>
    <t>Luminaria embutir compl., corpo ch. aço pintada branca, refletor, aletas parabólicas alum.alta pureza e refletância inclusive 2 lâmpadas LED T8 18W temp. de cor 5000k c/ 1,20m - Ref. CE232AL-N - AMES, 6025 - LUMAVI -LDEF 2X32W - LUMILUZ OU EQUIVALENTE</t>
  </si>
  <si>
    <t>Luminária sobrepor compl., corpo ch. aço pintada branca, refletor,aletas parabólicas alum.alta pureza e refletância inclusive 4 lâmpadas LED T8 9W temp. de cor 5000k bivolt c/ 60cm - CS416AL-N - AMES, 1452 - LUMAVI OU EQUIVALENTE</t>
  </si>
  <si>
    <t>CONCRETO USINADO FCK 30 MPA BRITA 0+1 ABATIMENTO 100 +/- 20MM</t>
  </si>
  <si>
    <t>CONCRETO USINADO FCK 20 MPA BRITA 0+1 ABATIMENTO 100 +/- 20MM</t>
  </si>
  <si>
    <t>CONCRETO USINADO FCK 25 MPA BRITA 0+1 ABATIMENTO 100 +/- 20MM</t>
  </si>
  <si>
    <t>DIVISORIA ESP.35MM MIOLO COLMEIA MOD ALTA/PAINEL/PAINEL MODULARES NO TIPO MD-1</t>
  </si>
  <si>
    <t>PORTA P/ DIVISORIA 80X210 CM, MIOLO CELULAR 35MM INC DOBR/FECH TUBULAR</t>
  </si>
  <si>
    <t>PARAFUSO GALVANIZADO P/ TELHA (FIXAÇÃO EM MADEIRA), 5/16? X 110MM</t>
  </si>
  <si>
    <t>GRAMPO P/ CERCA GALVANIZADO 1" X 9"</t>
  </si>
  <si>
    <t>PARAFUSO CABEÇA QUADRADA MAQUINA GALVANIZADO A FOGO 16 X 100MM</t>
  </si>
  <si>
    <t>BARRA APOIO RETA INOX 40CM ACCESS - JACKWAL OU EQUIVALENTE</t>
  </si>
  <si>
    <t>PISO VINILICO PAVIFLEX CHROMA CONCEPT 30X30CM - ESP.2MM - COLOCADO, INCLUSIVE ARGAMASSA DE REGULARIZAÇÃO</t>
  </si>
  <si>
    <t>VIDRO LISO INCOLOR ESP.4MM,COLOCADO</t>
  </si>
  <si>
    <t>ESMALTE SINTETICO BRANCO FOSCO</t>
  </si>
  <si>
    <t>POSTE DE CONCRETO DUPLO "T" (DT) 7 METROS - 200 DAN</t>
  </si>
  <si>
    <t>ELETRODUTO GALVANIZADO ZINCADO 6"</t>
  </si>
  <si>
    <t>ELETRODUTO GALVANIZADO ZINCADO LEVE - 2.1/2"</t>
  </si>
  <si>
    <t>ELETRODUTO GALVANIZADO ZINCADO 4"</t>
  </si>
  <si>
    <t>CURVA 90º PARA ELETRODUTO GALVANIZADO ZINCADO 3"</t>
  </si>
  <si>
    <t>ELETRODUTO GALVANIZADO ZINCADO 3"</t>
  </si>
  <si>
    <t>CABO FLEX ISOL. TERMOPLAST. 0,6/1KV - 95MM2 - 90º HEPR</t>
  </si>
  <si>
    <t>CABO FLEX ISOL. TERMOPLAST. 0,6/1KV - 185MM2 - 90º HEPR</t>
  </si>
  <si>
    <t>CABO FLEX ISOL. TERMOPLAST. 0,6/1KV - 16MM2 - 90º HEPR</t>
  </si>
  <si>
    <t>CABO FLEX ISOL. TERMOPLAST. 0,6/1KV - 70MM2 - 90º HEPR</t>
  </si>
  <si>
    <t>CABO FLEXIVEL ISOLADO 0,6/1KV - 4 X 4.0MM2 - 90º HEPR</t>
  </si>
  <si>
    <t>CABO ISOLADO PVC PP 1 KV - 4 X 16.0MM2</t>
  </si>
  <si>
    <t>CABO FLEX ISOL. TERMOPLAST. 0,6/1KV - 25MM2 - 90º HEPR</t>
  </si>
  <si>
    <t>CABO FLEX ISOL. TERMOPLAST. 0,6/1KV - 35MM2 - 90º HEPR</t>
  </si>
  <si>
    <t>CABO FLEX ISOL. TERMOPLAST. 0,6/1KV - 6,0MM2 - 90º HEPR</t>
  </si>
  <si>
    <t>CABO FLEX ISOL. TERMOPLAST. 0,6/1KV - 10MM2 - 90º HEPR</t>
  </si>
  <si>
    <t>CABO FLEX ISOL. TERMOPLAST. 0,6/1KV - 50MM2 - 90º HEPR</t>
  </si>
  <si>
    <t>CABO FLEX ISOL. TERMOPLAST. 0,6/1KV - 240MM2 - 90º HEPR</t>
  </si>
  <si>
    <t>CABO FLEX ISOL. TERMOPLAST. 0,6/1KV - 150MM2 - 90º HEPR</t>
  </si>
  <si>
    <t>CABO FLEX ISOL. TERMOPLAST. 0,6/1KV - 2,5MM2 - 90º HEPR</t>
  </si>
  <si>
    <t>CABO FLEX ISOL. TERMOPLAST. 0,6/1KV - 4,0MM2 - 90º HEPR</t>
  </si>
  <si>
    <t>CABO FLEX ISOL. TERMOPLAST. 0,6/1KV - 120MM2 - 90º HEPR</t>
  </si>
  <si>
    <t>CABO FLEX ISOL. TERMOPLAST. 0,6/1KV - 300MM2 - 90º HEPR</t>
  </si>
  <si>
    <t>CABO COAXIAL P/ TV, SERIE -RG6-67% - 75 OHMS</t>
  </si>
  <si>
    <t>CABO DE COBRE PP FLEX ISOL. PVC 1000V ANTI-CHAMA 90º - 3 X 2,5MM2</t>
  </si>
  <si>
    <t>DISJUNTOR CX MOLDADA TRIPOLAR 100A - CURVA C - 20KA 220/127V</t>
  </si>
  <si>
    <t>DISJUNTOR CX MOLDADA TERMOMAGNETICO TRIPOLAR 125A 20KA</t>
  </si>
  <si>
    <t>DISPOSITIVO INTERRUPTOR DR BIPOLAR 40A - 30MA</t>
  </si>
  <si>
    <t>DISPOSITIVO INTERRUPTOR DR BIPOLAR 25A - 30MA</t>
  </si>
  <si>
    <t>DISJUNTOR CAIXA MOLDADA DIN TRIPOLAR 200A</t>
  </si>
  <si>
    <t>DISPOSITIVO INTERRUPTOR DR BIPOLAR 80A - 30 MA</t>
  </si>
  <si>
    <t>DISJ TERMOMAG TRIP CX MOLDADA 250A 25KA 480/600VCA</t>
  </si>
  <si>
    <t>DISJ TERMOMAG TRIP CX MOLD 150A 25KA 480/600VCA</t>
  </si>
  <si>
    <t>LAMPADA LED BIVOLT BULBO E27 9W - LUZ BRANCA - FORMATO TRADICIONAL</t>
  </si>
  <si>
    <t>LAMPADA LED BIVOLT BULBO E27 20W - LUZ BRANCA - FORMATO TRADICIONAL</t>
  </si>
  <si>
    <t>LUMINARIA SOBR 2X16 CORPO CH ACO PINT ELETROST REFLETOR E ALETAS - REF. CS216AL-N - AMS; 1261 ? LUMAVI; SO004000 - CLARON/EQUIVALENTE</t>
  </si>
  <si>
    <t>LUMINARIA SOBR 2X32W CORPO CH ACO PINT ELETROST REFLETOR E ALETAS - REF. CS232AL-N - AMS; 2447 ? LUMAVI; SO005000 - CLARON/EQUIVALENTE</t>
  </si>
  <si>
    <t>LUMINARIA EMBUTIR 2X32W CORPO CH ACO PINT ELETROST REFLETOR E ALETAS - REF. CE232AL-N - AMES, 6025 - LUMAVI; SO0020000 ? CLARON/EQUIVALENTE</t>
  </si>
  <si>
    <t>LUMINARIA SOBR 4X16W CORPO CH ACO PINT ELETROST REFLETOR E ALETAS - REF. CS416AL-N - AMES, 1452 ? LUMAVI; SO006000 - CLARON/EQUIVALENTE</t>
  </si>
  <si>
    <t>LUMINARIA EMB 2X16W CORPO CH ACO PINT ELETROST REFLETOR E ALETAS - REF. CE216AL-N - AMS, 6024 ? LUMAVI; SO0010000 - CLARON/EQUIVALENTE</t>
  </si>
  <si>
    <t>ABRACADEIRA TIPO "D" COM CUNHA P/ ELETRODUTO 2" TEL 097</t>
  </si>
  <si>
    <t>PARAFUSO CABEÇA QUADRADA MAQUINA GALVANIZADO A FOGO 16 X 300MM</t>
  </si>
  <si>
    <t>PARAFUSO CABEÇA QUADRADA MAQUINA GALVANIZADO A FOGO 16 X 200MM</t>
  </si>
  <si>
    <t>SAIDA HORIZONTAL P/ ELETRODUTO 3/4" PRE ZZINCADA</t>
  </si>
  <si>
    <t>PARAFUSO ALLEN CABEÇA ABAULADA M16 X 45MM</t>
  </si>
  <si>
    <t>PARAFUSO ALLEN CABEÇA ABAULADA M16 X 125MM</t>
  </si>
  <si>
    <t>PARAFUSO ALLEN CABEÇA ABAULADA M16 X 150MM</t>
  </si>
  <si>
    <t>SOQUETE ANTI-VIBRATORIO P/LAMP FLUOR/LED PANAM/SIMILAR</t>
  </si>
  <si>
    <t>ARRUELA QUADRADA 38 X 38 X 3MM, C/ FURO 18MM.</t>
  </si>
  <si>
    <t>PARAFUSO ALLEN CABEÇA ABAULADA M10 X 150MM</t>
  </si>
  <si>
    <t>SAÍDA HORIZONTAL P/ ELETRODUTO Ø 2" PRE ZZINCADA</t>
  </si>
  <si>
    <t>TUBO DE CONCRETO SIMPLES DIAM. 30CM - PS1 PONTA E BOLSA</t>
  </si>
  <si>
    <t>TUBO DE CONCRETO SIMPLES DIAM. 20CM - PS1 - PONTA E BOLSA</t>
  </si>
  <si>
    <t>TUBO DE FERRO FUNDIDO DE 150MM PONTA E BOLSA (PB) - "TB SME"</t>
  </si>
  <si>
    <t>ANEL DE VEDAÇÃO AZUL PARA BACIA SANITARIA</t>
  </si>
  <si>
    <t>ADESIVO 60X60CM COM IMPRESSAO LOGO DIGITAL CONFORME PROJETO</t>
  </si>
  <si>
    <t>LUMINARIA EMB 4X16W CORPO CH ACO PINT ELETROST REFLETOR E ALETAS - REF. CE416AL-N - AMES, 6026 ? LUMAVI; SO003000 - CLARON/EQUIVALENTE</t>
  </si>
  <si>
    <t>PORTA MAD. MEXICANA (OITO PARTES HORIZONTAIS) C/VISOR P/ VERNIZ 0.80X2.10M</t>
  </si>
  <si>
    <t>PORTA MAD. MEXICANA (OITO PARTES HORIZONTAIS) 2F C/VISOR VERNIZ 1.60X2.10M</t>
  </si>
  <si>
    <t>PORTA MAD. MEXICANA (OITO PARTES HORIZONTAIS) C/VISOR P/ VERNIZ 0.60X2.10</t>
  </si>
  <si>
    <t>PORTA MAD. MEXICANA (OITO PARTES HORIZONTAIS) C/VISOR P/ VERNIZ 0.70X2.10</t>
  </si>
  <si>
    <t>PORTA MAD. MEXICANA (OITO PARTES HORIZONTAIS) C/VISOR P/ VERNIZ 0.90X2.10</t>
  </si>
  <si>
    <t>LIXADEIRA DE PAREDE, COM LED, POTÊNCIA 750 W, FREQUÊNCIA 60 HZ, VELOCIDADE 1000 A 2100 RPM, DIÂMETRO DA LIXA 225 MM - MATERIAIS NA OPERAÇÃO. AF_12/2022</t>
  </si>
  <si>
    <t>TELHAMENTO COM TELHA ESTRUTURAL DE FIBROCIMENTO E= 8 MM, COM ATÉ 2 ÁGUAS, INCLUSO IÇAMENTO. AF_07/2019_PS</t>
  </si>
  <si>
    <t>ESGOTAMENTO DE VALA COM BOMBA SUBMERSÍVEL. AF_12/2022</t>
  </si>
  <si>
    <t>INSTALAÇÃO E DESINSTALAÇÃO DE REGISTRO DE PVC PARA SISTEMA DE REBAIXAMENTO DE LENÇOL FREÁTICO POR PONTEIRAS FILTRANTES. AF_12/2022</t>
  </si>
  <si>
    <t>INSTALAÇÃO E DESINSTALAÇÃO DE CONJUNTO DE BOMBAS, À VÁCUO E CENTRÍFUGA, PARA SISTEMA DE REBAIXAMENTO DE LENÇOL FREÁTICO POR PONTEIRAS FILTRANTES (EXCLUI O FORNECIMENTO DE BOMBAS). AF_12/2022</t>
  </si>
  <si>
    <t>INSTALAÇÃO DE MATERIAL GRANULAR FILTRANTE PARA SISTEMA DE REBAIXAMENTO DE LENÇOL FREÁTICO POR POÇOS PROFUNDOSA, DIÂMETRO DO POÇO DE 400 MM. AF_12/2022</t>
  </si>
  <si>
    <t>INSTALAÇÃO E DESINSTALAÇÃO DE SISTEMA DE BOMBA PARA SISTEMA DE REBAIXAMENTO DE LENÇOL FREÁTICO POR POÇOS PROFUNDOS (EXCLUI O FORNECIMENTO DE BOMBA). AF_12/2022</t>
  </si>
  <si>
    <t>DRENO SUBSUPERFICIAL (SEÇÃO 0,40 X 0,40 M), COM TUBO DE PVC CORRUGADO RÍGIDO PERFURADO, DN 100 MM, ENCHIMENTO COM AREIA. AF_07/2021</t>
  </si>
  <si>
    <t>DRENO SUBSUPERFICIAL (SEÇÃO 0,40 X 0,40 M), COM TUBO DE PVC CORRUGADO RÍGIDO PERFURADO, DN 100 MM, ENCHIMENTO COM BRITA, ENVOLVIDO COM MANTA GEOTÊXTIL. AF_07/2021</t>
  </si>
  <si>
    <t>DRENO PROFUNDO (SEÇÃO 0,50 X 1,50 M), COM TUBO DE PVC CORRUGADO RÍGIDO PERFURADO, DN 100 MM, ENCHIMENTO COM AREIA, COM SELO DE ARGILA. AF_07/2021</t>
  </si>
  <si>
    <t>DRENO PROFUNDO (SEÇÃO 0,50 X 1,50 M), COM TUBO DE PVC CORRUGADO RÍGIDO PERFURADO, DN 100 MM, ENCHIMENTO COM AREIA. AF_07/2021</t>
  </si>
  <si>
    <t>DRENO PROFUNDO (SEÇÃO 0,50 X 1,50 M), COM TUBO DE PVC CORRUGADO RÍGIDO PERFURADO, DN 100 MM, ENCHIMENTO COM BRITA, ENVOLVIDO COM MANTA GEOTÊXTIL, COM SELO DE ARGILA. AF_07/2021</t>
  </si>
  <si>
    <t>DRENO PROFUNDO (SEÇÃO 0,50 X 1,50 M), COM TUBO DE PVC CORRUGADO RÍGIDO PERFURADO, DN 100 MM, ENCHIMENTO COM BRITA, ENVOLVIDO COM MANTA GEOTÊXTIL. AF_07/2021</t>
  </si>
  <si>
    <t>TUBO DE PVC CORRUGADO RÍGIDO PERFURADO, DN 100 MM, PARA DRENO - FORNECIMENTO E ASSENTAMENTO. AF_07/2021</t>
  </si>
  <si>
    <t>MONTAGEM DE ARMADURA DE ESTACAS, DIÂMETRO = 8,0 MM. AF_09/2021_PS</t>
  </si>
  <si>
    <t>MONTAGEM DE ARMADURA DE ESTACAS, DIÂMETRO = 10,0 MM. AF_09/2021_PS</t>
  </si>
  <si>
    <t>MONTAGEM DE ARMADURA DE ESTACAS, DIÂMETRO = 12,5 MM. AF_09/2021_PS</t>
  </si>
  <si>
    <t>MONTAGEM DE ARMADURA DE ESTACAS, DIÂMETRO = 16,0 MM. AF_09/2021_PS</t>
  </si>
  <si>
    <t>MONTAGEM DE ARMADURA DE ESTACAS, DIÂMETRO = 20,0 MM. AF_09/2021_PS</t>
  </si>
  <si>
    <t>MONTAGEM DE ARMADURA DE ESTACAS, DIÂMETRO = 25,0 MM. AF_09/2021_PS</t>
  </si>
  <si>
    <t>MONTAGEM DE ARMADURA TRANSVERSAL DE ESTACAS DE SEÇÃO CIRCULAR, DIÂMETRO = 5,0 MM. AF_09/2021_PS</t>
  </si>
  <si>
    <t>MONTAGEM DE ARMADURA TRANSVERSAL DE ESTACAS DE SEÇÃO CIRCULAR, DIÂMETRO = 6,30 MM. AF_09/2021_PS</t>
  </si>
  <si>
    <t>MONTAGEM DE ARMADURA TRANVERSAL DE ESTACAS DE SEÇÃO RETANGULAR, DIÂMETRO = 5,0 MM. AF_09/2021_PS</t>
  </si>
  <si>
    <t>MONTAGEM DE ARMADURA TRANSVERSAL DE ESTACAS DE SEÇÃO RETANGULAR, DIÂMETRO = 6,30 MM. AF_09/2021_PS</t>
  </si>
  <si>
    <t>FABRICAÇÃO, MONTAGEM E DESMONTAGEM DE FÔRMA PARA ESCADA HIDRÁULICA, EM CHAPA DE MADEIRA COMPENSADA RESINADA, E = 17 MM, 3 UTILIZAÇÕES. AF_08/2022</t>
  </si>
  <si>
    <t>FABRICAÇÃO, MONTAGEM E DESMONTAGEM DE FÔRMA PARA BACIA DE DISSIPAÇÃO, EM MADEIRA SERRADA, E = 25 MM, 2 UTILIZAÇÕES. AF_08/2022</t>
  </si>
  <si>
    <t>CONCRETAGEM DE DISSIPADOR DE ENERGIA, CONCRETO USINADO, FCK = 20 MPA, COM USO DE BOMBA - LANÇAMENTO, ADENSAMENTO E ACABAMENTO. AF_08/2022</t>
  </si>
  <si>
    <t>PEDRA DE MÃO FIXADA COM CONCRETO PARA BACIA DE DISSIPAÇÃO, 40% DE CONCRETO EM VOLUME, FCK = 20 MPA, COM USO DE JERICA E PREPARO EM BETONEIRA DE 600 L - AREIA, BRITA E PEDRA DE MÃO COMERCIAIS - LANÇAMENTO, ADENSAMENTO E ACABAMENTO. AF_08/2022</t>
  </si>
  <si>
    <t>PEDRA ARGAMASSADA COM CIMENTO E AREIA 1:3, 40% DE ARGAMASSA EM VOLUME - AREIA E PEDRA DE MÃO COMERCIAIS - FORNECIMENTO E ASSENTAMENTO. AF_08/2022</t>
  </si>
  <si>
    <t>CONCRETAGEM DE DISSIPADOR DE ENERGIA, FCK = 20 MPA, COM USO DE JERICAS E PREPARO EM BETONEIRA DE 600 L - AREIA E BRITA COMERCIAIS - LANÇAMENTO, ADENSAMENTO E ACABAMENTO. AF_08/2022</t>
  </si>
  <si>
    <t>BACIA DE DISSIPAÇÃO, TIPO BACIA EM PEDRA DE MÃO ARGAMASSADA (DES 01, 02, 03, 04), LANÇADO MANUALMENTE, INCLUINDO MATERIAIS E FÔRMAS (2 UTILIZAÇÕES). AF_08/2022</t>
  </si>
  <si>
    <t>BACIA DE DISSIPAÇÃO, TIPO BACIA COM DENTES DE CONCRETO (01), COM PREPARO MANUAL, FCK = 20 MPA, LANÇADO MANUALMENTE, INCLUINDO MATERIAIS E FÔRMAS (2 UTILIZAÇÕES). AF_08/2022</t>
  </si>
  <si>
    <t>BACIA DE DISSIPAÇÃO, LARGURA ATÉ 1 M, TIPO BACIA EM PEDRA DE MÃO FIXADA COM CONCRETO (DEB 01, 02), COM PREPARO MANUAL, FCK = 20 MPA, LANÇADO MANUALMENTE, INCLUINDO MATERIAIS E FÔRMAS (2 UTILIZAÇÕES). AF_08/2022</t>
  </si>
  <si>
    <t>BACIA DE DISSIPAÇÃO, LARGURA DE 1 A 4 M, TIPO BACIA EM PEDRA DE MÃO FIXADA COM CONCRETO (DEB 03, 04, 05, 06), COM PREPARO MANUAL, FCK = 20 MPA, LANÇADO MANUALMENTE, INCLUINDO MATERIAIS E FÔRMAS (2 UTILIZAÇÕES). AF_08/2022</t>
  </si>
  <si>
    <t>BACIA DE DISSIPAÇÃO, LARGURA DE 4 A 9,2 M, TIPO BACIA EM PEDRA DE MÃO FIXADA COM CONCRETO (DEB 07, 08, 09, 10, 11, 12, 13), COM PREPARO MANUAL, FCK = 20 MPA, LANÇADO MANUALMENTE, INCLUINDO MATERIAIS E FÔRMAS (2 UTILIZAÇÕES). AF_08/2022</t>
  </si>
  <si>
    <t>DESCIDA D'ÁGUA RÁPIDA (DAR 03), EM CONCRETO USINADO, FCK = 20 MPA, LANÇADO COM BOMBA, INCLUINDO ARMAÇÃO, MATERIAIS E FÔRMAS (2 UTILIZAÇÕES). AF_08/2022</t>
  </si>
  <si>
    <t>AR CONDICIONADO SPLIT INVERTER, HI-WALL (PAREDE), 9000 BTU/H, CICLO FRIO - FORNECIMENTO E INSTALAÇÃO. AF_11/2021_PE</t>
  </si>
  <si>
    <t>AR CONDICIONADO SPLIT ON/OFF, HI-WALL (PAREDE), 9000 BTUS/H, CICLO FRIO - FORNECIMENTO E INSTALAÇÃO. AF_11/2021_PE</t>
  </si>
  <si>
    <t>AR CONDICIONADO SPLIT ON/OFF, HI-WALL (PAREDE), 9000 BTUS/H, CICLO QUENTE/FRIO - FORNECIMENTO E INSTALAÇÃO. AF_11/2021_PE</t>
  </si>
  <si>
    <t>AR CONDICIONADO SPLIT INVERTER, HI-WALL (PAREDE), 12000 BTU/H, CICLO FRIO - FORNECIMENTO E INSTALAÇÃO. AF_11/2021_PE</t>
  </si>
  <si>
    <t>AR CONDICIONADO SPLIT ON/OFF, HI-WALL (PAREDE), 12000 BTUS/H, CICLO FRIO - FORNECIMENTO E INSTALAÇÃO. AF_11/2021_PE</t>
  </si>
  <si>
    <t>AR CONDICIONADO SPLIT ON/OFF, HI-WALL (PAREDE), 12000 BTUS/H, CICLO QUENTE/FRIO - FORNECIMENTO E INSTALAÇÃO. AF_11/2021_PE</t>
  </si>
  <si>
    <t>AR CONDICIONADO SPLIT INVERTER, HI-WALL (PAREDE), 18000 BTU/H, CICLO FRIO - FORNECIMENTO E INSTALAÇÃO. AF_11/2021_PE</t>
  </si>
  <si>
    <t>AR CONDICIONADO SPLIT ON/OFF, HI-WALL (PAREDE), 18000 BTUS/H, CICLO FRIO - FORNECIMENTO E INSTALAÇÃO. AF_11/2021_PE</t>
  </si>
  <si>
    <t>AR CONDICIONADO SPLIT ON/OFF, HI-WALL (PAREDE), 18000 BTUS/H, CICLO QUENTE/FRIO - FORNECIMENTO E INSTALAÇÃO. AF_11/2021_PE</t>
  </si>
  <si>
    <t>AR CONDICIONADO SPLIT INVERTER, HI-WALL (PAREDE), 24000 BTU/H, CICLO FRIO - FORNECIMENTO E INSTALAÇÃO. AF_11/2021_PE</t>
  </si>
  <si>
    <t>AR CONDICIONADO SPLIT ON/OFF, HI-WALL (PAREDE), 24000 BTUS/H, CICLO FRIO - FORNECIMENTO E INSTALAÇÃO. AF_11/2021_PE</t>
  </si>
  <si>
    <t>AR CONDICIONADO SPLIT ON/OFF, HI-WALL (PAREDE), 24000 BTUS/H, CICLO QUENTE/FRIO - FORNECIMENTO E INSTALAÇÃO. AF_11/2021_PE</t>
  </si>
  <si>
    <t>AR CONDICIONADO SPLIT INVERTER, PISO TETO, 48000 BTU/H, CICLO FRIO - FORNECIMENTO E INSTALAÇÃO. AF_11/2021_PE</t>
  </si>
  <si>
    <t>AR CONDICIONADO SPLIT ON/OFF, PISO TETO, 48.000 BTU/H, CICLO FRIO - FORNECIMENTO E INSTALAÇÃO. AF_11/2021_PE</t>
  </si>
  <si>
    <t>AR CONDICIONADO SPLIT INVERTER, PISO TETO, APRESENTANDO ENTRE 54000 E 58000 BTU/H, CICLO FRIO - FORNECIMENTO E INSTALAÇÃO. AF_11/2021_PE</t>
  </si>
  <si>
    <t>AR CONDICIONADO SPLIT ON/OFF, PISO TETO, 60.000 BTU/H, CICLO FRIO - FORNECIMENTO E INSTALAÇÃO. AF_11/2021_PE</t>
  </si>
  <si>
    <t>AR CONDICIONADO SPLIT ON/OFF, CASSETE (TETO), FRIO 4 VIAS 18000 BTU/H - FORNECIMENTO E INSTALAÇÃO. AF_11/2021_PE</t>
  </si>
  <si>
    <t>AR CONDICIONADO SPLIT ON/OFF, CASSETE (TETO), 18000 BTU/H, CICLO QUENTE/FRIO - FORNECIMENTO E INSTALAÇÃO. AF_11/2021_PE</t>
  </si>
  <si>
    <t>AR CONDICIONADO SPLIT ON/OFF, CASSETE (TETO), FRIO 4 VIAS 24000 BTU/H - FORNECIMENTO E INSTALAÇÃO. AF_11/2021_PE</t>
  </si>
  <si>
    <t>AR CONDICIONADO SPLIT ON/OFF, CASSETE (TETO), 24000 BTU/H, CICLO QUENTE/FRIO - FORNECIMENTO E INSTALAÇÃO. AF_11/2021_PE</t>
  </si>
  <si>
    <t>AR CONDICIONADO SPLIT ON/OFF, CASSETE (TETO), FRIO 4 VIAS 36000 BTU/H - FORNECIMENTO E INSTALAÇÃO. AF_11/2021_PE</t>
  </si>
  <si>
    <t>AR CONDICIONADO SPLIT ON/OFF, CASSETE (TETO), 36000 BTU/H, CICLO QUENTE/FRIO - FORNECIMENTO E INSTALAÇÃO. AF_11/2021_PE</t>
  </si>
  <si>
    <t>AR CONDICIONADO SPLIT ON/OFF, CASSETE (TETO), FRIO 4 VIAS 48000 BTU/H - FORNECIMENTO E INSTALAÇÃO. AF_11/2021_PE</t>
  </si>
  <si>
    <t>AR CONDICIONADO SPLIT ON/OFF, CASSETE (TETO), 48000 BTU/H, CICLO QUENTE/FRIO - FORNECIMENTO E INSTALAÇÃO. AF_11/2021_PE</t>
  </si>
  <si>
    <t>AR CONDICIONADO SPLIT ON/OFF, CASSETE (TETO), FRIO 4 VIAS 60000 BTU/H - FORNECIMENTO E INSTALAÇÃO. AF_11/2021_PE</t>
  </si>
  <si>
    <t>AR CONDICIONADO SPLIT ON/OFF, CASSETE (TETO), 60000 BTU/H, CICLO QUENTE/FRIO - FORNECIMENTO E INSTALAÇÃO. AF_11/2021_PE</t>
  </si>
  <si>
    <t>AR CONDICIONADO SPLITÃO 10 TR - FORNECIMENTO E INSTALAÇÃO. AF_11/2021_PE</t>
  </si>
  <si>
    <t>AR CONDICIONADO SPLITÃO 15 TR - FORNECIMENTO E INSTALAÇÃO. AF_11/2021_PE</t>
  </si>
  <si>
    <t>TUBO PVC, SERIE NORMAL, ESGOTO PREDIAL, DN 40 MM, FORNECIDO E INSTALADO EM RAMAL DE DESCARGA OU RAMAL DE ESGOTO SANITÁRIO. AF_08/2022</t>
  </si>
  <si>
    <t>TUBO PVC, SERIE NORMAL, ESGOTO PREDIAL, DN 50 MM, FORNECIDO E INSTALADO EM RAMAL DE DESCARGA OU RAMAL DE ESGOTO SANITÁRIO. AF_08/2022</t>
  </si>
  <si>
    <t>TUBO PVC, SERIE NORMAL, ESGOTO PREDIAL, DN 75 MM, FORNECIDO E INSTALADO EM RAMAL DE DESCARGA OU RAMAL DE ESGOTO SANITÁRIO. AF_08/2022</t>
  </si>
  <si>
    <t>TUBO PVC, SERIE NORMAL, ESGOTO PREDIAL, DN 100 MM, FORNECIDO E INSTALADO EM RAMAL DE DESCARGA OU RAMAL DE ESGOTO SANITÁRIO. AF_08/2022</t>
  </si>
  <si>
    <t>TUBO PVC, SERIE NORMAL, ESGOTO PREDIAL, DN 50 MM, FORNECIDO E INSTALADO EM PRUMADA DE ESGOTO SANITÁRIO OU VENTILAÇÃO. AF_08/2022</t>
  </si>
  <si>
    <t>TUBO PVC, SERIE NORMAL, ESGOTO PREDIAL, DN 75 MM, FORNECIDO E INSTALADO EM PRUMADA DE ESGOTO SANITÁRIO OU VENTILAÇÃO. AF_08/2022</t>
  </si>
  <si>
    <t>TUBO PVC, SERIE NORMAL, ESGOTO PREDIAL, DN 100 MM, FORNECIDO E INSTALADO EM PRUMADA DE ESGOTO SANITÁRIO OU VENTILAÇÃO. AF_08/2022</t>
  </si>
  <si>
    <t>TUBO PVC, SERIE NORMAL, ESGOTO PREDIAL, DN 100 MM, FORNECIDO E INSTALADO EM SUBCOLETOR AÉREO DE ESGOTO SANITÁRIO. AF_08/2022</t>
  </si>
  <si>
    <t>TUBO PVC, SERIE NORMAL, ESGOTO PREDIAL, DN 150 MM, FORNECIDO E INSTALADO EM SUBCOLETOR AÉREO DE ESGOTO SANITÁRIO. AF_08/2022</t>
  </si>
  <si>
    <t>TUBO, PPR, DN 20, CLASSE PN20, INSTALADO EM RAMAL OU SUB-RAMAL DE ÁGUA - FORNECIMENTO E INSTALAÇÃO. AF_08/2022</t>
  </si>
  <si>
    <t>TUBO, PPR, DN 20, CLASSE PN25, INSTALADO EM RAMAL OU SUB-RAMAL DE ÁGUA - FORNECIMENTO E INSTALAÇÃO. AF_08/2022</t>
  </si>
  <si>
    <t>JOELHO 90 GRAUS, PVC, SERIE NORMAL, ESGOTO PREDIAL, DN 40 MM, JUNTA SOLDÁVEL, FORNECIDO E INSTALADO EM RAMAL DE DESCARGA OU RAMAL DE ESGOTO SANITÁRIO. AF_08/2022</t>
  </si>
  <si>
    <t>JOELHO 45 GRAUS, PVC, SERIE NORMAL, ESGOTO PREDIAL, DN 40 MM, JUNTA SOLDÁVEL, FORNECIDO E INSTALADO EM RAMAL DE DESCARGA OU RAMAL DE ESGOTO SANITÁRIO. AF_08/2022</t>
  </si>
  <si>
    <t>CURVA CURTA 90 GRAUS, PVC, SERIE NORMAL, ESGOTO PREDIAL, DN 40 MM, JUNTA SOLDÁVEL, FORNECIDO E INSTALADO EM RAMAL DE DESCARGA OU RAMAL DE ESGOTO SANITÁRIO. AF_08/2022</t>
  </si>
  <si>
    <t>CURVA LONGA 90 GRAUS, PVC, SERIE NORMAL, ESGOTO PREDIAL, DN 40 MM, JUNTA SOLDÁVEL, FORNECIDO E INSTALADO EM RAMAL DE DESCARGA OU RAMAL DE ESGOTO SANITÁRIO. AF_08/2022</t>
  </si>
  <si>
    <t>JOELHO 90 GRAUS, PVC, SERIE NORMAL, ESGOTO PREDIAL, DN 50 MM, JUNTA ELÁSTICA, FORNECIDO E INSTALADO EM RAMAL DE DESCARGA OU RAMAL DE ESGOTO SANITÁRIO. AF_08/2022</t>
  </si>
  <si>
    <t>JOELHO 45 GRAUS, PVC, SERIE NORMAL, ESGOTO PREDIAL, DN 50 MM, JUNTA ELÁSTICA, FORNECIDO E INSTALADO EM RAMAL DE DESCARGA OU RAMAL DE ESGOTO SANITÁRIO. AF_08/2022</t>
  </si>
  <si>
    <t>CURVA CURTA 90 GRAUS, PVC, SERIE NORMAL, ESGOTO PREDIAL, DN 50 MM, JUNTA ELÁSTICA, FORNECIDO E INSTALADO EM RAMAL DE DESCARGA OU RAMAL DE ESGOTO SANITÁRIO. AF_08/2022</t>
  </si>
  <si>
    <t>CURVA LONGA 90 GRAUS, PVC, SERIE NORMAL, ESGOTO PREDIAL, DN 50 MM, JUNTA ELÁSTICA, FORNECIDO E INSTALADO EM RAMAL DE DESCARGA OU RAMAL DE ESGOTO SANITÁRIO. AF_08/2022</t>
  </si>
  <si>
    <t>JOELHO 90 GRAUS, PVC, SERIE NORMAL, ESGOTO PREDIAL, DN 75 MM, JUNTA ELÁSTICA, FORNECIDO E INSTALADO EM RAMAL DE DESCARGA OU RAMAL DE ESGOTO SANITÁRIO. AF_08/2022</t>
  </si>
  <si>
    <t>JOELHO 45 GRAUS, PVC, SERIE NORMAL, ESGOTO PREDIAL, DN 75 MM, JUNTA ELÁSTICA, FORNECIDO E INSTALADO EM RAMAL DE DESCARGA OU RAMAL DE ESGOTO SANITÁRIO. AF_08/2022</t>
  </si>
  <si>
    <t>CURVA CURTA 90 GRAUS, PVC, SERIE NORMAL, ESGOTO PREDIAL, DN 75 MM, JUNTA ELÁSTICA, FORNECIDO E INSTALADO EM RAMAL DE DESCARGA OU RAMAL DE ESGOTO SANITÁRIO. AF_08/2022</t>
  </si>
  <si>
    <t>CURVA LONGA 90 GRAUS, PVC, SERIE NORMAL, ESGOTO PREDIAL, DN 75 MM, JUNTA ELÁSTICA, FORNECIDO E INSTALADO EM RAMAL DE DESCARGA OU RAMAL DE ESGOTO SANITÁRIO. AF_08/2022</t>
  </si>
  <si>
    <t>JOELHO 90 GRAUS, PVC, SERIE NORMAL, ESGOTO PREDIAL, DN 100 MM, JUNTA ELÁSTICA, FORNECIDO E INSTALADO EM RAMAL DE DESCARGA OU RAMAL DE ESGOTO SANITÁRIO. AF_08/2022</t>
  </si>
  <si>
    <t>JOELHO 45 GRAUS, PVC, SERIE NORMAL, ESGOTO PREDIAL, DN 100 MM, JUNTA ELÁSTICA, FORNECIDO E INSTALADO EM RAMAL DE DESCARGA OU RAMAL DE ESGOTO SANITÁRIO. AF_08/2022</t>
  </si>
  <si>
    <t>CURVA CURTA 90 GRAUS, PVC, SERIE NORMAL, ESGOTO PREDIAL, DN 100 MM, JUNTA ELÁSTICA, FORNECIDO E INSTALADO EM RAMAL DE DESCARGA OU RAMAL DE ESGOTO SANITÁRIO. AF_08/2022</t>
  </si>
  <si>
    <t>CURVA LONGA 90 GRAUS, PVC, SERIE NORMAL, ESGOTO PREDIAL, DN 100 MM, JUNTA ELÁSTICA, FORNECIDO E INSTALADO EM RAMAL DE DESCARGA OU RAMAL DE ESGOTO SANITÁRIO. AF_08/2022</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</si>
  <si>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</si>
  <si>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</si>
  <si>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LUVA DE CORRER, PVC, SERIE NORMAL, ESGOTO PREDIAL, DN 50 MM, JUNTA ELÁSTICA, FORNECIDO E INSTALADO EM RAMAL DE DESCARGA OU RAMAL DE ESGOTO SANITÁRIO. AF_08/2022</t>
  </si>
  <si>
    <t>LUVA SIMPLES, PVC, SERIE NORMAL, ESGOTO PREDIAL, DN 75 MM, JUNTA ELÁSTICA, FORNECIDO E INSTALADO EM RAMAL DE DESCARGA OU RAMAL DE ESGOTO SANITÁRIO. AF_08/2022</t>
  </si>
  <si>
    <t>LUVA DE CORRER, PVC, SERIE NORMAL, ESGOTO PREDIAL, DN 75 MM, JUNTA ELÁSTICA, FORNECIDO E INSTALADO EM RAMAL DE DESCARGA OU RAMAL DE ESGOTO SANITÁRIO. AF_08/2022</t>
  </si>
  <si>
    <t>LUVA SIMPLES, PVC, SERIE NORMAL, ESGOTO PREDIAL, DN 100 MM, JUNTA ELÁSTICA, FORNECIDO E INSTALADO EM RAMAL DE DESCARGA OU RAMAL DE ESGOTO SANITÁRIO. AF_08/2022</t>
  </si>
  <si>
    <t>LUVA DE CORRER, PVC, SERIE NORMAL, ESGOTO PREDIAL, DN 100 MM, JUNTA ELÁSTICA, FORNECIDO E INSTALADO EM RAMAL DE DESCARGA OU RAMAL DE ESGOTO SANITÁRIO. AF_08/2022</t>
  </si>
  <si>
    <t>TE, PVC, SERIE NORMAL, ESGOTO PREDIAL, DN 40 X 40 MM, JUNTA SOLDÁVEL, FORNECIDO E INSTALADO EM RAMAL DE DESCARGA OU RAMAL DE ESGOTO SANITÁRIO. AF_08/2022</t>
  </si>
  <si>
    <t>JUNÇÃO SIMPLES, PVC, SERIE NORMAL, ESGOTO PREDIAL, DN 40 MM, JUNTA SOLDÁVEL, FORNECIDO E INSTALADO EM RAMAL DE DESCARGA OU RAMAL DE ESGOTO SANITÁRIO. AF_08/2022</t>
  </si>
  <si>
    <t>TE, PVC, SERIE NORMAL, ESGOTO PREDIAL, DN 50 X 50 MM, JUNTA ELÁSTICA, FORNECIDO E INSTALADO EM RAMAL DE DESCARGA OU RAMAL DE ESGOTO SANITÁRIO. AF_08/2022</t>
  </si>
  <si>
    <t>JUNÇÃO SIMPLES, PVC, SERIE NORMAL, ESGOTO PREDIAL, DN 50 X 50 MM, JUNTA ELÁSTICA, FORNECIDO E INSTALADO EM RAMAL DE DESCARGA OU RAMAL DE ESGOTO SANITÁRIO. AF_08/2022</t>
  </si>
  <si>
    <t>TE, PVC, SERIE NORMAL, ESGOTO PREDIAL, DN 75 X 75 MM, JUNTA ELÁSTICA, FORNECIDO E INSTALADO EM RAMAL DE DESCARGA OU RAMAL DE ESGOTO SANITÁRIO. AF_08/2022</t>
  </si>
  <si>
    <t>JUNÇÃO SIMPLES, PVC, SERIE NORMAL, ESGOTO PREDIAL, DN 75 X 75 MM, JUNTA ELÁSTICA, FORNECIDO E INSTALADO EM RAMAL DE DESCARGA OU RAMAL DE ESGOTO SANITÁRIO. AF_08/2022</t>
  </si>
  <si>
    <t>TE, PVC, SERIE NORMAL, ESGOTO PREDIAL, DN 100 X 100 MM, JUNTA ELÁSTICA, FORNECIDO E INSTALADO EM RAMAL DE DESCARGA OU RAMAL DE ESGOTO SANITÁRIO. AF_08/2022</t>
  </si>
  <si>
    <t>JUNÇÃO SIMPLES, PVC, SERIE NORMAL, ESGOTO PREDIAL, DN 100 X 100 MM, JUNTA ELÁSTICA, FORNECIDO E INSTALADO EM RAMAL DE DESCARGA OU RAMAL DE ESGOTO SANITÁRIO. AF_08/2022</t>
  </si>
  <si>
    <t>JOELHO 90 GRAUS, PVC, SERIE NORMAL, ESGOTO PREDIAL, DN 50 MM, JUNTA ELÁSTICA, FORNECIDO E INSTALADO EM PRUMADA DE ESGOTO SANITÁRIO OU VENTILAÇÃO. AF_08/2022</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</si>
  <si>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</si>
  <si>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</si>
  <si>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</si>
  <si>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JOELHO 90 GRAUS, PVC, SERIE NORMAL, ESGOTO PREDIAL, DN 75 MM, JUNTA ELÁSTICA, FORNECIDO E INSTALADO EM PRUMADA DE ESGOTO SANITÁRIO OU VENTILAÇÃO. AF_08/2022</t>
  </si>
  <si>
    <t>JOELHO 45 GRAUS, PVC, SERIE NORMAL, ESGOTO PREDIAL, DN 75 MM, JUNTA ELÁSTICA, FORNECIDO E INSTALADO EM PRUMADA DE ESGOTO SANITÁRIO OU VENTILAÇÃO. AF_08/2022</t>
  </si>
  <si>
    <t>CURVA CURTA 90 GRAUS, PVC, SERIE NORMAL, ESGOTO PREDIAL, DN 75 MM, JUNTA ELÁSTICA, FORNECIDO E INSTALADO EM PRUMADA DE ESGOTO SANITÁRIO OU VENTILAÇÃO. AF_08/2022</t>
  </si>
  <si>
    <t>CURVA LONGA 90 GRAUS, PVC, SERIE NORMAL, ESGOTO PREDIAL, DN 75 MM, JUNTA ELÁSTICA, FORNECIDO E INSTALADO EM PRUMADA DE ESGOTO SANITÁRIO OU VENTILAÇÃO. AF_08/2022</t>
  </si>
  <si>
    <t>JOELHO 90 GRAUS, PVC, SERIE NORMAL, ESGOTO PREDIAL, DN 100 MM, JUNTA ELÁSTICA, FORNECIDO E INSTALADO EM PRUMADA DE ESGOTO SANITÁRIO OU VENTILAÇÃO. AF_08/2022</t>
  </si>
  <si>
    <t>JOELHO 45 GRAUS, PVC, SERIE NORMAL, ESGOTO PREDIAL, DN 100 MM, JUNTA ELÁSTICA, FORNECIDO E INSTALADO EM PRUMADA DE ESGOTO SANITÁRIO OU VENTILAÇÃO. AF_08/2022</t>
  </si>
  <si>
    <t>CURVA CURTA 90 GRAUS, PVC, SERIE NORMAL, ESGOTO PREDIAL, DN 100 MM, JUNTA ELÁSTICA, FORNECIDO E INSTALADO EM PRUMADA DE ESGOTO SANITÁRIO OU VENTILAÇÃO. AF_08/2022</t>
  </si>
  <si>
    <t>CURVA LONGA 90 GRAUS, PVC, SERIE NORMAL, ESGOTO PREDIAL, DN 100 MM, JUNTA ELÁSTICA, FORNECIDO E INSTALADO EM PRUMADA DE ESGOTO SANITÁRIO OU VENTILAÇÃO. AF_08/2022</t>
  </si>
  <si>
    <t>LUVA SIMPLES, PVC, SERIE NORMAL, ESGOTO PREDIAL, DN 50 MM, JUNTA ELÁSTICA, FORNECIDO E INSTALADO EM PRUMADA DE ESGOTO SANITÁRIO OU VENTILAÇÃO. AF_08/2022</t>
  </si>
  <si>
    <t>LUVA DE CORRER, PVC, SERIE NORMAL, ESGOTO PREDIAL, DN 50 MM, JUNTA ELÁSTICA, FORNECIDO E INSTALADO EM PRUMADA DE ESGOTO SANITÁRIO OU VENTILAÇÃO. AF_08/2022</t>
  </si>
  <si>
    <t>LUVA SIMPLES, PVC, SERIE NORMAL, ESGOTO PREDIAL, DN 75 MM, JUNTA ELÁSTICA, FORNECIDO E INSTALADO EM PRUMADA DE ESGOTO SANITÁRIO OU VENTILAÇÃO. AF_08/2022</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</si>
  <si>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</si>
  <si>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</si>
  <si>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LUVA DE CORRER, PVC, SERIE NORMAL, ESGOTO PREDIAL, DN 100 MM, JUNTA ELÁSTICA, FORNECIDO E INSTALADO EM PRUMADA DE ESGOTO SANITÁRIO OU VENTILAÇÃO. AF_08/2022</t>
  </si>
  <si>
    <t>TE, PVC, SERIE NORMAL, ESGOTO PREDIAL, DN 50 X 50 MM, JUNTA ELÁSTICA, FORNECIDO E INSTALADO EM PRUMADA DE ESGOTO SANITÁRIO OU VENTILAÇÃO. AF_08/2022</t>
  </si>
  <si>
    <t>JUNÇÃO SIMPLES, PVC, SERIE NORMAL, ESGOTO PREDIAL, DN 50 X 50 MM, JUNTA ELÁSTICA, FORNECIDO E INSTALADO EM PRUMADA DE ESGOTO SANITÁRIO OU VENTILAÇÃO. AF_08/2022</t>
  </si>
  <si>
    <t>TE, PVC, SERIE NORMAL, ESGOTO PREDIAL, DN 75 X 75 MM, JUNTA ELÁSTICA, FORNECIDO E INSTALADO EM PRUMADA DE ESGOTO SANITÁRIO OU VENTILAÇÃO. AF_08/2022</t>
  </si>
  <si>
    <t>JUNÇÃO SIMPLES, PVC, SERIE NORMAL, ESGOTO PREDIAL, DN 75 X 75 MM, JUNTA ELÁSTICA, FORNECIDO E INSTALADO EM PRUMADA DE ESGOTO SANITÁRIO OU VENTILAÇÃO. AF_08/2022</t>
  </si>
  <si>
    <t>TE, PVC, SERIE NORMAL, ESGOTO PREDIAL, DN 100 X 100 MM, JUNTA ELÁSTICA, FORNECIDO E INSTALADO EM PRUMADA DE ESGOTO SANITÁRIO OU VENTILAÇÃO. AF_08/2022</t>
  </si>
  <si>
    <t>JUNÇÃO SIMPLES, PVC, SERIE NORMAL, ESGOTO PREDIAL, DN 100 X 100 MM, JUNTA ELÁSTICA, FORNECIDO E INSTALADO EM PRUMADA DE ESGOTO SANITÁRIO OU VENTILAÇÃO. AF_08/2022</t>
  </si>
  <si>
    <t>JOELHO 90 GRAUS, PVC, SERIE NORMAL, ESGOTO PREDIAL, DN 100 MM, JUNTA ELÁSTICA, FORNECIDO E INSTALADO EM SUBCOLETOR AÉREO DE ESGOTO SANITÁRIO. AF_08/2022</t>
  </si>
  <si>
    <t>JOELHO 45 GRAUS, PVC, SERIE NORMAL, ESGOTO PREDIAL, DN 100 MM, JUNTA ELÁSTICA, FORNECIDO E INSTALADO EM SUBCOLETOR AÉREO DE ESGOTO SANITÁRIO. AF_08/2022</t>
  </si>
  <si>
    <t>CURVA CURTA 90 GRAUS, PVC, SERIE NORMAL, ESGOTO PREDIAL, DN 100 MM, JUNTA ELÁSTICA, FORNECIDO E INSTALADO EM SUBCOLETOR AÉREO DE ESGOTO SANITÁRIO. AF_08/2022</t>
  </si>
  <si>
    <t>CURVA LONGA 90 GRAUS, PVC, SERIE NORMAL, ESGOTO PREDIAL, DN 100 MM, JUNTA ELÁSTICA, FORNECIDO E INSTALADO EM SUBCOLETOR AÉREO DE ESGOTO SANITÁRIO. AF_08/2022</t>
  </si>
  <si>
    <t>JOELHO 90 GRAUS, PVC, SERIE NORMAL, ESGOTO PREDIAL, DN 150 MM, JUNTA ELÁSTICA, FORNECIDO E INSTALADO EM SUBCOLETOR AÉREO DE ESGOTO SANITÁRIO. AF_08/2022</t>
  </si>
  <si>
    <t>JOELHO 45 GRAUS, PVC, SERIE NORMAL, ESGOTO PREDIAL, DN 150 MM, JUNTA ELÁSTICA, FORNECIDO E INSTALADO EM SUBCOLETOR AÉREO DE ESGOTO SANITÁRIO. AF_08/2022</t>
  </si>
  <si>
    <t>LUVA SIMPLES, PVC, SERIE NORMAL, ESGOTO PREDIAL, DN 100 MM, JUNTA ELÁSTICA, FORNECIDO E INSTALADO EM SUBCOLETOR AÉREO DE ESGOTO SANITÁRIO. AF_08/2022</t>
  </si>
  <si>
    <t>LUVA DE CORRER, PVC, SERIE NORMAL, ESGOTO PREDIAL, DN 100 MM, JUNTA ELÁSTICA, FORNECIDO E INSTALADO EM SUBCOLETOR AÉREO DE ESGOTO SANITÁRIO. AF_08/2022</t>
  </si>
  <si>
    <t>TE, PVC, SERIE NORMAL, ESGOTO PREDIAL, DN 100 X 100 MM, JUNTA ELÁSTICA, FORNECIDO E INSTALADO EM SUBCOLETOR AÉREO DE ESGOTO SANITÁRIO. AF_08/2022</t>
  </si>
  <si>
    <t>JUNÇÃO SIMPLES, PVC, SERIE NORMAL, ESGOTO PREDIAL, DN 100 X 100 MM, JUNTA ELÁSTICA, FORNECIDO E INSTALADO EM SUBCOLETOR AÉREO DE ESGOTO SANITÁRIO. AF_08/2022</t>
  </si>
  <si>
    <t>JOELHO 90 GRAUS, PVC, SOLDÁVEL, DN 25MM, INSTALADO EM DRENO DE AR-CONDICIONADO - FORNECIMENTO E INSTALAÇÃO. AF_08/2022</t>
  </si>
  <si>
    <t>JOELHO 45 GRAUS, PVC, SOLDÁVEL, DN 25MM, INSTALADO EM DRENO DE AR-CONDICIONADO - FORNECIMENTO E INSTALAÇÃO. AF_08/2022</t>
  </si>
  <si>
    <t>LUVA, PVC, SOLDÁVEL, DN 25MM, INSTALADO EM DRENO DE AR-CONDICIONADO - FORNECIMENTO E INSTALAÇÃO. AF_08/2022</t>
  </si>
  <si>
    <t>TE, PVC, SOLDÁVEL, DN 25MM, INSTALADO EM DRENO DE AR-CONDICIONADO - FORNECIMENTO E INSTALAÇÃO. AF_08/2022</t>
  </si>
  <si>
    <t>LUVA SIMPLES, PVC, SÉRIE NORMAL, ESGOTO PREDIAL, DN 150 MM, JUNTA ELÁSTICA, FORNECIDO E INSTALADO EM SUBCOLETOR AÉREO DE ESGOTO SANITÁRIO. AF_08/2022</t>
  </si>
  <si>
    <t>JOELHO 90 GRAUS, PPR, DN 32 MM, CLASSE PN 25, INSTALADO EM RAMAL DE DISTRIBUIÇÃO - FORNECIMENTO E INSTALAÇÃO. AF_08/2022</t>
  </si>
  <si>
    <t>JOELHO 45 GRAUS, PPR, DN 32 MM, CLASSE PN 25, INSTALADO EM RAMAL DE DISTRIBUIÇÃO DE ÁGUA - FORNECIMENTO E INSTALAÇÃO. AF_08/2022</t>
  </si>
  <si>
    <t>JOELHO 90 GRAUS, PPR, DN 40 MM, CLASSE PN 25, INSTALADO EM RAMAL DE DISTRIBUIÇÃO - FORNECIMENTO E INSTALAÇÃO. AF_08/2022</t>
  </si>
  <si>
    <t>JOELHO 45 GRAUS, PPR, DN 40 MM, CLASSE PN 25, INSTALADO EM RAMAL DE DISTRIBUIÇÃO DE ÁGUA - FORNECIMENTO E INSTALAÇÃO. AF_08/2022</t>
  </si>
  <si>
    <t>BUCHA DE REDUÇÃO, PPR, DN 25 X 20 MM, INSTALADO EM RAMAL OU SUB-RAMAL DE ÁGUA - FORNECIMENTO E INSTALAÇÃO. AF_08/2022</t>
  </si>
  <si>
    <t>TÊ MISTURADOR, PPR, F M M, DN 25 X 25 MM, INSTALADO EM RAMAL OU SUB-RAMAL DE ÁGUA - FORNECIMENTO E INSTALAÇÃO. AF_08/2022</t>
  </si>
  <si>
    <t>JOELHO 45 GRAUS, PPR, F/ F, DN 90 MM, INSTALADO EM PRUMADA DE ÁGUA - FORNECIMENTO E INSTALAÇÃO. AF_08/2022</t>
  </si>
  <si>
    <t>CURVA 90 GRAUS, PPR, DN 20 MM, INSTALADO EM RAMAL OU SUB-RAMAL DE ÁGUA - FORNECIMENTO E INSTALAÇÃO. AF_08/2022</t>
  </si>
  <si>
    <t>CURVA 90 GRAUS, PPR, DN 25 MM, INSTALADO EM RAMAL OU SUB-RAMAL DE ÁGUA - FORNECIMENTO E INSTALAÇÃO. AF_08/2022</t>
  </si>
  <si>
    <t>JOELHO 45 GRAUS, PPR, DN 20 MM, INSTALADO EM RAMAL OU SUB-RAMAL DE ÁGUA - FORNECIMENTO E INSTALAÇÃO. AF_08/2022</t>
  </si>
  <si>
    <t>JOELHO 90 GRAUS, PPR, DN 20 MM, INSTALADO EM RAMAL OU SUB-RAMAL DE ÁGUA - FORNECIMENTO E INSTALAÇÃO. AF_08/2022</t>
  </si>
  <si>
    <t>LUVA, PPR, DN 20 MM, INSTALADO EM RAMAL OU SUB-RAMAL DE ÁGUA - FORNECIMENTO E INSTALAÇÃO. AF_08/2022</t>
  </si>
  <si>
    <t>TÊ MISTURADOR, PPR, F M M, DN 20 X 20 MM, INSTALADO EM RAMAL OU SUB-RAMAL DE ÁGUA - FORNECIMENTO E INSTALAÇÃO. AF_08/2022</t>
  </si>
  <si>
    <t>TÊ NORMAL, PPR, 90 GRAUS, DN 20 X 20 X 20 MM, INSTALADO EM RAMAL OU SUB-RAMAL DE ÁGUA - FORNECIMENTO E INSTALAÇÃO. AF_08/2022</t>
  </si>
  <si>
    <t>JOELHO 90 GRAUS, PVC, SOLDÁVEL, DN 20 MM, INSTALADO EM DRENO DE AR CONDICIONADO - FORNECIMENTO E INSTALAÇÃO. AF_08/2022</t>
  </si>
  <si>
    <t>JOELHO 45 GRAUS, PVC, SOLDÁVEL, DN 20 MM, INSTALADO EM DRENO DE AR CONDICIONADO - FORNECIMENTO E INSTALAÇÃO. AF_08/2022</t>
  </si>
  <si>
    <t>JOELHO 90 GRAUS, PVC, SOLDÁVEL, DN 32 MM, INSTALADO EM DRENO DE AR CONDICIONADO - FORNECIMENTO E INSTALAÇÃO. AF_08/2022</t>
  </si>
  <si>
    <t>JOELHO 45 GRAUS, PVC, SOLDÁVEL, DN 32 MM, INSTALADO EM DRENO DE AR CONDICIONADO - FORNECIMENTO E INSTALAÇÃO. AF_08/2022</t>
  </si>
  <si>
    <t>LUVA, PVC, SOLDÁVEL, DN 20 MM, INSTALADO EM DRENO DE AR 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</si>
  <si>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</si>
  <si>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</si>
  <si>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32 MM, INSTALADO EM DRENO DE AR CONDICIONADO - FORNECIMENTO E INSTALAÇÃO. AF_08/2022</t>
  </si>
  <si>
    <t>BUCHA DE REDUÇÃO LONGA, PVC, SÉRIE NORMAL, ESGOTO PREDIAL, DN 50 X 40 MM, JUNTA SOLDÁVEL E ELÁSTICA, FORNECIDO E INSTALADO EM RAMAL DE DESCARGA OU RAMAL DE ESGOTO SANITÁRIO. AF_08/2022</t>
  </si>
  <si>
    <t>JUNÇÃO DE REDUÇÃO INVERTIDA, PVC, SÉRIE NORMAL, ESGOTO PREDIAL, DN 75 X 50 MM, JUNTA ELÁSTICA, FORNECIDO E INSTALADO EM RAMAL DE DESCARGA OU RAMAL DE ESGOTO SANITÁRIO. AF_08/2022</t>
  </si>
  <si>
    <t>TE, PVC, SÉRIE NORMAL, ESGOTO PREDIAL, DN 100 X 50 MM, JUNTA ELÁSTICA, FORNECIDO E INSTALADO EM RAMAL DE DESCARGA OU RAMAL DE ESGOTO SANITÁRIO. AF_08/2022</t>
  </si>
  <si>
    <t>JUNÇÃO DE REDUÇÃO INVERTIDA, PVC, SÉRIE NORMAL, ESGOTO PREDIAL, DN 100 X 50 MM, JUNTA ELÁSTICA, FORNECIDO E INSTALADO EM RAMAL DE DESCARGA OU RAMAL DE ESGOTO SANITÁRIO. AF_08/2022</t>
  </si>
  <si>
    <t>TE, PVC, SÉRIE NORMAL, ESGOTO PREDIAL, DN 100 X 75 MM, JUNTA ELÁSTICA, FORNECIDO E INSTALADO EM RAMAL DE DESCARGA OU RAMAL DE ESGOTO SANITÁRIO. AF_08/2022</t>
  </si>
  <si>
    <t>JUNÇÃO DE REDUCAO INVERTIDA, PVC, SÉRIE NORMAL, ESGOTO PREDIAL, DN 100 X 75 MM, JUNTA ELÁSTICA, FORNECIDO E INSTALADO EM RAMAL DE DESCARGA OU RAMAL DE ESGOTO SANITÁRIO. AF_08/2022</t>
  </si>
  <si>
    <t>TERMINAL DE VENTILAÇÃO, PVC, SÉRIE NORMAL, ESGOTO PREDIAL, DN 50 MM, JUNTA SOLDÁVEL, FORNECIDO E INSTALADO EM PRUMADA DE ESGOTO SANITÁRIO OU VENTILAÇÃO. AF_08/2022</t>
  </si>
  <si>
    <t>JUNÇÃO DE REDUÇÃO INVERTIDA, PVC, SÉRIE NORMAL, ESGOTO PREDIAL, DN 75 X 50 MM, JUNTA ELÁSTICA, FORNECIDO E INSTALADO EM PRUMADA DE ESGOTO SANITÁRIO OU VENTILAÇÃO. AF_08/2022</t>
  </si>
  <si>
    <t>TERMINAL DE VENTILAÇÃO, PVC, SÉRIE NORMAL, ESGOTO PREDIAL, DN 75 MM, JUNTA SOLDÁVEL, FORNECIDO E INSTALADO EM PRUMADA DE ESGOTO SANITÁRIO OU VENTILAÇÃO. AF_08/2022</t>
  </si>
  <si>
    <t>TE, PVC, SÉRIE NORMAL, ESGOTO PREDIAL, DN 100 X 50 MM, JUNTA ELÁSTICA, FORNECIDO E INSTALADO EM PRUMADA DE ESGOTO SANITÁRIO OU VENTILAÇÃO. AF_08/2022</t>
  </si>
  <si>
    <t>JUNÇÃO DE REDUÇÃO INVERTIDA, PVC, SÉRIE NORMAL, ESGOTO PREDIAL, DN 100 X 50 MM, JUNTA ELÁSTICA, FORNECIDO E INSTALADO EM PRUMADA DE ESGOTO SANITÁRIO OU VENTILAÇÃO. AF_08/2022</t>
  </si>
  <si>
    <t>TE, PVC, SÉRIE NORMAL, ESGOTO PREDIAL, DN 100 X 75 MM, JUNTA ELÁSTICA, FORNECIDO E INSTALADO EM PRUMADA DE ESGOTO SANITÁRIO OU VENTILAÇÃO. AF_08/2022</t>
  </si>
  <si>
    <t>JUNÇÃO DE REDUCAO INVERTIDA, PVC, SÉRIE NORMAL, ESGOTO PREDIAL, DN 100 X 75 MM, JUNTA ELÁSTICA, FORNECIDO E INSTALADO EM PRUMADA DE ESGOTO SANITÁRIO OU VENTILAÇÃO. AF_08/2022</t>
  </si>
  <si>
    <t>TERMINAL DE VENTILAÇÃO, PVC, SÉRIE NORMAL, ESGOTO PREDIAL, DN 100 MM, JUNTA SOLDÁVEL, FORNECIDO E INSTALADO EM PRUMADA DE ESGOTO SANITÁRIO OU VENTILAÇÃO. AF_08/2022</t>
  </si>
  <si>
    <t>CAP, PVC, SÉRIE NORMAL, ESGOTO PREDIAL, DN 100 MM, JUNTA ELÁSTICA, FORNECIDO E INSTALADO EM SUBCOLETOR AÉREO DE ESGOTO SANITÁRIO. AF_08/2022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</si>
  <si>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</si>
  <si>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</si>
  <si>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SIFONADO, PVC, DN 100 X 40 MM, JUNTA SOLDÁVEL, FORNECIDO E INSTALADO EM RAMAL DE DESCARGA OU EM RAMAL DE ESGOTO SANITÁRIO. AF_08/2022</t>
  </si>
  <si>
    <t>RALO SECO, PVC, DN 100 X 40 MM, JUNTA SOLDÁVEL, FORNECIDO E INSTALADO EM RAMAL DE DESCARGA OU EM RAMAL DE ESGOTO SANITÁRIO. AF_08/2022</t>
  </si>
  <si>
    <t>RALO SECO CÔNICO, PVC, DN 100 X 40 MM, JUNTA SOLDÁVEL, FORNECIDO E INSTALADO EM RAMAL DE DESCARGA OU EM RAMAL DE ESGOTO SANITÁRIO. AF_08/2022</t>
  </si>
  <si>
    <t>RALO SIFONADO REDONDO, PVC, DN 100 X 40 MM, JUNTA SOLDÁVEL, FORNECIDO E INSTALADO EM RAMAL DE DESCARGA OU EM RAMAL DE ESGOTO SANITÁRIO. AF_08/2022</t>
  </si>
  <si>
    <t>CAIXA SIFONADA, COM GRELHA QUADRADA, PVC, DN 150 X 150 X 50 MM, JUNTA SOLDÁVEL, FORNECIDA E INSTALADA EM RAMAL DE DESCARGA OU EM RAMAL DE ESGOTO SANITÁRIO. AF_08/2022</t>
  </si>
  <si>
    <t>CAIXA SIFONADA, COM GRELHA REDONDA, PVC, DN 150 X 150 X 50 MM, JUNTA SOLDÁVEL, FORNECIDA E INSTALADA EM RAMAL DE DESCARGA OU EM RAMAL DE ESGOTO SANITÁRIO. AF_08/2022</t>
  </si>
  <si>
    <t>TIL (TUBO DE INSPEÇÃO E LIMPEZA) RADIAL PARA ESGOTO, EM PVC, DN 300X200 MM. AF_12/2020</t>
  </si>
  <si>
    <t>ALVENARIA DE BLOCOS DE CONCRETO ESTRUTURAL 14X19X39 CM (ESPESSURA 14 CM), FBK = 4,5 MPA, UTILIZANDO PALHETA. AF_10/2022</t>
  </si>
  <si>
    <t>ALVENARIA DE BLOCOS DE CONCRETO ESTRUTURAL 14X19X39 CM (ESPESSURA 14 CM), FBK = 14 MPA, UTILIZANDO PALHETA. AF_10/2022</t>
  </si>
  <si>
    <t>ALVENARIA DE BLOCOS DE CONCRETO ESTRUTURAL 14X19X29 CM (ESPESSURA 14 CM), FBK = 4,5 MPA, UTILIZANDO PALHETA. AF_10/2022</t>
  </si>
  <si>
    <t>ALVENARIA DE BLOCOS DE CONCRETO ESTRUTURAL 14X19X39 CM (ESPESSURA 14 CM), FBK = 4,5 MPA, UTILIZANDO COLHER DE PEDREIRO. AF_10/2022</t>
  </si>
  <si>
    <t>ALVENARIA DE BLOCOS DE CONCRETO ESTRUTURAL 14X19X39 CM (ESPESSURA 14 CM), FBK = 14 MPA, UTILIZANDO COLHER DE PEDREIRO. AF_10/2022</t>
  </si>
  <si>
    <t>ALVENARIA DE BLOCOS DE CONCRETO ESTRUTURAL 14X19X29 CM (ESPESSURA 14 CM), FBK = 4,5 MPA, UTILIZANDO COLHER DE PEDREIRO. AF_10/2022</t>
  </si>
  <si>
    <t>ALVENARIA DE BLOCOS DE CONCRETO ESTRUTURAL 14X19X29 CM (ESPESSURA 14 CM), FBK = 14 MPA, UTILIZANDO COLHER DE PEDREIRO. AF_10/2022</t>
  </si>
  <si>
    <t>EXECUÇÃO DE PAVIMENTO EM PISO INTERTRAVADO, COM BLOCO PISOGRAMA DE 35 X 15 CM, ESPESSURA 6 CM. AF_10/2022</t>
  </si>
  <si>
    <t>EXECUÇÃO DE PAVIMENTO EM PISO INTERTRAVADO, COM BLOCO PISOGRAMA DE 35 X 15 CM, ESPESSURA 8 CM. AF_10/2022</t>
  </si>
  <si>
    <t>EXECUÇÃO DE PAVIMENTO EM PISO INTERTRAVADO, COM BLOCO SEXTAVADO DE 25 X 25 CM, ESPESSURA 6 CM. AF_10/2022</t>
  </si>
  <si>
    <t>EXECUÇÃO DE PAVIMENTO EM PISO INTERTRAVADO, COM BLOCO SEXTAVADO DE 25 X 25 CM, ESPESSURA 8 CM. AF_10/2022</t>
  </si>
  <si>
    <t>EXECUÇÃO DE PAVIMENTO EM PISO INTERTRAVADO, COM BLOCO SEXTAVADO DE 25 X 25 CM, ESPESSURA 10 CM. AF_10/2022</t>
  </si>
  <si>
    <t>EXECUÇÃO DE PASSEIO EM PISO INTERTRAVADO, COM BLOCO RETANGULAR COR NATURAL DE 20 X 10 CM, ESPESSURA 6 CM. AF_10/2022</t>
  </si>
  <si>
    <t>EXECUÇÃO DE PAVIMENTO EM PISO INTERTRAVADO, COM BLOCO RETANGULAR COR NATURAL DE 20 X 10 CM, ESPESSURA 6 CM. AF_10/2022</t>
  </si>
  <si>
    <t>EXECUÇÃO DE PAVIMENTO EM PISO INTERTRAVADO, COM BLOCO RETANGULAR COR NATURAL DE 20 X 10 CM, ESPESSURA 8 CM. AF_10/2022</t>
  </si>
  <si>
    <t>EXECUÇÃO DE PAVIMENTO EM PISO INTERTRAVADO, COM BLOCO RETANGULAR DE 20 X 10 CM, ESPESSURA 10 CM. AF_10/2022</t>
  </si>
  <si>
    <t>EXECUÇÃO DE PASSEIO EM PISO INTERTRAVADO, COM BLOCO 16 FACES DE 22 X 11 CM, ESPESSURA 6 CM. AF_10/2022</t>
  </si>
  <si>
    <t>EXECUÇÃO DE PAVIMENTO EM PISO INTERTRAVADO, COM BLOCO 16 FACES DE 22 X 11 CM, ESPESSURA 6 CM. AF_10/2022</t>
  </si>
  <si>
    <t>EXECUÇÃO DE PAVIMENTO EM PISO INTERTRAVADO, COM BLOCO 16 FACES DE 22 X 11 CM, ESPESSURA 8 CM. AF_10/2022</t>
  </si>
  <si>
    <t>EXECUÇÃO DE PAVIMENTO EM PISO INTERTRAVADO, COM BLOCO 16 FACES DE 22 X 11 CM, ESPESSURA 10 CM. AF_10/2022</t>
  </si>
  <si>
    <t>EXECUÇÃO DE PASSEIO EM PISO INTERTRAVADO, COM BLOCO RETANGULAR COLORIDO DE 20 X 10 CM, ESPESSURA 6 CM. AF_10/2022</t>
  </si>
  <si>
    <t>EXECUÇÃO DE PAVIMENTO EM PISO INTERTRAVADO, COM BLOCO RETANGULAR COLORIDO DE 20 X 10 CM, ESPESSURA 6 CM. AF_10/2022</t>
  </si>
  <si>
    <t>EXECUÇÃO DE PAVIMENTO EM PISO INTERTRAVADO, COM BLOCO RETANGULAR COLORIDO DE 20 X 10 CM, ESPESSURA 8 CM. AF_10/2022</t>
  </si>
  <si>
    <t>PINTURA COM TINTA ALQUÍDICA DE FUNDO (TIPO ZARCÃO) PULVERIZADA SOBRE PERFIL METÁLICO EXECUTADO EM FÁBRICA (POR DEMÃO). AF_01/2020_PE</t>
  </si>
  <si>
    <t>PINTURA COM TINTA ALQUÍDICA DE FUNDO (TIPO ZARCÃO) PULVERIZADA SOBRE SUPERFÍCIES METÁLICAS (EXCETO PERFIL) EXECUTADO EM OBRA (POR DEMÃO). AF_01/2020_PE</t>
  </si>
  <si>
    <t>PINTURA COM TINTA ALQUÍDICA DE FUNDO E ACABAMENTO (ESMALTE SINTÉTICO GRAFITE) PULVERIZADA SOBRE PERFIL METÁLICO EXECUTADO EM FÁBRICA (POR DEMÃO). AF_01/2020_PE</t>
  </si>
  <si>
    <t>PINTURA COM TINTA ALQUÍDICA DE FUNDO E ACABAMENTO (ESMALTE SINTÉTICO GRAFITE) PULVERIZADA SOBRE SUPERFÍCIES METÁLICAS (EXCETO PERFIL) EXECUTADO EM OBRA (POR DEMÃO). AF_01/2020_PE</t>
  </si>
  <si>
    <t>PINTURA COM TINTA EPOXÍDICA DE FUNDO PULVERIZADA SOBRE PERFIL METÁLICO EXECUTADO EM FÁBRICA (POR DEMÃO). AF_01/2020_PE</t>
  </si>
  <si>
    <t>PINTURA COM TINTA EPOXÍDICA DE ACABAMENTO PULVERIZADA SOBRE PERFIL METÁLICO EXECUTADO EM FÁBRICA (POR DEMÃO). AF_01/2020_PE</t>
  </si>
  <si>
    <t>PINTURA COM TINTA ACRÍLICA DE FUNDO PULVERIZADA SOBRE SUPERFÍCIES METÁLICAS (EXCETO PERFIL) EXECUTADO EM OBRA (POR DEMÃO). AF_01/2020_PE</t>
  </si>
  <si>
    <t>PINTURA COM TINTA ACRÍLICA DE ACABAMENTO PULVERIZADA SOBRE SUPERFÍCIES METÁLICAS (EXCETO PERFIL) EXECUTADO EM OBRA (POR DEMÃO). AF_01/2020_PE</t>
  </si>
  <si>
    <t>PINTURA COM TINTA ALQUÍDICA DE ACABAMENTO (ESMALTE SINTÉTICO ACETINADO) PULVERIZADA SOBRE PERFIL METÁLICO EXECUTADO EM FÁBRICA (POR DEMÃO). AF_01/2020_PE</t>
  </si>
  <si>
    <t>PINTURA COM TINTA ALQUÍDICA DE ACABAMENTO (ESMALTE SINTÉTICO ACETINADO) PULVERIZADA SOBRE SUPERFÍCIES METÁLICAS (EXCETO PERFIL) EXECUTADO EM OBRA (POR DEMÃO). AF_01/2020_PE</t>
  </si>
  <si>
    <t>PINTURA COM TINTA ALQUÍDICA DE ACABAMENTO (ESMALTE SINTÉTICO FOSCO) PULVERIZADA SOBRE PERFIL METÁLICO EXECUTADO EM FÁBRICA (POR DEMÃO). AF_01/2020_PE</t>
  </si>
  <si>
    <t>PINTURA COM TINTA ALQUÍDICA DE ACABAMENTO (ESMALTE SINTÉTICO FOSCO) PULVERIZADA SOBRE SUPERFÍCIES METÁLICAS (EXCETO PERFIL) EXECUTADO EM OBRA (POR DEMÃO). AF_01/2020_PE</t>
  </si>
  <si>
    <t>PINTURA COM TINTA EPOXÍDICA DE ACABAMENTO PULVERIZADA SOBRE PERFIL METÁLICO EXECUTADO EM FÁBRICA (02 DEMÃOS). AF_01/2020_PE</t>
  </si>
  <si>
    <t>PINTURA COM TINTA ACRÍLICA DE ACABAMENTO PULVERIZADA SOBRE SUPERFÍCIES METÁLICAS (EXCETO PERFIL) EXECUTADO EM OBRA (02 DEMÃOS). AF_01/2020_PE</t>
  </si>
  <si>
    <t>PINTURA COM TINTA ALQUÍDICA DE ACABAMENTO (ESMALTE SINTÉTICO ACETINADO) PULVERIZADA SOBRE SUPERFÍCIES METÁLICAS (EXCETO PERFIL) EXECUTADO EM OBRA (02 DEMÃOS). AF_01/2020_PE</t>
  </si>
  <si>
    <t>PINTURA COM TINTA ALQUÍDICA DE ACABAMENTO (ESMALTE SINTÉTICO BRILHANTE) PULVERIZADA SOBRE SUPERFÍCIES METÁLICAS (EXCETO PERFIL) EXECUTADO EM OBRA (02 DEMÃOS). AF_01/2020_PE</t>
  </si>
  <si>
    <t>PINTURA COM TINTA ALQUÍDICA DE ACABAMENTO (ESMALTE SINTÉTICO FOSCO) PULVERIZADA SOBRE SUPERFÍCIES METÁLICAS (EXCETO PERFIL) EXECUTADO EM OBRA (02 DEMÃOS). AF_01/2020_PE</t>
  </si>
  <si>
    <t>EXECUÇÃO DE PASSEIO (CALÇADA) OU PISO DE CONCRETO COM CONCRETO MOLDADO IN LOCO, FEITO EM OBRA, ACABAMENTO CONVENCIONAL, NÃO ARMADO. AF_08/2022</t>
  </si>
  <si>
    <t>EXECUÇÃO DE PASSEIO (CALÇADA) OU PISO DE CONCRETO COM CONCRETO MOLDADO IN LOCO, FEITO EM OBRA, ACABAMENTO CONVENCIONAL, ESPESSURA 6 CM, ARMADO. AF_08/2022</t>
  </si>
  <si>
    <t>EXECUÇÃO DE PASSEIO (CALÇADA) OU PISO DE CONCRETO COM CONCRETO MOLDADO IN LOCO, USINADO, ACABAMENTO CONVENCIONAL, ESPESSURA 6 CM, ARMADO. AF_08/2022</t>
  </si>
  <si>
    <t>EXECUÇÃO DE PASSEIO (CALÇADA) OU PISO DE CONCRETO COM CONCRETO MOLDADO IN LOCO, FEITO EM OBRA, ACABAMENTO CONVENCIONAL, ESPESSURA 8 CM, ARMADO. AF_08/2022</t>
  </si>
  <si>
    <t>EXECUÇÃO DE PASSEIO (CALÇADA) OU PISO DE CONCRETO COM CONCRETO MOLDADO IN LOCO, USINADO, ACABAMENTO CONVENCIONAL, ESPESSURA 8 CM, ARMADO. AF_08/2022</t>
  </si>
  <si>
    <t>CHAPISCO APLICADO NO TETO OU EM ALVENARIA E ESTRUTURA, COM ROLO PARA TEXTURA ACRÍLICA. ARGAMASSA TRAÇO 1:4 E EMULSÃO POLIMÉRICA (ADESIVO)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</si>
  <si>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</si>
  <si>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</si>
  <si>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</si>
  <si>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CHAPISCO APLICADO NO TETO OU EM ESTRUTURA, COM DESEMPENADEIRA DENTADA. ARGAMASSA INDUSTRIALIZADA COM PREPARO MANUAL. AF_10/2022</t>
  </si>
  <si>
    <t>CHAPISCO APLICADO NO TETO OU EM ESTRUTURA, COM DESEMPENADEIRA DENTADA. ARGAMASSA INDUSTRIALIZADA COM PREPARO EM MISTURADOR 300 KG. AF_10/2022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</si>
  <si>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</si>
  <si>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EQUIPAMENTO DE PROJEÇÃO. ARGAMASSA TRAÇO 1:3 COM PREPARO MANUAL. AF_10/2022</t>
  </si>
  <si>
    <t>CHAPISCO APLICADO SOMENTE NA ESTRUTURA DE CONCRETO DA FACHADA, COM DESEMPENADEIRA DENTADA. ARGAMASSA INDUSTRIALIZADA COM PREPARO MANUAL. AF_10/2022</t>
  </si>
  <si>
    <t>CHAPISCO APLICADO SOMENTE NA ESTRUTURA DE CONCRETO DA FACHADA, COM DESEMPENADEIRA DENTADA. ARGAMASSA INDUSTRIALIZADA COM PREPARO EM MISTURADOR 300 KG. AF_10/2022</t>
  </si>
  <si>
    <t>EMBOÇO OU MASSA ÚNICA EM ARGAMASSA TRAÇO 1:2:8, PREPARO MECÂNICO COM BETONEIRA 400 L, APLICADA MANUALMENTE EM PANOS DE FACHADA COM PRESENÇA DE VÃOS, ESPESSURA DE 25 MM. AF_08/2022</t>
  </si>
  <si>
    <t>EMBOÇO OU MASSA ÚNICA EM ARGAMASSA TRAÇO 1:2:8, PREPARO MANUAL, APLICADA MANUALMENTE EM PANOS DE FACHADA COM PRESENÇA DE VÃOS, ESPESSURA DE 25 MM. AF_08/2022</t>
  </si>
  <si>
    <t>EMBOÇO OU MASSA ÚNICA EM ARGAMASSA INDUSTRIALIZADA, PREPARO MECÂNICO E APLICAÇÃO COM EQUIPAMENTO DE MISTURA E PROJEÇÃO DE 1,5 M3/H DE ARGAMASSA EM PANOS DE FACHADA COM PRESENÇA DE VÃOS, ESPESSURA DE 25 MM. AF_08/2022</t>
  </si>
  <si>
    <t>EMBOÇO OU MASSA ÚNICA EM ARGAMASSA TRAÇO 1:2:8, PREPARO MECÂNICO COM BETONEIRA 400 L, APLICADA MANUALMENTE EM PANOS DE FACHADA COM PRESENÇA DE VÃOS, ESPESSURA DE 35 MM. AF_08/2022</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</si>
  <si>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</si>
  <si>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</si>
  <si>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EMBOÇO OU MASSA ÚNICA EM ARGAMASSA TRAÇO 1:2:8, PREPARO MECÂNICO COM BETONEIRA 400 L, APLICADA MANUALMENTE EM PANOS DE FACHADA COM PRESENÇA DE VÃOS, ESPESSURA DE 45 MM. AF_08/2022</t>
  </si>
  <si>
    <t>EMBOÇO OU MASSA ÚNICA EM ARGAMASSA TRAÇO 1:2:8, PREPARO MANUAL, APLICADA MANUALMENTE EM PANOS DE FACHADA COM PRESENÇA DE VÃOS, ESPESSURA DE 45 MM. AF_08/2022</t>
  </si>
  <si>
    <t>EMBOÇO OU MASSA ÚNICA EM ARGAMASSA INDUSTRIALIZADA, PREPARO MECÂNICO E APLICAÇÃO COM EQUIPAMENTO DE MISTURA E PROJEÇÃO DE 1,5 M3/H DE ARGAMASSA EM PANOS DE FACHADA COM PRESENÇA DE VÃOS, ESPESSURA DE 45 MM. AF_08/2022</t>
  </si>
  <si>
    <t>EMBOÇO OU MASSA ÚNICA EM ARGAMASSA TRAÇO 1:2:8, PREPARO MECÂNICO COM BETONEIRA 400 L, APLICADA MANUALMENTE EM PANOS DE FACHADA COM PRESENÇA DE VÃOS, ESPESSURA MAIOR OU IGUAL A 50 MM. AF_08/2022</t>
  </si>
  <si>
    <t>EMBOÇO OU MASSA ÚNICA EM ARGAMASSA INDUSTRIALIZADA, PREPARO MECÂNICO E APLICAÇÃO COM EQUIPAMENTO DE MISTURA E PROJEÇÃO DE 1,5 M3/H DE ARGAMASSA EM PANOS DE FACHADA COM PRESENÇA DE VÃOS, ESPESSURA MAIOR OU IGUAL A 50 MM. AF_08/2022</t>
  </si>
  <si>
    <t>EMBOÇO OU MASSA ÚNICA EM ARGAMASSA TRAÇO 1:2:8, PREPARO MECÂNICO COM BETONEIRA 400 L, APLICADA MANUALMENTE EM PANOS CEGOS DE FACHADA (SEM PRESENÇA DE VÃOS), ESPESSURA DE 25 MM. AF_08/2022</t>
  </si>
  <si>
    <t>EMBOÇO OU MASSA ÚNICA EM ARGAMASSA TRAÇO 1:2:8, PREPARO MANUAL, APLICADA MANUALMENTE EM PANOS CEGOS DE FACHADA (SEM PRESENÇA DE VÃOS), ESPESSURA DE 25 MM. AF_09/2022</t>
  </si>
  <si>
    <t>EMBOÇO OU MASSA ÚNICA EM ARGAMASSA INDUSTRIALIZADA, PREPARO MECÂNICO E APLICAÇÃO COM EQUIPAMENTO DE MISTURA E PROJEÇÃO DE 1,5 M3/H DE ARGAMASSA EM PANOS CEGOS DE FACHADA (SEM PRESENÇA DE VÃOS), ESPESSURA DE 25 MM. AF_08/2022</t>
  </si>
  <si>
    <t>EMBOÇO OU MASSA ÚNICA EM ARGAMASSA TRAÇO 1:2:8, PREPARO MECÂNICO COM BETONEIRA 400 L, APLICADA MANUALMENTE EM PANOS CEGOS DE FACHADA (SEM PRESENÇA DE VÃOS), ESPESSURA DE 35 MM. AF_08/2022</t>
  </si>
  <si>
    <t>EMBOÇO OU MASSA ÚNICA EM ARGAMASSA TRAÇO 1:2:8, PREPARO MANUAL, APLICADA MANUALMENTE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</si>
  <si>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35 MM. AF_08/2022</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</si>
  <si>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</si>
  <si>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</si>
  <si>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EMBOÇO OU MASSA ÚNICA EM ARGAMASSA INDUSTRIALIZADA, PREPARO MECÂNICO E APLICAÇÃO COM EQUIPAMENTO DE MISTURA E PROJEÇÃO DE 1,5 M3/H DE ARGAMASSA EM PANOS CEGOS DE FACHADA (SEM PRESENÇA DE VÃOS), ESPESSURA DE 45 MM. AF_08/2022</t>
  </si>
  <si>
    <t>EMBOÇO OU MASSA ÚNICA EM ARGAMASSA TRAÇO 1:2:8, PREPARO MECÂNICO COM BETONEIRA 400 L, APLICADA MANUALMENTE EM PANOS CEGOS DE FACHADA (SEM PRESENÇA DE VÃOS), ESPESSURA MAIOR OU IGUAL A 50 MM. AF_08/2022</t>
  </si>
  <si>
    <t>EMBOÇO OU MASSA ÚNICA EM ARGAMASSA TRAÇO 1:2:8, PREPARO MANUAL, APLICADA MANUALMENTE EM PANOS CEGOS DE FACHADA (SEM PRESENÇA DE VÃOS), ESPESSURA MAIOR OU IGUAL A 50 MM. AF_08/2022</t>
  </si>
  <si>
    <t>EMBOÇO OU MASSA ÚNICA EM ARGAMASSA INDUSTRIALIZADA, PREPARO MECÂNICO E APLICAÇÃO COM EQUIPAMENTO DE MISTURA E PROJEÇÃO DE 1,5 M3/H DE ARGAMASSA EM PANOS CEGOS DE FACHADA (SEM PRESENÇA DE VÃOS), ESPESSURA MAIOR OU IGUAL A 50 MM. AF_08/2022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</si>
  <si>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</si>
  <si>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</si>
  <si>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EMBOÇO OU MASSA ÚNICA EM ARGAMASSA INDUSTRIALIZADA, PREPARO MECÂNICO E APLICAÇÃO COM EQUIPAMENTO DE MISTURA E PROJEÇÃO DE 1,5 M3/H EM SUPERFÍCIES EXTERNAS DA SACADA, ESPESSURA 25 MM, SEM USO DE TELA METÁLICA. AF_08/2022</t>
  </si>
  <si>
    <t>EMBOÇO OU MASSA ÚNICA EM ARGAMASSA TRAÇO 1:2:8, PREPARO MECÂNICO COM BETONEIRA 400 L, APLICADA MANUALMENTE EM SUPERFÍCIES EXTERNAS DA SACADA, ESPESSURA DE 35 MM, SEM USO DE TELA METÁLICA DE REFORÇO CONTRA FISSURAÇÃO. AF_08/2022</t>
  </si>
  <si>
    <t>EMBOÇO OU MASSA ÚNICA EM ARGAMASSA TRAÇO 1:2:8, PREPARO MANUAL, APLICADA MANUALMENTE EM SUPERFÍCIES EXTERNAS DA SACADA, ESPESSURA DE 35 MM, SEM USO DE TELA METÁLICA DE REFORÇO CONTRA FISSURAÇÃO. AF_08/2022</t>
  </si>
  <si>
    <t>EMBOÇO OU MASSA ÚNICA EM ARGAMASSA INDUSTRIALIZADA, PREPARO MECÂNICO E APLICAÇÃO COM EQUIPAMENTO DE MISTURA E PROJEÇÃO DE 1,5 M3/H EM SUPERFÍCIES EXTERNAS DA SACADA, ESPESSURA 35 MM, SEM USO DE TELA METÁLICA. AF_08/2022</t>
  </si>
  <si>
    <t>EMBOÇO OU MASSA ÚNICA EM ARGAMASSA TRAÇO 1:2:8, PREPARO MECÂNICO COM BETONEIRA 400 L, APLICADA MANUALMENTE EM SUPERFÍCIES EXTERNAS DA SACADA, ESPESSURA DE 45 MM, SEM USO DE TELA METÁLICA DE REFORÇO CONTRA FISSURAÇÃO. AF_08/2022</t>
  </si>
  <si>
    <t>EMBOÇO OU MASSA ÚNICA EM ARGAMASSA TRAÇO 1:2:8, PREPARO MANUAL, APLICADA MANUALMENTE EM SUPERFÍCIES EXTERNAS DA SACADA, ESPESSURA DE 45 MM, SEM USO DE TELA METÁLICA DE REFORÇO CONTRA FISSURAÇÃO. AF_08/2022</t>
  </si>
  <si>
    <t>EMBOÇO OU MASSA ÚNICA EM ARGAMASSA INDUSTRIALIZADA, PREPARO MECÂNICO E APLICAÇÃO COM EQUIPAMENTO DE MISTURA E PROJEÇÃO DE 1,5 M3/H EM SUPERFÍCIES EXTERNAS DA SACADA, ESPESSURA 45 MM,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</si>
  <si>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</si>
  <si>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</si>
  <si>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TRAÇO 1:2:8, PREPARO MECÂNICO COM BETONEIRA 400 L, APLICADA MANUALMENTE NAS PAREDES INTERNAS DA SACADA, ESPESSURA DE 25 MM, SEM USO DE TELA METÁLICA DE REFORÇO CONTRA FISSURAÇÃO. AF_08/2022</t>
  </si>
  <si>
    <t>EMBOÇO OU MASSA ÚNICA EM ARGAMASSA TRAÇO 1:2:8, PREPARO MANUAL, APLICADA MANUALMENTE NAS PAREDES INTERNAS DA SACADA, ESPESSURA DE 25 MM, SEM USO DE TELA METÁLICA DE REFORÇO CONTRA FISSURAÇÃO. AF_08/2022</t>
  </si>
  <si>
    <t>EMBOÇO OU MASSA ÚNICA EM ARGAMASSA INDUSTRIALIZADA, PREPARO MECÂNICO E APLICAÇÃO COM EQUIPAMENTO DE MISTURA E PROJEÇÃO DE 1,5 M3/H NAS PAREDES INTERNAS DA SACADA, ESPESSURA 25 MM, SEM USO DE TELA METÁLICA. AF_08/2022</t>
  </si>
  <si>
    <t>EMBOÇO OU MASSA ÚNICA EM ARGAMASSA TRAÇO 1:2:8, PREPARO MECÂNICO COM BETONEIRA 400 L, APLICADA MANUALMENTE NAS PAREDES INTERNAS DA SACADA, ESPESSURA DE 35 MM, SEM USO DE TELA METÁLICA DE REFORÇO CONTRA FISSURAÇÃO. AF_08/2022</t>
  </si>
  <si>
    <t>EMBOÇO OU MASSA ÚNICA EM ARGAMASSA TRAÇO 1:2:8, PREPARO MANUAL, APLICADA MANUALMENTE NAS PAREDES INTERNAS DA SACADA, ESPESSURA DE 35 MM, SEM USO DE TELA METÁLICA DE REFORÇO CONTRA FISSURAÇÃO. AF_08/2022</t>
  </si>
  <si>
    <t>EMBOÇO OU MASSA ÚNICA EM ARGAMASSA INDUSTRIALIZADA, PREPARO MECÂNICO E APLICAÇÃO COM EQUIPAMENTO DE MISTURA E PROJEÇÃO DE 1,5 M3/H DE ARGAMASSA NAS PAREDES INTERNAS DA SACADA, ESPESSURA 35 MM, SEM USO DE TELA METÁLICA. AF_08/2022</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</si>
  <si>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</si>
  <si>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BALANCIM MANUAL. AF_08/2022</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</si>
  <si>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</si>
  <si>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BALANCIM MANUAL. AF_08/2022</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</si>
  <si>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</si>
  <si>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BALANCIM MANUAL. AF_08/2022</t>
  </si>
  <si>
    <t>EMBOÇO OU MASSA ÚNICA EM ARGAMASSA TRAÇO 1:2:8, PREPARO MECÂNICA COM BETONEIRA 400 L, APLICADA COM PROJETOR TIPO CANEQUINHA EM PANOS DE FACHADA SEM PRESENÇA DE VÃOS, ESPESSURA DE 45 MM, ACESSO POR BALANCIM MANUAL. AF_08/2022</t>
  </si>
  <si>
    <t>EMBOÇO OU MASSA ÚNICA EM ARGAMASSA TRAÇO 1:2:8, PREPARO MECÂNICA COM BETONEIRA 400 L, APLICADA COM PROJETOR TIPO CANEQUINHA EM PANOS DE FACHADA SEM PRESENÇA DE VÃOS, ESPESSURA DE 50 MM, ACESSO POR BALANCIM MANUAL. AF_08/2022</t>
  </si>
  <si>
    <t>EMBOÇO OU MASSA ÚNICA EM ARGAMASSA TRAÇO 1:2:8, PREPARO MECÂNICA COM BETONEIRA 400 L, APLICADA COM PROJETOR TIPO CANEQUINHA EM SUPERFÍCIES EXTERNAS DA SACADA, ESPESSURA DE 25 MM, ACESSO POR BALANCIM MANUAL, SEM USO DE TELA METÁLICA. AF_08/2022</t>
  </si>
  <si>
    <t>EMBOÇO OU MASSA ÚNICA EM ARGAMASSA TRAÇO 1:2:8, PREPARO MECÂNICA COM BETONEIRA 400 L, APLICADA COM PROJETOR TIPO CANEQUINHA EM SUPERFÍCIES EXTERNAS DA SACADA, ESPESSURA DE 35 MM, ACESSO POR BALANCIM MANUAL, SEM USO DE TELA METÁLICA. AF_08/2022</t>
  </si>
  <si>
    <t>EMBOÇO OU MASSA ÚNICA EM ARGAMASSA TRAÇO 1:2:8, PREPARO MECÂNICA COM BETONEIRA 400 L, APLICADA COM PROJETOR TIPO CANEQUINHA EM SUPERFÍCIES EXTERNAS DA SACADA, ESPESSURA DE 45 MM, ACESSO POR BALANCIM MANUAL, SEM USO DE TELA METÁLICA. AF_08/2022</t>
  </si>
  <si>
    <t>EMBOÇO OU MASSA ÚNICA EM ARGAMASSA TRAÇO 1:2:8, PREPARO MECÂNICA COM BETONEIRA 400 L, APLICADA COM PROJETOR TIPO CANEQUINHA EM SUPERFÍCIES EXTERNAS DA SACADA, ESPESSURA DE 50 MM, ACESSO POR BALANCIM MANUAL, SEM USO DE TELA METÁLICA. AF_08/2022</t>
  </si>
  <si>
    <t>EMBOÇO OU MASSA ÚNICA EM ARGAMASSA TRAÇO 1:2:8, PREPARO MECÂNICA COM BETONEIRA 400 L, APLICADA COM PROJETOR TIPO CANEQUINHA EM SUPERFÍCIES INTERNAS DA SACADA, ESPESSURA DE 35 MM, SEM USO DE TELA METÁLICA. AF_08/2022</t>
  </si>
  <si>
    <t>EMBOÇO OU MASSA ÚNICA EM ARGAMASSA TRAÇO 1:2:8, PREPARO MECÂNICA COM BETONEIRA 400 L, APLICADA MANUALMENTE EM PANOS DE FACHADA COM PRESENÇA DE VÃOS, ESPESSURA DE 25 MM, ACESSO POR ANDAIME. AF_08/2022</t>
  </si>
  <si>
    <t>EMBOÇO OU MASSA ÚNICA EM ARGAMASSA TRAÇO 1:2:8, PREPARO MANUAL, APLICADA MANUALMENTE EM PANOS DE FACHADA COM PRESENÇA DE VÃOS, ESPESSURA DE 25 MM, ACESSO POR ANDAIME. AF_08/2022</t>
  </si>
  <si>
    <t>EMBOÇO OU MASSA ÚNICA EM ARGAMASSA INDUSTRIALIZADA, PREPARO MECÂNICA E APLICAÇÃO COM EQUIPAMENTO DE MISTURA E PROJEÇÃO DE 1,5 M3/H DE ARGAMASSA EM PANOS DE FACHADA COM PRESENÇA DE VÃOS, ESPESSURA DE 25 MM, ACESSO POR ANDAIME. AF_08/2022</t>
  </si>
  <si>
    <t>EMBOÇO OU MASSA ÚNICA EM ARGAMASSA TRAÇO 1:2:8, PREPARO MECÂNICA COM BETONEIRA 400 L, APLICADA COM PROJETOR TIPO CANEQUINHA EM PANOS DE FACHADA COM PRESENÇA DE VÃOS, ESPESSURA DE 25 MM, ACESSO POR ANDAIME. AF_08/2022</t>
  </si>
  <si>
    <t>EMBOÇO OU MASSA ÚNICA EM ARGAMASSA TRAÇO 1:2:8, PREPARO MECÂNICA COM BETONEIRA 400 L, APLICADA MANUALMENTE EM PANOS DE FACHADA COM PRESENÇA DE VÃOS, ESPESSURA DE 35 MM, ACESSO POR ANDAIME. AF_08/2022</t>
  </si>
  <si>
    <t>EMBOÇO OU MASSA ÚNICA EM ARGAMASSA TRAÇO 1:2:8, PREPARO MANUAL, APLICADA MANUALMENTE EM PANOS DE FACHADA COM PRESENÇA DE VÃOS, ESPESSURA DE 35 MM, ACESSO POR ANDAIME. AF_08/2022</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</si>
  <si>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</si>
  <si>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ANDAIME. AF_08/2022</t>
  </si>
  <si>
    <t>EMBOÇO OU MASSA ÚNICA EM ARGAMASSA TRAÇO 1:2:8, PREPARO MECÂNICA COM BETONEIRA 400 L, APLICADA MANUALMENTE EM PANOS DE FACHADA COM PRESENÇA DE VÃOS, ESPESSURA DE 45 MM, ACESSO POR ANDAIME. AF_08/2022</t>
  </si>
  <si>
    <t>EMBOÇO OU MASSA ÚNICA EM ARGAMASSA TRAÇO 1:2:8, PREPARO MANUAL, APLICADA MANUALMENTE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</si>
  <si>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</si>
  <si>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</si>
  <si>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</si>
  <si>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EMBOÇO OU MASSA ÚNICA EM ARGAMASSA TRAÇO 1:2:8, PREPARO MANUAL, APLICADA MANUALMENTE EM PANOS DE FACHADA COM PRESENÇA DE VÃOS, ESPESSURA DE 50 MM, ACESSO POR ANDAIME. AF_08/2022</t>
  </si>
  <si>
    <t>EMBOÇO OU MASSA ÚNICA EM ARGAMASSA INDUSTRIALIZADA, PREPARO MECÂNICA E APLICAÇÃO COM EQUIPAMENTO DE MISTURA E PROJEÇÃO DE 1,5 M3/H DE ARGAMASSA EM PANOS DE FACHADA COM PRESENÇA DE VÃOS, ESPESSURA DE 50 MM, ACESSO POR ANDAIME. AF_08/2022</t>
  </si>
  <si>
    <t>EMBOÇO OU MASSA ÚNICA EM ARGAMASSA TRAÇO 1:2:8, PREPARO MECÂNICA COM BETONEIRA 400 L, APLICADA COM PROJETOR TIPO CANEQUINHA EM PANOS DE FACHADA COM PRESENÇA DE VÃOS, ESPESSURA DE 50 MM, ACESSO POR ANDAIME. AF_08/2022</t>
  </si>
  <si>
    <t>EMBOÇO OU MASSA ÚNICA EM ARGAMASSA TRAÇO 1:2:8, PREPARO MECÂNICA COM BETONEIRA 400 L, APLICADA MANUALMENTE EM PANOS DE FACHADA SEM PRESENÇA DE VÃOS, ESPESSURA DE 25 MM, ACESSO POR ANDAIME. AF_08/2022</t>
  </si>
  <si>
    <t>EMBOÇO OU MASSA ÚNICA EM ARGAMASSA TRAÇO 1:2:8, PREPARO MANUAL, APLICADA MANUALMENTE EM PANOS DE FACHADA SEM PRESENÇA DE VÃOS, ESPESSURA DE 25 MM, ACESSO POR ANDAIME. AF_08/2022</t>
  </si>
  <si>
    <t>EMBOÇO OU MASSA ÚNICA EM ARGAMASSA INDUSTRIALIZADA, PREPARO MECÂNICA E APLICAÇÃO COM EQUIPAMENTO DE MISTURA E PROJEÇÃO DE 1,5 M3/H DE ARGAMASSA EM PANOS DE FACHADA SEM PRESENÇA DE VÃOS, ESPESSURA DE 25 MM, ACESSO POR ANDAIME. AF_08/2022</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</si>
  <si>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</si>
  <si>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</si>
  <si>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MANUAL, APLICADA MANUALMENTE EM PANOS DE FACHADA SEM PRESENÇA DE VÃOS, ESPESSURA DE 35 MM, ACESSO POR ANDAIME. AF_08/2022</t>
  </si>
  <si>
    <t>EMBOÇO OU MASSA ÚNICA EM ARGAMASSA INDUSTRIALIZADA, PREPARO MECÂNICA E APLICAÇÃO COM EQUIPAMENTO DE MISTURA E PROJEÇÃO DE 1,5 M3/H DE ARGAMASSA EM PANOS DE FACHADA SEM PRESENÇA DE VÃOS, ESPESSURA DE 35 MM, ACESSO POR ANDAIME. AF_08/2022</t>
  </si>
  <si>
    <t>EMBOÇO OU MASSA ÚNICA EM ARGAMASSA TRAÇO 1:2:8, PREPARO MECÂNICA COM BETONEIRA 400 L, APLICADA COM PROJETOR TIPO CANEQUINHA EM PANOS DE FACHADA SEM PRESENÇA DE VÃOS, ESPESSURA DE 35 MM, ACESSO POR ANDAIME. AF_08/2022</t>
  </si>
  <si>
    <t>EMBOÇO OU MASSA ÚNICA EM ARGAMASSA TRAÇO 1:2:8, PREPARO MECÂNICA COM BETONEIRA 400 L, APLICADA MANUALMENTE EM PANOS DE FACHADA SEM PRESENÇA DE VÃOS, ESPESSURA DE 45 MM, ACESSO POR ANDAIME. AF_08/2022</t>
  </si>
  <si>
    <t>EMBOÇO OU MASSA ÚNICA EM ARGAMASSA TRAÇO 1:2:8, PREPARO MANUAL, APLICADA MANUALMENTE EM PANOS DE FACHADA SEM PRESENÇA DE VÃOS, ESPESSURA DE 45 MM, ACESSO POR ANDAIME. AF_08/2022</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</si>
  <si>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</si>
  <si>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ANDAIME. AF_08/2022</t>
  </si>
  <si>
    <t>EMBOÇO OU MASSA ÚNICA EM ARGAMASSA TRAÇO 1:2:8, PREPARO MECÂNICA COM BETONEIRA 400 L, APLICADA MANUALMENTE EM PANOS DE FACHADA SEM PRESENÇA DE VÃOS, ESPESSURA DE 50 MM, ACESSO POR ANDAIME. AF_08/2022</t>
  </si>
  <si>
    <t>EMBOÇO OU MASSA ÚNICA EM ARGAMASSA TRAÇO 1:2:8, PREPARO MANUAL, APLICADA MANUALMENTE EM PANOS DE FACHADA SEM PRESENÇA DE VÃOS, ESPESSURA DE 50 MM, ACESSO POR ANDAIME. AF_08/2022</t>
  </si>
  <si>
    <t>EMBOÇO OU MASSA ÚNICA EM ARGAMASSA INDUSTRIALIZADA, PREPARO MECÂNICA E APLICAÇÃO COM EQUIPAMENTO DE MISTURA E PROJEÇÃO DE 1,5 M3/H DE ARGAMASSA EM PANOS DE FACHADA SEM PRESENÇA DE VÃOS, ESPESSURA DE 50 MM, ACESSO POR ANDAIME. AF_08/2022</t>
  </si>
  <si>
    <t>EMBOÇO OU MASSA ÚNICA EM ARGAMASSA TRAÇO 1:2:8, PREPARO MECÂNICA COM BETONEIRA 400 L, APLICADA COM PROJETOR TIPO CANEQUINHA EM PANOS DE FACHADA SEM PRESENÇA DE VÃOS, ESPESSURA DE 50 MM, ACESSO POR ANDAIME. AF_08/2022</t>
  </si>
  <si>
    <t>EMBOÇO OU MASSA ÚNICA EM ARGAMASSA TRAÇO 1:2:8, PREPARO MECÂNICA COM BETONEIRA 400 L, APLICADA MANUALMENTE EM SUPERFÍCIES EXTERNAS DA SACADA, ESPESSURA DE 25 MM, ACESSO POR ANDAIME, SEM USO DE TELA METÁLICA. AF_08/2022</t>
  </si>
  <si>
    <t>EMBOÇO OU MASSA ÚNICA EM ARGAMASSA TRAÇO 1:2:8, PREPARO MANUAL, APLICADA MANUALMENTE EM SUPERFÍCIES EXTERNAS DA SACADA, ESPESSURA DE 25 MM, ACESSO POR ANDAIME, SEM USO DE TELA METÁLICA. AF_08/2022</t>
  </si>
  <si>
    <t>EMBOÇO OU MASSA ÚNICA EM ARGAMASSA TRAÇO 1:2:8, PREPARO MECÂNICA COM BETONEIRA 400 L, APLICADA COM PROJETOR TIPO CANEQUINHA EM SUPERFÍCIES EXTERNAS DA SACADA, ESPESSURA DE 25 MM, ACESSO POR ANDAIME, SEM USO DE TELA METÁLICA. AF_08/2022</t>
  </si>
  <si>
    <t>EMBOÇO OU MASSA ÚNICA EM ARGAMASSA TRAÇO 1:2:8, PREPARO MECÂNICA COM BETONEIRA 400 L, APLICADA MANUALMENTE EM SUPERFÍCIES EXTERNAS DA SACADA, ESPESSURA DE 35 MM, ACESSO POR ANDAIME, SEM USO DE TELA METÁLICA. AF_08/2022</t>
  </si>
  <si>
    <t>EMBOÇO OU MASSA ÚNICA EM ARGAMASSA TRAÇO 1:2:8, PREPARO MANUAL, APLICADA MANUALMENTE EM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</si>
  <si>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35 MM, ACESSO POR ANDAIME, SEM USO DE TELA METÁLICA. AF_08/2022</t>
  </si>
  <si>
    <t>EMBOÇO OU MASSA ÚNICA EM ARGAMASSA TRAÇO 1:2:8, PREPARO MECÂNICO COM BETONEIRA 400 L, APLICADA MANUALMENTE EM SUPERFÍCIES EXTERNAS DA SACADA, ESPESSURA DE 45 MM, ACESSO POR ANDAIME, SEM USO DE TELA METÁLICA. AF_08/2022</t>
  </si>
  <si>
    <t>EMBOÇO OU MASSA ÚNICA EM ARGAMASSA TRAÇO 1:2:8, PREPARO MANUAL, APLICADA MANUALMENTE EM SUPERFÍCIES EXTERNAS DA SACADA, ESPESSURA DE 45 MM, ACESSO POR ANDAIME, SEM USO DE TELA METÁLICA. AF_08/2022</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</si>
  <si>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</si>
  <si>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MANUALMENTE EM SUPERFÍCIES EXTERNAS DA SACADA, ESPESSURA DE 50 MM, ACESSO POR ANDAIME, SEM USO DE TELA METÁLICA. AF_08/2022</t>
  </si>
  <si>
    <t>EMBOÇO OU MASSA ÚNICA EM ARGAMASSA TRAÇO 1:2:8, PREPARO MANUAL, APLICADA MANUALMENTE EM SUPERFÍCIES EXTERNAS DA SACADA, ESPESSURA DE 50 MM, ACESSO POR ANDAIME, SEM USO DE TELA METÁLICA. AF_08/2022</t>
  </si>
  <si>
    <t>EMBOÇO OU MASSA ÚNICA EM ARGAMASSA TRAÇO 1:2:8, PREPARO MECÂNICO COM BETONEIRA 400 L, APLICADA COM PROJETOR TIPO CANEQUINHA EM SUPERFÍCIES EXTERNAS DA SACADA, ESPESSURA DE 50 MM, ACESSO POR ANDAIME, SEM USO DE TELA METÁLICA. AF_08/2022</t>
  </si>
  <si>
    <t>UNXMES</t>
  </si>
  <si>
    <t>Academia Popular, Baixo Guandu, ES.</t>
  </si>
  <si>
    <t>Fabricio Benicio de Brito</t>
  </si>
  <si>
    <t>Eng.º Civil CREA-ES                   /D</t>
  </si>
  <si>
    <t>Tubos de concreto simples PS1, diâmetro 200 mm, com rejuntamento de argamassa de cimento, cal hidratada e areia no traço 1:2:6, incluindo escavação e berço, conf. normas e especificações.</t>
  </si>
  <si>
    <t>Tubos de concreto simples PS1, diâmetro 300 mm, com rejuntamento de argamassa de cimento, cal hidratada e areia no traço 1:2:6, incluindo escavação e berço, conforme normas e especificações.</t>
  </si>
  <si>
    <t>(Gol 1.0 total flex - gasolina - preço LABOR) Seguro total, manutenção, combustível, eventuais taxas e emolumentos, bem como eventual substituição do veículo (se necessário), sem motorista, utilização até 2.000 (dois mil) km/mês</t>
  </si>
  <si>
    <t>Tubo de aço carbono galvanizado, com costura, classe leve, diâmetro 15mm (1/2"), inclusive conexões</t>
  </si>
  <si>
    <t>Tubo de aço carbono galvanizado, com costura, classe leve, diâmetro 20mm (3/4"), inclusive conexões</t>
  </si>
  <si>
    <t>Tubo de aço carbono galvanizado, com costura, classe leve, diâmetro 25mm (1"), inclusive conexões</t>
  </si>
  <si>
    <t>Tubo de aço carbono galvanizado, com costura, classe leve, diâmetro 32mm (1.1/4"), inclusive conexões</t>
  </si>
  <si>
    <t>Tubo de aço carbono galvanizado, com costura, classe leve, diâmetro 40mm (1.1/2"), inclusive conexões</t>
  </si>
  <si>
    <t>Tubo de aço carbono galvanizado, com costura, classe leve, diâmetro 50mm (2"), inclusive conexões</t>
  </si>
  <si>
    <t>Tubo de aço carbono galvanizado, com costura, classe leve, diâmetro 65mm (2.1/2"), inclusive conexões</t>
  </si>
  <si>
    <t>Tubo de aço carbono galvanizado, com costura, classe leve, diâmetro 80mm (3"), inclusive conexões</t>
  </si>
  <si>
    <t>Tubo de aço carbono galvanizado, com costura, classe leve, diâmetro 100mm (4"), inclusive conexões</t>
  </si>
  <si>
    <t>Tubo de PVC rígido soldável marrom, DN 20mm (1/2"), inclusive conexões</t>
  </si>
  <si>
    <t>Tubo de PVC rígido soldável marrom, DN 25mm (3/4"), inclusive conexões</t>
  </si>
  <si>
    <t>Tubo de PVC rígido soldável marrom, DN 32mm (1"), inclusive conexões</t>
  </si>
  <si>
    <t>Tubo de PVC rígido soldável marrom, DN 40mm (1.1/4"), inclusive conexões</t>
  </si>
  <si>
    <t>Tubo de PVC rígido soldável marrom, DN 50mm (1.1/2"), inclusive conexões</t>
  </si>
  <si>
    <t>Tubo de PVC rígido soldável marrom, DN 60mm (2"), inclusive conexões</t>
  </si>
  <si>
    <t>Tubo de PVC rígido soldável marrom, DN 75mm (2.1/2"), inclusive conexões</t>
  </si>
  <si>
    <t>Tubo de PVC rígido soldável marrom, DN 85mm (3"), inclusive conexões</t>
  </si>
  <si>
    <t>Tubo de PVC rígido soldável branco, para esgoto, série normal, diâmetro 40mm (1 1/2"), inclusive conexões</t>
  </si>
  <si>
    <t>Tubo de PVC rígido soldável branco, para esgoto, série normal, diâmetro 50mm (2"), inclusive conexões</t>
  </si>
  <si>
    <t>Tubo de PVC rígido soldável branco, para esgoto, série normal, diâmetro 75mm (3"), inclusive conexões</t>
  </si>
  <si>
    <t>Tubo de PVC rígido soldável branco, para esgoto, série normal, diâmetro 100mm (4"), inclusive conexões</t>
  </si>
  <si>
    <t>Tubo de PVC rígido soldável branco, para esgoto, série normal, diâmetro 150mm (6"), inclusive conexões</t>
  </si>
  <si>
    <t>FURO EM CONCRETO</t>
  </si>
  <si>
    <t>cm</t>
  </si>
  <si>
    <t>Eletroduto de PVC rígido roscável, diâmetro 1/2", inclusive conexões</t>
  </si>
  <si>
    <t>Eletroduto de PVC rígido roscável, diâmetro 3/4", inclusive conexões</t>
  </si>
  <si>
    <t>Eletroduto de PVC rígido roscável, diâmetro 1", inclusive conexões</t>
  </si>
  <si>
    <t>Eletroduto de PVC rígido roscável, diâmetro 1.1/4", inclusive conexões</t>
  </si>
  <si>
    <t>Eletroduto de PVC rígido roscável, diâmetro 1.1/2", inclusive conexões</t>
  </si>
  <si>
    <t>Eletroduto de PVC rígido roscável, diâmetro 2", inclusive conexões</t>
  </si>
  <si>
    <t>Eletroduto de PVC rígido roscável, diâmetro 3", inclusive conexões</t>
  </si>
  <si>
    <t>Eletroduto flexível corrugado diâmetro 3/4", Amarelo ? Tigreflex ou equivalente</t>
  </si>
  <si>
    <t>Eletroduto flexível corrugado diâmetro 1", Amarelo ? Tigreflex ou equivalente</t>
  </si>
  <si>
    <t>Eletroduto de PVC rígido roscável, diâmetro 4", inclusive conexões</t>
  </si>
  <si>
    <t>Eletroduto de PVC rígido roscável, diâmetro 6", inclusive conexões</t>
  </si>
  <si>
    <t>Eletroduto PEAD parede simples, corrugado, cor preta, diâmetro 1.1/2", referencia Kanaflex, Plastibras ou equivalente</t>
  </si>
  <si>
    <t>Eletroduto PEAD parede simples, corrugado, cor preta, diâmetro 1.1/4", referencia Kanaflex, Plastibras ou equivalente</t>
  </si>
  <si>
    <t>Eletroduto PEAD parede simples, corrugado, cor preta, diâmetro 2", referencia Kanaflex, Plastibras ou equivalente</t>
  </si>
  <si>
    <t>Eletroduto PEAD parede simples, corrugado, cor preta, diâmetro 3", referencia Kanaflex, Plastibras ou equivalente</t>
  </si>
  <si>
    <t>Eletroduto PEAD parede simples, corrugado, cor preta, diâmetro 4", referencia Kanaflex, Plastibras ou equivalente</t>
  </si>
  <si>
    <t>Eletroduto PEAD parede simples, corrugado, cor preta, diâmetro 6", referencia Kanaflex, Plastibras ou equivalente</t>
  </si>
  <si>
    <t>Mini-Disjuntor monopolar 16A, curva C, 5kA, 127/220Vca, referência Siemens, GE, Schneider ou equivalente</t>
  </si>
  <si>
    <t>Mini-Disjuntor monopolar 20A, curva C, 5kA, 127/220Vca, referência Siemens, GE, Schneider ou equivalente</t>
  </si>
  <si>
    <t>Mini-Disjuntor monopolar 25A, curva C, 5kA, 127/220Vca, referência Siemens, GE, Schneider ou equivalente</t>
  </si>
  <si>
    <t>Mini-Disjuntor monopolar 32A, curva C, 5kA, 127/220Vca, referência Siemens, GE, Schneider ou equivalente</t>
  </si>
  <si>
    <t>Mini-Disjuntor monopolar 40A, curva C, 5kA, 127/220Vca, referência Siemens, GE, Schneider ou equivalente</t>
  </si>
  <si>
    <t>Mini-Disjuntor bipolar 16A, curva C, 5kA, 127/220Vca, referência Siemens, GE, Schneider ou equivalente</t>
  </si>
  <si>
    <t>Mini-Disjuntor bipolar 20A, curva C, 5kA, 127/220Vca, referência Siemens, GE, Schneider ou equivalente</t>
  </si>
  <si>
    <t>Mini-Disjuntor bipolar 50A, curva C, 5kA, 127/220Vca, referência Siemens, GE, Schneider ou equivalente</t>
  </si>
  <si>
    <t>Mini-Disjuntor tripolar 16A, curva C, 5kA, 127/220Vca, referência Siemens, GE, Schneider ou equivalente</t>
  </si>
  <si>
    <t>Mini-Disjuntor tripolar 40A, curva C, 5kA, 127/220Vca, referência Siemens, GE, Schneider ou equivalente</t>
  </si>
  <si>
    <t>Mini-Disjuntor tripolar 50A, curva C, 5kA, 127/220Vca, referência Siemens, GE, Schneider ou equivalente</t>
  </si>
  <si>
    <t>Mini-Disjuntor tripolar 90 A, curva C, 5kA, 127/220Vca, referência Siemens, GE, Schneider ou equivalente</t>
  </si>
  <si>
    <t>Mini-Disjuntor tripolar 100A, curva C, 20kA, 127/220Vca, referência Siemens, GE, Schneider ou equivalente</t>
  </si>
  <si>
    <t>Mini-Disjuntor tripolar 70A, curva C, 5kA, 127/220Vca, referência Siemens, GE, Schneider ou equivalente</t>
  </si>
  <si>
    <t>Mini-Disjuntor monopolar 50A, curva C, 5kA, 127/220Vca, referência Siemens, GE, Schneider ou equivalente</t>
  </si>
  <si>
    <t>Mini-Disjuntor monopolar 63A, curva C, 5kA, 127/220Vca, referência Siemens, GE, Schneider ou equivalente</t>
  </si>
  <si>
    <t>Mini-Disjuntor monopolar 70A, curva C, 5kA, 127220Vca, referência Siemens, GE, Schneider ou equivalente</t>
  </si>
  <si>
    <t>Mini-Disjuntor monopolar 80A, curva C, 5kA, 127/220Vca, referência Siemens, GE, Schneider ou equivalente</t>
  </si>
  <si>
    <t>Mini-Disjuntor bipolar 25A, curva C, 5kA, 127/220Vca, referência Siemens, GE, Schneider ou equivalente</t>
  </si>
  <si>
    <t>Mini-Disjuntor bipolar 32A, curva C, 5kA, 127/220Vca, referência Siemens, GE, Schneider ou equivalente</t>
  </si>
  <si>
    <t>Mini-Disjuntor bipolar 40A, curva C, 5kA, 127/220Vca, referência Siemens, GE, Schneider ou equivalente</t>
  </si>
  <si>
    <t>Mini-Disjuntor bipolar 63A, curva C, 5kA, 127/220Vca, referência Siemens, GE, Schneider ou equivalente</t>
  </si>
  <si>
    <t>Mini-Disjuntor bipolar 70A, curva C, 5kA, 220/127Vca, referência Siemens, GE, Schneider ou equivalente</t>
  </si>
  <si>
    <t>ni-Disjuntor bipolar 80A, curva C, 5kA, 127/220Vca, referência Siemens, GE, Schneider ou equivalente</t>
  </si>
  <si>
    <t>Mini-Disjuntor tripolar 20A, curva C, 5kA, 127/220Vca, referência Siemens, GE, Schneider ou equivalente</t>
  </si>
  <si>
    <t>Mini-Disjuntor tripolar 25A, curva C, 5kA, 127/220Vca, referência Siemens, GE, Schneider ou equivalente</t>
  </si>
  <si>
    <t>Mini-Disjuntor tripolar 32A, curva C, 5kA, 127/220Vca, referência. Siemens, GE, Schneider ou equivalente</t>
  </si>
  <si>
    <t>Mini-Disjuntor tripolar 63A, curva C, 5kA, 127/220Vca, referência Siemens, GE, Schneider ou equivalente</t>
  </si>
  <si>
    <t>Mini-Disjuntor tripolar 80A, curva C, 5kA, 127/220Vca, referência Siemens, GE, Schneider ou equivalente</t>
  </si>
  <si>
    <t>Mini-Disjuntor tripolar 125A, curva C, 20kA, 127/220Vca, referência Siemens, GE, Schneider ou equivalente</t>
  </si>
  <si>
    <t>Disjuntor caixa moldada termomagnetico fixo, tripolar 175A, Icu: 50kA, 400/500Vca, referência Siemens, Soprano, Schneider ou equivalente</t>
  </si>
  <si>
    <t>Disjuntor caixa moldada termomagnetico fixo, tripolar 200A, Icu: 50kA, 400/500Vca, referência Siemens, Soprano, Schneider ou equivalente</t>
  </si>
  <si>
    <t>Disjuntor caixa moldada termomagnetico fixo, tripolar 400A, Icu: 65kA, 380/415Vca, referência Siemens, Soprano, Schneider ou equivalente</t>
  </si>
  <si>
    <t>Dispositivo de proteção contra surto (DPS) bipolar, 40kA, 275Vca, referência Siemens, Steck, Clamper ou equivalente</t>
  </si>
  <si>
    <t>Mini-Disjuntor monopolar 10A, curva C, 5kA, 127/220Vca, referência Siemens, GE, Schneider ou equivalente</t>
  </si>
  <si>
    <t>Mini-Disjuntor tripolar 125A, curva C, 15kA, 220/380Vca, referência Siemens, GE, Schneider ou equivalente</t>
  </si>
  <si>
    <t>Fusivel retardado NH gG(gL), tamanho 01 ? 100A, 120kA em 500Vca, referência Siemens, WEG, Negrini ou equivalente</t>
  </si>
  <si>
    <t>Fusivel retardado NH gG(gL), tamanho 01 ? 160A, 120kA em 500Vca, referência Siemens, WEG, Negrini ou equivalente</t>
  </si>
  <si>
    <t>Fusivel retardado NH gG(gL), tamanho 02 ? 250A, 120kA em 500Vca, referência Siemens, WEG, Negrini ou equivalente</t>
  </si>
  <si>
    <t>Fusivel retardado NH gG(gL), tamanho 02 ? 300A, 120kA em 500Vca, referência Siemens, WEG, Negrini ou equivalente</t>
  </si>
  <si>
    <t>Fusivel retardado NH gG(gL), tamanho 02 ? 355A, 120kA em 500Vca, referência Siemens, WEG, Negrini ou equivalente</t>
  </si>
  <si>
    <t>Fusivel retardado NH gG(gL), tamanho 01 ? 125A, 120kA em 500Vca, referência Siemens, WEG, Negrini ou equivalente</t>
  </si>
  <si>
    <t>Interruptor Diferencial Bipolar DR 25A, 30mA ? 6kA, referência Siemens, Schneider, WEG ou equivalente</t>
  </si>
  <si>
    <t>Interruptor Diferencial Bipolar DR 40A, 30mA ? 6kA, referência Siemens, Schneider, WEG ou equivalente</t>
  </si>
  <si>
    <t>Interruptor Diferencial Bipolar DR 80A, 30mA - 6kA, referência Siemens, Schneider, WEG ou equivalente</t>
  </si>
  <si>
    <t>Cabo de cobre termoplástico (PVC) flexível isolado 450/750V, antichama BWF livre de chumbo, 70ºC - 1,5mm2</t>
  </si>
  <si>
    <t>Cabo de cobre termoplástico (PVC) flexível isolado 450/750V, antichama BWF livre de chumbo, 70ºC - 2,5mm2</t>
  </si>
  <si>
    <t>Cabo de cobre termoplástico (PVC) flexível isolado 450/750V, antichama BWF livre de chumbo, 70ºC ? 4,0mm2</t>
  </si>
  <si>
    <t>Cabo de cobre termoplástico (PVC) flexível isolado 450/750V, antichama BWF livre de chumbo, 70ºC ? 6,0mm2</t>
  </si>
  <si>
    <t>Cabo de cobre termoplástico (PVC) flexível isolado 450/750V, antichama BWF livre de chumbo, 70ºC ? 10,0mm2</t>
  </si>
  <si>
    <t>Cabo de cobre termoplástico (PVC) flexível isolado 450/750V, antichama BWF livre de chumbo, 70ºC ? 16,0mm2</t>
  </si>
  <si>
    <t>Cabo de cobre termoplástico (PVC) flexível isolado 450/750V, antichama BWF livre de chumbo, 70ºC ? 25,0mm2</t>
  </si>
  <si>
    <t>Cabo de cobre nu, seção de 25,0 mm2, têmpera meio dura, encordoamento classe 2A</t>
  </si>
  <si>
    <t>Cabo de cobre nu, seção de 10,0 mm2, têmpera meio dura, encordoamento classe 2A</t>
  </si>
  <si>
    <t>Cabo de cobre termoplástico (PVC) flexível isolado 0,60/1kV, antichama, HEPR 90ºC ? 2,5mm2</t>
  </si>
  <si>
    <t>Cabo de cobre termoplástico (PVC) flexível isolado 0,60/1kV, antichama, HEPR 90ºC ? 6,0mm2</t>
  </si>
  <si>
    <t>Cabo de cobre termoplástico (PVC) flexível isolado 0,60/1kV, antichama, HEPR 90ºC ? 10,0mm2</t>
  </si>
  <si>
    <t>Cabo de cobre termoplástico (PVC) flexível isolado 0,60/1kV, antichama, HEPR 90ºC ? 16,0mm2</t>
  </si>
  <si>
    <t>Cabo de cobre termoplástico (PVC) flexível isolado 0,60/1kV, antichama, HEPR 90ºC ? 25,0mm2</t>
  </si>
  <si>
    <t>Cabo de cobre termoplástico (PVC) flexível isolado 0,60/1kV, antichama, HEPR 90ºC ? 35,0mm2</t>
  </si>
  <si>
    <t>Cabo de cobre termoplástico (PVC) flexível isolado 0,60/1kV, antichama, HEPR 90ºC ? 50,0mm2</t>
  </si>
  <si>
    <t>Cabo de cobre termoplástico (PVC) flexível isolado 0,60/1kV, antichama, HEPR 90ºC ? 95,0mm2</t>
  </si>
  <si>
    <t>Cabo de cobre termoplástico (PVC) flexível isolado 0,60/1kV, antichama, HEPR 90ºC ? 120,0mm2</t>
  </si>
  <si>
    <t>Cabo de cobre termoplástico (PVC) flexível isolado 0,60/1kV, antichama, HEPR 90ºC ? 300,0mm2</t>
  </si>
  <si>
    <t>Cabo de cobre termoplástico (PVC) flexível isolado 0,60/1kV, antichama, HEPR 90ºC ? 70,0mm2</t>
  </si>
  <si>
    <t>Cabo de cobre termoplástico (PVC) flexível isolado 0,60/1kV, antichama, HEPR 90ºC ? 150,0mm2</t>
  </si>
  <si>
    <t>Cabo de cobre termoplástico (PVC) flexível isolado 0,60/1kV, antichama, HEPR 90ºC ? 185,0mm2</t>
  </si>
  <si>
    <t>Cabo de cobre termoplástico (PVC) flexível isolado 0,60/1kV, antichama, HEPR 90ºC ? 240,0mm2</t>
  </si>
  <si>
    <t>Cabo de cobre termoplástico (PVC/ST2) blindado isolado 8,7/15kV, XLPE 90ºC ? 25,0mm2</t>
  </si>
  <si>
    <t>Cabo de cobre termoplástico (PVC/ST2) blindado isolado 8,7/15kV, XLPE 90ºC ? 35,0mm2</t>
  </si>
  <si>
    <t>Cabo de cobre termoplástico (PVC) flexível isolado 0,60/1kV, antichama, HEPR 90ºC ? 2x2,5mm2</t>
  </si>
  <si>
    <t>Cabo de cobre termoplástico (PVC) flexível isolado 0,60/1kV, antichama, HEPR 90ºC ? 3x2,5mm2</t>
  </si>
  <si>
    <t>Cabo de cobre termoplástico (PVC) flexível isolado 0,60/1kV, antichama, HEPR 90ºC ? 3x4,0mm2</t>
  </si>
  <si>
    <t>Patch Panel 24 Portas RJ45/IDC Cat.6, inclusive fixação em Rack 19"</t>
  </si>
  <si>
    <t>Poste circular de concreto de 11m padrão ESCELSA, incl. luminária tipo LED 1 pétala pot 100W, IP66, temp cor sup 5000K, vida util superior a 60.000 H, mod EDN100, HBP-100 ou 001100G3-1006 - AMES Iluminação, ECP, HDA Iluminação ou equiv</t>
  </si>
  <si>
    <t>Emassamento de paredes e forros, com duas demãos de massa corrida, referência Suvinil, Coral, Metalatex ou equivalente, inclusive uma demão de liquido selador PVA, referência Suvinil, Coral ou Metalatex ou equivalente</t>
  </si>
  <si>
    <t>Pintura em paredes e forros, aplicação manual, com três demãos de tinta látex premium, referência Suvinil, Coral e Metalatex, inclusive uma demão de liquido selador PVA, referência Suvinil, Coral ou Metalatex ou equivalente</t>
  </si>
  <si>
    <t>Pintura em paredes e forros, aplicação manual, com três demãos de tinta esmalte sintético premium, acabamento fosco, referência Suvinil, Coral ou Metalatex, inclusive uma demão de liquido selador acrílico, referência Suvinil, Coral ou Metalatex ou equivalente</t>
  </si>
  <si>
    <t>Pintura em paredes e forros, aplicação manual, com três demão de tinta látex acrílico premium, referência Coral e Metalatex, inclusive uma demão de liquido selador acrílico, referência Suvinil, Coral ou Metalatex ou equivalente</t>
  </si>
  <si>
    <t>Pintura a cal (tipo caiação), sobre paredes e forros, a três demãos</t>
  </si>
  <si>
    <t>Pintura de letra, aplicação manual, em parede, dim. 20x30cm com tinta látex acrílica, marcas de referência Suvinil, Coral ou Metalatex ou equivalente</t>
  </si>
  <si>
    <t>Preparo em paredes e forros, aplicação manual, com uma demão de líquido selador acrílico, referência Suvinil, Coral ou Metalatex ou equivalente</t>
  </si>
  <si>
    <t>Pintura, sobre paredes e forros, aplicação manual, com duas demãos de tinta látex PVA premium, referência Suvinil, Coral e Metalatex, inclusive uma demão de liquido selador PVA, referência Suvinil, Coral ou Metalatex ou equivalente</t>
  </si>
  <si>
    <t>Pintura, sobre paredes e forros, aplicação manual, com duas demãos de tinta esmalte sintético, referência Suvinil, Coral e Metalatex, inclusive uma demão de liquido selador PVA, referência Suvinil, Coral ou Metalatex ou equivalente</t>
  </si>
  <si>
    <t>Pintura sobre paredes e forros, aplicação manual, com duas demãos de tinta látex acrílico premium, acabamento fosco, referência Suvinil, Coral e Metalatex, inclusive uma demão de liquido selador acrílico, referência Suvinil, Coral ou Metalatex</t>
  </si>
  <si>
    <t>Preparo em paredes e forros, aplicação manual, com uma demão de líquido selador PVA, referência Suvinil, Coral ou Metalatex ou equivalente</t>
  </si>
  <si>
    <t>Pintura sobre concreto ou blocos cerâmicos aparentes, aplicação manual, com duas demãos de verniz acrílico a base de água, acabamento fosco, referência Suvinil, Coral, Metalatex ou equivalente</t>
  </si>
  <si>
    <t>Pintura sobre concreto ou blocos cerâmicos aparentes, aplicação manual, com uma demão de silicone incolor, referência Suvinil, Sika, Vedacit ou equivalente</t>
  </si>
  <si>
    <t>Pintura sobre concreto ou blocos de concreto, aplicação manual, com três demãos de tinta látex acrílico premium, referência Suvinil, Coral e Metalatex, inclusive uma demão de liquido selador acrílico, referência Suvinil, Coral ou Metalatex ou equivalente</t>
  </si>
  <si>
    <t>Pintura sobre cobogós de concreto, aplicação manual, com duas demãos de tinta látex acrílico premium, referência Suvinil, Coral e Metalatex, inclusive uma demão de liquido selador acrílico, referência Suvinil, Coral ou Metalatex ou equivalente</t>
  </si>
  <si>
    <t>Pintura a cal de meio-fio (tipo a caiação), aplicação manual, a três demãos</t>
  </si>
  <si>
    <t>Pintura sobre concreto ou blocos de concreto, aplicação manual, com duas demãos de tinta látex PVA premium, referência Suvinil, Coral e Metalatex, inclusive uma demão de liquido selador PVA, referência Suvinil, Coral ou Metalatex ou equivalente</t>
  </si>
  <si>
    <t>Emassamento de esquadrias e elementos de madeira, com duas demãos de massa à base água, referência Suvinil, Coral, Sherwin Williams ou equivalente, inclusive uma demão de fundo nivelador alquídico branco, referência Suvinil, Coral ou Metalatex ou equivalente</t>
  </si>
  <si>
    <t>Pintura de esquadrias e elementos de madeira, aplicação manual, com duas demãos de tinta esmalte sintético referência Suvinil, Coral ou Metalatex, inclusive fundo branco nivelador, referência Suvinil, Coral e Metalatex ou equivalente</t>
  </si>
  <si>
    <t>Pintura de esquadrias e elementos de madeira, aplicação manual, com três demão de verniz brilhante incolor, linha Premium Copal, referência Suvinil, Eucatex, Montana ou equivalente</t>
  </si>
  <si>
    <t>Pintura de esquadrias e elementos de madeira, aplicação manual, com três demãos de verniz fosco incolor, linha Tripla Proteção Premium, referência Suvinil, Coral, Metalatex ou equivalente</t>
  </si>
  <si>
    <t>Pintura fundo nivelador alquídico branco, aplicada a rolo, pincel ou trincha, em madeira, a uma demão, referência Suvinil, Coral ou equivalente</t>
  </si>
  <si>
    <t>Pintura sobre metal, aplicação manual, com duas demãos de tinta esmalte sintético, referência Suvinil, Coral ou Metalatex, inclusive uma demão de fundo anticorrosivo</t>
  </si>
  <si>
    <t>Pintura de letras em chapas de ferro, dimensões 20x30cm, aplicação manual, com duas demãos de tinta esmalte sintético, referência Suvinil, Coral, Metalatex ou equivalente, inclusive uma demão de fundo anti-corrosivo</t>
  </si>
  <si>
    <t>Pintura sobre piso, aplicação manual, para execução de faixa demarcatória L=5cm, com três demãos de tinta à base de epóxi, marcas de referência Suvinil, Coral ou Metalatex ou equivalente</t>
  </si>
  <si>
    <t>Pintura sobre piso, aplicação manual, com duas demãos de tinta à base de resinas acrílicas, marcas de referência Suvinil, Coral, Sherwin Williams NovaCor, Metalatex ou equivalente</t>
  </si>
  <si>
    <t>Pintura sobre piso, aplicação manual, para execução de faixa demarcatória L=8cm, com três demãos de tinta à base de epóxi, marcas de referência Suvinil, Coral ou Metalatex ou equivalente</t>
  </si>
  <si>
    <t>Fornecimento e instalação Portão de correr em Gradil Nylofor 3D, em painel de aço galvanizado, Dim.: 3,50 x 2,43m - Belgo ou equivalente, malha retangular 200x50mm e fio de aço Ø5,0mm, incl. poste de aço galv. 60x40mm</t>
  </si>
  <si>
    <t>Fornecimento e instalação Portão de Abrir em Gradil Nylofor 3D, em painel de aço galvanizado, Dim.: 1,00 x 2,43m - Belgo ou equivalente, malha retangular 200x50mm e fio de aço Ø5,0mm, incl. poste de aço galv. 60x40mm</t>
  </si>
  <si>
    <t>Letra tipo Caixa em chapa de aço inox 304 escovado N16 - Largura: 7,5 cm, Altura: 15cm e Prof. 3cm, inclusive fixação invisível</t>
  </si>
  <si>
    <t>Letra tipo Caixa em chapa de aço inox 304 escovado N16 - Largura: 15 cm, Altura: 30cm e Prof. 3cm, inclusive fixação invisível</t>
  </si>
  <si>
    <t>Rede de água com padrão de entrada dágua diâm. 3/4", conf. espec. CESAN, incl. tubos e conexões para alimentação, distribuição, extravasor e limpeza, cons. o padrão a 25m, conf. projeto (1 utilização)</t>
  </si>
  <si>
    <t>Rede de água, com padrão de entrada dágua diâm. 3/4", conf. espec. CESAN, incl. tubos e conexões para alimentação, distribuição, extravasor e limpeza, cons. o padrão a 25m, conf. projeto (2 utilizações)</t>
  </si>
  <si>
    <t>Padrão de entrada d água com cavalete de PVC para hidrômetro com diâmetro de 3/4" - padrão 1C da CESAN. Instalado em vão de muro protegido com gradeamento. Inclusive base de concreto magro, tubulação, conexões e registro. Conferir detalhe.</t>
  </si>
  <si>
    <t>Padrão de entrada dágua com caixa termoplástica para hidrômetro de 3/4" - padrão 1B da CESAN. Instalado embutido na alvenaria. Inclusive tubulação, conexões, registro, tubo camisa e caixa com tampa transparente. Conferir detalhe.</t>
  </si>
  <si>
    <t>Padrão entrada dágua com caixa enterrada para hidrômetro com diâmetro de 1" - padrão 2B da CESAN. Caixa em alvenaria 60x80x40cm e com tampa articulada de ferro fundido, registro e conexões para instalação de hidrômetro. Conferir detalhe</t>
  </si>
  <si>
    <t>Adaptador de PVC soldável com flanges livres para caixa dágua, diâmetro 25mm x 3/4"</t>
  </si>
  <si>
    <t>Adaptador de PVC soldável com flanges livres para caixa dágua, diâmetro 32mm x 1"</t>
  </si>
  <si>
    <t>Adaptador de PVC soldável com flanges livres para caixa dágua, diâmetro 40mm x 1 1/4"</t>
  </si>
  <si>
    <t>Adaptador de PVC soldável com flanges livres para caixa dágua, diâmetro 50mm x 1 1/2"</t>
  </si>
  <si>
    <t>Adaptador de PVC soldável com flanges livres para caixa dágua, diâmetro 60mm x 2"</t>
  </si>
  <si>
    <t>Adaptador de PVC soldável com flanges livres para caixa dágua, diâmetro 75mm x 2 1/2"</t>
  </si>
  <si>
    <t>Adaptador de PVC soldável com anel para caixa dágua, DN 32mm</t>
  </si>
  <si>
    <t>Suporte de fixação de eletrocalha de 300x100mm, no teto, através de suporte angular (1 und), porca sextavada e arruela 1/4 (4 und) , vergalhão com rosca total 1/4" (h=60cm), cantoneira ZZ (2 und) e parafuso e bucha S8 (2 und)</t>
  </si>
  <si>
    <t>Suporte de fixação de eletrocalha de 400x100mm, no teto, através de suporte angular (1 und), porca sextavada e arruela 1/4 (4 und), vergalhão rosca total 1/4" (h=60cm), cantoneira ZZ (2 und) e parafuso e bucha S8 (2 und)</t>
  </si>
  <si>
    <t>Painel de Fechamento Frontal 2 Us, inclusive fixação em Rack 19"</t>
  </si>
  <si>
    <t>Bandeja Simples Fixa 2 Us x 390mm carga máxima 20kg, inclusive fixação em Rack 19"</t>
  </si>
  <si>
    <t>Escada tipo marinheiro de tubo de ferro 1" e 3/4", com h=4.20m, para acesso a caixa dágua, inclusive pintura em esmalte sintético, conforme detalhe em projeto</t>
  </si>
  <si>
    <t>TUBO DE CONCRETO PARA REDES COLETORAS DE ESGOTO SANITÁRIO, DIÂMETRO DE 300 MM, JUNTA ELÁSTICA, INSTALADO EM LOCAL COM BAIXO NÍVEL DE INTERFERÊNCIAS - FORNECIMENTO E ASSENTAMENTO. AF_03/2024</t>
  </si>
  <si>
    <t>ASSENTAMENTO DE TUBO DE CONCRETO PARA REDES COLETORAS DE ESGOTO SANITÁRIO, DIÂMETRO DE 300 MM, JUNTA ELÁSTICA, INSTALADO EM LOCAL COM BAIXO NÍVEL DE INTERFERÊNCIAS (NÃO INCLUI FORNECIMENTO). AF_03/2024</t>
  </si>
  <si>
    <t>TUBO DE CONCRETO PARA REDES COLETORAS DE ESGOTO SANITÁRIO, DIÂMETRO DE 400 MM, JUNTA ELÁSTICA, INSTALADO EM LOCAL COM BAIXO NÍVEL DE INTERFERÊNCIAS - FORNECIMENTO E ASSENTAMENTO. AF_03/2024</t>
  </si>
  <si>
    <t>ASSENTAMENTO DE TUBO DE CONCRETO PARA REDES COLETORAS DE ESGOTO SANITÁRIO, DIÂMETRO DE 400 MM, JUNTA ELÁSTICA, INSTALADO EM LOCAL COM BAIXO NÍVEL DE INTERFERÊNCIAS (NÃO INCLUI FORNECIMENTO). AF_03/2024</t>
  </si>
  <si>
    <t>TUBO DE CONCRETO PARA REDES COLETORAS DE ESGOTO SANITÁRIO, DIÂMETRO DE 500 MM, JUNTA ELÁSTICA, INSTALADO EM LOCAL COM BAIXO NÍVEL DE INTERFERÊNCIAS - FORNECIMENTO E ASSENTAMENTO. AF_03/2024</t>
  </si>
  <si>
    <t>ASSENTAMENTO DE TUBO DE CONCRETO PARA REDES COLETORAS DE ESGOTO SANITÁRIO, DIÂMETRO DE 500 MM, JUNTA ELÁSTICA, INSTALADO EM LOCAL COM BAIXO NÍVEL DE INTERFERÊNCIAS (NÃO INCLUI FORNECIMENTO). AF_03/2024</t>
  </si>
  <si>
    <t>TUBO DE CONCRETO PARA REDES COLETORAS DE ESGOTO SANITÁRIO, DIÂMETRO DE 600 MM, JUNTA ELÁSTICA, INSTALADO EM LOCAL COM BAIXO NÍVEL DE INTERFERÊNCIAS - FORNECIMENTO E ASSENTAMENTO. AF_03/2024</t>
  </si>
  <si>
    <t>ASSENTAMENTO DE TUBO DE CONCRETO PARA REDES COLETORAS DE ESGOTO SANITÁRIO, DIÂMETRO DE 600 MM, JUNTA ELÁSTICA, INSTALADO EM LOCAL COM BAIXO NÍVEL DE INTERFERÊNCIAS (NÃO INCLUI FORNECIMENTO). AF_03/2024</t>
  </si>
  <si>
    <t>TUBO DE CONCRETO PARA REDES COLETORAS DE ESGOTO SANITÁRIO, DIÂMETRO DE 700 MM, JUNTA ELÁSTICA, INSTALADO EM LOCAL COM BAIXO NÍVEL DE INTERFERÊNCIAS - FORNECIMENTO E ASSENTAMENTO. AF_03/2024</t>
  </si>
  <si>
    <t>ASSENTAMENTO DE TUBO DE CONCRETO PARA REDES COLETORAS DE ESGOTO SANITÁRIO, DIÂMETRO DE 700 MM, JUNTA ELÁSTICA, INSTALADO EM LOCAL COM BAIXO NÍVEL DE INTERFERÊNCIAS (NÃO INCLUI FORNECIMENTO). AF_03/2024</t>
  </si>
  <si>
    <t>TUBO DE CONCRETO PARA REDES COLETORAS DE ESGOTO SANITÁRIO, DIÂMETRO DE 800 MM, JUNTA ELÁSTICA, INSTALADO EM LOCAL COM BAIXO NÍVEL DE INTERFERÊNCIAS - FORNECIMENTO E ASSENTAMENTO. AF_03/2024</t>
  </si>
  <si>
    <t>ASSENTAMENTO DE TUBO DE CONCRETO PARA REDES COLETORAS DE ESGOTO SANITÁRIO, DIÂMETRO DE 800 MM, JUNTA ELÁSTICA, INSTALADO EM LOCAL COM BAIXO NÍVEL DE INTERFERÊNCIAS (NÃO INCLUI FORNECIMENTO). AF_03/2024</t>
  </si>
  <si>
    <t>TUBO DE CONCRETO PARA REDES COLETORAS DE ESGOTO SANITÁRIO, DIÂMETRO DE 900 MM, JUNTA ELÁSTICA, INSTALADO EM LOCAL COM BAIXO NÍVEL DE INTERFERÊNCIAS - FORNECIMENTO E ASSENTAMENTO. AF_03/2024</t>
  </si>
  <si>
    <t>ASSENTAMENTO DE TUBO DE CONCRETO PARA REDES COLETORAS DE ESGOTO SANITÁRIO, DIÂMETRO DE 900 MM, JUNTA ELÁSTICA, INSTALADO EM LOCAL COM BAIXO NÍVEL DE INTERFERÊNCIAS (NÃO INCLUI FORNECIMENTO). AF_03/2024</t>
  </si>
  <si>
    <t>TUBO DE CONCRETO PARA REDES COLETORAS DE ESGOTO SANITÁRIO, DIÂMETRO DE 1000 MM, JUNTA ELÁSTICA, INSTALADO EM LOCAL COM BAIXO NÍVEL DE INTERFERÊNCIAS - FORNECIMENTO E ASSENTAMENTO. AF_03/2024</t>
  </si>
  <si>
    <t>ASSENTAMENTO DE TUBO DE CONCRETO PARA REDES COLETORAS DE ESGOTO SANITÁRIO, DIÂMETRO DE 1000 MM, JUNTA ELÁSTICA, INSTALADO EM LOCAL COM BAIXO NÍVEL DE INTERFERÊNCIAS (NÃO INCLUI FORNECIMENTO). AF_03/2024</t>
  </si>
  <si>
    <t>TUBO DE CONCRETO PARA REDES COLETORAS DE ESGOTO SANITÁRIO, DIÂMETRO DE 300 MM, JUNTA ELÁSTICA, INSTALADO EM LOCAL COM ALTO NÍVEL DE INTERFERÊNCIAS - FORNECIMENTO E ASSENTAMENTO. AF_03/2024</t>
  </si>
  <si>
    <t>ASSENTAMENTO DE TUBO DE CONCRETO PARA REDES COLETORAS DE ESGOTO SANITÁRIO, DIÂMETRO DE 300 MM, JUNTA ELÁSTICA, INSTALADO EM LOCAL COM ALTO NÍVEL DE INTERFERÊNCIAS (NÃO INCLUI FORNECIMENTO). AF_03/2024</t>
  </si>
  <si>
    <t>TUBO DE CONCRETO PARA REDES COLETORAS DE ESGOTO SANITÁRIO, DIÂMETRO DE 400 MM, JUNTA ELÁSTICA, INSTALADO EM LOCAL COM ALTO NÍVEL DE INTERFERÊNCIAS - FORNECIMENTO E ASSENTAMENTO. AF_03/2024</t>
  </si>
  <si>
    <t>ASSENTAMENTO DE TUBO DE CONCRETO PARA REDES COLETORAS DE ESGOTO SANITÁRIO, DIÂMETRO DE 400 MM, JUNTA ELÁSTICA, INSTALADO EM LOCAL COM ALTO NÍVEL DE INTERFERÊNCIAS (NÃO INCLUI FORNECIMENTO). AF_03/2024</t>
  </si>
  <si>
    <t>TUBO DE CONCRETO PARA REDES COLETORAS DE ESGOTO SANITÁRIO, DIÂMETRO DE 500 MM, JUNTA ELÁSTICA, INSTALADO EM LOCAL COM ALTO NÍVEL DE INTERFERÊNCIAS - FORNECIMENTO E ASSENTAMENTO. AF_03/2024</t>
  </si>
  <si>
    <t>ASSENTAMENTO DE TUBO DE CONCRETO PARA REDES COLETORAS DE ESGOTO SANITÁRIO, DIÂMETRO DE 500 MM, JUNTA ELÁSTICA, INSTALADO EM LOCAL COM ALTO NÍVEL DE INTERFERÊNCIAS (NÃO INCLUI FORNECIMENTO). AF_03/2024</t>
  </si>
  <si>
    <t>TUBO DE CONCRETO PARA REDES COLETORAS DE ESGOTO SANITÁRIO, DIÂMETRO DE 600 MM, JUNTA ELÁSTICA, INSTALADO EM LOCAL COM ALTO NÍVEL DE INTERFERÊNCIAS - FORNECIMENTO E ASSENTAMENTO. AF_03/2024</t>
  </si>
  <si>
    <t>ASSENTAMENTO DE TUBO DE CONCRETO PARA REDES COLETORAS DE ESGOTO SANITÁRIO, DIÂMETRO DE 600 MM, JUNTA ELÁSTICA, INSTALADO EM LOCAL COM ALTO NÍVEL DE INTERFERÊNCIAS (NÃO INCLUI FORNECIMENTO). AF_03/2024</t>
  </si>
  <si>
    <t>TUBO DE CONCRETO PARA REDES COLETORAS DE ESGOTO SANITÁRIO, DIÂMETRO DE 700 MM, JUNTA ELÁSTICA, INSTALADO EM LOCAL COM ALTO NÍVEL DE INTERFERÊNCIAS - FORNECIMENTO E ASSENTAMENTO. AF_03/2024</t>
  </si>
  <si>
    <t>ASSENTAMENTO DE TUBO DE CONCRETO PARA REDES COLETORAS DE ESGOTO SANITÁRIO, DIÂMETRO DE 700 MM, JUNTA ELÁSTICA, INSTALADO EM LOCAL COM ALTO NÍVEL DE INTERFERÊNCIAS (NÃO INCLUI FORNECIMENTO). AF_03/2024</t>
  </si>
  <si>
    <t>TUBO DE CONCRETO PARA REDES COLETORAS DE ESGOTO SANITÁRIO, DIÂMETRO DE 800 MM, JUNTA ELÁSTICA, INSTALADO EM LOCAL COM ALTO NÍVEL DE INTERFERÊNCIAS - FORNECIMENTO E ASSENTAMENTO. AF_03/2024</t>
  </si>
  <si>
    <t>ASSENTAMENTO DE TUBO DE CONCRETO PARA REDES COLETORAS DE ESGOTO SANITÁRIO, DIÂMETRO DE 800 MM, JUNTA ELÁSTICA, INSTALADO EM LOCAL COM ALTO NÍVEL DE INTERFERÊNCIAS (NÃO INCLUI FORNECIMENTO). AF_03/2024</t>
  </si>
  <si>
    <t>TUBO DE CONCRETO PARA REDES COLETORAS DE ESGOTO SANITÁRIO, DIÂMETRO DE 900 MM, JUNTA ELÁSTICA, INSTALADO EM LOCAL COM ALTO NÍVEL DE INTERFERÊNCIAS - FORNECIMENTO E ASSENTAMENTO. AF_03/2024</t>
  </si>
  <si>
    <t>ASSENTAMENTO DE TUBO DE CONCRETO PARA REDES COLETORAS DE ESGOTO SANITÁRIO, DIÂMETRO DE 900 MM, JUNTA ELÁSTICA, INSTALADO EM LOCAL COM ALTO NÍVEL DE INTERFERÊNCIAS (NÃO INCLUI FORNECIMENTO). AF_03/2024</t>
  </si>
  <si>
    <t>TUBO DE CONCRETO PARA REDES COLETORAS DE ESGOTO SANITÁRIO, DIÂMETRO DE 1000 MM, JUNTA ELÁSTICA, INSTALADO EM LOCAL COM ALTO NÍVEL DE INTERFERÊNCIAS - FORNECIMENTO E ASSENTAMENTO. AF_03/2024</t>
  </si>
  <si>
    <t>ASSENTAMENTO DE TUBO DE CONCRETO PARA REDES COLETORAS DE ESGOTO SANITÁRIO, DIÂMETRO DE 1000 MM, JUNTA ELÁSTICA, INSTALADO EM LOCAL COM ALTO NÍVEL DE INTERFERÊNCIAS (NÃO INCLUI FORNECIMENTO). AF_03/2024</t>
  </si>
  <si>
    <t>TUBO DE CONCRETO PARA REDES COLETORAS DE ÁGUAS PLUVIAIS, DIÂMETRO DE 400 MM, JUNTA RÍGIDA, INSTALADO EM LOCAL COM BAIXO NÍVEL DE INTERFERÊNCIAS - FORNECIMENTO E ASSENTAMENTO. AF_03/2024</t>
  </si>
  <si>
    <t>TUBO DE CONCRETO PARA REDES COLETORAS DE ÁGUAS PLUVIAIS, DIÂMETRO DE 500 MM, JUNTA RÍGIDA, INSTALADO EM LOCAL COM BAIXO NÍVEL DE INTERFERÊNCIAS - FORNECIMENTO E ASSENTAMENTO. AF_03/2024</t>
  </si>
  <si>
    <t>TUBO DE CONCRETO PARA REDES COLETORAS DE ÁGUAS PLUVIAIS, DIÂMETRO DE 600 MM, JUNTA RÍGIDA, INSTALADO EM LOCAL COM BAIXO NÍVEL DE INTERFERÊNCIAS - FORNECIMENTO E ASSENTAMENTO. AF_03/2024</t>
  </si>
  <si>
    <t>TUBO DE CONCRETO PARA REDES COLETORAS DE ÁGUAS PLUVIAIS, DIÂMETRO DE 700 MM, JUNTA RÍGIDA, INSTALADO EM LOCAL COM BAIXO NÍVEL DE INTERFERÊNCIAS - FORNECIMENTO E ASSENTAMENTO. AF_03/2024</t>
  </si>
  <si>
    <t>TUBO DE CONCRETO PARA REDES COLETORAS DE ÁGUAS PLUVIAIS, DIÂMETRO DE 800 MM, JUNTA RÍGIDA, INSTALADO EM LOCAL COM BAIXO NÍVEL DE INTERFERÊNCIAS - FORNECIMENTO E ASSENTAMENTO. AF_03/2024</t>
  </si>
  <si>
    <t>TUBO DE CONCRETO PARA REDES COLETORAS DE ÁGUAS PLUVIAIS, DIÂMETRO DE 900 MM, JUNTA RÍGIDA, INSTALADO EM LOCAL COM BAIXO NÍVEL DE INTERFERÊNCIAS - FORNECIMENTO E ASSENTAMENTO. AF_03/2024</t>
  </si>
  <si>
    <t>TUBO DE CONCRETO PARA REDES COLETORAS DE ÁGUAS PLUVIAIS, DIÂMETRO DE 1000 MM, JUNTA RÍGIDA, INSTALADO EM LOCAL COM BAIXO NÍVEL DE INTERFERÊNCIAS - FORNECIMENTO E ASSENTAMENTO. AF_03/2024</t>
  </si>
  <si>
    <t>TUBO DE CONCRETO PARA REDES COLETORAS DE ÁGUAS PLUVIAIS, DIÂMETRO DE 400 MM, JUNTA RÍGIDA, INSTALADO EM LOCAL COM ALTO NÍVEL DE INTERFERÊNCIAS - FORNECIMENTO E ASSENTAMENTO. AF_03/2024</t>
  </si>
  <si>
    <t>TUBO DE CONCRETO PARA REDES COLETORAS DE ÁGUAS PLUVIAIS, DIÂMETRO DE 500 MM, JUNTA RÍGIDA, INSTALADO EM LOCAL COM ALTO NÍVEL DE INTERFERÊNCIAS - FORNECIMENTO E ASSENTAMENTO. AF_03/2024</t>
  </si>
  <si>
    <t>TUBO DE CONCRETO PARA REDES COLETORAS DE ÁGUAS PLUVIAIS, DIÂMETRO DE 600 MM, JUNTA RÍGIDA, INSTALADO EM LOCAL COM ALTO NÍVEL DE INTERFERÊNCIAS - FORNECIMENTO E ASSENTAMENTO. AF_03/2024</t>
  </si>
  <si>
    <t>TUBO DE CONCRETO PARA REDES COLETORAS DE ÁGUAS PLUVIAIS, DIÂMETRO DE 700 MM, JUNTA RÍGIDA, INSTALADO EM LOCAL COM ALTO NÍVEL DE INTERFERÊNCIAS - FORNECIMENTO E ASSENTAMENTO. AF_03/2024</t>
  </si>
  <si>
    <t>TUBO DE CONCRETO PARA REDES COLETORAS DE ÁGUAS PLUVIAIS, DIÂMETRO DE 800 MM, JUNTA RÍGIDA, INSTALADO EM LOCAL COM ALTO NÍVEL DE INTERFERÊNCIAS - FORNECIMENTO E ASSENTAMENTO. AF_03/2024</t>
  </si>
  <si>
    <t>TUBO DE CONCRETO PARA REDES COLETORAS DE ÁGUAS PLUVIAIS, DIÂMETRO DE 900 MM, JUNTA RÍGIDA, INSTALADO EM LOCAL COM ALTO NÍVEL DE INTERFERÊNCIAS - FORNECIMENTO E ASSENTAMENTO. AF_03/2024</t>
  </si>
  <si>
    <t>TUBO DE CONCRETO PARA REDES COLETORAS DE ÁGUAS PLUVIAIS, DIÂMETRO DE 1000 MM, JUNTA RÍGIDA, INSTALADO EM LOCAL COM ALTO NÍVEL DE INTERFERÊNCIAS - FORNECIMENTO E ASSENTAMENTO. AF_03/2024</t>
  </si>
  <si>
    <t>ASSENTAMENTO DE TUBO DE CONCRETO PARA REDES COLETORAS DE ÁGUAS PLUVIAIS, DIÂMETRO DE 300 MM, JUNTA RÍGIDA, INSTALADO EM LOCAL COM BAIXO NÍVEL DE INTERFERÊNCIAS (NÃO INCLUI FORNECIMENTO). AF_03/2024</t>
  </si>
  <si>
    <t>ASSENTAMENTO DE TUBO DE CONCRETO PARA REDES COLETORAS DE ÁGUAS PLUVIAIS, DIÂMETRO DE 400 MM, JUNTA RÍGIDA, INSTALADO EM LOCAL COM BAIXO NÍVEL DE INTERFERÊNCIAS (NÃO INCLUI FORNECIMENTO). AF_03/2024</t>
  </si>
  <si>
    <t>ASSENTAMENTO DE TUBO DE CONCRETO PARA REDES COLETORAS DE ÁGUAS PLUVIAIS, DIÂMETRO DE 500 MM, JUNTA RÍGIDA, INSTALADO EM LOCAL COM BAIXO NÍVEL DE INTERFERÊNCIAS (NÃO INCLUI FORNECIMENTO). AF_03/2024</t>
  </si>
  <si>
    <t>ASSENTAMENTO DE TUBO DE CONCRETO PARA REDES COLETORAS DE ÁGUAS PLUVIAIS, DIÂMETRO DE 600 MM, JUNTA RÍGIDA, INSTALADO EM LOCAL COM BAIXO NÍVEL DE INTERFERÊNCIAS (NÃO INCLUI FORNECIMENTO). AF_03/2024</t>
  </si>
  <si>
    <t>ASSENTAMENTO DE TUBO DE CONCRETO PARA REDES COLETORAS DE ÁGUAS PLUVIAIS, DIÂMETRO DE 700 MM, JUNTA RÍGIDA, INSTALADO EM LOCAL COM BAIXO NÍVEL DE INTERFERÊNCIAS (NÃO INCLUI FORNECIMENTO). AF_03/2024</t>
  </si>
  <si>
    <t>ASSENTAMENTO DE TUBO DE CONCRETO PARA REDES COLETORAS DE ÁGUAS PLUVIAIS, DIÂMETRO DE 800 MM, JUNTA RÍGIDA, INSTALADO EM LOCAL COM BAIXO NÍVEL DE INTERFERÊNCIAS (NÃO INCLUI FORNECIMENTO). AF_03/2024</t>
  </si>
  <si>
    <t>ASSENTAMENTO DE TUBO DE CONCRETO PARA REDES COLETORAS DE ÁGUAS PLUVIAIS, DIÂMETRO DE 900 MM, JUNTA RÍGIDA, INSTALADO EM LOCAL COM BAIXO NÍVEL DE INTERFERÊNCIAS (NÃO INCLUI FORNECIMENTO). AF_03/2024</t>
  </si>
  <si>
    <t>ASSENTAMENTO DE TUBO DE CONCRETO PARA REDES COLETORAS DE ÁGUAS PLUVIAIS, DIÂMETRO DE 1000 MM, JUNTA RÍGIDA, INSTALADO EM LOCAL COM BAIXO NÍVEL DE INTERFERÊNCIAS (NÃO INCLUI FORNECIMENTO). AF_03/2024</t>
  </si>
  <si>
    <t>TUBO DE CONCRETO PARA REDES COLETORAS DE ÁGUAS PLUVIAIS, DIÂMETRO DE 1200 MM, JUNTA RÍGIDA, INSTALADO EM LOCAL COM BAIXO NÍVEL DE INTERFERÊNCIAS - FORNECIMENTO E ASSENTAMENTO. AF_03/2024</t>
  </si>
  <si>
    <t>ASSENTAMENTO DE TUBO DE CONCRETO PARA REDES COLETORAS DE ÁGUAS PLUVIAIS, DIÂMETRO DE 1200 MM, JUNTA RÍGIDA, INSTALADO EM LOCAL COM BAIXO NÍVEL DE INTERFERÊNCIAS (NÃO INCLUI FORNECIMENTO). AF_03/2024</t>
  </si>
  <si>
    <t>TUBO DE CONCRETO PARA REDES COLETORAS DE ÁGUAS PLUVIAIS, DIÂMETRO DE 1500 MM, JUNTA RÍGIDA, INSTALADO EM LOCAL COM BAIXO NÍVEL DE INTERFERÊNCIAS - FORNECIMENTO E ASSENTAMENTO. AF_03/2024</t>
  </si>
  <si>
    <t>ASSENTAMENTO DE TUBO DE CONCRETO PARA REDES COLETORAS DE ÁGUAS PLUVIAIS, DIÂMETRO DE 1500 MM, JUNTA RÍGIDA, INSTALADO EM LOCAL COM BAIXO NÍVEL DE INTERFERÊNCIAS (NÃO INCLUI FORNECIMENTO). AF_03/2024</t>
  </si>
  <si>
    <t>ASSENTAMENTO DE TUBO DE CONCRETO PARA REDES COLETORAS DE ÁGUAS PLUVIAIS, DIÂMETRO DE 300 MM, JUNTA RÍGIDA, INSTALADO EM LOCAL COM ALTO NÍVEL DE INTERFERÊNCIAS (NÃO INCLUI FORNECIMENTO). AF_03/2024</t>
  </si>
  <si>
    <t>ASSENTAMENTO DE TUBO DE CONCRETO PARA REDES COLETORAS DE ÁGUAS PLUVIAIS, DIÂMETRO DE 400 MM, JUNTA RÍGIDA, INSTALADO EM LOCAL COM ALTO NÍVEL DE INTERFERÊNCIAS (NÃO INCLUI FORNECIMENTO). AF_03/2024</t>
  </si>
  <si>
    <t>ASSENTAMENTO DE TUBO DE CONCRETO PARA REDES COLETORAS DE ÁGUAS PLUVIAIS, DIÂMETRO DE 500 MM, JUNTA RÍGIDA, INSTALADO EM LOCAL COM ALTO NÍVEL DE INTERFERÊNCIAS (NÃO INCLUI FORNECIMENTO). AF_03/2024</t>
  </si>
  <si>
    <t>ASSENTAMENTO DE TUBO DE CONCRETO PARA REDES COLETORAS DE ÁGUAS PLUVIAIS, DIÂMETRO DE 600 MM, JUNTA RÍGIDA, INSTALADO EM LOCAL COM ALTO NÍVEL DE INTERFERÊNCIAS (NÃO INCLUI FORNECIMENTO). AF_03/2024</t>
  </si>
  <si>
    <t>ASSENTAMENTO DE TUBO DE CONCRETO PARA REDES COLETORAS DE ÁGUAS PLUVIAIS, DIÂMETRO DE 700 MM, JUNTA RÍGIDA, INSTALADO EM LOCAL COM ALTO NÍVEL DE INTERFERÊNCIAS (NÃO INCLUI FORNECIMENTO). AF_03/2024</t>
  </si>
  <si>
    <t>ASSENTAMENTO DE TUBO DE CONCRETO PARA REDES COLETORAS DE ÁGUAS PLUVIAIS, DIÂMETRO DE 800 MM, JUNTA RÍGIDA, INSTALADO EM LOCAL COM ALTO NÍVEL DE INTERFERÊNCIAS (NÃO INCLUI FORNECIMENTO). AF_03/2024</t>
  </si>
  <si>
    <t>ASSENTAMENTO DE TUBO DE CONCRETO PARA REDES COLETORAS DE ÁGUAS PLUVIAIS, DIÂMETRO DE 900 MM, JUNTA RÍGIDA, INSTALADO EM LOCAL COM ALTO NÍVEL DE INTERFERÊNCIAS (NÃO INCLUI FORNECIMENTO). AF_03/2024</t>
  </si>
  <si>
    <t>ASSENTAMENTO DE TUBO DE CONCRETO PARA REDES COLETORAS DE ÁGUAS PLUVIAIS, DIÂMETRO DE 1000 MM, JUNTA RÍGIDA, INSTALADO EM LOCAL COM ALTO NÍVEL DE INTERFERÊNCIAS (NÃO INCLUI FORNECIMENTO). AF_03/2024</t>
  </si>
  <si>
    <t>TUBO DE CONCRETO PARA REDES COLETORAS DE ÁGUAS PLUVIAIS, DIÂMETRO DE 1200 MM, JUNTA RÍGIDA, INSTALADO EM LOCAL COM ALTO NÍVEL DE INTERFERÊNCIAS - FORNECIMENTO E ASSENTAMENTO. AF_03/2024</t>
  </si>
  <si>
    <t>ASSENTAMENTO DE TUBO DE CONCRETO PARA REDES COLETORAS DE ÁGUAS PLUVIAIS, DIÂMETRO DE 1200 MM, JUNTA RÍGIDA, INSTALADO EM LOCAL COM ALTO NÍVEL DE INTERFERÊNCIAS (NÃO INCLUI FORNECIMENTO). AF_03/2024</t>
  </si>
  <si>
    <t>TUBO DE CONCRETO PARA REDES COLETORAS DE ÁGUAS PLUVIAIS, DIÂMETRO DE 1500 MM, JUNTA RÍGIDA, INSTALADO EM LOCAL COM ALTO NÍVEL DE INTERFERÊNCIAS - FORNECIMENTO E ASSENTAMENTO. AF_03/2024</t>
  </si>
  <si>
    <t>ASSENTAMENTO DE TUBO DE CONCRETO PARA REDES COLETORAS DE ÁGUAS PLUVIAIS, DIÂMETRO DE 1500 MM, JUNTA RÍGIDA, INSTALADO EM LOCAL COM ALTO NÍVEL DE INTERFERÊNCIAS (NÃO INCLUI FORNECIMENTO). AF_03/2024</t>
  </si>
  <si>
    <t>TUBO DE CONCRETO PARA REDES COLETORAS DE ÁGUAS PLUVIAIS, DIÂMETRO DE 300MM, JUNTA RÍGIDA, INSTALADO EM LOCAL COM BAIXO NÍVEL DE INTERFERÊNCIAS - FORNECIMENTO E ASSENTAMENTO. AF_03/2024</t>
  </si>
  <si>
    <t>TUBO DE CONCRETO PARA REDES COLETORAS DE ÁGUAS PLUVIAIS, DIÂMETRO DE 300MM, JUNTA RÍGIDA, INSTALADO EM LOCAL COM ALTO NÍVEL DE INTERFERÊNCIAS - FORNECIMENTO E ASSENTAMENTO. AF_03/2024</t>
  </si>
  <si>
    <t>TUBO DE CONCRETO (SIMPLES) PARA REDES COLETORAS DE ÁGUAS PLUVIAIS, DIÂMETRO DE 300 MM, JUNTA RÍGIDA, INSTALADO EM LOCAL COM BAIXO NÍVEL DE INTERFERÊNCIAS - FORNECIMENTO E ASSENTAMENTO. AF_03/2024</t>
  </si>
  <si>
    <t>TUBO DE CONCRETO (SIMPLES) PARA REDES COLETORAS DE ÁGUAS PLUVIAIS, DIÂMETRO DE 400 MM, JUNTA RÍGIDA, INSTALADO EM LOCAL COM BAIXO NÍVEL DE INTERFERÊNCIAS - FORNECIMENTO E ASSENTAMENTO. AF_03/2024</t>
  </si>
  <si>
    <t>TUBO DE CONCRETO (SIMPLES) PARA REDES COLETORAS DE ÁGUAS PLUVIAIS, DIÂMETRO DE 500 MM, JUNTA RÍGIDA, INSTALADO EM LOCAL COM BAIXO NÍVEL DE INTERFERÊNCIAS - FORNECIMENTO E ASSENTAMENTO. AF_03/2024</t>
  </si>
  <si>
    <t>TUBO DE CONCRETO (SIMPLES) PARA REDES COLETORAS DE ÁGUAS PLUVIAIS, DIÂMETRO DE 300 MM, JUNTA RÍGIDA, INSTALADO EM LOCAL COM ALTO NÍVEL DE INTERFERÊNCIAS - FORNECIMENTO E ASSENTAMENTO. AF_03/2024</t>
  </si>
  <si>
    <t>TUBO DE CONCRETO (SIMPLES) PARA REDES COLETORAS DE ÁGUAS PLUVIAIS, DIÂMETRO DE 400 MM, JUNTA RÍGIDA, INSTALADO EM LOCAL COM ALTO NÍVEL DE INTERFERÊNCIAS - FORNECIMENTO E ASSENTAMENTO. AF_03/2024</t>
  </si>
  <si>
    <t>TUBO DE CONCRETO (SIMPLES) PARA REDES COLETORAS DE ÁGUAS PLUVIAIS, DIÂMETRO DE 500 MM, JUNTA RÍGIDA, INSTALADO EM LOCAL COM ALTO NÍVEL DE INTERFERÊNCIAS - FORNECIMENTO E ASSENTAMENTO. AF_03/2024</t>
  </si>
  <si>
    <t>PAREDE DE MADEIRA COMPENSADA PARA CONSTRUÇÃO TEMPORÁRIA EM CHAPA SIMPLES, EXTERNA, SEM VÃO. AF_03/2024</t>
  </si>
  <si>
    <t>PAREDE DE MADEIRA COMPENSADA PARA CONSTRUÇÃO TEMPORÁRIA EM CHAPA SIMPLES, INTERNA, SEM VÃO. AF_03/2024</t>
  </si>
  <si>
    <t>PAREDE DE MADEIRA COMPENSADA PARA CONSTRUÇÃO TEMPORÁRIA EM CHAPA SIMPLES, EXTERNA, COM ÁREA LÍQUIDA MAIOR OU IGUAL A 6 M², COM VÃO. AF_03/2024</t>
  </si>
  <si>
    <t>PAREDE DE MADEIRA COMPENSADA PARA CONSTRUÇÃO TEMPORÁRIA EM CHAPA SIMPLES, EXTERNA, COM ÁREA LÍQUIDA MENOR QUE 6 M², COM VÃO. AF_03/2024</t>
  </si>
  <si>
    <t>PAREDE DE MADEIRA COMPENSADA PARA CONSTRUÇÃO TEMPORÁRIA EM CHAPA SIMPLES, INTERNA, COM ÁREA LÍQUIDA MAIOR OU IGUAL A 6 M², COM VÃO. AF_03/2024</t>
  </si>
  <si>
    <t>PAREDE DE MADEIRA COMPENSADA PARA CONSTRUÇÃO TEMPORÁRIA EM CHAPA SIMPLES, INTERNA, COM ÁREA LÍQUIDA MENOR QUE 6 M², COM VÃO. AF_03/2024</t>
  </si>
  <si>
    <t>PAREDE DE MADEIRA COMPENSADA PARA CONSTRUÇÃO TEMPORÁRIA EM CHAPA DUPLA, EXTERNA, SEM VÃO. AF_03/2024</t>
  </si>
  <si>
    <t>PAREDE DE MADEIRA COMPENSADA PARA CONSTRUÇÃO TEMPORÁRIA EM CHAPA DUPLA, INTERNA, SEM VÃO. AF_03/2024</t>
  </si>
  <si>
    <t>PAREDE DE MADEIRA COMPENSADA PARA CONSTRUÇÃO TEMPORÁRIA EM CHAPA DUPLA, EXTERNA, COM ÁREA LÍQUIDA MAIOR OU IGUAL A QUE 6 M², COM VÃO. AF_03/2024</t>
  </si>
  <si>
    <t>PAREDE DE MADEIRA COMPENSADA PARA CONSTRUÇÃO TEMPORÁRIA EM CHAPA DUPLA, EXTERNA, COM ÁREA LÍQUIDA MENOR QUE 6 M², COM VÃO. AF_03/2024</t>
  </si>
  <si>
    <t>PAREDE DE MADEIRA COMPENSADA PARA CONSTRUÇÃO TEMPORÁRIA EM CHAPA DUPLA, INTERNA, COM ÁREA LÍQUIDA MAIOR OU IGUAL A 6 M², COM VÃO. AF_03/2024</t>
  </si>
  <si>
    <t>PAREDE DE MADEIRA COMPENSADA PARA CONSTRUÇÃO TEMPORÁRIA EM CHAPA DUPLA, INTERNA, COM ÁREA LÍQUIDA MENOR QUE 6 M², COM VÃO. AF_03/2024</t>
  </si>
  <si>
    <t>TAPUME COM COMPENSADO DE MADEIRA. AF_03/2024</t>
  </si>
  <si>
    <t>TAPUME COM TELHA METÁLICA. AF_03/2024</t>
  </si>
  <si>
    <t>PISO PARA CONSTRUÇÃO TEMPORÁRIA EM MADEIRA, SEM REAPROVEITAMENTO. AF_03/2024</t>
  </si>
  <si>
    <t>EXECUÇÃO DOS APOIOS PARA CONTÊINER OU MÓDULO HABITÁVEL. AF_03/2024</t>
  </si>
  <si>
    <t>INSTALAÇÃO E DESINSTALAÇÃO MECANIZADA DE CONTÊINER OU MÓDULO HABITÁVEL DE USOS DIVERSOS. AF_03/2024</t>
  </si>
  <si>
    <t>INSTALAÇÃO E DESINSTALAÇÃO MANUAL DE CONTÊINER OU MÓDULO HABITÁVEL PEQUENO. AF_03/2024</t>
  </si>
  <si>
    <t>INSTALAÇÃO DE CONCERTINA SIMPLES, ESPIRAL DE 300 MM. AF_03/2024</t>
  </si>
  <si>
    <t>INSTALAÇÃO DE CONCERTINA DUPLA CLIPADA, ESPIRAL DE 300 MM. AF_03/2024</t>
  </si>
  <si>
    <t>INSTALAÇÃO DE CONCERTINA FLAT, ESPIRAL DE 300 MM. AF_03/2024</t>
  </si>
  <si>
    <t>EXECUÇÃO DE PILARETES PARA TAPUMES E CONSTRUÇÕES TEMPORÁRIAS. AF_03/2024</t>
  </si>
  <si>
    <t>TANQUE DE ASFALTO ESTACIONÁRIO COM SERPENTINA, CAPACIDADE 30.000 L - CHP DIURNO. AF_05/2023</t>
  </si>
  <si>
    <t>BETONEIRA CAPACIDADE NOMINAL 400 L, CAPACIDADE DE MISTURA 310 L, MOTOR A DIESEL POTÊNCIA 5,0 HP, SEM CARREGADOR - CHP DIURNO. AF_05/2023</t>
  </si>
  <si>
    <t>MISTURADOR DE ARGAMASSA, EIXO HORIZONTAL, CAPACIDADE DE MISTURA 300 KG, MOTOR ELÉTRICO POTÊNCIA 5 CV - CHP DIURNO. AF_05/2023</t>
  </si>
  <si>
    <t>MISTURADOR DE ARGAMASSA, EIXO HORIZONTAL, CAPACIDADE DE MISTURA 600 KG, MOTOR ELÉTRICO POTÊNCIA 7,5 CV - CHP DIURNO. AF_05/2023</t>
  </si>
  <si>
    <t>MISTURADOR DE ARGAMASSA, EIXO HORIZONTAL, CAPACIDADE DE MISTURA 160 KG, MOTOR ELÉTRICO POTÊNCIA 3 CV - CHP DIURNO. AF_05/2023</t>
  </si>
  <si>
    <t>BETONEIRA CAPACIDADE NOMINAL DE 400 L, CAPACIDADE DE MISTURA 280 L, MOTOR ELÉTRICO TRIFÁSICO POTÊNCIA DE 2 CV, SEM CARREGADOR - CHP DIURNO. AF_05/2023</t>
  </si>
  <si>
    <t>BOMBA SUBMERSÍVEL ELÉTRICA TRIFÁSICA, POTÊNCIA 2,96 HP, Ø ROTOR 144 MM SEMI-ABERTO, BOCAL DE SAÍDA Ø 2", HM/Q = 2 MCA / 38,8 M3/H A 28 MCA / 5 M3/H - CHP DIURNO. AF_06/2014</t>
  </si>
  <si>
    <t>TANQUE DE ASFALTO ESTACIONÁRIO COM MAÇARICO, CAPACIDADE 20.000 L - CHP DIURNO. AF_05/2023</t>
  </si>
  <si>
    <t>BETONEIRA CAPACIDADE NOMINAL DE 600 L, CAPACIDADE DE MISTURA 360 L, MOTOR ELÉTRICO TRIFÁSICO POTÊNCIA DE 4 CV, SEM CARREGADOR - CHP DIURNO. AF_05/2023</t>
  </si>
  <si>
    <t>BETONEIRA CAPACIDADE NOMINAL DE 600 L, CAPACIDADE DE MISTURA 440 L, MOTOR A DIESEL POTÊNCIA 10 HP, COM CARREGADOR - CHP DIURNO. AF_05/2023</t>
  </si>
  <si>
    <t>PROJETOR PNEUMÁTICO DE ARGAMASSA PARA CHAPISCO E REBOCO COM RECIPIENTE ACOPLADO, TIPO CANEQUINHA, COM COMPRESSOR DE AR REBOCÁVEL VAZÃO 89 PCM E MOTOR DIESEL DE 20 CV - CHP DIURNO. AF_05/2023</t>
  </si>
  <si>
    <t>MANIPULADOR TELESCÓPICO, POTÊNCIA DE 85 HP, CAPACIDADE DE CARGA DE 3.500 KG, ALTURA MÁXIMA DE ELEVAÇÃO DE 12,3 M - CHP DIURNO. AF_05/2023</t>
  </si>
  <si>
    <t>CAMINHÃO PARA EQUIPAMENTO DE LIMPEZA A SUCÇÃO, COM CAMINHÃO TRUCADO DE PESO BRUTO TOTAL 23000 KG, CARGA ÚTIL MÁXIMA 15935 KG, DISTÂNCIA ENTRE EIXOS 4,80 M, POTÊNCIA 230 CV, INCLUSIVE LIMPADORA A SUCÇÃO, TANQUE 12000 L - CHP DIURNO. AF_05/2023</t>
  </si>
  <si>
    <t>PENEIRA ROTATIVA COM MOTOR ELÉTRICO TRIFÁSICO DE 2 CV, CILINDRO DE 1 M X 0,60 M, COM FUROS DE 3,17 MM - CHP DIURNO. AF_05/2023</t>
  </si>
  <si>
    <t>DOSADOR DE AREIA, CAPACIDADE DE 26 LITROS - CHP DIURNO. AF_05/2023</t>
  </si>
  <si>
    <t>APARELHO PARA CORTE E SOLDA OXI-ACETILENO SOBRE RODAS, INCLUSIVE CILINDROS E MAÇARICOS - CHP DIURNO. AF_05/2023</t>
  </si>
  <si>
    <t>GRUA ASCENSIONAL, LANCA DE 30 M, CAPACIDADE DE 1,0 T A 30 M, ALTURA ATE 39 M - CHP DIURNO. AF_05/2023</t>
  </si>
  <si>
    <t>USINA DE MISTURA ASFÁLTICA À QUENTE, TIPO CONTRA FLUXO, PROD 40 A 80 TON/HORA - CHP DIURNO. AF_05/2023</t>
  </si>
  <si>
    <t>USINA DE ASFALTO À FRIO, CAPACIDADE DE 40 A 60 TON/HORA, ELÉTRICA POTÊNCIA 30 CV - CHP DIURNO. AF_05/2023</t>
  </si>
  <si>
    <t>GRUA ASCENCIONAL, LANCA DE 42 M, CAPACIDADE DE 1,5 T A 30 M, ALTURA ATE 39 M - CHP DIURNO. AF_05/2023</t>
  </si>
  <si>
    <t>POLIDORA DE PISO (POLITRIZ), PESO DE 100KG, DIÂMETRO 450 MM, MOTOR ELÉTRICO, POTÊNCIA 4 HP - CHP DIURNO. AF_05/2023</t>
  </si>
  <si>
    <t>DESEMPENADEIRA DE CONCRETO, PESO DE 78 KG, 4 PÁS, MOTOR A GASOLINA, POTÊNCIA 5,5 HP - CHP DIURNO. AF_05/2023</t>
  </si>
  <si>
    <t>PERFURATRIZ SOBRE ESTEIRA, TORQUE MÁXIMO 600 KGF, POTÊNCIA ENTRE 50 E 60 HP, DIÂMETRO MÁXIMO 10" - CHP DIURNO. AF_11/2016</t>
  </si>
  <si>
    <t>LAVADORA DE ALTA PRESSAO (LAVA-JATO) PARA AGUA FRIA, PRESSAO DE OPERACAO ENTRE 1400 E 1900 LIB/POL2, VAZAO MAXIMA ENTRE 400 E 700 L/H - CHP DIURNO. AF_05/2023</t>
  </si>
  <si>
    <t>GRADE DE DISCO CONTROLE REMOTO REBOCÁVEL, COM 24 DISCOS 24" X 6 MM COM PNEUS PARA TRANSPORTE - CHI DIURNO. AF_06/2014</t>
  </si>
  <si>
    <t>TANQUE DE ASFALTO ESTACIONÁRIO COM SERPENTINA, CAPACIDADE 30.000 L - CHI DIURNO. AF_05/2023</t>
  </si>
  <si>
    <t>BETONEIRA CAPACIDADE NOMINAL 400 L, CAPACIDADE DE MISTURA 310 L, MOTOR A DIESEL POTÊNCIA 5,0 HP, SEM CARREGADOR - CHI DIURNO. AF_05/2023</t>
  </si>
  <si>
    <t>MISTURADOR DE ARGAMASSA, EIXO HORIZONTAL, CAPACIDADE DE MISTURA 300 KG, MOTOR ELÉTRICO POTÊNCIA 5 CV - CHI DIURNO. AF_05/2023</t>
  </si>
  <si>
    <t>MISTURADOR DE ARGAMASSA, EIXO HORIZONTAL, CAPACIDADE DE MISTURA 600 KG, MOTOR ELÉTRICO POTÊNCIA 7,5 CV - CHI DIURNO. AF_05/2023</t>
  </si>
  <si>
    <t>MISTURADOR DE ARGAMASSA, EIXO HORIZONTAL, CAPACIDADE DE MISTURA 160 KG, MOTOR ELÉTRICO POTÊNCIA 3 CV - CHI DIURNO. AF_05/2023</t>
  </si>
  <si>
    <t>BETONEIRA CAPACIDADE NOMINAL DE 400 L, CAPACIDADE DE MISTURA 280 L, MOTOR ELÉTRICO TRIFÁSICO POTÊNCIA DE 2 CV, SEM CARREGADOR - CHI DIURNO. AF_05/2023</t>
  </si>
  <si>
    <t>BOMBA SUBMERSÍVEL ELÉTRICA TRIFÁSICA, POTÊNCIA 2,96 HP, Ø ROTOR 144 MM SEMI-ABERTO, BOCAL DE SAÍDA Ø 2", HM/Q = 2 MCA / 38,8 M3/H A 28 MCA / 5 M3/H - CHI DIURNO. AF_06/2014</t>
  </si>
  <si>
    <t>TANQUE DE ASFALTO ESTACIONÁRIO COM MAÇARICO, CAPACIDADE 20.000 L - CHI DIURNO. AF_05/2023</t>
  </si>
  <si>
    <t>BETONEIRA CAPACIDADE NOMINAL DE 600 L, CAPACIDADE DE MISTURA 360 L, MOTOR ELÉTRICO TRIFÁSICO POTÊNCIA DE 4 CV, SEM CARREGADOR - CHI DIURNO. AF_05/2023</t>
  </si>
  <si>
    <t>BETONEIRA CAPACIDADE NOMINAL DE 600 L, CAPACIDADE DE MISTURA 440 L, MOTOR A DIESEL POTÊNCIA 10 HP, COM CARREGADOR - CHI DIURNO. AF_05/2023</t>
  </si>
  <si>
    <t>PROJETOR PNEUMÁTICO DE ARGAMASSA PARA CHAPISCO E REBOCO COM RECIPIENTE ACOPLADO, TIPO CANEQUINHA, COM COMPRESSOR DE AR REBOCÁVEL VAZÃO 89 PCM E MOTOR DIESEL DE 20 CV - CHI DIURNO. AF_05/2023</t>
  </si>
  <si>
    <t>MANIPULADOR TELESCÓPICO, POTÊNCIA DE 85 HP, CAPACIDADE DE CARGA DE 3.500 KG, ALTURA MÁXIMA DE ELEVAÇÃO DE 12,3 M - CHI DIURNO. AF_05/2023</t>
  </si>
  <si>
    <t>CAMINHÃO PARA EQUIPAMENTO DE LIMPEZA A SUCÇÃO COM CAMINHÃO TRUCADO DE PESO BRUTO TOTAL 23000 KG, CARGA ÚTIL MÁXIMA 15935 KG, DISTÂNCIA ENTRE EIXOS 4,80 M, POTÊNCIA 230 CV, INCLUSIVE LIMPADORA A SUCÇÃO, TANQUE 12000 L - CHI DIURNO. AF_05/2023</t>
  </si>
  <si>
    <t>PENEIRA ROTATIVA COM MOTOR ELÉTRICO TRIFÁSICO DE 2 CV, CILINDRO DE 1 M X 0,60 M, COM FUROS DE 3,17 MM - CHI DIURNO. AF_05/2023</t>
  </si>
  <si>
    <t>DOSADOR DE AREIA, CAPACIDADE DE 26 LITROS - CHI DIURNO. AF_05/2023</t>
  </si>
  <si>
    <t>APARELHO PARA CORTE E SOLDA OXI-ACETILENO SOBRE RODAS, INCLUSIVE CILINDROS E MAÇARICOS - CHI DIURNO. AF_05/2023</t>
  </si>
  <si>
    <t>GRUA ASCENSIONAL, LANÇA DE 30 M, CAPACIDADE DE 1,0 T A 30 M, ALTURA ATÉ 39 M - CHI DIURNO. AF_05/2023</t>
  </si>
  <si>
    <t>USINA DE MISTURA ASFÁLTICA À QUENTE, TIPO CONTRA FLUXO, PROD 40 A 80 TON/HORA - CHI DIURNO. AF_05/2023</t>
  </si>
  <si>
    <t>USINA DE ASFALTO À FRIO, CAPACIDADE DE 40 A 60 TON/HORA, ELÉTRICA POTÊNCIA 30 CV - CHI DIURNO. AF_05/2023</t>
  </si>
  <si>
    <t>GRUA ASCENCIONAL, LANÇA DE 42 M, CAPACIDADE DE 1,5 T A 30 M, ALTURA ATÉ 39 M - CHI DIURNO. AF_05/2023</t>
  </si>
  <si>
    <t>POLIDORA DE PISO (POLITRIZ), PESO DE 100KG, DIÂMETRO 450 MM, MOTOR ELÉTRICO, POTÊNCIA 4 HP - CHI DIURNO. AF_05/2023</t>
  </si>
  <si>
    <t>DESEMPENADEIRA DE CONCRETO, PESO DE 78 KG, 4 PÁS, MOTOR A GASOLINA, POTÊNCIA 5,5 HP - CHI DIURNO. AF_05/2023</t>
  </si>
  <si>
    <t>PERFURATRIZ SOBRE ESTEIRA, TORQUE MÁXIMO 600 KGF, POTÊNCIA ENTRE 50 E 60 HP, DIÂMETRO MÁXIMO 10" - CHI DIURNO. AF_11/2016</t>
  </si>
  <si>
    <t>LAVADORA DE ALTA PRESSAO (LAVA-JATO) PARA AGUA FRIA, PRESSAO DE OPERACAO ENTRE 1400 E 1900 LIB/POL2, VAZAO MAXIMA ENTRE 400 E 700 L/H - CHI DIURNO. AF_05/2023</t>
  </si>
  <si>
    <t>GRADE DE DISCO CONTROLE REMOTO REBOCÁVEL, COM 24 DISCOS 24" X 6 MM COM PNEUS PARA TRANSPORTE - MANUTENÇÃO. AF_06/2014</t>
  </si>
  <si>
    <t>BOMBA SUBMERSÍVEL ELÉTRICA TRIFÁSICA, POTÊNCIA 2,96 HP, Ø ROTOR 144 MM SEMI-ABERTO, BOCAL DE SAÍDA Ø 2", HM/Q = 2 MCA / 38,8 M3/H A 28 MCA / 5 M3/H - MANUTENÇÃO. AF_06/2014</t>
  </si>
  <si>
    <t>TANQUE DE ASFALTO ESTACIONÁRIO COM SERPENTINA, CAPACIDADE 30.000 L - DEPRECIAÇÃO. AF_05/2023</t>
  </si>
  <si>
    <t>TANQUE DE ASFALTO ESTACIONÁRIO COM SERPENTINA, CAPACIDADE 30.000 L - JUROS. AF_05/2023</t>
  </si>
  <si>
    <t>TANQUE DE ASFALTO ESTACIONÁRIO COM SERPENTINA, CAPACIDADE 30.000 L - MANUTENÇÃO. AF_05/2023</t>
  </si>
  <si>
    <t>TANQUE DE ASFALTO ESTACIONÁRIO COM SERPENTINA, CAPACIDADE 30.000 L - MATERIAIS NA OPERAÇÃO. AF_05/2023</t>
  </si>
  <si>
    <t>BOMBA SUBMERSÍVEL ELÉTRICA TRIFÁSICA, POTÊNCIA 2,96 HP, Ø ROTOR 144 MM SEMI-ABERTO, BOCAL DE SAÍDA Ø 2", HM/Q = 2 MCA / 38,8 M3/H A 28 MCA / 5 M3/H - MATERIAIS NA OPERAÇÃO. AF_06/2014</t>
  </si>
  <si>
    <t>BETONEIRA CAPACIDADE NOMINAL 400 L, CAPACIDADE DE MISTURA 310 L, MOTOR A DIESEL POTÊNCIA 5,0 CV, SEM CARREGADOR - DEPRECIAÇÃO. AF_05/2023</t>
  </si>
  <si>
    <t>BETONEIRA CAPACIDADE NOMINAL 400 L, CAPACIDADE DE MISTURA 310 L, MOTOR A DIESEL POTÊNCIA 5,0 CV, SEM CARREGADOR - JUROS. AF_05/2023</t>
  </si>
  <si>
    <t>BETONEIRA CAPACIDADE NOMINAL 400 L, CAPACIDADE DE MISTURA 310 L, MOTOR A DIESEL POTÊNCIA 5,0 CV, SEM CARREGADOR - MANUTENÇÃO. AF_05/2023</t>
  </si>
  <si>
    <t>BETONEIRA CAPACIDADE NOMINAL 400 L, CAPACIDADE DE MISTURA 310 L, MOTOR A DIESEL POTÊNCIA 5,0 CV, SEM CARREGADOR - MATERIAIS NA OPERAÇÃO. AF_05/2023</t>
  </si>
  <si>
    <t>MISTURADOR DE ARGAMASSA, EIXO HORIZONTAL, CAPACIDADE DE MISTURA 300 KG, MOTOR ELÉTRICO POTÊNCIA 5 CV - DEPRECIAÇÃO. AF_05/2023</t>
  </si>
  <si>
    <t>MISTURADOR DE ARGAMASSA, EIXO HORIZONTAL, CAPACIDADE DE MISTURA 300 KG, MOTOR ELÉTRICO POTÊNCIA 5 CV - JUROS. AF_05/2023</t>
  </si>
  <si>
    <t>MISTURADOR DE ARGAMASSA, EIXO HORIZONTAL, CAPACIDADE DE MISTURA 300 KG, MOTOR ELÉTRICO POTÊNCIA 5 CV - MANUTENÇÃO. AF_05/2023</t>
  </si>
  <si>
    <t>MISTURADOR DE ARGAMASSA, EIXO HORIZONTAL, CAPACIDADE DE MISTURA 300 KG, MOTOR ELÉTRICO POTÊNCIA 5 CV - MATERIAIS NA OPERAÇÃO. AF_05/2023</t>
  </si>
  <si>
    <t>MISTURADOR DE ARGAMASSA, EIXO HORIZONTAL, CAPACIDADE DE MISTURA 600 KG, MOTOR ELÉTRICO POTÊNCIA 7,5 CV - DEPRECIAÇÃO. AF_05/2023</t>
  </si>
  <si>
    <t>MISTURADOR DE ARGAMASSA, EIXO HORIZONTAL, CAPACIDADE DE MISTURA 600 KG, MOTOR ELÉTRICO POTÊNCIA 7,5 CV - JUROS. AF_05/2023</t>
  </si>
  <si>
    <t>MISTURADOR DE ARGAMASSA, EIXO HORIZONTAL, CAPACIDADE DE MISTURA 600 KG, MOTOR ELÉTRICO POTÊNCIA 7,5 CV - MANUTENÇÃO. AF_05/2023</t>
  </si>
  <si>
    <t>MISTURADOR DE ARGAMASSA, EIXO HORIZONTAL, CAPACIDADE DE MISTURA 600 KG, MOTOR ELÉTRICO POTÊNCIA 7,5 CV - MATERIAIS NA OPERAÇÃO. AF_05/2023</t>
  </si>
  <si>
    <t>MISTURADOR DE ARGAMASSA, EIXO HORIZONTAL, CAPACIDADE DE MISTURA 160 KG, MOTOR ELÉTRICO POTÊNCIA 3 CV - DEPRECIAÇÃO. AF_05/2023</t>
  </si>
  <si>
    <t>MISTURADOR DE ARGAMASSA, EIXO HORIZONTAL, CAPACIDADE DE MISTURA 160 KG, MOTOR ELÉTRICO POTÊNCIA 3 CV - JUROS. AF_05/2023</t>
  </si>
  <si>
    <t>MISTURADOR DE ARGAMASSA, EIXO HORIZONTAL, CAPACIDADE DE MISTURA 160 KG, MOTOR ELÉTRICO POTÊNCIA 3 CV - MANUTENÇÃO. AF_05/2023</t>
  </si>
  <si>
    <t>MISTURADOR DE ARGAMASSA, EIXO HORIZONTAL, CAPACIDADE DE MISTURA 160 KG, MOTOR ELÉTRICO POTÊNCIA 3 CV - MATERIAIS NA OPERAÇÃO. AF_05/2023</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</si>
  <si>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</si>
  <si>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</si>
  <si>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</si>
  <si>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</si>
  <si>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GRADE DE DISCO CONTROLE REMOTO REBOCÁVEL, COM 24 DISCOS 24" X 6 MM COM PNEUS PARA TRANSPORTE - DEPRECIAÇÃO. AF_06/2014</t>
  </si>
  <si>
    <t>GRADE DE DISCO CONTROLE REMOTO REBOCÁVEL, COM 24 DISCOS 24" X 6 MM COM PNEUS PARA TRANSPORTE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</si>
  <si>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</si>
  <si>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</si>
  <si>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AF_05/2023</t>
  </si>
  <si>
    <t>TANQUE DE ASFALTO ESTACIONÁRIO COM MAÇARICO, CAPACIDADE 20.000 L - JUROS. AF_05/2023</t>
  </si>
  <si>
    <t>TANQUE DE ASFALTO ESTACIONÁRIO COM MAÇARICO, CAPACIDADE 20.000 L - MANUTENÇÃO. AF_05/2023</t>
  </si>
  <si>
    <t>TANQUE DE ASFALTO ESTACIONÁRIO COM MAÇARICO, CAPACIDADE 20.000 L - MATERIAIS NA OPERAÇÃO. AF_05/2023</t>
  </si>
  <si>
    <t>BETONEIRA CAPACIDADE NOMINAL DE 600 L, CAPACIDADE DE MISTURA 360 L, MOTOR ELÉTRICO TRIFÁSICO POTÊNCIA DE 4 CV, SEM CARREGADOR - DEPRECIAÇÃO. AF_05/2023</t>
  </si>
  <si>
    <t>BETONEIRA CAPACIDADE NOMINAL DE 600 L, CAPACIDADE DE MISTURA 360 L, MOTOR ELÉTRICO TRIFÁSICO POTÊNCIA DE 4 CV, SEM CARREGADOR - JUROS. AF_05/2023</t>
  </si>
  <si>
    <t>BETONEIRA CAPACIDADE NOMINAL DE 600 L, CAPACIDADE DE MISTURA 360 L, MOTOR ELÉTRICO TRIFÁSICO POTÊNCIA DE 4 CV, SEM CARREGADOR - MANUTENÇÃO. AF_05/2023</t>
  </si>
  <si>
    <t>BETONEIRA CAPACIDADE NOMINAL DE 600 L, CAPACIDADE DE MISTURA 360 L, MOTOR ELÉTRICO TRIFÁSICO POTÊNCIA DE 4 CV, SEM CARREGADOR - MATERIAIS NA OPERAÇÃO. AF_05/2023</t>
  </si>
  <si>
    <t>BETONEIRA CAPACIDADE NOMINAL DE 600 L, CAPACIDADE DE MISTURA 440 L, MOTOR A DIESEL POTÊNCIA 10 CV, COM CARREGADOR - DEPRECIAÇÃO. AF_05/2023</t>
  </si>
  <si>
    <t>BETONEIRA CAPACIDADE NOMINAL DE 600 L, CAPACIDADE DE MISTURA 440 L, MOTOR A DIESEL POTÊNCIA 10 CV, COM CARREGADOR - JUROS. AF_05/2023</t>
  </si>
  <si>
    <t>BETONEIRA CAPACIDADE NOMINAL DE 600 L, CAPACIDADE DE MISTURA 440 L, MOTOR A DIESEL POTÊNCIA 10 CV, COM CARREGADOR - MANUTENÇÃO. AF_05/2023</t>
  </si>
  <si>
    <t>BETONEIRA CAPACIDADE NOMINAL DE 600 L, CAPACIDADE DE MISTURA 440 L, MOTOR A DIESEL POTÊNCIA 10 CV, COM CARREGADOR - MATERIAIS NA OPERAÇÃO. AF_05/2023</t>
  </si>
  <si>
    <t>PROJETOR PNEUMÁTICO DE ARGAMASSA PARA CHAPISCO E REBOCO COM RECIPIENTE ACOPLADO, TIPO CANEQUINHA, COM COMPRESSOR DE AR REBOCÁVEL VAZÃO 89 PCM E MOTOR DIESEL DE 20 CV - DEPRECIAÇÃO. AF_05/2023</t>
  </si>
  <si>
    <t>PROJETOR PNEUMÁTICO DE ARGAMASSA PARA CHAPISCO E REBOCO COM RECIPIENTE ACOPLADO, TIPO CANEQUINHA, COM COMPRESSOR DE AR REBOCÁVEL VAZÃO 89 PCM E MOTOR DIESEL DE 20 CV - JUROS. AF_05/2023</t>
  </si>
  <si>
    <t>PROJETOR PNEUMÁTICO DE ARGAMASSA PARA CHAPISCO E REBOCO COM RECIPIENTE ACOPLADO, TIPO CANEQUINHA, COM COMPRESSOR DE AR REBOCÁVEL VAZÃO 89 PCM E MOTOR DIESEL DE 20 CV - MANUTENÇÃO. AF_05/2023</t>
  </si>
  <si>
    <t>PROJETOR PNEUMÁTICO DE ARGAMASSA PARA CHAPISCO E REBOCO COM RECIPIENTE ACOPLADO, TIPO CANEQUINHA, COM COMPRESSOR DE AR REBOCÁVEL VAZÃO 89 PCM E MOTOR DIESEL DE 20 CV - MATERIAIS NA OPERAÇÃO. AF_05/2023</t>
  </si>
  <si>
    <t>MANIPULADOR TELESCÓPICO, POTÊNCIA DE 85 HP, CAPACIDADE DE CARGA DE 3.500 KG, ALTURA MÁXIMA DE ELEVAÇÃO DE 12,3 M - DEPRECIAÇÃO. AF_05/2023</t>
  </si>
  <si>
    <t>MANIPULADOR TELESCÓPICO, POTÊNCIA DE 85 HP, CAPACIDADE DE CARGA DE 3.500 KG, ALTURA MÁXIMA DE ELEVAÇÃO DE 12,3 M - JUROS. AF_05/2023</t>
  </si>
  <si>
    <t>MANIPULADOR TELESCÓPICO, POTÊNCIA DE 85 HP, CAPACIDADE DE CARGA DE 3.500 KG, ALTURA MÁXIMA DE ELEVAÇÃO DE 12,3 M - MANUTENÇÃO. AF_05/2023</t>
  </si>
  <si>
    <t>MANIPULADOR TELESCÓPICO, POTÊNCIA DE 85 HP, CAPACIDADE DE CARGA DE 3.500 KG, ALTURA MÁXIMA DE ELEVAÇÃO DE 12,3 M - MATERIAIS NA OPERAÇÃO. AF_05/2023</t>
  </si>
  <si>
    <t>CAMINHÃO PARA EQUIPAMENTO DE LIMPEZA A SUCÇÃO COM CAMINHÃO TRUCADO DE PESO BRUTO TOTAL 23000 KG, CARGA ÚTIL MÁXIMA 15935 KG, DISTÂNCIA ENTRE EIXOS 4,80 M, POTÊNCIA 230 CV, INCLUSIVE LIMPADORA A SUCÇÃO, TANQUE 12000 L - DEPRECIAÇÃO. AF_05/2023</t>
  </si>
  <si>
    <t>CAMINHÃO PARA EQUIPAMENTO DE LIMPEZA A SUCÇÃO COM CAMINHÃO TRUCADO DE PESO BRUTO TOTAL 23000 KG, CARGA ÚTIL MÁXIMA 15935 KG, DISTÂNCIA ENTRE EIXOS 4,80 M, POTÊNCIA 230 CV, INCLUSIVE LIMPADORA A SUCÇÃO, TANQUE 12000 L - JUROS. AF_05/2023</t>
  </si>
  <si>
    <t>CAMINHÃO PARA EQUIPAMENTO DE LIMPEZA A SUCÇÃO COM CAMINHÃO TRUCADO DE PESO BRUTO TOTAL 23000 KG, CARGA ÚTIL MÁXIMA 15935 KG, DISTÂNCIA ENTRE EIXOS 4,80 M, POTÊNCIA 230 CV, INCLUSIVE LIMPADORA A SUCÇÃO, TANQUE 12000 L - IMPOSTOS E SEGUROS. AF_05/2023</t>
  </si>
  <si>
    <t>CAMINHÃO PARA EQUIPAMENTO DE LIMPEZA A SUCÇÃO COM CAMINHÃO TRUCADO DE PESO BRUTO TOTAL 23000 KG, CARGA ÚTIL MÁXIMA 15935 KG, DISTÂNCIA ENTRE EIXOS 4,80 M, POTÊNCIA 230 CV, INCLUSIVE LIMPADORA A SUCÇÃO, TANQUE 12000 L - MANUTENÇÃO. AF_05/2023</t>
  </si>
  <si>
    <t>CAMINHÃO PARA EQUIPAMENTO DE LIMPEZA A SUCÇÃO COM CAMINHÃO TRUCADO DE PESO BRUTO TOTAL 23000 KG, CARGA ÚTIL MÁX. 15935 KG, DISTÂNCIA ENTRE EIXOS 4,80 M, POTÊNCIA 230 CV, INCLUSIVE LIMPADORA A SUCÇÃO, TANQUE 12000 L - MATERIAIS NA OPERAÇÃO. AF_05/2023</t>
  </si>
  <si>
    <t>PENEIRA ROTATIVA COM MOTOR ELÉTRICO TRIFÁSICO DE 2 CV, CILINDRO DE 1 M X 0,60 M, COM FUROS DE 3,17 MM - DEPRECIAÇÃO. AF_05/2023</t>
  </si>
  <si>
    <t>PENEIRA ROTATIVA COM MOTOR ELÉTRICO TRIFÁSICO DE 2 CV, CILINDRO DE 1 M X 0,60 M, COM FUROS DE 3,17 MM - JUROS. AF_05/2023</t>
  </si>
  <si>
    <t>PENEIRA ROTATIVA COM MOTOR ELÉTRICO TRIFÁSICO DE 2 CV, CILINDRO DE 1 M X 0,60 M, COM FUROS DE 3,17 MM - MANUTENÇÃO. AF_05/2023</t>
  </si>
  <si>
    <t>PENEIRA ROTATIVA COM MOTOR ELÉTRICO TRIFÁSICO DE 2 CV, CILINDRO DE 1 M X 0,60 M, COM FUROS DE 3,17 MM - MATERIAIS NA OPERAÇÃO. AF_05/2023</t>
  </si>
  <si>
    <t>DOSADOR DE AREIA, CAPACIDADE DE 26 LITROS - DEPRECIAÇÃO. AF_05/2023</t>
  </si>
  <si>
    <t>DOSADOR DE AREIA, CAPACIDADE DE 26 LITROS - JUROS. AF_05/2023</t>
  </si>
  <si>
    <t>DOSADOR DE AREIA, CAPACIDADE DE 26 LITROS - MANUTENÇÃO. AF_05/2023</t>
  </si>
  <si>
    <t>APARELHO PARA CORTE E SOLDA OXI-ACETILENO SOBRE RODAS, INCLUSIVE CILINDROS E MAÇARICOS - DEPRECIAÇÃO. AF_05/2023</t>
  </si>
  <si>
    <t>APARELHO PARA CORTE E SOLDA OXI-ACETILENO SOBRE RODAS, INCLUSIVE CILINDROS E MAÇARICOS - JUROS. AF_05/2023</t>
  </si>
  <si>
    <t>APARELHO PARA CORTE E SOLDA OXI-ACETILENO SOBRE RODAS, INCLUSIVE CILINDROS E MAÇARICOS - MANUTENÇÃO. AF_05/2023</t>
  </si>
  <si>
    <t>APARELHO PARA CORTE E SOLDA OXI-ACETILENO SOBRE RODAS, INCLUSIVE CILINDROS E MAÇARICOS - MATERIAIS NA OPERAÇÃO. AF_05/2023</t>
  </si>
  <si>
    <t>PERFURATRIZ COM TORRE METÁLICA PARA EXECUÇÃO DE ESTACA HÉLICE CONTÍNUA, PROFUNDIDADE MÁXIMA DE 32 M, DIÂMETRO MÁXIMO DE 1000 MM, POTÊNCIA INSTALADA DE 350 HP, MESA ROTATIVA COM TORQUE MÁXIMO DE 263 KNM - MATERIAIS NA OPERAÇÃO. AF_01/2016</t>
  </si>
  <si>
    <t>GUINDAUTO HIDRÁULICO, CAPACIDADE MÁXIMA DE CARGA 3300 KG, MOMENTO MÁXIMO DE CARGA 5,8 TM, ALCANCE MÁXIMO HORIZONTAL 7,60 M, INCLUSIVE CAMINHÃO TOCO PBT 16.000 KG, POTÊNCIA DE 189 CV - IMPOSTOS E SEGUROS. AF_03/2016</t>
  </si>
  <si>
    <t>USINA DE MISTURA ASFÁLTICA À QUENTE, TIPO CONTRA FLUXO, PROD 40 A 80 TON/HORA - DEPRECIAÇÃO. AF_05/2023</t>
  </si>
  <si>
    <t>USINA DE MISTURA ASFÁLTICA À QUENTE, TIPO CONTRA FLUXO, PROD 40 A 80 TON/HORA - JUROS. AF_05/2023</t>
  </si>
  <si>
    <t>USINA DE MISTURA ASFÁLTICA À QUENTE, TIPO CONTRA FLUXO, PROD 40 A 80 TON/HORA - MANUTENÇÃO. AF_05/2023</t>
  </si>
  <si>
    <t>USINA DE MISTURA ASFÁLTICA À QUENTE, TIPO CONTRA FLUXO, PROD 40 A 80 TON/HORA - MATERIAIS NA OPERAÇÃO. AF_05/2023</t>
  </si>
  <si>
    <t>USINA DE ASFALTO À FRIO, CAPACIDADE DE 40 A 60 TON/HORA, ELÉTRICA POTÊNCIA 30 CV - DEPRECIAÇÃO. AF_05/2023</t>
  </si>
  <si>
    <t>USINA DE ASFALTO À FRIO, CAPACIDADE DE 40 A 60 TON/HORA, ELÉTRICA POTÊNCIA 30 CV - JUROS. AF_05/2023</t>
  </si>
  <si>
    <t>USINA DE ASFALTO À FRIO, CAPACIDADE DE 40 A 60 TON/HORA, ELÉTRICA POTÊNCIA 30 CV - MANUTENÇÃO. AF_05/2023</t>
  </si>
  <si>
    <t>USINA DE ASFALTO À FRIO, CAPACIDADE DE 40 A 60 TON/HORA, ELÉTRICA POTÊNCIA 30 CV - MATERIAIS NA OPERAÇÃO. AF_05/2023</t>
  </si>
  <si>
    <t>DISTRIBUIDOR DE AGREGADOS AUTOPROPELIDO, CAP 3 M3, A DIESEL, POTÊNCIA 176CV - MATERIAIS NA OPERAÇÃO. AF_07/2016</t>
  </si>
  <si>
    <t>PULVERIZADOR DE TINTA ELÉTRICO/MÁQUINA DE PINTURA AIRLESS, VAZÃO 2 L/MIN - MATERIAIS NA OPERAÇÃO. AF_05/2023</t>
  </si>
  <si>
    <t>RÉGUA VIBRATÓRIA DUPLA PARA CONCRETO, PESO DE 60KG, COMPRIMENTO 4 M, COM MOTOR A GASOLINA, POTÊNCIA 5,5 HP - MATERIAIS NA OPERAÇÃO. AF_09/2016</t>
  </si>
  <si>
    <t>POLIDORA DE PISO (POLITRIZ), PESO DE 100KG, DIÂMETRO 450 MM, MOTOR ELÉTRICO, POTÊNCIA 4 HP - DEPRECIAÇÃO. AF_05/2023</t>
  </si>
  <si>
    <t>POLIDORA DE PISO (POLITRIZ), PESO DE 100KG, DIÂMETRO 450 MM, MOTOR ELÉTRICO, POTÊNCIA 4 HP - JUROS. AF_05/2023</t>
  </si>
  <si>
    <t>POLIDORA DE PISO (POLITRIZ), PESO DE 100KG, DIÂMETRO 450 MM, MOTOR ELÉTRICO, POTÊNCIA 4 HP - MANUTENÇÃO. AF_05/2023</t>
  </si>
  <si>
    <t>POLIDORA DE PISO (POLITRIZ), PESO DE 100KG, DIÂMETRO 450 MM, MOTOR ELÉTRICO, POTÊNCIA 4 HP - MATERIAIS NA OPERAÇÃO. AF_05/2023</t>
  </si>
  <si>
    <t>DESEMPENADEIRA DE CONCRETO, PESO DE 78 KG, 4 PÁS, MOTOR A GASOLINA, POTÊNCIA 5,5 HP - DEPRECIAÇÃO. AF_05/2023</t>
  </si>
  <si>
    <t>DESEMPENADEIRA DE CONCRETO, PESO DE 78 KG, 4 PÁS, MOTOR A GASOLINA, POTÊNCIA 5,5 HP - JUROS. AF_05/2023</t>
  </si>
  <si>
    <t>DESEMPENADEIRA DE CONCRETO, PESO DE 78 KG, 4 PÁS, MOTOR A GASOLINA, POTÊNCIA 5,5 HP - MANUTENÇÃO. AF_05/2023</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</si>
  <si>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</si>
  <si>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</si>
  <si>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</si>
  <si>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</si>
  <si>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LAVADORA DE ALTA PRESSAO (LAVA-JATO) PARA AGUA FRIA, PRESSAO DE OPERACAO ENTRE 1400 E 1900 LIB/POL2, VAZAO MAXIMA ENTRE 400 E 700 L/H - DEPRECIAÇÃO. AF_05/2023</t>
  </si>
  <si>
    <t>LAVADORA DE ALTA PRESSAO (LAVA-JATO) PARA AGUA FRIA, PRESSAO DE OPERACAO ENTRE 1400 E 1900 LIB/POL2, VAZAO MAXIMA ENTRE 400 E 700 L/H - JUROS. AF_05/2023</t>
  </si>
  <si>
    <t>LAVADORA DE ALTA PRESSAO (LAVA-JATO) PARA AGUA FRIA, PRESSAO DE OPERACAO ENTRE 1400 E 1900 LIB/POL2, VAZAO MAXIMA ENTRE 400 E 700 L/H - MANUTENÇÃO. AF_05/2023</t>
  </si>
  <si>
    <t>LAVADORA DE ALTA PRESSAO (LAVA-JATO) PARA AGUA FRIA, PRESSAO DE OPERACAO ENTRE 1400 E 1900 LIB/POL2, VAZAO MAXIMA ENTRE 400 E 700 L/H - MATERIAIS NA OPERAÇÃO. AF_05/2023</t>
  </si>
  <si>
    <t>CALDEIRA A GÁS COM TERMOSTATO, CAPACIDADE 100 LITROS - MATERIAIS NA OPERAÇÃO. AF_05/2023</t>
  </si>
  <si>
    <t>CONJUNTO MACACO E BOMBA HIDRÁULICA PARA PROTENSAO DE CORDOALHAS, ESFORÇO MAXIMO DE 115 TONELADAS - MATERIAIS NA OPERAÇÃO. AF_05/2023</t>
  </si>
  <si>
    <t>MÁQUINA FORMER DOBRAS DIVERSAS: 220V/380V TRIFÁSICO OU MONOFÁSICO, CAPACIDADE 0,5-1,27MM, MOTOR 2CV - MATERIAIS NA OPERAÇÃO. AF_05/2023</t>
  </si>
  <si>
    <t>MÁQUINA SOLDA ARCO COM PISTOLA DE SOLDAGEM PARA STUD BOLT DE 5 MM A 22 MM - MATERIAIS NA OPERAÇÃO. AF_05/2023</t>
  </si>
  <si>
    <t>UNIDADE DOSADORA AIRLESS TIPO HOT SPRAY - MATERIAIS NA OPERAÇÃO. AF_05/2023</t>
  </si>
  <si>
    <t>ENCERADEIRA INDUSTRIAL, 400 MM, 220V, 1 HP - MATERIAIS NA OPERAÇÃO. AF_05/2023</t>
  </si>
  <si>
    <t>SERRA FITA HORIZONTAL, ELÉTRICA, COM CONTROLE HIDRÁULICO, PAINEL DE COMANDO EM 24 V, MOTOR ELÉTRICO 1,5 CV, DIMENSÕES DA FITA 3880 X 27 X 0,9 MM, TRIFÁSICA - MATERIAIS NA OPERAÇÃO. AF_05/2023</t>
  </si>
  <si>
    <t>MÁQUINA METALEIRA UNIVERSAL MODELO IW 110/180 BTD - MATERIAIS NA OPERAÇÃO. AF_05/2023</t>
  </si>
  <si>
    <t>TARTARUGA DE OXICORTE CG1, MONOFÁSICA, 220 V, FREQUÊNCIA 50 HZ, VELOCIDADE DE CORTE (MM/MIN) 50 A 750, DIÂMETRO MÍNIMO DO COMPASSO MM 200 - MATERIAIS NA OPERAÇÃO. AF_05/2023</t>
  </si>
  <si>
    <t>BETONEIRA CAPACIDADE NOMINAL DE 250 L, CAPACIDADE DE MISTURA DE 175 L, MOTOR ELÉTRICO MONOFÁSICO POTÊNCIA 1CV - MATERIAIS NA OPERAÇÃO. AF_05/2023</t>
  </si>
  <si>
    <t>COMPRESSOR DE AR, VAZAO DE 10 PCM, RESERVATORIO 100 L, PRESSAO DE TRABALHO ENTRE 6,9 E 9,7 BAR, POTENCIA 2 HP, TENSAO 110/220 V - MATERIAIS NA OPERAÇÃO. AF_05/2023</t>
  </si>
  <si>
    <t>MÁQUINA PARA SOLDA POR ELETROFUSÃO PARA TUBOS DE POLIETILENO DE ALTA DENSIDADE (PEAD) COM DIÂMETRO EXTERNO DE 20 A 800 MM, POTÊNCIA ENTRE 2750 E 3000 W - MATERIAIS NA OPERAÇÃO. AF_05/2023</t>
  </si>
  <si>
    <t>MÁQUINA PARA SOLDA POR ELETROFUSÃO PARA TUBOS DE POLIETILENO DE ALTA DENSIDADE (PEAD) COM DIÂMETRO EXTERNO DE 20 A 1600 MM, POTÊNCIA DE 3500 W - MATERIAIS NA OPERAÇÃO. AF_05/2023</t>
  </si>
  <si>
    <t>MÁQUINA PARA SOLDA POR TERMOFUSÃO PARA TUBOS DE POLIETILENO DE ALTA DENSIDADE (PEAD) COM DIÂMETRO EXTERNO DE 90 A 315 MM, POTÊNCIA ENTRE 2500 E 5350 W - MATERIAIS NA OPERAÇÃO. AF_05/2023</t>
  </si>
  <si>
    <t>MÁQUINA PARA SOLDA POR TERMOFUSÃO PARA TUBOS DE POLIETILENO DE ALTA DENSIDADE (PEAD) COM DIÂMETRO EXTERNO DE 315 A 630 MM, POTÊNCIA ENTRE 8000 E 12350 W - MATERIAIS NA OPERAÇÃO. AF_05/2023</t>
  </si>
  <si>
    <t>MÁQUINA PARA SOLDA POR TERMOFUSÃO PARA TUBOS DE POLIETILENO DE ALTA DENSIDADE (PEAD) COM DIÂMETRO EXTERNO DE 710 A 1200 MM, POTÊNCIA ENTRE 16000 E 29500 W - MATERIAIS NA OPERAÇÃO. AF_05/2023</t>
  </si>
  <si>
    <t>PERFURATRIZ PARA FURO DIRECIONAL HORIZONTAL (HDD) COM CAPACIDADE ATÉ 89 KN, POTÊNCIA 24,8 HP A 80 HP (INCLUSO FERRAMENTAS E LOCALIZADOR) - MATERIAIS NA OPERAÇÃO. AF_05/2023</t>
  </si>
  <si>
    <t>PERFURATRIZ PARA FURO DIRECIONAL HORIZONTAL (HDD) COM CAPACIDADE DE 90 KN A 200 KN, POTÊNCIA 100 HP A 160 HP (INCLUSO FERRAMENTAS E LOCALIZADOR) - MATERIAIS NA OPERAÇÃO. AF_05/2023</t>
  </si>
  <si>
    <t>PERFURATRIZ PARA FURO DIRECIONAL HORIZONTAL (HDD) COM CAPACIDADE DE 201 KN A 560 KN, POTÊNCIA 200 HP A 260 HP (INCLUSO FERRAMENTAS E LOCALIZADOR) - MATERIAIS NA OPERAÇÃO. AF_05/2023</t>
  </si>
  <si>
    <t>MISTURADOR PARA PREPARO DE LAMA ESTABILIZANTE COM CAPACIDADE DE *4000* L, COM BOMBA CENTRÍFUGA 5,5 HP A 23,07 HP, PARA SISTEMA DE FURO DIRECIONAL - MATERIAIS NA OPERAÇÃO. AF_05/2023</t>
  </si>
  <si>
    <t>VARREDEIRA DE GRAMA SINTÉTICA A GASOLINA, 2,4 CV, 4 TEMPOS - MATERIAIS NA OPERAÇÃO. AF_05/2023</t>
  </si>
  <si>
    <t>BATE ESTACA PARA INSTALAÇÃO DE DEFENSAS METÁLICAS (GUARD RAIL) FIXO, INCLUSIVE CAMINHÃO TOCO PBT 9.700 KG, POTÊNCIA DE 160 CV - MATERIAIS NA OPERAÇÃO. AF_05/2023</t>
  </si>
  <si>
    <t>MINI GUINDASTE ARANHA SOBRE ESTEIRAS E LANCA TELESCÓPICA, CAPACIDADE MÁXIMA DE CARGA 3,0 TON, RAIO MÁXIMO DE TRABALHO 8,25 M, ALTURA DE LANÇA DO SOLO 9,2 M, 55 M DE CABO DE AÇO 8 MM, MOTOR ELÉTRICO 220/380 VOLTS - MATERIAIS NA OPERAÇÃO. AF_03/2022</t>
  </si>
  <si>
    <t>MARTELETE PERFURADOR/ ROMPEDOR ELÉTRICO, POTÊNCIA 800 W, 220 V - MATERIAIS NA OPERAÇÃO. AF_05/2023</t>
  </si>
  <si>
    <t>GRUPO GERADOR DIESEL, COM CARENAGEM, POTÊNCIA STANDART ENTRE 400 E 460 KVA, VELOCIDADE DE 1800 RPM, FREQUÊNCIA DE 60 HZ - MATERIAIS NA OPERAÇÃO. AF_05/2023</t>
  </si>
  <si>
    <t>PERFURATRIZ DE COROA DIAMANTADA PARA CONCRETO, DIÂMETRO ATÉ 250 MM, MOTOR ELÉTRICO 220 V, POTÊNCIA 2.500 W - MATERIAIS NA OPERAÇÃO. AF_05/2023</t>
  </si>
  <si>
    <t>CAMINHÃO TANQUE PARA HIDROSSEMEADURA, COM CAPACIDADE DE 8.000 LITROS, INCLUINDO BOMBA PARA LANÇAMENTO COM MOTOR DIESEL COM POTÊNCIA DE 105 CV - MATERIAIS NA OPERAÇÃO. AF_06/2023</t>
  </si>
  <si>
    <t>GUINDASTE HIDRÁULICO AUTOPROPELIDO, COM LANÇA TRELICADA 41 M, CAPACIDADE MÁXIMA DE ELEVAÇÃO 43 T, POTÊNCIA 230 KW, EQUIPADO COM CAÇAMBA DE ARRASTO (DRAGLINE) DE 0,76 M3 - MATERIAIS NA OPERAÇÃO. AF_06/2023</t>
  </si>
  <si>
    <t>GUINDASTE HIDRÁULICO RODOVIÁRIO, LANCA TELESCÓPICA DE *50+20* M, CAPACIDADE MÁXIMA DE 90T, 4 EIXOS, POTÊNCIA 330 KW, MOTOR DIESEL - MATERIAIS NA OPERAÇÃO. AF_01/2024</t>
  </si>
  <si>
    <t>GUINDASTE DERRICK, LANÇA DE *20* M, CARGA MÁXIMA 10T, POTÊNCIA 45 KW - MATERIAIS NA OPERAÇÃO. AF_01/2024</t>
  </si>
  <si>
    <t>DRENO ESPINHA DE PEIXE (SEÇÃO 0,40 X 0,40 M), COM TUBO DE PEAD CORRUGADO PERFURADO, DN 100 MM, ENCHIMENTO COM AREIA, INCLUSIVE CONEXÕES. AF_07/2021</t>
  </si>
  <si>
    <t>DRENO ESPINHA DE PEIXE (SEÇÃO 0,40 X 0,40 M), COM TUBO DE PVC CORRUGADO RÍGIDO PERFURADO, DN 100 MM, ENCHIMENTO COM AREIA, INCLUSIVE CONEXÕES. AF_07/2021</t>
  </si>
  <si>
    <t>DRENO ESPINHA DE PEIXE (SEÇÃO 0,40 X 0,40 M), COM TUBO DE PVC CORRUGADO RÍGIDO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</si>
  <si>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</si>
  <si>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PVC CORRUGADO RÍGIDO PERFURADO, DN 100 MM, ENCHIMENTO COM AREIA, INCLUSIVE CONEXÕES. AF_07/2021</t>
  </si>
  <si>
    <t>DRENO ESPINHA DE PEIXE (SEÇÃO 0,50 X 0,80 M), COM TUBO DE PEAD CORRUGADO PERFURADO, DN 100 MM, ENCHIMENTO COM BRITA, ENVOLVIDO COM MANTA GEOTÊXTIL, INCLUSIVE CONEXÕES. AF_07/2021</t>
  </si>
  <si>
    <t>DRENO ESPINHA DE PEIXE (SEÇÃO 0,50 X 0,80 M), COM TUBO DE PVC CORRUGADO RÍGIDO PERFURADO, DN 100 MM, ENCHIMENTO COM BRITA, ENVOLVIDO COM MANTA GEOTÊXTIL, INCLUSIVE CONEXÕES. AF_07/2021</t>
  </si>
  <si>
    <t>DRENO EM MURO DE CONTENÇÃO, EXECUTADO NO PÉ DO MURO, COM TUBO DE PVC CORRUGADO RÍGIDO PERFURADO, ENCHIMENTO COM BRITA, ENVOLVIDO COM MANTA GEOTÊXTIL. AF_07/2021</t>
  </si>
  <si>
    <t>EXECUÇÃO DE PROTEÇÃO DA CABEÇA DO TIRANTE COM USO DE FÔRMAS METÁLICAS, 50 UTILIZAÇÕES, E CONCRETO FCK =15 MPA. AF_11/2023</t>
  </si>
  <si>
    <t>EXECUÇÃO DE PERFURAÇÃO PARA TIRANTE, COMPRIMENTO MAIOR OU IGUAL A 14 M E MENOR QUE 22 M, COM DIÂMETRO DE FURO DE 100 MM EXECUTADO COM HASTE E TUBOS DE REVESTIMENTO UTILIZANDO PERFURATRIZ SOBRE ESTEIRA. AF_11/2023</t>
  </si>
  <si>
    <t>EXECUÇÃO DE PERFURAÇÃO PARA TIRANTE, COMPRIMENTO MAIOR OU IGUAL A 22 M E MENOR QUE 30 M, COM DIÂMETRO DE FURO DE 100 MM EXECUTADO COM HASTE E TUBOS DE REVESTIMENTO UTILIZANDO PERFURATRIZ SOBRE ESTEIRA. AF_11/2023</t>
  </si>
  <si>
    <t>EXECUÇÃO DE PERFURAÇÃO PARA TIRANTE, COMPRIMENTO MAIOR OU IGUAL A 6 M E MENOR QUE 14 M, COM DIÂMETRO DE FURO DE 150 MM EXECUTADO COM HASTE E TUBOS DE REVESTIMENTO UTILIZANDO PERFURATRIZ SOBRE ESTEIRA. AF_11/2023</t>
  </si>
  <si>
    <t>EXECUÇÃO DE PERFURAÇÃO PARA TIRANTE, COMPRIMENTO MAIOR OU IGUAL A 14 M E MENOR QUE 22 M, COM DIÂMETRO DE FURO DE 150 MM EXECUTADO COM HASTE E TUBOS DE REVESTIMENTO UTILIZANDO PERFURATRIZ SOBRE ESTEIRA. AF_11/2023</t>
  </si>
  <si>
    <t>EXECUÇÃO DE PERFURAÇÃO PARA TIRANTE, COMPRIMENTO MAIOR OU IGUAL A 6 M E MENOR QUE 14 M, COM DIÂMETRO DE FURO DE 200 MM EXECUTADO COM HASTE E TUBOS DE REVESTIMENTO UTILIZANDO PERFURATRIZ SOBRE ESTEIRA. AF_11/2023</t>
  </si>
  <si>
    <t>EXECUÇÃO DE PERFURAÇÃO PARA TIRANTE, COMPRIMENTO MAIOR OU IGUAL A 14 M E MENOR QUE 22 M, COM DIÂMETRO DE FURO DE 200 MM EXECUTADO COM HASTE E TUBOS DE REVESTIMENTO UTILIZANDO PERFURATRIZ SOBRE ESTEIRA. AF_11/2023</t>
  </si>
  <si>
    <t>EXECUÇÃO DE PERFURAÇÃO PARA TIRANTE, COMPRIMENTO MAIOR OU IGUAL A 22 M E MENOR QUE 30 M, COM DIÂMETRO DE FURO DE 200 MM EXECUTADO COM HASTE E TUBOS DE REVESTIMENTO UTILIZANDO PERFURATRIZ SOBRE ESTEIRA. AF_11/2023</t>
  </si>
  <si>
    <t>EXECUÇÃO DE PERFURAÇÃO PARA TIRANTE, COMPRIMENTO MAIOR OU IGUAL A 6 M E MENOR QUE 14 M, COM DIÂMETRO DE FURO DE 100 MM EXECUTADO COM HASTE UTILIZANDO PERFURATRIZ MANUAL SOBRE BASE DE MONTAGEM. AF_11/2023</t>
  </si>
  <si>
    <t>EXECUÇÃO DE PERFURAÇÃO PARA TIRANTE, COMPRIMENTO MAIOR OU IGUAL A 14 M E MENOR QUE 22 M, COM DIÂMETRO DE FURO DE 100 MM EXECUTADO COM HASTE UTILIZANDO PERFURATRIZ MANUAL SOBRE BASE DE MONTAGEM. AF_11/2023</t>
  </si>
  <si>
    <t>EXECUÇÃO DE PERFURAÇÃO PARA TIRANTE, COMPRIMENTO MAIOR OU IGUAL A 22 M E MENOR QUE 30 M, COM DIÂMETRO DE FURO DE 100 MM EXECUTADO COM HASTE UTILIZANDO PERFURATRIZ MANUAL SOBRE BASE DE MONTAGEM. AF_11/2023</t>
  </si>
  <si>
    <t>EXECUÇÃO DE PERFURAÇÃO PARA TIRANTE, COMPRIMENTO MAIOR OU IGUAL A 6 M E MENOR QUE 14 M, COM DIÂMETRO DE FURO DE 150 MM EXECUTADO COM HASTE UTILIZANDO PERFURATRIZ MANUAL SOBRE BASE DE MONTAGEM. AF_11/2023</t>
  </si>
  <si>
    <t>EXECUÇÃO DE PERFURAÇÃO PARA TIRANTE, COMPRIMENTO MAIOR OU IGUAL A 14 M E MENOR QUE 22 M, COM DIÂMETRO DE FURO DE 150 MM EXECUTADO COM HASTE UTILIZANDO PERFURATRIZ MANUAL SOBRE BASE DE MONTAGEM. AF_11/2023</t>
  </si>
  <si>
    <t>EXECUÇÃO DE PERFURAÇÃO PARA TIRANTE, COMPRIMENTO MAIOR OU IGUAL A 22 M E MENOR QUE 30 M, COM DIÂMETRO DE FURO DE 150 MM EXECUTADO COM HASTE UTILIZANDO PERFURATRIZ MANUAL SOBRE BASE DE MONTAGEM. AF_11/2023</t>
  </si>
  <si>
    <t>EXECUÇÃO DE PERFURAÇÃO PARA TIRANTE, COMPRIMENTO MAIOR OU IGUAL A 14 M E MENOR QUE 22 M, COM DIÂMETRO DE FURO DE 200 MM EXECUTADO COM HASTE UTILIZANDO PERFURATRIZ MANUAL SOBRE BASE DE MONTAGEM. AF_11/2023</t>
  </si>
  <si>
    <t>EXECUÇÃO DE PERFURAÇÃO PARA TIRANTE, COMPRIMENTO MAIOR OU IGUAL A 22 M E MENOR QUE 30 M, COM DIÂMETRO DE FURO DE 200 MM EXECUTADO COM HASTE UTILIZANDO PERFURATRIZ MANUAL SOBRE BASE DE MONTAGEM. AF_11/2023</t>
  </si>
  <si>
    <t>PERFURAÇÃO DE CORTINA PRÉ-MOLDADA COM MARTELETE ROMPEDOR. AF_11/2023</t>
  </si>
  <si>
    <t>EXECUÇÃO DE LONGARINA, PARA TIRANTES PROVISÓRIOS, COM PERFIL METÁLICO, INCLUINDO CUNHA E SOLIDARIZAÇÃO. AF_11/2023</t>
  </si>
  <si>
    <t>EXECUÇÃO DE LONGARINA, PARA TIRANTES PERMANENTES, COM PERFIL METÁLICO, INCLUINDO CUNHA E SOLIDARIZAÇÃO. AF_11/2023</t>
  </si>
  <si>
    <t>EXECUÇÃO DE PERFURAÇÃO PARA TIRANTE, COMPRIMENTO MAIOR OU IGUAL A 22 M E MENOR QUE 30 M, COM DIÂMETRO DE FURO DE 150 MM EXECUTADO COM HASTE E TUBOS DE REVESTIMENTO UTILIZANDO PERFURATRIZ SOBRE ESTEIRA. AF_11/2023</t>
  </si>
  <si>
    <t>EXECUÇÃO DE PERFURAÇÃO PARA TIRANTE, COMPRIMENTO MAIOR OU IGUAL A 6 M E MENOR QUE 14 M, COM DIÂMETRO DE FURO DE 200 MM EXECUTADO COM HASTE UTILIZANDO PERFURATRIZ MANUAL SOBRE BASE DE MONTAGEM. AF_11/2023</t>
  </si>
  <si>
    <t>EXECUÇÃO DE PERFURAÇÃO PARA TIRANTE, COMPRIMENTO MAIOR OU IGUAL A 6 M E MENOR QUE 14 M, COM DIÂMETRO DE FURO DE 100 MM EXECUTADO COM HASTE UTILIZANDO PERFURATRIZ SOBRE ESTEIRA. AF_11/2023</t>
  </si>
  <si>
    <t>EXECUÇÃO DE PERFURAÇÃO PARA TIRANTE, COMPRIMENTO MAIOR OU IGUAL A 14 M E MENOR QUE 22 M, COM DIÂMETRO DE FURO DE 100 MM EXECUTADO COM HASTE UTILIZANDO PERFURATRIZ SOBRE ESTEIRA. AF_11/2023</t>
  </si>
  <si>
    <t>EXECUÇÃO DE PERFURAÇÃO PARA TIRANTE, COMPRIMENTO MAIOR OU IGUAL A 22 M E MENOR QUE 30 M, COM DIÂMETRO DE FURO DE 100 MM EXECUTADO COM HASTE UTILIZANDO PERFURATRIZ SOBRE ESTEIRA. AF_11/2023</t>
  </si>
  <si>
    <t>EXECUÇÃO DE PERFURAÇÃO PARA TIRANTE, COMPRIMENTO MAIOR OU IGUAL A 6 M E MENOR QUE 14 M, COM DIÂMETRO DE FURO DE 200 MM EXECUTADO COM HASTE UTILIZANDO PERFURATRIZ SOBRE ESTEIRA. AF_11/2023</t>
  </si>
  <si>
    <t>EXECUÇÃO DE PERFURAÇÃO PARA TIRANTE, COMPRIMENTO MAIOR OU IGUAL A 14 M E MENOR QUE 22 M, COM DIÂMETRO DE FURO DE 200 MM EXECUTADO COM HASTE UTILIZANDO PERFURATRIZ SOBRE ESTEIRA. AF_11/2023</t>
  </si>
  <si>
    <t>EXECUÇÃO DE PERFURAÇÃO PARA TIRANTE, COMPRIMENTO MAIOR OU IGUAL A 22 M E MENOR QUE 30 M, COM DIÂMETRO DE FURO DE 200 MM EXECUTADO COM HASTE UTILIZANDO PERFURATRIZ SOBRE ESTEIRA. AF_11/2023</t>
  </si>
  <si>
    <t>EXECUÇÃO DE PERFURAÇÃO PARA TIRANTE, COMPRIMENTO MAIOR OU IGUAL A 6 M E MENOR QUE 14 M, COM DIÂMETRO DE FURO DE 100 MM EXECUTADO COM HASTE E TUBOS DE REVESTIMENTO UTILIZANDO PERFURATRIZ SOBRE ESTEIRA. AF_11/2023</t>
  </si>
  <si>
    <t>ASSENTAMENTO DE GUIA (MEIO-FIO) EM TRECHO RETO, CONFECCIONADA EM CONCRETO PRÉ-FABRICADO, DIMENSÕES 100X15X13X30 CM (COMPRIMENTO X BASE INFERIOR X BASE SUPERIOR X ALTURA). AF_01/2024</t>
  </si>
  <si>
    <t>ASSENTAMENTO DE GUIA (MEIO-FIO) EM TRECHO CURVO, CONFECCIONADA EM CONCRETO PRÉ-FABRICADO, DIMENSÕES 100X15X13X30 CM (COMPRIMENTO X BASE INFERIOR X BASE SUPERIOR X ALTURA). AF_01/2024</t>
  </si>
  <si>
    <t>ASSENTAMENTO DE GUIA (MEIO-FIO) EM TRECHO RETO, CONFECCIONADA EM CONCRETO PRÉ-FABRICADO, DIMENSÕES 100X15X13X20 CM (COMPRIMENTO X BASE INFERIOR X BASE SUPERIOR X ALTURA). AF_01/2024</t>
  </si>
  <si>
    <t>ASSENTAMENTO DE GUIA (MEIO-FIO) EM TRECHO CURVO, CONFECCIONADA EM CONCRETO PRÉ-FABRICADO, DIMENSÕES 100X15X13X20 CM (COMPRIMENTO X BASE INFERIOR X BASE SUPERIOR X ALTURA). AF_01/2024</t>
  </si>
  <si>
    <t>ASSENTAMENTO DE GUIA (MEIO-FIO) EM TRECHO RETO, CONFECCIONADA EM CONCRETO PRÉ-FABRICADO, DIMENSÕES 80X08X08X25 CM (COMPRIMENTO X BASE INFERIOR X BASE SUPERIOR X ALTURA). AF_01/2024</t>
  </si>
  <si>
    <t>ASSENTAMENTO DE GUIA (MEIO-FIO) EM TRECHO CURVO, CONFECCIONADA EM CONCRETO PRÉ-FABRICADO, DIMENSÕES 80X08X08X25 CM (COMPRIMENTO X BASE INFERIOR X BASE SUPERIOR X ALTURA). AF_01/2024</t>
  </si>
  <si>
    <t>ASSENTAMENTO DE GUIA (MEIO-FIO) EM TRECHO RETO, CONFECCIONADA EM CONCRETO PRÉ-FABRICADO, DIMENSÕES 39X6,5X6,5X19 CM (COMPRIMENTO X BASE INFERIOR X BASE SUPERIOR X ALTURA), PARA DELIMITAÇÃO DE JARDINS, PRAÇAS OU PASSEIOS. AF_01/2024</t>
  </si>
  <si>
    <t>ASSENTAMENTO DE GUIA (MEIO-FIO) EM TRECHO CURVO, CONFECCIONADA EM CONCRETO PRÉ-FABRICADO, DIMENSÕES 39X6,5X6,5X19 CM (COMPRIMENTO X BASE INFERIOR X BASE SUPERIOR X ALTURA), PARA DELIMITAÇÃO DE JARDINS, PRAÇAS OU PASSEIOS. AF_01/2024</t>
  </si>
  <si>
    <t>EXECUÇÃO DE ESCORAS DE CONCRETO PARA CONTENÇÃO DE GUIAS PRÉ-FABRICADAS. AF_01/2024</t>
  </si>
  <si>
    <t>APLICAÇÃO DE MANTA GEOTÊXTIL NAS JUNTAS RÍGIDAS DE ADUELAS PRÉ-MOLDADAS DE CONCRETO ARMADO. AF_01/2023</t>
  </si>
  <si>
    <t>ALARGAMENTO DE BASE DE TUBULÃO A CÉU ABERTO, ESCAVAÇÃO MANUAL, CONCRETO USINADO E LANÇADO COM BOMBA OU DIRETAMENTE DO CAMINHÃO (EXCLUSIVE BOMBEAMENTO). AF_05/2020</t>
  </si>
  <si>
    <t>LASTRO DE CONCRETO MAGRO, APLICADO EM PISOS, LAJES SOBRE SOLO OU RADIERS, ESPESSURA DE 3 CM. AF_01/2024</t>
  </si>
  <si>
    <t>LASTRO DE CONCRETO MAGRO, APLICADO EM PISOS, LAJES SOBRE SOLO OU RADIERS, ESPESSURA DE 5 CM. AF_01/2024</t>
  </si>
  <si>
    <t>LASTRO DE CONCRETO MAGRO, APLICADO EM BLOCOS DE COROAMENTO OU SAPATAS. AF_01/2024</t>
  </si>
  <si>
    <t>LASTRO DE CONCRETO MAGRO, APLICADO EM BLOCOS DE COROAMENTO OU SAPATAS, ESPESSURA DE 3 CM. AF_01/2024</t>
  </si>
  <si>
    <t>LASTRO DE CONCRETO MAGRO, APLICADO EM BLOCOS DE COROAMENTO OU SAPATAS, ESPESSURA DE 5 CM. AF_01/2024</t>
  </si>
  <si>
    <t>LASTRO DE CONCRETO MAGRO, APLICADO EM PISOS, LAJES SOBRE SOLO OU RADIERS. AF_01/2024</t>
  </si>
  <si>
    <t>LASTRO COM MATERIAL GRANULAR, APLICAÇÃO EM BLOCOS DE COROAMENTO, ESPESSURA DE *5 CM*. AF_01/2024</t>
  </si>
  <si>
    <t>LASTRO COM MATERIAL GRANULAR, APLICADO EM PISOS OU LAJES SOBRE SOLO, ESPESSURA DE *5 CM*. AF_01/2024</t>
  </si>
  <si>
    <t>LASTRO COM MATERIAL GRANULAR, APLICADO EM BLOCOS DE COROAMENTO, ESPESSURA DE *10 CM*. AF_01/2024</t>
  </si>
  <si>
    <t>LASTRO COM MATERIAL GRANULAR (PEDRA BRITADA N.2), APLICADO EM PISOS OU LAJES SOBRE SOLO, ESPESSURA DE *10 CM*. AF_01/2024</t>
  </si>
  <si>
    <t>LASTRO COM MATERIAL GRANULAR (PEDRA BRITADA N.3), APLICADO EM PISOS OU LAJES SOBRE SOLO, ESPESSURA DE *10 CM*. AF_01/2024</t>
  </si>
  <si>
    <t>LASTRO COM MATERIAL GRANULAR (AREIA MÉDIA), APLICADO EM PISOS OU LAJES SOBRE SOLO, ESPESSURA DE *10 CM*. AF_01/2024</t>
  </si>
  <si>
    <t>LASTRO COM MATERIAL GRANULAR (PEDRA BRITADA N.1 E PEDRA BRITADA N.2), APLICADO EM PISOS OU LAJES SOBRE SOLO, ESPESSURA DE *10 CM*. AF_01/2024</t>
  </si>
  <si>
    <t>FABRICAÇÃO, MONTAGEM E DESMONTAGEM DE FÔRMA PARA SAPATA, EM MADEIRA SERRADA, E=25 MM, 1 UTILIZAÇÃO. AF_01/2024</t>
  </si>
  <si>
    <t>FABRICAÇÃO, MONTAGEM E DESMONTAGEM DE FÔRMA PARA VIGA BALDRAME, EM MADEIRA SERRADA, E=25 MM, 1 UTILIZAÇÃO. AF_01/2024</t>
  </si>
  <si>
    <t>FABRICAÇÃO, MONTAGEM E DESMONTAGEM DE FÔRMA PARA BLOCO DE COROAMENTO, EM MADEIRA SERRADA, E=25 MM, 2 UTILIZAÇÕES. AF_01/2024</t>
  </si>
  <si>
    <t>FABRICAÇÃO, MONTAGEM E DESMONTAGEM DE FÔRMA PARA SAPATA, EM MADEIRA SERRADA, E=25 MM, 2 UTILIZAÇÕES. AF_01/2024</t>
  </si>
  <si>
    <t>FABRICAÇÃO, MONTAGEM E DESMONTAGEM DE FÔRMA PARA VIGA BALDRAME, EM MADEIRA SERRADA, E=25 MM, 2 UTILIZAÇÕES. AF_01/2024</t>
  </si>
  <si>
    <t>FABRICAÇÃO, MONTAGEM E DESMONTAGEM DE FÔRMA PARA BLOCO DE COROAMENTO, EM MADEIRA SERRADA, E=25 MM, 4 UTILIZAÇÕES. AF_01/2024</t>
  </si>
  <si>
    <t>FABRICAÇÃO, MONTAGEM E DESMONTAGEM DE FÔRMA PARA SAPATA, EM MADEIRA SERRADA, E=25 MM, 4 UTILIZAÇÕES. AF_01/2024</t>
  </si>
  <si>
    <t>FABRICAÇÃO, MONTAGEM E DESMONTAGEM DE FÔRMA PARA VIGA BALDRAME, EM MADEIRA SERRADA, E=25 MM, 4 UTILIZAÇÕES. AF_01/2024</t>
  </si>
  <si>
    <t>FABRICAÇÃO, MONTAGEM E DESMONTAGEM DE FÔRMA PARA BLOCO DE COROAMENTO, EM CHAPA DE MADEIRA COMPENSADA RESINADA, E=17 MM, 2 UTILIZAÇÕES. AF_01/2024</t>
  </si>
  <si>
    <t>FABRICAÇÃO, MONTAGEM E DESMONTAGEM DE FÔRMA PARA SAPATA, EM CHAPA DE MADEIRA COMPENSADA RESINADA, E=17 MM, 2 UTILIZAÇÕES. AF_01/2024</t>
  </si>
  <si>
    <t>FABRICAÇÃO, MONTAGEM E DESMONTAGEM DE FÔRMA PARA VIGA BALDRAME, EM CHAPA DE MADEIRA COMPENSADA RESINADA, E=17 MM, 2 UTILIZAÇÕES. AF_01/2024</t>
  </si>
  <si>
    <t>FABRICAÇÃO, MONTAGEM E DESMONTAGEM DE FÔRMA PARA BLOCO DE COROAMENTO, EM CHAPA DE MADEIRA COMPENSADA RESINADA, E=17 MM, 4 UTILIZAÇÕES. AF_01/2024</t>
  </si>
  <si>
    <t>FABRICAÇÃO, MONTAGEM E DESMONTAGEM DE FÔRMA PARA SAPATA, EM CHAPA DE MADEIRA COMPENSADA RESINADA, E=17 MM, 4 UTILIZAÇÕES. AF_01/2024</t>
  </si>
  <si>
    <t>FABRICAÇÃO, MONTAGEM E DESMONTAGEM DE FÔRMA PARA VIGA BALDRAME, EM CHAPA DE MADEIRA COMPENSADA RESINADA, E=17 MM, 4 UTILIZAÇÕES. AF_01/2024</t>
  </si>
  <si>
    <t>ARMAÇÃO DE BLOCO UTILIZANDO AÇO CA-60 DE 5 MM - MONTAGEM. AF_01/2024</t>
  </si>
  <si>
    <t>FABRICAÇÃO, MONTAGEM E DESMONTAGEM DE FÔRMA PARA SAPATA CORRIDA, EM MADEIRA SERRADA, E=25 MM, 1 UTILIZAÇÃO. AF_01/2024</t>
  </si>
  <si>
    <t>FABRICAÇÃO, MONTAGEM E DESMONTAGEM DE FÔRMA PARA SAPATA CORRIDA, EM MADEIRA SERRADA, E=25 MM, 2 UTILIZAÇÕES. AF_01/2024</t>
  </si>
  <si>
    <t>FABRICAÇÃO, MONTAGEM E DESMONTAGEM DE FÔRMA PARA SAPATA CORRIDA, EM MADEIRA SERRADA, E=25 MM, 4 UTILIZAÇÕES. AF_01/2024</t>
  </si>
  <si>
    <t>FABRICAÇÃO, MONTAGEM E DESMONTAGEM DE FÔRMA PARA SAPATA CORRIDA, EM CHAPA DE MADEIRA COMPENSADA RESINADA, E=17 MM, 2 UTILIZAÇÕES. AF_01/2024</t>
  </si>
  <si>
    <t>FABRICAÇÃO, MONTAGEM E DESMONTAGEM DE FÔRMA PARA SAPATA CORRIDA, EM CHAPA DE MADEIRA COMPENSADA RESINADA, E=17 MM, 4 UTILIZAÇÕES. AF_01/2024</t>
  </si>
  <si>
    <t>MONTAGEM DE ARMADURA DE ESTACAS, DIÂMETRO = 32,0 MM. AF_09/2021_PS</t>
  </si>
  <si>
    <t>ARMAÇÃO DE BLOCO UTILIZANDO AÇO CA-50 DE 6,3 MM - MONTAGEM. AF_01/2024</t>
  </si>
  <si>
    <t>ARMAÇÃO DE BLOCO UTILIZANDO AÇO CA-50 DE 8 MM - MONTAGEM. AF_01/2024</t>
  </si>
  <si>
    <t>ARMAÇÃO DE BLOCO UTILIZANDO AÇO CA-50 DE 10 MM - MONTAGEM. AF_01/2024</t>
  </si>
  <si>
    <t>ARMAÇÃO DE BLOCO E SAPATA UTILIZANDO AÇO CA-50 DE 25 MM - MONTAGEM. AF_01/2024</t>
  </si>
  <si>
    <t>ARMAÇÃO DE SAPATA ISOLADA, VIGA BALDRAME E SAPATA CORRIDA UTILIZANDO AÇO CA-50 DE 6,3 MM - MONTAGEM. AF_01/2024</t>
  </si>
  <si>
    <t>ARMAÇÃO DE SAPATA ISOLADA, VIGA BALDRAME E SAPATA CORRIDA UTILIZANDO AÇO CA-50 DE 8 MM - MONTAGEM. AF_01/2024</t>
  </si>
  <si>
    <t>ARMAÇÃO DE SAPATA ISOLADA, VIGA BALDRAME E SAPATA CORRIDA UTILIZANDO AÇO CA-50 DE 10 MM - MONTAGEM. AF_01/2024</t>
  </si>
  <si>
    <t>ARMAÇÃO DE BLOCO, SAPATA ISOLADA, VIGA BALDRAME E SAPATA CORRIDA UTILIZANDO AÇO CA-50 DE 12,5 MM - MONTAGEM. AF_01/2024</t>
  </si>
  <si>
    <t>ARMAÇÃO DE BLOCO, SAPATA ISOLADA, VIGA BALDRAME E SAPATA CORRIDA UTILIZANDO AÇO CA-50 DE 16 MM - MONTAGEM. AF_01/2024</t>
  </si>
  <si>
    <t>ARMAÇÃO DE BLOCO, SAPATA ISOLADA E SAPATA CORRIDA UTILIZANDO AÇO CA-50 DE 20 MM - MONTAGEM. AF_01/2024</t>
  </si>
  <si>
    <t>CONCRETAGEM DE BLOCO DE COROAMENTO OU VIGA BALDRAME, FCK 30 MPA, COM USO DE JERICA - LANÇAMENTO, ADENSAMENTO E ACABAMENTO. AF_01/2024</t>
  </si>
  <si>
    <t>CONCRETAGEM DE SAPATA, FCK 30 MPA, COM USO DE JERICA - LANÇAMENTO, ADENSAMENTO E ACABAMENTO. AF_01/2024</t>
  </si>
  <si>
    <t>CONCRETAGEM DE BLOCO DE COROAMENTO OU VIGA BALDRAME, FCK 30 MPA, COM USO DE BOMBA - LANÇAMENTO, ADENSAMENTO E ACABAMENTO. AF_01/2024</t>
  </si>
  <si>
    <t>CONCRETAGEM DE SAPATA, FCK 30 MPA, COM USO DE BOMBA - LANÇAMENTO, ADENSAMENTO E ACABAMENTO. AF_01/2024</t>
  </si>
  <si>
    <t>CONCRETAGEM DE PILARES, FCK = 25 MPA, COM USO DE BOMBA - LANÇAMENTO, ADENSAMENTO E ACABAMENTO. AF_02/2022_PS</t>
  </si>
  <si>
    <t>CONCRETAGEM DE VIGAS E LAJES, FCK=25 MPA, PARA LAJES PREMOLDADAS COM USO DE BOMBA - LANÇAMENTO, ADENSAMENTO E ACABAMENTO. AF_02/2022_PS</t>
  </si>
  <si>
    <t>CONCRETAGEM DE VIGAS E LAJES, FCK=25 MPA, PARA LAJES MACIÇAS OU NERVURADAS COM USO DE BOMBA - LANÇAMENTO, ADENSAMENTO E ACABAMENTO. AF_02/2022_PS</t>
  </si>
  <si>
    <t>CONCRETAGEM DE RESERVATÓRIOS, FCK=25 MPA, COM USO DE BOMBA - LANÇAMENTO, ADENSAMENTO E ACABAMENTO. AF_02/2022_PS</t>
  </si>
  <si>
    <t>CONCRETAGEM DE MURETAS, FCK=25 MPA, COM USO DE BOMBA - LANÇAMENTO, ADENSAMENTO E ACABAMENTO. AF_02/2022_PS</t>
  </si>
  <si>
    <t>CONCRETAGEM DE ESCADAS, FCK=25 MPA, COM USO DE BOMBA - LANÇAMENTO, ADENSAMENTO E ACABAMENTO. AF_02/2022_PS</t>
  </si>
  <si>
    <t>ARMAÇÃO DE SAPATA ISOLADA, VIGA BALDRAME E SAPATA CORRIDA UTILIZANDO AÇO CA-60 DE 5 MM - MONTAGEM. AF_01/2024</t>
  </si>
  <si>
    <t>CONCRETAGEM DE SAPATA CORRIDA, FCK 30 MPA, COM USO DE JERICA - LANÇAMENTO, ADENSAMENTO E ACABAMENTO. AF_01/2024</t>
  </si>
  <si>
    <t>CONCRETAGEM DE SAPATA CORRIDA, FCK 30 MPA, COM USO DE BOMBA - LANÇAMENTO, ADENSAMENTO E ACABAMENTO. AF_01/2024</t>
  </si>
  <si>
    <t>TRATAMENTO DE JUNTA DE DILATAÇÃO, COM TARUGO DE POLIETILENO E SELANTE PU, INCLUSO PREENCHIMENTO COM ESPUMA EXPANSIVA PU. AF_09/2023</t>
  </si>
  <si>
    <t>TRATAMENTO DE JUNTA DE DILATAÇÃO COM MANTA ASFÁLTICA ADERIDA COM MAÇARICO. AF_09/2023</t>
  </si>
  <si>
    <t>TRATAMENTO DE JUNTA SERRADA, COM TARUGO DE POLIETILENO E SELANTE À BASE DE SILICONE. AF_09/2023</t>
  </si>
  <si>
    <t>VERGA PRÉ-MOLDADA COM ATÉ 1,5 M DE VÃO, ESPESSURA DE *20* CM. AF_03/2024</t>
  </si>
  <si>
    <t>VERGA MOLDADA IN LOCO EM CONCRETO, ESPESSURA DE *20* CM. AF_03/2024</t>
  </si>
  <si>
    <t>VERGA MOLDADA IN LOCO COM UTILIZAÇÃO DE BLOCOS CANALETA, ESPESSURA DE *20* CM. AF_03/2024</t>
  </si>
  <si>
    <t>CONTRAVERGA PRÉ-MOLDADA, ESPESSURA DE *20* CM. AF_03/2024</t>
  </si>
  <si>
    <t>CONTRAVERGA MOLDADA IN LOCO EM CONCRETO, ESPESSURA DE *20* CM. AF_03/2024</t>
  </si>
  <si>
    <t>CONTRAVERGA MOLDADA IN LOCO COM UTILIZAÇÃO DE BLOCOS CANALETA, ESPESSURA DE *20* CM. AF_03/2024</t>
  </si>
  <si>
    <t>FIXAÇÃO (ENCUNHAMENTO) DE ALVENARIA DE VEDAÇÃO COM ARGAMASSA APLICADA COM BISNAGA. AF_03/2024</t>
  </si>
  <si>
    <t>FIXAÇÃO (ENCUNHAMENTO) DE ALVENARIA DE VEDAÇÃO COM TIJOLO MACIÇO. AF_03/2024</t>
  </si>
  <si>
    <t>FIXAÇÃO (ENCUNHAMENTO) DE ALVENARIA DE VEDAÇÃO COM ESPUMA DE POLIURETANO EXPANSIVA. AF_03/2024</t>
  </si>
  <si>
    <t>CINTA DE AMARRAÇÃO DE ALVENARIA MOLDADA IN LOCO COM UTILIZAÇÃO DE BLOCOS CANALETA, ESPESSURA DE *20* CM. AF_03/2024</t>
  </si>
  <si>
    <t>VERGA PRÉ-MOLDADA COM ATÉ 1,5 M DE VÃO, ESPESSURA DE *15* CM. AF_03/2024</t>
  </si>
  <si>
    <t>VERGA PRÉ-MOLDADA COM ATÉ 1,5 M DE VÃO, ESPESSURA DE *10* CM. AF_03/2024</t>
  </si>
  <si>
    <t>VERGA MOLDADA IN LOCO EM CONCRETO, ESPESSURA DE *15* CM. AF_03/2024</t>
  </si>
  <si>
    <t>VERGA MOLDADA IN LOCO EM CONCRETO, ESPESSURA DE *10* CM. AF_03/2024</t>
  </si>
  <si>
    <t>VERGA MOLDADA IN LOCO COM UTILIZAÇÃO DE BLOCOS CANALETA, ESPESSURA DE *15* CM. AF_03/2024</t>
  </si>
  <si>
    <t>VERGA MOLDADA IN LOCO COM UTILIZAÇÃO DE BLOCOS CANALETA, ESPESSURA DE *10* CM. AF_03/2024</t>
  </si>
  <si>
    <t>CONTRAVERGA PRÉ-MOLDADA, ESPESSURA DE *15* CM. AF_03/2024</t>
  </si>
  <si>
    <t>CONTRAVERGA PRÉ-MOLDADA, ESPESSURA DE *10* CM. AF_03/2024</t>
  </si>
  <si>
    <t>CONTRAVERGA MOLDADA IN LOCO EM CONCRETO, ESPESSURA DE *15* CM. AF_03/2024</t>
  </si>
  <si>
    <t>CONTRAVERGA MOLDADA IN LOCO EM CONCRETO, ESPESSURA DE *10* CM. AF_03/2024</t>
  </si>
  <si>
    <t>CONTRAVERGA MOLDADA IN LOCO COM UTILIZAÇÃO DE BLOCOS CANALETA, ESPESSURA DE *15* CM. AF_03/2024</t>
  </si>
  <si>
    <t>CONTRAVERGA MOLDADA IN LOCO COM UTILIZAÇÃO DE BLOCOS CANALETA, ESPESSURA DE *10* CM. AF_03/2024</t>
  </si>
  <si>
    <t>CINTA DE AMARRAÇÃO DE ALVENARIA MOLDADA IN LOCO COM UTILIZAÇÃO DE BLOCOS CANALETA, ESPESSURA DE *15* CM. AF_03/2024</t>
  </si>
  <si>
    <t>CINTA DE AMARRAÇÃO DE ALVENARIA MOLDADA IN LOCO COM UTILIZAÇÃO DE BLOCOS CANALETA, ESPESSURA DE *10* CM. AF_03/2024</t>
  </si>
  <si>
    <t>VERGA PRÉ-FABRICADA COM ATÉ 1,5 M DE VÃO, ESPESSURA DE *20* CM. AF_03/2024</t>
  </si>
  <si>
    <t>VERGA PRÉ-FABRICADA COM ATÉ 1,5 M DE VÃO, ESPESSURA DE *15* CM. AF_03/2024</t>
  </si>
  <si>
    <t>VERGA PRÉ-FABRICADA COM ATÉ 1,5 M DE VÃO, ESPESSURA DE *10* CM. AF_03/2024</t>
  </si>
  <si>
    <t>CONTRAVERGA PRÉ-FABRICADA, ESPESSURA DE *20* CM. AF_03/2024</t>
  </si>
  <si>
    <t>CONTRAVERGA PRÉ-FABRICADA, ESPESSURA DE *15* CM. AF_03/2024</t>
  </si>
  <si>
    <t>CONTRAVERGA PRÉ-FABRICADA, ESPESSURA DE *10* CM. AF_03/2024</t>
  </si>
  <si>
    <t>PEÇA RETANGULAR PRÉ-MOLDADA, VOLUME DE CONCRETO DE ATÉ 10 LITROS, TAXA DE AÇO APROXIMADA DE 30KG/M³. AF_03/2024</t>
  </si>
  <si>
    <t>PEÇA RETANGULAR PRÉ-MOLDADA, VOLUME DE CONCRETO DE 10 A 30 LITROS, TAXA DE AÇO APROXIMADA DE 30KG/M³. AF_03/2024</t>
  </si>
  <si>
    <t>PEÇA RETANGULAR PRÉ-MOLDADA, VOLUME DE CONCRETO DE 30 A 100 LITROS, TAXA DE AÇO APROXIMADA DE 30KG/M³. AF_03/2024</t>
  </si>
  <si>
    <t>PEÇA RETANGULAR PRÉ-MOLDADA, VOLUME DE CONCRETO ACIMA DE 100 LITROS, TAXA DE AÇO APROXIMADA DE 30KG/M³. AF_03/2024</t>
  </si>
  <si>
    <t>PEÇA CIRCULAR PRÉ-MOLDADA, VOLUME DE CONCRETO DE 30 A 100 LITROS, TAXA DE AÇO APROXIMADA DE 30KG/M³. AF_03/2024</t>
  </si>
  <si>
    <t>PEÇA CIRCULAR PRÉ-MOLDADA, VOLUME DE CONCRETO ACIMA DE 100 LITROS, TAXA DE AÇO APROXIMADA DE 30KG/M³. AF_03/2024</t>
  </si>
  <si>
    <t>ARMAÇÃO DE DESCIDA D'ÁGUA UTILIZANDO AÇO CA-60 DE 5 MM - MONTAGEM. AF_08/2022</t>
  </si>
  <si>
    <t>ESCADA HIDRÁULICA, LARGURA ATÉ 1M, TIPO DESCIDA D'ÁGUA DE CORTE OU ATERRO EM DEGRAUS (DCD 02, 04 E DAD 02), EM CONCRETO USINADO, FCK = 20 MPA, LANÇADO COM BOMBA, INCLUINDO ARMAÇÃO, MATERIAIS E FÔRMAS (3 UTILIZAÇÕES). AF_08/2022</t>
  </si>
  <si>
    <t>ESCADA HIDRÁULICA, LARGURA DE 1 A 4,1 M, TIPO DESCIDA D'ÁGUA DE ATERRO EM DEGRAUS (DAD 04, 06, 08, 10, 12, 14, 16, 18), EM CONCRETO USINADO, FCK = 20 MPA, LANÇADO COM BOMBA, INCLUINDO ARMAÇÃO, MATERIAIS E FÔRMAS (3 UTILIZAÇÕES). AF_08/2022</t>
  </si>
  <si>
    <t>VIGA DE MADEIRA SERRADA, PINUS OU EQUIVALENTE DA REGIÃO, SEÇÃO RETANGULAR 7,5 X 10 CM. AF_03/2024</t>
  </si>
  <si>
    <t>PILAR DE MADEIRA ROLIÇA, EUCALIPTO OU EQUIVALENTE DA REGIÃO, FIXADO COM VERGALHÃO, DIÂMETRO DE 12 A 15 CM, APOIO ARTICULADO, COMPRIMENTO DE 3 M. AF_03/2024</t>
  </si>
  <si>
    <t>VIGA DE MADEIRA SERRADA, PINUS OU EQUIVALENTE DA REGIÃO, SEÇÃO RETANGULAR 7,5 X 15 CM. AF_03/2024</t>
  </si>
  <si>
    <t>PILAR DE MADEIRA ROLIÇA, EUCALIPTO OU EQUIVALENTE DA REGIÃO, FIXADO COM VERGALHÃO, DIÂMETRO DE 12 A 15 CM, APOIO ARTICULADO, COMPRIMENTO DE 6 M. AF_03/2024</t>
  </si>
  <si>
    <t>PILAR DE MADEIRA ROLIÇA, EUCALIPTO OU EQUIVALENTE DA REGIÃO, FIXADO COM VERGALHÃO, DIÂMETRO DE 21 A 29 CM, APOIO ARTICULADO, COMPRIMENTO DE 3 M. AF_03/2024</t>
  </si>
  <si>
    <t>PILAR DE MADEIRA ROLIÇA, EUCALIPTO OU EQUIVALENTE DA REGIÃO, FIXADO COM VERGALHÃO, DIÂMETRO DE 21 A 29 CM, APOIO ARTICULADO, COMPRIMENTO DE 6 M. AF_03/2024</t>
  </si>
  <si>
    <t>PILAR DE MADEIRA ROLIÇA, EUCALIPTO OU EQUIVALENTE DA REGIÃO, FIXADO COM VERGALHÃO, DIÂMETRO DE 30 A 34 CM, APOIO ARTICULADO, COMPRIMENTO DE 3 M. AF_03/2024</t>
  </si>
  <si>
    <t>PILAR DE MADEIRA ROLIÇA, EUCALIPTO OU EQUIVALENTE DA REGIÃO, FIXADO COM VERGALHÃO, DIÂMETRO DE 30 A 34 CM, APOIO ARTICULADO, COMPRIMENTO DE 6 M. AF_03/2024</t>
  </si>
  <si>
    <t>PILAR DE MADEIRA SERRADA, MAÇARANDUBA OU EQUIVALENTE DA REGIÃO, NÃO APARELHADO, FIXADO COM VERGALHÃO, SEÇÃO QUADRADA 10 X 10 CM, APOIO ARTICULADO, COMPRIMENTO DE 3 M. AF_03/2024</t>
  </si>
  <si>
    <t>PILAR DE MADEIRA SERRADA, MAÇARANDUBA OU EQUIVALENTE DA REGIÃO, NÃO APARELHADO, FIXADO COM VERGALHÃO, SEÇÃO QUADRADA 10 X 10 CM, APOIO ARTICULADO, COMPRIMENTO DE 6 M. AF_03/2024</t>
  </si>
  <si>
    <t>PILAR DE MADEIRA SERRADA, MAÇARANDUBA OU EQUIVALENTE DA REGIÃO, NÃO APARELHADO, FIXADO COM VERGALHÃO, SEÇÃO QUADRADA 15 X 15 CM, APOIO ARTICULADO, COMPRIMENTO DE 3 M. AF_03/2024</t>
  </si>
  <si>
    <t>PILAR DE MADEIRA SERRADA, MAÇARANDUBA OU EQUIVALENTE DA REGIÃO, NÃO APARELHADO, FIXADO COM VERGALHÃO, SEÇÃO QUADRADA 15 X 15 CM, APOIO ARTICULADO, COMPRIMENTO DE 6 M. AF_03/2024</t>
  </si>
  <si>
    <t>PILAR DE MADEIRA SERRADA, MAÇARANDUBA OU EQUIVALENTE DA REGIÃO, NÃO APARELHADO, FIXADO COM VERGALHÃO, SEÇÃO QUADRADA 20 X 20 CM, APOIO ARTICULADO, COMPRIMENTO DE 3 M. AF_03/2024</t>
  </si>
  <si>
    <t>PILAR DE MADEIRA SERRADA, MAÇARANDUBA OU EQUIVALENTE DA REGIÃO, NÃO APARELHADO, FIXADO COM VERGALHÃO, SEÇÃO QUADRADA 20 X 20 CM, APOIO ARTICULADO, COMPRIMENTO DE 6 M. AF_03/2024</t>
  </si>
  <si>
    <t>VIGA DE MADEIRA SERRADA, MAÇARANDUBA OU EQUIVALENTE DA REGIÃO, APARELHADA, SEÇÃO RETANGULAR 6 X 12 CM. AF_03/2024</t>
  </si>
  <si>
    <t>VIGA DE MADEIRA SERRADA, MAÇARANDUBA OU EQUIVALENTE DA REGIÃO, APARELHADA, SEÇÃO RETANGULAR 6 X 16 CM. AF_03/2024</t>
  </si>
  <si>
    <t>VIGA DE MADEIRA SERRADA, MAÇARANDUBA OU EQUIVALENTE DA REGIÃO, NÃO APARELHADA, SEÇÃO RETANGULAR 6 X 12 CM. AF_03/2024</t>
  </si>
  <si>
    <t>VIGA DE MADEIRA SERRADA, MAÇARANDUBA OU EQUIVALENTE DA REGIÃO, NÃO APARELHADA, SEÇÃO RETANGULAR 6 X 16 CM. AF_03/2024</t>
  </si>
  <si>
    <t>VIGA DE MADEIRA SERRADA, MAÇARANDUBA OU EQUIVALENTE DA REGIÃO, NÃO APARELHADA, SEÇÃO RETANGULAR 6 X 20 CM. AF_03/2024</t>
  </si>
  <si>
    <t>VIGA DE MADEIRA SERRADA, MAÇARANDUBA OU EQUIVALENTE DA REGIÃO, NÃO APARELHADA, SEÇÃO RETANGULAR 8 X 16 CM. AF_03/2024</t>
  </si>
  <si>
    <t>VIGA DE MADEIRA SERRADA, MAÇARANDUBA OU EQUIVALENTE DA REGIÃO, NÃO APARELHADA, SEÇÃO RETANGULAR 6 X 25 CM. AF_03/2024</t>
  </si>
  <si>
    <t>VIGA DE MADEIRA SERRADA, MAÇARANDUBA OU EQUIVALENTE DA REGIÃO, NÃO APARELHADA, SEÇÃO RETANGULAR 6 X 30 CM. AF_03/2024</t>
  </si>
  <si>
    <t>VIGA DE MADEIRA SERRADA, MAÇARANDUBA OU EQUIVALENTE DA REGIÃO, NÃO APARELHADA, SEÇÃO RETANGULAR 6 X 40 CM. AF_03/2024</t>
  </si>
  <si>
    <t>VIGA DE MADEIRA SERRADA, MAÇARANDUBA OU EQUIVALENTE DA REGIÃO, APARELHADA, SEÇÃO RETANGULAR 8 X 30 CM. AF_03/2024</t>
  </si>
  <si>
    <t>PISO DE MADEIRA, SOBRE VIGOTAS DE MADEIRA SEÇÃO 7,5 X 15 CM. AF_03/2024</t>
  </si>
  <si>
    <t>VIGA DE MADEIRA SERRADA, MAÇARANDUBA OU EQUIVALENTE DA REGIÃO, APARELHADA, SEÇÃO RETANGULAR 7,5 X 23 CM. AF_03/2024</t>
  </si>
  <si>
    <t>VIGA DE MADEIRA SERRADA, MAÇARANDUBA OU EQUIVALENTE DA REGIÃO, NÃO APARELHADA, SEÇÃO RETANGULAR 7,5 X 23 CM. AF_03/2024</t>
  </si>
  <si>
    <t>VIGA DE MADEIRA SERRADA, MAÇARANDUBA OU EQUIVALENTE DA REGIÃO, NÃO APARELHADA, SEÇÃO RETANGULAR 8 X 30 CM. AF_03/2024</t>
  </si>
  <si>
    <t>PILAR DE MADEIRA ROLIÇA, EUCALIPTO OU EQUIVALENTE DA REGIÃO, FIXADO COM VERGALHÃO, DIÂMETRO DE 16 A 20 CM, APOIO ARTICULADO, COMPRIMENTO DE 3 M. AF_03/2024</t>
  </si>
  <si>
    <t>PILAR DE MADEIRA ROLIÇA, EUCALIPTO OU EQUIVALENTE DA REGIÃO, FIXADO COM VERGALHÃO, DIÂMETRO DE 16 A 20 CM, APOIO ARTICULADO, COMPRIMENTO DE 6 M. AF_03/2024</t>
  </si>
  <si>
    <t>VIGA DE MADEIRA ROLIÇA, EUCALIPTO OU EQUIVALENTE DA REGIÃO, DIÂMETRO DE 12 A 15 CM. AF_03/2024</t>
  </si>
  <si>
    <t>VIGA DE MADEIRA ROLIÇA, EUCALIPTO OU EQUIVALENTE DA REGIÃO, DIÂMETRO DE 16 A 20 CM. AF_03/2024</t>
  </si>
  <si>
    <t>VIGA DE MADEIRA ROLIÇA, EUCALIPTO OU EQUIVALENTE DA REGIÃO, DIÂMETRO DE 21 A 29 CM. AF_03/2024</t>
  </si>
  <si>
    <t>VIGA DE MADEIRA ROLIÇA, EUCALIPTO OU EQUIVALENTE DA REGIÃO, DIÂMETRO DE 30 A 34 CM. AF_03/2024</t>
  </si>
  <si>
    <t>IMPERMEABILIZAÇÃO DE SUPERFÍCIE COM ARGAMASSA DE CIMENTO E AREIA, COM ADITIVO IMPERMEABILIZANTE, E = 1,5CM. AF_09/2023</t>
  </si>
  <si>
    <t>IMPERMEABILIZAÇÃO DE SUPERFÍCIE COM ARGAMASSA POLIMÉRICA / MEMBRANA ACRÍLICA, 3 DEMÃOS. AF_09/2023</t>
  </si>
  <si>
    <t>IMPERMEABILIZAÇÃO DE SUPERFÍCIE COM MANTA ASFÁLTICA, UMA CAMADA, INCLUSIVE APLICAÇÃO DE PRIMER ASFÁLTICO, E=4MM. AF_09/2023</t>
  </si>
  <si>
    <t>IMPERMEABILIZAÇÃO DE SUPERFÍCIE COM MANTA ASFÁLTICA, DUAS CAMADAS, INCLUSIVE APLICAÇÃO DE PRIMER ASFÁLTICO, E=3MM E E=4MM. AF_09/2023</t>
  </si>
  <si>
    <t>IMPERMEABILIZAÇÃO DE SUPERFÍCIE COM MEMBRANA À BASE DE POLIURETANO, 2 DEMÃOS. AF_09/2023</t>
  </si>
  <si>
    <t>IMPERMEABILIZAÇÃO DE SUPERFÍCIE COM MEMBRANA À BASE DE RESINA ACRÍLICA, 3 DEMÃOS. AF_09/2023</t>
  </si>
  <si>
    <t>IMPERMEABILIZAÇÃO DE SUPERFÍCIE COM EMULSÃO ASFÁLTICA, 2 DEMÃOS. AF_09/2023</t>
  </si>
  <si>
    <t>PROTEÇÃO MECÂNICA DE SUPERFÍCIE HORIZONTAL COM ARGAMASSA DE CIMENTO E AREIA, TRAÇO 1:3, E=2CM. AF_09/2023</t>
  </si>
  <si>
    <t>PROTEÇÃO MECÂNICA DE SUPERFÍCIE VERTICAL COM ARGAMASSA DE CIMENTO E AREIA, TRAÇO 1:3, E=2CM. AF_09/2023</t>
  </si>
  <si>
    <t>PROTEÇÃO MECÂNICA DE SUPERFICIE HORIZONTAL COM ARGAMASSA DE CIMENTO E AREIA, TRAÇO 1:3, E=3CM. AF_09/2023</t>
  </si>
  <si>
    <t>PROTEÇÃO MECÂNICA DE SUPERFÍCIE VERTICAL COM ARGAMASSA DE CIMENTO E AREIA, TRAÇO 1:3, E=3CM. AF_09/2023</t>
  </si>
  <si>
    <t>PROTEÇÃO MECÂNICA DE SUPERFICIE HORIZONTAL COM ARGAMASSA DE CIMENTO E AREIA, TRAÇO 1:3, E=4CM. AF_09/2023</t>
  </si>
  <si>
    <t>PROTEÇÃO MECÂNICA DE SUPERFÍCIE VERTICAL COM ARGAMASSA DE CIMENTO E AREIA, TRAÇO 1:3, E=4CM. AF_09/2023</t>
  </si>
  <si>
    <t>PROTEÇÃO MECÂNICA DE SUPERFICIE HORIZONTAL COM ARGAMASSA DE CIMENTO E AREIA, TRAÇO 1:3, E=5CM. AF_09/2023</t>
  </si>
  <si>
    <t>PROTEÇÃO MECÂNICA DE SUPERFÍCIE VERTICAL COM ARGAMASSA DE CIMENTO E AREIA, TRAÇO 1:3, E=5CM. AF_09/2023</t>
  </si>
  <si>
    <t>PROTEÇÃO MECÂNICA DE SUPERFICIE HORIZONTAL COM CONCRETO 15 MPA, E=4CM. AF_09/2023</t>
  </si>
  <si>
    <t>PROTEÇÃO MECÂNICA DE SUPERFICIE HORIZONTAL COM CONCRETO 15 MPA, E=5CM. AF_09/2023</t>
  </si>
  <si>
    <t>PROTEÇÃO MECÂNICA DE SUPERFÍCIE VERTICAL COM CONCRETO 15 MPA, E=5CM. AF_09/2023</t>
  </si>
  <si>
    <t>ELETRODUTO FLEXÍVEL CORRUGADO REFORÇADO, PVC, DN 20 MM (1/2"), PARA CIRCUITOS TERMINAIS, INSTALADO EM LAJE - FORNECIMENTO E INSTALAÇÃO. AF_03/2023</t>
  </si>
  <si>
    <t>ELETRODUTO FLEXÍVEL CORRUGADO REFORÇADO, PVC, DN 25 MM (3/4"), PARA CIRCUITOS TERMINAIS, INSTALADO EM LAJE - FORNECIMENTO E INSTALAÇÃO. AF_03/2023</t>
  </si>
  <si>
    <t>ELETRODUTO FLEXÍVEL CORRUGADO REFORÇADO, PVC, DN 32 MM (1"), PARA CIRCUITOS TERMINAIS, INSTALADO EM LAJE - FORNECIMENTO E INSTALAÇÃO. AF_03/2023</t>
  </si>
  <si>
    <t>ELETRODUTO FLEXÍVEL LISO, PEAD, DN 32 MM (1"), PARA CIRCUITOS TERMINAIS, INSTALADO EM LAJE - FORNECIMENTO E INSTALAÇÃO. AF_03/2023</t>
  </si>
  <si>
    <t>ELETRODUTO FLEXÍVEL CORRUGADO, PEAD, DN 40 MM (1 1/4"), PARA CIRCUITOS TERMINAIS, INSTALADO EM LAJE - FORNECIMENTO E INSTALAÇÃO. AF_03/2023</t>
  </si>
  <si>
    <t>ELETRODUTO FLEXÍVEL LISO, PEAD, DN 40 MM (1 1/4"), PARA CIRCUITOS TERMINAIS, INSTALADO EM LAJE - FORNECIMENTO E INSTALAÇÃO. AF_03/2023</t>
  </si>
  <si>
    <t>ELETRODUTO FLEXÍVEL CORRUGADO, PVC, DN 20 MM (1/2"), PARA CIRCUITOS TERMINAIS, INSTALADO EM PAREDE - FORNECIMENTO E INSTALAÇÃO. AF_03/2023</t>
  </si>
  <si>
    <t>ELETRODUTO FLEXÍVEL CORRUGADO REFORÇADO, PVC, DN 20 MM (1/2"), PARA CIRCUITOS TERMINAIS, INSTALADO EM PAREDE - FORNECIMENTO E INSTALAÇÃO. AF_03/2023</t>
  </si>
  <si>
    <t>ELETRODUTO FLEXÍVEL CORRUGADO, PVC, DN 25 MM (3/4"), PARA CIRCUITOS TERMINAIS, INSTALADO EM PAREDE - FORNECIMENTO E INSTALAÇÃO. AF_03/2023</t>
  </si>
  <si>
    <t>ELETRODUTO FLEXÍVEL CORRUGADO REFORÇADO, PVC, DN 25 MM (3/4"), PARA CIRCUITOS TERMINAIS, INSTALADO EM PAREDE - FORNECIMENTO E INSTALAÇÃO. AF_03/2023</t>
  </si>
  <si>
    <t>ELETRODUTO FLEXÍVEL CORRUGADO, PVC, DN 32 MM (1"), PARA CIRCUITOS TERMINAIS, INSTALADO EM PAREDE - FORNECIMENTO E INSTALAÇÃO. AF_03/2023</t>
  </si>
  <si>
    <t>ELETRODUTO FLEXÍVEL CORRUGADO REFORÇADO, PVC, DN 32 MM (1"), PARA CIRCUITOS TERMINAIS, INSTALADO EM PAREDE - FORNECIMENTO E INSTALAÇÃO. AF_03/2023</t>
  </si>
  <si>
    <t>ELETRODUTO FLEXÍVEL LISO, PEAD, DN 32 MM (1"), PARA CIRCUITOS TERMINAIS, INSTALADO EM PAREDE - FORNECIMENTO E INSTALAÇÃO. AF_03/2023</t>
  </si>
  <si>
    <t>ELETRODUTO FLEXÍVEL CORRUGADO, PEAD, DN 40 MM (1 1/4"), PARA CIRCUITOS TERMINAIS, INSTALADO EM PAREDE - FORNECIMENTO E INSTALAÇÃO. AF_03/2023</t>
  </si>
  <si>
    <t>ELETRODUTO FLEXÍVEL LISO, PEAD, DN 40 MM (1 1/4"), PARA CIRCUITOS TERMINAIS, INSTALADO EM PAREDE - FORNECIMENTO E INSTALAÇÃO. AF_03/2023</t>
  </si>
  <si>
    <t>ELETRODUTO RÍGIDO ROSCÁVEL, PVC, DN 20 MM (1/2"), PARA CIRCUITOS TERMINAIS, INSTALADO EM FORRO - FORNECIMENTO E INSTALAÇÃO. AF_03/2023</t>
  </si>
  <si>
    <t>ELETRODUTO RÍGIDO ROSCÁVEL, PVC, DN 25 MM (3/4"), PARA CIRCUITOS TERMINAIS, INSTALADO EM FORRO - FORNECIMENTO E INSTALAÇÃO. AF_03/2023</t>
  </si>
  <si>
    <t>ELETRODUTO RÍGIDO ROSCÁVEL, PVC, DN 32 MM (1"), PARA CIRCUITOS TERMINAIS, INSTALADO EM FORRO - FORNECIMENTO E INSTALAÇÃO. AF_03/2023</t>
  </si>
  <si>
    <t>ELETRODUTO RÍGIDO ROSCÁVEL, PVC, DN 40 MM (1 1/4"), PARA CIRCUITOS TERMINAIS, INSTALADO EM FORRO - FORNECIMENTO E INSTALAÇÃO. AF_03/2023</t>
  </si>
  <si>
    <t>ELETRODUTO RÍGIDO ROSCÁVEL, PVC, DN 20 MM (1/2"), PARA CIRCUITOS TERMINAIS, INSTALADO EM LAJE - FORNECIMENTO E INSTALAÇÃO. AF_03/2023</t>
  </si>
  <si>
    <t>ELETRODUTO RÍGIDO ROSCÁVEL, PVC, DN 25 MM (3/4"), PARA CIRCUITOS TERMINAIS, INSTALADO EM LAJE - FORNECIMENTO E INSTALAÇÃO. AF_03/2023</t>
  </si>
  <si>
    <t>ELETRODUTO RÍGIDO ROSCÁVEL, PVC, DN 32 MM (1"), PARA CIRCUITOS TERMINAIS, INSTALADO EM LAJE - FORNECIMENTO E INSTALAÇÃO. AF_03/2023</t>
  </si>
  <si>
    <t>ELETRODUTO RÍGIDO ROSCÁVEL, PVC, DN 40 MM (1 1/4"), PARA CIRCUITOS TERMINAIS, INSTALADO EM LAJE - FORNECIMENTO E INSTALAÇÃO. AF_03/2023</t>
  </si>
  <si>
    <t>ELETRODUTO RÍGIDO ROSCÁVEL, PVC, DN 20 MM (1/2"), PARA CIRCUITOS TERMINAIS, INSTALADO EM PAREDE - FORNECIMENTO E INSTALAÇÃO. AF_03/2023</t>
  </si>
  <si>
    <t>ELETRODUTO RÍGIDO ROSCÁVEL, PVC, DN 25 MM (3/4"), PARA CIRCUITOS TERMINAIS, INSTALADO EM PAREDE - FORNECIMENTO E INSTALAÇÃO. AF_03/2023</t>
  </si>
  <si>
    <t>ELETRODUTO RÍGIDO ROSCÁVEL, PVC, DN 32 MM (1"), PARA CIRCUITOS TERMINAIS, INSTALADO EM PAREDE - FORNECIMENTO E INSTALAÇÃO. AF_03/2023</t>
  </si>
  <si>
    <t>ELETRODUTO RÍGIDO ROSCÁVEL, PVC, DN 40 MM (1 1/4"), PARA CIRCUITOS TERMINAIS, INSTALADO EM PAREDE - FORNECIMENTO E INSTALAÇÃO. AF_03/2023</t>
  </si>
  <si>
    <t>LUVA PARA ELETRODUTO, PVC, ROSCÁVEL, DN 20 MM (1/2"), PARA CIRCUITOS TERMINAIS, INSTALADA EM FORRO - FORNECIMENTO E INSTALAÇÃO. AF_03/2023</t>
  </si>
  <si>
    <t>LUVA PARA ELETRODUTO, PVC, ROSCÁVEL, DN 25 MM (3/4"), PARA CIRCUITOS TERMINAIS, INSTALADA EM FORRO - FORNECIMENTO E INSTALAÇÃO. AF_03/2023</t>
  </si>
  <si>
    <t>LUVA PARA ELETRODUTO, PVC, ROSCÁVEL, DN 32 MM (1"), PARA CIRCUITOS TERMINAIS, INSTALADA EM FORRO - FORNECIMENTO E INSTALAÇÃO. AF_03/2023</t>
  </si>
  <si>
    <t>LUVA PARA ELETRODUTO, PVC, ROSCÁVEL, DN 40 MM (1 1/4"), PARA CIRCUITOS TERMINAIS, INSTALADA EM FORRO - FORNECIMENTO E INSTALAÇÃO. AF_03/2023</t>
  </si>
  <si>
    <t>LUVA PARA ELETRODUTO, PVC, ROSCÁVEL, DN 20 MM (1/2"), PARA CIRCUITOS TERMINAIS, INSTALADA EM LAJE - FORNECIMENTO E INSTALAÇÃO. AF_03/2023</t>
  </si>
  <si>
    <t>LUVA PARA ELETRODUTO, PVC, ROSCÁVEL, DN 25 MM (3/4"), PARA CIRCUITOS TERMINAIS, INSTALADA EM LAJE - FORNECIMENTO E INSTALAÇÃO. AF_03/2023</t>
  </si>
  <si>
    <t>LUVA PARA ELETRODUTO, PVC, ROSCÁVEL, DN 32 MM (1"), PARA CIRCUITOS TERMINAIS, INSTALADA EM LAJE - FORNECIMENTO E INSTALAÇÃO. AF_03/2023</t>
  </si>
  <si>
    <t>LUVA PARA ELETRODUTO, PVC, ROSCÁVEL, DN 40 MM (1 1/4"), PARA CIRCUITOS TERMINAIS, INSTALADA EM LAJE - FORNECIMENTO E INSTALAÇÃO. AF_03/2023</t>
  </si>
  <si>
    <t>LUVA PARA ELETRODUTO, PVC, ROSCÁVEL, DN 20 MM (1/2"), PARA CIRCUITOS TERMINAIS, INSTALADA EM PAREDE - FORNECIMENTO E INSTALAÇÃO. AF_03/2023</t>
  </si>
  <si>
    <t>LUVA PARA ELETRODUTO, PVC, ROSCÁVEL, DN 25 MM (3/4"), PARA CIRCUITOS TERMINAIS, INSTALADA EM PAREDE - FORNECIMENTO E INSTALAÇÃO. AF_03/2023</t>
  </si>
  <si>
    <t>LUVA PARA ELETRODUTO, PVC, ROSCÁVEL, DN 32 MM (1"), PARA CIRCUITOS TERMINAIS, INSTALADA EM PAREDE - FORNECIMENTO E INSTALAÇÃO. AF_03/2023</t>
  </si>
  <si>
    <t>LUVA PARA ELETRODUTO, PVC, ROSCÁVEL, DN 40 MM (1 1/4"), PARA CIRCUITOS TERMINAIS, INSTALADA EM PAREDE - FORNECIMENTO E INSTALAÇÃO. AF_03/2023</t>
  </si>
  <si>
    <t>CURVA 90 GRAUS PARA ELETRODUTO, PVC, ROSCÁVEL, DN 20 MM (1/2"), PARA CIRCUITOS TERMINAIS, INSTALADA EM FORRO - FORNECIMENTO E INSTALAÇÃO. AF_03/2023</t>
  </si>
  <si>
    <t>CURVA 180 GRAUS PARA ELETRODUTO, PVC, ROSCÁVEL, DN 20 MM (1/2"), PARA CIRCUITOS TERMINAIS, INSTALADA EM FORRO - FORNECIMENTO E INSTALAÇÃO. AF_03/2023</t>
  </si>
  <si>
    <t>CURVA 90 GRAUS PARA ELETRODUTO, PVC, ROSCÁVEL, DN 25 MM (3/4"), PARA CIRCUITOS TERMINAIS, INSTALADA EM FORRO - FORNECIMENTO E INSTALAÇÃO. AF_03/2023</t>
  </si>
  <si>
    <t>CURVA 180 GRAUS PARA ELETRODUTO, PVC, ROSCÁVEL, DN 25 MM (3/4"), PARA CIRCUITOS TERMINAIS, INSTALADA EM FORRO - FORNECIMENTO E INSTALAÇÃO. AF_03/2023</t>
  </si>
  <si>
    <t>CURVA 90 GRAUS PARA ELETRODUTO, PVC, ROSCÁVEL, DN 32 MM (1"), PARA CIRCUITOS TERMINAIS, INSTALADA EM FORRO - FORNECIMENTO E INSTALAÇÃO. AF_03/2023</t>
  </si>
  <si>
    <t>CURVA 180 GRAUS PARA ELETRODUTO, PVC, ROSCÁVEL, DN 32 MM (1"), PARA CIRCUITOS TERMINAIS, INSTALADA EM FORRO - FORNECIMENTO E INSTALAÇÃO. AF_03/2023</t>
  </si>
  <si>
    <t>CURVA 90 GRAUS PARA ELETRODUTO, PVC, ROSCÁVEL, DN 40 MM (1 1/4"), PARA CIRCUITOS TERMINAIS, INSTALADA EM FORRO - FORNECIMENTO E INSTALAÇÃO. AF_03/2023</t>
  </si>
  <si>
    <t>CURVA 180 GRAUS PARA ELETRODUTO, PVC, ROSCÁVEL, DN 40 MM (1 1/4"), PARA CIRCUITOS TERMINAIS, INSTALADA EM FORRO - FORNECIMENTO E INSTALAÇÃO. AF_03/2023</t>
  </si>
  <si>
    <t>CURVA 90 GRAUS PARA ELETRODUTO, PVC, ROSCÁVEL, DN 20 MM (1/2"), PARA CIRCUITOS TERMINAIS, INSTALADA EM LAJE - FORNECIMENTO E INSTALAÇÃO. AF_03/2023</t>
  </si>
  <si>
    <t>CURVA 180 GRAUS PARA ELETRODUTO, PVC, ROSCÁVEL, DN 20 MM (1/2"), PARA CIRCUITOS TERMINAIS, INSTALADA EM LAJE - FORNECIMENTO E INSTALAÇÃO. AF_03/2023</t>
  </si>
  <si>
    <t>CURVA 90 GRAUS PARA ELETRODUTO, PVC, ROSCÁVEL, DN 25 MM (3/4"), PARA CIRCUITOS TERMINAIS, INSTALADA EM LAJE - FORNECIMENTO E INSTALAÇÃO. AF_03/2023</t>
  </si>
  <si>
    <t>CURVA 180 GRAUS PARA ELETRODUTO, PVC, ROSCÁVEL, DN 25 MM (3/4"), PARA CIRCUITOS TERMINAIS, INSTALADA EM LAJE - FORNECIMENTO E INSTALAÇÃO. AF_03/2023</t>
  </si>
  <si>
    <t>CURVA 90 GRAUS PARA ELETRODUTO, PVC, ROSCÁVEL, DN 32 MM (1"), PARA CIRCUITOS TERMINAIS, INSTALADA EM LAJE - FORNECIMENTO E INSTALAÇÃO. AF_03/2023</t>
  </si>
  <si>
    <t>CURVA 180 GRAUS PARA ELETRODUTO, PVC, ROSCÁVEL, DN 32 MM (1"), PARA CIRCUITOS TERMINAIS, INSTALADA EM LAJE - FORNECIMENTO E INSTALAÇÃO. AF_03/2023</t>
  </si>
  <si>
    <t>CURVA 90 GRAUS PARA ELETRODUTO, PVC, ROSCÁVEL, DN 40 MM (1 1/4"), PARA CIRCUITOS TERMINAIS, INSTALADA EM LAJE - FORNECIMENTO E INSTALAÇÃO. AF_03/2023</t>
  </si>
  <si>
    <t>CURVA 180 GRAUS PARA ELETRODUTO, PVC, ROSCÁVEL, DN 40 MM (1 1/4"), PARA CIRCUITOS TERMINAIS, INSTALADA EM LAJE - FORNECIMENTO E INSTALAÇÃO. AF_03/2023</t>
  </si>
  <si>
    <t>CURVA 90 GRAUS PARA ELETRODUTO, PVC, ROSCÁVEL, DN 20 MM (1/2"), PARA CIRCUITOS TERMINAIS, INSTALADA EM PAREDE - FORNECIMENTO E INSTALAÇÃO. AF_03/2023</t>
  </si>
  <si>
    <t>CURVA 180 GRAUS PARA ELETRODUTO, PVC, ROSCÁVEL, DN 20 MM (1/2"), PARA CIRCUITOS TERMINAIS, INSTALADA EM PAREDE - FORNECIMENTO E INSTALAÇÃO. AF_03/2023</t>
  </si>
  <si>
    <t>CURVA 90 GRAUS PARA ELETRODUTO, PVC, ROSCÁVEL, DN 25 MM (3/4"), PARA CIRCUITOS TERMINAIS, INSTALADA EM PAREDE - FORNECIMENTO E INSTALAÇÃO. AF_03/2023</t>
  </si>
  <si>
    <t>CURVA 180 GRAUS PARA ELETRODUTO, PVC, ROSCÁVEL, DN 25 MM (3/4"), PARA CIRCUITOS TERMINAIS, INSTALADA EM PAREDE - FORNECIMENTO E INSTALAÇÃO. AF_03/2023</t>
  </si>
  <si>
    <t>CURVA 90 GRAUS PARA ELETRODUTO, PVC, ROSCÁVEL, DN 32 MM (1"), PARA CIRCUITOS TERMINAIS, INSTALADA EM PAREDE - FORNECIMENTO E INSTALAÇÃO. AF_03/2023</t>
  </si>
  <si>
    <t>CURVA 180 GRAUS PARA ELETRODUTO, PVC, ROSCÁVEL, DN 32 MM (1"), PARA CIRCUITOS TERMINAIS, INSTALADA EM PAREDE - FORNECIMENTO E INSTALAÇÃO. AF_03/2023</t>
  </si>
  <si>
    <t>CURVA 90 GRAUS PARA ELETRODUTO, PVC, ROSCÁVEL, DN 40 MM (1 1/4"), PARA CIRCUITOS TERMINAIS, INSTALADA EM PAREDE - FORNECIMENTO E INSTALAÇÃO. AF_03/2023</t>
  </si>
  <si>
    <t>CURVA 180 GRAUS PARA ELETRODUTO, PVC, ROSCÁVEL, DN 40 MM (1 1/4"), PARA CIRCUITOS TERMINAIS, INSTALADA EM PAREDE - FORNECIMENTO E INSTALAÇÃO. AF_03/2023</t>
  </si>
  <si>
    <t>CURVA 135 GRAUS PARA ELETRODUTO, PVC, ROSCÁVEL, DN 25 MM (3/4"), PARA CIRCUITOS TERMINAIS, INSTALADA EM FORRO - FORNECIMENTO E INSTALAÇÃO. AF_03/2023</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</si>
  <si>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</si>
  <si>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</si>
  <si>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CABO DE COBRE FLEXÍVEL ISOLADO, 1,5 MM², ANTI-CHAMA 450/750 V, PARA CIRCUITOS TERMINAIS - FORNECIMENTO E INSTALAÇÃO. AF_03/2023</t>
  </si>
  <si>
    <t>CABO DE COBRE FLEXÍVEL ISOLADO, 1,5 MM², ANTI-CHAMA 0,6/1,0 KV, PARA CIRCUITOS TERMINAIS - FORNECIMENTO E INSTALAÇÃO. AF_03/2023</t>
  </si>
  <si>
    <t>CABO DE COBRE FLEXÍVEL ISOLADO, 2,5 MM², ANTI-CHAMA 450/750 V, PARA CIRCUITOS TERMINAIS - FORNECIMENTO E INSTALAÇÃO. AF_03/2023</t>
  </si>
  <si>
    <t>CABO DE COBRE FLEXÍVEL ISOLADO, 2,5 MM², ANTI-CHAMA 0,6/1,0 KV, PARA CIRCUITOS TERMINAIS - FORNECIMENTO E INSTALAÇÃO. AF_03/2023</t>
  </si>
  <si>
    <t>CABO DE COBRE FLEXÍVEL ISOLADO, 4 MM², ANTI-CHAMA 450/750 V, PARA CIRCUITOS TERMINAIS - FORNECIMENTO E INSTALAÇÃO. AF_03/2023</t>
  </si>
  <si>
    <t>CABO DE COBRE FLEXÍVEL ISOLADO, 4 MM², ANTI-CHAMA 0,6/1,0 KV, PARA CIRCUITOS TERMINAIS - FORNECIMENTO E INSTALAÇÃO. AF_03/2023</t>
  </si>
  <si>
    <t>CABO DE COBRE FLEXÍVEL ISOLADO, 6 MM², ANTI-CHAMA 450/750 V, PARA CIRCUITOS TERMINAIS - FORNECIMENTO E INSTALAÇÃO. AF_03/2023</t>
  </si>
  <si>
    <t>CABO DE COBRE FLEXÍVEL ISOLADO, 6 MM², ANTI-CHAMA 0,6/1,0 KV, PARA CIRCUITOS TERMINAIS - FORNECIMENTO E INSTALAÇÃO. AF_03/2023</t>
  </si>
  <si>
    <t>CABO DE COBRE FLEXÍVEL ISOLADO, 10 MM², ANTI-CHAMA 450/750 V, PARA CIRCUITOS TERMINAIS - FORNECIMENTO E INSTALAÇÃO. AF_03/2023</t>
  </si>
  <si>
    <t>CABO DE COBRE FLEXÍVEL ISOLADO, 10 MM², ANTI-CHAMA 0,6/1,0 KV, PARA CIRCUITOS TERMINAIS - FORNECIMENTO E INSTALAÇÃO. AF_03/2023</t>
  </si>
  <si>
    <t>CABO DE COBRE FLEXÍVEL ISOLADO, 16 MM², ANTI-CHAMA 450/750 V, PARA CIRCUITOS TERMINAIS - FORNECIMENTO E INSTALAÇÃO. AF_03/2023</t>
  </si>
  <si>
    <t>CABO DE COBRE FLEXÍVEL ISOLADO, 16 MM², ANTI-CHAMA 0,6/1,0 KV, PARA CIRCUITOS TERMINAIS - FORNECIMENTO E INSTALAÇÃO. AF_03/2023</t>
  </si>
  <si>
    <t>CAIXA OCTOGONAL 4" X 4", PVC, INSTALADA EM LAJE - FORNECIMENTO E INSTALAÇÃO. AF_03/2023</t>
  </si>
  <si>
    <t>CAIXA OCTOGONAL 3" X 3", PVC, INSTALADA EM LAJE - FORNECIMENTO E INSTALAÇÃO. AF_03/2023</t>
  </si>
  <si>
    <t>CAIXA RETANGULAR 4" X 2" ALTA (2,00 M DO PISO), PVC, INSTALADA EM PAREDE - FORNECIMENTO E INSTALAÇÃO. AF_03/2023</t>
  </si>
  <si>
    <t>CAIXA RETANGULAR 4" X 2" MÉDIA (1,30 M DO PISO), PVC, INSTALADA EM PAREDE - FORNECIMENTO E INSTALAÇÃO. AF_03/2023</t>
  </si>
  <si>
    <t>CAIXA RETANGULAR 4" X 2" BAIXA (0,30 M DO PISO), PVC, INSTALADA EM PAREDE - FORNECIMENTO E INSTALAÇÃO. AF_03/2023</t>
  </si>
  <si>
    <t>CAIXA RETANGULAR 4" X 4" ALTA (2,00 M DO PISO), PVC, INSTALADA EM PAREDE - FORNECIMENTO E INSTALAÇÃO. AF_03/2023</t>
  </si>
  <si>
    <t>CAIXA RETANGULAR 4" X 4" MÉDIA (1,30 M DO PISO), PVC, INSTALADA EM PAREDE - FORNECIMENTO E INSTALAÇÃO. AF_03/2023</t>
  </si>
  <si>
    <t>CAIXA RETANGULAR 4" X 4" BAIXA (0,30 M DO PISO), PVC, INSTALADA EM PAREDE - FORNECIMENTO E INSTALAÇÃO. AF_03/2023</t>
  </si>
  <si>
    <t>CAIXA OCTOGONAL 4" X 4", METÁLICA, INSTALADA EM LAJE - FORNECIMENTO E INSTALAÇÃO. AF_03/2023</t>
  </si>
  <si>
    <t>CAIXA SEXTAVADA 3" X 3", METÁLICA, INSTALADA EM LAJE - FORNECIMENTO E INSTALAÇÃO. AF_03/2023</t>
  </si>
  <si>
    <t>CAIXA RETANGULAR 4" X 2" ALTA (2,00 M DO PISO), METÁLICA, INSTALADA EM PAREDE - FORNECIMENTO E INSTALAÇÃO. AF_03/2023</t>
  </si>
  <si>
    <t>CAIXA RETANGULAR 4" X 2" MÉDIA (1,30 M DO PISO), METÁLICA, INSTALADA EM PAREDE - FORNECIMENTO E INSTALAÇÃO. AF_03/2023</t>
  </si>
  <si>
    <t>CAIXA RETANGULAR 4" X 2" BAIXA (0,30 M DO PISO), METÁLICA, INSTALADA EM PAREDE - FORNECIMENTO E INSTALAÇÃO. AF_03/2023</t>
  </si>
  <si>
    <t>CAIXA RETANGULAR 4" X 4" ALTA (2,00 M DO PISO), METÁLICA, INSTALADA EM PAREDE - FORNECIMENTO E INSTALAÇÃO. AF_03/2023</t>
  </si>
  <si>
    <t>CAIXA RETANGULAR 4" X 4" MÉDIA (1,30 M DO PISO), METÁLICA, INSTALADA EM PAREDE - FORNECIMENTO E INSTALAÇÃO. AF_03/2023</t>
  </si>
  <si>
    <t>CAIXA RETANGULAR 4" X 4" BAIXA (0,30 M DO PISO), METÁLICA, INSTALADA EM PAREDE - FORNECIMENTO E INSTALAÇÃO. AF_03/2023</t>
  </si>
  <si>
    <t>SUPORTE PARAFUSADO COM PLACA DE ENCAIXE 4" X 2" ALTO (2,00 M DO PISO) PARA PONTO ELÉTRICO - FORNECIMENTO E INSTALAÇÃO. AF_03/2023</t>
  </si>
  <si>
    <t>SUPORTE PARAFUSADO COM PLACA DE ENCAIXE 4" X 2" MÉDIO (1,30 M DO PISO) PARA PONTO ELÉTRICO - FORNECIMENTO E INSTALAÇÃO. AF_03/2023</t>
  </si>
  <si>
    <t>SUPORTE PARAFUSADO COM PLACA DE ENCAIXE 4" X 2" BAIXO (0,30 M DO PISO) PARA PONTO ELÉTRICO - FORNECIMENTO E INSTALAÇÃO. AF_03/2023</t>
  </si>
  <si>
    <t>SUPORTE PARAFUSADO COM PLACA DE ENCAIXE 4" X 4" ALTO (2,00 M DO PISO) PARA PONTO ELÉTRICO - FORNECIMENTO E INSTALAÇÃO. AF_03/2023</t>
  </si>
  <si>
    <t>SUPORTE PARAFUSADO COM PLACA DE ENCAIXE 4" X 4" MÉDIO (1,30 M DO PISO) PARA PONTO ELÉTRICO - FORNECIMENTO E INSTALAÇÃO. AF_03/2023</t>
  </si>
  <si>
    <t>SUPORTE PARAFUSADO COM PLACA DE ENCAIXE 4" X 4" BAIXO (0,30 M DO PISO) PARA PONTO ELÉTRICO - FORNECIMENTO E INSTALAÇÃO. AF_03/2023</t>
  </si>
  <si>
    <t>INTERRUPTOR SIMPLES (1 MÓDULO), 10A/250V, SEM SUPORTE E SEM PLACA - FORNECIMENTO E INSTALAÇÃO. AF_03/2023</t>
  </si>
  <si>
    <t>INTERRUPTOR SIMPLES (1 MÓDULO), 10A/250V, INCLUINDO SUPORTE E PLACA - FORNECIMENTO E INSTALAÇÃO. AF_03/2023</t>
  </si>
  <si>
    <t>INTERRUPTOR PARALELO (1 MÓDULO), 10A/250V, SEM SUPORTE E SEM PLACA - FORNECIMENTO E INSTALAÇÃO. AF_03/2023</t>
  </si>
  <si>
    <t>INTERRUPTOR PARALELO (1 MÓDULO), 10A/250V, INCLUINDO SUPORTE E PLACA - FORNECIMENTO E INSTALAÇÃO. AF_03/2023</t>
  </si>
  <si>
    <t>INTERRUPTOR SIMPLES (1 MÓDULO) COM INTERRUPTOR PARALELO (1 MÓDULO), 10A/250V, SEM SUPORTE E SEM PLACA - FORNECIMENTO E INSTALAÇÃO. AF_03/2023</t>
  </si>
  <si>
    <t>INTERRUPTOR SIMPLES (1 MÓDULO) COM INTERRUPTOR PARALELO (1 MÓDULO), 10A/250V, INCLUINDO SUPORTE E PLACA - FORNECIMENTO E INSTALAÇÃO. AF_03/2023</t>
  </si>
  <si>
    <t>INTERRUPTOR SIMPLES (2 MÓDULOS), 10A/250V, SEM SUPORTE E SEM PLACA - FORNECIMENTO E INSTALAÇÃO. AF_03/2023</t>
  </si>
  <si>
    <t>INTERRUPTOR SIMPLES (2 MÓDULOS), 10A/250V, INCLUINDO SUPORTE E PLACA - FORNECIMENTO E INSTALAÇÃO. AF_03/2023</t>
  </si>
  <si>
    <t>INTERRUPTOR PARALELO (2 MÓDULOS), 10A/250V, SEM SUPORTE E SEM PLACA - FORNECIMENTO E INSTALAÇÃO. AF_03/2023</t>
  </si>
  <si>
    <t>INTERRUPTOR PARALELO (2 MÓDULOS), 10A/250V, INCLUINDO SUPORTE E PLACA - FORNECIMENTO E INSTALAÇÃO. AF_03/2023</t>
  </si>
  <si>
    <t>INTERRUPTOR SIMPLES (1 MÓDULO) COM INTERRUPTOR PARALELO (2 MÓDULOS), 10A/250V, SEM SUPORTE E SEM PLACA - FORNECIMENTO E INSTALAÇÃO. AF_03/2023</t>
  </si>
  <si>
    <t>INTERRUPTOR SIMPLES (1 MÓDULO) COM INTERRUPTOR PARALELO (2 MÓDULOS), 10A/250V, INCLUINDO SUPORTE E PLACA - FORNECIMENTO E INSTALAÇÃO. AF_03/2023</t>
  </si>
  <si>
    <t>INTERRUPTOR SIMPLES (2 MÓDULOS) COM INTERRUPTOR PARALELO (1 MÓDULO), 10A/250V, SEM SUPORTE E SEM PLACA - FORNECIMENTO E INSTALAÇÃO. AF_03/2023</t>
  </si>
  <si>
    <t>INTERRUPTOR SIMPLES (2 MÓDULOS) COM INTERRUPTOR PARALELO (1 MÓDULO), 10A/250V, INCLUINDO SUPORTE E PLACA - FORNECIMENTO E INSTALAÇÃO. AF_03/2023</t>
  </si>
  <si>
    <t>INTERRUPTOR SIMPLES (3 MÓDULOS), 10A/250V, SEM SUPORTE E SEM PLACA - FORNECIMENTO E INSTALAÇÃO. AF_03/2023</t>
  </si>
  <si>
    <t>INTERRUPTOR SIMPLES (3 MÓDULOS), 10A/250V, INCLUINDO SUPORTE E PLACA - FORNECIMENTO E INSTALAÇÃO. AF_03/2023</t>
  </si>
  <si>
    <t>INTERRUPTOR PARALELO (3 MÓDULOS), 10A/250V, SEM SUPORTE E SEM PLACA - FORNECIMENTO E INSTALAÇÃO. AF_03/2023</t>
  </si>
  <si>
    <t>INTERRUPTOR PARALELO (3 MÓDULOS), 10A/250V, INCLUINDO SUPORTE E PLACA - FORNECIMENTO E INSTALAÇÃO. AF_03/2023</t>
  </si>
  <si>
    <t>INTERRUPTOR SIMPLES (3 MÓDULOS) COM INTERRUPTOR PARALELO (1 MÓDULO), 10A/250V, SEM SUPORTE E SEM PLACA - FORNECIMENTO E INSTALAÇÃO. AF_03/2023</t>
  </si>
  <si>
    <t>INTERRUPTOR SIMPLES (3 MÓDULOS) COM INTERRUPTOR PARALELO (1 MÓDULO), 10A/250V, INCLUINDO SUPORTE E PLACA - FORNECIMENTO E INSTALAÇÃO. AF_03/2023</t>
  </si>
  <si>
    <t>INTERRUPTOR SIMPLES (2 MÓDULOS) COM INTERRUPTOR PARALELO (2 MÓDULOS), 10A/250V, SEM SUPORTE E SEM PLACA - FORNECIMENTO E INSTALAÇÃO. AF_03/2023</t>
  </si>
  <si>
    <t>INTERRUPTOR SIMPLES (2 MÓDULOS) COM INTERRUPTOR PARALELO (2 MÓDULOS), 10A/250V, INCLUINDO SUPORTE E PLACA - FORNECIMENTO E INSTALAÇÃO. AF_03/2023</t>
  </si>
  <si>
    <t>INTERRUPTOR SIMPLES (4 MÓDULOS), 10A/250V, SEM SUPORTE E SEM PLACA - FORNECIMENTO E INSTALAÇÃO. AF_03/2023</t>
  </si>
  <si>
    <t>INTERRUPTOR SIMPLES (4 MÓDULOS), 10A/250V, INCLUINDO SUPORTE E PLACA - FORNECIMENTO E INSTALAÇÃO. AF_03/2023</t>
  </si>
  <si>
    <t>INTERRUPTOR SIMPLES (6 MÓDULOS), 10A/250V, SEM SUPORTE E SEM PLACA - FORNECIMENTO E INSTALAÇÃO. AF_03/2023</t>
  </si>
  <si>
    <t>INTERRUPTOR SIMPLES (6 MÓDULOS), 10A/250V, INCLUINDO SUPORTE E PLACA - FORNECIMENTO E INSTALAÇÃO. AF_03/2023</t>
  </si>
  <si>
    <t>INTERRUPTOR INTERMEDIÁRIO (1 MÓDULO), 10A/250V, SEM SUPORTE E SEM PLACA - FORNECIMENTO E INSTALAÇÃO. AF_03/2023</t>
  </si>
  <si>
    <t>INTERRUPTOR INTERMEDIÁRIO (1 MÓDULO), 10A/250V, INCLUINDO SUPORTE E PLACA - FORNECIMENTO E INSTALAÇÃO. AF_03/2023</t>
  </si>
  <si>
    <t>INTERRUPTOR BIPOLAR (1 MÓDULO), 10A/250V, SEM SUPORTE E SEM PLACA - FORNECIMENTO E INSTALAÇÃO. AF_03/2023</t>
  </si>
  <si>
    <t>INTERRUPTOR BIPOLAR (1 MÓDULO), 10A/250V, INCLUINDO SUPORTE E PLACA - FORNECIMENTO E INSTALAÇÃO. AF_03/2023</t>
  </si>
  <si>
    <t>DIMMER ROTATIVO (1 MÓDULO), 220V/600W, SEM SUPORTE E SEM PLACA - FORNECIMENTO E INSTALAÇÃO. AF_03/2023</t>
  </si>
  <si>
    <t>DIMMER ROTATIVO (1 MÓDULO), 220V/600W, INCLUINDO SUPORTE E PLACA - FORNECIMENTO E INSTALAÇÃO. AF_03/2023</t>
  </si>
  <si>
    <t>INTERRUPTOR PULSADOR CAMPAINHA (1 MÓDULO), 10A/250V, SEM SUPORTE E SEM PLACA - FORNECIMENTO E INSTALAÇÃO. AF_03/2023</t>
  </si>
  <si>
    <t>INTERRUPTOR PULSADOR CAMPAINHA (1 MÓDULO), 10A/250V, INCLUINDO SUPORTE E PLACA - FORNECIMENTO E INSTALAÇÃO. AF_03/2023</t>
  </si>
  <si>
    <t>CAMPAINHA CIGARRA (1 MÓDULO), 10A/250V, SEM SUPORTE E SEM PLACA - FORNECIMENTO E INSTALAÇÃO. AF_03/2023</t>
  </si>
  <si>
    <t>CAMPAINHA CIGARRA (1 MÓDULO), 10A/250V, INCLUINDO SUPORTE E PLACA - FORNECIMENTO E INSTALAÇÃO. AF_03/2023</t>
  </si>
  <si>
    <t>INTERRUPTOR PULSADOR MINUTERIA (1 MÓDULO), 10A/250V, SEM SUPORTE E SEM PLACA - FORNECIMENTO E INSTALAÇÃO. AF_03/2023</t>
  </si>
  <si>
    <t>INTERRUPTOR PULSADOR MINUTERIA (1 MÓDULO), 10A/250V, INCLUINDO SUPORTE E PLACA - FORNECIMENTO E INSTALAÇÃO. AF_03/2023</t>
  </si>
  <si>
    <t>TOMADA ALTA DE EMBUTIR (1 MÓDULO), 2P+T 10 A, SEM SUPORTE E SEM PLACA - FORNECIMENTO E INSTALAÇÃO. AF_03/2023</t>
  </si>
  <si>
    <t>TOMADA ALTA DE EMBUTIR (1 MÓDULO), 2P+T 20 A, SEM SUPORTE E SEM PLACA - FORNECIMENTO E INSTALAÇÃO. AF_03/2023</t>
  </si>
  <si>
    <t>TOMADA ALTA DE EMBUTIR (1 MÓDULO), 2P+T 10 A, INCLUINDO SUPORTE E PLACA - FORNECIMENTO E INSTALAÇÃO. AF_03/2023</t>
  </si>
  <si>
    <t>TOMADA ALTA DE EMBUTIR (1 MÓDULO), 2P+T 20 A, INCLUINDO SUPORTE E PLACA - FORNECIMENTO E INSTALAÇÃO. AF_03/2023</t>
  </si>
  <si>
    <t>TOMADA MÉDIA DE EMBUTIR (1 MÓDULO), 2P+T 10 A, SEM SUPORTE E SEM PLACA - FORNECIMENTO E INSTALAÇÃO. AF_03/2023</t>
  </si>
  <si>
    <t>TOMADA MÉDIA DE EMBUTIR (1 MÓDULO), 2P+T 20 A, SEM SUPORTE E SEM PLACA - FORNECIMENTO E INSTALAÇÃO. AF_03/2023</t>
  </si>
  <si>
    <t>TOMADA MÉDIA DE EMBUTIR (1 MÓDULO), 2P+T 10 A, INCLUINDO SUPORTE E PLACA - FORNECIMENTO E INSTALAÇÃO. AF_03/2023</t>
  </si>
  <si>
    <t>TOMADA MÉDIA DE EMBUTIR (1 MÓDULO), 2P+T 20 A, INCLUINDO SUPORTE E PLACA - FORNECIMENTO E INSTALAÇÃO. AF_03/2023</t>
  </si>
  <si>
    <t>TOMADA BAIXA DE EMBUTIR (1 MÓDULO), 2P+T 10 A, SEM SUPORTE E SEM PLACA - FORNECIMENTO E INSTALAÇÃO. AF_03/2023</t>
  </si>
  <si>
    <t>TOMADA BAIXA DE EMBUTIR (1 MÓDULO), 2P+T 20 A, SEM SUPORTE E SEM PLACA - FORNECIMENTO E INSTALAÇÃO. AF_03/2023</t>
  </si>
  <si>
    <t>TOMADA BAIXA DE EMBUTIR (1 MÓDULO), 2P+T 10 A, INCLUINDO SUPORTE E PLACA - FORNECIMENTO E INSTALAÇÃO. AF_03/2023</t>
  </si>
  <si>
    <t>TOMADA BAIXA DE EMBUTIR (1 MÓDULO), 2P+T 20 A, INCLUINDO SUPORTE E PLACA - FORNECIMENTO E INSTALAÇÃO. AF_03/2023</t>
  </si>
  <si>
    <t>TOMADA MÉDIA DE EMBUTIR (2 MÓDULOS), 2P+T 10 A, SEM SUPORTE E SEM PLACA - FORNECIMENTO E INSTALAÇÃO. AF_03/2023</t>
  </si>
  <si>
    <t>TOMADA MÉDIA DE EMBUTIR (2 MÓDULOS), 2P+T 20 A, SEM SUPORTE E SEM PLACA - FORNECIMENTO E INSTALAÇÃO. AF_03/2023</t>
  </si>
  <si>
    <t>TOMADA MÉDIA DE EMBUTIR (2 MÓDULOS), 2P+T 10 A, INCLUINDO SUPORTE E PLACA - FORNECIMENTO E INSTALAÇÃO. AF_03/2023</t>
  </si>
  <si>
    <t>TOMADA MÉDIA DE EMBUTIR (2 MÓDULOS), 2P+T 20 A, INCLUINDO SUPORTE E PLACA - FORNECIMENTO E INSTALAÇÃO. AF_03/2023</t>
  </si>
  <si>
    <t>TOMADA BAIXA DE EMBUTIR (2 MÓDULOS), 2P+T 10 A, SEM SUPORTE E SEM PLACA - FORNECIMENTO E INSTALAÇÃO. AF_03/2023</t>
  </si>
  <si>
    <t>TOMADA BAIXA DE EMBUTIR (2 MÓDULOS), 2P+T 20 A, SEM SUPORTE E SEM PLACA - FORNECIMENTO E INSTALAÇÃO. AF_03/2023</t>
  </si>
  <si>
    <t>TOMADA BAIXA DE EMBUTIR (2 MÓDULOS), 2P+T 10 A, INCLUINDO SUPORTE E PLACA - FORNECIMENTO E INSTALAÇÃO. AF_03/2023</t>
  </si>
  <si>
    <t>TOMADA BAIXA DE EMBUTIR (2 MÓDULOS), 2P+T 20 A, INCLUINDO SUPORTE E PLACA - FORNECIMENTO E INSTALAÇÃO. AF_03/2023</t>
  </si>
  <si>
    <t>TOMADA MÉDIA DE EMBUTIR (3 MÓDULOS), 2P+T 10 A, SEM SUPORTE E SEM PLACA - FORNECIMENTO E INSTALAÇÃO. AF_03/2023</t>
  </si>
  <si>
    <t>TOMADA MÉDIA DE EMBUTIR (3 MÓDULOS), 2P+T 20 A, SEM SUPORTE E SEM PLACA - FORNECIMENTO E INSTALAÇÃO. AF_03/2023</t>
  </si>
  <si>
    <t>TOMADA MÉDIA DE EMBUTIR (3 MÓDULOS), 2P+T 10 A, INCLUINDO SUPORTE E PLACA - FORNECIMENTO E INSTALAÇÃO. AF_03/2023</t>
  </si>
  <si>
    <t>TOMADA MÉDIA DE EMBUTIR (3 MÓDULOS), 2P+T 20 A, INCLUINDO SUPORTE E PLACA - FORNECIMENTO E INSTALAÇÃO. AF_03/2023</t>
  </si>
  <si>
    <t>TOMADA BAIXA DE EMBUTIR (3 MÓDULOS), 2P+T 10 A, SEM SUPORTE E SEM PLACA - FORNECIMENTO E INSTALAÇÃO. AF_03/2023</t>
  </si>
  <si>
    <t>TOMADA BAIXA DE EMBUTIR (3 MÓDULOS), 2P+T 20 A, SEM SUPORTE E SEM PLACA - FORNECIMENTO E INSTALAÇÃO. AF_03/2023</t>
  </si>
  <si>
    <t>TOMADA BAIXA DE EMBUTIR (3 MÓDULOS), 2P+T 10 A, INCLUINDO SUPORTE E PLACA - FORNECIMENTO E INSTALAÇÃO. AF_03/2023</t>
  </si>
  <si>
    <t>TOMADA BAIXA DE EMBUTIR (3 MÓDULOS), 2P+T 20 A, INCLUINDO SUPORTE E PLACA - FORNECIMENTO E INSTALAÇÃO. AF_03/2023</t>
  </si>
  <si>
    <t>TOMADA BAIXA DE EMBUTIR (4 MÓDULOS), 2P+T 10 A, SEM SUPORTE E SEM PLACA - FORNECIMENTO E INSTALAÇÃO. AF_03/2023</t>
  </si>
  <si>
    <t>TOMADA BAIXA DE EMBUTIR (4 MÓDULOS), 2P+T 10 A, INCLUINDO SUPORTE E PLACA - FORNECIMENTO E INSTALAÇÃO. AF_03/2023</t>
  </si>
  <si>
    <t>TOMADA BAIXA DE EMBUTIR (6 MÓDULOS), 2P+T 10 A, SEM SUPORTE E SEM PLACA - FORNECIMENTO E INSTALAÇÃO. AF_03/2023</t>
  </si>
  <si>
    <t>TOMADA BAIXA DE EMBUTIR (6 MÓDULOS), 2P+T 10 A, INCLUINDO SUPORTE E PLACA - FORNECIMENTO E INSTALAÇÃO. AF_03/2023</t>
  </si>
  <si>
    <t>INTERRUPTOR SIMPLES (1 MÓDULO) COM 1 TOMADA DE EMBUTIR 2P+T 10 A, SEM SUPORTE E SEM PLACA - FORNECIMENTO E INSTALAÇÃO. AF_03/2023</t>
  </si>
  <si>
    <t>INTERRUPTOR SIMPLES (1 MÓDULO) COM 1 TOMADA DE EMBUTIR 2P+T 10 A, INCLUINDO SUPORTE E PLACA - FORNECIMENTO E INSTALAÇÃO. AF_03/2023</t>
  </si>
  <si>
    <t>INTERRUPTOR SIMPLES (1 MÓDULO) COM 2 TOMADAS DE EMBUTIR 2P+T 10 A, SEM SUPORTE E SEM PLACA - FORNECIMENTO E INSTALAÇÃO. AF_03/2023</t>
  </si>
  <si>
    <t>INTERRUPTOR SIMPLES (1 MÓDULO) COM 2 TOMADAS DE EMBUTIR 2P+T 10 A, INCLUINDO SUPORTE E PLACA - FORNECIMENTO E INSTALAÇÃO. AF_03/2023</t>
  </si>
  <si>
    <t>INTERRUPTOR SIMPLES (2 MÓDULOS) COM 1 TOMADA DE EMBUTIR 2P+T 10 A, SEM SUPORTE E SEM PLACA - FORNECIMENTO E INSTALAÇÃO. AF_03/2023</t>
  </si>
  <si>
    <t>INTERRUPTOR SIMPLES (2 MÓDULOS) COM 1 TOMADA DE EMBUTIR 2P+T 10 A, INCLUINDO SUPORTE E PLACA - FORNECIMENTO E INSTALAÇÃO. AF_03/2023</t>
  </si>
  <si>
    <t>INTERRUPTOR PARALELO (1 MÓDULO) COM 1 TOMADA DE EMBUTIR 2P+T 10 A, SEM SUPORTE E SEM PLACA - FORNECIMENTO E INSTALAÇÃO. AF_03/2023</t>
  </si>
  <si>
    <t>INTERRUPTOR PARALELO (1 MÓDULO) COM 1 TOMADA DE EMBUTIR 2P+T 10 A, INCLUINDO SUPORTE E PLACA - FORNECIMENTO E INSTALAÇÃO. AF_03/2023</t>
  </si>
  <si>
    <t>INTERRUPTOR PARALELO (1 MÓDULO) COM 2 TOMADAS DE EMBUTIR 2P+T 10 A, SEM SUPORTE E SEM PLACA - FORNECIMENTO E INSTALAÇÃO. AF_03/2023</t>
  </si>
  <si>
    <t>INTERRUPTOR PARALELO (1 MÓDULO) COM 2 TOMADAS DE EMBUTIR 2P+T 10 A, INCLUINDO SUPORTE E PLACA - FORNECIMENTO E INSTALAÇÃO. AF_03/2023</t>
  </si>
  <si>
    <t>INTERRUPTOR PARALELO (2 MÓDULOS) COM 1 TOMADA DE EMBUTIR 2P+T 10 A, SEM SUPORTE E SEM PLACA - FORNECIMENTO E INSTALAÇÃO. AF_03/2023</t>
  </si>
  <si>
    <t>INTERRUPTOR PARALELO (2 MÓDULOS) COM 1 TOMADA DE EMBUTIR 2P+T 10 A, INCLUINDO SUPORTE E PLACA - FORNECIMENTO E INSTALAÇÃO. AF_03/2023</t>
  </si>
  <si>
    <t>INTERRUPTOR SIMPLES (1 MÓDULO), INTERRUPTOR PARALELO (1 MÓDULO) E 1 TOMADA DE EMBUTIR 2P+T 10 A, SEM SUPORTE E SEM PLACA - FORNECIMENTO E INSTALAÇÃO. AF_03/2023</t>
  </si>
  <si>
    <t>INTERRUPTOR SIMPLES (1 MÓDULO), INTERRUPTOR PARALELO (1 MÓDULO) E 1 TOMADA DE EMBUTIR 2P+T 10 A, INCLUINDO SUPORTE E PLACA - FORNECIMENTO E INSTALAÇÃO. AF_03/2023</t>
  </si>
  <si>
    <t>CORDOALHA DE COBRE NU 35 MM², NÃO ENTERRADA, COM ISOLADOR - FORNECIMENTO E INSTALAÇÃO. AF_08/2023</t>
  </si>
  <si>
    <t>CORDOALHA DE COBRE NU 50 MM², NÃO ENTERRADA, COM ISOLADOR - FORNECIMENTO E INSTALAÇÃO. AF_08/2023</t>
  </si>
  <si>
    <t>CORDOALHA DE COBRE NU 70 MM², NÃO ENTERRADA, COM ISOLADOR - FORNECIMENTO E INSTALAÇÃO. AF_08/2023</t>
  </si>
  <si>
    <t>CORDOALHA DE COBRE NU 95 MM², NÃO ENTERRADA, COM ISOLADOR - FORNECIMENTO E INSTALAÇÃO. AF_08/2023</t>
  </si>
  <si>
    <t>CORDOALHA DE COBRE NU 50 MM², ENTERRADA - FORNECIMENTO E INSTALAÇÃO. AF_08/2023</t>
  </si>
  <si>
    <t>CORDOALHA DE COBRE NU 70 MM², ENTERRADA - FORNECIMENTO E INSTALAÇÃO. AF_08/2023</t>
  </si>
  <si>
    <t>CORDOALHA DE COBRE NU 95 MM², ENTERRADA - FORNECIMENTO E INSTALAÇÃO. AF_08/2023</t>
  </si>
  <si>
    <t>ELETRODUTO PVC RÍGIDO, DIÂMETRO 40MM, COM 3 METROS, PARA SPDA - FORNECIMENTO E INSTALAÇÃO. AF_08/2023</t>
  </si>
  <si>
    <t>HASTE DE ATERRAMENTO, DIÂMETRO 5/8", COM 3 METROS - FORNECIMENTO E INSTALAÇÃO. AF_08/2023</t>
  </si>
  <si>
    <t>HASTE DE ATERRAMENTO, DIÂMETRO 3/4", COM 3 METROS - FORNECIMENTO E INSTALAÇÃO. AF_08/2023</t>
  </si>
  <si>
    <t>MASTRO 1 ½", COM 3 METROS, PARA SPDA - FORNECIMENTO E INSTALAÇÃO. AF_08/2023</t>
  </si>
  <si>
    <t>CAPTOR TIPO FRANKLIN PARA SPDA - FORNECIMENTO E INSTALAÇÃO. AF_08/2023</t>
  </si>
  <si>
    <t>SUPORTE ISOLADOR PARA FIXAÇÃO DA CORDOALHA DE COBRE EM ALVENARIA OU CONCRETO - FORNECIMENTO E INSTALAÇÃO. AF_08/2023</t>
  </si>
  <si>
    <t>MINI CAPTOR PARA SPDA - FORNECIMENTO E INSTALAÇÃO. AF_08/2023</t>
  </si>
  <si>
    <t>CONECTOR GRAMPO METÁLICO TIPO OLHAL, PARA SPDA, PARA HASTE DE ATERRAMENTO DE 3/4'' E CABOS DE 10 A 50 MM2 - FORNECIMENTO E INSTALAÇÃO. AF_08/2023</t>
  </si>
  <si>
    <t>CONECTOR GRAMPO METÁLICO TIPO OLHAL, PARA SPDA, PARA HASTE DE ATERRAMENTO DE 5/8'' E CABOS DE 10 A 50 MM2 - FORNECIMENTO E INSTALAÇÃO. AF_08/2023</t>
  </si>
  <si>
    <t>CONECTOR GRAMPO PARALELO METÁLICO, PARA SPDA, PARA CABOS DE 6 A 50 MM2 - FORNECIMENTO E INSTALAÇÃO. AF_08/2023</t>
  </si>
  <si>
    <t>CONECTOR SPLIT-BOLT, PARA SPDA, PARA CABOS ATÉ 35 MM2 - FORNECIMENTO E INSTALAÇÃO. AF_08/2023</t>
  </si>
  <si>
    <t>CONECTOR SPLIT-BOLT, PARA SPDA, PARA CABOS ATÉ 50 MM2 - FORNECIMENTO E INSTALAÇÃO. AF_08/2023</t>
  </si>
  <si>
    <t>CONECTOR SPLIT-BOLT, PARA SPDA, PARA CABOS ATÉ 70 MM2 - FORNECIMENTO E INSTALAÇÃO. AF_08/2023</t>
  </si>
  <si>
    <t>CONECTOR SPLIT-BOLT, PARA SPDA, PARA CABOS ATÉ 95 MM2 - FORNECIMENTO E INSTALAÇÃO. AF_08/2023</t>
  </si>
  <si>
    <t>FURO MANUAL EM ALVENARIA, PARA INSTALAÇÕES ELÉTRICAS, DIÂMETROS MENORES OU IGUAIS A 40 MM. AF_09/2023</t>
  </si>
  <si>
    <t>FURO MANUAL EM ALVENARIA, PARA INSTALAÇÕES ELÉTRICAS, DIÂMETROS MAIORES QUE 40 MM E MENORES OU IGUAIS A 75 MM. AF_09/2023</t>
  </si>
  <si>
    <t>FURO MANUAL EM ALVENARIA, PARA INSTALAÇÕES ELÉTRICAS, DIÂMETROS MAIORES QUE 75 MM E MENORES OU IGUAIS A 100 MM. AF_09/2023</t>
  </si>
  <si>
    <t>FURO MECANIZADO EM CONCRETO, COM MARTELO DEMOLIDOR, PARA INSTALAÇÕES ELÉTRICAS, DIÂMETROS MENORES OU IGUAIS A 40 MM. AF_09/2023</t>
  </si>
  <si>
    <t>FURO MECANIZADO EM CONCRETO, COM MARTELO DEMOLIDOR, PARA INSTALAÇÕES ELÉTRICAS, DIÂMETROS MAIORES QUE 40 MM E MENORES OU IGUAIS A 75 MM. AF_09/2023</t>
  </si>
  <si>
    <t>FURO MECANIZADO EM CONCRETO, COM MARTELO DEMOLIDOR, PARA INSTALAÇÕES ELÉTRICAS, DIÂMETROS MAIORES QUE 75 MM E MENORES OU IGUAIS A 150 MM. AF_09/2023</t>
  </si>
  <si>
    <t>SUPORTE PARA 2 ELETRODUTOS, ESPAÇADO A CADA 80 CM, EM PERFILADO COM COMPRIMENTO DE 25 CM FIXADO EM LAJE, POR METRO DE ELETRODUTO FIXADO. AF_09/2023</t>
  </si>
  <si>
    <t>SUPORTE PARA 4 ELETRODUTOS, ESPAÇADO A CADA 80 CM, EM PERFILADO COM COMPRIMENTO DE 42 CM FIXADO EM LAJE, POR METRO DE ELETRODUTO FIXADO. AF_09/2023</t>
  </si>
  <si>
    <t>CHUMBAMENTO LINEAR EM ALVENARIA PARA ELETRODUTOS COM DIÂMETROS MENORES OU IGUAIS A 40 MM. AF_09/2023</t>
  </si>
  <si>
    <t>FURO MECANIZADO EM ALVENARIA, PARA INSTALAÇÕES ELÉTRICAS, DIÂMETROS MENORES OU IGUAIS A 40 MM. AF_09/2023</t>
  </si>
  <si>
    <t>FURO MECANIZADO EM ALVENARIA, PARA INSTALAÇÕES ELÉTRICAS, DIÂMETROS MAIORES QUE 40 MM E MENORES OU IGUAIS A 75 MM. AF_09/2023</t>
  </si>
  <si>
    <t>FURO MECANIZADO EM ALVENARIA, PARA INSTALAÇÕES ELÉTRICAS, DIÂMETROS MAIORES QUE 75 MM E MENORES OU IGUAIS A 100 MM. AF_09/2023</t>
  </si>
  <si>
    <t>FURO MECANIZADO EM CONCRETO, COM PERFURATRIZ, PARA INSTALAÇÕES ELÉTRICAS, DIÂMETROS MENORES OU IGUAIS A 40 MM. AF_09/2023</t>
  </si>
  <si>
    <t>FURO MECANIZADO EM CONCRETO, COM PERFURATRIZ, PARA INSTALAÇÕES ELÉTRICAS, DIÂMETROS MAIORES QUE 40 MM E MENORES OU IGUAIS A 75 MM. AF_09/2023</t>
  </si>
  <si>
    <t>FURO MECANIZADO EM CONCRETO, COM PERFURATRIZ, PARA INSTALAÇÕES ELÉTRICAS, DIÂMETROS MAIORES QUE 75 MM E MENORES OU IGUAIS A 150 MM. AF_09/2023</t>
  </si>
  <si>
    <t>RASGO LINEAR MECANIZADO EM ALVENARIA, PARA ELETRODUTOS, DIÂMETROS MENORES OU IGUAIS A 40 MM. AF_09/2023</t>
  </si>
  <si>
    <t>FIXAÇÃO DE ELETRODUTOS, DIÂMETROS MENORES OU IGUAIS A 40 MM, COM ABRAÇADEIRA METÁLICA RÍGIDA TIPO D COM PARAFUSO DE FIXAÇÃO 1 1/4", FIXADA DIRETAMENTE NA LAJE OU PAREDE. AF_09/2023</t>
  </si>
  <si>
    <t>PINTURA ANTICORROSIVA DE DUTO METÁLICO. AF_03/2024</t>
  </si>
  <si>
    <t>TUBO, PEX, MONOCAMADA, DN 16, INSTALADO EM RAMAL/SUB-RAMAL OU DISTRIBUIÇÃO DE ÁGUA - FORNECIMENTO E INSTALAÇÃO. AF_02/2023</t>
  </si>
  <si>
    <t>TUBO, PEX, MONOCAMADA, DN 20, INSTALADO EM RAMAL/SUB-RAMAL OU DISTRIBUIÇÃO DE ÁGUA - FORNECIMENTO E INSTALAÇÃO. AF_02/2023</t>
  </si>
  <si>
    <t>TUBO, PEX, MONOCAMADA, DN 25, INSTALADO EM RAMAL/SUB-RAMAL OU DISTRIBUIÇÃO DE ÁGUA - FORNECIMENTO E INSTALAÇÃO. AF_02/2023</t>
  </si>
  <si>
    <t>TUBO, PEX, MONOCAMADA, DN 32, INSTALADO EM RAMAL/SUB-RAMAL OU DISTRIBUIÇÃO DE ÁGUA - FORNECIMENTO E INSTALAÇÃO. AF_02/2023</t>
  </si>
  <si>
    <t>ADAPTADOR CURTO COM BOLSA E ROSCA PARA REGISTRO, PVC, SOLDÁVEL, DN 75MM X 2.1/2", INSTALADO EM PRUMADA DE ÁGUA - FORNECIMENTO E INSTALAÇÃO. AF_12/2014</t>
  </si>
  <si>
    <t>JOELHO DE TRANSIÇÃO, 90 GRAUS, CPVC, SOLDÁVEL, DN 15MM X 1/2",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</si>
  <si>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</si>
  <si>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</si>
  <si>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LUVA DE TRANSIÇÃO, CPVC, SOLDÁVEL, DN15MM X 1/2", INSTALADO EM RAMAL OU SUB-RAMAL DE ÁGUA - FORNECIMENTO E INSTALAÇÃO. AF_06/2022</t>
  </si>
  <si>
    <t>CONECTOR, CPVC, SOLDÁVEL, DN22MM X 3/4", INSTALADO EM RAMAL OU SUB-RAMAL DE ÁGUA - FORNECIMENTO E INSTALAÇÃO. AF_06/2022</t>
  </si>
  <si>
    <t>TE MISTURADOR DE TRANSIÇÃO, CPVC, SOLDÁVEL, DN 22MM X 3/4", INSTALADO EM RAMAL OU SUB-RAMAL DE ÁGUA - FORNECIMENTO E INSTALAÇÃO. AF_06/2022</t>
  </si>
  <si>
    <t>KIT CHASSI PEX, PRÉ-FABRICADO, PARA CHUVEIRO, INCLUSO QUADRO METÁLICO, TUBOS, REGISTROS DE PRESSÃO E CONEXÕES POR CRIMPAGEM - FORNECIMENTO E INSTALAÇÃO. AF_02/2023</t>
  </si>
  <si>
    <t>KIT CHASSI PEX, PRÉ-FABRICADO, PARA COZINHA COM CUBA SIMPLES, INCLUSO QUADRO METÁLICO, TUBOS E CONEXÕES POR CRIMPAGEM - FORNECIMENTO E INSTALAÇÃO. AF_02/2023</t>
  </si>
  <si>
    <t>KIT CHASSI PEX, PRÉ-FABRICADO, PARA ÁREA DE SERVIÇO COM TANQUE E MÁQUINA DE LAVAR ROUPA, INCLUSO QUADRO METÁLICO, TUBOS E CONEXÕES POR CRIMPAGEM - FORNECIMENTO E INSTALAÇÃO. AF_02/2023</t>
  </si>
  <si>
    <t>KIT CHASSI PEX, PRÉ-FABRICADO, PARA CHUVEIRO, INCLUSO QUADRO METÁLICO, TUBOS, REGISTROS DE PRESSÃO E CONEXÕES POR ANEL DESLIZANTE - FORNECIMENTO E INSTALAÇÃO. AF_02/2023</t>
  </si>
  <si>
    <t>KIT CHASSI PEX, PRÉ-FABRICADO, PARA COZINHA COM CUBA SIMPLES, INCLUSO QUADRO METÁLICO, TUBOS E CONEXÕES POR ANEL DESLIZANTE - FORNECIMENTO E INSTALAÇÃO. AF_02/2023</t>
  </si>
  <si>
    <t>KIT CHASSI PEX, PRÉ-FABRICADO, PARA ÁREA DE SERVIÇO COM TANQUE E MÁQUINA DE LAVAR ROUPA, INCLUSO QUADRO METÁLICO, TUBOS E CONEXÕES POR ANEL DESLIZANTE - FORNECIMENTO E INSTALAÇÃO. AF_02/2023</t>
  </si>
  <si>
    <t>UNIÃO METÁLICA PARA INSTALAÇÕES EM PEX ÁGUA, DN 16 MM, COM ANEL DESLIZANTE - FORNECIMENTO E INSTALAÇÃO. AF_02/2023</t>
  </si>
  <si>
    <t>CONEXÃO FIXA, ROSCA FÊMEA, METÁLICA, PARA INSTALAÇÕES EM PEX ÁGUA, DN 16 MM X 1/2", COM ANEL DESLIZANTE. FORNECIMENTO E INSTALAÇÃO. AF_02/2023</t>
  </si>
  <si>
    <t>CONEXÃO MÓVEL, ROSCA FÊMEA, METÁLICA, PARA INSTALAÇÕES EM PEX ÁGUA, DN 16 MM X 3/4", COM ANEL DESLIZANTE. FORNECIMENTO E INSTALAÇÃO. AF_02/2023</t>
  </si>
  <si>
    <t>UNIÃO METÁLICA PARA INSTALAÇÕES EM PEX ÁGUA, DN 20 MM, COM ANEL DESLIZANTE -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</si>
  <si>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</si>
  <si>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</si>
  <si>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UNIÃO DE REDUÇÃO, METÁLICA, PARA INSTALAÇÕES EM PEX ÁGUA, DN 20 X 16 MM, CONEXÃO POR ANEL DESLIZANTE - FORNECIMENTO E INSTALAÇÃO. AF_02/2023</t>
  </si>
  <si>
    <t>UNIÃO METÁLICA PARA INSTALAÇÕES EM PEX ÁGUA, DN 25 MM, COM ANEL DESLIZANTE - FORNECIMENTO E INSTALAÇÃO. AF_02/2023</t>
  </si>
  <si>
    <t>CONEXÃO FIXA, ROSCA FÊMEA, METÁLICA, PARA INSTALAÇÕES EM PEX ÁGUA, DN 25 MM X 3/4", COM ANEL DESLIZANTE - FORNECIMENTO E INSTALAÇÃO. AF_02/2023</t>
  </si>
  <si>
    <t>CONEXÃO FIXA, ROSCA FÊMEA, METÁLICA, PARA INSTALAÇÕES EM PEX ÁGUA, DN 25 MM X 1", COM ANEL DESLIZANTE - FORNECIMENTO E INSTALAÇÃO. AF_02/2023</t>
  </si>
  <si>
    <t>UNIÃO DE REDUÇÃO, METÁLICA, PARA INSTALAÇÕES EM PEX ÁGUA, DN 25 X 16 MM, CONEXÃO POR ANEL DESLIZANTE - FORNECIMENTO E INSTALAÇÃO. AF_02/2023</t>
  </si>
  <si>
    <t>UNIÃO DE REDUÇÃO, METÁLICA, PARA INSTALAÇÕES EM PEX ÁGUA, DN 25 X 20 MM, CONEXÃO POR ANEL DESLIZANTE - FORNECIMENTO E INSTALAÇÃO. AF_02/2023</t>
  </si>
  <si>
    <t>UNIÃO METÁLICA PARA INSTALAÇÕES EM PEX ÁGUA, DN 32 MM, COM ANEL DESLIZANTE - FORNECIMENTO E INSTALAÇÃO. AF_02/2023</t>
  </si>
  <si>
    <t>CONEXÃO FIXA, ROSCA FÊMEA, METÁLICA, PARA INSTALAÇÕES EM PEX ÁGUA, DN 32 MM X 1", COM ANEL DESLIZANTE - FORNECIMENTO E INSTALAÇÃO. AF_02/2023</t>
  </si>
  <si>
    <t>UNIÃO DE REDUÇÃO, METÁLICA, PARA INSTALAÇÕES EM PEX ÁGUA, DN 32 X 25 MM, CONEXÃO POR ANEL DESLIZANTE - FORNECIMENTO E INSTALAÇÃO. AF_02/2023</t>
  </si>
  <si>
    <t>LUVA PARA INSTALAÇÕES EM PEX ÁGUA, DN 16 MM, CONEXÃO POR CRIMPAGEM - FORNECIMENTO E INSTALAÇÃO. AF_02/2023</t>
  </si>
  <si>
    <t>CONEXÃO FIXA, ROSCA FÊMEA, PARA INSTALAÇÕES EM PEX ÁGUA, DN 16MM X 1/2", CONEXÃO POR CRIMPAGEM - FORNECIMENTO E INSTALAÇÃO. AF_02/2023</t>
  </si>
  <si>
    <t>LUVA PARA INSTALAÇÕES EM PEX ÁGUA, DN 20 MM, CONEXÃO POR CRIMPAGEM - FORNECIMENTO E INSTALAÇÃO. AF_02/2023</t>
  </si>
  <si>
    <t>CONEXÃO FIXA, ROSCA FÊMEA, PARA INSTALAÇÕES EM PEX ÁGUA, DN 20MM X 1/2", CONEXÃO POR CRIMPAGEM - FORNECIMENTO E INSTALAÇÃO. AF_02/2023</t>
  </si>
  <si>
    <t>CONEXÃO FIXA, ROSCA FÊMEA, PARA INSTALAÇÕES EM PEX ÁGUA, DN 20MM X 3/4", CONEXÃO POR CRIMPAGEM - FORNECIMENTO E INSTALAÇÃO. AF_02/2023</t>
  </si>
  <si>
    <t>LUVA DE REDUÇÃO PARA INSTALAÇÕES EM PEX ÁGUA, DN 20 X 16 MM, CONEXÃO POR CRIMPAGEM - FORNECIMENTO E INSTALAÇÃO. AF_02/2023</t>
  </si>
  <si>
    <t>LUVA PARA INSTALAÇÕES EM PEX ÁGUA, DN 25 MM, CONEXÃO POR CRIMPAGEM - FORNECIMENTO E INSTALAÇÃO. AF_02/2023</t>
  </si>
  <si>
    <t>CONEXÃO FIXA, ROSCA FÊMEA, PARA INSTALAÇÕES EM PEX ÁGUA, DN 25MM X 3/4", CONEXÃO POR CRIMPAGEM - FORNECIMENTO E INSTALAÇÃO. AF_02/2023</t>
  </si>
  <si>
    <t>LUVA DE REDUÇÃO PARA INSTALAÇÕES EM PEX ÁGUA, DN 25 X 16 MM, CONEXÃO POR CRIMPAGEM - FORNECIMENTO E INSTALAÇÃO. AF_02/2023</t>
  </si>
  <si>
    <t>LUVA PARA INSTALAÇÕES EM PEX ÁGUA, DN 32 MM, CONEXÃO POR CRIMPAGEM - FORNECIMENTO E INSTALAÇÃO. AF_02/2023</t>
  </si>
  <si>
    <t>LUVA DE REDUÇÃO PARA INSTALAÇÕES EM PEX ÁGUA, DN 32 X 25 MM, CONEXÃO POR CRIMPAGEM - FORNECIMENTO E INSTALAÇÃO. AF_02/2023</t>
  </si>
  <si>
    <t>JOELHO 90 GRAUS, METÁLICO, PARA INSTALAÇÕES EM PEX ÁGUA, DN 16 MM, CONEXÃO POR ANEL DESLIZANTE - FORNECIMENTO E INSTALAÇÃO. AF_02/2023</t>
  </si>
  <si>
    <t>JOELHO 90 GRAUS, ROSCA FÊMEA TERMINAL, METÁLICO, PARA INSTALAÇÕES EM PEX ÁGUA, DN 16MM X 1/2", CONEXÃO POR ANEL DESLIZANTE - FORNECIMENTO E INSTALAÇÃO. AF_02/2023</t>
  </si>
  <si>
    <t>JOELHO, ROSCA FÊMEA, COM BASE FIXA, METÁLICO, PARA INSTALAÇÕES EM PEX ÁGUA, DN 16MM X 1/2", CONEXÃO POR ANEL DESLIZANTE - FORNECIMENTO E INSTALAÇÃO. AF_02/2023</t>
  </si>
  <si>
    <t>JOELHO 90 GRAUS, METÁLICO, PARA INSTALAÇÕES EM PEX ÁGUA, DN 20 MM, CONEXÃO POR ANEL DESLIZANTE - FORNECIMENTO E INSTALAÇÃO. AF_02/2023</t>
  </si>
  <si>
    <t>JOELHO 90 GRAUS, ROSCA FÊMEA TERMINAL, METÁLICO, PARA INSTALAÇÕES EM PEX ÁGUA, DN 20 MM X 1/2", CONEXÃO POR ANEL DESLIZANTE - FORNECIMENTO E INSTALAÇÃO. AF_02/2023</t>
  </si>
  <si>
    <t>JOELHO 90 GRAUS, ROSCA FÊMEA TERMINAL, METÁLICO, PARA INSTALAÇÕES EM PEX ÁGUA, DN 20 MM X 3/4", CONEXÃO POR ANEL DESLIZANTE - FORNECIMENTO E INSTALAÇÃO. AF_02/2023</t>
  </si>
  <si>
    <t>JOELHO ROSCA FÊMEA, COM BASE FIXA, METÁLICO, PARA INSTALAÇÕES EM PEX ÁGUA, DN 20MM X 1/2", CONEXÃO POR ANEL DESLIZANTE - FORNECIMENTO E INSTALAÇÃO. AF_02/2023</t>
  </si>
  <si>
    <t>JOELHO ROSCA FÊMEA, MÓVEL, METÁLICO, PARA INSTALAÇÕES EM PEX ÁGUA, DN 20MM X 3/4", CONEXÃO POR ANEL DESLIZANTE - FORNECIMENTO E INSTALAÇÃO. AF_02/2023</t>
  </si>
  <si>
    <t>JOELHO 90 GRAUS, METÁLICO, PARA INSTALAÇÕES EM PEX ÁGUA, DN 25 MM, CONEXÃO POR ANEL DESLIZANTE - FORNECIMENTO E INSTALAÇÃO. AF_02/2023</t>
  </si>
  <si>
    <t>JOELHO 90 GRAUS, ROSCA FÊMEA TERMINAL, METÁLICO, PARA INSTALAÇÕES EM PEX ÁGUA, DN 25 MM X 3/4", CONEXÃO POR ANEL DESLIZANTE - FORNECIMENTO E INSTALAÇÃO. AF_02/2023</t>
  </si>
  <si>
    <t>JOELHO ROSCA FÊMEA, COM BASE FIXA, METÁLICO, PARA INSTALAÇÕES EM PEX ÁGUA, DN 25MM X 3/4", CONEXÃO POR ANEL DESLIZANTE - FORNECIMENTO E INSTALAÇÃO. AF_02/2023</t>
  </si>
  <si>
    <t>JOELHO 90 GRAUS, METÁLICO, PARA INSTALAÇÕES EM PEX ÁGUA, DN 32 MM, CONEXÃO POR ANEL DESLIZANTE - FORNECIMENTO E INSTALAÇÃO. AF_02/2023</t>
  </si>
  <si>
    <t>JOELHO 90 GRAUS, PARA INSTALAÇÕES EM PEX ÁGUA, DN 16 MM, CONEXÃO POR CRIMPAGEM - FORNECIMENTO E INSTALAÇÃO. AF_02/2023</t>
  </si>
  <si>
    <t>JOELHO 90 GRAUS, ROSCA FÊMEA TERMINAL, PARA INSTALAÇÕES EM PEX ÁGUA, DN 16MM X 1/2", CONEXÃO POR CRIMPAGEM - FORNECIMENTO E INSTALAÇÃO. AF_02/2023</t>
  </si>
  <si>
    <t>JOELHO 90 GRAUS, PARA INSTALAÇÕES EM PEX ÁGUA, DN 20 MM,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</si>
  <si>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</si>
  <si>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</si>
  <si>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PARA INSTALAÇÕES EM PEX ÁGUA, DN 25 MM, CONEXÃO POR CRIMPAGEM - FORNECIMENTO E INSTALAÇÃO. AF_02/2023</t>
  </si>
  <si>
    <t>JOELHO 90 GRAUS, ROSCA FÊMEA TERMINAL, PARA INSTALAÇÕES EM PEX ÁGUA, DN 25MM X 1/2", CONEXÃO POR CRIMPAGEM - FORNECIMENTO E INSTALAÇÃO. AF_02/2023</t>
  </si>
  <si>
    <t>TÊ, METÁLICO, PARA INSTALAÇÕES EM PEX ÁGUA, DN 16 MM, CONEXÃO POR ANEL DESLIZANTE - FORNECIMENTO E INSTALAÇÃO. AF_02/2023</t>
  </si>
  <si>
    <t>TÊ, ROSCA FÊMEA, METÁLICO, PARA INSTALAÇÕES EM PEX ÁGUA, DN 16 MM X ½", CONEXÃO POR ANEL DESLIZANTE - FORNECIMENTO E INSTALAÇÃO. AF_02/2023</t>
  </si>
  <si>
    <t>TÊ, METÁLICO, PARA INSTALAÇÕES EM PEX ÁGUA, DN 20 MM, CONEXÃO POR ANEL DESLIZANTE - FORNECIMENTO E INSTALAÇÃO. AF_02/2023</t>
  </si>
  <si>
    <t>TÊ, ROSCA FÊMEA, METÁLICO, PARA INSTALAÇÕES EM PEX ÁGUA, DN 20 MM X 1/2", CONEXÃO POR ANEL DESLIZANTE - FORNECIMENTO E INSTALAÇÃO. AF_02/2023</t>
  </si>
  <si>
    <t>TÊ, METÁLICO, PARA INSTALAÇÕES EM PEX ÁGUA, DN 25 MM, CONEXÃO POR ANEL DESLIZANTE - FORNECIMENTO E INSTALAÇÃO. AF_02/2023</t>
  </si>
  <si>
    <t>TÊ, ROSCA FÊMEA, METÁLICO, PARA INSTALAÇÕES EM PEX ÁGUA, DN 25 MM X 3/4", CONEXÃO POR ANEL DESLIZANTE - FORNECIMENTO E INSTALAÇÃO. AF_02/2023</t>
  </si>
  <si>
    <t>TÊ, METÁLICO, PARA INSTALAÇÕES EM PEX ÁGUA, DN 32 MM, CONEXÃO POR ANEL DESLIZANTE - FORNECIMENTO E INSTALAÇÃO. AF_02/2023</t>
  </si>
  <si>
    <t>TÊ, PARA INSTALAÇÕES EM PEX ÁGUA, DN 16 MM, CONEXÃO POR CRIMPAGEM - FORNECIMENTO E INSTALAÇÃO. AF_02/2023</t>
  </si>
  <si>
    <t>TÊ, PARA INSTALAÇÕES EM PEX ÁGUA, DN 20 MM, CONEXÃO POR CRIMPAGEM - FORNECIMENTO E INSTALAÇÃO. AF_02/2023</t>
  </si>
  <si>
    <t>TÊ, PARA INSTALAÇÕES EM PEX ÁGUA, DN 25 MM, CONEXÃO POR CRIMPAGEM - FORNECIMENTO E INSTALAÇÃO. AF_02/2023</t>
  </si>
  <si>
    <t>TÊ, PARA INSTALAÇÕES EM PEX ÁGUA, DN 32 MM, CONEXÃO POR CRIMPAGEM - FORNECIMENTO E INSTALAÇÃO. AF_02/2023</t>
  </si>
  <si>
    <t>DISTRIBUIDOR 2 SAÍDAS, METÁLICO, PARA INSTALAÇÕES EM PEX ÁGUA, ENTRADA DE 3/4" X 2 SAÍDAS DE 1/2", CONEXÃO POR ANEL DESLIZANTE - FORNECIMENTO E INSTALAÇÃO. AF_02/2023</t>
  </si>
  <si>
    <t>DISTRIBUIDOR 2 SAÍDAS, METÁLICO, PARA INSTALAÇÕES EM PEX ÁGUA, ENTRADA DE 1" X 2 SAÍDAS DE 1/2", CONEXÃO POR ANEL DESLIZANTE - FORNECIMENTO E INSTALAÇÃO. AF_02/2023</t>
  </si>
  <si>
    <t>DISTRIBUIDOR 3 SAÍDAS, METÁLICO, PARA INSTALAÇÕES EM PEX ÁGUA, ENTRADA DE 3/4" X 3 SAÍDAS DE 1/2", CONEXÃO POR ANEL DESLIZANTE - FORNECIMENTO E INSTALAÇÃO. AF_02/2023</t>
  </si>
  <si>
    <t>DISTRIBUIDOR 3 SAÍDAS, METÁLICO, PARA INSTALAÇÕES EM PEX ÁGUA, ENTRADA DE 1" X 3 SAÍDAS DE 1/2", CONEXÃO POR ANEL DESLIZANTE - FORNECIMENTO E INSTALAÇÃO. AF_02/2023</t>
  </si>
  <si>
    <t>DISTRIBUIDOR 2 SAÍDAS, PARA INSTALAÇÕES EM PEX ÁGUA, ENTRADA DE 32 MM X 2 SAÍDAS DE 16 MM, CONEXÃO POR CRIMPAGEM FORNECIMENTO E INSTALAÇÃO. AF_02/2023</t>
  </si>
  <si>
    <t>DISTRIBUIDOR 2 SAÍDAS, PARA INSTALAÇÕES EM PEX ÁGUA, ENTRADA DE 32 MM X 2 SAÍDAS DE 25 MM, CONEXÃO POR CRIMPAGEM - FORNECIMENTO E INSTALAÇÃO. AF_02/2023</t>
  </si>
  <si>
    <t>DISTRIBUIDOR 3 SAÍDAS, PARA INSTALAÇÕES EM PEX ÁGUA, ENTRADA DE 32 MM X 3 SAÍDAS DE 16 MM, CONEXÃO POR CRIMPAGEM - FORNECIMENTO E INSTALAÇÃO. AF_02/2023</t>
  </si>
  <si>
    <t>DISTRIBUIDOR 3 SAÍDAS, PARA INSTALAÇÕES EM PEX ÁGUA, ENTRADA DE 32 MM X 3 SAÍDAS DE 25 MM, CONEXÃO POR CRIMPAGEM - FORNECIMENTO E INSTALAÇÃO. AF_02/2023</t>
  </si>
  <si>
    <t>COTOVELO EM BRONZE/LATÃO, DN 15 MM X 1/2", 90 GRAUS, SEM ANEL DE SOLDA, BOLSA X ROSCA F, INSTALADO EM RAMAL E SUB-RAMAL DE GÁS COMBUSTÍVEL - FORNECIMENTO E INSTALAÇÃO. AF_04/2022</t>
  </si>
  <si>
    <t>COTOVELO EM BRONZE/LATÃO, DN 22 MM X 1/2", 90 GRAUS, SEM ANEL DE SOLDA, BOLSA X ROSCA F, INSTALADO EM RAMAL E SUB-RAMAL DE GÁS COMBUSTÍVEL - FORNECIMENTO E INSTALAÇÃO. AF_04/2022</t>
  </si>
  <si>
    <t>COTOVELO EM BRONZE/LATÃO, DN 22 MM X 3/4", 90 GRAUS, SEM ANEL DE SOLDA, BOLSA X ROSCA F, INSTALADO EM RAMAL E SUB-RAMAL DE GÁS COMBUSTÍVEL - FORNECIMENTO E INSTALAÇÃO. AF_04/2022</t>
  </si>
  <si>
    <t>CONECTOR EM BRONZE/LATÃO, DN 15 MM X 1/2", SEM ANEL DE SOLDA, BOLSA X ROSCA F, INSTALADO EM RAMAL E SUB-RAMAL DE GÁS COMBUSTÍVEL - FORNECIMENTO E INSTALAÇÃO. AF_04/2022</t>
  </si>
  <si>
    <t>CONECTOR EM BRONZE/LATÃO, DN 22 MM X 1/2", SEM ANEL DE SOLDA, BOLSA X ROSCA F, INSTALADO EM RAMAL E SUB-RAMAL DE GÁS COMBUSTÍVEL - FORNECIMENTO E INSTALAÇÃO. AF_04/2022</t>
  </si>
  <si>
    <t>CONECTOR EM BRONZE/LATÃO, DN 22 MM X 3/4", SEM ANEL DE SOLDA, BOLSA X ROSCA F, INSTALADO EM RAMAL E SUB-RAMAL DE GÁS COMBUSTÍVEL - FORNECIMENTO E INSTALAÇÃO. AF_04/2022</t>
  </si>
  <si>
    <t>CONECTOR EM BRONZE/LATÃO, DN 28 MM X 1/2", SEM ANEL DE SOLDA, BOLSA X ROSCA F, INSTALADO EM RAMAL E SUB-RAMAL DE GÁS COMBUSTÍVEL - FORNECIMENTO E INSTALAÇÃO. AF_04/2022</t>
  </si>
  <si>
    <t>COTOVELO EM BRONZE/LATÃO, DN 15 MM X 1/2", 90 GRAUS, SEM ANEL DE SOLDA, BOLSA X ROSCA F, INSTALADO EM RAMAL E SUB-RAMAL DE GÁS MEDICINAL - FORNECIMENTO E INSTALAÇÃO. AF_04/2022</t>
  </si>
  <si>
    <t>COTOVELO EM BRONZE/LATÃO, DN 22 MM X 1/2", 90 GRAUS, SEM ANEL DE SOLDA, BOLSA X ROSCA F, INSTALADO EM RAMAL E SUB-RAMAL DE GÁS MEDICINAL - FORNECIMENTO E INSTALAÇÃO. AF_04/2022</t>
  </si>
  <si>
    <t>COTOVELO EM BRONZE/LATÃO, DN 22 MM X 3/4", 90 GRAUS, SEM ANEL DE SOLDA, BOLSA X ROSCA F, INSTALADO EM RAMAL E SUB-RAMAL DE GÁS MEDICINAL - FORNECIMENTO E INSTALAÇÃO. AF_04/2022</t>
  </si>
  <si>
    <t>CONECTOR EM BRONZE/LATÃO, DN 15 MM X 1/2", SEM ANEL DE SOLDA, BOLSA X ROSCA F, INSTALADO EM RAMAL E SUB-RAMAL DE GÁS MEDICINAL - FORNECIMENTO E INSTALAÇÃO. AF_04/2022</t>
  </si>
  <si>
    <t>LUVA COM ROSCA, PVC, SOLDÁVEL, DN 40MM X 1.1/4", INSTALADO EM RAMAL DE DISTRIBUIÇÃO DE ÁGUA - FORNECIMENTO E INSTALAÇÃO. AF_06/2022</t>
  </si>
  <si>
    <t>ADAPTADOR CURTO COM BOLSA E ROSCA PARA REGISTRO, PVC, SOLDÁVEL, DN 40MM X 1.1/4", INSTALADO EM RAMAL DE DISTRIBUIÇÃO DE ÁGUA - FORNECIMENTO E INSTALAÇÃO. AF_06/2022</t>
  </si>
  <si>
    <t>ADAPTADOR CURTO COM BOLSA E ROSCA PARA REGISTRO, PVC, SOLDÁVEL, DN 40MM X 1.1/2", INSTALADO EM RAMAL DE DISTRIBUIÇÃO DE ÁGUA - FORNECIMENTO E INSTALAÇÃO. AF_06/2022</t>
  </si>
  <si>
    <t>LUVA COM ROSCA, PVC, SOLDÁVEL, DN 50MM X 1.1/2", INSTALADO EM RAMAL DE DISTRIBUIÇÃO DE ÁGUA - FORNECIMENTO E INSTALAÇÃO. AF_06/2022</t>
  </si>
  <si>
    <t>ADAPTADOR CURTO COM BOLSA E ROSCA PARA REGISTRO, PVC, SOLDÁVEL, DN 50MM X 1.1/2", INSTALADO EM RAMAL DE DISTRIBUIÇÃO DE ÁGUA - FORNECIMENTO E INSTALAÇÃO. AF_06/2022</t>
  </si>
  <si>
    <t>ADAPTADOR CURTO COM BOLSA E ROSCA PARA REGISTRO, PVC, SOLDÁVEL, DN 50MM X 1.1/4", INSTALADO EM RAMAL DE DISTRIBUIÇÃO DE ÁGUA - FORNECIMENTO E INSTALAÇÃO. AF_06/2022</t>
  </si>
  <si>
    <t>TE DE REDUÇÃO, CPVC, SOLDÁVEL, DN 28 X 22 MM, INSTALADO EM RAMAL DE DISTRIBUIÇÃO DE ÁGUA - FORNECIMENTO E INSTALAÇÃO. AF_06/2022</t>
  </si>
  <si>
    <t>JOELHO 90 GRAUS, CPVC, SOLDÁVEL, DN 42MM, INSTALADO EM RAMAL DE DISTRIBUIÇÃO DE ÁGUA - FORNECIMENTO E INSTALAÇÃO. AF_06/2022</t>
  </si>
  <si>
    <t>JOELHO 45 GRAUS, CPVC, SOLDÁVEL, DN 42MM, INSTALADO EM RAMAL DE DISTRIBUIÇÃO DE ÁGUA - FORNECIMENTO E INSTALAÇÃO. AF_06/2022</t>
  </si>
  <si>
    <t>LUVA, CPVC, SOLDÁVEL, DN 42MM, INSTALADO EM RAMAL DE DISTRIBUIÇÃO DE ÁGUA - FORNECIMENTO E INSTALAÇÃO. AF_06/2022</t>
  </si>
  <si>
    <t>LUVA DE CORRER, CPVC, SOLDÁVEL, DN 42MM, INSTALADO EM RAMAL DE DISTRIBUIÇÃO DE ÁGUA - FORNECIMENTO E INSTALAÇÃO. AF_06/2022</t>
  </si>
  <si>
    <t>LUVA DE TRANSIÇÃO, CPVC, SOLDÁVEL, DN42MM X 1.1/2", INSTALADO EM RAMAL DE DISTRIBUIÇÃO DE ÁGUA - FORNECIMENTO E INSTALAÇÃO. AF_06/2022</t>
  </si>
  <si>
    <t>CONECTOR, CPVC, SOLDÁVEL, DN 42MM X 1.1/2", INSTALADO EM RAMAL DE DISTRIBUIÇÃO DE ÁGUA - FORNECIMENTO E INSTALAÇÃO. AF_06/2022</t>
  </si>
  <si>
    <t>LUVA DE CORRER, PVC, SOLDÁVEL, DN 40MM, INSTALADO EM RAMAL DE DISTRIBUIÇÃO DE ÁGUA - FORNECIMENTO E INSTALAÇÃO. AF_06/2022</t>
  </si>
  <si>
    <t>LUVA DE REDUÇÃO, PARA INSTALAÇÕES EM PEX ÁGUA, DN 20 X 16 MM, COM ANEL DESLIZANTE - FORNECIMENTO E INSTALAÇÃO. AF_02/2023</t>
  </si>
  <si>
    <t>LUVA DE REDUÇÃO, PARA INSTALAÇÕES EM PEX ÁGUA, DN 25 X 16 MM, COM ANEL DESLIZANTE - FORNECIMENTO E INSTALAÇÃO. AF_02/2023</t>
  </si>
  <si>
    <t>LUVA DE REDUÇÃO, PARA INSTALAÇÕES EM PEX ÁGUA, DN 25 X 20 MM, COM ANEL DESLIZANTE - FORNECIMENTO E INSTALAÇÃO. AF_02/2023</t>
  </si>
  <si>
    <t>LUVA DE REDUÇÃO, PARA INSTALAÇÕES EM PEX ÁGUA, DN 32 X 25 MM, COM ANEL DESLIZANTE - FORNECIMENTO E INSTALAÇÃO. AF_02/2023</t>
  </si>
  <si>
    <t>CAIXA D´ÁGUA EM POLIETILENO, 3000 LITROS - FORNECIMENTO E INSTALAÇÃO. AF_06/2021</t>
  </si>
  <si>
    <t>CAIXA D´ÁGUA EM POLIÉSTER REFORÇADO COM FIBRA DE VIDRO, 750 LITROS - FORNECIMENTO E INSTALAÇÃO. AF_06/2021</t>
  </si>
  <si>
    <t>CAIXA D´ÁGUA EM POLIÉSTER REFORÇADO COM FIBRA DE VIDRO, 3000 LITROS - FORNECIMENTO E INSTALAÇÃO. AF_06/2021</t>
  </si>
  <si>
    <t>CAIXA D´ÁGUA EM POLIÉSTER REFORÇADO COM FIBRA DE VIDRO, 7000 LITROS - FORNECIMENTO E INSTALAÇÃO. AF_06/2021</t>
  </si>
  <si>
    <t>CAIXA D´ÁGUA EM POLIÉSTER REFORÇADO COM FIBRA DE VIDRO, 15000 LITROS - FORNECIMENTO E INSTALAÇÃO. AF_06/2021</t>
  </si>
  <si>
    <t>CAIXA D´ÁGUA EM POLIÉSTER REFORÇADO COM FIBRA DE VIDRO, 20000 LITROS - FORNECIMENTO E INSTALAÇÃO. AF_06/2021</t>
  </si>
  <si>
    <t>KIT CAVALETE PARA MEDIÇÃO DE ÁGUA - ENTRADA PRINCIPAL, EM AÇO GALVANIZADO DN 25 MM (1") - FORNECIMENTO E INSTALAÇÃO (EXCLUSIVE HIDRÔMETRO). AF_03/2024</t>
  </si>
  <si>
    <t>KIT CAVALETE PARA MEDIÇÃO DE ÁGUA - ENTRADA PRINCIPAL, EM AÇO GALVANIZADO DN 32 MM (1 1/4") - FORNECIMENTO E INSTALAÇÃO (EXCLUSIVE HIDRÔMETRO). AF_03/2024</t>
  </si>
  <si>
    <t>KIT CAVALETE PARA MEDIÇÃO DE ÁGUA - ENTRADA PRINCIPAL, EM AÇO GALVANIZADO DN 40 MM (1 1/2") - FORNECIMENTO E INSTALAÇÃO (EXCLUSIVE HIDRÔMETRO). AF_03/2024</t>
  </si>
  <si>
    <t>KIT CAVALETE PARA MEDIÇÃO DE ÁGUA - ENTRADA PRINCIPAL, EM AÇO GALVANIZADO DN 50 MM (2") - FORNECIMENTO E INSTALAÇÃO (EXCLUSIVE HIDRÔMETRO). AF_03/2024</t>
  </si>
  <si>
    <t>KIT CAVALETE PARA MEDIÇÃO DE ÁGUA - ENTRADA INDIVIDUALIZADA, EM CPVC DN 28 MM (1"), PARA 1 MEDIDOR - FORNECIMENTO E INSTALAÇÃO (EXCLUSIVE HIDRÔMETRO). AF_03/2024</t>
  </si>
  <si>
    <t>KIT CAVALETE PARA MEDIÇÃO DE ÁGUA - ENTRADA INDIVIDUALIZADA, EM CPVC DN 28 MM (1"), PARA 2 MEDIDORES - FORNECIMENTO E INSTALAÇÃO (EXCLUSIVE HIDRÔMETRO). AF_03/2024</t>
  </si>
  <si>
    <t>KIT CAVALETE PARA MEDIÇÃO DE ÁGUA - ENTRADA INDIVIDUALIZADA, EM CPVC DN 28 MM (1"), PARA 3 MEDIDORES - FORNECIMENTO E INSTALAÇÃO (EXCLUSIVE HIDRÔMETRO). AF_03/2024</t>
  </si>
  <si>
    <t>KIT CAVALETE PARA MEDIÇÃO DE ÁGUA - ENTRADA INDIVIDUALIZADA, EM CPVC DN 28 MM (1"), PARA 4 MEDIDORES - FORNECIMENTO E INSTALAÇÃO (EXCLUSIVE HIDRÔMETRO). AF_03/2024</t>
  </si>
  <si>
    <t>KIT CAVALETE PARA MEDIÇÃO DE ÁGUA - ENTRADA INDIVIDUALIZADA, EM CPVC DN 35 MM (1 1/4"), PARA 1 MEDIDOR - FORNECIMENTO E INSTALAÇÃO (EXCLUSIVE HIDRÔMETRO). AF_03/2024</t>
  </si>
  <si>
    <t>KIT CAVALETE PARA MEDIÇÃO DE ÁGUA - ENTRADA INDIVIDUALIZADA, EM CPVC DN 35 MM (1 1/4"), PARA 2 MEDIDORES - FORNECIMENTO E INSTALAÇÃO (EXCLUSIVE HIDRÔMETRO). AF_03/2024</t>
  </si>
  <si>
    <t>KIT CAVALETE PARA MEDIÇÃO DE ÁGUA - ENTRADA INDIVIDUALIZADA, EM CPVC DN 35 MM (1 1/4"), PARA 3 MEDIDORES - FORNECIMENTO E INSTALAÇÃO (EXCLUSIVE HIDRÔMETRO). AF_03/2024</t>
  </si>
  <si>
    <t>KIT CAVALETE PARA MEDIÇÃO DE ÁGUA - ENTRADA INDIVIDUALIZADA, EM CPVC DN 35 MM (1 1/4"), PARA 4 MEDIDORES - FORNECIMENTO E INSTALAÇÃO (EXCLUSIVE HIDRÔMETRO). AF_03/2024</t>
  </si>
  <si>
    <t>KIT CAVALETE PARA MEDIÇÃO DE ÁGUA - ENTRADA INDIVIDUALIZADA, EM PPR PN20 DN 25 MM (3/4") PARA 1 MEDIDOR - FORNECIMENTO E INSTALAÇÃO (EXCLUSIVE HIDRÔMETRO). AF_03/2024</t>
  </si>
  <si>
    <t>KIT CAVALETE PARA MEDIÇÃO DE ÁGUA - ENTRADA INDIVIDUALIZADA, EM PPR PN20 DN 25 MM (3/4") PARA 2 MEDIDORES - FORNECIMENTO E INSTALAÇÃO (EXCLUSIVE HIDRÔMETRO). AF_03/2024</t>
  </si>
  <si>
    <t>KIT CAVALETE PARA MEDIÇÃO DE ÁGUA - ENTRADA INDIVIDUALIZADA, EM PPR PN20 DN 25 MM (3/4") PARA 3 MEDIDORES - FORNECIMENTO E INSTALAÇÃO (EXCLUSIVE HIDRÔMETRO). AF_03/2024</t>
  </si>
  <si>
    <t>KIT CAVALETE PARA MEDIÇÃO DE ÁGUA - ENTRADA INDIVIDUALIZADA, EM PPR PN20 DN 25 MM (3/4") PARA 4 MEDIDORES - FORNECIMENTO E INSTALAÇÃO (EXCLUSIVE HIDRÔMETRO). AF_03/2024</t>
  </si>
  <si>
    <t>KIT CAVALETE PARA MEDIÇÃO DE ÁGUA - ENTRADA INDIVIDUALIZADA, EM PPR PN20 DN 32 MM (1") PARA 1 MEDIDOR - FORNECIMENTO E INSTALAÇÃO (EXCLUSIVE HIDRÔMETRO). AF_03/2024</t>
  </si>
  <si>
    <t>KIT CAVALETE PARA MEDIÇÃO DE ÁGUA - ENTRADA INDIVIDUALIZADA, EM PPR PN20 DN 32 MM (1") PARA 2 MEDIDORES - FORNECIMENTO E INSTALAÇÃO (EXCLUSIVE HIDRÔMETRO). AF_03/2024</t>
  </si>
  <si>
    <t>KIT CAVALETE PARA MEDIÇÃO DE ÁGUA - ENTRADA INDIVIDUALIZADA, EM PPR PN20 DN 32 MM (1") PARA 3 MEDIDORES - FORNECIMENTO E INSTALAÇÃO (EXCLUSIVE HIDRÔMETRO). AF_03/2024</t>
  </si>
  <si>
    <t>KIT CAVALETE PARA MEDIÇÃO DE ÁGUA - ENTRADA INDIVIDUALIZADA, EM PPR PN20 DN 32 MM (1") PARA 4 MEDIDORES - FORNECIMENTO E INSTALAÇÃO (EXCLUSIVE HIDRÔMETRO). AF_03/2024</t>
  </si>
  <si>
    <t>KIT CAVALETE PARA MEDIÇÃO DE ÁGUA - ENTRADA INDIVIDUALIZADA, EM PPR PN25 DN 25 MM (3/4") PARA 1 MEDIDOR - FORNECIMENTO E INSTALAÇÃO (EXCLUSIVE HIDRÔMETRO). AF_03/2024</t>
  </si>
  <si>
    <t>KIT CAVALETE PARA MEDIÇÃO DE ÁGUA - ENTRADA INDIVIDUALIZADA, EM PPR PN25 DN 25 MM (3/4") PARA 2 MEDIDORES - FORNECIMENTO E INSTALAÇÃO (EXCLUSIVE HIDRÔMETRO). AF_03/2024</t>
  </si>
  <si>
    <t>KIT CAVALETE PARA MEDIÇÃO DE ÁGUA - ENTRADA INDIVIDUALIZADA, EM PPR PN25 DN 25 MM (3/4") PARA 3 MEDIDORES - FORNECIMENTO E INSTALAÇÃO (EXCLUSIVE HIDRÔMETRO). AF_03/2024</t>
  </si>
  <si>
    <t>KIT CAVALETE PARA MEDIÇÃO DE ÁGUA - ENTRADA INDIVIDUALIZADA, EM PPR PN25 DN 25 MM (3/4") PARA 4 MEDIDORES - FORNECIMENTO E INSTALAÇÃO (EXCLUSIVE HIDRÔMETRO). AF_03/2024</t>
  </si>
  <si>
    <t>KIT CAVALETE PARA MEDIÇÃO DE ÁGUA - ENTRADA INDIVIDUALIZADA, EM PPR PN25 DN 32 MM (1") PARA 1 MEDIDOR - FORNECIMENTO E INSTALAÇÃO (EXCLUSIVE HIDRÔMETRO). AF_03/2024</t>
  </si>
  <si>
    <t>KIT CAVALETE PARA MEDIÇÃO DE ÁGUA - ENTRADA INDIVIDUALIZADA, EM PPR PN25 DN 32 MM (1") PARA 2 MEDIDORES - FORNECIMENTO E INSTALAÇÃO (EXCLUSIVE HIDRÔMETRO). AF_03/2024</t>
  </si>
  <si>
    <t>KIT CAVALETE PARA MEDIÇÃO DE ÁGUA - ENTRADA INDIVIDUALIZADA, EM PPR PN25 DN 32 MM (1") PARA 3 MEDIDORES - FORNECIMENTO E INSTALAÇÃO (EXCLUSIVE HIDRÔMETRO). AF_03/2024</t>
  </si>
  <si>
    <t>KIT CAVALETE PARA MEDIÇÃO DE ÁGUA - ENTRADA INDIVIDUALIZADA, EM PPR PN25 DN 32 MM (1") PARA 4 MEDIDORES - FORNECIMENTO E INSTALAÇÃO (EXCLUSIVE HIDRÔMETRO). AF_03/2024</t>
  </si>
  <si>
    <t>HIDRÔMETRO DN 1/2", 1,5 M3/H - FORNECIMENTO E INSTALAÇÃO. AF_03/2024</t>
  </si>
  <si>
    <t>HIDRÔMETRO DN 1/2", 3,0 M3/H - FORNECIMENTO E INSTALAÇÃO. AF_03/2024</t>
  </si>
  <si>
    <t>HIDRÔMETRO DN 3/4", 5,0 M3/H - FORNECIMENTO E INSTALAÇÃO. AF_03/2024</t>
  </si>
  <si>
    <t>CAIXA EM CONCRETO PRÉ-MOLDADO PARA ABRIGO DE HIDRÔMETRO COM DN 20 MM - FORNECIMENTO E INSTALAÇÃO. AF_03/2024</t>
  </si>
  <si>
    <t>FURO MANUAL EM ALVENARIA, PARA INSTALAÇÕES HIDRÁULICAS, DIÂMETROS MENORES OU IGUAIS A 40 MM. AF_09/2023</t>
  </si>
  <si>
    <t>FURO MANUAL EM ALVENARIA, PARA INSTALAÇÕES HIDRÁULICAS, DIÂMETROS MAIORES QUE 40 MM E MENORES OU IGUAIS A 75 MM. AF_09/2023</t>
  </si>
  <si>
    <t>FURO MANUAL EM ALVENARIA, PARA INSTALAÇÕES HIDRÁULICAS, DIÂMETROS MAIORES QUE 75 MM E MENORES OU IGUAIS A 100 MM. AF_09/2023</t>
  </si>
  <si>
    <t>FURO MECANIZADO EM CONCRETO, COM MARTELO DEMOLIDOR, PARA INSTALAÇÕES HIDRÁULICAS, DIÂMETROS MENORES OU IGUAIS A 40 MM. AF_09/2023</t>
  </si>
  <si>
    <t>FURO MECANIZADO EM CONCRETO, COM MARTELO DEMOLIDOR, PARA INSTALAÇÕES HIDRÁULICAS, DIÂMETROS MAIORES QUE 40 MM E MENORES OU IGUAIS A 75 MM. AF_09/2023</t>
  </si>
  <si>
    <t>FURO MECANIZADO EM CONCRETO, COM MARTELO DEMOLIDOR, PARA INSTALAÇÕES HIDRÁULICAS, DIÂMETROS MAIORES QUE 75 MM E MENORES OU IGUAIS A 150 MM. AF_09/2023</t>
  </si>
  <si>
    <t>RASGO LINEAR MANUAL EM ALVENARIA, PARA RAMAIS/ DISTRIBUIÇÃO DE INSTALAÇÕES HIDRÁULICAS, DIÂMETROS MENORES OU IGUAIS A 40 MM. AF_09/2023</t>
  </si>
  <si>
    <t>RASGO LINEAR MECANIZADO EM CONTRAPISO, PARA RAMAIS/ DISTRIBUIÇÃO DE INSTALAÇÕES HIDRÁULICAS, DIÂMETROS MENORES OU IGUAIS A 40 MM. AF_09/2023_PS</t>
  </si>
  <si>
    <t>RASGO LINEAR MECANIZADO EM CONTRAPISO, PARA RAMAIS/ DISTRIBUIÇÃO DE INSTALAÇÕES HIDRÁULICAS, DIÂMETROS MAIORES QUE 40 MM E MENORES OU IGUAIS A 75 MM. AF_09/2023_PS</t>
  </si>
  <si>
    <t>RASGO LINEAR MECANIZADO EM CONTRAPISO, PARA RAMAIS/ DISTRIBUIÇÃO DE INSTALAÇÕES HIDRÁULICAS, DIÂMETROS MAIORES QUE 75 MM E MENORES OU IGUAIS A 100 MM. AF_09/2023_PS</t>
  </si>
  <si>
    <t>RASGO LINEAR MANUAL EM ALVENARIA, PARA ELETRODUTOS, DIÂMETROS MENORES OU IGUAIS A 40 MM. AF_09/2023</t>
  </si>
  <si>
    <t>PASSANTE TIPO PEÇA EM POLIESTIRENO (ISOPOR), FIXADO EM LAJE, PARA ABERTURA PARA PASSAGEM DE 1 TUBO DE ATÉ 50 MM DE DIÂMETRO. AF_09/2023</t>
  </si>
  <si>
    <t>PASSANTE TIPO PEÇA EM POLIESTIRENO (ISOPOR), FIXADO EM LAJE, PARA PASSAGEM DE NO MÁXIMO 5 TUBOS DE 50 MM DE DIÂMETRO. AF_09/2023</t>
  </si>
  <si>
    <t>PASSANTE TIPO TUBO COM DIÂMETRO DE 40 MM, FIXADO EM LAJE, PARA PASSAGEM DE TUBULAÇÕES COM NO MÁXIMO 32 MM DE DIÂMETRO. AF_09/2023</t>
  </si>
  <si>
    <t>PASSANTE TIPO TUBO COM DIÂMETRO DE 75 MM, FIXADO EM LAJE, PARA PASSAGEM DE TUBULAÇÕES COM NO MÁXIMO 50 MM DE DIÂMETRO. AF_09/2023</t>
  </si>
  <si>
    <t>PASSANTE TIPO TUBO COM DIÂMETRO DE 100 MM, FIXADO EM LAJE, PARA PASSAGEM DE TUBULAÇÕES COM NO MÁXIMO 75 MM DE DIÂMETRO. AF_09/2023</t>
  </si>
  <si>
    <t>QUEBRA EM ALVENARIA PARA INSTALAÇÃO DE CAIXA DE TOMADA (4X4 OU 4X2). AF_09/2023</t>
  </si>
  <si>
    <t>QUEBRA EM ALVENARIA PARA INSTALAÇÃO DE QUADRO DISTRIBUIÇÃO PEQUENO (19X25 CM). AF_09/2023</t>
  </si>
  <si>
    <t>QUEBRA EM ALVENARIA PARA INSTALAÇÃO DE QUADRO DISTRIBUIÇÃO GRANDE (76X40 CM). AF_09/2023</t>
  </si>
  <si>
    <t>QUEBRA EM ALVENARIA PARA INSTALAÇÃO DE ABRIGO PARA MANGUEIRAS (90X60 CM). AF_09/2023</t>
  </si>
  <si>
    <t>SUPORTE PARA 2 TUBOS HORIZONTAIS, ESPAÇADO A CADA 56 CM, EM PERFILADO COM COMPRIMENTO DE 25 CM FIXADO EM LAJE, POR METRO DE TUBULAÇÃO FIXADA. AF_09/2023</t>
  </si>
  <si>
    <t>SUPORTE PARA 4 TUBOS HORIZONTAIS, ESPAÇADO A CADA 56 CM, EM PERFILADO COM COMPRIMENTO DE 42 CM FIXADO EM LAJE, POR METRO DE TUBULAÇÃO FIXADA. AF_09/2023</t>
  </si>
  <si>
    <t>SUPORTE PARA 2 TUBOS VERTICAIS, ESPAÇADO A CADA 150 CM, EM PERFILADO COM COMPRIMENTO DE 25 CM FIXADO EM PAREDE, POR METRO DE TUBULAÇÃO FIXADA. AF_09/2023</t>
  </si>
  <si>
    <t>SUPORTE PARA 4 TUBOS VERTICAIS, ESPAÇADO A CADA 150 CM, EM PERFILADO COM COMPRIMENTO DE 42 CM FIXADO EM PAREDE, POR METRO DE TUBULAÇÃO FIXADA. AF_09/2023</t>
  </si>
  <si>
    <t>CHUMBAMENTO LINEAR EM ALVENARIA PARA RAMAIS/DISTRIBUIÇÃO DE INSTALAÇÕES HIDRÁULICAS COM DIÂMETROS MENORES OU IGUAIS A 40 MM. AF_09/2023</t>
  </si>
  <si>
    <t>CHUMBAMENTO LINEAR EM ALVENARIA PARA RAMAIS/DISTRIBUIÇÃO DE INSTALAÇÕES HIDRÁULICAS COM DIÂMETROS MAIORES QUE 40 MM E MENORES OU IGUAIS A 75 MM. AF_09/2023</t>
  </si>
  <si>
    <t>CHUMBAMENTO LINEAR EM CONTRAPISO PARA RAMAIS/DISTRIBUIÇÃO DE INSTALAÇÕES HIDRÁULICAS COM DIÂMETROS MENORES OU IGUAIS A 40 MM. AF_09/2023</t>
  </si>
  <si>
    <t>CHUMBAMENTO LINEAR EM CONTRAPISO PARA RAMAIS/DISTRIBUIÇÃO DE INSTALAÇÕES HIDRÁULICAS COM DIÂMETROS MAIORES QUE 40 MM E MENORES OU IGUAIS A 75 MM. AF_09/2023</t>
  </si>
  <si>
    <t>CHUMBAMENTO LINEAR EM CONTRAPISO PARA RAMAIS/DISTRIBUIÇÃO DE INSTALAÇÕES HIDRÁULICAS COM DIÂMETROS MAIORES QUE 75 MM E MENORES OU IGUAIS A 100 MM. AF_09/2023</t>
  </si>
  <si>
    <t>FIXAÇÃO DE TUBOS HORIZONTAIS DE PEX OU MULTICAMADAS, DIÂMETROS IGUAIS OU INFERIORES A 40 MM, COM ABRAÇADEIRA PLÁSTICA FIXADA EM LAJE. AF_09/2023_PE</t>
  </si>
  <si>
    <t>FIXAÇÃO DE TUBOS HORIZONTAIS DE PPR DIÂMETROS MENORES OU IGUAIS A 40 MM COM ABRAÇADEIRA METÁLICA RÍGIDA TIPO U PERFIL 1 1/4", FIXADA EM PERFILADO EM LAJE. AF_09/2023_PS</t>
  </si>
  <si>
    <t>FIXAÇÃO DE TUBOS HORIZONTAIS DE PVC ÁGUA, PVC ESGOTO, PVC ÁGUA PLUVIAL, CPVC, PPR, COBRE OU AÇO, DIÂMETROS MENORES OU IGUAIS A 40 MM, COM ABRAÇADEIRA METÁLICA RÍGIDA TIPO U PERFIL 1 1/4", FIXADA EM PERFILADO EM LAJE. AF_09/2023_PS</t>
  </si>
  <si>
    <t>FIXAÇÃO DE TUBOS HORIZONTAIS DE PVC ÁGUA, PVC ESGOTO, PVC ÁGUA PLUVIAL, CPVC, PPR, COBRE OU AÇO, DIÂMETROS MAIORES QUE 40 MM E MENORES OU IGUAIS A 75 MM, COM ABRAÇADEIRA METÁLICA RÍGIDA TIPO U PERFIL 2 1/2", FIXADA EM PERFILADO EM LAJE. AF_09/2023_PS</t>
  </si>
  <si>
    <t>FIXAÇÃO DE TUBOS HORIZONTAIS DE PVC ÁGUA, PVC ESGOTO, PVC ÁGUA PLUVIAL, CPVC, PPR, COBRE OU AÇO, DIÂMETROS MAIORES QUE 75 MM E MENORES OU IGUAIS A 100 MM, COM ABRAÇADEIRA METÁLICA RÍGIDA TIPO U PERFIL 4", FIXADA EM PERFILADO EM LAJE. AF_09/2023_PS</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</si>
  <si>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</si>
  <si>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</si>
  <si>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FIXAÇÃO DE TUBOS VERTICAIS DE PVC ÁGUA, PVC ESGOTO, PVC ÁGUA PLUVIAL, CPVC, PPR, COBRE OU AÇO, DIÂMETROS MAIORES QUE 75 MM E MENORES OU IGUAIS A 100 MM, COM ABRAÇADEIRA METÁLICA RÍGIDA TIPO U PERFIL 4", FIXADA EM PERFILADO EM PAREDE. AF_09/2023_PS</t>
  </si>
  <si>
    <t>FIXAÇÃO DE TUBOS HORIZONTAIS DE PPR, DIÂMETROS MENORES OU IGUAIS A 40 MM, COM ABRAÇADEIRA METÁLICA FLEXÍVEL 18 MM, FIXADA DIRETAMENTE NA LAJE. AF_09/2023</t>
  </si>
  <si>
    <t>FIXAÇÃO DE TUBOS HORIZONTAIS DE PVC ÁGUA, PVC ESGOTO, PVC ÁGUA PLUVIAL, CPVC, PPR, COBRE OU AÇO, DIÂMETROS MENORES OU IGUAIS A 40 MM, COM ABRAÇADEIRA METÁLICA FLEXÍVEL 18 MM, FIXADA DIRETAMENTE NA LAJE. AF_09/2023</t>
  </si>
  <si>
    <t>FIXAÇÃO DE TUBOS HORIZONTAIS DE PVC ÁGUA, PVC ESGOTO, PVC ÁGUA PLUVIAL, CPVC, PPR, COBRE OU AÇO, DIÂMETROS MAIORES QUE 40 MM E MENORES OU IGUAIS A 75 MM, COM ABRAÇADEIRA METÁLICA FLEXÍVEL 18 MM, FIXADA DIRETAMENTE NA LAJE. AF_09/2023</t>
  </si>
  <si>
    <t>FIXAÇÃO DE TUBOS HORIZONTAIS DE PVC ÁGUA, PVC ESGOTO, PVC ÁGUA PLUVIAL, CPVC, PPR, COBRE OU AÇO, DIÂMETROS MAIORES QUE 75 MM E MENORES OU IGUAIS A 100 MM, COM ABRAÇADEIRA METÁLICA FLEXÍVEL 18 MM, FIXADA DIRETAMENTE NA LAJE. AF_09/2023</t>
  </si>
  <si>
    <t>CHUMBAMENTO PONTUAL EM PASSAGEM DE TUBO COM DIÂMETRO MENOR OU IGUAL A 40 MM. AF_09/2023</t>
  </si>
  <si>
    <t>CHUMBAMENTO PONTUAL EM PASSAGEM DE TUBO COM DIÂMETROS ENTRE 40 MM E 75 MM. AF_09/2023</t>
  </si>
  <si>
    <t>CHUMBAMENTO PONTUAL EM PASSAGEM DE TUBO COM DIÂMETRO MAIOR QUE 75 MM E MENORES OU IGUAIS A 150 MM. AF_09/2023</t>
  </si>
  <si>
    <t>RASGO LINEAR MANUAL EM ALVENARIA, PARA RAMAIS/ DISTRIBUIÇÃO DE INSTALAÇÕES HIDRÁULICAS, DIÂMETROS MAIORES QUE 40 MM E MENORES OU IGUAIS A 75 MM. AF_09/2023</t>
  </si>
  <si>
    <t>SUPORTE PARA DUTO EM CHAPA GALVANIZADA BITOLA 26, EM PERFILADO COM COMPRIMENTO DE 35 CM FIXADO EM LAJE, POR METRO DE DUTO FIXADO. AF_09/2023</t>
  </si>
  <si>
    <t>SUPORTE PARA DUTO EM CHAPA GALVANIZADA BITOLA 24, EM PERFILADO COM COMPRIMENTO DE 55 CM FIXADO EM LAJE, POR METRO DE DUTO FIXADO. AF_09/2023</t>
  </si>
  <si>
    <t>SUPORTE PARA ELETROCALHA LISA OU PERFURADA EM AÇO GALVANIZADO, LARGURA 400 MM, EM PERFILADO COM COMPRIMENTO DE 45 CM FIXADO EM LAJE, POR METRO DE ELETROCALHA FIXADA. AF_09/2023</t>
  </si>
  <si>
    <t>SUPORTE PARA ELETROCALHA LISA OU PERFURADA EM AÇO GALVANIZADO, LARGURA 800 MM, EM PERFILADO COM COMPRIMENTO DE 85 CM FIXADO EM LAJE, POR METRO DE ELETROCALHA FIXADA. AF_09/2023</t>
  </si>
  <si>
    <t>FURO MECANIZADO EM ALVENARIA, PARA INSTALAÇÕES HIDRÁULICAS, DIÂMETROS MENORES OU IGUAIS A 40 MM. AF_09/2023</t>
  </si>
  <si>
    <t>FURO MECANIZADO EM ALVENARIA, PARA INSTALAÇÕES HIDRÁULICAS, DIÂMETROS MAIORES QUE 40 MM E MENORES OU IGUAIS A 75 MM. AF_09/2023</t>
  </si>
  <si>
    <t>FURO MECANIZADO EM ALVENARIA, PARA INSTALAÇÕES HIDRÁULICAS, DIÂMETROS MAIORES QUE 75 MM E MENORES OU IGUAIS A 100 MM. AF_09/2023</t>
  </si>
  <si>
    <t>FURO MECANIZADO EM CONCRETO, COM PERFURATRIZ, PARA INSTALAÇÕES HIDRÁULICAS, DIÂMETROS MENORES OU IGUAIS A 40 MM. AF_09/2023</t>
  </si>
  <si>
    <t>FURO MECANIZADO EM CONCRETO, COM PERFURATRIZ, PARA INSTALAÇÕES HIDRÁULICAS, DIÂMETROS MAIORES QUE 40 MM E MENORES OU IGUAIS A 75 MM. AF_09/2023</t>
  </si>
  <si>
    <t>FURO MECANIZADO EM CONCRETO, COM PERFURATRIZ, PARA INSTALAÇÕES HIDRÁULICAS, DIÂMETROS MAIORES QUE 75 MM E MENORES OU IGUAIS A 150 MM. AF_09/2023</t>
  </si>
  <si>
    <t>RASGO LINEAR MECANIZADO EM ALVENARIA, PARA RAMAIS/ DISTRIBUIÇÃO DE INSTALAÇÕES HIDRÁULICAS, DIÂMETROS MENORES OU IGUAIS A 40 MM. AF_09/2023</t>
  </si>
  <si>
    <t>RASGO LINEAR MECANIZADO EM ALVENARIA, PARA RAMAIS/ DISTRIBUIÇÃO DE INSTALAÇÕES HIDRÁULICAS, DIÂMETROS MAIORES QUE 40 MM E MENORES OU IGUAIS A 75 MM. AF_09/2023</t>
  </si>
  <si>
    <t>PASSANTE TIPO PEÇA EM FÔRMA DE MADEIRA, FIXADO EM LAJE, PARA PASSAGEM DE NO MÁXIMO 5 TUBOS DE 50 MM DE DIÂMETRO. AF_09/2023</t>
  </si>
  <si>
    <t>PASSANTE TIPO TUBO COM DIÂMETRO DE 50 MM, FIXADO EM LAJE, PARA PASSAGEM DE TUBULAÇÕES COM NO MÁXIMO 40 MM DE DIÂMETRO. AF_09/2023</t>
  </si>
  <si>
    <t>PASSANTE TIPO TUBO COM DIÂMETRO DE 150 MM, FIXADO EM LAJE, PARA PASSAGEM DE TUBULAÇÕES COM NO MÁXIMO 100 MM DE DIÂMETRO. AF_09/2023</t>
  </si>
  <si>
    <t>RASGO LINEAR MECANIZADO EM CONCRETO, PARA RAMAIS/ DISTRIBUIÇÃO DE INSTALAÇÕES HIDRÁULICAS, DIÂMETROS MENORES OU IGUAIS A 40 MM. AF_09/2023</t>
  </si>
  <si>
    <t>RASGO LINEAR MECANIZADO EM CONCRETO, PARA RAMAIS/ DISTRIBUIÇÃO DE INSTALAÇÕES HIDRÁULICAS, DIÂMETROS MAIORES QUE 40 MM E MENORES OU IGUAIS A 75 MM. AF_09/2023</t>
  </si>
  <si>
    <t>RASGO LINEAR MECANIZADO EM CONCRETO, PARA RAMAIS/ DISTRIBUIÇÃO DE INSTALAÇÕES HIDRÁULICAS, DIÂMETROS MAIORES QUE 75 MM E MENORES OU IGUAIS A 100 MM. AF_09/2023</t>
  </si>
  <si>
    <t>DRAGAGEM DE MATERIAIS DE 1A CATEGORIA E COMPOSTOS ORGÂNICOS E INORGÂNICOS COM RETROESCAVADEIRA (CAÇAMBA: 0,26 M3/88 HP). AF_03/2024</t>
  </si>
  <si>
    <t>DRAGAGEM DE MATERIAIS DE 1A CATEGORIA E COMPOSTOS ORGÂNICOS E INORGÂNICOS COM ESCAVADEIRA HIDRÁULICA (CAÇAMBA: 0,80 M3/111 HP). AF_03/2024</t>
  </si>
  <si>
    <t>ESCAVAÇÃO MECANIZADA PARA BLOCO DE COROAMENTO OU SAPATA COM RETROESCAVADEIRA (SEM ESCAVAÇÃO PARA COLOCAÇÃO DE FÔRMAS). AF_01/2024</t>
  </si>
  <si>
    <t>ESCAVAÇÃO MECANIZADA PARA BLOCO DE COROAMENTO OU SAPATA COM RETROESCAVADEIRA (INCLUINDO ESCAVAÇÃO PARA COLOCAÇÃO DE FÔRMAS). AF_01/2024</t>
  </si>
  <si>
    <t>ESCAVAÇÃO MANUAL PARA BLOCO DE COROAMENTO OU SAPATA (SEM ESCAVAÇÃO PARA COLOCAÇÃO DE FÔRMAS). AF_01/2024</t>
  </si>
  <si>
    <t>ESCAVAÇÃO MANUAL PARA BLOCO DE COROAMENTO OU SAPATA (INCLUINDO ESCAVAÇÃO PARA COLOCAÇÃO DE FÔRMAS). AF_01/2024</t>
  </si>
  <si>
    <t>ESCAVAÇÃO MECANIZADA PARA VIGA BALDRAME OU SAPATA CORRIDA COM MINI-ESCAVADEIRA (SEM ESCAVAÇÃO PARA COLOCAÇÃO DE FÔRMAS). AF_01/2024</t>
  </si>
  <si>
    <t>ESCAVAÇÃO MECANIZADA PARA VIGA BALDRAME OU SAPATA CORRIDA COM MINI-ESCAVADEIRA (INCLUINDO ESCAVAÇÃO PARA COLOCAÇÃO DE FÔRMAS). AF_01/2024</t>
  </si>
  <si>
    <t>ESCAVAÇÃO MANUAL PARA VIGA BALDRAME OU SAPATA CORRIDA (SEM ESCAVAÇÃO PARA COLOCAÇÃO DE FÔRMAS). AF_01/2024</t>
  </si>
  <si>
    <t>ESCAVAÇÃO MANUAL PARA VIGA BALDRAME OU SAPATA CORRIDA (INCLUINDO ESCAVAÇÃO PARA COLOCAÇÃO DE FÔRMAS). AF_01/2024</t>
  </si>
  <si>
    <t>FABRICAÇÃO, MONTAGEM E DESMONTAGEM DE FÔRMA PARA BLOCO DE COROAMENTO, EM MADEIRA SERRADA, E=25 MM, 1 UTILIZAÇÃO. AF_01/2024</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</si>
  <si>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</si>
  <si>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</si>
  <si>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</si>
  <si>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1,2 M³ / 155 HP), FROTA DE 3 CAMINHÕES BASCULANTES DE 14 M³, DMT ATÉ 1 KM E VELOCIDADE MÉDIA14 KM/H. AF_05/2020</t>
  </si>
  <si>
    <t>ESCAVAÇÃO VERTICAL PARA INFRAESTRUTURA, COM CARGA, DESCARGA E TRANSPORTE DE SOLO DE 1ª CATEGORIA, COM ESCAVADEIRA HIDRÁULICA (CAÇAMBA: 1,2 M³ / 155 HP), FROTA DE 3 CAMINHÕES BASCULANTES DE 18 M³, DMT ATÉ 1 KM E VELOCIDADE MÉDIA14 KM/H. AF_05/2020</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</si>
  <si>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</si>
  <si>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</si>
  <si>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</si>
  <si>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</si>
  <si>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ESCAVAÇÃO VERTICAL PARA INFRAESTRUTURA, COM CARGA, DESCARGA E TRANSPORTE DE SOLO DE 1ª CATEGORIA, COM ESCAVADEIRA HIDRÁULICA (CAÇAMBA: 0,8 M³ / 111HP), FROTA DE 8 CAMINHÕES BASCULANTES DE 14 M³, DMT DE 6 KM E VELOCIDADE MÉDIA 22 KM/H. AF_05/2020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</si>
  <si>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</si>
  <si>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</si>
  <si>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</si>
  <si>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18 M³, DMT DE 4 KM E VELOCIDADE MÉDIA 22 KM/H. AF_05/2020</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</si>
  <si>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</si>
  <si>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</si>
  <si>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ESCAVAÇÃO VERTICAL PARA INFRAESTRUTURA, COM CARGA, DESCARGA E TRANSPORTE DE SOLO DE 1ª CATEGORIA, COM ESCAVADEIRA HIDRÁULICA (CAÇAMBA: 1,2 M³ / 155HP), FROTA DE 6 CAMINHÕES BASCULANTES DE 14 M³, DMT DE 2 KM E VELOCIDADE MÉDIA 19 KM/H. AF_05/2020</t>
  </si>
  <si>
    <t>ESCAVAÇÃO VERTICAL PARA INFRAESTRUTURA, COM CARGA, DESCARGA E TRANSPORTE DE SOLO DE 1ª CATEGORIA, COM ESCAVADEIRA HIDRÁULICA (CAÇAMBA: 1,2 M³ / 155HP), FROTA DE 7 CAMINHÕES BASCULANTES DE 14 M³, DMT DE 3 KM E VELOCIDADE MÉDIA 20 KM/H. AF_05/2020</t>
  </si>
  <si>
    <t>ESCAVAÇÃO VERTICAL PARA INFRAESTRUTURA, COM CARGA, DESCARGA E TRANSPORTE DE SOLO DE 1ª CATEGORIA, COM ESCAVADEIRA HIDRÁULICA (CAÇAMBA: 1,2 M³ / 155HP), FROTA DE 8 CAMINHÕES BASCULANTES DE 14 M³, DMT DE 4 KM E VELOCIDADE MÉDIA 22 KM/H. AF_05/2020</t>
  </si>
  <si>
    <t>ESCAVAÇÃO VERTICAL PARA INFRAESTRUTURA, COM CARGA, DESCARGA E TRANSPORTE DE SOLO DE 1ª CATEGORIA, COM ESCAVADEIRA HIDRÁULICA (CAÇAMBA: 1,2 M³ / 155HP), FROTA DE 10 CAMINHÕES BASCULANTES DE 14 M³, DMT DE 6 KM E VELOCIDADE MÉDIA22 KM/H. AF_05/2020</t>
  </si>
  <si>
    <t>ESCAVAÇÃO VERTICAL PARA INFRAESTRUTURA, COM CARGA, DESCARGA E TRANSPORTE DE SOLO DE 1ª CATEGORIA, COM ESCAVADEIRA HIDRÁULICA (CAÇAMBA: 1,2 M³ / 155HP), FROTA DE 5 CAMINHÕES BASCULANTES DE 18 M³, DMT DE 1,5 KM E VELOCIDADE MÉDIA18 KM/H. AF_05/2020</t>
  </si>
  <si>
    <t>ESCAVAÇÃO VERTICAL PARA INFRAESTRUTURA, COM CARGA, DESCARGA E TRANSPORTE DE SOLO DE 1ª CATEGORIA, COM ESCAVADEIRA HIDRÁULICA (CAÇAMBA: 1,2 M³ / 155HP), FROTA DE 6 CAMINHÕES BASCULANTES DE 18 M³, DMT DE 2 KM E VELOCIDADE MÉDIA 19 KM/H. AF_05/2020</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</si>
  <si>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</si>
  <si>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</si>
  <si>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ESCAVAÇÃO VERTICAL PARA INFRAESTRUTURA, COM CARGA, DESCARGA E TRANSPORTE DE SOLO DE 1ª CATEGORIA, COM ESCAVADEIRA HIDRÁULICA (CAÇAMBA: 1,2 M³ / 155HP), FROTA DE 9 CAMINHÕES BASCULANTES DE 18 M³, DMT DE 6 KM E VELOCIDADE MÉDIA 22 KM/H. AF_05/2020</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</si>
  <si>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</si>
  <si>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1,2 M³ / 155HP), FROTA DE 4 CAMINHÕES BASCULANTES DE 10 M³, DMT ATÉ 1 KM E VELOCIDADE MÉDIA14 KM/H. AF_05/2020</t>
  </si>
  <si>
    <t>ESCAVAÇÃO VERTICAL PARA INFRAESTRUTURA, COM CARGA, DESCARGA E TRANSPORTE DE SOLO DE 1ª CATEGORIA, COM ESCAVADEIRA HIDRÁULICA (CAÇAMBA: 0,8 M³ / 111HP), FROTA DE 5 CAMINHÕES BASCULANTES DE 10 M³, DMT DE 1,5 KM E VELOCIDADE MÉDIA18 KM/H. AF_05/2020</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</si>
  <si>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</si>
  <si>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7 CAMINHÕES BASCULANTES DE 10 M³, DMT DE 3 KM E VELOCIDADE MÉDIA 20 KM/H. AF_05/2020</t>
  </si>
  <si>
    <t>ESCAVAÇÃO VERTICAL PARA INFRAESTRUTURA, COM CARGA, DESCARGA E TRANSPORTE DE SOLO DE 1ª CATEGORIA, COM ESCAVADEIRA HIDRÁULICA (CAÇAMBA: 0,8 M³ / 111HP), FROTA DE 8 CAMINHÕES BASCULANTES DE 10 M³, DMT DE 4 KM E VELOCIDADE MÉDIA 22 KM/H. AF_05/2020</t>
  </si>
  <si>
    <t>ESCAVAÇÃO VERTICAL PARA INFRAESTRUTURA, COM CARGA, DESCARGA E TRANSPORTE DE SOLO DE 1ª CATEGORIA, COM ESCAVADEIRA HIDRÁULICA (CAÇAMBA: 0,8 M³ / 111HP), FROTA DE 10 CAMINHÕES BASCULANTES DE 10 M³, DMT DE 6 KM E VELOCIDADE MÉDIA22 KM/H. AF_05/2020</t>
  </si>
  <si>
    <t>ESCAVAÇÃO VERTICAL PARA INFRAESTRUTURA, COM CARGA, DESCARGA E TRANSPORTE DE SOLO DE 1ª CATEGORIA, COM ESCAVADEIRA HIDRÁULICA (CAÇAMBA: 1,2 M³ / 155HP), FROTA DE 6 CAMINHÕES BASCULANTES DE 10 M³, DMT DE 1,5 KM E VELOCIDADE MÉDIA18 KM/H. AF_05/2020</t>
  </si>
  <si>
    <t>ESCAVAÇÃO VERTICAL PARA INFRAESTRUTURA, COM CARGA, DESCARGA E TRANSPORTE DE SOLO DE 1ª CATEGORIA, COM ESCAVADEIRA HIDRÁULICA (CAÇAMBA: 1,2 M³ / 155HP), FROTA DE 7 CAMINHÕES BASCULANTES DE 10 M³, DMT DE 2 KM E VELOCIDADE MÉDIA 19 KM/H. AF_05/2020</t>
  </si>
  <si>
    <t>ESCAVAÇÃO VERTICAL PARA INFRAESTRUTURA, COM CARGA, DESCARGA E TRANSPORTE DE SOLO DE 1ª CATEGORIA, COM ESCAVADEIRA HIDRÁULICA (CAÇAMBA: 1,2 M³ / 155HP), FROTA DE 8 CAMINHÕES BASCULANTES DE 10 M³, DMT DE 3 KM E VELOCIDADE MÉDIA 20 KM/H. AF_05/2020</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</si>
  <si>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</si>
  <si>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12 CAMINHÕES BASCULANTES DE 10 M³, DMT DE 6 KM E VELOCIDADE MÉDIA22 KM/H. AF_05/2020</t>
  </si>
  <si>
    <t>DESMONTE DE MATERIAL DE 3ª CATEGORIA (BLOCOS DE ROCHAS OU MATACOS), COM MARTELETE PNEUMÁTICO MANUAL - EXCLUSIVE CARGA E TRANSPORTE. AF_03/2021</t>
  </si>
  <si>
    <t>ATERRO MECANIZADO DE VALA COM ESCAVADEIRA HIDRÁULICA (CAPACIDADE DA CAÇAMBA: 0,8 M³ / POTÊNCIA: 111 HP), LARGURA ATÉ 2,5 M, PROFUNDIDADE ATÉ 1,5 M, COM SOLO ARGILO-ARENOSO. AF_08/2023</t>
  </si>
  <si>
    <t>ATERRO MECANIZADO DE VALA COM ESCAVADEIRA HIDRÁULICA (CAPACIDADE DA CAÇAMBA: 0,8 M³ / POTÊNCIA: 111 HP), LARGURA ATÉ 2,5 M, PROFUNDIDADE DE 1,5 A 3,0 M, COM SOLO ARGILO-ARENOSO. AF_08/2023</t>
  </si>
  <si>
    <t>ATERRO MECANIZADO DE VALA COM ESCAVADEIRA HIDRÁULICA (CAPACIDADE DA CAÇAMBA: 0,8 M³/POTÊNCIA: 111 HP), LARGURA ATÉ 2,5 M, PROFUNDIDADE DE 3,0 A 6,0 M, COM SOLO ARGILO-ARENOSO. AF_08/2023</t>
  </si>
  <si>
    <t>ATERRO MECANIZADO DE VALA COM RETROESCAVADEIRA (CAPACIDADE DA CAÇAMBA DA RETRO: 0,26 M³ / POTÊNCIA: 88 HP), LARGURA ATÉ 1,5 M, PROFUNDIDADE ATÉ 1,5 M, COM SOLO ARGILO-ARENOSO. AF_08/2023</t>
  </si>
  <si>
    <t>ATERRO MECANIZADO DE VALA COM RETROESCAVADEIRA (CAPACIDADE DA CAÇAMBA DA RETRO: 0,26 M³ / POTÊNCIA: 88 HP), LARGURA ATÉ 1,5 M, PROFUNDIDADE DE 1,5 A 3,0 M, COM SOLO ARGILO-ARENOSO. AF_08/2023</t>
  </si>
  <si>
    <t>ATERRO MANUAL DE VALAS COM SOLO ARGILO-ARENOSO. AF_08/2023</t>
  </si>
  <si>
    <t>ATERRO MECANIZADO DE VALA COM ESCAVADEIRA HIDRÁULICA (CAPACIDADE DA CAÇAMBA: 0,8 M³/POTÊNCIA: 111 HP), LARGURA ATÉ 2,5 M, PROFUNDIDADE ATÉ 1,5 M, COM AREIA PARA ATERRO. AF_08/2023</t>
  </si>
  <si>
    <t>ATERRO MECANIZADO DE VALA COM ESCAVADEIRA HIDRÁULICA (CAPACIDADE DA CAÇAMBA: 0,8 M³/POTÊNCIA: 111 HP), LARGURA ATÉ 2,5 M, PROFUNDIDADE DE 1,5 A 3,0 M, COM AREIA PARA ATERRO. AF_08/2023</t>
  </si>
  <si>
    <t>ATERRO MECANIZADO DE VALA COM ESCAVADEIRA HIDRÁULICA (CAPACIDADE DA CAÇAMBA: 0,8 M³/POTÊNCIA: 111 HP), LARGURA ATÉ 2,5 M, PROFUNDIDADE DE 3,0 A 6,0 M, COM AREIA PARA ATERRO. AF_08/2023</t>
  </si>
  <si>
    <t>ATERRO MECANIZADO DE VALA COM RETROESCAVADEIRA (CAPACIDADE DA CAÇAMBA DA RETRO: 0,26 M³/POTÊNCIA: 88 HP), LARGURA ATÉ 1,5 M, PROFUNDIDADE ATÉ 1,5 M, COM AREIA PARA ATERRO. AF_08/2023</t>
  </si>
  <si>
    <t>ATERRO MECANIZADO DE VALA COM RETROESCAVADEIRA (CAPACIDADE DA CAÇAMBA DA RETRO: 0,26 M³/POTÊNCIA: 88 HP), LARGURA ATÉ 1,5 M, PROFUNDIDADE DE 1,5 A 3,0 M, COM AREIA PARA ATERRO. AF_08/2023</t>
  </si>
  <si>
    <t>ATERRO MANUAL DE VALAS COM AREIA PARA ATERRO. AF_08/2023</t>
  </si>
  <si>
    <t>REATERRO MECANIZADO DE VALA COM ESCAVADEIRA HIDRÁULICA (CAPACIDADE DA CAÇAMBA: 0,8 M³/POTÊNCIA: 111 HP), LARGURA DE 1,5 A 2,5 M, PROFUNDIDADE ATÉ 1,5 M, COM SOLO (SEM SUBSTITUIÇÃO) DE 1ª CATEGORIA, COM COMPACTADOR DE SOLOS DE PERCUSSÃO. AF_08/2023</t>
  </si>
  <si>
    <t>REATERRO MECANIZADO DE VALA COM ESCAVADEIRA HIDRÁULICA (CAPACIDADE DA CAÇAMBA: 0,8 M³/POTÊNCIA: 111 HP), LARGURA ATÉ 1,5 M, PROFUNDIDADE DE 1,5 A 3,0 M, COM SOLO (SEM SUBSTITUIÇÃO) DE 1ª CATEGORIA, COM COMPACTADOR DE SOLOS DE PERCUSSÃO. AF_08/2023</t>
  </si>
  <si>
    <t>REATERRO MECANIZADO DE VALA COM ESCAVADEIRA HIDRÁULICA (CAPACIDADE DA CAÇAMBA: 0,8 M³/POTÊNCIA: 111 HP), LARGURA 1,5 A 2,5 M, PROFUNDIDADE 1,5 A 3,0 M, COM SOLO (SEM SUBSTITUIÇÃO) DE 1ª CATEGORIA, COM COMPACTADOR DE SOLOS DE PERCUSSÃO. AF_08/2023</t>
  </si>
  <si>
    <t>REATERRO MECANIZADO DE VALA COM ESCAVADEIRA HIDRÁULICA (CAPACIDADE DA CAÇAMBA: 0,8 M³/POTÊNCIA: 111 HP), LARGURA ATÉ 1,5 M, PROFUNDIDADE DE 3,0 A 6,0 M, COM SOLO (SEM SUBSTITUIÇÃO) DE 1ª CATEGORIA, COM COMPACTADOR DE SOLOS DE PERCUSSÃO. AF_08/2023</t>
  </si>
  <si>
    <t>REATERRO MECANIZADO DE VALA COM ESCAVADEIRA HIDRÁULICA (CAPACIDADE DA CAÇAMBA: 0,8 M³/POTÊNCIA: 111 HP), LARGURA 1,5 A 2,5 M, PROFUNDIDADE 3,0 A 6,0 M, COM SOLO (SEM SUBSTITUIÇÃO) DE 1ª CATEGORIA, COM COMPACTADOR DE SOLOS DE PERCUSSÃO. AF_08/2023</t>
  </si>
  <si>
    <t>REATERRO MANUAL DE VALAS, COM COMPACTADOR DE SOLOS DE PERCUSSÃO. AF_08/2023</t>
  </si>
  <si>
    <t>REATERRO MECANIZADO DE VALA COM ESCAVADEIRA HIDRÁULICA (CAPACIDADE DA CAÇAMBA: 0,8 M³/POTÊNCIA: 111 HP), LARGURA DE 1,5 A 2,5 M, PROFUNDIDADE ATÉ 1,5 M, COM SOLO (SEM SUBSTITUIÇÃO) DE 1ª CATEGORIA, COM PLACA VIBRATÓRIA. AF_08/2023</t>
  </si>
  <si>
    <t>REATERRO MECANIZADO DE VALA COM ESCAVADEIRA HIDRÁULICA (CAPACIDADE DA CAÇAMBA: 0,8 M³/POTÊNCIA: 111 HP), LARGURA ATÉ 1,5 M, PROFUNDIDADE DE 1,5 A 3,0 M, COM SOLO (SEM SUBSTITUIÇÃO) DE 1ª CATEGORIA, COM PLACA VIBRATÓRIA. AF_08/2023</t>
  </si>
  <si>
    <t>REATERRO MECANIZADO DE VALA COM ESCAVADEIRA HIDRÁULICA (CAPACIDADE DA CAÇAMBA: 0,8 M³/POTÊNCIA: 111 HP), LARGURA DE 1,5 A 2,5 M, PROFUNDIDADE DE 1,5 A 3,0 M, COM SOLO (SEM SUBSTITUIÇÃO) DE 1ª CATEGORIA, COM PLACA VIBRATÓRIA. AF_08/2023</t>
  </si>
  <si>
    <t>REATERRO MECANIZADO DE VALA COM ESCAVADEIRA HIDRÁULICA (CAPACIDADE DA CAÇAMBA: 0,8 M³/POTÊNCIA: 111 HP), LARGURA ATÉ 1,5 M, PROFUNDIDADE DE 3,0 A 6,0 M, COM SOLO (SEM SUBSTITUIÇÃO) DE 1ª CATEGORIA, COM PLACA VIBRATÓRIA. AF_08/2023</t>
  </si>
  <si>
    <t>REATERRO MECANIZADO DE VALA COM ESCAVADEIRA HIDRÁULICA (CAPACIDADE DA CAÇAMBA: 0,8 M³/POTÊNCIA: 111 HP), LARGURA DE 1,5 A 2,5 M, PROFUNDIDADE DE 3,0 A 6,0 M, COM SOLO (SEM SUBSTITUIÇÃO) DE 1ª CATEGORIA, COM PLACA VIBRATÓRIA. AF_08/2023</t>
  </si>
  <si>
    <t>REATERRO MANUAL DE VALAS, COM PLACA VIBRATÓRIA. AF_08/2023</t>
  </si>
  <si>
    <t>ATERRO MECANIZADO DE VALA COM MINICARREGADEIRA, COM SOLO ARGILO-ARENOSO. AF_08/2023</t>
  </si>
  <si>
    <t>ATERRO MECANIZADO DE VALA COM MINICARREGADEIRA, COM AREIA PARA ATERRO. AF_08/2023</t>
  </si>
  <si>
    <t>REATERRO MECANIZADO DE VALA COM MINICARREGADEIRA, COM COMPACTADOR DE SOLOS DE PERCUSSÃO. AF_08/2023</t>
  </si>
  <si>
    <t>REATERRO MECANIZADO DE VALA COM MINICARREGADEIRA, COM PLACA VIBRATÓRIA. AF_08/2023</t>
  </si>
  <si>
    <t>COMPACTAÇÃO DE VALAS COM ROLO COMPRESSOR. AF_08/2023</t>
  </si>
  <si>
    <t>ALVENARIA ESTRUTURAL DE BLOCOS CERÂMICOS 14X19X39, (ESPESSURA DE 14 CM), UTILIZANDO PALHETA E ARGAMASSA DE ASSENTAMENTO COM PREPARO EM BETONEIRA. AF_03/2023</t>
  </si>
  <si>
    <t>ALVENARIA ESTRUTURAL DE BLOCOS CERÂMICOS 14X19X39, (ESPESSURA DE 14 CM), UTILIZANDO PALHETA E ARGAMASSA DE ASSENTAMENTO COM PREPARO MANUAL. AF_03/2023</t>
  </si>
  <si>
    <t>ALVENARIA ESTRUTURAL DE BLOCOS CERÂMICOS 14X19X29, (ESPESSURA DE 14 CM), UTILIZANDO PALHETA E ARGAMASSA DE ASSENTAMENTO COM PREPARO EM BETONEIRA. AF_03/2023</t>
  </si>
  <si>
    <t>ALVENARIA ESTRUTURAL DE BLOCOS CERÂMICOS 14X19X29, (ESPESSURA DE 14 CM), UTILIZANDO PALHETA E ARGAMASSA DE ASSENTAMENTO COM PREPARO MANUAL. AF_03/2023</t>
  </si>
  <si>
    <t>ALVENARIA ESTRUTURAL DE BLOCOS CERÂMICOS 14X19X39, (ESPESSURA DE 14 CM), UTILIZANDO COLHER DE PEDREIRO E ARGAMASSA DE ASSENTAMENTO COM PREPARO EM BETONEIRA. AF_03/2023</t>
  </si>
  <si>
    <t>ALVENARIA ESTRUTURAL DE BLOCOS CERÂMICOS 14X19X39, (ESPESSURA DE 14 CM), UTILIZANDO COLHER DE PEDREIRO E ARGAMASSA DE ASSENTAMENTO COM PREPARO MANUAL. AF_03/2023</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</si>
  <si>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</si>
  <si>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</si>
  <si>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ALVENARIA DE BLOCOS DE CONCRETO ESTRUTURAL 14X19X29 CM (ESPESSURA 14 CM), FBK = 14,0 MPA, UTILIZANDO PALHETA. AF_10/2022</t>
  </si>
  <si>
    <t>PAREDE COM SISTEMA EM CHAPAS DE GESSO PARA DRYWALL, USO INTERNO, COM DUAS FACES SIMPLES E ESTRUTURA METÁLICA COM GUIAS SIMPLES, SEM VÃOS. AF_07/2023_PS</t>
  </si>
  <si>
    <t>PAREDE COM SISTEMA EM CHAPAS DE GESSO PARA DRYWALL, USO INTERNO, COM DUAS FACES SIMPLES E ESTRUTURA METÁLICA COM GUIAS SIMPLES PARA PAREDES COM ÁREA LÍQUIDA MAIOR OU IGUAL A 6 M2, COM VÃOS. AF_07/2023_PS</t>
  </si>
  <si>
    <t>PAREDE COM SISTEMA EM CHAPAS DE GESSO PARA DRYWALL, USO INTERNO, COM DUAS FACES SIMPLES E ESTRUTURA METÁLICA COM GUIAS DUPLAS, SEM VÃOS. AF_07/2023_PS</t>
  </si>
  <si>
    <t>PAREDE COM SISTEMA EM CHAPAS DE GESSO PARA DRYWALL, USO INTERNO, COM DUAS FACES SIMPLES E ESTRUTURA METÁLICA COM GUIAS DUPLAS PARA PAREDES COM ÁREA LÍQUIDA MAIOR OU IGUAL A 6 M2, COM VÃOS. AF_07/2023_PS</t>
  </si>
  <si>
    <t>PAREDE COM SISTEMA EM CHAPAS DE GESSO PARA DRYWALL, USO INTERNO, COM UMA FACE SIMPLES E OUTRA FACE DUPLA E ESTRUTURA METÁLICA COM GUIAS SIMPLES, SEM VÃOS. AF_07/2023_PS</t>
  </si>
  <si>
    <t>PAREDE COM SISTEMA EM CHAPAS DE GESSO PARA DRYWALL, USO INTERNO, COM UMA FACE SIMPLES E OUTRA FACE DUPLA E ESTRUTURA METÁLICA COM GUIAS SIMPLES PARA PAREDES COM ÁREA LÍQUIDA MAIOR OU IGUAL A 6 M2, COM VÃOS. AF_07/2023_PS</t>
  </si>
  <si>
    <t>PAREDE COM SISTEMA EM CHAPAS DE GESSO PARA DRYWALL, USO INTERNO COM UMA FACE SIMPLES E OUTRA FACE DUPLA E ESTRUTURA METÁLICA COM GUIAS DUPLAS, SEM VÃOS. AF_07/2023_PS</t>
  </si>
  <si>
    <t>PAREDE COM SISTEMA EM CHAPAS DE GESSO PARA DRYWALL, USO INTERNO, COM DUAS FACES DUPLAS E ESTRUTURA METÁLICA COM GUIAS SIMPLES, SEM VÃOS. AF_07/2023_PS</t>
  </si>
  <si>
    <t>PAREDE COM SISTEMA EM CHAPAS DE GESSO PARA DRYWALL, USO INTERNO, COM DUAS FACES DUPLAS E ESTRUTURA METÁLICA COM GUIAS SIMPLES PARA PAREDES COM ÁREA LÍQUIDA MAIOR OU IGUAL A 6 M2, COM VÃOS. AF_07/2023_PS</t>
  </si>
  <si>
    <t>PAREDE COM SISTEMA EM CHAPAS DE GESSO PARA DRYWALL, USO INTERNO COM DUAS FACES DUPLAS E ESTRUTURA METÁLICA COM GUIAS DUPLAS, SEM VÃOS. AF_07/2023_PS</t>
  </si>
  <si>
    <t>PAREDE COM SISTEMA EM CHAPAS DE GESSO PARA DRYWALL, USO INTERNO, COM DUAS FACES DUPLAS E ESTRUTURA METÁLICA COM GUIAS DUPLAS PARA PAREDES COM ÁREA LÍQUIDA MAIOR OU IGUAL A 6 M2, COM VÃOS. AF_07/2023_PS</t>
  </si>
  <si>
    <t>PAREDE COM SISTEMA EM CHAPAS DE GESSO PARA DRYWALL, USO INTERNO, COM UMA FACE SIMPLES E ESTRUTURA METÁLICA COM GUIAS SIMPLES, SEM VÃOS. AF_07/2023_PS</t>
  </si>
  <si>
    <t>PAREDE COM SISTEMA EM CHAPAS DE GESSO PARA DRYWALL, USO INTERNO, COM UMA FACE SIMPLES E ESTRUTURA METÁLICA COM GUIAS SIMPLES PARA PAREDES COM ÁREA LÍQUIDA MAIOR OU IGUAL A 6 M2, COM VÃOS. AF_07/2023_PS</t>
  </si>
  <si>
    <t>INSTALAÇÃO DE REFORÇO METÁLICO EM PAREDE DRYWALL. AF_07/2023</t>
  </si>
  <si>
    <t>INSTALAÇÃO DE REFORÇO DE MADEIRA EM PAREDE DRYWALL. AF_07/2023</t>
  </si>
  <si>
    <t>PAREDE COM SISTEMA EM CHAPAS DE GESSO PARA DRYWALL, USO INTERNO, COM DUAS FACES SIMPLES E ESTRUTURA METÁLICA COM GUIAS SIMPLES PARA PAREDES COM ÁREA LÍQUIDA MENOR QUE 6 M2, COM VÃOS. AF_07/2023_PS</t>
  </si>
  <si>
    <t>PAREDE COM SISTEMA EM CHAPAS DE GESSO PARA DRYWALL, USO INTERNO, COM DUAS FACES SIMPLES E ESTRUTURA METÁLICA COM GUIAS DUPLAS PARA PAREDES COM ÁREA LÍQUIDA MENOR QUE 6 M2, COM VÃOS. AF_07/2023_PS</t>
  </si>
  <si>
    <t>PAREDE COM SISTEMA EM CHAPAS DE GESSO PARA DRYWALL, USO INTERNO, COM UMA FACE SIMPLES E OUTRA FACE DUPLA E ESTRUTURA METÁLICA COM GUIAS SIMPLES PARA PAREDES COM ÁREA LÍQUIDA MENOR QUE 6 M2, COM VÃOS. AF_07/2023_PS</t>
  </si>
  <si>
    <t>PAREDE COM SISTEMA EM CHAPAS DE GESSO PARA DRYWALL, USO INTERNO, COM UMA FACE SIMPLES E OUTRA FACE DUPLA E ESTRUTURA METÁLICA COM GUIAS DUPLAS PARA PAREDES COM ÁREA LÍQUIDA MENOR QUE 6 M2, COM VÃOS. AF_07/2023_PS</t>
  </si>
  <si>
    <t>PAREDE COM SISTEMA EM CHAPAS DE GESSO PARA DRYWALL, USO INTERNO, COM DUAS FACES DUPLAS E ESTRUTURA METÁLICA COM GUIAS SIMPLES PARA PAREDES COM ÁREA LÍQUIDA MENOR QUE 6 M2, COM VÃOS. AF_07/2023_PS</t>
  </si>
  <si>
    <t>PAREDE COM SISTEMA EM CHAPAS DE GESSO PARA DRYWALL, USO INTERNO, COM DUAS FACES DUPLAS E ESTRUTURA METÁLICA COM GUIAS DUPLAS PARA PAREDES COM ÁREA LÍQUIDA MENOR QUE 6 M2, COM VÃOS. AF_07/2023_PS</t>
  </si>
  <si>
    <t>PAREDE COM SISTEMA EM CHAPAS DE GESSO PARA DRYWALL, USO INTERNO, COM UMA FACE SIMPLES E ESTRUTURA METÁLICA COM GUIAS SIMPLES PARA PAREDES COM ÁREA LÍQUIDA MENOR QUE 6 M2, COM VÃOS. AF_07/2023_PS</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</si>
  <si>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</si>
  <si>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</si>
  <si>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</si>
  <si>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</si>
  <si>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BARRAS DE LIGAÇÃO, AÇO CA-50 DE 10 MM, PARA EXECUÇÃO DE PAVIMENTO DE CONCRETO - FORNECIMENTO E INSTALAÇÃO. AF_04/2022</t>
  </si>
  <si>
    <t>FORNECIMENTO E INSTALAÇÃO DE PLACA DE OBRA COM CHAPA GALVANIZADA E ESTRUTURA DE MADEIRA. AF_03/2022_PS</t>
  </si>
  <si>
    <t>APLICAÇÃO MANUAL DE FUNDO SELADOR ACRÍLICO EM PANOS COM PRESENÇA DE VÃOS DE EDIFÍCIOS DE MÚLTIPLOS PAVIMENTOS. AF_03/2024</t>
  </si>
  <si>
    <t>APLICAÇÃO MANUAL DE FUNDO SELADOR ACRÍLICO EM PANOS CEGOS DE FACHADA (SEM PRESENÇA DE VÃOS) DE EDIFÍCIOS DE MÚLTIPLOS PAVIMENTOS. AF_03/2024</t>
  </si>
  <si>
    <t>APLICAÇÃO MANUAL DE FUNDO SELADOR ACRÍLICO EM SUPERFÍCIES EXTERNAS DE SACADA DE EDIFÍCIOS DE MÚLTIPLOS PAVIMENTOS. AF_03/2024</t>
  </si>
  <si>
    <t>APLICAÇÃO MANUAL DE FUNDO SELADOR ACRÍLICO EM SUPERFÍCIES INTERNAS DA SACADA DE EDIFÍCIOS DE MÚLTIPLOS PAVIMENTOS. AF_03/2024</t>
  </si>
  <si>
    <t>APLICAÇÃO MANUAL DE FUNDO SELADOR ACRÍLICO EM PAREDES EXTERNAS DE CASAS. AF_03/2024</t>
  </si>
  <si>
    <t>APLICAÇÃO MANUAL DE PINTURA COM TINTA TEXTURIZADA ACRÍLICA EM PANOS COM PRESENÇA DE VÃOS DE EDIFÍCIOS DE MÚLTIPLOS PAVIMENTOS, UMA COR. AF_03/2024</t>
  </si>
  <si>
    <t>APLICAÇÃO MANUAL DE PINTURA COM TINTA TEXTURIZADA ACRÍLICA EM PANOS CEGOS DE FACHADA (SEM PRESENÇA DE VÃOS) DE EDIFÍCIOS DE MÚLTIPLOS PAVIMENTOS, UMA COR. AF_03/2024</t>
  </si>
  <si>
    <t>APLICAÇÃO MANUAL DE PINTURA COM TINTA TEXTURIZADA ACRÍLICA EM SUPERFÍCIES EXTERNAS DE SACADA DE EDIFÍCIOS DE MÚLTIPLOS PAVIMENTOS, UMA COR. AF_03/2024</t>
  </si>
  <si>
    <t>APLICAÇÃO MANUAL DE PINTURA COM TINTA TEXTURIZADA ACRÍLICA EM SUPERFÍCIES INTERNAS DA SACADA DE EDIFÍCIOS DE MÚLTIPLOS PAVIMENTOS, UMA COR. AF_03/2024</t>
  </si>
  <si>
    <t>APLICAÇÃO MANUAL DE PINTURA COM TINTA TEXTURIZADA ACRÍLICA EM PAREDES EXTERNAS DE CASAS, UMA COR. AF_03/2024</t>
  </si>
  <si>
    <t>APLICAÇÃO MANUAL DE PINTURA COM TINTA TEXTURIZADA ACRÍLICA EM PANOS COM PRESENÇA DE VÃOS DE EDIFÍCIOS DE MÚLTIPLOS PAVIMENTOS, DUAS CORES. AF_03/2024</t>
  </si>
  <si>
    <t>APLICAÇÃO MANUAL DE PINTURA COM TINTA TEXTURIZADA ACRÍLICA EM PANOS CEGOS DE FACHADA (SEM PRESENÇA DE VÃOS) DE EDIFÍCIOS DE MÚLTIPLOS PAVIMENTOS, DUAS CORES. AF_03/2024</t>
  </si>
  <si>
    <t>APLICAÇÃO MANUAL DE PINTURA COM TINTA TEXTURIZADA ACRÍLICA EM SUPERFÍCIES EXTERNAS DE SACADA DE EDIFÍCIOS DE MÚLTIPLOS PAVIMENTOS, DUAS CORES. AF_03/2024</t>
  </si>
  <si>
    <t>APLICAÇÃO MANUAL DE PINTURA COM TINTA TEXTURIZADA ACRÍLICA EM SUPERFÍCIES INTERNAS DA SACADA DE EDIFÍCIOS DE MÚLTIPLOS PAVIMENTOS, DUAS CORES. AF_03/2024</t>
  </si>
  <si>
    <t>APLICAÇÃO MANUAL DE PINTURA COM TINTA TEXTURIZADA ACRÍLICA EM PAREDES EXTERNAS DE CASAS, DUAS CORES. AF_03/2024</t>
  </si>
  <si>
    <t>APLICAÇÃO MANUAL DE PINTURA COM TINTA TEXTURIZADA ACRÍLICA EM MOLDURAS DE EPS. AF_03/2024</t>
  </si>
  <si>
    <t>FUNDO SELADOR ACRÍLICO, APLICAÇÃO MANUAL EM TETO, UMA DEMÃO. AF_04/2023</t>
  </si>
  <si>
    <t>FUNDO SELADOR ACRÍLICO, APLICAÇÃO MANUAL EM PAREDE, UMA DEMÃO. AF_04/2023</t>
  </si>
  <si>
    <t>PINTURA LÁTEX ACRÍLICA PREMIUM, APLICAÇÃO MANUAL EM TETO, DUAS DEMÃOS. AF_04/2023</t>
  </si>
  <si>
    <t>PINTURA LÁTEX ACRÍLICA PREMIUM, APLICAÇÃO MANUAL EM PAREDES, DUAS DEMÃOS. AF_04/2023</t>
  </si>
  <si>
    <t>EMASSAMENTO COM MASSA LÁTEX, APLICAÇÃO EM TETO, UMA DEMÃO, LIXAMENTO MANUAL. AF_04/2023</t>
  </si>
  <si>
    <t>EMASSAMENTO COM MASSA LÁTEX, APLICAÇÃO EM PAREDE, UMA DEMÃO, LIXAMENTO MANUAL. AF_04/2023</t>
  </si>
  <si>
    <t>EMASSAMENTO COM MASSA LÁTEX, APLICAÇÃO EM TETO, DUAS DEMÃOS, LIXAMENTO MANUAL. AF_04/2023</t>
  </si>
  <si>
    <t>EMASSAMENTO COM MASSA LÁTEX, APLICAÇÃO EM PAREDE, DUAS DEMÃOS, LIXAMENTO MANUAL. AF_04/2023</t>
  </si>
  <si>
    <t>TEXTURA ACRÍLICA, APLICAÇÃO MANUAL EM PAREDE, UMA DEMÃO. AF_04/2023</t>
  </si>
  <si>
    <t>TEXTURA ACRÍLICA, APLICAÇÃO MANUAL EM TETO, UMA DEMÃO. AF_04/2023</t>
  </si>
  <si>
    <t>APLICAÇÃO MANUAL DE TINTA LÁTEX ACRÍLICA EM PANOS COM PRESENÇA DE VÃOS DE EDIFÍCIOS DE MÚLTIPLOS PAVIMENTOS, DUAS DEMÃOS. AF_03/2024</t>
  </si>
  <si>
    <t>APLICAÇÃO MANUAL DE TINTA LÁTEX ACRÍLICA EM PANOS SEM PRESENÇA DE VÃOS DE EDIFÍCIOS DE MÚLTIPLOS PAVIMENTOS, DUAS DEMÃOS. AF_03/2024</t>
  </si>
  <si>
    <t>APLICAÇÃO MANUAL DE TINTA LÁTEX ACRÍLICA EM SUPERFÍCIES EXTERNAS DE SACADA DE EDIFÍCIOS DE MÚLTIPLOS PAVIMENTOS, DUAS DEMÃOS. AF_03/2024</t>
  </si>
  <si>
    <t>APLICAÇÃO MANUAL DE TINTA LÁTEX ACRÍLICA EM SUPERFÍCIES INTERNAS DE SACADA DE EDIFÍCIOS DE MÚLTIPLOS PAVIMENTOS, DUAS DEMÃOS. AF_03/2024</t>
  </si>
  <si>
    <t>APLICAÇÃO MANUAL DE TINTA LÁTEX ACRÍLICA EM PAREDE EXTERNAS DE CASAS, DUAS DEMÃOS. AF_03/2024</t>
  </si>
  <si>
    <t>APLICAÇÃO MANUAL DE MASSA ACRÍLICA EM PANOS DE FACHADA COM PRESENÇA DE VÃOS, DE EDIFÍCIOS DE MÚLTIPLOS PAVIMENTOS, UMA DEMÃO. AF_03/2024</t>
  </si>
  <si>
    <t>APLICAÇÃO MANUAL DE MASSA ACRÍLICA EM PANOS DE FACHADA SEM PRESENÇA DE VÃOS, DE EDIFÍCIOS DE MÚLTIPLOS PAVIMENTOS, UMA DEMÃO. AF_03/2024</t>
  </si>
  <si>
    <t>APLICAÇÃO MANUAL DE MASSA ACRÍLICA EM SUPERFÍCIES EXTERNAS DE SACADA DE EDIFÍCIOS DE MÚLTIPLOS PAVIMENTOS, UMA DEMÃO. AF_03/2024</t>
  </si>
  <si>
    <t>APLICAÇÃO MANUAL DE MASSA ACRÍLICA EM SUPERFÍCIES INTERNAS DE SACADA DE EDIFÍCIOS DE MÚLTIPLOS PAVIMENTOS, UMA DEMÃO. AF_03/2024</t>
  </si>
  <si>
    <t>APLICAÇÃO MANUAL DE MASSA ACRÍLICA EM PAREDES EXTERNAS DE CASAS, UMA DEMÃO. AF_03/2024</t>
  </si>
  <si>
    <t>APLICAÇÃO MANUAL DE MASSA ACRÍLICA EM PANOS DE FACHADA COM PRESENÇA DE VÃOS, DE EDIFÍCIOS DE MÚLTIPLOS PAVIMENTOS, DUAS DEMÃOS. AF_03/2024</t>
  </si>
  <si>
    <t>APLICAÇÃO MANUAL DE MASSA ACRÍLICA EM PANOS DE FACHADA SEM PRESENÇA DE VÃOS, DE EDIFÍCIOS DE MÚLTIPLOS PAVIMENTOS, DUAS DEMÃOS. AF_03/2024</t>
  </si>
  <si>
    <t>APLICAÇÃO MANUAL DE MASSA ACRÍLICA EM SUPERFÍCIES EXTERNAS DE SACADA DE EDIFÍCIOS DE MÚLTIPLOS PAVIMENTOS, DUAS DEMÃOS. AF_03/2024</t>
  </si>
  <si>
    <t>APLICAÇÃO MANUAL DE MASSA ACRÍLICA EM SUPERFÍCIES INTERNAS DE SACADA DE EDIFÍCIOS DE MÚLTIPLOS PAVIMENTOS, DUAS DEMÃOS. AF_03/2024</t>
  </si>
  <si>
    <t>APLICAÇÃO MANUAL DE MASSA ACRÍLICA EM PAREDES EXTERNAS DE CASAS, DUAS DEMÃOS. AF_03/2024</t>
  </si>
  <si>
    <t>PINTURA LÁTEX ACRÍLICA ECONÔMICA, APLICAÇÃO MANUAL EM TETO, DUAS DEMÃOS. AF_04/2023</t>
  </si>
  <si>
    <t>PINTURA LÁTEX ACRÍLICA STANDARD, APLICAÇÃO MANUAL EM TETO, DUAS DEMÃOS. AF_04/2023</t>
  </si>
  <si>
    <t>PINTURA LÁTEX ACRÍLICA ECONÔMICA, APLICAÇÃO MANUAL EM PAREDES, DUAS DEMÃOS. AF_04/2023</t>
  </si>
  <si>
    <t>PINTURA LÁTEX ACRÍLICA STANDARD, APLICAÇÃO MANUAL EM PAREDES, DUAS DEMÃOS. AF_04/2023</t>
  </si>
  <si>
    <t>REVESTIMENTO CERÂMICO PARA PISO COM PLACAS TIPO PORCELANATO DE DIMENSÕES 60X60 CM APLICADA EM AMBIENTES DE ÁREA MENOR QUE 5 M². AF_02/2023_PE</t>
  </si>
  <si>
    <t>REVESTIMENTO CERÂMICO PARA PISO COM PLACAS TIPO PORCELANATO DE DIMENSÕES 60X60 CM APLICADA EM AMBIENTES DE ÁREA ENTRE 5 M² E 10 M². AF_02/2023_PE</t>
  </si>
  <si>
    <t>REVESTIMENTO CERÂMICO PARA PISO COM PLACAS TIPO PORCELANATO DE DIMENSÕES 60X60 CM APLICADA EM AMBIENTES DE ÁREA MAIOR QUE 10 M². AF_02/2023_PE</t>
  </si>
  <si>
    <t>REVESTIMENTO CERÂMICO PARA PISO COM PLACAS TIPO PORCELANATO DE DIMENSÕES 80X80 CM APLICADA EM AMBIENTES DE ÁREA MENOR QUE 5 M². AF_02/2023_PE</t>
  </si>
  <si>
    <t>REVESTIMENTO CERÂMICO PARA PISO COM PLACAS TIPO PORCELANATO DE DIMENSÕES 80X80 CM APLICADA EM AMBIENTES DE ÁREA ENTRE 5 M² E 10 M². AF_02/2023_PE</t>
  </si>
  <si>
    <t>REVESTIMENTO CERÂMICO PARA PISO COM PLACAS TIPO PORCELANATO DE DIMENSÕES 80X80 CM APLICADA EM AMBIENTES DE ÁREA MAIOR QUE 10 M². AF_02/2023_PE</t>
  </si>
  <si>
    <t>EXECUÇÃO DE PASSEIO (CALÇADA) OU PISO DE CONCRETO COM CONCRETO MOLDADO IN LOCO, USINADO C20, ACABAMENTO CONVENCIONAL, NÃO ARMADO. AF_08/2022</t>
  </si>
  <si>
    <t>EXECUÇÃO DE PASSEIO (CALÇADA) OU PISO DE CONCRETO COM CONCRETO MOLDADO IN LOCO, USINADO C25, ACABAMENTO CONVENCIONAL, NÃO ARMADO. AF_03/2023</t>
  </si>
  <si>
    <t>PISO PODOTÁTIL DE ALERTA OU DIRECIONAL, DE CONCRETO, ASSENTADO SOBRE ARGAMASSA. AF_03/2024</t>
  </si>
  <si>
    <t>CONTRAPISO EM ARGAMASSA PRONTA, PREPARO MANUAL, APLICADO EM ÁREAS SECAS SOBRE LAJE, ADERIDO, ACABAMENTO NÃO REFORÇADO, ESPESSURA 2CM. AF_07/2021</t>
  </si>
  <si>
    <t>APLICAÇÃO MANUAL DE GESSO DESEMPENADO (SEM TALISCAS) EM TETO DE AMBIENTES DE ÁREA MAIOR QUE 10M², ESPESSURA DE 0,5CM. AF_03/2023</t>
  </si>
  <si>
    <t>APLICAÇÃO MANUAL DE GESSO DESEMPENADO (SEM TALISCAS) EM TETO DE AMBIENTES DE ÁREA ENTRE 5M² E 10M², ESPESSURA DE 0,5CM. AF_03/2023</t>
  </si>
  <si>
    <t>APLICAÇÃO MANUAL DE GESSO DESEMPENADO (SEM TALISCAS) EM TETO DE AMBIENTES DE ÁREA MENOR QUE 5M², ESPESSURA DE 0,5CM. AF_03/2023</t>
  </si>
  <si>
    <t>APLICAÇÃO MANUAL DE GESSO DESEMPENADO (SEM TALISCAS) EM TETO DE AMBIENTES DE ÁREA MAIOR QUE 10M², ESPESSURA DE 1,0CM. AF_03/2023</t>
  </si>
  <si>
    <t>APLICAÇÃO MANUAL DE GESSO DESEMPENADO (SEM TALISCAS) EM TETO DE AMBIENTES DE ÁREA ENTRE 5M² E 10M², ESPESSURA DE 1,0CM. AF_03/2023</t>
  </si>
  <si>
    <t>APLICAÇÃO MANUAL DE GESSO DESEMPENADO (SEM TALISCAS) EM TETO DE AMBIENTES DE ÁREA MENOR QUE 5M², ESPESSURA DE 1,0CM. AF_03/2023</t>
  </si>
  <si>
    <t>APLICAÇÃO MANUAL DE GESSO DESEMPENADO (SEM TALISCAS) EM PAREDES, ESPESSURA DE 0,5CM. AF_03/2023</t>
  </si>
  <si>
    <t>APLICAÇÃO MANUAL DE GESSO DESEMPENADO (SEM TALISCAS) EM PAREDES, ESPESSURA DE 1,0CM. AF_03/2023</t>
  </si>
  <si>
    <t>APLICAÇÃO MANUAL DE GESSO SARRAFEADO (COM TALISCAS) EM PAREDES, ESPESSURA DE 1,0CM. AF_03/2023</t>
  </si>
  <si>
    <t>APLICAÇÃO MANUAL DE GESSO SARRAFEADO (COM TALISCAS) EM PAREDES, ESPESSURA DE 1,5CM. AF_03/2023</t>
  </si>
  <si>
    <t>APLICAÇÃO DE GESSO PROJETADO COM EQUIPAMENTO DE PROJEÇÃO EM PAREDES, DESEMPENADO (SEM TALISCAS), ESPESSURA DE 0,5CM. AF_03/2023</t>
  </si>
  <si>
    <t>APLICAÇÃO DE GESSO PROJETADO COM EQUIPAMENTO DE PROJEÇÃO EM PAREDES, DESEMPENADO (SEM TALISCAS), ESPESSURA DE 1,0CM. AF_03/2023</t>
  </si>
  <si>
    <t>APLICAÇÃO DE GESSO PROJETADO COM EQUIPAMENTO DE PROJEÇÃO EM PAREDES, SARRAFEADO (COM TALISCAS), ESPESSURA DE 1,0CM. AF_03/2023</t>
  </si>
  <si>
    <t>APLICAÇÃO DE GESSO PROJETADO COM EQUIPAMENTO DE PROJEÇÃO EM PAREDES, SARRAFEADO (COM TALISCAS), ESPESSURA DE 1,5CM. AF_03/2023</t>
  </si>
  <si>
    <t>EMBOÇO, EM ARGAMASSA TRAÇO 1:2:8, PREPARO MECÂNICO, APLICADO MANUALMENTE EM PAREDES INTERNAS DE AMBIENTES COM ÁREA MENOR QUE 5M², E =17,5MM, COM TALISCAS. AF_03/2024</t>
  </si>
  <si>
    <t>EMBOÇO, EM ARGAMASSA TRAÇO 1:2:8, PREPARO MANUAL, APLICADO MANUALMENTE EM PAREDES INTERNAS DE AMBIENTES COM ÁREA MENOR QUE 5M², E = 17,5MM, COM TALISCAS. AF_03/2024</t>
  </si>
  <si>
    <t>MASSA ÚNICA, EM ARGAMASSA TRAÇO 1:2:8, PREPARO MECÂNICO, APLICADA MANUALMENTE EM PAREDES INTERNAS DE AMBIENTES COM ÁREA ENTRE 5M² E 10M², E = 17,5MM, COM TALISCAS. AF_03/2024</t>
  </si>
  <si>
    <t>MASSA ÚNICA, EM ARGAMASSA TRAÇO 1:2:8, PREPARO MANUAL, APLICADA MANUALMENTE EM PAREDES INTERNAS DE AMBIENTES COM ÁREA ENTRE 5M² E 10M², E = 17,5MM, COM TALISCAS. AF_03/2024</t>
  </si>
  <si>
    <t>EMBOÇO, EM ARGAMASSA TRAÇO 1:2:8, PREPARO MECÂNICO, APLICADO MANUALMENTE EM PAREDES INTERNAS DE AMBIENTES COM ÁREA ENTRE 5M² E 10M², E = 17,5MM, COM TALISCAS. AF_03/2024</t>
  </si>
  <si>
    <t>EMBOÇO, EM ARGAMASSA TRAÇO 1:2:8, PREPARO MANUAL, APLICADO MANUALMENTE EM PAREDES INTERNAS DE AMBIENTES COM ÁREA ENTRE 5M² E 10M², E = 17,5MM, COM TALISCAS. AF_03/2024</t>
  </si>
  <si>
    <t>EMBOÇO, EM ARGAMASSA TRAÇO 1:2:8, PREPARO MECÂNICO, APLICADO MANUALMENTE EM PAREDES INTERNAS DE AMBIENTES COM ÁREA MAIOR QUE 10M², E = 17,5MM, COM TALISCAS. AF_03/2024</t>
  </si>
  <si>
    <t>EMBOÇO, EM ARGAMASSA TRAÇO 1:2:8, PREPARO MANUAL, APLICADO MANUALMENTE EM PAREDES INTERNAS DE AMBIENTES COM ÁREA MAIOR QUE 10M², E = 17,5MM, COM TALISCAS. AF_03/2024</t>
  </si>
  <si>
    <t>EMBOÇO, EM ARGAMASSA INDUSTRIALIZADA, PREPARO MECÂNICO, APLICADO COM EQUIPAMENTO DE MISTURA E PROJEÇÃO DE ARGAMASSA EM PAREDES INTERNAS, E = 17,5MM, COM TALISCAS. AF_03/2024</t>
  </si>
  <si>
    <t>MASSA ÚNICA, EM ARGAMASSA INDUSTRIALIZADA, PREPARO MECÂNICO, APLICADA COM EQUIPAMENTO DE MISTURA E PROJEÇÃO DE ARGAMASSA EM PAREDES INTERNAS, E = 5MM, SEM TALISCAS. AF_03/2024</t>
  </si>
  <si>
    <t>EMBOÇO, EM ARGAMASSA TRAÇO 1:2:8, PREPARO MECÂNICO, APLICADO MANUALMENTE EM PAREDES INTERNAS, PARA AMBIENTES COM ÁREA MENOR QUE 5M², E = 10MM, COM TALISCAS. AF_03/2024</t>
  </si>
  <si>
    <t>EMBOÇO, EM ARGAMASSA TRAÇO 1:2:8, PREPARO MANUAL, APLICADO MANUALMENTE EM PAREDES INTERNAS, PARA AMBIENTES COM ÁREA MENOR QUE 5M², E = 10MM, COM TALISCAS. AF_03/2024</t>
  </si>
  <si>
    <t>MASSA ÚNICA, EM ARGAMASSA TRAÇO 1:2:8, PREPARO MECÂNICO, APLICADA MANUALMENTE EM PAREDES INTERNAS DE AMBIENTES COM ÁREA ENTRE 5M² E 10M², E = 10MM, COM TALISCAS. AF_03/2024</t>
  </si>
  <si>
    <t>MASSA ÚNICA, EM ARGAMASSA TRAÇO 1:2:8, PREPARO MANUAL, APLICADA MANUALMENTE EM PAREDES INTERNAS DE AMBIENTES COM ÁREA ENTRE 5M² E 10M², E = 10MM, COM TALISCAS. AF_03/2024</t>
  </si>
  <si>
    <t>EMBOÇO, EM ARGAMASSA TRAÇO 1:2:8, PREPARO MECÂNICO, APLICADO MANUALMENTE EM PAREDES INTERNAS DE AMBIENTES COM ÁREA ENTRE 5M² E 10M², E = 10MM, COM TALISCAS. AF_03/2024</t>
  </si>
  <si>
    <t>EMBOÇO, EM ARGAMASSA TRAÇO 1:2:8, PREPARO MANUAL, APLICADO MANUALMENTE EM PAREDES INTERNAS DE AMBIENTES COM ÁREA ENTRE 5M² E 10M², E = 10MM, COM TALISCAS. AF_03/2024</t>
  </si>
  <si>
    <t>EMBOÇO, EM ARGAMASSA TRAÇO 1:2:8, PREPARO MECÂNICO, APLICADO MANUALMENTE EM PAREDES INTERNAS DE AMBIENTES COM ÁREA MAIOR QUE 10M², E = 10MM, COM TALISCAS. AF_03/2024</t>
  </si>
  <si>
    <t>EMBOÇO, EM ARGAMASSA TRAÇO 1:2:8, PREPARO MANUAL, APLICADO MANUALMENTE EM PAREDES INTERNAS DE AMBIENTES COM ÁREA MAIOR QUE 10M², E = 10MM, COM TALISCAS. AF_03/2024</t>
  </si>
  <si>
    <t>EMBOÇO, EM ARGAMASSA INDUSTRIALIZADA, PREPARO MECÂNICO, APLICADO COM EQUIPAMENTO DE MISTURA E PROJEÇÃO DE ARGAMASSA EM PAREDES INTERNAS, E = 10MM, COM TALISCAS. AF_03/2024</t>
  </si>
  <si>
    <t>MASSA ÚNICA, EM ARGAMASSA INDUSTRIALIZADA, PREPARO MECÂNICO, APLICADA COM EQUIPAMENTO DE MISTURA E PROJEÇÃO DE ARGAMASSA EM PAREDES INTERNAS, E = 10MM, SEM TALISCAS. AF_03/2024</t>
  </si>
  <si>
    <t>EMBOÇO OU MASSA ÚNICA EM ARGAMASSA TRAÇO 1:2:8, PREPARO MANUAL, APLICADA MANUALMENTE EM SUPERFÍCIES EXTERNAS DA SACADA, ESPESSURA MAIOR OU IGUAL A 50 MM, SEM USO DE TELA METÁLICA DE REFORÇO CONTRA FISSURAÇÃO. AF_08/2022</t>
  </si>
  <si>
    <t>REVESTIMENTO DECORATIVO MONOCAMADA EXECUTADO MANUALMENTE EM FACHADA DE UM EDIFÍCIO DE ESTRUTURA CONVENCIONAL E ACABAMENTO RASPADO. AF_03/2024</t>
  </si>
  <si>
    <t>REVESTIMENTO DECORATIVO MONOCAMADA EXECUTADO MANUALMENTE EM FACHADA DE UM EDIFÍCIO DE ALVENARIA ESTRUTURAL E ACABAMENTO RASPADO. AF_03/2024</t>
  </si>
  <si>
    <t>REVESTIMENTO DECORATIVO MONOCAMADA EXECUTADO COM EQUIPAMENTO DE PROJEÇÃO EM FACHADA DE UM EDIFÍCIO DE ESTRUTURA CONVENCIONAL E ACABAMENTO RASPADO. AF_03/2024</t>
  </si>
  <si>
    <t>REVESTIMENTO DECORATIVO MONOCAMADA EXECUTADO COM EQUIPAMENTO DE PROJEÇÃO EM FACHADA DE UM EDIFÍCIO DE ALVENARIA ESTRUTURAL E ACABAMENTO RASPADO. AF_03/2024</t>
  </si>
  <si>
    <t>REVESTIMENTO DECORATIVO MONOCAMADA EXECUTADO MANUALMENTE EM FACHADA DE UM EDIFÍCIO DE ESTRUTURA CONVENCIONAL E ACABAMENTO TRAVERTINO. AF_03/2024</t>
  </si>
  <si>
    <t>REVESTIMENTO DECORATIVO MONOCAMADA EXECUTADO MANUALMENTE EM FACHADA DE UM EDIFÍCIO DE ALVENARIA ESTRUTURAL E ACABAMENTO TRAVERTINO. AF_03/2024</t>
  </si>
  <si>
    <t>REVESTIMENTO DECORATIVO MONOCAMADA EXECUTADO COM EQUIPAMENTO DE PROJEÇÃO EM FACHADA DE UM EDIFÍCIO DE ESTRUTURA CONVENCIONAL E ACABAMENTO TRAVERTINO. AF_03/2024</t>
  </si>
  <si>
    <t>REVESTIMENTO DECORATIVO MONOCAMADA EXECUTADO COM EQUIPAMENTO DE PROJEÇÃO EM FACHADA DE UM EDIFÍCIO DE ALVENARIA ESTRUTURAL E ACABAMENTO TRAVERTINO. AF_03/2024</t>
  </si>
  <si>
    <t>MASSA ÚNICA, EM ARGAMASSA TRAÇO 1:2:8, PREPARO MECÂNICO, APLICADA MANUALMENTE EM TETO, E = 17,5MM, COM TALISCAS. AF_03/2024</t>
  </si>
  <si>
    <t>MASSA ÚNICA, EM ARGAMASSA TRAÇO 1:2:8, PREPARO MECÂNICO, APLICADA MANUALMENTE EM TETO, E = 10MM, COM TALISCAS. AF_03/2024</t>
  </si>
  <si>
    <t>APLICAÇÃO MANUAL DE GESSO DESEMPENADO (SEM TALISCAS) EM TETO DE AMBIENTES COM PAREDES EM PÉ DIREITO DUPLO E ÁREA MAIOR QUE 10M², ESPESSURA DE 0,5CM. AF_03/2023</t>
  </si>
  <si>
    <t>APLICAÇÃO MANUAL DE GESSO DESEMPENADO (SEM TALISCAS) EM TETO DE AMBIENTES COM PAREDES EM PÉ DIREITO DUPLO E ÁREA ENTRE 5M² E 10M², ESPESSURA DE 0,5CM. AF_03/2023</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</si>
  <si>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</si>
  <si>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MAIOR QUE 10M², ESPESSURA DE 1,0CM. AF_03/2023</t>
  </si>
  <si>
    <t>APLICAÇÃO MANUAL DE GESSO DESEMPENADO (SEM TALISCAS) EM TETO DE AMBIENTES COM PAREDES EM PÉ DIREITO DUPLO E ÁREA ENTRE 5M² E 10M², ESPESSURA DE 1,0CM. AF_03/2023</t>
  </si>
  <si>
    <t>APLICAÇÃO MANUAL DE GESSO DESEMPENADO (SEM TALISCAS) EM TETO DE AMBIENTES COM PAREDES EM PÉ DIREITO DUPLO E ÁREA MENOR QUE 5M², ESPESSURA DE 1,0CM. AF_03/2023</t>
  </si>
  <si>
    <t>APLICAÇÃO MANUAL DE GESSO DESEMPENADO (SEM TALISCAS) EM PAREDES COM PÉ DIREITO DUPLO, ESPESSURA DE 0,5CM. AF_03/2023</t>
  </si>
  <si>
    <t>APLICAÇÃO MANUAL DE GESSO DESEMPENADO (SEM TALISCAS) EM PAREDES COM PÉ DIREITO DUPLO, ESPESSURA DE 1,0CM. AF_03/2023</t>
  </si>
  <si>
    <t>APLICAÇÃO MANUAL DE GESSO SARRAFEADO (COM TALISCAS) EM PAREDES COM PÉ DIREITO DUPLO, ESPESSURA DE 1,0CM. AF_03/2023</t>
  </si>
  <si>
    <t>APLICAÇÃO MANUAL DE GESSO SARRAFEADO (COM TALISCAS) EM PAREDES COM PÉ DIREITO DUPLO, ESPESSURA DE 1,5CM. AF_03/2023</t>
  </si>
  <si>
    <t>MASSA ÚNICA, EM ARGAMASSA TRAÇO 1:2:8, PREPARO MECÂNICO, APLICADA MANUALMENTE EM PAREDES INTERNAS DE AMBIENTES COM ÁREA MAIOR QUE 10M², E = 17,5MM, COM TALISCAS. AF_03/2024</t>
  </si>
  <si>
    <t>MASSA ÚNICA, EM ARGAMASSA TRAÇO 1:2:8, PREPARO MANUAL, APLICADA MANUALMENTE EM PAREDES INTERNAS DE AMBIENTES COM ÁREA MAIOR QUE 10M², E = 17,5MM, COM TALISCAS. AF_03/2024</t>
  </si>
  <si>
    <t>MASSA ÚNICA, EM ARGAMASSA INDUSTRIALIZADA, PREPARO MECÂNICO, APLICADA COM EQUIPAMENTO DE MISTURA E PROJEÇÃO DE ARGAMASSA EM PAREDES INTERNAS, E = 17,5MM, COM TALISCAS. AF_03/2024</t>
  </si>
  <si>
    <t>EMBOÇO, EM ARGAMASSA TRAÇO 1:2:8, PREPARO MANUAL, APLICADO MANUALMENTE EM PAREDES INTERNAS DE AMBIENTES COM PÉ-DIREITO DUPLO E ÁREA ENTRE 5M² E 10M², E = 17,5MM, COM TALISCAS. AF_03/2024</t>
  </si>
  <si>
    <t>MASSA ÚNICA, EM ARGAMASSA TRAÇO 1:2:8, PREPARO MECÂNICO, APLICADA MANUALMENTE EM PAREDES INTERNAS DE AMBIENTES COM PÉ-DIREITO DUPLO E ÁREA MAIOR QUE 10M², E = 17,5MM, COM TALISCAS. AF_03/2024</t>
  </si>
  <si>
    <t>MASSA ÚNICA, EM ARGAMASSA TRAÇO 1:2:8, PREPARO MANUAL, APLICADA MANUALMENTE EM PAREDES INTERNAS DE AMBIENTES COM PÉ-DIREITO DUPLO E ÁREA MAIOR QUE 10M², E = 17,5MM, COM TALISCAS. AF_03/2024</t>
  </si>
  <si>
    <t>EMBOÇO, EM ARGAMASSA TRAÇO 1:2:8, PREPARO MECÂNICO, APLICADO MANUALMENTE EM PAREDES INTERNAS DE AMBIENTES COM PÉ-DIREITO DUPLO E ÁREA MAIOR QUE 10M², E = 17,5MM, COM TALISCAS. AF_03/2024</t>
  </si>
  <si>
    <t>MASSA ÚNICA, EM ARGAMASSA TRAÇO 1:2:8 PREPARO MECÂNICO, APLICADA MANUALMENTE EM PAREDES INTERNAS DE AMBIENTES COM ÁREA MAIOR QUE 10M², E = 10MM, COM TALISCAS. AF_03/2024</t>
  </si>
  <si>
    <t>MASSA ÚNICA, EM ARGAMASSA TRAÇO 1:2:8 PREPARO MANUAL, APLICADA MANUALMENTE EM PAREDES INTERNAS DE AMBIENTES COM ÁREA MAIOR QUE 10M², E = 10MM, COM TALISCAS. AF_03/2024</t>
  </si>
  <si>
    <t>MASSA ÚNICA, EM ARGAMASSA INDUSTRIALIZADA, PREPARO MECÂNICO, APLICADA COM EQUIPAMENTO DE MISTURA E PROJEÇÃO DE ARGAMASSA EM PAREDES INTERNAS, E = 10MM, COM TALISCAS. AF_03/2024</t>
  </si>
  <si>
    <t>EMBOÇO, EM ARGAMASSA TRAÇO 1:2:8, PREPARO MECÂNICO, APLICADO MANUALMENTE EM PAREDES INTERNAS DE AMBIENTES COM PÉ-DIREITO DUPLO E ÁREA MENOR QUE 5M², E = 17,5MM, COM TALISCAS. AF_03/2024</t>
  </si>
  <si>
    <t>EMBOÇO, EM ARGAMASSA TRAÇO 1:2:8, PREPARO MANUAL, APLICADO MANUALMENTE EM PAREDES INTERNAS DE AMBIENTES COM PÉ-DIREITO DUPLO E ÁREA MENOR QUE 5M², E = 17,5MM, COM TALISCAS. AF_03/2024</t>
  </si>
  <si>
    <t>MASSA ÚNICA, EM ARGAMASSA TRAÇO 1:2:8, PREPARO MECÂNICO, APLICADA MANUALMENTE EM PAREDES INTERNAS DE AMBIENTES COM PÉ-DIREITO DUPLO E ÁREA ENTRE 5M² E 10M², E = 17,5MM, COM TALISCAS. AF_03/2024</t>
  </si>
  <si>
    <t>MASSA ÚNICA, EM ARGAMASSA TRAÇO 1:2:8, PREPARO MANUAL, APLICADA MANUALMENTE EM PAREDES INTERNAS DE AMBIENTES COM PÉ-DIREITO DUPLO E ÁREA ENTRE 5M² E 10M², E = 17,5MM, COM TALISCAS. AF_03/2024</t>
  </si>
  <si>
    <t>EMBOÇO, EM ARGAMASSA TRAÇO 1:2:8, PREPARO MECÂNICO, APLICADO MANUALMENTE EM PAREDES INTERNAS DE AMBIENTES COM PÉ-DIREITO DUPLO E ÁREA ENTRE 5M² E 10M², E = 17,5MM, COM TALISCAS. AF_03/2024</t>
  </si>
  <si>
    <t>EMBOÇO, EM ARGAMASSA TRAÇO 1:2:8, PREPARO MANUAL, APLICADO MANUALMENTE EM PAREDES INTERNAS DE AMBIENTES COM PÉ-DIREITO DUPLO E ÁREA MAIOR QUE 10M², E = 17,5MM, COM TALISCAS. AF_03/2024</t>
  </si>
  <si>
    <t>EMBOÇO, EM ARGAMASSA TRAÇO 1:2:8, PREPARO MECÂNICO, APLICADO MANUALMENTE EM PAREDES INTERNAS DE AMBIENTES COM PÉ-DIREITO DUPLO E ÁREA MENOR QUE 5M², E = 10MM, COM TALISCAS. AF_03/2024</t>
  </si>
  <si>
    <t>EMBOÇO, EM ARGAMASSA TRAÇO 1:2:8, PREPARO MANUAL, APLICADO MANUALMENTE EM PAREDES INTERNAS DE AMBIENTES COM PÉ-DIREITO DUPLO E ÁREA MENOR QUE 5M², E = 10MM, COM TALISCAS. AF_03/2024</t>
  </si>
  <si>
    <t>MASSA ÚNICA, EM ARGAMASSA TRAÇO 1:2:8, PREPARO MECÂNICO, APLICADA MANUALMENTE EM PAREDES INTERNAS DE AMBIENTES COM PÉ-DIREITO DUPLO E ÁREA ENTRE 5M² E 10M², E = 10MM, COM TALISCAS. AF_03/2024</t>
  </si>
  <si>
    <t>MASSA ÚNICA, EM ARGAMASSA TRAÇO 1:2:8, PREPARO MANUAL, APLICADA MANUALMENTE EM PAREDES INTERNAS DE AMBIENTES COM PÉ-DIREITO DUPLO E ÁREA ENTRE 5M² E 10M², E = 10MM, COM TALISCAS. AF_03/2024</t>
  </si>
  <si>
    <t>EMBOÇO, EM ARGAMASSA TRAÇO 1:2:8, PREPARO MECÂNICO, APLICADO MANUALMENTE EM PAREDES INTERNAS DE AMBIENTES COM PÉ-DIREITO DUPLO E ÁREA ENTRE 5M² E 10M², E = 10MM, COM TALISCAS. AF_03/2024</t>
  </si>
  <si>
    <t>EMBOÇO, EM ARGAMASSA TRAÇO 1:2:8, PREPARO MANUAL, APLICADO MANUALMENTE EM PAREDES INTERNAS DE AMBIENTES COM PÉ-DIREITO DUPLO E ÁREA ENTRE 5M² E 10M², E = 10MM, COM TALISCAS. AF_03/2024</t>
  </si>
  <si>
    <t>MASSA ÚNICA, EM ARGAMASSA TRAÇO 1:2:8, PREPARO MECÂNICO, APLICADA MANUALMENTE EM PAREDES INTERNAS DE AMBIENTES COM PÉ-DIREITO DUPLO ÁREA MAIOR QUE 10M², E = 10MM, COM TALISCAS. AF_03/2024</t>
  </si>
  <si>
    <t>MASSA ÚNICA, EM ARGAMASSA TRAÇO 1:2:8, PREPARO MANUAL, APLICADA MANUALMENTE EM PAREDES INTERNAS DE AMBIENTES COM PÉ-DIREITO DUPLO ÁREA MAIOR QUE 10M², E = 10MM, COM TALISCAS. AF_03/2024</t>
  </si>
  <si>
    <t>EMBOÇO, EM ARGAMASSA TRAÇO 1:2:8, PREPARO MECÂNICO, APLICADO MANUALMENTE EM PAREDES INTERNAS DE AMBIENTES COM PÉ-DIREITO DUPLO E ÁREA MAIOR QUE 10M², E = 10MM, COM TALISCAS. AF_03/2024</t>
  </si>
  <si>
    <t>EMBOÇO, EM ARGAMASSA TRAÇO 1:2:8, PREPARO MANUAL, APLICADO MANUALMENTE EM PAREDES INTERNAS DE AMBIENTES COM PÉ-DIREITO DUPLO E ÁREA MAIOR QUE 10M², E = 10MM, COM TALISCAS. AF_03/2024</t>
  </si>
  <si>
    <t>MASSA ÚNICA, EM ARGAMASSA TRAÇO 1:2:8, PREPARO MECÂNICO, APLICADA MANUALMENTE EM TETO DE AMBIENTES COM PAREDES EM PÉ-DIREITO DUPLO, E = 17,5MM, COM TALISCAS. AF_03/2024</t>
  </si>
  <si>
    <t>MASSA ÚNICA, EM ARGAMASSA TRAÇO 1:2:8, PREPARO MECÂNICO, APLICADA MANUALMENTE EM TETO DE AMBIENTES COM PAREDES EM PÉ-DIREITO DUPLO, E = 10MM, COM TALISCAS. AF_03/2024</t>
  </si>
  <si>
    <t>REVESTIMENTO CERÂMICO PARA PAREDES EXTERNAS EM PASTILHAS DE PORCELANA 5 X 5 CM (PLACAS DE 30 X 30 CM), ALINHADAS A PRUMO. AF_02/2023</t>
  </si>
  <si>
    <t>REVESTIMENTO CERÂMICO PARA PAREDES EXTERNAS EM PASTILHAS DE PORCELANA 5 X 5 CM (PLACAS DE 30 X 30 CM), ALINHADAS A PRUMO, APLICADO EM SUPERFÍCIES INTERNAS DE SACADA. AF_02/2023</t>
  </si>
  <si>
    <t>REVESTIMENTO CERÂMICO PARA PAREDES EXTERNAS EM PASTILHAS DE PORCELANA 2,5 X 2,5 CM (PLACAS DE 30 X 30 CM), ALINHADAS A PRUMO. AF_02/2023</t>
  </si>
  <si>
    <t>REVESTIMENTO CERÂMICO PARA PAREDES EXTERNAS EM PASTILHAS DE PORCELANA 2,5 X 2,5 CM (PLACAS DE 30 X 30 CM), ALINHADAS A PRUMO, APLICADO EM SUPERFÍCIES INTERNAS DE SACADA. AF_02/2023</t>
  </si>
  <si>
    <t>REVESTIMENTO CERÂMICO PARA PAREDES INTERNAS COM PLACAS TIPO PASTILHA DE DIMENSÕES 5 X 5 CM (PLACAS DE 30 X 30 CM) CM APLICADAS NA ALTURA INTEIRA DAS PAREDES. AF_02/2023</t>
  </si>
  <si>
    <t>REVESTIMENTO CERÂMICO PARA PAREDES INTERNAS COM PLACAS TIPO PASTILHA DE DIMENSÕES 2,5 X 2,5 CM (PLACAS DE 30 X 30 CM) CM APLICADAS NA ALTURA INTEIRA DAS PAREDES. AF_02/2023</t>
  </si>
  <si>
    <t>REVESTIMENTO CERÂMICO PARA PAREDES INTERNAS COM PLACAS TIPO PASTILHA DE DIMENSÕES 5 X 5 CM (PLACAS DE 30 X 30 CM) CM APLICADAS A MEIA ALTURA DAS PAREDES. AF_02/2023</t>
  </si>
  <si>
    <t>REVESTIMENTO CERÂMICO PARA PAREDES INTERNAS COM PLACAS TIPO PASTILHA DE DIMENSÕES 2,5 X 2,5 CM (PLACAS DE 30 X 30 CM) CM APLICADAS A MEIA ALTURA DAS PAREDES. AF_02/2023</t>
  </si>
  <si>
    <t>FORRO EM MADEIRA PINUS, PARA AMBIENTES RESIDENCIAIS, INCLUSIVE ESTRUTURA UNIDIRECIONAL DE FIXAÇÃO. AF_08/2023</t>
  </si>
  <si>
    <t>ACABAMENTOS PARA FORRO (RODA-FORRO EM MADEIRA PINUS). AF_08/2023</t>
  </si>
  <si>
    <t>FORRO EM MADEIRA PINUS, PARA AMBIENTES RESIDENCIAIS E COMERCIAIS, INCLUSIVE ESTRUTURA BIDIRECIONAL DE FIXAÇÃO. AF_08/2023</t>
  </si>
  <si>
    <t>FORRO EM PLACAS DE GESSO, PARA AMBIENTES RESIDENCIAIS. AF_08/2023_PS</t>
  </si>
  <si>
    <t>FORRO EM DRYWALL PARA AMBIENTES RESIDENCIAIS, INCLUSIVE ESTRUTURA UNIDIRECIONAL DE FIXAÇÃO. AF_08/2023_PS</t>
  </si>
  <si>
    <t>FORRO EM PLACAS DE GESSO, PARA AMBIENTES COMERCIAIS. AF_08/2023_PS</t>
  </si>
  <si>
    <t>FORRO EM DRYWALL, PARA AMBIENTES COMERCIAIS, INCLUSIVE ESTRUTURA BIRECIONAL DE FIXAÇÃO. AF_08/2023_PS</t>
  </si>
  <si>
    <t>ACABAMENTOS PARA FORRO (MOLDURA DE GESSO). AF_08/2023</t>
  </si>
  <si>
    <t>ACABAMENTOS PARA FORRO (MOLDURA EM DRYWALL, COM LARGURA DE 15 CM). AF_08/2023_PS</t>
  </si>
  <si>
    <t>ACABAMENTOS PARA FORRO (SANCA DE GESSO, MONTADA NA OBRA). AF_08/2023_PS</t>
  </si>
  <si>
    <t>FORRO EM RÉGUAS DE PVC, FRISADO, PARA AMBIENTES RESIDENCIAIS, INCLUSIVE ESTRUTURA UNIDIRECIONAL DE FIXAÇÃO. AF_08/2023_PS</t>
  </si>
  <si>
    <t>FORRO EM RÉGUAS DE PVC, FRISADO, PARA AMBIENTES COMERCIAIS, INCLUSIVE ESTRUTURA BIDIRECIONAL DE FIXAÇÃO. AF_08/2023_PS</t>
  </si>
  <si>
    <t>ACABAMENTOS PARA FORRO (RODA-FORRO EM PERFIL METÁLICO E PLÁSTICO). AF_08/2023</t>
  </si>
  <si>
    <t>FORRO EM RÉGUAS DE PVC, LISO, PARA AMBIENTES RESIDENCIAIS, INCLUSIVE ESTRUTURA UNIDIRECIONAL DE FIXAÇÃO. AF_08/2023_PS</t>
  </si>
  <si>
    <t>FORRO EM RÉGUAS DE PVC, LISO, PARA AMBIENTES COMERCIAIS, INCLUSIVE ESTRUTURA BIDIRECIONAL DE FIXAÇÃO. AF_08/2023_PS</t>
  </si>
  <si>
    <t>GUARDA-CORPO FIXADO EM FÔRMA DE MADEIRA COM MONTANTES E TRAVESSÕES EM MADEIRA E FECHAMENTO EM PLACA COMPENSADO PARA EDIFÍCIOS COM ATÉ 2 PAVIMENTOS. AF_03/2024</t>
  </si>
  <si>
    <t>GUARDA-CORPO FIXADO EM FÔRMA DE MADEIRA COM MONTANTES E TRAVESSÕES EM MADEIRA E FECHAMENTO EM PLACA COMPENSADO PARA EDIFÍCIOS COM 3 PAVIMENTOS. AF_03/2024</t>
  </si>
  <si>
    <t>GUARDA-CORPO FIXADO EM FÔRMA DE MADEIRA COM MONTANTES E TRAVESSÕES EM MADEIRA E FECHAMENTO EM PLACA COMPENSADO PARA EDIFÍCIOS COM ALTURA IGUAL OU SUPERIOR A 4 PAVIMENTOS. AF_03/2024</t>
  </si>
  <si>
    <t>GUARDA-CORPO FIXADO EM FÔRMA DE MADEIRA COM MONTANTES E TRAVESSÕES EM MADEIRA PRÉ-MONTADOS PARA EDIFÍCIOS COM ATÉ 2 PAVIMENTOS. AF_03/2024</t>
  </si>
  <si>
    <t>GUARDA-CORPO FIXADO EM FÔRMA DE MADEIRA COM MONTANTES E TRAVESSÕES EM MADEIRA PRÉ-MONTADOS PARA EDIFÍCIOS COM 3 PAVIMENTOS. AF_03/2024</t>
  </si>
  <si>
    <t>GUARDA-CORPO FIXADO EM FÔRMA DE MADEIRA COM MONTANTES E TRAVESSÕES EM MADEIRA PRÉ-MONTADOS PARA EDIFÍCIOS COM ALTURA IGUAL OU SUPERIOR A 4 PAVIMENTOS. AF_03/2024</t>
  </si>
  <si>
    <t>GUARDA-CORPO EM LAJE PÓS-DESFÔRMA COM ESCORAS DE MADEIRA ESTRONCADAS NA ESTRUTURA, TRAVESSÕES DE MADEIRA E FECHAMENTO EM TELA DE POLIPROPILENO PARA EDIFÍCIOS COM ATÉ 4 PAVIMENTOS (1 MONTAGEM). AF_03/2024</t>
  </si>
  <si>
    <t>GUARDA-CORPO EM LAJE PÓS-DESFÔRMA COM ESCORAS DE MADEIRA ESTRONCADAS NA ESTRUTURA, TRAVESSÕES DE MADEIRA E FECHAMENTO EM TELA DE POLIPROPILENO PARA EDIFÍCIOS ACIMA DE 4 PAVIMENTOS (2 MONTAGENS). AF_03/2024</t>
  </si>
  <si>
    <t>GUARDA-CORPO EM LAJE PÓS-DESFÔRMA COM ESCORAS METÁLICAS ESTRONCADAS NA ESTRUTURA, TRAVESSÕES DE MADEIRA E FECHAMENTO EM TELA DE POLIPROPILENO PARA EDIFÍCIOS COM ATÉ 4 PAVIMENTOS (1 MONTAGEM). AF_03/2024_PS</t>
  </si>
  <si>
    <t>GUARDA-CORPO EM LAJE PÓS-DESFÔRMA COM ESCORAS METÁLICAS ESTRONCADAS NA ESTRUTURA, TRAVESSÕES DE MADEIRA E FECHAMENTO EM TELA DE POLIPROPILENO PARA EDIFÍCIOS ACIMA DE 4 PAVIMENTOS (2 MONTAGENS). AF_03/2024_PS</t>
  </si>
  <si>
    <t>FECHAMENTO REMOVÍVEL DE VÃO DE PORTAS EM MADEIRA (VÃO DO ELEVADOR) - 1 MONTAGEM EM OBRA. AF_03/2024</t>
  </si>
  <si>
    <t>FECHAMENTO REMOVÍVEL DE ABERTURA DE CAIXILHO EM MADEIRA - 4 MONTAGENS EM OBRA. AF_03/2024</t>
  </si>
  <si>
    <t>PONTEIRAS DE PROTEÇÃO DE PONTAS E VERGALHÕES EXPOSTOS EM ESTRUTURAS DE CONCRETO ARMADO CONVENCIONAL. AF_03/2024</t>
  </si>
  <si>
    <t>PONTEIRAS DE PROTEÇÃO DE PONTAS E VERGALHÕES EXPOSTOS EM ALVENARIA ESTRUTURAL. AF_03/2024</t>
  </si>
  <si>
    <t>INSTALAÇÃO DE SINALIZADOR NOTURNO LED. AF_03/2024</t>
  </si>
  <si>
    <t>COLOCAÇÃO DE TELA EM ANDAIME FACHADEIRO. AF_03/2024</t>
  </si>
  <si>
    <t>MONTAGEM E DESMONTAGEM DE ANDAIME MODULAR FACHADEIRO, COM PISO METÁLICO, PARA EDIFÍCIOS COM MULTIPLOS PAVIMENTOS (EXCLUSIVE ANDAIME E LIMPEZA). AF_03/2024</t>
  </si>
  <si>
    <t>MONTAGEM E DESMONTAGEM DE ANDAIME MULTIDIRECIONAL (EXCLUSIVE ANDAIME E LIMPEZA). AF_03/2024</t>
  </si>
  <si>
    <t>PROTEÇÃO DE PEDESTRES, INCLUSIVE MONTAGEM E DESMONTAGEM. AF_03/2024_PS</t>
  </si>
  <si>
    <t>PLATAFORMA DE PROTEÇÃO PRINCIPAL PARA ALVENARIA ESTRUTURAL PARA SER APOIADA EM ANDAIME, INCLUSIVE MONTAGEM E DESMONTAGEM. AF_03/2024</t>
  </si>
  <si>
    <t>ASCENSÃO E DESCIDA DE ELEVADOR DE CREMALHEIRA. AF_03/2024</t>
  </si>
  <si>
    <t>MONTAGEM E DESMONTAGEM DE MINI GRUA. AF_03/2024</t>
  </si>
  <si>
    <t>ASCENSÃO DE MINI GRUA. AF_03/2024</t>
  </si>
  <si>
    <t>MONTAGEM E DESMONTAGEM DE TRECHO INICIAL DE ELEVADOR DE CREMALHEIRA, CABINE SIMPLES - EXCLUSO FUNDAÇÕES. AF_03/2024</t>
  </si>
  <si>
    <t>MONTAGEM E DESMONTAGEM DE TRECHO INICIAL DE ELEVADOR DE CREMALHEIRA, CABINE DUPLA - EXCLUSO FUNDAÇÕES. AF_03/2024</t>
  </si>
  <si>
    <t>ASCENSÃO DE GRUA ASCENSIONAL. AF_03/2024</t>
  </si>
  <si>
    <t>MONTAGEM E DESMONTAGEM DO TRECHO INICIAL DE GRUA FIXA (ALTURA LIVRE) - EXCLUSO FUNDAÇÕES. AF_03/2024</t>
  </si>
  <si>
    <t>ASCENSÃO E DESCIDA DE GRUA FIXA. AF_03/2024</t>
  </si>
  <si>
    <t>DEMOLIÇÃO DE ALVENARIA DE BLOCO FURADO, DE FORMA MANUAL, COM REAPROVEITAMENTO. AF_09/2023</t>
  </si>
  <si>
    <t>DEMOLIÇÃO DE ALVENARIA DE BLOCO FURADO, DE FORMA MANUAL, SEM REAPROVEITAMENTO. AF_09/2023</t>
  </si>
  <si>
    <t>DEMOLIÇÃO DE ALVENARIA DE TIJOLO MACIÇO, DE FORMA MANUAL, COM REAPROVEITAMENTO. AF_09/2023</t>
  </si>
  <si>
    <t>DEMOLIÇÃO DE ALVENARIA DE TIJOLO MACIÇO, DE FORMA MANUAL, SEM REAPROVEITAMENTO. AF_09/2023</t>
  </si>
  <si>
    <t>DEMOLIÇÃO DE ALVENARIA PARA QUALQUER TIPO DE BLOCO, DE FORMA MECANIZADA, SEM REAPROVEITAMENTO. AF_09/2023</t>
  </si>
  <si>
    <t>DEMOLIÇÃO DE PILARES E VIGAS EM CONCRETO ARMADO, DE FORMA MANUAL, SEM REAPROVEITAMENTO. AF_09/2023</t>
  </si>
  <si>
    <t>DEMOLIÇÃO DE PILARES E VIGAS EM CONCRETO ARMADO, DE FORMA MECANIZADA COM MARTELETE, SEM REAPROVEITAMENTO. AF_09/2023</t>
  </si>
  <si>
    <t>DEMOLIÇÃO DE LAJES, EM CONCRETO ARMADO, DE FORMA MANUAL, SEM REAPROVEITAMENTO. AF_09/2023</t>
  </si>
  <si>
    <t>DEMOLIÇÃO DE LAJES, EM CONCRETO ARMADO, DE FORMA MECANIZADA COM MARTELETE, SEM REAPROVEITAMENTO. AF_09/2023</t>
  </si>
  <si>
    <t>DEMOLIÇÃO DE ARGAMASSAS, DE FORMA MANUAL, SEM REAPROVEITAMENTO. AF_09/2023</t>
  </si>
  <si>
    <t>DEMOLIÇÃO DE RODAPÉ CERÂMICO, DE FORMA MANUAL, SEM REAPROVEITAMENTO. AF_09/2023</t>
  </si>
  <si>
    <t>DEMOLIÇÃO DE REVESTIMENTO CERÂMICO, DE FORMA MANUAL, SEM REAPROVEITAMENTO. AF_09/2023</t>
  </si>
  <si>
    <t>DEMOLIÇÃO DE REVESTIMENTO CERÂMICO, DE FORMA MECANIZADA COM MARTELETE, SEM REAPROVEITAMENTO. AF_09/2023</t>
  </si>
  <si>
    <t>REMOÇÃO DE PISO DE BLOCO INTERTRAVADO OU DE PEDRA PORTUGUESA, DE FORMA MANUAL, COM REAPROVEITAMENTO. AF_09/2023</t>
  </si>
  <si>
    <t>DEMOLIÇÃO PARCIAL DE PAVIMENTO ASFÁLTICO, DE FORMA MECANIZADA, SEM REAPROVEITAMENTO. AF_09/2023</t>
  </si>
  <si>
    <t>REMOÇÃO DE TAPUME/ CHAPAS METÁLICAS E DE MADEIRA, DE FORMA MANUAL, SEM REAPROVEITAMENTO. AF_09/2023</t>
  </si>
  <si>
    <t>REMOÇÃO DE CHAPAS E PERFIS DE DRYWALL, DE FORMA MANUAL, SEM REAPROVEITAMENTO. AF_09/2023</t>
  </si>
  <si>
    <t>REMOÇÃO DE PLACAS E PILARETES DE CONCRETO, DE FORMA MANUAL, SEM REAPROVEITAMENTO. AF_09/2023</t>
  </si>
  <si>
    <t>REMOÇÃO DE FORROS DE DRYWALL, PVC E FIBROMINERAL, DE FORMA MANUAL, SEM REAPROVEITAMENTO. AF_09/2023</t>
  </si>
  <si>
    <t>REMOÇÃO DE FORRO DE GESSO, DE FORMA MANUAL, SEM REAPROVEITAMENTO. AF_09/2023</t>
  </si>
  <si>
    <t>REMOÇÃO DE TRAMA METÁLICA OU DE MADEIRA PARA FORRO, DE FORMA MANUAL, SEM REAPROVEITAMENTO. AF_09/2023</t>
  </si>
  <si>
    <t>REMOÇÃO DE PISO DE MADEIRA (ASSOALHO E BARROTE), DE FORMA MANUAL, SEM REAPROVEITAMENTO. AF_09/2023</t>
  </si>
  <si>
    <t>REMOÇÃO DE PORTAS, DE FORMA MANUAL, SEM REAPROVEITAMENTO. AF_09/2023</t>
  </si>
  <si>
    <t>REMOÇÃO DE JANELAS, DE FORMA MANUAL, SEM REAPROVEITAMENTO. AF_09/2023</t>
  </si>
  <si>
    <t>REMOÇÃO DE TELHAS DE FIBROCIMENTO METÁLICA E CERÂMICA, DE FORMA MANUAL, SEM REAPROVEITAMENTO. AF_09/2023</t>
  </si>
  <si>
    <t>REMOÇÃO DE PROTEÇÃO TÉRMICA PARA COBERTURA EM EPS, DE FORMA MANUAL, SEM REAPROVEITAMENTO. AF_09/2023</t>
  </si>
  <si>
    <t>REMOÇÃO DE TELHAS DE FIBROCIMENTO, METÁLICA E CERÂMICA, DE FORMA MECANIZADA, COM USO DE GUINDASTE, SEM REAPROVEITAMENTO. AF_09/2023</t>
  </si>
  <si>
    <t>REMOÇÃO DE TRAMA DE MADEIRA PARA COBERTURA, DE FORMA MANUAL, SEM REAPROVEITAMENTO. AF_09/2023</t>
  </si>
  <si>
    <t>REMOÇÃO DE TESOURAS DE MADEIRA, COM VÃO MENOR QUE 8M, DE FORMA MANUAL, SEM REAPROVEITAMENTO. AF_09/2023</t>
  </si>
  <si>
    <t>REMOÇÃO DE TESOURAS DE MADEIRA, COM VÃO MAIOR OU IGUAL A 8M, DE FORMA MANUAL, SEM REAPROVEITAMENTO. AF_09/2023</t>
  </si>
  <si>
    <t>REMOÇÃO DE TESOURAS DE MADEIRA, COM VÃO MENOR QUE 8M, DE FORMA MECANIZADA, COM REAPROVEITAMENTO. AF_09/2023</t>
  </si>
  <si>
    <t>REMOÇÃO DE TESOURAS DE MADEIRA, COM VÃO MAIOR OU IGUAL A 8M, DE FORMA MECANIZADA, COM REAPROVEITAMENTO. AF_09/2023</t>
  </si>
  <si>
    <t>REMOÇÃO DE TRAMA METÁLICA PARA COBERTURA, DE FORMA MANUAL, SEM REAPROVEITAMENTO. AF_09/2023</t>
  </si>
  <si>
    <t>REMOÇÃO DE TESOURAS METÁLICAS, COM VÃO MENOR QUE 8M, DE FORMA MANUAL, SEM REAPROVEITAMENTO. AF_09/2023</t>
  </si>
  <si>
    <t>REMOÇÃO DE TESOURAS METÁLICAS, COM VÃO MAIOR OU IGUAL A 8M, DE FORMA MANUAL, SEM REAPROVEITAMENTO. AF_09/2023</t>
  </si>
  <si>
    <t>REMOÇÃO DE TESOURAS METÁLICAS, COM VÃO MENOR QUE 8M, DE FORMA MECANIZADA, COM REAPROVEITAMENTO. AF_09/2023</t>
  </si>
  <si>
    <t>REMOÇÃO DE TESOURAS METÁLICAS, COM VÃO MAIOR OU IGUAL A 8M, DE FORMA MECANIZADA, COM REAPROVEITAMENTO. AF_09/2023</t>
  </si>
  <si>
    <t>REMOÇÃO DE INTERRUPTORES/TOMADAS ELÉTRICAS, DE FORMA MANUAL, SEM REAPROVEITAMENTO. AF_09/2023</t>
  </si>
  <si>
    <t>REMOÇÃO DE CABOS ELÉTRICOS, COM SEÇÃO DE 10 MM², FORMA MANUAL, SEM REAPROVEITAMENTO. AF_09/2023</t>
  </si>
  <si>
    <t>REMOÇÃO DE TUBULAÇÕES (TUBOS E CONEXÕES) DE ÁGUA FRIA, DE FORMA MANUAL, SEM REAPROVEITAMENTO. AF_09/2023</t>
  </si>
  <si>
    <t>REMOÇÃO DE LOUÇAS, DE FORMA MANUAL, SEM REAPROVEITAMENTO. AF_09/2023</t>
  </si>
  <si>
    <t>REMOÇÃO DE ACESSÓRIOS, DE FORMA MANUAL, SEM REAPROVEITAMENTO. AF_09/2023</t>
  </si>
  <si>
    <t>REMOÇÃO DE LUMINÁRIAS, DE FORMA MANUAL, SEM REAPROVEITAMENTO. AF_09/2023</t>
  </si>
  <si>
    <t>REMOÇÃO DE METAIS SANITÁRIOS, DE FORMA MANUAL, SEM REAPROVEITAMENTO. AF_09/2023</t>
  </si>
  <si>
    <t>DEMOLIÇÃO DE PISO DE CONCRETO SIMPLES, DE FORMA MANUAL, SEM REAPROVEITAMENTO. AF_09/2023</t>
  </si>
  <si>
    <t>DEMOLIÇÃO DE PISO DE CONCRETO SIMPLES, DE FORMA MECANIZADA COM MARTELETE, SEM REAPROVEITAMENTO. AF_09/2023</t>
  </si>
  <si>
    <t>DEMOLIÇÃO DE ARGAMASSAS, DE FORMA DE FORMA MECANIZADA COM MARTELETE, SEM REAPROVEITAMENTO. AF_09/2023</t>
  </si>
  <si>
    <t>REMOÇÃO DE CABOS ELÉTRICOS, COM SEÇÃO DE ATÉ 2,5 MM², DE FORMA MANUAL, SEM REAPROVEITAMENTO. AF_09/2023</t>
  </si>
  <si>
    <t>REMOÇÃO DE CABOS ELÉTRICOS, COM SEÇÃO MAIOR QUE 2,5 MM² E MENOR QUE 10 MM², DE FORMA MANUAL, SEM REAPROVEITAMENTO. AF_09/2023</t>
  </si>
  <si>
    <t>REMOÇÃO DE CABOS ELÉTRICOS, COM SEÇÃO DE 16 MM², FORMA MANUAL, SEM REAPROVEITAMENTO. AF_09/2023</t>
  </si>
  <si>
    <t>REMOÇÃO DE CABOS ELÉTRICOS, COM SEÇÃO DE 25 MM², FORMA MANUAL, SEM REAPROVEITAMENTO. AF_09/2023</t>
  </si>
  <si>
    <t>DEMOLIÇÃO DE GUIAS, SARJETAS OU SARJETÕES, DE FORMA MECANIZADA, SEM REAPROVEITAMENTO. AF_09/2023</t>
  </si>
  <si>
    <t>REMOÇAO DE GUIAS PRÉ-FABRICADAS DE CONCRETO, DE FORMA MECANIZADA, COM REAPROVEITAMENTO. AF_09/2023</t>
  </si>
  <si>
    <t>REMOÇÃO DE SUPORTE METÁLICO OU DE MADEIRA PARA PLACAS DE SINALIZAÇÃO VIÁRIA, DE FORMA MANUAL, SEM REAPROVEITAMENTO. AF_09/2023</t>
  </si>
  <si>
    <t>REMOÇÃO DE PLACAS DE SINALIZAÇÃO VIÁRIA, DE FORMA MANUAL, SEM REAPROVEITAMENTO. AF_09/2023</t>
  </si>
  <si>
    <t>REMOÇÃO DE CERCAS E MOURÕES, DE FORMA MANUAL, SEM REAPROVEITAMENTO. AF_09/2023</t>
  </si>
  <si>
    <t>REMOÇÃO DE ALAMBRADOS PARA QUADRAS POLIESPORTIVAS, ESTRUTURADO POR TUBOS DE AÇO GALVANIZADO, COM TELA DE ARAME GALVANIZADO, DE FORMA MANUAL, SEM REAPROVEITAMENTO. AF_09/2023</t>
  </si>
  <si>
    <t>REMOÇÃO DE TELA DE ARAME GALVANIZADO DE ALAMBRADOS PARA QUADRAS POLIESPORTIVAS, DE FORMA MANUAL, SEM REMOÇÃO DA ESTRUTURA DE SUSTENTAÇÃO, SEM REAPROVEITAMENTO. AF_09/2023</t>
  </si>
  <si>
    <t>REMOÇÃO CALHAS E RUFOS, DE FORMA MANUAL, SEM REAPROVEITAMENTO. AF_09/2023</t>
  </si>
  <si>
    <t>LOCAÇÃO COM CAVALETE COM ALTURA DE 1,00 M - 2 UTILIZAÇÕES. AF_03/2024</t>
  </si>
  <si>
    <t>LOCAÇÃO COM CAVALETE COM ALTURA DE 0,50 M - 2 UTILIZAÇÕES. AF_03/2024</t>
  </si>
  <si>
    <t>MARCAÇÃO DE PONTOS EM GABARITO OU CAVALETE. AF_03/2024</t>
  </si>
  <si>
    <t>LOCAÇÃO DE REDE DE ÁGUA OU ESGOTO. AF_03/2024</t>
  </si>
  <si>
    <t>LOCAÇÃO DE PRAÇAS EM PONTALETEAMENTO. AF_03/2024</t>
  </si>
  <si>
    <t>EXECUÇÃO DE LINHAS DE REFERÊNCIA EM GABARITO OU CAVALETE. AF_03/2024</t>
  </si>
  <si>
    <t>LIMPEZA MANUAL DE VEGETAÇÃO EM TERRENO COM ENXADA. AF_03/2024</t>
  </si>
  <si>
    <t>LIMPEZA MECANIZADA DE CAMADA VEGETAL, VEGETAÇÃO E PEQUENAS ÁRVORES (DIÂMETRO DE TRONCO MENOR QUE 0,20 M), COM TRATOR DE ESTEIRAS. AF_03/2024</t>
  </si>
  <si>
    <t>REMOÇÃO DE RAÍZES REMANESCENTES DE TRONCO DE ÁRVORE COM DIÂMETRO MAIOR OU IGUAL A 0,20 M E MENOR QUE 0,40 M. AF_03/2024</t>
  </si>
  <si>
    <t>REMOÇÃO DE RAÍZES REMANESCENTES DE TRONCO DE ÁRVORE COM DIÂMETRO MAIOR OU IGUAL A 0,40 M E MENOR QUE 0,60 M. AF_03/2024</t>
  </si>
  <si>
    <t>REMOÇÃO DE RAÍZES REMANESCENTES DE TRONCO DE ÁRVORE COM DIÂMETRO MAIOR OU IGUAL A 0,60 M. AF_03/2024</t>
  </si>
  <si>
    <t>CORTE RASO E RECORTE DE ÁRVORE COM DIÂMETRO DE TRONCO MAIOR OU IGUAL A 0,20 M E MENOR QUE 0,40 M. AF_03/2024</t>
  </si>
  <si>
    <t>CORTE RASO E RECORTE DE ÁRVORE COM DIÂMETRO DE TRONCO MAIOR OU IGUAL A 0,40 M E MENOR QUE 0,60 M. AF_03/2024</t>
  </si>
  <si>
    <t>CORTE RASO E RECORTE DE ÁRVORE COM DIÂMETRO DE TRONCO MAIOR OU IGUAL A 0,60 M. AF_03/2024</t>
  </si>
  <si>
    <t>PODA EM ALTURA DE ÁRVORE COM DIÂMETRO DE TRONCO MENOR QUE 0,20 M. AF_03/2024</t>
  </si>
  <si>
    <t>PODA EM ALTURA DE ÁRVORE COM DIÂMETRO DE TRONCO MAIOR OU IGUAL A 0,20 M E MENOR QUE 0,40 M. AF_03/2024</t>
  </si>
  <si>
    <t>PODA EM ALTURA DE ÁRVORE COM DIÂMETRO DE TRONCO MAIOR OU IGUAL A 0,40 M E MENOR QUE 0,60 M. AF_03/2024</t>
  </si>
  <si>
    <t>PODA EM ALTURA DE ÁRVORE COM DIÂMETRO DE TRONCO MAIOR OU IGUAL A 0,60 M. AF_03/2024</t>
  </si>
  <si>
    <t>MOTORISTA DE VEÍCULO LEVE COM ENCARGOS COMPLEMENTARES</t>
  </si>
  <si>
    <t>03/2024</t>
  </si>
  <si>
    <t>CONDULETE ALUMINIO SEM ROSCA, TIPO B DIAMETRO 3/4" C/ TAMPA C/ VEDACAO</t>
  </si>
  <si>
    <t>CONDULETE ALUMINIO SEM ROSCA TIPO LR DIAM 3/4" C/ TAMPA C/ VEDACAO</t>
  </si>
  <si>
    <t>CONDULETE ALUMINIO SEM ROSCA TIPO X DIAM 3/4" C/ TAMPA COM VEDACAO</t>
  </si>
  <si>
    <t>CONJ AR COND SPLIT INVERTER PISO TETO 48000 BTUS - CICLO QUENTE/FRIO - CLASSIFICACAO A OU B - 220V TRIFASICO</t>
  </si>
  <si>
    <t>PLACA CEGA FRONTAL 2US P/ RACK 19"</t>
  </si>
  <si>
    <t>CONJ AR COND SPLIT INVERTER PISO TETO 36000 BTUS - CICLO QUENTE/FRIO - CLASSIFICACAO A OU B - 220V</t>
  </si>
  <si>
    <t>BANDEJA FIXACAO SIMPLES 19" - 2 US X 390MM</t>
  </si>
  <si>
    <t>GUIA DE CABOS VERTICAL P/ RACK ABERTO 40 US</t>
  </si>
  <si>
    <t>GUIA DE CABOS VERTICAL P/ RACK ABERTO 44 US</t>
  </si>
  <si>
    <t>VALVULA DE ESCOAMENTO P/ PIA AMERICANA 1.1/2 X 3.3/4</t>
  </si>
  <si>
    <t>VALVULA RETENCAO HORIZONTAL BRONZE - 15MM (1/2)</t>
  </si>
  <si>
    <t>VALVULA RETENCAO HORIZONTAL BRONZE - 20MM (3/4)</t>
  </si>
  <si>
    <t>VALVULA RETENCAO HORIZONTAL BRONZE - 25MM (1)</t>
  </si>
  <si>
    <t>VALVULA RETENCAO HORIZONTAL BRONZE - 32MM (1 1/4)</t>
  </si>
  <si>
    <t>VALVULA RETENCAO HORIZONTAL BRONZE - 40MM (1 1/2)</t>
  </si>
  <si>
    <t>VALVULA RETENCAO HORIZONTAL BRONZE - 50MM (2)</t>
  </si>
  <si>
    <t>VALVULA RETENCAO HORIZONTAL BRONZE - 65MM (2 1/2)</t>
  </si>
  <si>
    <t>VALVULA RETENCAO HORIZONTAL BRONZE - 100MM (4)</t>
  </si>
  <si>
    <t>VALVULA DE ESCOAMENTO P/ PIA AMERICANA 3.1/2 CROMADA</t>
  </si>
  <si>
    <t>TORNEIRA DE PRESSAO CROMADA DE USO GERAL 1/2</t>
  </si>
  <si>
    <t>TORN.DE BOIA EM LATAO (BOIA PLAST) DN 25MM (1)</t>
  </si>
  <si>
    <t>TORN.DE BOIA EM LATAO (BOIA PLAST)DN 32MM (1 1/4)</t>
  </si>
  <si>
    <t>EPI S</t>
  </si>
  <si>
    <t>EPI  S DE SEGURANCA</t>
  </si>
  <si>
    <t>1.4</t>
  </si>
  <si>
    <t>1.5</t>
  </si>
  <si>
    <t>1.6</t>
  </si>
  <si>
    <t>QUANTIDADE</t>
  </si>
  <si>
    <t>LOCAL:</t>
  </si>
  <si>
    <t>TOTAL:</t>
  </si>
  <si>
    <t>ELÉTRICA</t>
  </si>
  <si>
    <t>O BDI ADOTADO SEGUE RESOLUÇÃO TC Nº 366 DE 22 DE NOVEMBRO DE 2022</t>
  </si>
  <si>
    <t>Marco em madeira de lei tipo Peroba, Ipê, Angelim Pedra ou equivalente, com 15 x 3cm de batente, nas dimensões: 0,60 x 2,10 m</t>
  </si>
  <si>
    <t>Marco em madeira de lei tipo Peroba, Ipê, Angelim Pedra ou equivalente, com 15 x 3cm de batente, nas dimensões: 0,70 x 2,10 m</t>
  </si>
  <si>
    <t>Marco em madeira de lei tipo Peroba, Ipê, Angelim Pedra ou equivalente, com 15 x 3cm de batente, nas dimensões: 0,80 x 2,10 m</t>
  </si>
  <si>
    <t>Alizar em madeira de lei tipo Peroba, Ipê, Angelim Pedra ou equivalente, com 5 x 1,5cm</t>
  </si>
  <si>
    <t>Marco em madeira de lei tipo Peroba, Ipê, Angelim Pedra ou equivalente, com 15 x 3cm de batente, nas dimensões: 0,90 x 2,10 m</t>
  </si>
  <si>
    <t>Marco em madeira de lei tipo Peroba, Ipê, Angelim Pedra ou equivalente, com 15 x 3cm de batente</t>
  </si>
  <si>
    <t>Caixilho em madeira de lei tipo Peroba, Ipê, Angelim Pedra ou equivalente, com 9 x 3 cm para janela</t>
  </si>
  <si>
    <t>Alizar em madeira de lei tipo Peroba, Ipê, Angelim Pedra ou equivalente, com 7 x 1,5 cm</t>
  </si>
  <si>
    <t>Tarjeta fio redondo 3? para travamento de portas - IMAB, STAN, ALIANÇA ou equivalente</t>
  </si>
  <si>
    <t>Fechadura com maçaneta tipo alavanca e chave tipo yale - IMAB, STAN, ALIANÇA ou equivalente</t>
  </si>
  <si>
    <t>Fechadura com maçaneta tipo alavanca e chave comum para porta interna - IMAB, STAN, ALIANÇA ou equivalente</t>
  </si>
  <si>
    <t>Tarjeta tipo livre/ocupado - IMAB, STA, ALIANÇA ou equivalente</t>
  </si>
  <si>
    <t>Fechadura com maçaneta tipo bola e chave tipo yale - IMAB, STAN, ALIANÇA ou equivalente</t>
  </si>
  <si>
    <t>Fechadura de sobrepor, tipo caixão, com chave comum - IMAB, STAN, ALIANÇA ou equivalente</t>
  </si>
  <si>
    <t>Fechadura com maçaneta tipo alavanca e chave tipo banheiro - IMAB, STAN, ALIANÇA ou equivalente</t>
  </si>
  <si>
    <t>Dobradiça de latão cromado de 3 x 2.1/2?, inclusive parafusos - IMAB, STAN, ALIANÇA ou equivalente</t>
  </si>
  <si>
    <t>Porta em madeira de lei tipo angelim pedra ou equivalente,esp. 30 a 35mm c/ enchimento em madeira 1a qualidade, tipo sarrafeada para pintura, inclusive alizares, dobradiças e fechadura tipo alavanca em latão cromado LaFonte ou equivalente, exclusive marco, nas dimensões: 0,60 x 2,10 m</t>
  </si>
  <si>
    <t>Porta em madeira de lei tipo angelim pedra ou equivalente,esp. 30 a 35mm c/ enchimento em madeira 1a qualidade, tipo sarrafeada para pintura, inclusive alizares, dobradiças e fechadura tipo alavanca em latão cromado LaFonte ou equivalente, exclusive marco, nas dimensões: 0,70 x 2,10 m</t>
  </si>
  <si>
    <t>Porta em madeira de lei tipo angelim pedra ou equivalente,esp. 30 a 35mm c/ enchimento em madeira 1a qualidade, tipo sarrafeada para pintura, inclusive alizares, dobradiças e fechadura tipo alavanca em latão cromado LaFonte ou equivalente, exclusive marco, nas dimensões: 0,80 x 2,10 m</t>
  </si>
  <si>
    <t>Porta em madeira de lei tipo angelim pedra ou equivalente,esp. 30 a 35mm c/ enchimento em madeira 1a qualidade, tipo sarrafeada para pintura, inclusive alizares, dobradiças e fechadura tipo alavanca em latão cromado LaFonte ou equivalente, exclusive marco, nas dimensões: 0,90 x 2,10 m</t>
  </si>
  <si>
    <t>Porta em madeira de lei tipo angelim pedra ou equivalente, esp. 30 a 35mm c/enchimento em madeira 1a qualidade, tipo sarrafeada para pintura, inclusive fechadura tipo "livre/ocupado" em latão cromado Lafonte ou equivalente e ferragens para fixação em granito, exclusive marco, nas dimensões: 0,60 x 1,80 m</t>
  </si>
  <si>
    <t>Porta em madeira de lei tipo angelim pedra ou equivalente, esp. 30 a 35mm c/enchimento em madeira 1a qualidade, tipo sarrafeada para pintura, inclusive fechadura tipo "livre/ocupado" em latão cromado Lafonte ou equivalente e ferragens para fixação em granito, exclusive marco, nas dimensões: 0,80 x 1,80 m</t>
  </si>
  <si>
    <t>Porta em madeira de lei tipo angelim pedra ou equivalente, esp. 30 a 35mm c/enchimento em madeira 1a qualidade, tipo sarrafeada para pintura, inclusive fechadura tipo "livre/ocupado" em latão cromado Lafonte ou equivalente e ferragens para fixação em granito, exclusive marco, nas dimensões: 0,60 x 1,60 m</t>
  </si>
  <si>
    <t>Porta em madeira de lei tipo angelim pedra ou equivalente, esp. 30 a 35mm c/enchimento em madeira 1a qualidade, tipo sarrafeada para pintura, inclusive fechadura tipo "livre/ocupado" em latão cromado Lafonte ou equivalente e ferragens para fixação em granito, exclusive marco, nas dimensões: 0,80 x 1,60 m</t>
  </si>
  <si>
    <t>Porta em madeira de lei angelim pedra ou equivalente, esp. 30 a 35mm, maciça, tipo veneziana, inclusive dobradiças, exclusive alizar, marco e fechadura, nas dimensões: 0,60 x 2,10 m</t>
  </si>
  <si>
    <t>Porta em madeira de lei angelim pedra ou equivalente, esp. 30 a 35mm, maciça, tipo veneziana, inclusive dobradiças, exclusive alizar, marco e fechadura, nas dimensões: 0,70 x 2,10 m</t>
  </si>
  <si>
    <t>Porta em madeira de lei angelim pedra ou equivalente, esp. 30 a 35mm, maciça, tipo veneziana, inclusive dobradiças, exclusive alizar, marco e fechadura, nas dimensões: 0,80 x 2,10 m</t>
  </si>
  <si>
    <t>Porta em madeira de lei angelim pedra ou equivalente, esp. 30 a 35mm c/ enchimento em madeira de 1ª qualidade, tipo sarrafeada com visor 0,40x0,60 m, inclusive alizares, dobradiças e fechaduras tipo alavanca em latão cromado La Fonte ou equivalente, exclusive marco, nas dimensões: 0,70 x 2,10 m</t>
  </si>
  <si>
    <t>Porta em madeira de lei angelim pedra ou equivalente, esp. 30 a 35mm c/ enchimento em madeira de 1ª qualidade, tipo sarrafeada com visor 0,40x0,60 m, inclusive alizares, dobradiças e fechaduras tipo alavanca em latão cromado La Fonte ou equivalente, exclusive marco, nas dimensões: 0,80 x 2,10 m</t>
  </si>
  <si>
    <t>Porta em madeira de lei angelim pedra ou equivalente, esp. 30 a 35mm c/ enchimento em madeira de 1ª qualidade, tipo sarrafeada com visor 0,40x0,60 m, inclusive alizares, dobradiças e fechaduras tipo alavanca em latão cromado La Fonte ou equivalente, exclusive marco, nas dimensões: 0,90 x 2,10 m</t>
  </si>
  <si>
    <t>Substituição de fechadura com maçaneta tipo alavanca e chave tipo yale - IMAB, STAN, ALIANÇA ou equivalente</t>
  </si>
  <si>
    <t>Substituição de fechadura com maçaneta tipo alavanca e chave comum para porta interna - IMAB, STAN, ALIANÇA ou equivalente</t>
  </si>
  <si>
    <t>Substituição de fechadura com maçaneta tipo bola e chave tipo yale - IMAB, STAN, ALIANÇA ou equivalente</t>
  </si>
  <si>
    <t>Recolocação de folha de porta em madeira de 1 folha, excl. ferragens, porta, marcos e alizares</t>
  </si>
  <si>
    <t>Substituição de tarjeta tipo livre/ocupado - IMAB, STA, ALIANÇA ou equivalente</t>
  </si>
  <si>
    <t>Substituição de targeta fio redondo 2", ref. IMAB, STAN, ALIANÇA ou equivalente</t>
  </si>
  <si>
    <t>Substituição de dobradiça de latão cromado de 3 x 2.1/2?, inclusive parafusos - IMAB, STAN, ALIANÇA ou equivalente</t>
  </si>
  <si>
    <t>Reparo na porta com plaina, inclusive retirada e recolocação de folha de porta</t>
  </si>
  <si>
    <t>Remoção e reinstalação de alizar de madeira, exclusive alizar</t>
  </si>
  <si>
    <t>Remoção e reinstalação de marco de madeira, exclusive marco, inclusive acessórios de fixação: pregos e argamassa de cimento, cal hidratado e areia, para chumbamento</t>
  </si>
  <si>
    <t>Porta de madeira de lei sarrafeada com enchimento em madeira de 1ª qualidade, esp. 30 a 35mm, semi-sólida, para pintura, inclusive alizares, dobradiças, fechadura tipo "livre/ocupado" em latão cromado La Fonte ou equivalente, exclusive marco, nas dimensões: 0.60 x 1.60 m</t>
  </si>
  <si>
    <t>Porta de madeira de lei sarrafeada com enchimento em madeira de 1ª qualidade, esp. 30 a 35mm, semi-sólida, para pintura, inclusive alizares, dobradiças, fechadura tipo "livre/ocupado" em latão cromado La Fonte ou equivalente, exclusive marco, nas dimensões: 0.80 x 1.60 m</t>
  </si>
  <si>
    <t>Porta de madeira de lei angelim pedra ou equivalente, esp. 30 a 35 mm, maciça, tipo mexicana, c/ friso p/ verniz, padrão SEDU, com visor 1,00 x 0,15m e vidro 4mm, inclusive alizares, dobradiças e fechadura tipo alavanca em latão cromado LaFonte ou equiv., exclusive marco, dimensões: 0.60 x 2.10 m</t>
  </si>
  <si>
    <t>Porta de madeira de lei angelim pedra ou equivalente, esp. 30 a 35 mm, maciça, tipo mexicana, c/ friso p/ verniz, padrão SEDU, com visor 1,00 x 0,15m e vidro 4mm, inclusive alizares, dobradiças e fechadura tipo alavanca em latão cromado LaFonte ou equiv., exclusive marco, dimensões: 0.70 x 2.10 m</t>
  </si>
  <si>
    <t>Porta de madeira de lei angelim pedra ou equivalente, esp. 30 a 35 mm, maciça, tipo mexicana, c/ friso p/ verniz, padrão SEDU, com visor 1,00 x 0,15m e vidro 4mm, inclusive alizares, dobradiças e fechadura tipo alavanca em latão cromado LaFonte ou equiv., exclusive marco, dimensões: 0.80 x 2.10 m</t>
  </si>
  <si>
    <t>Porta de madeira de lei angelim pedra ou equivalente, esp. 30 a 35 mm, maciça, tipo mexicana, c/ friso p/ verniz, padrão SEDU, com visor 1,00 x 0,15m e vidro 4mm, inclusive alizares, dobradiças e fechadura tipo alavanca em latão cromado LaFonte ou equiv., exclusive marco, dimensões: 0.90 x 2.10 m</t>
  </si>
  <si>
    <t>Porta de madeira de lei angelim pedra ou equivalente, esp. 30 a 35 mm, maciça, tipo mexicana, c/ friso p/ verniz, padrão SEDU, com visor 1,00 x 0,15m e vidro 4mm, inclusive alizares, dobradiças e fechadura tipo alavanca em latão cromado LaFonte ou equiv., exclusive marco, dimensões: 1.60 x 2.10 m (duas folhas)</t>
  </si>
  <si>
    <t>Índice de imperm.c/ manta asfáltica atendendo NBR 9952, asfalto polimérico, esp.4mm reforç.c/ filme int.em polietileno, regul.base c/ arg.1:4 esp.mín.15mm, proteção mec. arg. 1:4 esp.20mm, imprimação e juntas dilat.</t>
  </si>
  <si>
    <t>Índice de imperm.c/ manta asfáltica atendendo NBR 9952, asfalto polimerizado esp.3mm, reforç.c/ filme int. polietileno, regul. base c/ arg.1:4 esp.mín.15mm, proteção mec. arg.1:4 esp.20mm, imprimação e juntas dilat.</t>
  </si>
  <si>
    <t>Porcelanato esmaltado, acabamento acetinado, dim. 60x60cm, ref. de cor CIMENTO CINZA BOLD Portobello/equiv, utilizando dupla colagem de argamassa colante para porcelanato tipo ACIII e rejunte 3mm para porcelanato</t>
  </si>
  <si>
    <t>Porcelanato natural retificado, acabamento acetinado, dim. 60x60cm, ref. PLATINA NA Eliane/equiv, utilizando dupla colagem de argamassa colante para porcelanato tipo ACIII e rejunte e rejunte 3mm para porcelanato</t>
  </si>
  <si>
    <t>Rodapé de granito cinza andorinha altura de 7 cm e espessura de 2 cm, assentado com argamassa de cimento, cal hidratada CH1 e areia no traço 1:0,5:8, inclusive rejuntamento com cimento branco</t>
  </si>
  <si>
    <t>Cabo de cobre termoplástico (PVC) flexível isolado 0,60/1kV, antichama, HEPR 90ºC ? 4,0mm2</t>
  </si>
  <si>
    <t>Indice de imperm.c/ manta asfáltica atendendo à norma 9952, asfalto polimerizado esp.3mm, reforçada com fio int. polietileno, reg. base com arg. 1:4 esp min 15mm, proteção mecânica arg. 1:4 esp. 20mm, imprimação e juntas de dilat</t>
  </si>
  <si>
    <t>Torneira bica baixa de mesa para lavatório PressMatic Alfa - Docol, Decamatic Smart - Deca ou equivalente</t>
  </si>
  <si>
    <t>Torneira de parede para tanque longa 3/4" 1158 Primor - Docol ou equivalente</t>
  </si>
  <si>
    <t>Torneira angular de acionamento restrito para jardim, 3/4" ? Docol ou equivalente</t>
  </si>
  <si>
    <t>Torneira em polipropileno de parede para pia Slim - Krona ou equivalente</t>
  </si>
  <si>
    <t>Torneira de parede para tanque longa 1/2" 1158 Primor ? Docol ou equivalente</t>
  </si>
  <si>
    <t>Torneira de parede de cozinha bica alta 360º Gali - Docol ou equivalente</t>
  </si>
  <si>
    <t>Registro de pressão bruto com volante, diâmetro 1/2" (15mm) ? Docol, Deca ou equivalente</t>
  </si>
  <si>
    <t>Registro de gaveta bruto ABNT diâmetro 1/2" (15mm) - Docol, Deca ou equivalente</t>
  </si>
  <si>
    <t>Registro de gaveta bruto ABNT diâmetro 3/4" (20mm) ? Docol, Deca ou equivalente</t>
  </si>
  <si>
    <t>Registro de gaveta bruto ABNT diâmetro 1" (25mm) ? Docol, Deca ou equivalente</t>
  </si>
  <si>
    <t>Registro de gaveta bruto ABNT diâmetro 1.1/4" (32mm) - Docol, Deca ou equivalente</t>
  </si>
  <si>
    <t>Registro de gaveta bruto ABNT diâmetro 1.1/2" (40mm) ? Docol, Deca ou equivalente</t>
  </si>
  <si>
    <t>Registro de gaveta bruto ABNT diâmetro 2" (50mm) ? Docol, Deca ou equivalente</t>
  </si>
  <si>
    <t>Registro de gaveta bruto industrial diâmetro 2.1/2? (65mm) ? Docol, Deca ou equivalente</t>
  </si>
  <si>
    <t>Registro de gaveta bruto industrial diâmetro 3? (75mm) ? Docol, Deca ou equivalente</t>
  </si>
  <si>
    <t>Válvula de descarga com acabamento canopla metal cromado, diâmetro 1.1/4" (32mm), referência Docol, Deca ou equivalente</t>
  </si>
  <si>
    <t>Válvula de descarga com acabamento canopla metal cromado, diâmetro 40mm (1.1/2"), referência Fabrimar, Deca, Docol ou equivalente</t>
  </si>
  <si>
    <t>Válvula de PVC 1? para lavatório com unho - Astra, Cipla, Akros ou equivalente</t>
  </si>
  <si>
    <t>Válvula de PVC 2.1/4? para tanque com unho - Astra, Cipla, Akros ou equivalente</t>
  </si>
  <si>
    <t>Acabamento para válvula de descarga clássica ? Docol, Deca ou Equivalente</t>
  </si>
  <si>
    <t>Conjunto Parafuso de fixação para instalação em bacia ou mictório, inclusive colocação</t>
  </si>
  <si>
    <t>Torneira de parede para cozinha 1157-P-CR linha: Pratika ? Fabrimar ou equivalente</t>
  </si>
  <si>
    <t>Válvula de descarga com acabamento canopla metal cromado sistema antivandalismo, diâmetro 1.1/2" (40mm), referência Docol, Deca ou equivalente</t>
  </si>
  <si>
    <t>Torneira para lavatório de parede sistema antivandalismo Biopress 1182-AV-BIO-140 ? Fabrimar ou equivalente</t>
  </si>
  <si>
    <t>Chuveiro de vazão constante com vávula anti-vandalismo Pressmatic ? Docol ou equivalente</t>
  </si>
  <si>
    <t>Chuveiro em metal cromado com desviador flexível e ducha manual Linha Max 1975C ? Deca ou equivalente</t>
  </si>
  <si>
    <t>Válvula de retenção horizontal em bronze, tipo portinhola diâmetro 1/2" (15mm)</t>
  </si>
  <si>
    <t>Válvula de retenção horizontal em bronze, tipo portinhola diâmetro 3/4" (20mm)</t>
  </si>
  <si>
    <t>Válvula de retenção horizontal em bronze, tipo portinhola diâmetro 1" (25mm)</t>
  </si>
  <si>
    <t>Válvula de retenção horizontal em bronze, tipo portinhola diâmetro 1.1/4" (32mm)</t>
  </si>
  <si>
    <t>Válvula de retenção horizontal em bronze, tipo portinhola diâmetro 1.1/2" (40mm)</t>
  </si>
  <si>
    <t>Válvula de retenção horizontal em bronze, tipo portinhola diâmetro 2" (50mm)</t>
  </si>
  <si>
    <t>Válvula de retenção horizontal em bronze, tipo portinhola diâmetro 2.1/2" (65mm)</t>
  </si>
  <si>
    <t>Válvula de retenção horizontal em bronze, tipo portinhola diâmetro 3" (80mm)</t>
  </si>
  <si>
    <t>Válvula de Retenção Vertical em bronze, classe 125 diâmetro 1/2" (15mm)</t>
  </si>
  <si>
    <t>Válvula de Retenção Vertical em bronze, classe 125 diâmetro 3/4" (20mm)</t>
  </si>
  <si>
    <t>Válvula de Retenção Vertical em bronze, classe 125 diâmetro 1" (25mm)</t>
  </si>
  <si>
    <t>Válvula de Retenção Vertical em bronze, classe 125 diâmetro 1.1/4" (32mm)</t>
  </si>
  <si>
    <t>Válvula de Retenção Vertical em bronze, classe 125 diâmetro 1.1/2" (40mm)</t>
  </si>
  <si>
    <t>Válvula de Retenção Vertical em bronze, classe 125 diâmetro 2" (50mm)</t>
  </si>
  <si>
    <t>Válvula de Retenção Vertical em bronze, classe 125 diâmetro 2.1/2" (65mm)</t>
  </si>
  <si>
    <t>Válvula de Retenção Vertical em bronze, classe 125 diâmetro 3" (80mm)</t>
  </si>
  <si>
    <t>Emassamento de paredes e forros, com duas demãos de massa acrílica premium, referência Suvinil, Coral ou Sherwin Williams ou equivalente, inclusive uma demão de liquido selador acrílico, referência Suvinil, Coral ou Metalatex ou equivalente</t>
  </si>
  <si>
    <t>Cercamento em gradil em aço galvanizado soldado e revestido em poliéster por processo de pintura eletrostática 100micra, malha 5x20cm, fio diâm. 5,00mm. Inclusive acessórios e poste. Dimensões dos painéis: 2,50x2,03m - Nylofor ou equivalente</t>
  </si>
  <si>
    <t>ASSENTAMENTO DE TUBO DE FERRO FUNDIDO PARA REDE DE ÁGUA, DN 80 MM, JUNTA ELÁSTICA, INSTALADO EM LOCAL COM NÍVEL ALTO DE INTERFERÊNCIAS (NÃO INCLUI FORNECIMENTO). AF_05/2024</t>
  </si>
  <si>
    <t>ASSENTAMENTO DE TUBO DE FERRO FUNDIDO PARA REDE DE ÁGUA, DN 100 MM, JUNTA ELÁSTICA, INSTALADO EM LOCAL COM NÍVEL ALTO DE INTERFERÊNCIAS (NÃO INCLUI FORNECIMENTO). AF_05/2024</t>
  </si>
  <si>
    <t>ASSENTAMENTO DE TUBO DE FERRO FUNDIDO PARA REDE DE ÁGUA, DN 150 MM, JUNTA ELÁSTICA, INSTALADO EM LOCAL COM NÍVEL ALTO DE INTERFERÊNCIAS (NÃO INCLUI FORNECIMENTO). AF_05/2024</t>
  </si>
  <si>
    <t>ASSENTAMENTO DE TUBO DE FERRO FUNDIDO PARA REDE DE ÁGUA, DN 200 MM, JUNTA ELÁSTICA, INSTALADO EM LOCAL COM NÍVEL ALTO DE INTERFERÊNCIAS (NÃO INCLUI FORNECIMENTO). AF_05/2024</t>
  </si>
  <si>
    <t>ASSENTAMENTO DE TUBO DE FERRO FUNDIDO PARA REDE DE ÁGUA, DN 250 MM, JUNTA ELÁSTICA, INSTALADO EM LOCAL COM NÍVEL ALTO DE INTERFERÊNCIAS (NÃO INCLUI FORNECIMENTO). AF_05/2024</t>
  </si>
  <si>
    <t>ASSENTAMENTO DE TUBO DE FERRO FUNDIDO PARA REDE DE ÁGUA, DN 300 MM, JUNTA ELÁSTICA, INSTALADO EM LOCAL COM NÍVEL ALTO DE INTERFERÊNCIAS (NÃO INCLUI FORNECIMENTO). AF_05/2024</t>
  </si>
  <si>
    <t>ASSENTAMENTO DE TUBO DE FERRO FUNDIDO PARA REDE DE ÁGUA, DN 350 MM, JUNTA ELÁSTICA, INSTALADO EM LOCAL COM NÍVEL ALTO DE INTERFERÊNCIAS (NÃO INCLUI FORNECIMENTO). AF_05/2024</t>
  </si>
  <si>
    <t>ASSENTAMENTO DE TUBO DE FERRO FUNDIDO PARA REDE DE ÁGUA, DN 400 MM, JUNTA ELÁSTICA, INSTALADO EM LOCAL COM NÍVEL ALTO DE INTERFERÊNCIAS (NÃO INCLUI FORNECIMENTO). AF_05/2024</t>
  </si>
  <si>
    <t>ASSENTAMENTO DE TUBO DE FERRO FUNDIDO PARA REDE DE ÁGUA, DN 450 MM, JUNTA ELÁSTICA, INSTALADO EM LOCAL COM NÍVEL ALTO DE INTERFERÊNCIAS (NÃO INCLUI FORNECIMENTO). AF_05/2024</t>
  </si>
  <si>
    <t>ASSENTAMENTO DE TUBO DE FERRO FUNDIDO PARA REDE DE ÁGUA, DN 500 MM, JUNTA ELÁSTICA, INSTALADO EM LOCAL COM NÍVEL ALTO DE INTERFERÊNCIAS (NÃO INCLUI FORNECIMENTO). AF_05/2024</t>
  </si>
  <si>
    <t>ASSENTAMENTO DE TUBO DE FERRO FUNDIDO PARA REDE DE ÁGUA, DN 600 MM, JUNTA ELÁSTICA, INSTALADO EM LOCAL COM NÍVEL ALTO DE INTERFERÊNCIAS (NÃO INCLUI FORNECIMENTO). AF_05/2024</t>
  </si>
  <si>
    <t>ASSENTAMENTO DE TUBO DE FERRO FUNDIDO PARA REDE DE ÁGUA, DN 700 MM, JUNTA ELÁSTICA, INSTALADO EM LOCAL COM NÍVEL ALTO DE INTERFERÊNCIAS (NÃO INCLUI FORNECIMENTO). AF_05/2024</t>
  </si>
  <si>
    <t>ASSENTAMENTO DE TUBO DE FERRO FUNDIDO PARA REDE DE ÁGUA, DN 800 MM, JUNTA ELÁSTICA, INSTALADO EM LOCAL COM NÍVEL ALTO DE INTERFERÊNCIAS (NÃO INCLUI FORNECIMENTO). AF_05/2024</t>
  </si>
  <si>
    <t>ASSENTAMENTO DE TUBO DE FERRO FUNDIDO PARA REDE DE ÁGUA, DN 900 MM, JUNTA ELÁSTICA, INSTALADO EM LOCAL COM NÍVEL ALTO DE INTERFERÊNCIAS (NÃO INCLUI FORNECIMENTO). AF_05/2024</t>
  </si>
  <si>
    <t>ASSENTAMENTO DE TUBO DE FERRO FUNDIDO PARA REDE DE ÁGUA, DN 1000 MM, JUNTA ELÁSTICA, INSTALADO EM LOCAL COM NÍVEL ALTO DE INTERFERÊNCIAS (NÃO INCLUI FORNECIMENTO). AF_05/2024</t>
  </si>
  <si>
    <t>ASSENTAMENTO DE TUBO DE FERRO FUNDIDO PARA REDE DE ÁGUA, DN 1200 MM, JUNTA ELÁSTICA, INSTALADO EM LOCAL COM NÍVEL ALTO DE INTERFERÊNCIAS (NÃO INCLUI FORNECIMENTO). AF_05/2024</t>
  </si>
  <si>
    <t>ASSENTAMENTO DE TUBO DE FERRO FUNDIDO PARA REDE DE ÁGUA, DN 80 MM, JUNTA ELÁSTICA, INSTALADO EM LOCAL COM NÍVEL BAIXO DE INTERFERÊNCIAS (NÃO INCLUI FORNECIMENTO). AF_05/2024</t>
  </si>
  <si>
    <t>ASSENTAMENTO DE TUBO DE FERRO FUNDIDO PARA REDE DE ÁGUA, DN 100 MM, JUNTA ELÁSTICA, INSTALADO EM LOCAL COM NÍVEL BAIXO DE INTERFERÊNCIAS (NÃO INCLUI FORNECIMENTO). AF_05/2024</t>
  </si>
  <si>
    <t>ASSENTAMENTO DE TUBO DE FERRO FUNDIDO PARA REDE DE ÁGUA, DN 150 MM, JUNTA ELÁSTICA, INSTALADO EM LOCAL COM NÍVEL BAIXO DE INTERFERÊNCIAS (NÃO INCLUI FORNECIMENTO). AF_05/2024</t>
  </si>
  <si>
    <t>ASSENTAMENTO DE TUBO DE FERRO FUNDIDO PARA REDE DE ÁGUA, DN 200 MM, JUNTA ELÁSTICA, INSTALADO EM LOCAL COM NÍVEL BAIXO DE INTERFERÊNCIAS (NÃO INCLUI FORNECIMENTO). AF_05/2024</t>
  </si>
  <si>
    <t>ASSENTAMENTO DE TUBO DE FERRO FUNDIDO PARA REDE DE ÁGUA, DN 250 MM, JUNTA ELÁSTICA, INSTALADO EM LOCAL COM NÍVEL BAIXO DE INTERFERÊNCIAS (NÃO INCLUI FORNECIMENTO). AF_05/2024</t>
  </si>
  <si>
    <t>ASSENTAMENTO DE TUBO DE FERRO FUNDIDO PARA REDE DE ÁGUA, DN 300 MM, JUNTA ELÁSTICA, INSTALADO EM LOCAL COM NÍVEL BAIXO DE INTERFERÊNCIAS (NÃO INCLUI FORNECIMENTO). AF_05/2024</t>
  </si>
  <si>
    <t>ASSENTAMENTO DE TUBO DE FERRO FUNDIDO PARA REDE DE ÁGUA, DN 350 MM, JUNTA ELÁSTICA, INSTALADO EM LOCAL COM NÍVEL BAIXO DE INTERFERÊNCIAS (NÃO INCLUI FORNECIMENTO). AF_05/2024</t>
  </si>
  <si>
    <t>ASSENTAMENTO DE TUBO DE FERRO FUNDIDO PARA REDE DE ÁGUA, DN 400 MM, JUNTA ELÁSTICA, INSTALADO EM LOCAL COM NÍVEL BAIXO DE INTERFERÊNCIAS (NÃO INCLUI FORNECIMENTO). AF_05/2024</t>
  </si>
  <si>
    <t>ASSENTAMENTO DE TUBO DE FERRO FUNDIDO PARA REDE DE ÁGUA, DN 450 MM, JUNTA ELÁSTICA, INSTALADO EM LOCAL COM NÍVEL BAIXO DE INTERFERÊNCIAS (NÃO INCLUI FORNECIMENTO). AF_05/2024</t>
  </si>
  <si>
    <t>ASSENTAMENTO DE TUBO DE FERRO FUNDIDO PARA REDE DE ÁGUA, DN 500 MM, JUNTA ELÁSTICA, INSTALADO EM LOCAL COM NÍVEL BAIXO DE INTERFERÊNCIAS (NÃO INCLUI FORNECIMENTO). AF_05/2024</t>
  </si>
  <si>
    <t>ASSENTAMENTO DE TUBO DE FERRO FUNDIDO PARA REDE DE ÁGUA, DN 600 MM, JUNTA ELÁSTICA, INSTALADO EM LOCAL COM NÍVEL BAIXO DE INTERFERÊNCIAS (NÃO INCLUI FORNECIMENTO). AF_05/2024</t>
  </si>
  <si>
    <t>ASSENTAMENTO DE TUBO DE FERRO FUNDIDO PARA REDE DE ÁGUA, DN 700 MM, JUNTA ELÁSTICA, INSTALADO EM LOCAL COM NÍVEL BAIXO DE INTERFERÊNCIAS (NÃO INCLUI FORNECIMENTO). AF_05/2024</t>
  </si>
  <si>
    <t>ASSENTAMENTO DE TUBO DE FERRO FUNDIDO PARA REDE DE ÁGUA, DN 800 MM, JUNTA ELÁSTICA, INSTALADO EM LOCAL COM NÍVEL BAIXO DE INTERFERÊNCIAS (NÃO INCLUI FORNECIMENTO). AF_05/2024</t>
  </si>
  <si>
    <t>ASSENTAMENTO DE TUBO DE FERRO FUNDIDO PARA REDE DE ÁGUA, DN 900 MM, JUNTA ELÁSTICA, INSTALADO EM LOCAL COM NÍVEL BAIXO DE INTERFERÊNCIAS (NÃO INCLUI FORNECIMENTO). AF_05/2024</t>
  </si>
  <si>
    <t>ASSENTAMENTO DE TUBO DE FERRO FUNDIDO PARA REDE DE ÁGUA, DN 1000 MM, JUNTA ELÁSTICA, INSTALADO EM LOCAL COM NÍVEL BAIXO DE INTERFERÊNCIAS (NÃO INCLUI FORNECIMENTO). AF_05/2024</t>
  </si>
  <si>
    <t>ASSENTAMENTO DE TUBO DE FERRO FUNDIDO PARA REDE DE ÁGUA, DN 1200 MM, JUNTA ELÁSTICA, INSTALADO EM LOCAL COM NÍVEL BAIXO DE INTERFERÊNCIAS (NÃO INCLUI FORNECIMENTO). AF_05/2024</t>
  </si>
  <si>
    <t>ASSENTAMENTO DE CONEXÃO 2 ACESSOS ALINHADOS DE FERRO FUNDIDO PARA REDE DE ÁGUA, DN 1200, JUNTA ELÁSTICA, INSTALADO EM LOCAL COM NÍVEL ALTO DE INTERFERÊNCIAS (NÃO INCLUI FORNECIMENTO). AF_05/2024</t>
  </si>
  <si>
    <t>ASSENTAMENTO DE CONEXÃO 2 ACESSOS INCLINADOS DE FERRO FUNDIDO PARA REDE DE ÁGUA, DN 80, JUNTA ELÁSTICA, INSTALADO EM LOCAL COM NÍVEL ALTO DE INTERFERÊNCIAS (NÃO INCLUI FORNECIMENTO). AF_05/2024</t>
  </si>
  <si>
    <t>ASSENTAMENTO DE CONEXÃO 2 ACESSOS INCLINADOS DE FERRO FUNDIDO PARA REDE DE ÁGUA, DN 100, JUNTA ELÁSTICA, INSTALADO EM LOCAL COM NÍVEL ALTO DE INTERFERÊNCIAS (NÃO INCLUI FORNECIMENTO). AF_05/2024</t>
  </si>
  <si>
    <t>ASSENTAMENTO DE CONEXÃO 2 ACESSOS INCLINADOS DE FERRO FUNDIDO PARA REDE DE ÁGUA, DN 150, JUNTA ELÁSTICA, INSTALADO EM LOCAL COM NÍVEL ALTO DE INTERFERÊNCIAS (NÃO INCLUI FORNECIMENTO). AF_05/2024</t>
  </si>
  <si>
    <t>ASSENTAMENTO DE CONEXÃO 2 ACESSOS INCLINADOS DE FERRO FUNDIDO PARA REDE DE ÁGUA, DN 200, JUNTA ELÁSTICA, INSTALADO EM LOCAL COM NÍVEL ALTO DE INTERFERÊNCIAS (NÃO INCLUI FORNECIMENTO). AF_05/2024</t>
  </si>
  <si>
    <t>ASSENTAMENTO DE CONEXÃO 2 ACESSOS INCLINADOS DE FERRO FUNDIDO PARA REDE DE ÁGUA, DN 250, JUNTA ELÁSTICA, INSTALADO EM LOCAL COM NÍVEL ALTO DE INTERFERÊNCIAS (NÃO INCLUI FORNECIMENTO). AF_05/2024</t>
  </si>
  <si>
    <t>ASSENTAMENTO DE CONEXÃO 2 ACESSOS INCLINADOS DE FERRO FUNDIDO PARA REDE DE ÁGUA, DN 300, JUNTA ELÁSTICA, INSTALADO EM LOCAL COM NÍVEL ALTO DE INTERFERÊNCIAS (NÃO INCLUI FORNECIMENTO). AF_05/2024</t>
  </si>
  <si>
    <t>ASSENTAMENTO DE CONEXÃO 2 ACESSOS INCLINADOS DE FERRO FUNDIDO PARA REDE DE ÁGUA, DN 350, JUNTA ELÁSTICA, INSTALADO EM LOCAL COM NÍVEL ALTO DE INTERFERÊNCIAS (NÃO INCLUI FORNECIMENTO). AF_05/2024</t>
  </si>
  <si>
    <t>ASSENTAMENTO DE CONEXÃO 2 ACESSOS INCLINADOS DE FERRO FUNDIDO PARA REDE DE ÁGUA, DN 400, JUNTA ELÁSTICA, INSTALADO EM LOCAL COM NÍVEL ALTO DE INTERFERÊNCIAS (NÃO INCLUI FORNECIMENTO). AF_05/2024</t>
  </si>
  <si>
    <t>ASSENTAMENTO DE CONEXÃO 2 ACESSOS ALINHADOS DE FERRO FUNDIDO PARA REDE DE ÁGUA, DN 400, JUNTA ELÁSTICA, INSTALADO EM LOCAL COM NÍVEL BAIXO DE INTERFERÊNCIAS (NÃO INCLUI FORNECIMENTO). AF_05/2024</t>
  </si>
  <si>
    <t>ASSENTAMENTO DE CONEXÃO 3 ACESSOS DE FERRO FUNDIDO PARA REDE DE ÁGUA, DN 100, JUNTA ELÁSTICA, INSTALADO EM LOCAL COM NÍVEL BAIXO DE INTERFERÊNCIAS (NÃO INCLUI FORNECIMENTO). AF_05/2024</t>
  </si>
  <si>
    <t>ASSENTAMENTO DE CONEXÃO 2 ACESSOS ALINHADOS DE FERRO FUNDIDO PARA REDE DE ÁGUA, DN 450, JUNTA ELÁSTICA, INSTALADO EM LOCAL COM NÍVEL BAIXO DE INTERFERÊNCIAS (NÃO INCLUI FORNECIMENTO). AF_05/2024</t>
  </si>
  <si>
    <t>ASSENTAMENTO DE CONEXÃO 2 ACESSOS ALINHADOS DE FERRO FUNDIDO PARA REDE DE ÁGUA, DN 500, JUNTA ELÁSTICA, INSTALADO EM LOCAL COM NÍVEL BAIXO DE INTERFERÊNCIAS (NÃO INCLUI FORNECIMENTO). AF_05/2024</t>
  </si>
  <si>
    <t>ASSENTAMENTO DE CONEXÃO 2 ACESSOS ALINHADOS DE FERRO FUNDIDO PARA REDE DE ÁGUA, DN 600, JUNTA ELÁSTICA, INSTALADO EM LOCAL COM NÍVEL BAIXO DE INTERFERÊNCIAS (NÃO INCLUI FORNECIMENTO). AF_05/2024</t>
  </si>
  <si>
    <t>ASSENTAMENTO DE CONEXÃO 2 ACESSOS ALINHADOS DE FERRO FUNDIDO PARA REDE DE ÁGUA, DN 700, JUNTA ELÁSTICA, INSTALADO EM LOCAL COM NÍVEL BAIXO DE INTERFERÊNCIAS (NÃO INCLUI FORNECIMENTO). AF_05/2024</t>
  </si>
  <si>
    <t>ASSENTAMENTO DE CONEXÃO 2 ACESSOS ALINHADOS DE FERRO FUNDIDO PARA REDE DE ÁGUA, DN 800, JUNTA ELÁSTICA, INSTALADO EM LOCAL COM NÍVEL BAIXO DE INTERFERÊNCIAS (NÃO INCLUI FORNECIMENTO). AF_05/2024</t>
  </si>
  <si>
    <t>ASSENTAMENTO DE CONEXÃO 2 ACESSOS ALINHADOS DE FERRO FUNDIDO PARA REDE DE ÁGUA, DN 900, JUNTA ELÁSTICA, INSTALADO EM LOCAL COM NÍVEL BAIXO DE INTERFERÊNCIAS (NÃO INCLUI FORNECIMENTO). AF_05/2024</t>
  </si>
  <si>
    <t>ASSENTAMENTO DE CONEXÃO 2 ACESSOS ALINHADOS DE FERRO FUNDIDO PARA REDE DE ÁGUA, DN 1000, JUNTA ELÁSTICA, INSTALADO EM LOCAL COM NÍVEL BAIXO DE INTERFERÊNCIAS (NÃO INCLUI FORNECIMENTO). AF_05/2024</t>
  </si>
  <si>
    <t>ASSENTAMENTO DE CONEXÃO 2 ACESSOS ALINHADOS DE FERRO FUNDIDO PARA REDE DE ÁGUA, DN 1200, JUNTA ELÁSTICA, INSTALADO EM LOCAL COM NÍVEL BAIXO DE INTERFERÊNCIAS (NÃO INCLUI FORNECIMENTO). AF_05/2024</t>
  </si>
  <si>
    <t>ASSENTAMENTO DE CONEXÃO 2 ACESSOS INCLINADOS DE FERRO FUNDIDO PARA REDE DE ÁGUA, DN 80, JUNTA ELÁSTICA, INSTALADO EM LOCAL COM NÍVEL BAIXO DE INTERFERÊNCIAS (NÃO INCLUI FORNECIMENTO). AF_05/2024</t>
  </si>
  <si>
    <t>ASSENTAMENTO DE CONEXÃO 2 ACESSOS INCLINADOS DE FERRO FUNDIDO PARA REDE DE ÁGUA, DN 450, JUNTA ELÁSTICA, INSTALADO EM LOCAL COM NÍVEL ALTO DE INTERFERÊNCIAS (NÃO INCLUI FORNECIMENTO). AF_05/2024</t>
  </si>
  <si>
    <t>ASSENTAMENTO DE CONEXÃO 2 ACESSOS INCLINADOS DE FERRO FUNDIDO PARA REDE DE ÁGUA, DN 500, JUNTA ELÁSTICA, INSTALADO EM LOCAL COM NÍVEL ALTO DE INTERFERÊNCIAS (NÃO INCLUI FORNECIMENTO). AF_05/2024</t>
  </si>
  <si>
    <t>ASSENTAMENTO DE CONEXÃO 2 ACESSOS INCLINADOS DE FERRO FUNDIDO PARA REDE DE ÁGUA, DN 600, JUNTA ELÁSTICA, INSTALADO EM LOCAL COM NÍVEL ALTO DE INTERFERÊNCIAS (NÃO INCLUI FORNECIMENTO). AF_05/2024</t>
  </si>
  <si>
    <t>ASSENTAMENTO DE CONEXÃO 2 ACESSOS INCLINADOS DE FERRO FUNDIDO PARA REDE DE ÁGUA, DN 700, JUNTA ELÁSTICA, INSTALADO EM LOCAL COM NÍVEL ALTO DE INTERFERÊNCIAS (NÃO INCLUI FORNECIMENTO). AF_05/2024</t>
  </si>
  <si>
    <t>ASSENTAMENTO DE CONEXÃO 2 ACESSOS INCLINADOS DE FERRO FUNDIDO PARA REDE DE ÁGUA, DN 800, JUNTA ELÁSTICA, INSTALADO EM LOCAL COM NÍVEL ALTO DE INTERFERÊNCIAS (NÃO INCLUI FORNECIMENTO). AF_05/2024</t>
  </si>
  <si>
    <t>ASSENTAMENTO DE CONEXÃO 2 ACESSOS INCLINADOS DE FERRO FUNDIDO PARA REDE DE ÁGUA, DN 900, JUNTA ELÁSTICA, INSTALADO EM LOCAL COM NÍVEL ALTO DE INTERFERÊNCIAS (NÃO INCLUI FORNECIMENTO). AF_05/2024</t>
  </si>
  <si>
    <t>ASSENTAMENTO DE CONEXÃO 2 ACESSOS INCLINADOS DE FERRO FUNDIDO PARA REDE DE ÁGUA, DN 1000, JUNTA ELÁSTICA, INSTALADO EM LOCAL COM NÍVEL ALTO DE INTERFERÊNCIAS (NÃO INCLUI FORNECIMENTO). AF_05/2024</t>
  </si>
  <si>
    <t>ASSENTAMENTO DE CONEXÃO 2 ACESSOS INCLINADOS DE FERRO FUNDIDO PARA REDE DE ÁGUA, DN 1200, JUNTA ELÁSTICA, INSTALADO EM LOCAL COM NÍVEL ALTO DE INTERFERÊNCIAS (NÃO INCLUI FORNECIMENTO). AF_05/2024</t>
  </si>
  <si>
    <t>ASSENTAMENTO DE CONEXÃO 3 ACESSOS DE FERRO FUNDIDO PARA REDE DE ÁGUA, DN 80, JUNTA ELÁSTICA, INSTALADO EM LOCAL COM NÍVEL ALTO DE INTERFERÊNCIAS (NÃO INCLUI FORNECIMENTO). AF_05/2024</t>
  </si>
  <si>
    <t>ASSENTAMENTO DE CONEXÃO 3 ACESSOS DE FERRO FUNDIDO PARA REDE DE ÁGUA, DN 100, JUNTA ELÁSTICA, INSTALADO EM LOCAL COM NÍVEL ALTO DE INTERFERÊNCIAS (NÃO INCLUI FORNECIMENTO). AF_05/2024</t>
  </si>
  <si>
    <t>ASSENTAMENTO DE CONEXÃO 3 ACESSOS DE FERRO FUNDIDO PARA REDE DE ÁGUA, DN 150, JUNTA ELÁSTICA, INSTALADO EM LOCAL COM NÍVEL ALTO DE INTERFERÊNCIAS (NÃO INCLUI FORNECIMENTO). AF_05/2024</t>
  </si>
  <si>
    <t>ASSENTAMENTO DE CONEXÃO 3 ACESSOS DE FERRO FUNDIDO PARA REDE DE ÁGUA, DN 200, JUNTA ELÁSTICA, INSTALADO EM LOCAL COM NÍVEL ALTO DE INTERFERÊNCIAS (NÃO INCLUI FORNECIMENTO). AF_05/2024</t>
  </si>
  <si>
    <t>ASSENTAMENTO DE CONEXÃO 2 ACESSOS INCLINADOS DE FERRO FUNDIDO PARA REDE DE ÁGUA, DN 100, JUNTA ELÁSTICA, INSTALADO EM LOCAL COM NÍVEL BAIXO DE INTERFERÊNCIAS (NÃO INCLUI FORNECIMENTO). AF_05/2024</t>
  </si>
  <si>
    <t>ASSENTAMENTO DE CONEXÃO 3 ACESSOS DE FERRO FUNDIDO PARA REDE DE ÁGUA, DN 150, JUNTA ELÁSTICA, INSTALADO EM LOCAL COM NÍVEL BAIXO DE INTERFERÊNCIAS (NÃO INCLUI FORNECIMENTO). AF_05/2024</t>
  </si>
  <si>
    <t>ASSENTAMENTO DE CONEXÃO 3 ACESSOS DE FERRO FUNDIDO PARA REDE DE ÁGUA, DN 250, JUNTA ELÁSTICA, INSTALADO EM LOCAL COM NÍVEL ALTO DE INTERFERÊNCIAS (NÃO INCLUI FORNECIMENTO). AF_05/2024</t>
  </si>
  <si>
    <t>ASSENTAMENTO DE CONEXÃO 2 ACESSOS ALINHADOS DE FERRO FUNDIDO PARA REDE DE ÁGUA, DN 80, JUNTA ELÁSTICA, INSTALADO EM LOCAL COM NÍVEL ALTO DE INTERFERÊNCIAS (NÃO INCLUI FORNECIMENTO). AF_05/2024</t>
  </si>
  <si>
    <t>ASSENTAMENTO DE CONEXÃO 2 ACESSOS INCLINADOS DE FERRO FUNDIDO PARA REDE DE ÁGUA, DN 150, JUNTA ELÁSTICA, INSTALADO EM LOCAL COM NÍVEL BAIXO DE INTERFERÊNCIAS (NÃO INCLUI FORNECIMENTO). AF_05/2024</t>
  </si>
  <si>
    <t>ASSENTAMENTO DE CONEXÃO 2 ACESSOS INCLINADOS DE FERRO FUNDIDO PARA REDE DE ÁGUA, DN 200, JUNTA ELÁSTICA, INSTALADO EM LOCAL COM NÍVEL BAIXO DE INTERFERÊNCIAS (NÃO INCLUI FORNECIMENTO). AF_05/2024</t>
  </si>
  <si>
    <t>ASSENTAMENTO DE CONEXÃO 2 ACESSOS INCLINADOS DE FERRO FUNDIDO PARA REDE DE ÁGUA, DN 250, JUNTA ELÁSTICA, INSTALADO EM LOCAL COM NÍVEL BAIXO DE INTERFERÊNCIAS (NÃO INCLUI FORNECIMENTO). AF_05/2024</t>
  </si>
  <si>
    <t>ASSENTAMENTO DE CONEXÃO 2 ACESSOS INCLINADOS DE FERRO FUNDIDO PARA REDE DE ÁGUA, DN 300, JUNTA ELÁSTICA, INSTALADO EM LOCAL COM NÍVEL BAIXO DE INTERFERÊNCIAS (NÃO INCLUI FORNECIMENTO). AF_05/2024</t>
  </si>
  <si>
    <t>ASSENTAMENTO DE CONEXÃO 2 ACESSOS INCLINADOS DE FERRO FUNDIDO PARA REDE DE ÁGUA, DN 350, JUNTA ELÁSTICA, INSTALADO EM LOCAL COM NÍVEL BAIXO DE INTERFERÊNCIAS (NÃO INCLUI FORNECIMENTO). AF_05/2024</t>
  </si>
  <si>
    <t>ASSENTAMENTO DE CONEXÃO 2 ACESSOS INCLINADOS DE FERRO FUNDIDO PARA REDE DE ÁGUA, DN 400, JUNTA ELÁSTICA, INSTALADO EM LOCAL COM NÍVEL BAIXO DE INTERFERÊNCIAS (NÃO INCLUI FORNECIMENTO). AF_05/2024</t>
  </si>
  <si>
    <t>ASSENTAMENTO DE CONEXÃO 2 ACESSOS INCLINADOS DE FERRO FUNDIDO PARA REDE DE ÁGUA, DN 450, JUNTA ELÁSTICA, INSTALADO EM LOCAL COM NÍVEL BAIXO DE INTERFERÊNCIAS (NÃO INCLUI FORNECIMENTO). AF_05/2024</t>
  </si>
  <si>
    <t>ASSENTAMENTO DE CONEXÃO 2 ACESSOS INCLINADOS DE FERRO FUNDIDO PARA REDE DE ÁGUA, DN 500, JUNTA ELÁSTICA, INSTALADO EM LOCAL COM NÍVEL BAIXO DE INTERFERÊNCIAS (NÃO INCLUI FORNECIMENTO). AF_05/2024</t>
  </si>
  <si>
    <t>ASSENTAMENTO DE CONEXÃO 2 ACESSOS INCLINADOS DE FERRO FUNDIDO PARA REDE DE ÁGUA, DN 600, JUNTA ELÁSTICA, INSTALADO EM LOCAL COM NÍVEL BAIXO DE INTERFERÊNCIAS (NÃO INCLUI FORNECIMENTO). AF_05/2024</t>
  </si>
  <si>
    <t>ASSENTAMENTO DE CONEXÃO 2 ACESSOS INCLINADOS DE FERRO FUNDIDO PARA REDE DE ÁGUA, DN 700, JUNTA ELÁSTICA, INSTALADO EM LOCAL COM NÍVEL BAIXO DE INTERFERÊNCIAS (NÃO INCLUI FORNECIMENTO). AF_05/2024</t>
  </si>
  <si>
    <t>ASSENTAMENTO DE CONEXÃO 2 ACESSOS ALINHADOS DE FERRO FUNDIDO PARA REDE DE ÁGUA, DN 300, JUNTA ELÁSTICA, INSTALADO EM LOCAL COM NÍVEL BAIXO DE INTERFERÊNCIAS (NÃO INCLUI FORNECIMENTO). AF_05/2024</t>
  </si>
  <si>
    <t>ASSENTAMENTO DE CONEXÃO 2 ACESSOS ALINHADOS DE FERRO FUNDIDO PARA REDE DE ÁGUA, DN 350, JUNTA ELÁSTICA, INSTALADO EM LOCAL COM NÍVEL BAIXO DE INTERFERÊNCIAS (NÃO INCLUI FORNECIMENTO). AF_05/2024</t>
  </si>
  <si>
    <t>ASSENTAMENTO DE CONEXÃO 3 ACESSOS DE FERRO FUNDIDO PARA REDE DE ÁGUA, DN 200, JUNTA ELÁSTICA, INSTALADO EM LOCAL COM NÍVEL BAIXO DE INTERFERÊNCIAS (NÃO INCLUI FORNECIMENTO). AF_05/2024</t>
  </si>
  <si>
    <t>ASSENTAMENTO DE CONEXÃO 3 ACESSOS DE FERRO FUNDIDO PARA REDE DE ÁGUA, DN 250, JUNTA ELÁSTICA, INSTALADO EM LOCAL COM NÍVEL BAIXO DE INTERFERÊNCIAS (NÃO INCLUI FORNECIMENTO). AF_05/2024</t>
  </si>
  <si>
    <t>ASSENTAMENTO DE CONEXÃO 3 ACESSOS DE FERRO FUNDIDO PARA REDE DE ÁGUA, DN 300, JUNTA ELÁSTICA, INSTALADO EM LOCAL COM NÍVEL BAIXO DE INTERFERÊNCIAS (NÃO INCLUI FORNECIMENTO). AF_05/2024</t>
  </si>
  <si>
    <t>ASSENTAMENTO DE CONEXÃO 3 ACESSOS DE FERRO FUNDIDO PARA REDE DE ÁGUA, DN 350, JUNTA ELÁSTICA, INSTALADO EM LOCAL COM NÍVEL BAIXO DE INTERFERÊNCIAS (NÃO INCLUI FORNECIMENTO). AF_05/2024</t>
  </si>
  <si>
    <t>ASSENTAMENTO DE CONEXÃO 3 ACESSOS DE FERRO FUNDIDO PARA REDE DE ÁGUA, DN 400, JUNTA ELÁSTICA, INSTALADO EM LOCAL COM NÍVEL BAIXO DE INTERFERÊNCIAS (NÃO INCLUI FORNECIMENTO). AF_05/2024</t>
  </si>
  <si>
    <t>ASSENTAMENTO DE CONEXÃO 3 ACESSOS DE FERRO FUNDIDO PARA REDE DE ÁGUA, DN 450, JUNTA ELÁSTICA, INSTALADO EM LOCAL COM NÍVEL BAIXO DE INTERFERÊNCIAS (NÃO INCLUI FORNECIMENTO). AF_05/2024</t>
  </si>
  <si>
    <t>ASSENTAMENTO DE CONEXÃO 3 ACESSOS DE FERRO FUNDIDO PARA REDE DE ÁGUA, DN 500, JUNTA ELÁSTICA, INSTALADO EM LOCAL COM NÍVEL BAIXO DE INTERFERÊNCIAS (NÃO INCLUI FORNECIMENTO). AF_05/2024</t>
  </si>
  <si>
    <t>ASSENTAMENTO DE CONEXÃO 3 ACESSOS DE FERRO FUNDIDO PARA REDE DE ÁGUA, DN 600, JUNTA ELÁSTICA, INSTALADO EM LOCAL COM NÍVEL BAIXO DE INTERFERÊNCIAS (NÃO INCLUI FORNECIMENTO). AF_05/2024</t>
  </si>
  <si>
    <t>ASSENTAMENTO DE CONEXÃO 2 ACESSOS INCLINADOS DE FERRO FUNDIDO PARA REDE DE ÁGUA, DN 800, JUNTA ELÁSTICA, INSTALADO EM LOCAL COM NÍVEL BAIXO DE INTERFERÊNCIAS (NÃO INCLUI FORNECIMENTO). AF_05/2024</t>
  </si>
  <si>
    <t>ASSENTAMENTO DE CONEXÃO 2 ACESSOS INCLINADOS DE FERRO FUNDIDO PARA REDE DE ÁGUA, DN 1000, JUNTA ELÁSTICA, INSTALADO EM LOCAL COM NÍVEL BAIXO DE INTERFERÊNCIAS (NÃO INCLUI FORNECIMENTO). AF_05/2024</t>
  </si>
  <si>
    <t>ASSENTAMENTO DE CONEXÃO 2 ACESSOS INCLINADOS DE FERRO FUNDIDO PARA REDE DE ÁGUA, DN 1200, JUNTA ELÁSTICA, INSTALADO EM LOCAL COM NÍVEL BAIXO DE INTERFERÊNCIAS (NÃO INCLUI FORNECIMENTO). AF_05/2024</t>
  </si>
  <si>
    <t>ASSENTAMENTO DE CONEXÃO 3 ACESSOS DE FERRO FUNDIDO PARA REDE DE ÁGUA, DN 80, JUNTA ELÁSTICA, INSTALADO EM LOCAL COM NÍVEL BAIXO DE INTERFERÊNCIAS (NÃO INCLUI FORNECIMENTO). AF_05/2024</t>
  </si>
  <si>
    <t>ASSENTAMENTO DE CONEXÃO 3 ACESSOS DE FERRO FUNDIDO PARA REDE DE ÁGUA, DN 700, JUNTA ELÁSTICA, INSTALADO EM LOCAL COM NÍVEL BAIXO DE INTERFERÊNCIAS (NÃO INCLUI FORNECIMENTO). AF_05/2024</t>
  </si>
  <si>
    <t>ASSENTAMENTO DE CONEXÃO 3 ACESSOS DE FERRO FUNDIDO PARA REDE DE ÁGUA, DN 900, JUNTA ELÁSTICA, INSTALADO EM LOCAL COM NÍVEL BAIXO DE INTERFERÊNCIAS (NÃO INCLUI FORNECIMENTO). AF_05/2024</t>
  </si>
  <si>
    <t>ASSENTAMENTO DE CONEXÃO 3 ACESSOS DE FERRO FUNDIDO PARA REDE DE ÁGUA, DN 1000, JUNTA ELÁSTICA, INSTALADO EM LOCAL COM NÍVEL BAIXO DE INTERFERÊNCIAS (NÃO INCLUI FORNECIMENTO). AF_05/2024</t>
  </si>
  <si>
    <t>ASSENTAMENTO DE CONEXÃO 3 ACESSOS DE FERRO FUNDIDO PARA REDE DE ÁGUA, DN 1200, JUNTA ELÁSTICA, INSTALADO EM LOCAL COM NÍVEL BAIXO DE INTERFERÊNCIAS (NÃO INCLUI FORNECIMENTO). AF_05/2024</t>
  </si>
  <si>
    <t>ASSENTAMENTO DE CONEXÃO 3 ACESSOS DE FERRO FUNDIDO PARA REDE DE ÁGUA, DN 300, JUNTA ELÁSTICA, INSTALADO EM LOCAL COM NÍVEL ALTO DE INTERFERÊNCIAS (NÃO INCLUI FORNECIMENTO). AF_05/2024</t>
  </si>
  <si>
    <t>ASSENTAMENTO DE CONEXÃO 3 ACESSOS DE FERRO FUNDIDO PARA REDE DE ÁGUA, DN 350, JUNTA ELÁSTICA, INSTALADO EM LOCAL COM NÍVEL ALTO DE INTERFERÊNCIAS (NÃO INCLUI FORNECIMENTO). AF_05/2024</t>
  </si>
  <si>
    <t>ASSENTAMENTO DE CONEXÃO 3 ACESSOS DE FERRO FUNDIDO PARA REDE DE ÁGUA, DN 400, JUNTA ELÁSTICA, INSTALADO EM LOCAL COM NÍVEL ALTO DE INTERFERÊNCIAS (NÃO INCLUI FORNECIMENTO). AF_05/2024</t>
  </si>
  <si>
    <t>ASSENTAMENTO DE CONEXÃO 3 ACESSOS DE FERRO FUNDIDO PARA REDE DE ÁGUA, DN 450, JUNTA ELÁSTICA, INSTALADO EM LOCAL COM NÍVEL ALTO DE INTERFERÊNCIAS (NÃO INCLUI FORNECIMENTO). AF_05/2024</t>
  </si>
  <si>
    <t>ASSENTAMENTO DE CONEXÃO 3 ACESSOS DE FERRO FUNDIDO PARA REDE DE ÁGUA, DN 500, JUNTA ELÁSTICA, INSTALADO EM LOCAL COM NÍVEL ALTO DE INTERFERÊNCIAS (NÃO INCLUI FORNECIMENTO). AF_05/2024</t>
  </si>
  <si>
    <t>ASSENTAMENTO DE CONEXÃO 3 ACESSOS DE FERRO FUNDIDO PARA REDE DE ÁGUA, DN 600, JUNTA ELÁSTICA, INSTALADO EM LOCAL COM NÍVEL ALTO DE INTERFERÊNCIAS (NÃO INCLUI FORNECIMENTO). AF_05/2024</t>
  </si>
  <si>
    <t>ASSENTAMENTO DE CONEXÃO 3 ACESSOS DE FERRO FUNDIDO PARA REDE DE ÁGUA, DN 700, JUNTA ELÁSTICA, INSTALADO EM LOCAL COM NÍVEL ALTO DE INTERFERÊNCIAS (NÃO INCLUI FORNECIMENTO). AF_05/2024</t>
  </si>
  <si>
    <t>ASSENTAMENTO DE CONEXÃO 3 ACESSOS DE FERRO FUNDIDO PARA REDE DE ÁGUA, DN 800, JUNTA ELÁSTICA, INSTALADO EM LOCAL COM NÍVEL ALTO DE INTERFERÊNCIAS (NÃO INCLUI FORNECIMENTO). AF_05/2024</t>
  </si>
  <si>
    <t>ASSENTAMENTO DE CONEXÃO 3 ACESSOS DE FERRO FUNDIDO PARA REDE DE ÁGUA, DN 900, JUNTA ELÁSTICA, INSTALADO EM LOCAL COM NÍVEL ALTO DE INTERFERÊNCIAS (NÃO INCLUI FORNECIMENTO). AF_05/2024</t>
  </si>
  <si>
    <t>ASSENTAMENTO DE CONEXÃO 3 ACESSOS DE FERRO FUNDIDO PARA REDE DE ÁGUA, DN 1000, JUNTA ELÁSTICA, INSTALADO EM LOCAL COM NÍVEL ALTO DE INTERFERÊNCIAS (NÃO INCLUI FORNECIMENTO). AF_05/2024</t>
  </si>
  <si>
    <t>ASSENTAMENTO DE CONEXÃO 3 ACESSOS DE FERRO FUNDIDO PARA REDE DE ÁGUA, DN 1200, JUNTA ELÁSTICA, INSTALADO EM LOCAL COM NÍVEL ALTO DE INTERFERÊNCIAS (NÃO INCLUI FORNECIMENTO). AF_05/2024</t>
  </si>
  <si>
    <t>FORNECIMENTO E ASSENTAMENTO DE TE RANHURADO EM FERRO FUNDIDO, DN 80 (3") PARA REDE DE ÁGUA, INSTALADO EM LOCAL COM NÍVEL ALTO DE INTERFERÊNCIAS (INCLUI FORNECIMENTO). AF_05/2024</t>
  </si>
  <si>
    <t>FORNECIMENTO E ASSENTAMENTO DE CURVA 45 GRAUS RANHURADA EM FERRO FUNDIDO, DN 80 MM (3") PARA REDE DE ÁGUA, INSTALADO EM LOCAL COM NÍVEL ALTO DE INTERFERÊNCIAS (INCLUI FORNECIMENTO). AF_05/2024</t>
  </si>
  <si>
    <t>ASSENTAMENTO DE CONEXÃO 2 ACESSOS ALINHADOS DE FERRO FUNDIDO PARA REDE DE ÁGUA, DN 100, JUNTA ELÁSTICA, INSTALADO EM LOCAL COM NÍVEL ALTO DE INTERFERÊNCIAS (NÃO INCLUI FORNECIMENTO). AF_05/2024</t>
  </si>
  <si>
    <t>ASSENTAMENTO DE CONEXÃO 2 ACESSOS ALINHADOS DE FERRO FUNDIDO PARA REDE DE ÁGUA, DN 150, JUNTA ELÁSTICA, INSTALADO EM LOCAL COM NÍVEL ALTO DE INTERFERÊNCIAS (NÃO INCLUI FORNECIMENTO). AF_05/2024</t>
  </si>
  <si>
    <t>ASSENTAMENTO DE CONEXÃO 2 ACESSOS ALINHADOS DE FERRO FUNDIDO PARA REDE DE ÁGUA, DN 1000, JUNTA ELÁSTICA, INSTALADO EM LOCAL COM NÍVEL ALTO DE INTERFERÊNCIAS (NÃO INCLUI FORNECIMENTO). AF_05/2024</t>
  </si>
  <si>
    <t>ASSENTAMENTO DE CONEXÃO 2 ACESSOS ALINHADOS DE FERRO FUNDIDO PARA REDE DE ÁGUA, DN 150, JUNTA ELÁSTICA, INSTALADO EM LOCAL COM NÍVEL BAIXO DE INTERFERÊNCIAS (NÃO INCLUI FORNECIMENTO). AF_05/2024</t>
  </si>
  <si>
    <t>ASSENTAMENTO DE CONEXÃO 2 ACESSOS ALINHADOS DE FERRO FUNDIDO PARA REDE DE ÁGUA, DN 200, JUNTA ELÁSTICA, INSTALADO EM LOCAL COM NÍVEL BAIXO DE INTERFERÊNCIAS (NÃO INCLUI FORNECIMENTO). AF_05/2024</t>
  </si>
  <si>
    <t>ASSENTAMENTO DE CONEXÃO 2 ACESSOS INCLINADOS DE FERRO FUNDIDO PARA REDE DE ÁGUA, DN 900, JUNTA ELÁSTICA, INSTALADO EM LOCAL COM NÍVEL BAIXO DE INTERFERÊNCIAS (NÃO INCLUI FORNECIMENTO). AF_05/2024</t>
  </si>
  <si>
    <t>ASSENTAMENTO DE CONEXÃO 3 ACESSOS DE FERRO FUNDIDO PARA REDE DE ÁGUA, DN 800, JUNTA ELÁSTICA, INSTALADO EM LOCAL COM NÍVEL BAIXO DE INTERFERÊNCIAS (NÃO INCLUI FORNECIMENTO). AF_05/2024</t>
  </si>
  <si>
    <t>ASSENTAMENTO DE CONEXÃO 2 ACESSOS ALINHADOS DE FERRO FUNDIDO PARA REDE DE ÁGUA, DN 200, JUNTA ELÁSTICA, INSTALADO EM LOCAL COM NÍVEL ALTO DE INTERFERÊNCIAS (NÃO INCLUI FORNECIMENTO). AF_05/2024</t>
  </si>
  <si>
    <t>ASSENTAMENTO DE CONEXÃO 2 ACESSOS ALINHADOS DE FERRO FUNDIDO PARA REDE DE ÁGUA, DN 250, JUNTA ELÁSTICA, INSTALADO EM LOCAL COM NÍVEL ALTO DE INTERFERÊNCIAS (NÃO INCLUI FORNECIMENTO). AF_05/2024</t>
  </si>
  <si>
    <t>ASSENTAMENTO DE CONEXÃO 2 ACESSOS ALINHADOS DE FERRO FUNDIDO PARA REDE DE ÁGUA, DN 300, JUNTA ELÁSTICA, INSTALADO EM LOCAL COM NÍVEL ALTO DE INTERFERÊNCIAS (NÃO INCLUI FORNECIMENTO). AF_05/2024</t>
  </si>
  <si>
    <t>ASSENTAMENTO DE CONEXÃO 2 ACESSOS ALINHADOS DE FERRO FUNDIDO PARA REDE DE ÁGUA, DN 350, JUNTA ELÁSTICA, INSTALADO EM LOCAL COM NÍVEL ALTO DE INTERFERÊNCIAS (NÃO INCLUI FORNECIMENTO). AF_05/2024</t>
  </si>
  <si>
    <t>ASSENTAMENTO DE CONEXÃO 2 ACESSOS ALINHADOS DE FERRO FUNDIDO PARA REDE DE ÁGUA, DN 400, JUNTA ELÁSTICA, INSTALADO EM LOCAL COM NÍVEL ALTO DE INTERFERÊNCIAS (NÃO INCLUI FORNECIMENTO). AF_05/2024</t>
  </si>
  <si>
    <t>ASSENTAMENTO DE CONEXÃO 2 ACESSOS ALINHADOS DE FERRO FUNDIDO PARA REDE DE ÁGUA, DN 450, JUNTA ELÁSTICA, INSTALADO EM LOCAL COM NÍVEL ALTO DE INTERFERÊNCIAS (NÃO INCLUI FORNECIMENTO). AF_05/2024</t>
  </si>
  <si>
    <t>ASSENTAMENTO DE CONEXÃO 2 ACESSOS ALINHADOS DE FERRO FUNDIDO PARA REDE DE ÁGUA, DN 500, JUNTA ELÁSTICA, INSTALADO EM LOCAL COM NÍVEL ALTO DE INTERFERÊNCIAS (NÃO INCLUI FORNECIMENTO). AF_05/2024</t>
  </si>
  <si>
    <t>ASSENTAMENTO DE CONEXÃO 2 ACESSOS ALINHADOS DE FERRO FUNDIDO PARA REDE DE ÁGUA, DN 600, JUNTA ELÁSTICA, INSTALADO EM LOCAL COM NÍVEL ALTO DE INTERFERÊNCIAS (NÃO INCLUI FORNECIMENTO). AF_05/2024</t>
  </si>
  <si>
    <t>ASSENTAMENTO DE CONEXÃO 2 ACESSOS ALINHADOS DE FERRO FUNDIDO PARA REDE DE ÁGUA, DN 700, JUNTA ELÁSTICA, INSTALADO EM LOCAL COM NÍVEL ALTO DE INTERFERÊNCIAS (NÃO INCLUI FORNECIMENTO). AF_05/2024</t>
  </si>
  <si>
    <t>ASSENTAMENTO DE CONEXÃO 2 ACESSOS ALINHADOS DE FERRO FUNDIDO PARA REDE DE ÁGUA, DN 800, JUNTA ELÁSTICA, INSTALADO EM LOCAL COM NÍVEL ALTO DE INTERFERÊNCIAS (NÃO INCLUI FORNECIMENTO). AF_05/2024</t>
  </si>
  <si>
    <t>ASSENTAMENTO DE CONEXÃO 2 ACESSOS ALINHADOS DE FERRO FUNDIDO PARA REDE DE ÁGUA, DN 900, JUNTA ELÁSTICA, INSTALADO EM LOCAL COM NÍVEL ALTO DE INTERFERÊNCIAS (NÃO INCLUI FORNECIMENTO). AF_05/2024</t>
  </si>
  <si>
    <t>ASSENTAMENTO DE TUBO DE AÇO CARBONO PARA REDE DE ÁGUA, DN 600 MM (24"), JUNTA SOLDADA, INSTALADO EM LOCAL COM NÍVEL ALTO DE INTERFERÊNCIAS (NÃO INCLUI FORNECIMENTO). AF_05/2024</t>
  </si>
  <si>
    <t>ASSENTAMENTO DE TUBO DE AÇO CARBONO PARA REDE DE ÁGUA, DN 700 MM (28"), JUNTA SOLDADA, INSTALADO EM LOCAL COM NÍVEL ALTO DE INTERFERÊNCIAS (NÃO INCLUI FORNECIMENTO). AF_05/2024</t>
  </si>
  <si>
    <t>ASSENTAMENTO DE TUBO DE AÇO CARBONO PARA REDE DE ÁGUA, DN 800 MM (32"), JUNTA SOLDADA, INSTALADO EM LOCAL COM NÍVEL ALTO DE INTERFERÊNCIAS (NÃO INCLUI FORNECIMENTO). AF_05/2024</t>
  </si>
  <si>
    <t>ASSENTAMENTO DE TUBO DE AÇO CARBONO PARA REDE DE ÁGUA, DN 900 MM (36"), JUNTA SOLDADA, INSTALADO EM LOCAL COM NÍVEL ALTO DE INTERFERÊNCIAS (NÃO INCLUI FORNECIMENTO). AF_05/2024</t>
  </si>
  <si>
    <t>ASSENTAMENTO DE TUBO DE AÇO CARBONO PARA REDE DE ÁGUA, DN 1000 MM (40") OU DN 1100 MM (44"), JUNTA SOLDADA, INSTALADO EM LOCAL COM NÍVEL ALTO DE INTERFERÊNCIAS (NÃO INCLUI FORNECIMENTO). AF_05/2024</t>
  </si>
  <si>
    <t>ASSENTAMENTO DE TUBO DE AÇO CARBONO PARA REDE DE ÁGUA, DN 1200 MM (48") OU DN 1300 MM (52"), JUNTA SOLDADA, INSTALADO EM LOCAL COM NÍVEL ALTO DE INTERFERÊNCIAS (NÃO INCLUI FORNECIMENTO). AF_05/2024</t>
  </si>
  <si>
    <t>ASSENTAMENTO DE TUBO DE AÇO CARBONO PARA REDE DE ÁGUA, DN 1400 MM (56'') OU DN 1500 MM (60"), JUNTA SOLDADA, INSTALADO EM LOCAL COM NÍVEL ALTO DE INTERFERÊNCIAS (NÃO INCLUI FORNECIMENTO). AF_05/2024</t>
  </si>
  <si>
    <t>ASSENTAMENTO DE TUBO DE AÇO CARBONO PARA REDE DE ÁGUA, DN 1600 MM (64") OU DN 1700 MM (68"), JUNTA SOLDADA, INSTALADO EM LOCAL COM NÍVEL ALTO DE INTERFERÊNCIAS (NÃO INCLUI FORNECIMENTO). AF_05/2024</t>
  </si>
  <si>
    <t>ASSENTAMENTO DE TUBO DE AÇO CARBONO PARA REDE DE ÁGUA, DN 1800 MM (72") OU DN 1900 MM (76"), JUNTA SOLDADA, INSTALADO EM LOCAL COM NÍVEL ALTO DE INTERFERÊNCIAS (NÃO INCLUI FORNECIMENTO). AF_05/2024</t>
  </si>
  <si>
    <t>ASSENTAMENTO DE TUBO DE AÇO CARBONO PARA REDE DE ÁGUA, DN 2000 MM (80") OU DN 2100 MM (84"), JUNTA SOLDADA, INSTALADO EM LOCAL COM NÍVEL ALTO DE INTERFERÊNCIAS (NÃO INCLUI FORNECIMENTO). AF_05/2024</t>
  </si>
  <si>
    <t>ASSENTAMENTO DE TUBO DE AÇO CARBONO PARA REDE DE ÁGUA, DN 600 MM (24"), JUNTA SOLDADA, INSTALADO EM LOCAL COM NÍVEL BAIXO DE INTERFERÊNCIAS (NÃO INCLUI FORNECIMENTO). AF_05/2024</t>
  </si>
  <si>
    <t>ASSENTAMENTO DE TUBO DE AÇO CARBONO PARA REDE DE ÁGUA, DN 700 MM (28"), JUNTA SOLDADA, INSTALADO EM LOCAL COM NÍVEL BAIXO DE INTERFERÊNCIAS (NÃO INCLUI FORNECIMENTO). AF_05/2024</t>
  </si>
  <si>
    <t>ASSENTAMENTO DE TUBO DE AÇO CARBONO PARA REDE DE ÁGUA, DN 800 MM (32"), JUNTA SOLDADA, INSTALADO EM LOCAL COM NÍVEL BAIXO DE INTERFERÊNCIAS (NÃO INCLUI FORNECIMENTO). AF_05/2024</t>
  </si>
  <si>
    <t>ASSENTAMENTO DE TUBO DE AÇO CARBONO PARA REDE DE ÁGUA, DN 900 MM (36"), JUNTA SOLDADA, INSTALADO EM LOCAL COM NÍVEL BAIXO DE INTERFERÊNCIAS (NÃO INCLUI FORNECIMENTO). AF_05/2024</t>
  </si>
  <si>
    <t>ASSENTAMENTO DE TUBO DE AÇO CARBONO PARA REDE DE ÁGUA, DN 1000 MM (40") OU DN 1100 MM (44"), JUNTA SOLDADA, INSTALADO EM LOCAL COM NÍVEL BAIXO DE INTERFERÊNCIAS (NÃO INCLUI FORNECIMENTO). AF_05/2024</t>
  </si>
  <si>
    <t>ASSENTAMENTO DE TUBO DE AÇO CARBONO PARA REDE DE ÁGUA, DN 1200 MM (48") OU DN 1300 MM (52"), JUNTA SOLDADA, INSTALADO EM LOCAL COM NÍVEL BAIXO DE INTERFERÊNCIAS (NÃO INCLUI FORNECIMENTO). AF_05/2024</t>
  </si>
  <si>
    <t>ASSENTAMENTO DE TUBO DE AÇO CARBONO PARA REDE DE ÁGUA, DN 1400 MM (56'') OU DN 1500 MM (60"), JUNTA SOLDADA, INSTALADO EM LOCAL COM NÍVEL BAIXO DE INTERFERÊNCIAS (NÃO INCLUI FORNECIMENTO). AF_05/2024</t>
  </si>
  <si>
    <t>ASSENTAMENTO DE TUBO DE AÇO CARBONO PARA REDE DE ÁGUA, DN 1600 MM (64") OU DN 1700 MM (68"), JUNTA SOLDADA, INSTALADO EM LOCAL COM NÍVEL BAIXO DE INTERFERÊNCIAS (NÃO INCLUI FORNECIMENTO). AF_05/2024</t>
  </si>
  <si>
    <t>ASSENTAMENTO DE TUBO DE AÇO CARBONO PARA REDE DE ÁGUA, DN 1800 MM (72") OU DN 1900 MM (76"), JUNTA SOLDADA, INSTALADO EM LOCAL COM NÍVEL BAIXO DE INTERFERÊNCIAS (NÃO INCLUI FORNECIMENTO). AF_05/2024</t>
  </si>
  <si>
    <t>ASSENTAMENTO DE TUBO DE AÇO CARBONO PARA REDE DE ÁGUA, DN 2000 MM (80") OU DN 2100 MM (84"), JUNTA SOLDADA, INSTALADO EM LOCAL COM NÍVEL BAIXO DE INTERFERÊNCIAS (NÃO INCLUI FORNECIMENTO). AF_05/2024</t>
  </si>
  <si>
    <t>ASSENTAMENTO DE TUBO DE PVC PBA PARA REDE DE ÁGUA, DN 50 MM, JUNTA ELÁSTICA INTEGRADA, INSTALADO EM LOCAL COM NÍVEL ALTO DE INTERFERÊNCIAS (NÃO INCLUI FORNECIMENTO). AF_05/2024</t>
  </si>
  <si>
    <t>ASSENTAMENTO DE TUBO DE PVC PBA PARA REDE DE ÁGUA, DN 75 MM, JUNTA ELÁSTICA INTEGRADA, INSTALADO EM LOCAL COM NÍVEL ALTO DE INTERFERÊNCIAS (NÃO INCLUI FORNECIMENTO). AF_05/2024</t>
  </si>
  <si>
    <t>ASSENTAMENTO DE TUBO DE PVC PBA PARA REDE DE ÁGUA, DN 100 MM, JUNTA ELÁSTICA INTEGRADA, INSTALADO EM LOCAL COM NÍVEL ALTO DE INTERFERÊNCIAS (NÃO INCLUI FORNECIMENTO). AF_05/2024</t>
  </si>
  <si>
    <t>ASSENTAMENTO DE TUBO DE PVC PBA PARA REDE DE ÁGUA, DN 50 MM, JUNTA ELÁSTICA INTEGRADA, INSTALADO EM LOCAL COM NÍVEL BAIXO DE INTERFERÊNCIAS (NÃO INCLUI FORNECIMENTO). AF_05/2024</t>
  </si>
  <si>
    <t>ASSENTAMENTO DE TUBO DE PVC PBA PARA REDE DE ÁGUA, DN 75 MM, JUNTA ELÁSTICA INTEGRADA, INSTALADO EM LOCAL COM NÍVEL BAIXO DE INTERFERÊNCIAS (NÃO INCLUI FORNECIMENTO). AF_05/2024</t>
  </si>
  <si>
    <t>ASSENTAMENTO DE TUBO DE PVC PBA PARA REDE DE ÁGUA, DN 100 MM, JUNTA ELÁSTICA INTEGRADA, INSTALADO EM LOCAL COM NÍVEL BAIXO DE INTERFERÊNCIAS (NÃO INCLUI FORNECIMENTO). AF_05/2024</t>
  </si>
  <si>
    <t>ASSENTAMENTO E FORNECIMENTO DE TUBO DE PVC PBA PARA REDE DE ÁGUA, DN 50, JUNTA ELÁSTICA INTEGRADA, INSTALADO EM LOCAL COM NÍVEL ALTO DE INTERFERÊNCIAS (INCLUI FORNECIMENTO). AF_05/2024</t>
  </si>
  <si>
    <t>ASSENTAMENTO E FORNECIMENTO DE TUBO DE PVC PBA PARA REDE DE ÁGUA, DN 50, JUNTA ELÁSTICA INTEGRADA, INSTALADO EM LOCAL COM NÍVEL BAIXO DE INTERFERÊNCIAS (INCLUI FORNECIMENTO). AF_05/2024</t>
  </si>
  <si>
    <t>ASSENTAMENTO E FORNECIMENTO DE LUVA SIMPLES, PVC PBA, JE, DN 50 / DE 60 MM, PARA REDE AGUA, JUNTA ELÁSTICA INTEGRADA, INSTALADO EM LOCAL COM NÍVEL ALTO DE INTERFERÊNCIAS (INCLUI FORNECIMENTO). AF_05/2024</t>
  </si>
  <si>
    <t>ASSENTAMENTO E FORNECIMENTO DE LUVA SIMPLES, PVC PBA, JE, DN 50 / DE 60 MM, PARA REDE AGUA, JUNTA ELÁSTICA INTEGRADA, INSTALADO EM LOCAL COM NÍVEL BAIXO DE INTERFERÊNCIAS (INCLUI FORNECIMENTO). AF_05/2024</t>
  </si>
  <si>
    <t>ASSENTAMENTO E FORNECIMENTO DE LUVA SIMPLES, PVC PBA, JE, DN 75 / DE 85 MM, PARA REDE AGUA, JUNTA ELÁSTICA INTEGRADA, INSTALADO EM LOCAL COM NÍVEL ALTO DE INTERFERÊNCIAS (INCLUI FORNECIMENTO). AF_05/2024</t>
  </si>
  <si>
    <t>ASSENTAMENTO E FORNECIMENTO DE LUVA SIMPLES, PVC PBA, JE, DN 75 / DE 85 MM, PARA REDE AGUA, JUNTA ELÁSTICA INTEGRADA, INSTALADO EM LOCAL COM NÍVEL BAIXO DE INTERFERÊNCIAS (INCLUI FORNECIMENTO). AF_05/2024</t>
  </si>
  <si>
    <t>ASSENTAMENTO E FORNECIMENTO DE LUVA SIMPLES, PVC PBA, JE, DN 100 / DE 110 MM, PARA REDE AGUA, JUNTA ELÁSTICA INTEGRADA, INSTALADO EM LOCAL COM NÍVEL ALTO DE INTERFERÊNCIAS (INCLUI FORNECIMENTO). AF_05/2024</t>
  </si>
  <si>
    <t>ASSENTAMENTO E FORNECIMENTO DE LUVA SIMPLES, PVC PBA, JE, DN 100 / DE 110 MM, PARA REDE AGUA, JUNTA ELÁSTICA INTEGRADA, INSTALADO EM LOCAL COM NÍVEL BAIXO DE INTERFERÊNCIAS (INCLUI FORNECIMENTO). AF_05/2024</t>
  </si>
  <si>
    <t>ASSENTAMENTO E FORNECIMENTO DE CURVA PVC PBA, JE, PB, 45 GRAUS, DN 50 / DE 60 MM, PARA REDE AGUA, JUNTA ELÁSTICA INTEGRADA, INSTALADO EM LOCAL COM NÍVEL ALTO DE INTERFERÊNCIAS (INCLUI FORNECIMENTO). AF_05/2024</t>
  </si>
  <si>
    <t>ASSENTAMENTO E FORNECIMENTO DE CURVA PVC PBA, JE, PB, 45 GRAUS, DN 50 / DE 60 MM, PARA REDE AGUA, JUNTA ELÁSTICA INTEGRADA, INSTALADO EM LOCAL COM NÍVEL BAIXO DE INTERFERÊNCIAS (INCLUI FORNECIMENTO). AF_05/2024</t>
  </si>
  <si>
    <t>ASSENTAMENTO E FORNECIMENTO DE CURVA PVC PBA, JE, PB, 45 GRAUS, DN 75 / DE 85 MM, PARA REDE AGUA, JUNTA ELÁSTICA INTEGRADA, INSTALADO EM LOCAL COM NÍVEL ALTO DE INTERFERÊNCIAS (INCLUI FORNECIMENTO). AF_05/2024</t>
  </si>
  <si>
    <t>ASSENTAMENTO E FORNECIMENTO DE CURVA PVC PBA, JE, PB, 45 GRAUS, DN 75 / DE 85 MM, PARA REDE AGUA, JUNTA ELÁSTICA INTEGRADA, INSTALADO EM LOCAL COM NÍVEL BAIXO DE INTERFERÊNCIAS (INCLUI FORNECIMENTO). AF_05/2024</t>
  </si>
  <si>
    <t>ASSENTAMENTO E FORNECIMENTO DE CURVA PVC PBA, JE, PB, 45 GRAUS, DN 100 / DE 110 MM, PARA REDE AGUA, JUNTA ELÁSTICA INTEGRADA, INSTALADO EM LOCAL COM NÍVEL ALTO DE INTERFERÊNCIAS (INCLUI FORNECIMENTO). AF_05/2024</t>
  </si>
  <si>
    <t>ASSENTAMENTO DE TUBO DE PVC PBA PARA REDE DE ÁGUA, DN 125, JUNTA ELÁSTICA INTEGRADA, INSTALADO EM LOCAL COM NÍVEL ALTO DE INTERFERÊNCIAS (NÃO INCLUI FORNECIMENTO). AF_05/2024</t>
  </si>
  <si>
    <t>ASSENTAMENTO DE TUBO DE PVC PBA PARA REDE DE ÁGUA, DN 140, JUNTA ELÁSTICA INTEGRADA, INSTALADO EM LOCAL COM NÍVEL ALTO DE INTERFERÊNCIAS (NÃO INCLUI FORNECIMENTO). AF_05/2024</t>
  </si>
  <si>
    <t>ASSENTAMENTO DE TUBO DE PVC PBA PARA REDE DE ÁGUA, DN 180, JUNTA ELÁSTICA INTEGRADA, INSTALADO EM LOCAL COM NÍVEL ALTO DE INTERFERÊNCIAS (NÃO INCLUI FORNECIMENTO). AF_05/2024</t>
  </si>
  <si>
    <t>ASSENTAMENTO DE TUBO DE PVC DEFOFO OU PRFV OU RPVC PARA REDE DE ÁGUA, DN 100, JUNTA ELÁSTICA INTEGRADA, INSTALADO EM LOCAL COM NÍVEL ALTO DE INTERFERÊNCIAS (NÃO INCLUI FORNECIMENTO). AF_05/2024</t>
  </si>
  <si>
    <t>ASSENTAMENTO DE TUBO DE PVC PBA PARA REDE DE ÁGUA, DN 125, JUNTA ELÁSTICA INTEGRADA, INSTALADO EM LOCAL COM NÍVEL BAIXO DE INTERFERÊNCIAS (NÃO INCLUI FORNECIMENTO). AF_05/2024</t>
  </si>
  <si>
    <t>ASSENTAMENTO DE TUBO DE PVC PBA PARA REDE DE ÁGUA, DN 140, JUNTA ELÁSTICA INTEGRADA, INSTALADO EM LOCAL COM NÍVEL BAIXO DE INTERFERÊNCIAS (NÃO INCLUI FORNECIMENTO). AF_05/2024</t>
  </si>
  <si>
    <t>ASSENTAMENTO DE TUBO DE PVC PBA PARA REDE DE ÁGUA, DN 180, JUNTA ELÁSTICA INTEGRADA, INSTALADO EM LOCAL COM NÍVEL BAIXO DE INTERFERÊNCIAS (NÃO INCLUI FORNECIMENTO). AF_05/2024</t>
  </si>
  <si>
    <t>ASSENTAMENTO DE CONEXÃO 2 ACESSOS ALINHADOS DE PVC PBA PARA REDE DE ÁGUA, DN 50, JUNTA ELÁSTICA INTEGRADA, INSTALADO EM LOCAL COM NÍVEL BAIXO DE INTERFERÊNCIAS (NÃO INCLUI FORNECIMENTO). AF_05/2024</t>
  </si>
  <si>
    <t>ASSENTAMENTO DE CONEXÃO 2 ACESSOS ALINHADOS DE FERRO FUNDIDO PARA REDE DE ÁGUA, DN 250, JUNTA ELÁSTICA, INSTALADO EM LOCAL COM NÍVEL BAIXO DE INTERFERÊNCIAS (NÃO INCLUI FORNECIMENTO). AF_05/2024</t>
  </si>
  <si>
    <t>ASSENTAMENTO E FORNECIMENTO DE TUBO DE PVC PBA PARA REDE DE ÁGUA, DN 75, JUNTA ELÁSTICA INTEGRADA, INSTALADO EM LOCAL COM NÍVEL ALTO DE INTERFERÊNCIAS (INCLUI FORNECIMENTO). AF_05/2024</t>
  </si>
  <si>
    <t>ASSENTAMENTO E FORNECIMENTO DE TUBO DE PVC PBA PARA REDE DE ÁGUA, DN 75, JUNTA ELÁSTICA INTEGRADA, INSTALADO EM LOCAL COM NÍVEL BAIXO DE INTERFERÊNCIAS (INCLUI FORNECIMENTO). AF_05/2024</t>
  </si>
  <si>
    <t>ASSENTAMENTO E FORNECIMENTO DE TUBO DE PVC PBA PARA REDE DE ÁGUA, DN 100, JUNTA ELÁSTICA INTEGRADA, INSTALADO EM LOCAL COM NÍVEL ALTO DE INTERFERÊNCIAS (INCLUI FORNECIMENTO). AF_05/2024</t>
  </si>
  <si>
    <t>ASSENTAMENTO E FORNECIMENTO DE TUBO DE PVC PBA PARA REDE DE ÁGUA, DN 100, JUNTA ELÁSTICA INTEGRADA, INSTALADO EM LOCAL COM NÍVEL BAIXO DE INTERFERÊNCIAS (INCLUI FORNECIMENTO). AF_05/2024</t>
  </si>
  <si>
    <t>ASSENTAMENTO E FORNECIMENTO DE TUBO DE PVC DEFOFO OU PRFV OU RPVC PARA REDE DE ÁGUA, DN 100, JUNTA ELÁSTICA INTEGRADA, INSTALADO EM LOCAL COM NÍVEL ALTO DE INTERFERÊNCIAS (INCLUI FORNECIMENTO). AF_05/2024</t>
  </si>
  <si>
    <t>ASSENTAMENTO E FORNECIMENTO DE TUBO DE PVC DEFOFO OU PRFV OU RPVC PARA REDE DE ÁGUA, DN 100, JUNTA ELÁSTICA INTEGRADA, INSTALADO EM LOCAL COM NÍVEL BAIXO DE INTERFERÊNCIAS (INCLUI FORNECIMENTO). AF_05/2024</t>
  </si>
  <si>
    <t>ASSENTAMENTO E FORNECIMENTO DE TUBO DE PVC DEFOFO PARA REDE DE ÁGUA, DN 200, JUNTA ELÁSTICA INTEGRADA, INSTALADO EM LOCAL COM NÍVEL ALTO DE INTERFERÊNCIAS (INCLUI FORNECIMENTO). AF_05/2024</t>
  </si>
  <si>
    <t>ASSENTAMENTO E FORNECIMENTO DE TUBO DE PVC DEFOFO PARA REDE DE ÁGUA, DN 200, JUNTA ELÁSTICA INTEGRADA, INSTALADO EM LOCAL COM NÍVEL BAIXO DE INTERFERÊNCIAS (INCLUI FORNECIMENTO). AF_05/2024</t>
  </si>
  <si>
    <t>ASSENTAMENTO E FORNECIMENTO DE TUBO DE PVC DEFOFO PARA REDE DE ÁGUA, DN 250, JUNTA ELÁSTICA INTEGRADA, INSTALADO EM LOCAL COM NÍVEL ALTO DE INTERFERÊNCIAS (INCLUI FORNECIMENTO). AF_05/2024</t>
  </si>
  <si>
    <t>ASSENTAMENTO E FORNECIMENTO DE TUBO DE PVC DEFOFO PARA REDE DE ÁGUA, DN 250, JUNTA ELÁSTICA INTEGRADA, INSTALADO EM LOCAL COM NÍVEL BAIXO DE INTERFERÊNCIAS (INCLUI FORNECIMENTO). AF_05/2024</t>
  </si>
  <si>
    <t>ASSENTAMENTO E FORNECIMENTO DE TUBO DE PVC DEFOFO PARA REDE DE ÁGUA, DN 300, JUNTA ELÁSTICA INTEGRADA, INSTALADO EM LOCAL COM NÍVEL ALTO DE INTERFERÊNCIAS (INCLUI FORNECIMENTO). AF_05/2024</t>
  </si>
  <si>
    <t>ASSENTAMENTO E FORNECIMENTO DE TUBO DE PVC DEFOFO PARA REDE DE ÁGUA, DN 300, JUNTA ELÁSTICA INTEGRADA, INSTALADO EM LOCAL COM NÍVEL BAIXO DE INTERFERÊNCIAS (INCLUI FORNECIMENTO). AF_05/2024</t>
  </si>
  <si>
    <t>ASSENTAMENTO DE TUBO DE PVC DEFOFO OU PRFV OU RPVC PARA REDE DE ÁGUA, DN 100, JUNTA ELÁSTICA INTEGRADA, INSTALADO EM LOCAL COM NÍVEL BAIXO DE INTERFERÊNCIAS (NÃO INCLUI FORNECIMENTO). AF_05/2024</t>
  </si>
  <si>
    <t>ASSENTAMENTO DE CONEXÃO 2 ACESSOS ALINHADOS DE PVC PBA PARA REDE DE ÁGUA, DN 50, JUNTA ELÁSTICA INTEGRADA, INSTALADO EM LOCAL COM NÍVEL ALTO DE INTERFERÊNCIAS (NÃO INCLUI FORNECIMENTO). AF_05/2024</t>
  </si>
  <si>
    <t>ASSENTAMENTO DE CONEXÃO 2 ACESSOS ALINHADOS DE PVC PBA PARA REDE DE ÁGUA, DN 75, JUNTA ELÁSTICA INTEGRADA, INSTALADO EM LOCAL COM NÍVEL ALTO DE INTERFERÊNCIAS (NÃO INCLUI FORNECIMENTO). AF_05/2024</t>
  </si>
  <si>
    <t>ASSENTAMENTO DE CONEXÃO 2 ACESSOS ALINHADOS DE PVC PBA PARA REDE DE ÁGUA, DN 100, JUNTA ELÁSTICA INTEGRADA, INSTALADO EM LOCAL COM NÍVEL ALTO DE INTERFERÊNCIAS (NÃO INCLUI FORNECIMENTO). AF_05/2024</t>
  </si>
  <si>
    <t>ASSENTAMENTO DE CONEXÃO 2 ACESSOS INCLINADOS DE PVC PBA PARA REDE DE ÁGUA, DN 50, JUNTA ELÁSTICA INTEGRADA, INSTALADO EM LOCAL COM NÍVEL ALTO DE INTERFERÊNCIAS (NÃO INCLUI FORNECIMENTO). AF_05/2024</t>
  </si>
  <si>
    <t>ASSENTAMENTO DE CONEXÃO 2 ACESSOS INCLINADOS DE PVC PBA PARA REDE DE ÁGUA, DN 75, JUNTA ELÁSTICA INTEGRADA, INSTALADO EM LOCAL COM NÍVEL ALTO DE INTERFERÊNCIAS (NÃO INCLUI FORNECIMENTO). AF_05/2024</t>
  </si>
  <si>
    <t>ASSENTAMENTO DE CONEXÃO 2 ACESSOS INCLINADOS DE PVC PBA PARA REDE DE ÁGUA, DN 100, JUNTA ELÁSTICA INTEGRADA, INSTALADO EM LOCAL COM NÍVEL ALTO DE INTERFERÊNCIAS (NÃO INCLUI FORNECIMENTO). AF_05/2024</t>
  </si>
  <si>
    <t>ASSENTAMENTO DE CONEXÃO 3 ACESSOS DE PVC PBA PARA REDE DE ÁGUA, DN 50, JUNTA ELÁSTICA INTEGRADA, INSTALADO EM LOCAL COM NÍVEL ALTO DE INTERFERÊNCIAS (NÃO INCLUI FORNECIMENTO). AF_05/2024</t>
  </si>
  <si>
    <t>ASSENTAMENTO DE CONEXÃO 3 ACESSOS DE PVC PBA PARA REDE DE ÁGUA, DN 75, JUNTA ELÁSTICA INTEGRADA, INSTALADO EM LOCAL COM NÍVEL ALTO DE INTERFERÊNCIAS (NÃO INCLUI FORNECIMENTO). AF_05/2024</t>
  </si>
  <si>
    <t>ASSENTAMENTO DE CONEXÃO 3 ACESSOS DE PVC PBA PARA REDE DE ÁGUA, DN 100, JUNTA ELÁSTICA INTEGRADA, INSTALADO EM LOCAL COM NÍVEL ALTO DE INTERFERÊNCIAS (NÃO INCLUI FORNECIMENTO). AF_05/2024</t>
  </si>
  <si>
    <t>FORNECIMENTO E ASSENTAMENTO DE CURVA 45 GRAUS RANHURADA EM FERRO FUNDIDO, DN 80 MM (3") PARA REDE DE ÁGUA, INSTALADO EM LOCAL COM NÍVEL BAIXO DE INTERFERÊNCIAS (INCLUI FORNECIMENTO). AF_05/2024</t>
  </si>
  <si>
    <t>FORNECIMENTO E ASSENTAMENTO DE TE RANHURADO EM FERRO FUNDIDO, DN 80 (3") PARA REDE DE ÁGUA, INSTALADO EM LOCAL COM NÍVEL BAIXO DE INTERFERÊNCIAS (INCLUI FORNECIMENTO). AF_05/2024</t>
  </si>
  <si>
    <t>ASSENTAMENTO DE CONEXÃO 3 ACESSOS DE PVC PBA PARA REDE DE ÁGUA, DN 100, JUNTA ELÁSTICA INTEGRADA, INSTALADO EM LOCAL COM NÍVEL BAIXO DE INTERFERÊNCIAS (NÃO INCLUI FORNECIMENTO). AF_05/2024</t>
  </si>
  <si>
    <t>ASSENTAMENTO DE CONEXÃO 2 ACESSOS ALINHADOS DE FERRO FUNDIDO PARA REDE DE ÁGUA, DN 80, JUNTA ELÁSTICA, INSTALADO EM LOCAL COM NÍVEL BAIXO DE INTERFERÊNCIAS (NÃO INCLUI FORNECIMENTO). AF_05/2024</t>
  </si>
  <si>
    <t>ASSENTAMENTO DE CONEXÃO 2 ACESSOS ALINHADOS DE FERRO FUNDIDO PARA REDE DE ÁGUA, DN 100, JUNTA ELÁSTICA, INSTALADO EM LOCAL COM NÍVEL BAIXO DE INTERFERÊNCIAS (NÃO INCLUI FORNECIMENTO). AF_05/2024</t>
  </si>
  <si>
    <t>ASSENTAMENTO E FORNECIMENTO DE CURVA PVC PBA, JE, PB, 45 GRAUS, DN 100 / DE 110 MM, PARA REDE AGUA, JUNTA ELÁSTICA INTEGRADA, INSTALADO EM LOCAL COM NÍVEL BAIXO DE INTERFERÊNCIAS (INCLUI FORNECIMENTO). AF_05/2024</t>
  </si>
  <si>
    <t>ASSENTAMENTO E FORNECIMENTO DE TE DE REDUCAO, PVC PBA, BBB, JE, DN 100 X 50 / DE 110 X 60 MM, PARA REDE AGUA, JUNTA ELÁSTICA INTEGRADA, INSTALADO EM LOCAL COM NÍVEL ALTO DE INTERFERÊNCIAS (INCLUI FORNECIMENTO). AF_05/2024</t>
  </si>
  <si>
    <t>ASSENTAMENTO E FORNECIMENTO DE TE DE REDUCAO, PVC PBA, BBB, JE, DN 100 X 50 / DE 110 X 60 MM, PARA REDE AGUA, JUNTA ELÁSTICA INTEGRADA, INSTALADO EM LOCAL COM NÍVEL BAIXO DE INTERFERÊNCIAS (INCLUI FORNECIMENTO). AF_05/2024</t>
  </si>
  <si>
    <t>ASSENTAMENTO DE CONEXÃO 2 ACESSOS ALINHADOS DE PVC PBA PARA REDE DE ÁGUA, DN 75, JUNTA ELÁSTICA INTEGRADA, INSTALADO EM LOCAL COM NÍVEL BAIXO DE INTERFERÊNCIAS (NÃO INCLUI FORNECIMENTO). AF_05/2024</t>
  </si>
  <si>
    <t>ASSENTAMENTO DE CONEXÃO 2 ACESSOS ALINHADOS DE PVC PBA PARA REDE DE ÁGUA, DN 100, JUNTA ELÁSTICA INTEGRADA, INSTALADO EM LOCAL COM NÍVEL BAIXO DE INTERFERÊNCIAS (NÃO INCLUI FORNECIMENTO). AF_05/2024</t>
  </si>
  <si>
    <t>ASSENTAMENTO DE CONEXÃO 2 ACESSOS INCLINADOS DE PVC PBA PARA REDE DE ÁGUA, DN 50, JUNTA ELÁSTICA INTEGRADA, INSTALADO EM LOCAL COM NÍVEL BAIXO DE INTERFERÊNCIAS (NÃO INCLUI FORNECIMENTO). AF_05/2024</t>
  </si>
  <si>
    <t>ASSENTAMENTO DE CONEXÃO 2 ACESSOS INCLINADOS DE PVC PBA PARA REDE DE ÁGUA, DN 75, JUNTA ELÁSTICA INTEGRADA, INSTALADO EM LOCAL COM NÍVEL BAIXO DE INTERFERÊNCIAS (NÃO INCLUI FORNECIMENTO). AF_05/2024</t>
  </si>
  <si>
    <t>ASSENTAMENTO DE CONEXÃO 2 ACESSOS INCLINADOS DE PVC PBA PARA REDE DE ÁGUA, DN 100, JUNTA ELÁSTICA INTEGRADA, INSTALADO EM LOCAL COM NÍVEL BAIXO DE INTERFERÊNCIAS (NÃO INCLUI FORNECIMENTO). AF_05/2024</t>
  </si>
  <si>
    <t>ASSENTAMENTO DE CONEXÃO 3 ACESSOS DE PVC PBA PARA REDE DE ÁGUA, DN 50, JUNTA ELÁSTICA INTEGRADA, INSTALADO EM LOCAL COM NÍVEL BAIXO DE INTERFERÊNCIAS (NÃO INCLUI FORNECIMENTO). AF_05/2024</t>
  </si>
  <si>
    <t>ASSENTAMENTO DE CONEXÃO 3 ACESSOS DE PVC PBA PARA REDE DE ÁGUA, DN 75, JUNTA ELÁSTICA INTEGRADA, INSTALADO EM LOCAL COM NÍVEL BAIXO DE INTERFERÊNCIAS (NÃO INCLUI FORNECIMENTO). AF_05/2024</t>
  </si>
  <si>
    <t>ASSENTAMENTO DE TUBO DE PVC DEFOFO OU PRFV OU RPVC PARA REDE DE ÁGUA, DN 150 MM, JUNTA ELÁSTICA INTEGRADA, INSTALADO EM LOCAL COM NÍVEL ALTO DE INTERFERÊNCIAS (NÃO INCLUI FORNECIMENTO). AF_05/2024</t>
  </si>
  <si>
    <t>ASSENTAMENTO DE TUBO DE PVC DEFOFO OU PRFV OU RPVC PARA REDE DE ÁGUA, DN 200 MM, JUNTA ELÁSTICA INTEGRADA, INSTALADO EM LOCAL COM NÍVEL ALTO DE INTERFERÊNCIAS (NÃO INCLUI FORNECIMENTO). AF_05/2024</t>
  </si>
  <si>
    <t>ASSENTAMENTO DE TUBO DE PVC DEFOFO OU PRFV OU RPVC PARA REDE DE ÁGUA, DN 250 MM, JUNTA ELÁSTICA INTEGRADA, INSTALADO EM LOCAL COM NÍVEL ALTO DE INTERFERÊNCIAS (NÃO INCLUI FORNECIMENTO). AF_05/2024</t>
  </si>
  <si>
    <t>ASSENTAMENTO DE TUBO DE PVC DEFOFO OU PRFV OU RPVC PARA REDE DE ÁGUA, DN 300 MM, JUNTA ELÁSTICA INTEGRADA, INSTALADO EM LOCAL COM NÍVEL ALTO DE INTERFERÊNCIAS (NÃO INCLUI FORNECIMENTO). AF_05/2024</t>
  </si>
  <si>
    <t>ASSENTAMENTO DE TUBO DE PVC DEFOFO OU PRFV OU RPVC PARA REDE DE ÁGUA, DN 350 MM, JUNTA ELÁSTICA INTEGRADA, INSTALADO EM LOCAL COM NÍVEL ALTO DE INTERFERÊNCIAS (NÃO INCLUI FORNECIMENTO). AF_05/2024</t>
  </si>
  <si>
    <t>ASSENTAMENTO DE TUBO DE PVC DEFOFO OU PRFV OU RPVC PARA REDE DE ÁGUA, DN 400 MM, JUNTA ELÁSTICA INTEGRADA, INSTALADO EM LOCAL COM NÍVEL ALTO DE INTERFERÊNCIAS (NÃO INCLUI FORNECIMENTO). AF_05/2024</t>
  </si>
  <si>
    <t>ASSENTAMENTO DE TUBO DE PVC DEFOFO OU PRFV OU RPVC PARA REDE DE ÁGUA, DN 500 MM, JUNTA ELÁSTICA INTEGRADA, INSTALADO EM LOCAL COM NÍVEL ALTO DE INTERFERÊNCIAS (NÃO INCLUI FORNECIMENTO). AF_05/2024</t>
  </si>
  <si>
    <t>ASSENTAMENTO DE TUBO DE PVC DEFOFO OU PRFV OU RPVC PARA REDE DE ÁGUA, DN 150 MM, JUNTA ELÁSTICA INTEGRADA, INSTALADO EM LOCAL COM NÍVEL BAIXO DE INTERFERÊNCIAS (NÃO INCLUI FORNECIMENTO). AF_05/2024</t>
  </si>
  <si>
    <t>ASSENTAMENTO DE TUBO DE PVC DEFOFO OU PRFV OU RPVC PARA REDE DE ÁGUA, DN 200 MM, JUNTA ELÁSTICA INTEGRADA, INSTALADO EM LOCAL COM NÍVEL BAIXO DE INTERFERÊNCIAS (NÃO INCLUI FORNECIMENTO). AF_05/2024</t>
  </si>
  <si>
    <t>ASSENTAMENTO DE TUBO DE PVC DEFOFO OU PRFV OU RPVC PARA REDE DE ÁGUA, DN 250 MM, JUNTA ELÁSTICA INTEGRADA, INSTALADO EM LOCAL COM NÍVEL BAIXO DE INTERFERÊNCIAS (NÃO INCLUI FORNECIMENTO). AF_05/2024</t>
  </si>
  <si>
    <t>ASSENTAMENTO DE TUBO DE PVC DEFOFO OU PRFV OU RPVC PARA REDE DE ÁGUA, DN 300 MM, JUNTA ELÁSTICA INTEGRADA, INSTALADO EM LOCAL COM NÍVEL BAIXO DE INTERFERÊNCIAS (NÃO INCLUI FORNECIMENTO). AF_05/2024</t>
  </si>
  <si>
    <t>ASSENTAMENTO DE TUBO DE PVC DEFOFO OU PRFV OU RPVC PARA REDE DE ÁGUA, DN 350 MM, JUNTA ELÁSTICA INTEGRADA, INSTALADO EM LOCAL COM NÍVEL BAIXO DE INTERFERÊNCIAS (NÃO INCLUI FORNECIMENTO). AF_05/2024</t>
  </si>
  <si>
    <t>ASSENTAMENTO DE TUBO DE PVC DEFOFO OU PRFV OU RPVC PARA REDE DE ÁGUA, DN 400 MM, JUNTA ELÁSTICA INTEGRADA, INSTALADO EM LOCAL COM NÍVEL BAIXO DE INTERFERÊNCIAS (NÃO INCLUI FORNECIMENTO). AF_05/2024</t>
  </si>
  <si>
    <t>ASSENTAMENTO DE TUBO DE PVC DEFOFO OU PRFV OU RPVC PARA REDE DE ÁGUA, DN 500 MM, JUNTA ELÁSTICA INTEGRADA, INSTALADO EM LOCAL COM NÍVEL BAIXO DE INTERFERÊNCIAS (NÃO INCLUI FORNECIMENTO). AF_05/2024</t>
  </si>
  <si>
    <t>ESTRUTURA DE MADEIRA PROVISÓRIA PARA SUPORTE DE CAIXA DÁGUA ELEVADA DE 1000 LITROS. AF_03/2024</t>
  </si>
  <si>
    <t>ESTRUTURA DE MADEIRA PROVISÓRIA PARA SUPORTE DE CAIXA DÁGUA ELEVADA DE 3000 LITROS. AF_03/2024</t>
  </si>
  <si>
    <t>ESTRUTURA DE MADEIRA PROVISÓRIA PARA SUPORTE DE CAIXA D'ÁGUA ELEVADA DE 2000 LITROS. AF_03/2024</t>
  </si>
  <si>
    <t>MURO DE GABIÃO, ENCHIMENTO COM PEDRA DE MÃO TIPO RACHÃO, DE GRAVIDADE, COM GAIOLAS DE COMPRIMENTO IGUAL A 2 M, PARA MUROS COM ALTURA MENOR OU IGUAL A 4 M - FORNECIMENTO E EXECUÇÃO. AF_03/2024</t>
  </si>
  <si>
    <t>MURO DE GABIÃO, ENCHIMENTO COM PEDRA DE MÃO TIPO RACHÃO, DE GRAVIDADE, COM GAIOLAS DE COMPRIMENTO IGUAL A 5 M, PARA MUROS COM ALTURA MENOR OU IGUAL A 4 M - FORNECIMENTO E EXECUÇÃO. AF_03/2024</t>
  </si>
  <si>
    <t>MURO DE GABIÃO, ENCHIMENTO COM PEDRA DE MÃO TIPO RACHÃO, DE GRAVIDADE, COM GAIOLAS DE COMPRIMENTO IGUAL A 2 M, PARA MUROS COM ALTURA MAIOR QUE 4 M E MENOR OU IGUAL A 6 M - FORNECIMENTO E EXECUÇÃO. AF_03/2024</t>
  </si>
  <si>
    <t>MURO DE GABIÃO, ENCHIMENTO COM PEDRA DE MÃO TIPO RACHÃO, DE GRAVIDADE, COM GAIOLAS DE COMPRIMENTO IGUAL A 5 M, PARA MUROS COM ALTURA MAIOR QUE 4 M E MENOR OU IGUAL A 6 M - FORNECIMENTO E EXECUÇÃO. AF_03/2024</t>
  </si>
  <si>
    <t>MURO DE GABIÃO, ENCHIMENTO COM PEDRA DE MÃO TIPO RACHÃO, DE GRAVIDADE, COM GAIOLAS DE COMPRIMENTO IGUAL A 2 M, PARA MUROS COM ALTURA MAIOR QUE 6 M E MENOR OU IGUAL A 10 M - FORNECIMENTO E EXECUÇÃO. AF_03/2024</t>
  </si>
  <si>
    <t>MURO DE GABIÃO, ENCHIMENTO COM PEDRA DE MÃO TIPO RACHÃO, DE GRAVIDADE, COM GAIOLAS DE COMPRIMENTO IGUAL A 5 M, PARA MUROS COM ALTURA MAIOR QUE 6 M E MENOR OU IGUAL A 10 M- FORNECIMENTO E EXECUÇÃO. AF_03/2024</t>
  </si>
  <si>
    <t>MURO DE GABIÃO, ENCHIMENTO COM PEDRA DE MÃO TIPO RACHÃO, COM SOLO REFORÇADO, PARA MUROS COM ALTURA MENOR OU IGUAL A 4 M - FORNECIMENTO E EXECUÇÃO. AF_03/2024</t>
  </si>
  <si>
    <t>MURO DE GABIÃO, ENCHIMENTO COM PEDRA DE MÃO TIPO RACHÃO, COM SOLO REFORÇADO, PARA MUROS COM ALTURA MAIOR QUE 4 M E MENOR OU IGUAL A 12 M - FORNECIMENTO E EXECUÇÃO. AF_03/2024</t>
  </si>
  <si>
    <t>MURO DE GABIÃO, ENCHIMENTO COM PEDRA DE MÃO TIPO RACHÃO, COM SOLO REFORÇADO, PARA MUROS COM ALTURA MAIOR QUE 12 M E MENOR OU IGUAL A 20 M - FORNECIMENTO E EXECUÇÃO. AF_03/2024</t>
  </si>
  <si>
    <t>MURO DE GABIÃO, ENCHIMENTO COM PEDRA DE MÃO TIPO RACHÃO, COM SOLO REFORÇADO, PARA MUROS COM ALTURA MAIOR QUE 20 M E MENOR OU IGUAL A 28 M - FORNECIMENTO E EXECUÇÃO. AF_03/2024</t>
  </si>
  <si>
    <t>MURO DE GABIÃO, ENCHIMENTO COM RESÍDUO DE CONSTRUÇÃO E DEMOLIÇÃO, DE GRAVIDADE, COM GAIOLA TRAPEZOIDAL DE COMPRIMENTO IGUAL A 2 M, PARA MUROS COM ALTURA MENOR OU IGUAL A 2 M - FORNECIMENTO E EXECUÇÃO. AF_03/2024</t>
  </si>
  <si>
    <t>MURO DE GABIÃO, ENCHIMENTO COM RESÍDUO DE CONSTRUÇÃO E DEMOLIÇÃO, DE GRAVIDADE, COM GAIOLA TRAPEZOIDAL DE COMPRIMENTO IGUAL A 2 M, PARA MUROS COM ALTURA MAIOR QUE 2 M E MENOR OU IGUAL A 4 M - FORNECIMENTO E EXECUÇÃO. AF_03/2024</t>
  </si>
  <si>
    <t>PROTEÇÃO SUPERFICIAL DE CANAL EM GABIÃO TIPO COLCHÃO, ALTURA DE 17 CENTÍMETROS, ENCHIMENTO COM PEDRA DE MÃO TIPO RACHÃO - FORNECIMENTO E EXECUÇÃO. AF_03/2024</t>
  </si>
  <si>
    <t>PROTEÇÃO SUPERFICIAL DE CANAL EM GABIÃO TIPO COLCHÃO, ALTURA DE 23 CENTÍMETROS, ENCHIMENTO COM PEDRA DE MÃO TIPO RACHÃO - FORNECIMENTO E EXECUÇÃO. AF_03/2024</t>
  </si>
  <si>
    <t>PROTEÇÃO SUPERFICIAL DE CANAL EM GABIÃO TIPO COLCHÃO, ALTURA DE 30 CENTÍMETROS, ENCHIMENTO COM PEDRA DE MÃO TIPO RACHÃO - FORNECIMENTO E EXECUÇÃO. AF_03/2024</t>
  </si>
  <si>
    <t>PROTEÇÃO SUPERFICIAL DE CANAL EM GABIÃO TIPO SACO, DIÂMETRO DE 65 CENTÍMETROS, ENCHIMENTO MANUAL COM PEDRA DE MÃO TIPO RACHÃO - FORNECIMENTO E EXECUÇÃO. AF_03/2024</t>
  </si>
  <si>
    <t>EXECUÇÃO DE GRAMPO PARA SOLO GRAMPEADO COM COMPRIMENTO MENOR OU IGUAL A 6 M, DIÂMETRO DE 10 CM, PERFURAÇÃO COM EQUIPAMENTO MANUAL E ARMADURA COM DIÂMETRO DE 20 MM. AF_07/2024</t>
  </si>
  <si>
    <t>EXECUÇÃO DE GRAMPO PARA SOLO GRAMPEADO COM COMPRIMENTO MAIOR QUE 6 M E MENOR OU IGUAL A 10 M, DIÂMETRO DE 10 CM, PERFURAÇÃO COM EQUIPAMENTO MANUAL E ARMADURA COM DIÂMETRO DE 20 MM. AF_07/2024</t>
  </si>
  <si>
    <t>EXECUÇÃO DE GRAMPO PARA SOLO GRAMPEADO COM COMPRIMENTO MAIOR QUE 10 M, DIÂMETRO DE 10 CM, PERFURAÇÃO COM EQUIPAMENTO MANUAL E ARMADURA COM DIÂMETRO DE 20 MM. AF_07/2024</t>
  </si>
  <si>
    <t>EXECUÇÃO DE GRAMPO PARA SOLO GRAMPEADO COM COMPRIMENTO MENOR OU IGUAL A 6 M, DIÂMETRO DE 7 CM, PERFURAÇÃO COM EQUIPAMENTO MANUAL E ARMADURA COM DIÂMETRO DE 20 MM. AF_07/2024</t>
  </si>
  <si>
    <t>EXECUÇÃO DE GRAMPO PARA SOLO GRAMPEADO COM COMPRIMENTO MAIOR QUE 6 M E MENOR OU IGUAL A 10 M, DIÂMETRO DE 7 CM, PERFURAÇÃO COM EQUIPAMENTO MANUAL E ARMADURA COM DIÂMETRO DE 20 MM. AF_07/2024</t>
  </si>
  <si>
    <t>MONTAGEM E DESMONTAGEM DE FÔRMA DE VIGA, ESCORAMENTO METÁLICO, PÉ-DIREITO DUPLO, EM CHAPA DE MADEIRA RESINADA, 6 UTILIZAÇÕES. AF_09/2020</t>
  </si>
  <si>
    <t>FABRICAÇÃO DE FÔRMA PARA PILARES CIRCULARES, EM CHAPA DE MADEIRA COMPENSADA RESINADA, PÉ-DIREITO SIMPLES. AF_05/2024</t>
  </si>
  <si>
    <t>MONTAGEM E DESMONTAGEM DE FÔRMA DE PILARES CIRCULARES, PÉ-DIREITO SIMPLES, EM MADEIRA, 2 UTILIZAÇÕES. AF_05/2024</t>
  </si>
  <si>
    <t>FABRICAÇÃO DE FÔRMA PARA ESCADA DUPLA COM 2 LANCES EM X E LAJE PLANA, EM MADEIRA SERRADA, E=25 MM. AF_11/2020</t>
  </si>
  <si>
    <t>FABRICAÇÃO DE FÔRMA PARA ESCADA DUPLA COM 2 LANCES EM X E LAJE CASCATA, EM MADEIRA SERRADA, E=25 MM. AF_11/2020</t>
  </si>
  <si>
    <t>FABRICAÇÃO DE FÔRMA PARA PILARES CIRCULARES, EM CHAPA DE MADEIRA COMPENSADA RESINADA, PÉ-DIREITO DUPLO. AF_05/2024</t>
  </si>
  <si>
    <t>MONTAGEM E DESMONTAGEM DE FÔRMA DE PILARES CIRCULARES, PÉ-DIREITO DUPLO, EM MADEIRA, 2 UTILIZAÇÕES. AF_05/2024</t>
  </si>
  <si>
    <t>PEÇA CIRCULAR PRÉ-MOLDADA, VOLUME DE CONCRETO DE 10 A 30 LITROS, TAXA DE FIBRA DE POLIPROPILENO APROXIMADA DE 6 KG/M³. AF_03/2024_PS</t>
  </si>
  <si>
    <t>AR CONDICIONADO SPLIT INVERTER, PISO TETO, 18000 BTU/H, CICLO FRIO - FORNECIMENTO E INSTALAÇÃO. AF_11/2021_PSE</t>
  </si>
  <si>
    <t>AR CONDICIONADO SPLIT ON/OFF, PISO TETO, 18.000 BTU/H, CICLO FRIO - FORNECIMENTO E INSTALAÇÃO. AF_11/2021_PSE</t>
  </si>
  <si>
    <t>AR CONDICIONADO SPLIT INVERTER, PISO TETO, 24000 BTU/H, CICLO FRIO - FORNECIMENTO E INSTALAÇÃO. AF_11/2021_PSE</t>
  </si>
  <si>
    <t>AR CONDICIONADO SPLIT ON/OFF, PISO TETO, 24.000 BTU/H, CICLO FRIO - FORNECIMENTO E INSTALAÇÃO. AF_11/2021_PSE</t>
  </si>
  <si>
    <t>AR CONDICIONADO SPLIT INVERTER, PISO TETO, 24000 BTU/H, QUENTE/FRIO - FORNECIMENTO E INSTALAÇÃO. AF_11/2021_PSE</t>
  </si>
  <si>
    <t>AR CONDICIONADO SPLIT INVERTER, PISO TETO, 36000 BTU/H, CICLO FRIO - FORNECIMENTO E INSTALAÇÃO. AF_11/2021_PSE</t>
  </si>
  <si>
    <t>AR CONDICIONADO SPLIT ON/OFF, PISO TETO, 36.000 BTU/H, CICLO FRIO - FORNECIMENTO E INSTALAÇÃO. AF_11/2021_PSE</t>
  </si>
  <si>
    <t>TUBO, PVC, SOLDÁVEL, DE 20MM, INSTALADO EM RAMAL OU SUB-RAMAL DE ÁGUA - FORNECIMENTO E INSTALAÇÃO. AF_06/2022</t>
  </si>
  <si>
    <t>TUBO, PVC, SOLDÁVEL, DE 25MM, INSTALADO EM RAMAL OU SUB-RAMAL DE ÁGUA - FORNECIMENTO E INSTALAÇÃO. AF_06/2022</t>
  </si>
  <si>
    <t>TUBO, PVC, SOLDÁVEL, DE 32MM, INSTALADO EM RAMAL OU SUB-RAMAL DE ÁGUA - FORNECIMENTO E INSTALAÇÃO. AF_06/2022</t>
  </si>
  <si>
    <t>TUBO, PVC, SOLDÁVEL, DE 20MM, INSTALADO EM RAMAL DE DISTRIBUIÇÃO DE ÁGUA - FORNECIMENTO E INSTALAÇÃO. AF_06/2022</t>
  </si>
  <si>
    <t>TUBO, PVC, SOLDÁVEL, DE 25MM, INSTALADO EM RAMAL DE DISTRIBUIÇÃO DE ÁGUA - FORNECIMENTO E INSTALAÇÃO. AF_06/2022</t>
  </si>
  <si>
    <t>TUBO, PVC, SOLDÁVEL, DE 32MM, INSTALADO EM RAMAL DE DISTRIBUIÇÃO DE ÁGUA - FORNECIMENTO E INSTALAÇÃO. AF_06/2022</t>
  </si>
  <si>
    <t>TUBO, PVC, SOLDÁVEL, DE 25MM, INSTALADO EM PRUMADA DE ÁGUA - FORNECIMENTO E INSTALAÇÃO. AF_06/2022</t>
  </si>
  <si>
    <t>TUBO, PVC, SOLDÁVEL, DE 32MM, INSTALADO EM PRUMADA DE ÁGUA - FORNECIMENTO E INSTALAÇÃO. AF_06/2022</t>
  </si>
  <si>
    <t>TUBO, PVC, SOLDÁVEL, DE 40MM, INSTALADO EM PRUMADA DE ÁGUA - FORNECIMENTO E INSTALAÇÃO. AF_06/2022</t>
  </si>
  <si>
    <t>TUBO, PVC, SOLDÁVEL, DE 50MM, INSTALADO EM PRUMADA DE ÁGUA - FORNECIMENTO E INSTALAÇÃO. AF_06/2022</t>
  </si>
  <si>
    <t>TUBO, PVC, SOLDÁVEL, DE 60MM, INSTALADO EM PRUMADA DE ÁGUA - FORNECIMENTO E INSTALAÇÃO. AF_06/2022</t>
  </si>
  <si>
    <t>TUBO, PVC, SOLDÁVEL, DE 75MM, INSTALADO EM PRUMADA DE ÁGUA - FORNECIMENTO E INSTALAÇÃO. AF_06/2022</t>
  </si>
  <si>
    <t>TUBO, PVC, SOLDÁVEL, DE 85MM, INSTALADO EM PRUMADA DE ÁGUA - FORNECIMENTO E INSTALAÇÃO. AF_06/2022</t>
  </si>
  <si>
    <t>TUBO, PVC, SOLDÁVEL, DE 25MM, INSTALADO EM DRENO DE AR-CONDICIONADO - FORNECIMENTO E INSTALAÇÃO. AF_08/2022</t>
  </si>
  <si>
    <t>TUBO DE AÇO GALVANIZADO COM COSTURA, CLASSE MÉDIA, DN 50 MM (2"), CONEXÃO ROSQUEADA, INSTALADO EM RESERVAÇÃO PREDIAL DE ÁGUA - FORNECIMENTO E INSTALAÇÃO. AF_04/2024</t>
  </si>
  <si>
    <t>TUBO DE AÇO GALVANIZADO COM COSTURA, CLASSE MÉDIA, DN 65 MM (2 1/2"), CONEXÃO ROSQUEADA, INSTALADO EM RESERVAÇÃO PREDIAL DE ÁGUA - FORNECIMENTO E INSTALAÇÃO. AF_04/2024</t>
  </si>
  <si>
    <t>TUBO DE AÇO GALVANIZADO COM COSTURA, CLASSE MÉDIA, DN 80 MM (3"), CONEXÃO ROSQUEADA, INSTALADO EM RESERVAÇÃO PREDIAL DE ÁGUA - FORNECIMENTO E INSTALAÇÃO. AF_04/2024</t>
  </si>
  <si>
    <t>TUBO EM COBRE RÍGIDO, DN 54 MM, CLASSE E, SEM ISOLAMENTO, INSTALADO EM RESERVAÇÃO PREDIAL DE ÁGUA - FORNECIMENTO E INSTALAÇÃO. AF_04/2024</t>
  </si>
  <si>
    <t>TUBO EM COBRE RÍGIDO, DN 66 MM, CLASSE E, SEM ISOLAMENTO, INSTALADO EM RESERVAÇÃO PREDIAL DE ÁGUA - FORNECIMENTO E INSTALAÇÃO. AF_04/2024</t>
  </si>
  <si>
    <t>TUBO EM COBRE RÍGIDO, DN 79 MM, CLASSE E, SEM ISOLAMENTO, INSTALADO EM RESERVAÇÃO PREDIAL DE ÁGUA - FORNECIMENTO E INSTALAÇÃO. AF_04/2024</t>
  </si>
  <si>
    <t>TUBO EM COBRE RÍGIDO, DN 104 MM, CLASSE E, SEM ISOLAMENTO, INSTALADO EM RESERVAÇÃO PREDIAL DE ÁGUA - FORNECIMENTO E INSTALAÇÃO. AF_04/2024</t>
  </si>
  <si>
    <t>TUBO, PVC, SOLDÁVEL, DE 32MM, INSTALADO EM RESERVAÇÃO PREDIAL DE ÁGUA - FORNECIMENTO E INSTALAÇÃO. AF_04/2024</t>
  </si>
  <si>
    <t>TUBO, PVC, SOLDÁVEL, DE 40MM, INSTALADO EM RESERVAÇÃO PREDIAL DE ÁGUA - FORNECIMENTO E INSTALAÇÃO. AF_04/2024</t>
  </si>
  <si>
    <t>TUBO, PVC, SOLDÁVEL, DE 50MM, INSTALADO EM RESERVAÇÃO PREDIAL DE ÁGUA - FORNECIMENTO E INSTALAÇÃO. AF_04/2024</t>
  </si>
  <si>
    <t>TUBO, PVC, SOLDÁVEL, DE 60MM, INSTALADO EM RESERVAÇÃO PREDIAL DE ÁGUA - FORNECIMENTO E INSTALAÇÃO. AF_04/2024</t>
  </si>
  <si>
    <t>TUBO, PVC, SOLDÁVEL, DE 75MM, INSTALADO EM RESERVAÇÃO PREDIAL DE ÁGUA - FORNECIMENTO E INSTALAÇÃO. AF_04/2024</t>
  </si>
  <si>
    <t>TUBO, PVC, SOLDÁVEL, DE 85MM, INSTALADO EM RESERVAÇÃO PREDIAL DE ÁGUA - FORNECIMENTO E INSTALAÇÃO. AF_04/2024</t>
  </si>
  <si>
    <t>TUBO, PVC, SOLDÁVEL, DE 110MM, INSTALADO EM RESERVAÇÃO PREDIAL DE ÁGUA - FORNECIMENTO E INSTALAÇÃO. AF_04/2024</t>
  </si>
  <si>
    <t>TUBO, CPVC, SOLDÁVEL, DN 22 MM, INSTALADO EM RESERVAÇÃO PREDIAL DE ÁGUA - FORNECIMENTO E INSTALAÇÃO. AF_04/2024</t>
  </si>
  <si>
    <t>TUBO, CPVC, SOLDÁVEL, DN 28 MM, INSTALADO EM RESERVAÇÃO PREDIAL DE ÁGUA - FORNECIMENTO E INSTALAÇÃO. AF_04/2024</t>
  </si>
  <si>
    <t>TUBO, CPVC, SOLDÁVEL, DN 35 MM, INSTALADO EM RESERVAÇÃO PREDIAL DE ÁGUA - FORNECIMENTO E INSTALAÇÃO. AF_04/2024</t>
  </si>
  <si>
    <t>TUBO, CPVC, SOLDÁVEL, DN 42 MM, INSTALADO EM RESERVAÇÃO PREDIAL DE ÁGUA - FORNECIMENTO E INSTALAÇÃO. AF_04/2024</t>
  </si>
  <si>
    <t>TUBO, CPVC, SOLDÁVEL, DN 54 MM, INSTALADO EM RESERVAÇÃO PREDIAL DE ÁGUA - FORNECIMENTO E INSTALAÇÃO. AF_04/2024</t>
  </si>
  <si>
    <t>TUBO, CPVC, SOLDÁVEL, DN 73 MM, INSTALADO EM RESERVAÇÃO PREDIAL DE ÁGUA - FORNECIMENTO E INSTALAÇÃO. AF_04/2024</t>
  </si>
  <si>
    <t>TUBO, CPVC, SOLDÁVEL, DN 89 MM, INSTALADO EM RESERVAÇÃO PREDIAL DE ÁGUA - FORNECIMENTO E INSTALAÇÃO. AF_04/2024</t>
  </si>
  <si>
    <t>TUBO, CPVC, SOLDÁVEL, DN 114 MM, INSTALADO EM RESERVAÇÃO PREDIAL DE ÁGUA - FORNECIMENTO E INSTALAÇÃO. AF_04/2024</t>
  </si>
  <si>
    <t>TUBO, PVC, SOLDÁVEL, DE 40MM, INSTALADO EM RAMAL DE DISTRIBUIÇÃO DE ÁGUA - FORNECIMENTO E INSTALAÇÃO. AF_06/2022</t>
  </si>
  <si>
    <t>TUBO, PVC, SOLDÁVEL, DE 50MM, INSTALADO EM RAMAL DE DISTRIBUIÇÃO DE ÁGUA - FORNECIMENTO E INSTALAÇÃO. AF_06/2022</t>
  </si>
  <si>
    <t>TUBO, PVC, SOLDÁVEL, DE 20MM, INSTALADO EM DRENO DE AR CONDICIONADO - FORNECIMENTO E INSTALAÇÃO. AF_08/2022</t>
  </si>
  <si>
    <t>TUBO, PVC, SOLDÁVEL, DE 32MM, INSTALADO EM DRENO DE AR CONDICIONADO - FORNECIMENTO E INSTALAÇÃO. AF_08/2022</t>
  </si>
  <si>
    <t>BUCHA DE REDUÇÃO PVC, SOLDÁVEL, LONGA, DN 60 X 25 MM, INSTALADO EM RESERVAÇÃO PREDIAL DE ÁGUA - FORNECIMENTO E INSTALAÇÃO. AF_04/2024</t>
  </si>
  <si>
    <t>BUCHA DE REDUÇÃO PVC, SOLDÁVEL, LONGA, DN 60 X 32 MM, INSTALADO EM RESERVAÇÃO PREDIAL DE ÁGUA - FORNECIMENTO E INSTALAÇÃO. AF_04/2024</t>
  </si>
  <si>
    <t>BUCHA DE REDUÇÃO PVC, SOLDÁVEL, LONGA, DN 60 X 50 MM, INSTALADO EM RESERVAÇÃO PREDIAL DE ÁGUA - FORNECIMENTO E INSTALAÇÃO. AF_04/2024</t>
  </si>
  <si>
    <t>BUCHA DE REDUÇÃO PVC, SOLDÁVEL, LONGA, DN 75 X 50 MM, INSTALADO EM RESERVAÇÃO PREDIAL DE ÁGUA - FORNECIMENTO E INSTALAÇÃO. AF_04/2024</t>
  </si>
  <si>
    <t>LUVA DE REDUÇÃO SOLDÁVEL, PVC, DN 32 MM X 25 MM, INSTALADO EM RESERVAÇÃO PREDIAL DE ÁGUA - FORNECIMENTO E INSTALAÇÃO. AF_04/2024</t>
  </si>
  <si>
    <t>LUVA DE REDUÇÃO SOLDÁVEL, PVC, DN 40 MM X 32 MM, INSTALADO EM RESERVAÇÃO PREDIAL DE ÁGUA - FORNECIMENTO E INSTALAÇÃO. AF_04/2024</t>
  </si>
  <si>
    <t>LUVA DE REDUÇÃO SOLDÁVEL, PVC, DN 60 MM X 50 MM, INSTALADO EM RESERVAÇÃO PREDIAL DE ÁGUA - FORNECIMENTO E INSTALAÇÃO. AF_04/2024</t>
  </si>
  <si>
    <t>LUVA DE REDUÇÃO, SOLDÁVEL, PVC, DN 50 X 25 MM, INSTALADO EM RESERVAÇÃO PREDIAL DE ÁGUA - FORNECIMENTO E INSTALAÇÃO. AF_04/2024</t>
  </si>
  <si>
    <t>JOELHO PPR 45 GRAUS, SOLDÁVEL, DN 63 MM, INSTALADO EM RESERVAÇÃO PREDIAL DE ÁGUA - FORNECIMENTO E INSTALAÇÃO. AF_04/2024</t>
  </si>
  <si>
    <t>LUVA, EM FERRO GALVANIZADO, CONEXÃO ROSQUEADA, DN 50 MM (2"), INSTALADO EM RESERVAÇÃO PREDIAL DE ÁGUA - FORNECIMENTO E INSTALAÇÃO. AF_04/2024</t>
  </si>
  <si>
    <t>NIPLE, EM FERRO GALVANIZADO, CONEXÃO ROSQUEADA, DN 50 MM (2"), INSTALADO EM RESERVAÇÃO PREDIAL DE ÁGUA - FORNECIMENTO E INSTALAÇÃO. AF_04/2024</t>
  </si>
  <si>
    <t>LUVA, EM FERRO GALVANIZADO, CONEXÃO ROSQUEADA, DN 65 MM (2 1/2"), INSTALADO EM RESERVAÇÃO PREDIAL DE ÁGUA - FORNECIMENTO E INSTALAÇÃO. AF_04/2024</t>
  </si>
  <si>
    <t>NIPLE, EM FERRO GALVANIZADO, CONEXÃO ROSQUEADA, DN 65 MM (2 1/2"), INSTALADO EM RESERVAÇÃO PREDIAL DE ÁGUA - FORNECIMENTO E INSTALAÇÃO. AF_04/2024</t>
  </si>
  <si>
    <t>LUVA, EM FERRO GALVANIZADO, CONEXÃO ROSQUEADA, DN 80 MM (3"), INSTALADO EM RESERVAÇÃO PREDIAL DE ÁGUA - FORNECIMENTO E INSTALAÇÃO. AF_04/2024</t>
  </si>
  <si>
    <t>NIPLE, EM FERRO GALVANIZADO, CONEXÃO ROSQUEADA, DN 80 MM (3"), INSTALADO EM RESERVAÇÃO PREDIAL DE ÁGUA - FORNECIMENTO E INSTALAÇÃO. AF_04/2024</t>
  </si>
  <si>
    <t>COTOVELO 90 GRAUS, EM FERRO GALVANIZADO, CONEXÃO ROSQUEADA, DN 50 MM (2"), INSTALADO EM RESERVAÇÃO PREDIAL DE ÁGUA - FORNECIMENTO E INSTALAÇÃO. AF_04/2024</t>
  </si>
  <si>
    <t>COTOVELO 45 GRAUS, EM FERRO GALVANIZADO, CONEXÃO ROSQUEADA, DN 50 MM (2"), INSTALADO EM RESERVAÇÃO PREDIAL DE ÁGUA - FORNECIMENTO E INSTALAÇÃO. AF_04/2024</t>
  </si>
  <si>
    <t>COTOVELO 90 GRAUS, EM FERRO GALVANIZADO, CONEXÃO ROSQUEADA, DN 65 MM (2 1/2"), INSTALADO EM RESERVAÇÃO PREDIAL DE ÁGUA - FORNECIMENTO E INSTALAÇÃO. AF_04/2024</t>
  </si>
  <si>
    <t>COTOVELO 45 GRAUS, EM FERRO GALVANIZADO, CONEXÃO ROSQUEADA, DN 65 MM (2 1/2"), INSTALADO EM RESERVAÇÃO PREDIAL DE ÁGUA - FORNECIMENTO E INSTALAÇÃO. AF_04/2024</t>
  </si>
  <si>
    <t>COTOVELO 90 GRAUS, EM FERRO GALVANIZADO, CONEXÃO ROSQUEADA, DN 80 MM (3"), INSTALADO EM RESERVAÇÃO PREDIAL DE ÁGUA - FORNECIMENTO E INSTALAÇÃO. AF_04/2024</t>
  </si>
  <si>
    <t>COTOVELO 45 GRAUS, EM FERRO GALVANIZADO, CONEXÃO ROSQUEADA, DN 80 MM (3"), INSTALADO EM RESERVAÇÃO PREDIAL DE ÁGUA - FORNECIMENTO E INSTALAÇÃO. AF_04/2024</t>
  </si>
  <si>
    <t>TÊ, EM FERRO GALVANIZADO, CONEXÃO ROSQUEADA, DN 50 MM (2"), INSTALADO EM RESERVAÇÃO PREDIAL DE ÁGUA - FORNECIMENTO E INSTALAÇÃO. AF_04/2024</t>
  </si>
  <si>
    <t>TÊ, EM FERRO GALVANIZADO, CONEXÃO ROSQUEADA, DN 65 MM (2 1/2"), INSTALADO EM RESERVAÇÃO PREDIAL DE ÁGUA - FORNECIMENTO E INSTALAÇÃO. AF_04/2024</t>
  </si>
  <si>
    <t>TÊ, EM FERRO GALVANIZADO, CONEXÃO ROSQUEADA, DN 80 MM (3"), INSTALADO EM RESERVAÇÃO PREDIAL DE ÁGUA - FORNECIMENTO E INSTALAÇÃO. AF_04/2024</t>
  </si>
  <si>
    <t>LUVA EM COBRE, DN 54 MM, SEM ANEL DE SOLDA, INSTALADO EM RESERVAÇÃO PREDIAL DE ÁGUA - FORNECIMENTO E INSTALAÇÃO. AF_04/2024</t>
  </si>
  <si>
    <t>LUVA EM COBRE, DN 66 MM, SEM ANEL DE SOLDA, INSTALADO EM RESERVAÇÃO PREDIAL DE ÁGUA - FORNECIMENTO E INSTALAÇÃO. AF_04/2024</t>
  </si>
  <si>
    <t>LUVA EM COBRE, DN 79 MM, SEM ANEL DE SOLDA, INSTALADO EM RESERVAÇÃO PREDIAL DE ÁGUA - FORNECIMENTO E INSTALAÇÃO. AF_04/2024</t>
  </si>
  <si>
    <t>LUVA DE COBRE, DN 104 MM, SEM ANEL DE SOLDA, INSTALADO EM RESERVAÇÃO PREDIAL DE ÁGUA - FORNECIMENTO E INSTALAÇÃO. AF_04/2024</t>
  </si>
  <si>
    <t>COTOVELO EM COBRE, DN 54 MM, 90 GRAUS, SEM ANEL DE SOLDA, INSTALADO EM RESERVAÇÃO PREDIAL DE ÁGUA - FORNECIMENTO E INSTALAÇÃO. AF_04/2024</t>
  </si>
  <si>
    <t>CURVA EM COBRE, DN 54 MM, 45 GRAUS, SEM ANEL DE SOLDA, BOLSA X BOLSA, INSTALADO EM RESERVAÇÃO PREDIAL DE ÁGUA - FORNECIMENTO E INSTALAÇÃO. AF_04/2024</t>
  </si>
  <si>
    <t>COTOVELO EM COBRE, DN 66 MM, 90 GRAUS, SEM ANEL DE SOLDA, INSTALADO EM RESERVAÇÃO PREDIAL DE ÁGUA - FORNECIMENTO E INSTALAÇÃO. AF_04/2024</t>
  </si>
  <si>
    <t>CURVA EM COBRE, DN 66 MM, 45 GRAUS, SEM ANEL DE SOLDA, BOLSA X BOLSA, INSTALADO EM RESERVAÇÃO PREDIAL DE ÁGUA - FORNECIMENTO E INSTALAÇÃO. AF_04/2024</t>
  </si>
  <si>
    <t>COTOVELO EM COBRE, DN 79 MM, 90 GRAUS, SEM ANEL DE SOLDA, INSTALADO EM RESERVAÇÃO PREDIAL DE ÁGUA - FORNECIMENTO E INSTALAÇÃO. AF_04/2024</t>
  </si>
  <si>
    <t>COTOVELO EM COBRE, DN 104 MM, 90 GRAUS, SEM ANEL DE SOLDA, INSTALADO EM RESERVAÇÃO PREDIAL DE ÁGUA - FORNECIMENTO E INSTALAÇÃO. AF_04/2024</t>
  </si>
  <si>
    <t>TE EM COBRE, DN 54 MM, SEM ANEL DE SOLDA, INSTALADO EM RESERVAÇÃO PREDIAL DE ÁGUA - FORNECIMENTO E INSTALAÇÃO. AF_04/2024</t>
  </si>
  <si>
    <t>TE EM COBRE, DN 66 MM, SEM ANEL DE SOLDA, INSTALADO EM RESERVAÇÃO PREDIAL DE ÁGUA - FORNECIMENTO E INSTALAÇÃO. AF_04/2024</t>
  </si>
  <si>
    <t>TE EM COBRE, DN 79 MM, SEM ANEL DE SOLDA, INSTALADO EM RESERVAÇÃO PREDIAL DE ÁGUA - FORNECIMENTO E INSTALAÇÃO. AF_04/2024</t>
  </si>
  <si>
    <t>TE EM COBRE, DN 104 MM, SEM ANEL DE SOLDA, INSTALADO EM RESERVAÇÃO PREDIAL DE ÁGUA - FORNECIMENTO E INSTALAÇÃO. AF_04/2024</t>
  </si>
  <si>
    <t>ADAPTADOR CURTO COM BOLSA E ROSCA PARA REGISTRO, PVC, SOLDÁVEL, DN 32 MM X 1", INSTALADO EM RESERVAÇÃO PREDIAL DE ÁGUA - FORNECIMENTO E INSTALAÇÃO. AF_04/2024</t>
  </si>
  <si>
    <t>LUVA PVC, SOLDÁVEL, DN 32 MM, INSTALADO EM RESERVAÇÃO PREDIAL DE ÁGUA - FORNECIMENTO E INSTALAÇÃO. AF_04/2024</t>
  </si>
  <si>
    <t>ADAPTADOR CURTO COM BOLSA E ROSCA PARA REGISTRO, PVC, SOLDÁVEL, DN 40 MM X 1 1/4", INSTALADO EM RESERVAÇÃO PREDIAL DE ÁGUA - FORNECIMENTO E INSTALAÇÃO. AF_04/2024</t>
  </si>
  <si>
    <t>LUVA, PVC, SOLDÁVEL, DN 40 MM, INSTALADO EM RESERVAÇÃO PREDIAL DE ÁGUA - FORNECIMENTO E INSTALAÇÃO. AF_04/2024</t>
  </si>
  <si>
    <t>ADAPTADOR CURTO COM BOLSA E ROSCA PARA REGISTRO, PVC, SOLDÁVEL, DN 50 MM X 1 1/2", INSTALADO EM RESERVAÇÃO PREDIAL DE ÁGUA - FORNECIMENTO E INSTALAÇÃO. AF_04/2024</t>
  </si>
  <si>
    <t>LUVA, PVC, SOLDÁVEL, DN 50 MM, INSTALADO EM RESERVAÇÃO PREDIAL DE ÁGUA - FORNECIMENTO E INSTALAÇÃO. AF_04/2024</t>
  </si>
  <si>
    <t>ADAPTADOR CURTO COM BOLSA E ROSCA PARA REGISTRO, PVC, SOLDÁVEL, DN 60 MM X 2", INSTALADO EM RESERVAÇÃO PREDIAL DE ÁGUA - FORNECIMENTO E INSTALAÇÃO. AF_04/2024</t>
  </si>
  <si>
    <t>LUVA, PVC, SOLDÁVEL, DN 60 MM, INSTALADO EM RESERVAÇÃO PREDIAL DE ÁGUA - FORNECIMENTO E INSTALAÇÃO. AF_04/2024</t>
  </si>
  <si>
    <t>ADAPTADOR CURTO COM BOLSA E ROSCA PARA REGISTRO, PVC, SOLDÁVEL, DN 75 MM X 2 1/2", INSTALADO EM RESERVAÇÃO PREDIAL DE ÁGUA - FORNECIMENTO E INSTALAÇÃO. AF_04/2024</t>
  </si>
  <si>
    <t>LUVA, PVC, SOLDÁVEL, DN 75 MM, INSTALADO EM RESERVAÇÃO PREDIAL DE ÁGUA - FORNECIMENTO E INSTALAÇÃO. AF_04/2024</t>
  </si>
  <si>
    <t>ADAPTADOR CURTO COM BOLSA E ROSCA PARA REGISTRO, PVC, SOLDÁVEL, DN 85 MM X 3", INSTALADO EM RESERVAÇÃO PREDIAL DE ÁGUA - FORNECIMENTO E INSTALAÇÃO. AF_04/2024</t>
  </si>
  <si>
    <t>LUVA, PVC, SOLDÁVEL, DN 85 MM, INSTALADO EM RESERVAÇÃO PREDIAL DE ÁGUA - FORNECIMENTO E INSTALAÇÃO. AF_04/2024</t>
  </si>
  <si>
    <t>ADAPTADOR CURTO COM BOLSA E ROSCA PARA REGISTRO, PVC, SOLDÁVEL, DN 110 MM X 4", INSTALADO EM RESERVAÇÃO PREDIAL DE ÁGUA - FORNECIMENTO E INSTALAÇÃO. AF_04/2024</t>
  </si>
  <si>
    <t>LUVA, PVC, SOLDÁVEL, DN 110 MM, INSTALADO EM RESERVAÇÃO PREDIAL DE ÁGUA - FORNECIMENTO E INSTALAÇÃO. AF_04/2024</t>
  </si>
  <si>
    <t>JOELHO 90 GRAUS, PVC, SOLDÁVEL, DN 32 MM INSTALADO EM RESERVAÇÃO PREDIAL DE ÁGUA - FORNECIMENTO E INSTALAÇÃO. AF_04/2024</t>
  </si>
  <si>
    <t>CURVA 90 GRAUS, PVC, SOLDÁVEL, DN 32 MM, INSTALADO EM RESERVAÇÃO PREDIAL DE ÁGUA - FORNECIMENTO E INSTALAÇÃO. AF_04/2024</t>
  </si>
  <si>
    <t>JOELHO 90 GRAUS, PVC, SOLDÁVEL, DN 40 MM INSTALADO EM RESERVAÇÃO PREDIAL DE ÁGUA - FORNECIMENTO E INSTALAÇÃO. AF_04/2024</t>
  </si>
  <si>
    <t>CURVA 90 GRAUS, PVC, SOLDÁVEL, DN 40 MM, INSTALADO EM RESERVAÇÃO PREDIAL DE ÁGUA - FORNECIMENTO E INSTALAÇÃO. AF_04/2024</t>
  </si>
  <si>
    <t>JOELHO 90 GRAUS, PVC, SOLDÁVEL, DN 50 MM INSTALADO EM RESERVAÇÃO PREDIAL DE ÁGUA - FORNECIMENTO E INSTALAÇÃO. AF_04/2024</t>
  </si>
  <si>
    <t>CURVA 90 GRAUS, PVC, SOLDÁVEL, DN 50 MM, INSTALADO EM RESERVAÇÃO PREDIAL DE ÁGUA - FORNECIMENTO E INSTALAÇÃO. AF_04/2024</t>
  </si>
  <si>
    <t>JOELHO 90 GRAUS, PVC, SOLDÁVEL, DN 60 MM INSTALADO EM RESERVAÇÃO PREDIAL DE ÁGUA - FORNECIMENTO E INSTALAÇÃO. AF_04/2024</t>
  </si>
  <si>
    <t>CURVA 90 GRAUS, PVC, SOLDÁVEL, DN 60 MM, INSTALADO EM RESERVAÇÃO PREDIAL DE ÁGUA - FORNECIMENTO E INSTALAÇÃO. AF_04/2024</t>
  </si>
  <si>
    <t>JOELHO 90 GRAUS, PVC, SOLDÁVEL, DN 75 MM INSTALADO EM RESERVAÇÃO PREDIAL DE ÁGUA - FORNECIMENTO E INSTALAÇÃO. AF_04/2024</t>
  </si>
  <si>
    <t>CURVA 90 GRAUS, PVC, SOLDÁVEL, DN 75 MM, INSTALADO EM RESERVAÇÃO PREDIAL DE ÁGUA - FORNECIMENTO E INSTALAÇÃO. AF_04/2024</t>
  </si>
  <si>
    <t>JOELHO 90 GRAUS, PVC, SOLDÁVEL, DN 85 MM INSTALADO EM RESERVAÇÃO PREDIAL DE ÁGUA - FORNECIMENTO E INSTALAÇÃO. AF_04/2024</t>
  </si>
  <si>
    <t>CURVA 90 GRAUS, PVC, SOLDÁVEL, DN 85 MM, INSTALADO EM RESERVAÇÃO PREDIAL DE ÁGUA - FORNECIMENTO E INSTALAÇÃO. AF_04/2024</t>
  </si>
  <si>
    <t>JOELHO 90 GRAUS, PVC, SOLDÁVEL, DN 110 MM INSTALADO EM RESERVAÇÃO PREDIAL DE ÁGUA - FORNECIMENTO E INSTALAÇÃO. AF_04/2024</t>
  </si>
  <si>
    <t>CURVA 90 GRAUS, PVC, SOLDÁVEL, DN 110 MM, INSTALADO EM RESERVAÇÃO PREDIAL DE ÁGUA - FORNECIMENTO E INSTALAÇÃO. AF_04/2024</t>
  </si>
  <si>
    <t>TÊ, PVC, SOLDÁVEL, DN 32 MM INSTALADO EM RESERVAÇÃO PREDIAL DE ÁGUA - FORNECIMENTO E INSTALAÇÃO. AF_04/2024</t>
  </si>
  <si>
    <t>TÊ, PVC, SOLDÁVEL, DN 40 MM INSTALADO EM RESERVAÇÃO PREDIAL DE ÁGUA - FORNECIMENTO E INSTALAÇÃO. AF_04/2024</t>
  </si>
  <si>
    <t>TÊ DE REDUÇÃO, PVC, SOLDÁVEL, DN 40 MM X 32 MM, INSTALADO EM RESERVAÇÃO PREDIAL DE ÁGUA - FORNECIMENTO E INSTALAÇÃO. AF_04/2024</t>
  </si>
  <si>
    <t>TÊ, PVC, SOLDÁVEL, DN 50 MM INSTALADO EM RESERVAÇÃO PREDIAL DE ÁGUA - FORNECIMENTO E INSTALAÇÃO. AF_04/2024</t>
  </si>
  <si>
    <t>TÊ DE REDUÇÃO, PVC, SOLDÁVEL, DN 50 MM X 40 MM, INSTALADO EM RESERVAÇÃO PREDIAL DE ÁGUA - FORNECIMENTO E INSTALAÇÃO. AF_04/2024</t>
  </si>
  <si>
    <t>TÊ, PVC, SOLDÁVEL, DN 60 MM INSTALADO EM RESERVAÇÃO PREDIAL DE ÁGUA - FORNECIMENTO E INSTALAÇÃO. AF_04/2024</t>
  </si>
  <si>
    <t>TÊ, PVC, SOLDÁVEL, DN 75 MM INSTALADO EM RESERVAÇÃO PREDIAL DE ÁGUA - FORNECIMENTO E INSTALAÇÃO. AF_04/2024</t>
  </si>
  <si>
    <t>TÊ DE REDUÇÃO, PVC, SOLDÁVEL, DN 75 MM X 50 MM, INSTALADO EM RESERVAÇÃO PREDIAL DE ÁGUA - FORNECIMENTO E INSTALAÇÃO. AF_04/2024</t>
  </si>
  <si>
    <t>TÊ, PVC, SOLDÁVEL, DN 85 MM INSTALADO EM RESERVAÇÃO PREDIAL DE ÁGUA - FORNECIMENTO E INSTALAÇÃO. AF_04/2024</t>
  </si>
  <si>
    <t>TÊ DE REDUÇÃO, PVC, SOLDÁVEL, DN 85 MM X 60 MM, INSTALADO EM RESERVAÇÃO PREDIAL DE ÁGUA - FORNECIMENTO E INSTALAÇÃO. AF_04/2024</t>
  </si>
  <si>
    <t>TÊ, PVC, SOLDÁVEL, DN 110 MM INSTALADO EM RESERVAÇÃO PREDIAL DE ÁGUA - FORNECIMENTO E INSTALAÇÃO. AF_04/2024</t>
  </si>
  <si>
    <t>TÊ DE REDUÇÃO, PVC, SOLDÁVEL, DN 110 MM X 60 MM, INSTALADO EM RESERVAÇÃO PREDIAL DE ÁGUA - FORNECIMENTO E INSTALAÇÃO. AF_04/2024</t>
  </si>
  <si>
    <t>ADAPTADOR COM FLANGE E ANEL DE VEDAÇÃO, PVC, SOLDÁVEL, DN 32 MM X 1", INSTALADO EM RESERVAÇÃO PREDIAL DE ÁGUA - FORNECIMENTO E INSTALAÇÃO. AF_04/2024</t>
  </si>
  <si>
    <t>ADAPTADOR COM FLANGE E ANEL DE VEDAÇÃO, PVC, SOLDÁVEL, DN 40 MM X 1 1/4", INSTALADO EM RESERVAÇÃO PREDIAL DE ÁGUA - FORNECIMENTO E INSTALAÇÃO. AF_04/2024</t>
  </si>
  <si>
    <t>ADAPTADOR COM FLANGE E ANEL DE VEDAÇÃO, PVC, SOLDÁVEL, DN 50 MM X 1 1/2", INSTALADO EM RESERVAÇÃO PREDIAL DE ÁGUA - FORNECIMENTO E INSTALAÇÃO. AF_04/2024</t>
  </si>
  <si>
    <t>ADAPTADOR COM FLANGE E ANEL DE VEDAÇÃO, PVC, SOLDÁVEL, DN 60 MM X 2", INSTALADO EM RESERVAÇÃO PREDIAL DE ÁGUA - FORNECIMENTO E INSTALAÇÃO. AF_04/2024</t>
  </si>
  <si>
    <t>ADAPTADOR COM FLANGES LIVRES, PVC, SOLDÁVEL, DN 75 MM X 2 1/2", INSTALADO EM RESERVAÇÃO PREDIAL DE ÁGUA - FORNECIMENTO E INSTALAÇÃO. AF_04/2024</t>
  </si>
  <si>
    <t>ADAPTADOR COM FLANGES LIVRES, PVC, SOLDÁVEL, DN 85 MM X 3", INSTALADO EM RESERVAÇÃO PREDIAL DE ÁGUA - FORNECIMENTO E INSTALAÇÃO. AF_04/2024</t>
  </si>
  <si>
    <t>ADAPTADOR COM FLANGES LIVRES, PVC, SOLDÁVEL, DN 110 MM X 4", INSTALADO EM RESERVAÇÃO PREDIAL DE ÁGUA - FORNECIMENTO E INSTALAÇÃO. AF_04/2024</t>
  </si>
  <si>
    <t>CONECTOR, CPVC, SOLDÁVEL, DN 22 MM X 3/4", INSTALADO EM RESERVAÇÃO PREDIAL DE ÁGUA - FORNECIMENTO E INSTALAÇÃO. AF_04/2024</t>
  </si>
  <si>
    <t>LUVA, CPVC, SOLDÁVEL, DN 22 MM, INSTALADO EM RESERVAÇÃO PREDIAL DE ÁGUA - FORNECIMENTO E INSTALAÇÃO. AF_04/2024</t>
  </si>
  <si>
    <t>CONECTOR, CPVC, SOLDÁVEL, DN 28 MM X 1", INSTALADO EM RESERVAÇÃO PREDIAL DE ÁGUA - FORNECIMENTO E INSTALAÇÃO. AF_04/2024</t>
  </si>
  <si>
    <t>LUVA, CPVC, SOLDÁVEL, DN 28 MM, INSTALADO EM RESERVAÇÃO PREDIAL DE ÁGUA - FORNECIMENTO E INSTALAÇÃO. AF_04/2024</t>
  </si>
  <si>
    <t>CONECTOR, CPVC, SOLDÁVEL, DN 35 MM X 1 1/4", INSTALADO EM RESERVAÇÃO PREDIAL DE ÁGUA - FORNECIMENTO E INSTALAÇÃO. AF_04/2024</t>
  </si>
  <si>
    <t>LUVA, CPVC, SOLDÁVEL, DN 35 MM, INSTALADO EM RESERVAÇÃO PREDIAL DE ÁGUA - FORNECIMENTO E INSTALAÇÃO. AF_04/2024</t>
  </si>
  <si>
    <t>CONECTOR, CPVC, SOLDÁVEL, DN 42 MM X 1 1/2", INSTALADO EM RESERVAÇÃO PREDIAL DE ÁGUA - FORNECIMENTO E INSTALAÇÃO. AF_04/2024</t>
  </si>
  <si>
    <t>LUVA, CPVC, SOLDÁVEL, DN 42 MM, INSTALADO EM RESERVAÇÃO PREDIAL DE ÁGUA - FORNECIMENTO E INSTALAÇÃO. AF_04/2024</t>
  </si>
  <si>
    <t>CONECTOR, CPVC, SOLDÁVEL, DN 54 MM X 2", INSTALADO EM RESERVAÇÃO PREDIAL DE ÁGUA - FORNECIMENTO E INSTALAÇÃO. AF_04/2024</t>
  </si>
  <si>
    <t>LUVA, CPVC, SOLDÁVEL, DN 54 MM, INSTALADO EM RESERVAÇÃO PREDIAL DE ÁGUA - FORNECIMENTO E INSTALAÇÃO. AF_04/2024</t>
  </si>
  <si>
    <t>CONECTOR, CPVC, SOLDÁVEL, DN 73 MM X 2 1/2", INSTALADO EM RESERVAÇÃO PREDIAL DE ÁGUA - FORNECIMENTO E INSTALAÇÃO. AF_04/2024</t>
  </si>
  <si>
    <t>CONECTOR, CPVC, SOLDÁVEL, DN 89 MM X 3", INSTALADO EM RESERVAÇÃO PREDIAL DE ÁGUA - FORNECIMENTO E INSTALAÇÃO. AF_04/2024</t>
  </si>
  <si>
    <t>LUVA, CPVC, SOLDÁVEL, DN 89 MM, INSTALADO EM RESERVAÇÃO PREDIAL DE ÁGUA - FORNECIMENTO E INSTALAÇÃO. AF_04/2024</t>
  </si>
  <si>
    <t>CONECTOR, CPVC, SOLDÁVEL, DN 114 MM X 4", INSTALADO EM RESERVAÇÃO PREDIAL DE ÁGUA - FORNECIMENTO E INSTALAÇÃO. AF_04/2024</t>
  </si>
  <si>
    <t>LUVA, CPVC, SOLDÁVEL, DN 114 MM, INSTALADO EM RESERVAÇÃO PREDIAL DE ÁGUA - FORNECIMENTO E INSTALAÇÃO. AF_04/2024</t>
  </si>
  <si>
    <t>JOELHO 90 GRAUS, CPVC, SOLDÁVEL, DN 22 MM, INSTALADO EM RESERVAÇÃO PREDIAL DE ÁGUA - FORNECIMENTO E INSTALAÇÃO. AF_04/2024</t>
  </si>
  <si>
    <t>CURVA 90 GRAUS, CPVC, SOLDÁVEL, DN 22 MM, INSTALADO EM RESERVAÇÃO PREDIAL DE ÁGUA - FORNECIMENTO E INSTALAÇÃO. AF_04/2024</t>
  </si>
  <si>
    <t>JOELHO 90 GRAUS, CPVC, SOLDÁVEL, DN 28 MM, INSTALADO EM RESERVAÇÃO PREDIAL DE ÁGUA - FORNECIMENTO E INSTALAÇÃO. AF_04/2024</t>
  </si>
  <si>
    <t>CURVA 90 GRAUS, CPVC, SOLDÁVEL, DN 28 MM, INSTALADO EM RESERVAÇÃO PREDIAL DE ÁGUA - FORNECIMENTO E INSTALAÇÃO. AF_04/2024</t>
  </si>
  <si>
    <t>JOELHO 90 GRAUS, CPVC, SOLDÁVEL, DN 35 MM, INSTALADO EM RESERVAÇÃO PREDIAL DE ÁGUA - FORNECIMENTO E INSTALAÇÃO. AF_04/2024</t>
  </si>
  <si>
    <t>JOELHO 90 GRAUS, CPVC, SOLDÁVEL, DN 42 MM, INSTALADO EM RESERVAÇÃO PREDIAL DE ÁGUA - FORNECIMENTO E INSTALAÇÃO. AF_04/2024</t>
  </si>
  <si>
    <t>JOELHO 90 GRAUS, CPVC, SOLDÁVEL, DN 54 MM, INSTALADO EM RESERVAÇÃO PREDIAL DE ÁGUA - FORNECIMENTO E INSTALAÇÃO. AF_04/2024</t>
  </si>
  <si>
    <t>JOELHO 90 GRAUS, CPVC, SOLDÁVEL, DN 73 MM, INSTALADO EM RESERVAÇÃO PREDIAL DE ÁGUA - FORNECIMENTO E INSTALAÇÃO. AF_04/2024</t>
  </si>
  <si>
    <t>JOELHO 90 GRAUS, CPVC, SOLDÁVEL, DN 89 MM, INSTALADO EM RESERVAÇÃO PREDIAL DE ÁGUA - FORNECIMENTO E INSTALAÇÃO. AF_04/2024</t>
  </si>
  <si>
    <t>JOELHO 90 GRAUS, CPVC, SOLDÁVEL, DN 114 MM, INSTALADO EM RESERVAÇÃO PREDIAL DE ÁGUA - FORNECIMENTO E INSTALAÇÃO. AF_04/2024</t>
  </si>
  <si>
    <t>TE, CPVC, SOLDÁVEL, DN 22 MM, INSTALADO EM RESERVAÇÃO PREDIAL DE ÁGUA - FORNECIMENTO E INSTALAÇÃO. AF_04/2024</t>
  </si>
  <si>
    <t>TE, CPVC, SOLDÁVEL, DN 28 MM, INSTALADO EM RESERVAÇÃO PREDIAL DE ÁGUA - FORNECIMENTO E INSTALAÇÃO. AF_04/2024</t>
  </si>
  <si>
    <t>TE, CPVC, SOLDÁVEL, DN 35 MM, INSTALADO EM RESERVAÇÃO PREDIAL DE ÁGUA - FORNECIMENTO E INSTALAÇÃO. AF_04/2024</t>
  </si>
  <si>
    <t>TE, CPVC, SOLDÁVEL, DN 42 MM, INSTALADO EM RESERVAÇÃO PREDIAL DE ÁGUA - FORNECIMENTO E INSTALAÇÃO. AF_04/2024</t>
  </si>
  <si>
    <t>TE, CPVC, SOLDÁVEL, DN 54 MM, INSTALADO EM RESERVAÇÃO PREDIAL DE ÁGUA - FORNECIMENTO E INSTALAÇÃO. AF_04/2024</t>
  </si>
  <si>
    <t>TE, CPVC, SOLDÁVEL, DN 73 MM, INSTALADO EM RESERVAÇÃO PREDIAL DE ÁGUA - FORNECIMENTO E INSTALAÇÃO. AF_04/2024</t>
  </si>
  <si>
    <t>TE, CPVC, SOLDÁVEL, DN 89 MM, INSTALADO EM RESERVAÇÃO PREDIAL DE ÁGUA - FORNECIMENTO E INSTALAÇÃO. AF_04/2024</t>
  </si>
  <si>
    <t>TE, CPVC, SOLDÁVEL, DN 114 MM, INSTALADO EM RESERVAÇÃO PREDIAL DE ÁGUA - FORNECIMENTO E INSTALAÇÃO. AF_04/2024</t>
  </si>
  <si>
    <t>ADAPTADOR COM FLANGE E ANEL DE VEDAÇÃO, CPVC, ROSCÁVEL, DN 15 MM, INSTALADO EM RESERVAÇÃO PREDIAL DE ÁGUA - FORNECIMENTO E INSTALAÇÃO. AF_04/2024</t>
  </si>
  <si>
    <t>ADAPTADOR COM FLANGE E ANEL DE VEDAÇÃO, CPVC, ROSCÁVEL, DN 22 MM, INSTALADO EM RESERVAÇÃO PREDIAL DE ÁGUA - FORNECIMENTO E INSTALAÇÃO. AF_04/2024</t>
  </si>
  <si>
    <t>ADAPTADOR COM FLANGE E ANEL DE VEDAÇÃO, CPVC, ROSCÁVEL, DN 28 MM, INSTALADO EM RESERVAÇÃO PREDIAL DE ÁGUA - FORNECIMENTO E INSTALAÇÃO. AF_04/2024</t>
  </si>
  <si>
    <t>ADAPTADOR COM FLANGE E ANEL DE VEDAÇÃO, CPVC, ROSCÁVEL, DN 35 MM, INSTALADO EM RESERVAÇÃO PREDIAL DE ÁGUA - FORNECIMENTO E INSTALAÇÃO. AF_04/2024</t>
  </si>
  <si>
    <t>ADAPTADOR COM FLANGE E ANEL DE VEDAÇÃO, CPVC, ROSCÁVEL, DN 42 MM, INSTALADO EM RESERVAÇÃO PREDIAL DE ÁGUA - FORNECIMENTO E INSTALAÇÃO. AF_04/2024</t>
  </si>
  <si>
    <t>ADAPTADOR COM FLANGE E ANEL DE VEDAÇÃO, CPVC, ROSCÁVEL, DN 54 MM, INSTALADO EM RESERVAÇÃO PREDIAL DE ÁGUA - FORNECIMENTO E INSTALAÇÃO. AF_04/2024</t>
  </si>
  <si>
    <t>LUVA, CPVC, SOLDÁVEL, DN 73 MM, INSTALADO EM RESERVAÇÃO PREDIAL DE ÁGUA - FORNECIMENTO E INSTALAÇÃO. AF_04/2024</t>
  </si>
  <si>
    <t>LUVA, PPR, DN 20 MM, INSTALADO EM RESERVAÇÃO PREDIAL DE ÁGUA - FORNECIMENTO E INSTALAÇÃO. AF_04/2024</t>
  </si>
  <si>
    <t>LUVA, PPR, DN 25 MM, INSTALADO EM RESERVAÇÃO PREDIAL DE ÁGUA - FORNECIMENTO E INSTALAÇÃO. AF_04/2024</t>
  </si>
  <si>
    <t>CONECTOR MACHO, PPR, 25 MM X 1/2'', INSTALADO EM RESERVAÇÃO PREDIAL DE ÁGUA - FORNECIMENTO E INSTALAÇÃO. AF_04/2024</t>
  </si>
  <si>
    <t>LUVA, PPR, DN 32 MM, CLASSE PN 25, INSTALADO EM RESERVAÇÃO PREDIAL DE ÁGUA - FORNECIMENTO E INSTALAÇÃO. AF_04/2024</t>
  </si>
  <si>
    <t>CONECTOR MACHO, PPR, 32 MM X 3/4'', INSTALADO EM RESERVAÇÃO PREDIAL DE ÁGUA - FORNECIMENTO E INSTALAÇÃO. AF_04/2024</t>
  </si>
  <si>
    <t>LUVA, PPR, DN 40 MM, CLASSE PN 25, INSTALADO EM RESERVAÇÃO PREDIAL DE ÁGUA - FORNECIMENTO E INSTALAÇÃO. AF_04/2024</t>
  </si>
  <si>
    <t>LUVA, PPR, DN 50 MM, CLASSE PN 25, INSTALADO EM RESERVAÇÃO PREDIAL DE ÁGUA - FORNECIMENTO E INSTALAÇÃO. AF_04/2024</t>
  </si>
  <si>
    <t>LUVA, PPR, DN 63 MM, CLASSE PN 25, INSTALADO EM RESERVAÇÃO PREDIAL DE ÁGUA - FORNECIMENTO E INSTALAÇÃO. AF_04/2024</t>
  </si>
  <si>
    <t>LUVA, PPR, DN 75 MM, CLASSE PN 25, INSTALADO EM RESERVAÇÃO PREDIAL DE ÁGUA - FORNECIMENTO E INSTALAÇÃO. AF_04/2024</t>
  </si>
  <si>
    <t>LUVA, PPR, DN 90 MM, CLASSE PN 25, INSTALADO EM RESERVAÇÃO PREDIAL DE ÁGUA - FORNECIMENTO E INSTALAÇÃO. AF_04/2024</t>
  </si>
  <si>
    <t>LUVA, PPR, DN 110 MM, CLASSE PN 25, INSTALADO EM RESERVAÇÃO PREDIAL DE ÁGUA - FORNECIMENTO E INSTALAÇÃO. AF_04/2024</t>
  </si>
  <si>
    <t>JOELHO 90 GRAUS, PPR, DN 20 MM, INSTALADO EM RESERVAÇÃO PREDIAL DE ÁGUA - FORNECIMENTO E INSTALAÇÃO. AF_04/2024</t>
  </si>
  <si>
    <t>JOELHO 90 GRAUS, PPR, DN 25 MM, INSTALADO EM RESERVAÇÃO PREDIAL DE ÁGUA - FORNECIMENTO E INSTALAÇÃO. AF_04/2024</t>
  </si>
  <si>
    <t>JOELHO 90 GRAUS, PPR, DN 32 MM, INSTALADO EM RESERVAÇÃO PREDIAL DE ÁGUA - FORNECIMENTO E INSTALAÇÃO. AF_04/2024</t>
  </si>
  <si>
    <t>JOELHO 90 GRAUS, PPR, DN 40 MM, INSTALADO EM RESERVAÇÃO PREDIAL DE ÁGUA - FORNECIMENTO E INSTALAÇÃO. AF_04/2024</t>
  </si>
  <si>
    <t>JOELHO 90 GRAUS, PPR, DN 50 MM, INSTALADO EM RESERVAÇÃO PREDIAL DE ÁGUA - FORNECIMENTO E INSTALAÇÃO. AF_04/2024</t>
  </si>
  <si>
    <t>JOELHO 90 GRAUS, PPR, DN 63 MM, INSTALADO EM RESERVAÇÃO PREDIAL DE ÁGUA - FORNECIMENTO E INSTALAÇÃO. AF_04/2024</t>
  </si>
  <si>
    <t>JOELHO 90 GRAUS, PPR, DN 75 MM, INSTALADO EM RESERVAÇÃO PREDIAL DE ÁGUA - FORNECIMENTO E INSTALAÇÃO. AF_04/2024</t>
  </si>
  <si>
    <t>JOELHO 90 GRAUS, PPR, DN 90 MM, INSTALADO EM RESERVAÇÃO PREDIAL DE ÁGUA - FORNECIMENTO E INSTALAÇÃO. AF_04/2024</t>
  </si>
  <si>
    <t>JOELHO 90 GRAUS, PPR, DN 110 MM, INSTALADO EM RESERVAÇÃO PREDIAL DE ÁGUA - FORNECIMENTO E INSTALAÇÃO. AF_04/2024</t>
  </si>
  <si>
    <t>TÊ, PPR, DN 32 MM, INSTALADO EM RESERVAÇÃO PREDIAL DE ÁGUA - FORNECIMENTO E INSTALAÇÃO. AF_04/2024</t>
  </si>
  <si>
    <t>TÊ, PPR, DN 40 MM, INSTALADO EM RESERVAÇÃO PREDIAL DE ÁGUA - FORNECIMENTO E INSTALAÇÃO. AF_04/2024</t>
  </si>
  <si>
    <t>TÊ, PPR, DN 50 MM, INSTALADO EM RESERVAÇÃO PREDIAL DE ÁGUA - FORNECIMENTO E INSTALAÇÃO. AF_04/2024</t>
  </si>
  <si>
    <t>TÊ, PPR, DN 63 MM, INSTALADO EM RESERVAÇÃO PREDIAL DE ÁGUA - FORNECIMENTO E INSTALAÇÃO. AF_04/2024</t>
  </si>
  <si>
    <t>TÊ, PPR, DN 75 MM, INSTALADO EM RESERVAÇÃO PREDIAL DE ÁGUA - FORNECIMENTO E INSTALAÇÃO. AF_04/2024</t>
  </si>
  <si>
    <t>TÊ, PPR, DN 90 MM, INSTALADO EM RESERVAÇÃO PREDIAL DE ÁGUA - FORNECIMENTO E INSTALAÇÃO. AF_04/2024</t>
  </si>
  <si>
    <t>TÊ, PPR, DN 110 MM, INSTALADO EM RESERVAÇÃO PREDIAL DE ÁGUA - FORNECIMENTO E INSTALAÇÃO. AF_04/2024</t>
  </si>
  <si>
    <t>BUCHA DE REDUÇÃO, PPR, DN 50 X 32 MM, INSTALADO EM RESERVAÇÃO PREDIAL DE ÁGUA - FORNECIMENTO E INSTALAÇÃO. AF_04/2024</t>
  </si>
  <si>
    <t>CURVA PPR 90 GRAUS, DN 20 MM, INSTALADO EM RESERVAÇÃO PREDIAL DE ÁGUA - FORNECIMENTO E INSTALAÇÃO. AF_04/2024</t>
  </si>
  <si>
    <t>CURVA PPR 90 GRAUS, DN 25 MM, INSTALADO EM RESERVAÇÃO PREDIAL DE ÁGUA - FORNECIMENTO E INSTALAÇÃO. AF_04/2024</t>
  </si>
  <si>
    <t>JOELHO PPR 45 GRAUS, SOLDÁVEL, DN 20 MM, INSTALADO EM RESERVAÇÃO PREDIAL DE ÁGUA - FORNECIMENTO E INSTALAÇÃO. AF_04/2024</t>
  </si>
  <si>
    <t>JOELHO PPR 45 GRAUS, SOLDÁVEL, DN 25 MM, INSTALADO EM RESERVAÇÃO PREDIAL DE ÁGUA - FORNECIMENTO E INSTALAÇÃO. AF_04/2024</t>
  </si>
  <si>
    <t>JOELHO PPR 45 GRAUS, SOLDÁVEL, DN 40 MM, INSTALADO EM RESERVAÇÃO PREDIAL DE ÁGUA - FORNECIMENTO E INSTALAÇÃO. AF_04/2024</t>
  </si>
  <si>
    <t>JOELHO PPR 45 GRAUS, SOLDÁVEL, DN 50 MM, INSTALADO EM RESERVAÇÃO PREDIAL DE ÁGUA - FORNECIMENTO E INSTALAÇÃO. AF_04/2024</t>
  </si>
  <si>
    <t>CURVA PVC 45 GRAUS, SOLDÁVEL, DN 25 MM, INSTALADO EM RESERVAÇÃO PREDIAL DE ÁGUA - FORNECIMENTO E INSTALAÇÃO. AF_04/2024</t>
  </si>
  <si>
    <t>CURVA PVC 45 GRAUS, SOLDÁVEL, DN 32 MM, INSTALADO EM RESERVAÇÃO PREDIAL DE ÁGUA - FORNECIMENTO E INSTALAÇÃO. AF_04/2024</t>
  </si>
  <si>
    <t>CURVA PVC 45 GRAUS, SOLDÁVEL, DN 40 MM, INSTALADO EM RESERVAÇÃO PREDIAL DE ÁGUA - FORNECIMENTO E INSTALAÇÃO. AF_04/2024</t>
  </si>
  <si>
    <t>CURVA PVC 45 GRAUS, SOLDÁVEL, DN 50 MM, INSTALADO EM RESERVAÇÃO PREDIAL DE ÁGUA - FORNECIMENTO E INSTALAÇÃO. AF_04/2024</t>
  </si>
  <si>
    <t>CURVA PVC 45 GRAUS, SOLDÁVEL, DN 60 MM, INSTALADO EM RESERVAÇÃO PREDIAL DE ÁGUA - FORNECIMENTO E INSTALAÇÃO. AF_04/2024</t>
  </si>
  <si>
    <t>CURVA PVC 45 GRAUS, SOLDÁVEL, DN 75 MM, INSTALADO EM RESERVAÇÃO PREDIAL DE ÁGUA - FORNECIMENTO E INSTALAÇÃO. AF_04/2024</t>
  </si>
  <si>
    <t>CURVA PVC 45 GRAUS, SOLDÁVEL, DN 85 MM, INSTALADO EM RESERVAÇÃO PREDIAL DE ÁGUA - FORNECIMENTO E INSTALAÇÃO. AF_04/2024</t>
  </si>
  <si>
    <t>JOELHO PPR 45 GRAUS, SOLDÁVEL, DN 75 MM, INSTALADO EM RESERVAÇÃO PREDIAL DE ÁGUA - FORNECIMENTO E INSTALAÇÃO. AF_04/2024</t>
  </si>
  <si>
    <t>JOELHO PPR 45 GRAUS, SOLDÁVEL, DN 90 MM, INSTALADO EM RESERVAÇÃO PREDIAL DE ÁGUA - FORNECIMENTO E INSTALAÇÃO. AF_04/2024</t>
  </si>
  <si>
    <t>JOELHO PPR, 45 GRAUS, SOLDÁVEL, DN 32 MM, INSTALADO EM RESERVAÇÃO PREDIAL DE ÁGUA - FORNECIMENTO E INSTALAÇÃO. AF_04/2024</t>
  </si>
  <si>
    <t>TÊ, PPR, DN 20 MM, INSTALADO EM RESERVAÇÃO PREDIAL DE ÁGUA - FORNECIMENTO E INSTALAÇÃO. AF_04/2024</t>
  </si>
  <si>
    <t>TÊ, PPR, DN 25 MM, INSTALADO EM RESERVAÇÃO PREDIAL DE ÁGUA - FORNECIMENTO E INSTALAÇÃO. AF_04/2024</t>
  </si>
  <si>
    <t>JOELHO CPVC, SOLDÁVEL, 45 GRAUS, DN 42 MM, INSTALADO EM RESERVAÇÃO PREDIAL DE ÁGUA - FORNECIMENTO E INSTALAÇÃO. AF_04/2024</t>
  </si>
  <si>
    <t>UNIÃO FLANGE, PPR, COM PARAFUSOS, DN 40 MM, INSTALADO EM RESERVAÇÃO PREDIAL DE ÁGUA - FORNECIMENTO E INSTALAÇÃO. AF_04/2024</t>
  </si>
  <si>
    <t>BUCHA DE REDUÇÃO, EM FERRO GALVANIZADO, CONEXÃO ROSQUEADA, DN 80 MM X 65 MM (3" X 2 1/2"), INSTALADO EM RESERVAÇÃO PREDIAL DE ÁGUA - FORNECIMENTO E INSTALAÇÃO. AF_04/2024</t>
  </si>
  <si>
    <t>JOELHO PVC, SOLDÁVEL, 45 GRAUS, DN 25 MM, INSTALADO EM RESERVAÇÃO PREDIAL DE ÁGUA - FORNECIMENTO E INSTALAÇÃO. AF_04/2024</t>
  </si>
  <si>
    <t>BUCHA DE REDUÇÃO, EM FERRO GALVANIZADO, CONEXÃO ROSQUEADA, DN 80 MM X 50 MM (3" X 2"), INSTALADO EM RESERVAÇÃO PREDIAL DE ÁGUA - FORNECIMENTO E INSTALAÇÃO. AF_04/2024</t>
  </si>
  <si>
    <t>LUVA DE REDUÇÃO, EM FERRO GALVANIZADO, CONEXÃO ROSQUEADA, DN 65 MM X 50 MM (2 1/2" X 2"), INSTALADO EM RESERVAÇÃO PREDIAL DE ÁGUA - FORNECIMENTO E INSTALAÇÃO. AF_04/2024</t>
  </si>
  <si>
    <t>LUVA DE REDUÇÃO, EM FERRO GALVANIZADO, CONEXÃO ROSQUEADA, DN 80 MM X 65 MM (3" X 2 1/2"), INSTALADO EM RESERVAÇÃO PREDIAL DE ÁGUA - FORNECIMENTO E INSTALAÇÃO. AF_04/2024</t>
  </si>
  <si>
    <t>LUVA DE REDUÇÃO, EM FERRO GALVANIZADO, CONEXÃO ROSQUEADA, DN 80 MM X 50 MM (3" X 2"), INSTALADO EM RESERVAÇÃO PREDIAL DE ÁGUA - FORNECIMENTO E INSTALAÇÃO. AF_04/2024</t>
  </si>
  <si>
    <t>NIPLE DE REDUÇÃO, EM FERRO GALVANIZADO, CONEXÃO ROSQUEADA, DN 80 MM X 65 MM (3" X 2 1/2"), INSTALADO EM RESERVAÇÃO PREDIAL DE ÁGUA - FORNECIMENTO E INSTALAÇÃO. AF_04/2024</t>
  </si>
  <si>
    <t>NIPLE DE REDUÇÃO, EM FERRO GALVANIZADO, CONEXÃO ROSQUEADA, DN 80 MM X 50 MM (3" X 2"), INSTALADO EM RESERVAÇÃO PREDIAL DE ÁGUA - FORNECIMENTO E INSTALAÇÃO. AF_04/2024</t>
  </si>
  <si>
    <t>COTOVELO DE REDUÇÃO, 90 GRAUS, EM FERRO GALVANIZADO, CONEXÃO ROSQUEADA, DN 65 MM X 50 MM (2 1/2" X 2"), INSTALADO EM RESERVAÇÃO PREDIAL DE ÁGUA - FORNECIMENTO E INSTALAÇÃO. AF_04/2024</t>
  </si>
  <si>
    <t>JOELHO PVC, SOLDÁVEL, 45 GRAUS, DN 32 MM, INSTALADO EM RESERVAÇÃO PREDIAL DE ÁGUA - FORNECIMENTO E INSTALAÇÃO. AF_04/2024</t>
  </si>
  <si>
    <t>JOELHO PVC, SOLDÁVEL, 45 GRAUS, DN 40 MM, INSTALADO EM RESERVAÇÃO PREDIAL DE ÁGUA - FORNECIMENTO E INSTALAÇÃO. AF_04/2024</t>
  </si>
  <si>
    <t>JOELHO PVC, SOLDÁVEL, 45 GRAUS, DN 50 MM, INSTALADO EM RESERVAÇÃO PREDIAL DE ÁGUA - FORNECIMENTO E INSTALAÇÃO. AF_04/2024</t>
  </si>
  <si>
    <t>JOELHO PVC, SOLDÁVEL, 45 GRAUS, DN 60 MM, INSTALADO EM RESERVAÇÃO PREDIAL DE ÁGUA - FORNECIMENTO E INSTALAÇÃO. AF_04/2024</t>
  </si>
  <si>
    <t>JOELHO PVC, SOLDÁVEL, 45 GRAUS, DN 75 MM, INSTALADO EM RESERVAÇÃO PREDIAL DE ÁGUA - FORNECIMENTO E INSTALAÇÃO. AF_04/2024</t>
  </si>
  <si>
    <t>JOELHO PVC, SOLDÁVEL, 45 GRAUS, DN 85 MM, INSTALADO EM RESERVAÇÃO PREDIAL DE ÁGUA - FORNECIMENTO E INSTALAÇÃO. AF_04/2024</t>
  </si>
  <si>
    <t>TE DE REDUÇÃO, PVC, SOLDÁVEL, 90 GRAUS, DN 50 MM X 25 MM, INSTALADO EM RESERVAÇÃO PREDIAL DE ÁGUA - FORNECIMENTO E INSTALAÇÃO. AF_04/2024</t>
  </si>
  <si>
    <t>TE DE REDUÇÃO, PVC, SOLDÁVEL, 90 GRAUS, DN 50 MM X 32 MM, INSTALADO EM RESERVAÇÃO PREDIAL DE ÁGUA - FORNECIMENTO E INSTALAÇÃO. AF_04/2024</t>
  </si>
  <si>
    <t>COTOVELO, 90 GRAUS, EM FERRO GALVANIZADO, MACHO/FÊMEA, CONEXÃO ROSQUEADA, DN 65 MM (2 1/2"), INSTALADO EM RESERVAÇÃO PREDIAL DE ÁGUA - FORNECIMENTO E INSTALAÇÃO. AF_04/2024</t>
  </si>
  <si>
    <t>COTOVELO 90 GRAUS, EM FERRO GALVANIZADO, MACHO/FÊMEA, CONEXÃO ROSQUEADA, DN 50 MM (2"), INSTALADO EM RESERVAÇÃO PREDIAL DE ÁGUA - FORNECIMENTO E INSTALAÇÃO. AF_04/2024</t>
  </si>
  <si>
    <t>COTOVELO 90 GRAUS, EM FERRO GALVANIZADO, MACHO/FÊMEA, CONEXÃO ROSQUEADA, DN 80 MM (3"), INSTALADO EM RESERVAÇÃO PREDIAL DE ÁGUA - FORNECIMENTO E INSTALAÇÃO. AF_04/2024</t>
  </si>
  <si>
    <t>CURVA 45 GRAUS, EM FERRO GALVANIZADO, FÊMEA, CONEXÃO ROSQUEADA, DN 65 MM (2 1/2"), INSTALADO EM RESERVAÇÃO PREDIAL DE ÁGUA - FORNECIMENTO E INSTALAÇÃO. AF_04/2024</t>
  </si>
  <si>
    <t>CURVA 45 GRAUS, EM FERRO GALVANIZADO, FÊMEA, CONEXÃO ROSQUEADA, DN 50 MM (2"), INSTALADO EM RESERVAÇÃO PREDIAL DE ÁGUA - FORNECIMENTO E INSTALAÇÃO. AF_04/2024</t>
  </si>
  <si>
    <t>CURVA 45 GRAUS, EM FERRO GALVANIZADO, FÊMEA, CONEXÃO ROSQUEADA, DN 80 MM (3"), INSTALADO EM RESERVAÇÃO PREDIAL DE ÁGUA - FORNECIMENTO E INSTALAÇÃO. AF_04/2024</t>
  </si>
  <si>
    <t>CURVA 45 GRAUS, EM FERRO GALVANIZADO, MACHO/FÊMEA, CONEXÃO ROSQUEADA, DN 65 MM (2 1/2"), INSTALADO EM RESERVAÇÃO PREDIAL DE ÁGUA - FORNECIMENTO E INSTALAÇÃO. AF_04/2024</t>
  </si>
  <si>
    <t>CURVA 45 GRAUS, EM FERRO GALVANIZADO, MACHO/FÊMEA, CONEXÃO ROSQUEADA, DN 50 MM (2"), INSTALADO EM RESERVAÇÃO PREDIAL DE ÁGUA - FORNECIMENTO E INSTALAÇÃO. AF_04/2024</t>
  </si>
  <si>
    <t>CURVA 45 GRAUS, EM FERRO GALVANIZADO, MACHO/FÊMEA, CONEXÃO ROSQUEADA, DN 80 MM (3"), INSTALADO EM RESERVAÇÃO PREDIAL DE ÁGUA - FORNECIMENTO E INSTALAÇÃO. AF_04/2024</t>
  </si>
  <si>
    <t>CURVA 90 GRAUS, EM FERRO GALVANIZADO, FÊMEA, CONEXÃO ROSQUEADA, DN 65 MM (2 1/2"), INSTALADO EM RESERVAÇÃO PREDIAL DE ÁGUA - FORNECIMENTO E INSTALAÇÃO. AF_04/2024</t>
  </si>
  <si>
    <t>CURVA 90 GRAUS, EM FERRO GALVANIZADO, FÊMEA, CONEXÃO ROSQUEADA, DN 50 MM (2"), INSTALADO EM RESERVAÇÃO PREDIAL DE ÁGUA - FORNECIMENTO E INSTALAÇÃO. AF_04/2024</t>
  </si>
  <si>
    <t>CURVA 90 GRAUS, EM FERRO GALVANIZADO, FÊMEA, CONEXÃO ROSQUEADA, DN 80 (3"), INSTALADO EM RESERVAÇÃO PREDIAL DE ÁGUA - FORNECIMENTO E INSTALAÇÃO. AF_04/2024</t>
  </si>
  <si>
    <t>CURVA 90 GRAUS, EM FERRO GALVANIZADO, MACHO/FÊMEA, CONEXÃO ROSQUEADA, DN 65 MM (2 1/2"), INSTALADO EM RESERVAÇÃO PREDIAL DE ÁGUA - FORNECIMENTO E INSTALAÇÃO. AF_04/2024</t>
  </si>
  <si>
    <t>CURVA 90 GRAUS, EM FERRO GALVANIZADO, MACHO/FÊMEA, CONEXÃO ROSQUEADA, DN 50 MM (2"), INSTALADO EM RESERVAÇÃO PREDIAL DE ÁGUA - FORNECIMENTO E INSTALAÇÃO. AF_04/2024</t>
  </si>
  <si>
    <t>CURVA 90 GRAUS, EM FERRO GALVANIZADO, MACHO/FÊMEA, CONEXÃO ROSQUEADA, DN 80 MM (3"), INSTALADO EM RESERVAÇÃO PREDIAL DE ÁGUA - FORNECIMENTO E INSTALAÇÃO. AF_04/2024</t>
  </si>
  <si>
    <t>CURVA 90 GRAUS, EM FERRO GALVANIZADO, CONEXÃO ROSQUEADA, DN 65 MM (2 1/2"), INSTALADO EM RESERVAÇÃO PREDIAL DE ÁGUA - FORNECIMENTO E INSTALAÇÃO. AF_04/2024</t>
  </si>
  <si>
    <t>CURVA 90 GRAUS, EM FERRO GALVANIZADO, CONEXÃO ROSQUEADA, DN 50 MM (2"), INSTALADO EM RESERVAÇÃO PREDIAL DE ÁGUA - FORNECIMENTO E INSTALAÇÃO. AF_04/2024</t>
  </si>
  <si>
    <t>CURVA 90 GRAUS, EM FERRO GALVANIZADO, CONEXÃO ROSQUEADA, DN 80 MM (3"), INSTALADO EM RESERVAÇÃO PREDIAL DE ÁGUA - FORNECIMENTO E INSTALAÇÃO. AF_04/2024</t>
  </si>
  <si>
    <t>TE DE REDUÇÃO, EM FERRO GALVANIZADO, CONEXÃO ROSQUEADA, DN 80 MM X 65 MM (3" X 2 1/2"), INSTALADO EM RESERVAÇÃO PREDIAL DE ÁGUA - FORNECIMENTO E INSTALAÇÃO. AF_04/2024</t>
  </si>
  <si>
    <t>TE DE REDUÇÃO, EM FERRO GALVANIZADO, CONEXÃO ROSQUEADA, DN 80 MM X 50 MM (3" X 2"), INSTALADO EM RESERVAÇÃO PREDIAL DE ÁGUA - FORNECIMENTO E INSTALAÇÃO. AF_04/2024</t>
  </si>
  <si>
    <t>BUCHA DE REDUÇÃO EM COBRE, PONTA X BOLSA, 66 X 54 MM, INSTALADO EM RESERVAÇÃO PREDIAL DE ÁGUA - FORNECIMENTO E INSTALAÇÃO. AF_04/2024</t>
  </si>
  <si>
    <t>BUCHA DE REDUÇÃO CPVC, SOLDÁVEL, DN 54 X 28 MM, INSTALADO EM RESERVAÇÃO PREDIAL DE ÁGUA - FORNECIMENTO E INSTALAÇÃO. AF_04/2024</t>
  </si>
  <si>
    <t>BUCHA DE REDUÇÃO CPVC, SOLDÁVEL, DN 28 X 22 MM, INSTALADO EM RESERVAÇÃO PREDIAL DE ÁGUA - FORNECIMENTO E INSTALAÇÃO. AF_04/2024</t>
  </si>
  <si>
    <t>BUCHA DE REDUÇÃO CPVC, SOLDÁVEL, DN 35 X 28 MM, INSTALADO EM RESERVAÇÃO PREDIAL DE ÁGUA - FORNECIMENTO E INSTALAÇÃO. AF_04/2024</t>
  </si>
  <si>
    <t>BUCHA DE REDUÇÃO CPVC, SOLDÁVEL, DN 42 X 22 MM, INSTALADO EM RESERVAÇÃO PREDIAL DE ÁGUA - FORNECIMENTO E INSTALAÇÃO. AF_04/2024</t>
  </si>
  <si>
    <t>BUCHA DE REDUÇÃO CPVC, SOLDÁVEL, DN 54 X 35 MM, INSTALADO EM RESERVAÇÃO PREDIAL DE ÁGUA - FORNECIMENTO E INSTALAÇÃO. AF_04/2024</t>
  </si>
  <si>
    <t>JOELHO CPVC, SOLDÁVEL, 45 GRAUS, DN 22 MM, INSTALADO EM RESERVAÇÃO PREDIAL DE ÁGUA - FORNECIMENTO E INSTALAÇÃO. AF_04/2024</t>
  </si>
  <si>
    <t>JOELHO CPVC, SOLDÁVEL, 45 GRAUS, DN 28 MM, INSTALADO EM RESERVAÇÃO PREDIAL DE ÁGUA - FORNECIMENTO E INSTALAÇÃO. AF_04/2024</t>
  </si>
  <si>
    <t>JOELHO CPVC, SOLDÁVEL, 45 GRAUS, DN 35 MM, INSTALADO EM RESERVAÇÃO PREDIAL DE ÁGUA - FORNECIMENTO E INSTALAÇÃO. AF_04/2024</t>
  </si>
  <si>
    <t>JOELHO CPVC, SOLDÁVEL, 45 GRAUS, DN 54 MM, INSTALADO EM RESERVAÇÃO PREDIAL DE ÁGUA - FORNECIMENTO E INSTALAÇÃO. AF_04/2024</t>
  </si>
  <si>
    <t>JOELHO CPVC, SOLDÁVEL, 45 GRAUS, DN 73 MM, INSTALADO EM RESERVAÇÃO PREDIAL DE ÁGUA - FORNECIMENTO E INSTALAÇÃO. AF_04/2024</t>
  </si>
  <si>
    <t>JOELHO CPVC, SOLDÁVEL, 45 GRAUS, DN 89 MM, INSTALADO EM RESERVAÇÃO PREDIAL DE ÁGUA - FORNECIMENTO E INSTALAÇÃO. AF_04/2024</t>
  </si>
  <si>
    <t>TE DE REDUÇÃO, CPVC, DN 28 X 22 MM, INSTALADO EM RESERVAÇÃO PREDIAL DE ÁGUA - FORNECIMENTO E INSTALAÇÃO. AF_04/2024</t>
  </si>
  <si>
    <t>TE DE REDUÇÃO, CPVC, DN 35 X 28 MM, INSTALADO EM RESERVAÇÃO PREDIAL DE ÁGUA - FORNECIMENTO E INSTALAÇÃO. AF_04/2024</t>
  </si>
  <si>
    <t>TE DE REDUÇÃO, CPVC, DN 42 X 35 MM, INSTALADO EM RESERVAÇÃO PREDIAL DE ÁGUA - FORNECIMENTO E INSTALAÇÃO. AF_04/2024</t>
  </si>
  <si>
    <t>BUCHA DE REDUÇÃO PVC, SOLDÁVEL, LONGA, DN 50 X 32 MM, INSTALADO EM RESERVAÇÃO PREDIAL DE ÁGUA - FORNECIMENTO E INSTALAÇÃO. AF_04/2024</t>
  </si>
  <si>
    <t>BUCHA DE REDUÇÃO, PPR, DN 50 X 25 MM, INSTALADO EM RESERVAÇÃO PREDIAL DE ÁGUA - FORNECIMENTO E INSTALAÇÃO. AF_04/2024</t>
  </si>
  <si>
    <t>BUCHA DE REDUÇÃO, PPR, DN 25 X 20 MM, INSTALADO EM RESERVAÇÃO PREDIAL DE ÁGUA - FORNECIMENTO E INSTALAÇÃO. AF_04/2024</t>
  </si>
  <si>
    <t>BUCHA DE REDUÇÃO, PPR, DN 32 X 25 MM, INSTALADO EM RESERVAÇÃO PREDIAL DE ÁGUA - FORNECIMENTO E INSTALAÇÃO. AF_04/2024</t>
  </si>
  <si>
    <t>BUCHA DE REDUÇÃO, PPR, DN 40 X 25 MM, INSTALADO EM RESERVAÇÃO PREDIAL DE ÁGUA - FORNECIMENTO E INSTALAÇÃO. AF_04/2024</t>
  </si>
  <si>
    <t>BUCHA DE REDUÇÃO PVC, SOLDÁVEL, LONGA, DN 40 X 25 MM, INSTALADO EM RESERVAÇÃO PREDIAL DE ÁGUA - FORNECIMENTO E INSTALAÇÃO. AF_04/2024</t>
  </si>
  <si>
    <t>BUCHA DE REDUÇÃO PVC, SOLDÁVEL, LONGA, DN 50 X 25 MM, INSTALADO EM RESERVAÇÃO PREDIAL DE ÁGUA - FORNECIMENTO E INSTALAÇÃO. AF_04/2024</t>
  </si>
  <si>
    <t>KIT CAVALETE PARA MEDIÇÃO DE ÁGUA - ENTRADA PRINCIPAL, EM PVC 20 MM (1/2") - FORNECIMENTO E INSTALAÇÃO (EXCLUSIVE HIDRÔMETRO). AF_03/2024</t>
  </si>
  <si>
    <t>KIT CAVALETE PARA MEDIÇÃO DE ÁGUA - ENTRADA PRINCIPAL, EM PVC 25 MM (3/4") - FORNECIMENTO E INSTALAÇÃO (EXCLUSIVE HIDRÔMETRO). AF_03/2024</t>
  </si>
  <si>
    <t>KIT CAVALETE PARA MEDIÇÃO DE ÁGUA - ENTRADA INDIVIDUALIZADA, EM PVC 25 MM (3/4"), PARA 2 MEDIDORES - FORNECIMENTO E INSTALAÇÃO (EXCLUSIVE HIDRÔMETRO). AF_03/2024</t>
  </si>
  <si>
    <t>KIT CAVALETE PARA MEDIÇÃO DE ÁGUA - ENTRADA INDIVIDUALIZADA, EM PVC 25 MM (3/4"), PARA 3 MEDIDORES - FORNECIMENTO E INSTALAÇÃO (EXCLUSIVE HIDRÔMETRO). AF_03/2024</t>
  </si>
  <si>
    <t>KIT CAVALETE PARA MEDIÇÃO DE ÁGUA - ENTRADA INDIVIDUALIZADA, EM PVC 25 MM (3/4"), PARA 4 MEDIDORES - FORNECIMENTO E INSTALAÇÃO (EXCLUSIVE HIDRÔMETRO). AF_03/2024</t>
  </si>
  <si>
    <t>KIT CAVALETE PARA MEDIÇÃO DE ÁGUA - ENTRADA INDIVIDUALIZADA, EM PVC 32 MM (1"), PARA 1 MEDIDOR - FORNECIMENTO E INSTALAÇÃO (EXCLUSIVE HIDRÔMETRO). AF_03/2024</t>
  </si>
  <si>
    <t>KIT CAVALETE PARA MEDIÇÃO DE ÁGUA - ENTRADA INDIVIDUALIZADA, EM PVC 32 MM (1"), PARA 2 MEDIDORES - FORNECIMENTO E INSTALAÇÃO (EXCLUSIVE HIDRÔMETRO). AF_03/2024</t>
  </si>
  <si>
    <t>KIT CAVALETE PARA MEDIÇÃO DE ÁGUA - ENTRADA INDIVIDUALIZADA, EM PVC 32 MM (1"), PARA 3 MEDIDORES - FORNECIMENTO E INSTALAÇÃO (EXCLUSIVE HIDRÔMETRO). AF_03/2024</t>
  </si>
  <si>
    <t>KIT CAVALETE PARA MEDIÇÃO DE ÁGUA - ENTRADA INDIVIDUALIZADA, EM PVC 32 MM (1"), PARA 4 MEDIDORES - FORNECIMENTO E INSTALAÇÃO (EXCLUSIVE HIDRÔMETRO). AF_03/2024</t>
  </si>
  <si>
    <t>KIT CAVALETE PARA MEDIÇÃO DE ÁGUA - ENTRADA INDIVIDUALIZADA, EM PVC 25 MM (3/4"), PARA 1 MEDIDOR - FORNECIMENTO E INSTALAÇÃO (EXCLUSIVE HIDRÔMETRO). AF_03/2024</t>
  </si>
  <si>
    <t>HIDRÔMETRO DN 1", 7 M³/H - FORNECIMENTO E INSTALAÇÃO. AF_03/2024</t>
  </si>
  <si>
    <t>HIDRÔMETRO DN 1", 10 M³/H - FORNECIMENTO E INSTALAÇÃO. AF_03/2024</t>
  </si>
  <si>
    <t>HIDRÔMETRO DN 1 1/2", 20 M³/H - FORNECIMENTO E INSTALAÇÃO. AF_03/2024</t>
  </si>
  <si>
    <t>CONJUNTO HIDRÁULICO EM AÇO ROSCÁVEL PARA INSTALAÇÃO DE BOMBA, DN SUCÇÃO 65 MM (2½") E DN RECALQUE 50 MM (2"), PARA EDIFICAÇÃO COM 18 PAVIMENTOS - FORNECIMENTO E INSTALAÇÃO. AF_04/2024</t>
  </si>
  <si>
    <t>CONJUNTO HIDRÁULICO EM AÇO ROSCÁVEL PARA INSTALAÇÃO DE BOMBA, DN SUCÇÃO 50 MM (2") E DN RECALQUE 40 MM (1 1/2"), PARA EDIFICAÇÃO COM 12 PAVIMENTOS - FORNECIMENTO E INSTALAÇÃO. AF_04/2024</t>
  </si>
  <si>
    <t>CONJUNTO HIDRÁULICO EM AÇO ROSCÁVEL PARA INSTALAÇÃO DE BOMBA, DN SUCÇÃO 40 MM (1 1/2") E DN RECALQUE 32 MM (1 1/4"), PARA EDIFICAÇÃO COM 8 PAVIMENTOS - FORNECIMENTO E INSTALAÇÃO. AF_04/2024</t>
  </si>
  <si>
    <t>CONJUNTO HIDRÁULICO EM AÇO ROSCÁVEL PARA INSTALAÇÃO DE BOMBA, DN SUCÇÃO 32 MM (1 1/4") E DN RECALQUE 25 MM (1"), PARA EDIFICAÇÃO COM 4 PAVIMENTOS - FORNECIMENTO E INSTALAÇÃO. AF_04/2024</t>
  </si>
  <si>
    <t>REVESTIMENTO CERÂMICO PARA PISO COM PLACAS TIPO ESMALTADA DE DIMENSÕES 35X35 CM APLICADA EM AMBIENTES DE ÁREA MENOR QUE 5 M2. AF_02/2023_PE</t>
  </si>
  <si>
    <t>REVESTIMENTO CERÂMICO PARA PISO COM PLACAS TIPO ESMALTADA DE DIMENSÕES 35X35 CM APLICADA EM AMBIENTES DE ÁREA ENTRE 5 M2 E 10 M2. AF_02/2023_PE</t>
  </si>
  <si>
    <t>REVESTIMENTO CERÂMICO PARA PISO COM PLACAS TIPO ESMALTADA DE DIMENSÕES 35X35 CM APLICADA EM AMBIENTES DE ÁREA MAIOR QUE 10 M2. AF_02/2023_PE</t>
  </si>
  <si>
    <t>REVESTIMENTO CERÂMICO PARA PISO COM PLACAS TIPO ESMALTADA DE DIMENSÕES 45X45 CM APLICADA EM AMBIENTES DE ÁREA MENOR QUE 5 M2. AF_02/2023_PE</t>
  </si>
  <si>
    <t>REVESTIMENTO CERÂMICO PARA PISO COM PLACAS TIPO ESMALTADA DE DIMENSÕES 45X45 CM APLICADA EM AMBIENTES DE ÁREA ENTRE 5 M2 E 10 M2. AF_02/2023_PE</t>
  </si>
  <si>
    <t>REVESTIMENTO CERÂMICO PARA PISO COM PLACAS TIPO ESMALTADA DE DIMENSÕES 45X45 CM APLICADA EM AMBIENTES DE ÁREA MAIOR QUE 10 M2. AF_02/2023_PE</t>
  </si>
  <si>
    <t>REVESTIMENTO CERÂMICO PARA PISO COM PLACAS TIPO ESMALTADA DE DIMENSÕES 60X60 CM APLICADA EM AMBIENTES DE ÁREA MENOR QUE 5 M2. AF_02/2023_PE</t>
  </si>
  <si>
    <t>REVESTIMENTO CERÂMICO PARA PISO COM PLACAS TIPO ESMALTADA DE DIMENSÕES 60X60 CM APLICADA EM AMBIENTES DE ÁREA ENTRE 5 M2 E 10 M2. AF_02/2023_PE</t>
  </si>
  <si>
    <t>REVESTIMENTO CERÂMICO PARA PISO COM PLACAS TIPO ESMALTADA DE DIMENSÕES 60X60 CM APLICADA EM AMBIENTES DE ÁREA MAIOR QUE 10 M2. AF_02/2023_PE</t>
  </si>
  <si>
    <t>REVESTIMENTO CERÂMICO PARA PISO COM PLACAS TIPO ESMALTADA DE DIMENSÕES 80X80 CM APLICADA EM AMBIENTES DE ÁREA MENOR QUE 5 M². AF_02/2023_PE</t>
  </si>
  <si>
    <t>REVESTIMENTO CERÂMICO PARA PISO COM PLACAS TIPO ESMALTADA DE DIMENSÕES 80X80 CM APLICADA EM AMBIENTES DE ÁREA ENTRE 5 M² E 10 M². AF_02/2023_PE</t>
  </si>
  <si>
    <t>REVESTIMENTO CERÂMICO PARA PISO COM PLACAS TIPO ESMALTADA DE DIMENSÕES 80X80 CM APLICADA EM AMBIENTES DE ÁREA MAIOR QUE 10 M². AF_02/2023_PE</t>
  </si>
  <si>
    <t>REVESTIMENTO CERÂMICO PARA PISO COM PLACAS TIPO ESMALTADA DE DIMENSÕES 35X35 CM APLICADA EM DIAGONAL EM AMBIENTES DE ÁREA MENOR QUE 5 M². AF_02/2023_PE</t>
  </si>
  <si>
    <t>REVESTIMENTO CERÂMICO PARA PISO COM PLACAS TIPO ESMALTADA DE DIMENSÕES 35X35 CM APLICADA EM DIAGONAL EM AMBIENTES DE ÁREA ENTRE 5 M² E 10 M². AF_02/2023_PE</t>
  </si>
  <si>
    <t>REVESTIMENTO CERÂMICO PARA PISO COM PLACAS TIPO ESMALTADA DE DIMENSÕES 35X35 CM APLICADA EM DIAGONAL EM AMBIENTES DE ÁREA MAIOR QUE 10 M². AF_02/2023_PE</t>
  </si>
  <si>
    <t>REVESTIMENTO CERÂMICO PARA PISO COM PLACAS TIPO ESMALTADA DE DIMENSÕES 45X45 CM APLICADA EM DIAGONAL EM AMBIENTES DE ÁREA MENOR QUE 5 M². AF_02/2023_PE</t>
  </si>
  <si>
    <t>REVESTIMENTO CERÂMICO PARA PISO COM PLACAS TIPO ESMALTADA DE DIMENSÕES 45X45 CM APLICADA EM DIAGONAL EM AMBIENTES DE ÁREA ENTRE 5 M² E 10 M². AF_02/2023_PE</t>
  </si>
  <si>
    <t>REVESTIMENTO CERÂMICO PARA PISO COM PLACAS TIPO ESMALTADA DE DIMENSÕES 45X45 CM APLICADA EM DIAGONAL EM AMBIENTES DE ÁREA MAIOR QUE 10 M². AF_02/2023_PE</t>
  </si>
  <si>
    <t>RODAPÉ CERÂMICO DE 7CM DE ALTURA COM PLACAS TIPO ESMALTADA DE DIMENSÕES 35X35CM. AF_02/2023</t>
  </si>
  <si>
    <t>RODAPÉ CERÂMICO DE 7CM DE ALTURA COM PLACAS TIPO ESMALTADA DE DIMENSÕES 45X45CM. AF_02/2023</t>
  </si>
  <si>
    <t>RODAPÉ CERÂMICO DE 7CM DE ALTURA COM PLACAS TIPO ESMALTADA DE DIMENSÕES 60X60CM. AF_02/2023</t>
  </si>
  <si>
    <t>EMBOÇO OU MASSA ÚNICA EM ARGAMASSA INDUSTRIALIZADA, PREPARO MECÂNICO E APLICAÇÃO COM EQUIPAMENTO DE MISTURA E PROJEÇÃO DE 1,5 M3/H, NAS SUPERFÍCIES EXTERNAS DA SACADA, ESPESSURA DE 25 MM, ACESSO POR ANDAIME, SEM USO DE TELA METÁLICA. AF_08/2022</t>
  </si>
  <si>
    <t>EMBOÇO OU MASSA ÚNICA EM ARGAMASSA INDUSTRIALIZADA, PREPARO MECÂNICO E APLICAÇÃO COM EQUIPAMENTO DE MISTURA E PROJEÇÃO DE 1,5 M3/H, NAS SUPERFÍCIES EXTERNAS DA SACADA, ESPESSURA DE 35 MM, ACESSO POR ANDAIME, SEM USO DE TELA METÁLICA. AF_08/2022</t>
  </si>
  <si>
    <t>EMBOÇO OU MASSA ÚNICA EM ARGAMASSA INDUSTRIALIZADA, PREPARO MECÂNICO E APLICAÇÃO COM EQUIPAMENTO DE MISTURA E PROJEÇÃO DE 1,5 M3/H, NAS SUPERFÍCIES EXTERNAS DA SACADA, ESPESSURA DE 45 MM, ACESSO POR ANDAIME, SEM USO DE TELA METÁLICA. AF_08/2022</t>
  </si>
  <si>
    <t>EMBOÇO OU MASSA ÚNICA EM ARGAMASSA INDUSTRIALIZADA, PREPARO MECÂNICO E APLICAÇÃO COM EQUIPAMENTO DE MISTURA E PROJEÇÃO DE 1,5 M3/H, NAS SUPERFÍCIES EXTERNAS DA SACADA, ESPESSURA DE 50 MM, ACESSO POR ANDAIME, SEM USO DE TELA METÁLICA. AF_08/2022</t>
  </si>
  <si>
    <t>REVESTIMENTO DECORATIVO MONOCAMADA EXECUTADO MANUALMENTE EM FACHADA DE UM EDIFÍCIO DE ESTRUTURA CONVENCIONAL E ACABAMENTO CHAPISCADO/FLOCADO. AF_03/2024</t>
  </si>
  <si>
    <t>REVESTIMENTO DECORATIVO MONOCAMADA EXECUTADO MANUALMENTE EM FACHADA DE UM EDIFÍCIO DE ALVENARIA ESTRUTURAL E ACABAMENTO CHAPISCADO/FLOCADO. AF_03/2024</t>
  </si>
  <si>
    <t>REVESTIMENTO DECORATIVO MONOCAMADA EXECUTADO COM EQUIPAMENTO DE PROJEÇÃO EM FACHADA DE UM EDIFÍCIO DE ESTRUTURA CONVENCIONAL E ACABAMENTO CHAPISCADO/FLOCADO. AF_03/2024</t>
  </si>
  <si>
    <t>REVESTIMENTO DECORATIVO MONOCAMADA EXECUTADO COM EQUIPAMENTO DE PROJEÇÃO EM FACHADA DE UM EDIFÍCIO DE ALVENARIA ESTRUTURAL E ACABAMENTO CHAPISCADO/FLOCADO. AF_03/2024</t>
  </si>
  <si>
    <t>REVESTIMENTO CERÂMICO PARA PAREDES INTERNAS COM PLACAS TIPO ESMALTADA DE DIMENSÕES 20X20 CM APLICADAS A MEIA ALTURA DAS PAREDES. AF_02/2023_PE</t>
  </si>
  <si>
    <t>REVESTIMENTO CERÂMICO PARA PAREDES INTERNAS COM PLACAS TIPO ESMALTADA DE DIMENSÕES 25X35 CM APLICADAS NA ALTURA INTEIRA DAS PAREDES. AF_02/2023_PE</t>
  </si>
  <si>
    <t>REVESTIMENTO CERÂMICO PARA PAREDES INTERNAS COM PLACAS TIPO ESMALTADA DE DIMENSÕES 25X35 CM APLICADAS A MEIA ALTURA DAS PAREDES. AF_02/2023_PE</t>
  </si>
  <si>
    <t>REVESTIMENTO CERÂMICO PARA PAREDES INTERNAS COM PLACAS TIPO ESMALTADA DE DIMENSÕES 33X45 CM APLICADAS NA ALTURA INTEIRA DAS PAREDES. AF_02/2023_PE</t>
  </si>
  <si>
    <t>REVESTIMENTO CERÂMICO PARA PAREDES INTERNAS COM PLACAS TIPO ESMALTADA DE DIMENSÕES 33X45 CM APLICADAS A MEIA ALTURA DAS PAREDES. AF_02/2023_PE</t>
  </si>
  <si>
    <t>REVESTIMENTO CERÂMICO PARA PAREDES INTERNAS COM PLACAS TIPO ESMALTADA DE DIMENSÕES 60X60 CM APLICADAS NA ALTURA INTEIRA DAS PAREDES. AF_02/2023_PE</t>
  </si>
  <si>
    <t>REVESTIMENTO CERÂMICO PARA PAREDES INTERNAS COM PLACAS TIPO ESMALTADA DE DIMENSÕES 60X60 CM APLICADAS A MEIA ALTURA DAS PAREDES. AF_02/2023_PE</t>
  </si>
  <si>
    <t>REVESTIMENTO CERÂMICO PARA PAREDES INTERNAS COM PLACAS TIPO ESMALTADA DE DIMENSÕES 20X20 CM APLICADAS EM DIAGONAL, NA ALTURA INTEIRA DAS PAREDES. AF_02/2023_PE</t>
  </si>
  <si>
    <t>REVESTIMENTO CERÂMICO PARA PAREDES INTERNAS COM PLACAS TIPO ESMALTADA DE DIMENSÕES 20X20 CM APLICADAS EM DIAGONAL, A MEIA ALTURA DAS PAREDES. AF_02/2023_PE</t>
  </si>
  <si>
    <t>RODAPÉ CERÂMICO DE 7CM DE ALTURA COM PLACAS TIPO ESMALTADA DE DIMENSÕES 80X80CM. AF_02/2023</t>
  </si>
  <si>
    <t>ARGAMASSA PARA REVESTIMENTO DECORATIVO MONOCAMADA (MONOCAPA), MISTURA E PROJEÇÃO DE 2 M3/H DE ARGAMASSA. AF_08/2019</t>
  </si>
  <si>
    <t>ARGAMASSA INDUSTRIALIZADA PARA REVESTIMENTOS, MISTURA E PROJEÇÃO DE 2 M³/H DE ARGAMASSA. AF_08/2019</t>
  </si>
  <si>
    <t>ARGAMASSA TRAÇO 1:4 (CIMENTO E AREIA MÉDIA), PREPARO MECÂNICO COM BETONEIRA 400 L. AF_08/2019</t>
  </si>
  <si>
    <t>ARGAMASSA TRAÇO 1:1,93 (EM VOLUME DE CIMENTO E AREIA MÉDIA ÚMIDA), FCK 20MPA, PREPARO MECÂNICO COM MISTURADOR DUPLO HORIZONTAL DE ALTA TURBULÊNCIA. AF_03/2020</t>
  </si>
  <si>
    <t>FECHAMENTO REMOVÍVEL DE ABERTURA NO PISO EM MADEIRA - 1 MONTAGEM EM OBRA. AF_03/2024</t>
  </si>
  <si>
    <t>MONTAGEM E DESMONTAGEM DE ANDAIME TUBULAR TIPO "TORRE" (EXCLUSIVE ANDAIME E LIMPEZA). AF_03/2024</t>
  </si>
  <si>
    <t>PROTEÇÃO DE ACESSO A CREMALHEIRA, COM CANCELA FIXADA EM LAJE - 1 MONTAGEM (EXCLUSO CANCELA). AF_03/2024</t>
  </si>
  <si>
    <t>GUARDA-CORPO PARA POÇO DE CREMALHEIRA, COM MONTANTE METÁLICO FIXADO EM LAJE COM CHUMBADOR PARABOLT E FECHAMENTO EM PAINEL DE TELA METÁLICA (EXCLUSO PROTEÇÃO). AF_03/2024</t>
  </si>
  <si>
    <t>PLANTIO DE ÁRVORE ORNAMENTAL COM ALTURA DE MUDA MENOR OU IGUAL A 2,00 M . AF_07/2024</t>
  </si>
  <si>
    <t>PLANTIO DE ÁRVORE ORNAMENTAL COM ALTURA DE MUDA MAIOR QUE 2,00 M E MENOR OU IGUAL A 4,00 M . AF_07/2024</t>
  </si>
  <si>
    <t>PLANTIO DE PALMEIRA COM ALTURA DE MUDA MENOR OU IGUAL A 2,00 M . AF_07/2024</t>
  </si>
  <si>
    <t>REVOLVIMENTO E LIMPEZA MANUAL DE SOLO. AF_07/2024</t>
  </si>
  <si>
    <t>APLICAÇÃO DE ADUBO EM SOLO. AF_07/2024</t>
  </si>
  <si>
    <t>APLICAÇÃO DE CALCÁRIO PARA CORREÇÃO DO PH DO SOLO. AF_07/2024</t>
  </si>
  <si>
    <t>ESPALHAMENTO DE TERRA VEGETAL PARA O PLANTIO. AF_07/2024</t>
  </si>
  <si>
    <t>PLANTIO DE GRAMA EM PAVIMENTO CONCREGRAMA. AF_07/2024</t>
  </si>
  <si>
    <t>PLANTIO DE GRAMA BATATAIS EM PLACAS. AF_07/2024</t>
  </si>
  <si>
    <t>PLANTIO DE FORRAÇÃO. AF_07/2024</t>
  </si>
  <si>
    <t>PLANTIO DE GRAMA ESMERALDA OU SÃO CARLOS OU CURITIBANA, EM PLACAS. AF_07/2024</t>
  </si>
  <si>
    <t>RAMPA DE ACESSIBILIDADE EM CONCRETO MOLDADO IN LOCO, EM CALÇADA NOVA COM LARGURA MAIOR OU IGUAL À 3,00 M, FCK 25MPA, COM PISO PODOTÁTIL. AF_03/2024</t>
  </si>
  <si>
    <t>RAMPA DE ACESSIBILIDADE EM CONCRETO MOLDADO IN LOCO, EM CALÇADA PRÉ EXISTENTE COM LARGURA MAIOR OU IGUAL À 3,00 M, FCK 25MPA, COM PISO PODOTÁTIL. AF_03/2024</t>
  </si>
  <si>
    <t>RAMPA DE ACESSIBILIDADE EM CONCRETO MOLDADO IN LOCO, EM CALÇADA NOVA COM LARGURA MENOR À 3,00 M, FCK 25MPA, COM PISO PODOTÁTIL. AF_03/2024</t>
  </si>
  <si>
    <t>RAMPA DE ACESSIBILIDADE EM CONCRETO MOLDADO IN LOCO, EM CALÇADA PRÉ EXISTENTE COM LARGURA MENOR À 3,00 M, FCK 25MPA, COM PISO PODOTÁTIL. AF_03/2024</t>
  </si>
  <si>
    <t>FABRICIO BENICIO DE BRITO</t>
  </si>
  <si>
    <t>Engenheiro Civil – CREA: 014512/D</t>
  </si>
  <si>
    <r>
      <t>Secretário Municipal de Obras</t>
    </r>
    <r>
      <rPr>
        <b/>
        <sz val="11"/>
        <color theme="1"/>
        <rFont val="Calibri"/>
        <family val="2"/>
      </rPr>
      <t xml:space="preserve"> </t>
    </r>
  </si>
  <si>
    <r>
      <t>Secretário Municipal de Obras</t>
    </r>
    <r>
      <rPr>
        <b/>
        <sz val="8"/>
        <color theme="1"/>
        <rFont val="Calibri"/>
        <family val="2"/>
      </rPr>
      <t xml:space="preserve"> </t>
    </r>
  </si>
  <si>
    <t>Conector Perfurante CDP 1,50 - 10MM x 10-70 MM</t>
  </si>
  <si>
    <t>Conector Perfurante CDP 1,50 - 10MM x 10-70 MM. Fornecimento e Instalação.</t>
  </si>
  <si>
    <t>Conector Perfurante CDP 4,00 - 35MM x 25-150 MM. Fornecimento e Instalação.</t>
  </si>
  <si>
    <t>Fita Isolante De Borracha Autofusão, Uso Até 69Kv (Alta Tensão). Fornecimento e Instalação.</t>
  </si>
  <si>
    <t xml:space="preserve">un </t>
  </si>
  <si>
    <t>RAMPA DE ACESSIBILIDADE EM CONCRETO PRÉ MOLDADO, EM CALÇADA NOVA COM LARGURA MAIOR OU IGUAL À 3,00 M, FCK 25MPA, COM PISO PODOTÁTIL. AF_03/2024</t>
  </si>
  <si>
    <t>RAMPA DE ACESSIBILIDADE EM CONCRETO PRÉ MOLDADO, EM CALÇADA PRÉ EXISTENTE COM LARGURA MAIOR OU IGUAL À 3,00 M, FCK 25MPA, COM PISO PODOTÁTIL. AF_03/2024</t>
  </si>
  <si>
    <t>RAMPA DE ACESSIBILIDADE PARA ACESSO A EDIFICAÇÕES COM INCLINAÇÃO DE 8,33% EM CONCRETO MOLDADO IN LOCO, COM LARGURA DE 1,20M, FCK 25MPA, NÃO ARMADA, COM JUNTA A CADA 2M COM CORTE À SECO. AF_03/2024</t>
  </si>
  <si>
    <t>RAMPA DE ACESSIBILIDADE PARA ACESSO A EDIFICAÇÕES COM INCLINAÇÃO DE 8,33% EM CONCRETO MOLDADO IN LOCO, COM LARGURA DE 1,50M, FCK 25MPA, NÃO ARMADA, COM JUNTA A CADA 2M COM CORTE À SECO. AF_03/2024</t>
  </si>
  <si>
    <t>ALVENARIA DE BLOCOS DE CONCRETO ESTRUTURAL 14X19X29 CM (ESPESSURA 14 CM), FBK = 8 MPA, UTILIZANDO COLHER DE PEDREIRO. AF_10/2022</t>
  </si>
  <si>
    <t>ALVENARIA DE BLOCOS DE CONCRETO ESTRUTURAL 14X19X29 CM (ESPESSURA 14 CM), FBK = 8 MPA, UTILIZANDO PALHETA. AF_10/2022</t>
  </si>
  <si>
    <t>ALVENARIA DE BLOCOS DE CONCRETO ESTRUTURAL 14X19X39 CM (ESPESSURA 14 CM), FBK = 8 MPA, UTILIZANDO COLHER DE PEDREIRO. AF_10/2022</t>
  </si>
  <si>
    <t>ALVENARIA DE BLOCOS DE CONCRETO ESTRUTURAL 14X19X39 CM (ESPESSURA 14 CM), FBK = 8 MPA, UTILIZANDO PALHETA. AF_10/2022</t>
  </si>
  <si>
    <t>ALVENARIA DE VEDAÇÃO DE BLOCOS CERÂMICOS FURADOS NA HORIZONTAL DE 11,5X14X24 CM (ESPESSURA 11,5 CM) E ARGAMASSA DE ASSENTAMENTO COM PREPARO EM BETONEIRA. AF_12/2021</t>
  </si>
  <si>
    <t>ALVENARIA DE VEDAÇÃO DE BLOCOS CERÂMICOS FURADOS NA HORIZONTAL DE 11,5X14X24 CM (ESPESSURA 11,5 CM) E ARGAMASSA DE ASSENTAMENTO COM PREPARO MANUAL. AF_12/2021</t>
  </si>
  <si>
    <t>ALVENARIA DE VEDAÇÃO DE BLOCOS CERÂMICOS FURADOS NA HORIZONTAL DE 11,5X19X29 CM (ESPESSURA 11,5 CM) E ARGAMASSA DE ASSENTAMENTO COM PREPARO EM BETONEIRA. AF_12/2021</t>
  </si>
  <si>
    <t>ALVENARIA DE VEDAÇÃO DE BLOCOS CERÂMICOS FURADOS NA HORIZONTAL DE 11,5X19X29 CM (ESPESSURA 11,5 CM) E ARGAMASSA DE ASSENTAMENTO COM PREPARO MANUAL. AF_12/2021</t>
  </si>
  <si>
    <t>ALVENARIA DE VEDAÇÃO DE BLOCOS CERÂMICOS FURADOS NA HORIZONTAL DE 11,5X19X39 CM (ESPESSURA 11,5 CM) E ARGAMASSA DE ASSENTAMENTO COM PREPARO EM BETONEIRA. AF_12/2021</t>
  </si>
  <si>
    <t>ALVENARIA DE VEDAÇÃO DE BLOCOS CERÂMICOS FURADOS NA HORIZONTAL DE 11,5X19X39 CM (ESPESSURA 11,5 CM) E ARGAMASSA DE ASSENTAMENTO COM PREPARO MANUAL. AF_12/2021</t>
  </si>
  <si>
    <t>ALVENARIA DE VEDAÇÃO DE BLOCOS CERÂMICOS FURADOS NA HORIZONTAL DE 14X19X29 CM (ESPESSURA 14 CM) E ARGAMASSA DE ASSENTAMENTO COM PREPARO EM BETONEIRA. AF_12/2021</t>
  </si>
  <si>
    <t>ALVENARIA DE VEDAÇÃO DE BLOCOS CERÂMICOS FURADOS NA HORIZONTAL DE 14X19X29 CM (ESPESSURA 14 CM) E ARGAMASSA DE ASSENTAMENTO COM PREPARO MANUAL. AF_12/2021</t>
  </si>
  <si>
    <t>ALVENARIA DE VEDAÇÃO DE BLOCOS CERÂMICOS FURADOS NA HORIZONTAL DE 14X19X39 CM (ESPESSURA 14 CM) E ARGAMASSA DE ASSENTAMENTO COM PREPARO EM BETONEIRA. AF_12/2021</t>
  </si>
  <si>
    <t>ALVENARIA DE VEDAÇÃO DE BLOCOS CERÂMICOS FURADOS NA HORIZONTAL DE 14X19X39 CM (ESPESSURA 14 CM) E ARGAMASSA DE ASSENTAMENTO COM PREPARO MANUAL. AF_12/2021</t>
  </si>
  <si>
    <t>ALVENARIA DE VEDAÇÃO DE BLOCOS CERÂMICOS FURADOS NA HORIZONTAL DE 19X19X29 CM (ESPESSURA 19 CM) E ARGAMASSA DE ASSENTAMENTO COM PREPARO EM BETONEIRA. AF_12/2021</t>
  </si>
  <si>
    <t>ALVENARIA DE VEDAÇÃO DE BLOCOS CERÂMICOS FURADOS NA HORIZONTAL DE 19X19X29 CM (ESPESSURA 19 CM) E ARGAMASSA DE ASSENTAMENTO COM PREPARO MANUAL. AF_12/2021</t>
  </si>
  <si>
    <t>ALVENARIA DE VEDAÇÃO DE BLOCOS CERÂMICOS FURADOS NA HORIZONTAL DE 19X19X39 CM (ESPESSURA 19 CM) E ARGAMASSA DE ASSENTAMENTO COM PREPARO EM BETONEIRA. AF_12/2021</t>
  </si>
  <si>
    <t>ALVENARIA DE VEDAÇÃO DE BLOCOS CERÂMICOS FURADOS NA HORIZONTAL DE 19X19X39 CM (ESPESSURA 19 CM) E ARGAMASSA DE ASSENTAMENTO COM PREPARO MANUAL. AF_12/2021</t>
  </si>
  <si>
    <t>ALVENARIA DE VEDAÇÃO DE BLOCOS CERÂMICOS FURADOS NA HORIZONTAL DE 9X14X24 CM (ESPESSURA 9 CM) E ARGAMASSA DE ASSENTAMENTO COM PREPARO EM BETONEIRA. AF_12/2021</t>
  </si>
  <si>
    <t>ALVENARIA DE VEDAÇÃO DE BLOCOS CERÂMICOS FURADOS NA HORIZONTAL DE 9X14X24 CM (ESPESSURA 9 CM) E ARGAMASSA DE ASSENTAMENTO COM PREPARO MANUAL. AF_12/2021</t>
  </si>
  <si>
    <t>ALVENARIA DE VEDAÇÃO DE BLOCOS CERÂMICOS FURADOS NA HORIZONTAL DE 9X19X39 CM (ESPESSURA 9 CM) E ARGAMASSA DE ASSENTAMENTO COM PREPARO EM BETONEIRA. AF_12/2021</t>
  </si>
  <si>
    <t>ALVENARIA DE VEDAÇÃO DE BLOCOS CERÂMICOS FURADOS NA HORIZONTAL DE 9X19X39 CM (ESPESSURA 9 CM) E ARGAMASSA DE ASSENTAMENTO COM PREPARO MANUAL. AF_12/2021</t>
  </si>
  <si>
    <t>ALVENARIA DE VEDAÇÃO DE BLOCOS CERÂMICOS FURADOS NA VERTICAL DE 11,5X19X29 CM (ESPESSURA 11,5 CM) E ARGAMASSA DE ASSENTAMENTO COM PREPARO EM BETONEIRA. AF_12/2021</t>
  </si>
  <si>
    <t>ALVENARIA DE VEDAÇÃO DE BLOCOS CERÂMICOS FURADOS NA VERTICAL DE 11,5X19X29 CM (ESPESSURA 11,5 CM) E ARGAMASSA DE ASSENTAMENTO COM PREPARO MANUAL. AF_12/2021</t>
  </si>
  <si>
    <t>ALVENARIA DE VEDAÇÃO DE BLOCOS CERÂMICOS FURADOS NA VERTICAL DE 11,5X19X39 CM (ESPESSURA 11,5 CM) E ARGAMASSA DE ASSENTAMENTO COM PREPARO EM BETONEIRA. AF_12/2021</t>
  </si>
  <si>
    <t>ALVENARIA DE VEDAÇÃO DE BLOCOS CERÂMICOS FURADOS NA VERTICAL DE 11,5X19X39 CM (ESPESSURA 11,5 CM) E ARGAMASSA DE ASSENTAMENTO COM PREPARO MANUAL. AF_12/2021</t>
  </si>
  <si>
    <t>ALVENARIA DE VEDAÇÃO DE BLOCOS CERÂMICOS FURADOS NA VERTICAL DE 14X19X29 CM (ESPESSURA 14 CM) E ARGAMASSA DE ASSENTAMENTO COM PREPARO EM BETONEIRA. AF_12/2021</t>
  </si>
  <si>
    <t>ALVENARIA DE VEDAÇÃO DE BLOCOS CERÂMICOS FURADOS NA VERTICAL DE 14X19X29 CM (ESPESSURA 14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</si>
  <si>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</si>
  <si>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</si>
  <si>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</si>
  <si>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</si>
  <si>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</si>
  <si>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</si>
  <si>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</si>
  <si>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</si>
  <si>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ALVENARIA DE VEDAÇÃO DE BLOCOS VAZADOS DE CONCRETO DE 14X19X39 CM (ESPESSURA 14 CM) E ARGAMASSA DE ASSENTAMENTO COM PREPARO EM BETONEIRA. AF_12/2021</t>
  </si>
  <si>
    <t>ALVENARIA DE VEDAÇÃO DE BLOCO DE SOLO-CIMENTO (TIJOLO ECOLÓGICO) DE 7X15X30CM (ESPESSURA 15CM). AF_05/2020</t>
  </si>
  <si>
    <t>ARGAMASSA TRAÇO 1:0,5:4,5 (EM VOLUME DE CIMENTO, CAL E AREIA MÉDIA ÚMIDA), PREPARO MECÂNICO COM BETONEIRA 250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</si>
  <si>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</si>
  <si>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</si>
  <si>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</si>
  <si>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1:1,5:7,5 (EM VOLUME DE CIMENTO, CAL E AREIA MÉDIA ÚMIDA) PARA EMBOÇO/MASSA ÚNICA/ASSENTAMENTO DE ALVENARIA DE VEDAÇÃO, PREPARO MECÂNICO COM BETONEIRA 250 L. AF_08/2019</t>
  </si>
  <si>
    <t>ARGAMASSA TRAÇO 1:1:6 (EM VOLUME DE CIMENTO, CAL E AREIA MÉDIA ÚMIDA) PARA EMBOÇO/MASSA ÚNICA/ASSENTAMENTO DE ALVENARIA DE VEDAÇÃO, PREPARO MECÂNICO COM BETONEIRA 250 L. AF_08/2019</t>
  </si>
  <si>
    <t>ARGAMASSA TRAÇO 1:2:8 (EM VOLUME DE CIMENTO, CAL E AREIA MÉDIA ÚMIDA) PARA EMBOÇO/MASSA ÚNICA/ASSENTAMENTO DE ALVENARIA DE VEDAÇÃO, PREPARO MECÂNICO COM BETONEIRA 250 L. AF_08/2019</t>
  </si>
  <si>
    <t>ARGAMASSA TRAÇO 1:2:9 (EM VOLUME DE CIMENTO, CAL E AREIA MÉDIA ÚMIDA) PARA EMBOÇO/MASSA ÚNICA/ASSENTAMENTO DE ALVENARIA DE VEDAÇÃO, PREPARO MECÂNICO COM BETONEIRA 250 L. AF_08/2019</t>
  </si>
  <si>
    <t>ARGAMASSA TRAÇO 1:3 (EM VOLUME DE CIMENTO E AREIA GROSSA ÚMIDA) COM ADIÇÃO DE EMULSÃO POLIMÉRICA PARA CHAPISCO ROLADO, PREPARO MECÂNICO COM BETONEIRA 250 L. AF_08/2019</t>
  </si>
  <si>
    <t>ARGAMASSA TRAÇO 1:3 (EM VOLUME DE CIMENTO E AREIA GROSSA ÚMIDA) PARA CHAPISCO CONVENCIONAL, PREPARO MECÂNICO COM BETONEIRA 250 L. AF_08/2019</t>
  </si>
  <si>
    <t>ARGAMASSA TRAÇO 1:3 (EM VOLUME DE CIMENTO E AREIA MÉDIA ÚMIDA) COM ADIÇÃO DE IMPERMEABILIZANTE, PREPARO MECÂNICO COM BETONEIRA 250 L. AF_08/2019</t>
  </si>
  <si>
    <t>ARGAMASSA TRAÇO 1:3 (EM VOLUME DE CIMENTO E AREIA MÉDIA ÚMIDA) PARA CONTRAPISO, PREPARO MECÂNICO COM BETONEIRA 250 L. AF_08/2019</t>
  </si>
  <si>
    <t>ARGAMASSA TRAÇO 1:3 (EM VOLUME DE CIMENTO E AREIA MÉDIA ÚMIDA), PREPARO MECÂNICO COM BETONEIRA 250 L. AF_08/2019</t>
  </si>
  <si>
    <t>ARGAMASSA TRAÇO 1:4 (EM VOLUME DE CIMENTO E AREIA GROSSA ÚMIDA) COM ADIÇÃO DE EMULSÃO POLIMÉRICA PARA CHAPISCO ROLADO, PREPARO MECÂNICO COM BETONEIRA 250 L. AF_08/2019</t>
  </si>
  <si>
    <t>ARGAMASSA TRAÇO 1:4 (EM VOLUME DE CIMENTO E AREIA GROSSA ÚMIDA) PARA CHAPISCO CONVENCIONAL, PREPARO MECÂNICO COM BETONEIRA 250 L. AF_08/2019</t>
  </si>
  <si>
    <t>ARGAMASSA TRAÇO 1:4 (EM VOLUME DE CIMENTO E AREIA MÉDIA ÚMIDA) COM ADIÇÃO DE IMPERMEABILIZANTE, PREPARO MECÂNICO COM BETONEIRA 250 L. AF_08/2019</t>
  </si>
  <si>
    <t>ARGAMASSA TRAÇO 1:4 (EM VOLUME DE CIMENTO E AREIA MÉDIA ÚMIDA) PARA CONTRAPISO, PREPARO MECÂNICO COM BETONEIRA 250 L. AF_08/2019</t>
  </si>
  <si>
    <t>ARGAMASSA TRAÇO 1:4 (EM VOLUME DE CIMENTO E AREIA MÉDIA ÚMIDA), PREPARO MECÂNICO COM BETONEIRA 250 L. AF_08/2019</t>
  </si>
  <si>
    <t>ARGAMASSA TRAÇO 1:5 (EM VOLUME DE CIMENTO E AREIA GROSSA ÚMIDA) COM ADIÇÃO DE EMULSÃO POLIMÉRICA PARA CHAPISCO ROLADO, PREPARO MECÂNICO COM BETONEIRA 250 L. AF_08/2019</t>
  </si>
  <si>
    <t>ARGAMASSA TRAÇO 1:5 (EM VOLUME DE CIMENTO E AREIA GROSSA ÚMIDA) PARA CHAPISCO CONVENCIONAL, PREPARO MECÂNICO COM BETONEIRA 250 L. AF_08/2019</t>
  </si>
  <si>
    <t>ARGAMASSA TRAÇO 1:5 (EM VOLUME DE CIMENTO E AREIA MÉDIA ÚMIDA) PARA CONTRAPISO, PREPARO MECÂNICO COM BETONEIRA 250 L. AF_08/2019</t>
  </si>
  <si>
    <t>ARGAMASSA TRAÇO 1:6 (EM VOLUME DE CIMENTO E AREIA MÉDIA ÚMIDA) COM ADIÇÃO DE PLASTIFICANTE PARA EMBOÇO/MASSA ÚNICA/ASSENTAMENTO DE ALVENARIA DE VEDAÇÃO, PREPARO MECÂNICO COM BETONEIRA 250 L. AF_08/2019</t>
  </si>
  <si>
    <t>ARGAMASSA TRAÇO 1:6 (EM VOLUME DE CIMENTO E AREIA MÉDIA ÚMIDA) PARA CONTRAPISO, PREPARO MECÂNICO COM BETONEIRA 250 L. AF_08/2019</t>
  </si>
  <si>
    <t>ARGAMASSA TRAÇO 1:7 (EM VOLUME DE CIMENTO E AREIA MÉDIA ÚMIDA) COM ADIÇÃO DE PLASTIFICANTE PARA EMBOÇO/MASSA ÚNICA/ASSENTAMENTO DE ALVENARIA DE VEDAÇÃO, PREPARO MECÂNICO COM BETONEIRA 250 L. AF_08/2019</t>
  </si>
  <si>
    <t>CORTE E DOBRA DE AÇO CA-50, DIÂMETRO DE 32 MM. AF_06/2022</t>
  </si>
  <si>
    <t>ARRASAMENTO MECÂNICO DE ESTACA METÁLICA, PERFIL LAMINADO TIPO H - FAMÍLIA 250. AF_05/2021</t>
  </si>
  <si>
    <t>ARRASAMENTO MECÂNICO DE ESTACA METÁLICA, PERFIL LAMINADO TIPO H - FAMÍLIA 310. AF_05/2021</t>
  </si>
  <si>
    <t>ARRASAMENTO MECÂNICO DE ESTACA METÁLICA, PERFIL LAMINADO TIPO I FAMÍLIA 250. AF_05/2021</t>
  </si>
  <si>
    <t>EXECUÇÃO DE MICRORREVESTIMENTO FAIXA 2 DNIT. AF_10/2025</t>
  </si>
  <si>
    <t>EXECUÇÃO DE MICRORREVESTIMENTO FAIXA 3 DNIT. AF_10/2025</t>
  </si>
  <si>
    <t>EXECUÇÃO DE PAVIMENTO COM APLICAÇÃO DE CONCRETO ASFÁLTICO, CAMADA DE BINDER - EXCLUSIVE CARGA E TRANSPORTE. AF_10/2025</t>
  </si>
  <si>
    <t>EXECUÇÃO DE PAVIMENTO COM APLICAÇÃO DE CONCRETO ASFÁLTICO, CAMADA DE ROLAMENTO - EXCLUSIVE CARGA E TRANSPORTE. AF_10/2025</t>
  </si>
  <si>
    <t>EXECUÇÃO DE PAVIMENTO COM APLICAÇÃO DE PRÉ-MISTURADO A FRIO, CAMADA DE BINDER - EXCLUSIVE CARGA E TRANSPORTE. AF_10/2025</t>
  </si>
  <si>
    <t>EXECUÇÃO DE PAVIMENTO COM APLICAÇÃO DE PRÉ-MISTURADO A FRIO, CAMADA DE ROLAMENTO - EXCLUSIVE CARGA E TRANSPORTE. AF_10/2025</t>
  </si>
  <si>
    <t>FRESAGEM DE PAVIMENTO ASFÁLTICO, COM LARGURA DA VIA MAIOR QUE 10,00 M, EM LOCAIS COM NIVEL ALTO DE INTERFERÊNCIA. AF_10/2025</t>
  </si>
  <si>
    <t>FRESAGEM DE PAVIMENTO ASFÁLTICO, COM LARGURA DA VIA MAIOR QUE 10,00 M, EM LOCAIS COM NIVEL BAIXO DE INTERFERÊNCIA. AF_10/2025</t>
  </si>
  <si>
    <t>FRESAGEM DE PAVIMENTO ASFÁLTICO, COM LARGURA DA VIA MAIOR QUE 6,00 M E MENOR OU IGUAL 10,00 M, EM LOCAIS COM NIVEL ALTO DE INTERFERÊNCIA. AF_10/2025</t>
  </si>
  <si>
    <t>FRESAGEM DE PAVIMENTO ASFÁLTICO, COM LARGURA DA VIA MAIOR QUE 6,00 M E MENOR OU IGUAL 10,00 M, EM LOCAIS COM NIVEL BAIXO DE INTERFERÊNCIA. AF_10/2025</t>
  </si>
  <si>
    <t>FRESAGEM DE PAVIMENTO ASFÁLTICO, COM LARGURA DA VIA MENOR OU IGUAL 6,00 M, EM LOCAIS COM NIVEL ALTO DE INTERFERÊNCIA. AF_10/2025</t>
  </si>
  <si>
    <t>FRESAGEM DE PAVIMENTO ASFÁLTICO, COM LARGURA DA VIA MENOR OU IGUAL 6,00 M, EM LOCAIS COM NIVEL BAIXO DE INTERFERÊNCIA. AF_10/2025</t>
  </si>
  <si>
    <t>ASSENTAMENTO DE TUBO DE PEAD CORRUGADO DE DUPLA PAREDE PARA REDE COLETORA DE ESGOTO, DN 300 MM, JUNTA ELÁSTICA INTEGRADA (NÃO INCLUI FORNECIMENTO). AF_01/2021</t>
  </si>
  <si>
    <t>ASSENTAMENTO DE TUBO DE PEAD CORRUGADO DE DUPLA PAREDE PARA REDE COLETORA DE ESGOTO, DN 800 MM, JUNTA ELÁSTICA INTEGRADA (NÃO INCLUI FORNECIMENTO). AF_01/2021</t>
  </si>
  <si>
    <t>ASSENTAMENTO DE TUBO DE PVC CORRUGADO DE DUPLA PAREDE PARA REDE COLETORA DE ESGOTO, DN 400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</si>
  <si>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</si>
  <si>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300 MM, JUNTA ELÁSTICA (NÃO INCLUI FORNECIMENTO). AF_01/2021</t>
  </si>
  <si>
    <t>TUBO DE PVC PARA REDE COLETORA DE ESGOTO DE PAREDE MACIÇA, DN 150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</si>
  <si>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</si>
  <si>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</si>
  <si>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</si>
  <si>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</si>
  <si>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ASSENTAMENTO DE TUBO DE CONCRETO PARA REDES COLETORAS DE ESGOTO SANITÁRIO, DIÂMETRO DE 1200 MM, JUNTA ELÁSTICA, INSTALADO EM LOCAL COM ALTO NÍVEL DE INTERFERÊNCIAS (NÃO INCLUI FORNECIMENTO). AF_03/2024</t>
  </si>
  <si>
    <t>ASSENTAMENTO DE TUBO DE CONCRETO PARA REDES COLETORAS DE ESGOTO SANITÁRIO, DIÂMETRO DE 1200 MM, JUNTA ELÁSTICA, INSTALADO EM LOCAL COM BAIXO NÍVEL DE INTERFERÊNCIAS (NÃO INCLUI FORNECIMENTO). AF_03/2024</t>
  </si>
  <si>
    <t>ASSENTAMENTO DE TUBO DE CONCRETO PARA REDES COLETORAS DE ESGOTO SANITÁRIO, DIÂMETRO DE 1500 MM, JUNTA ELÁSTICA, INSTALADO EM LOCAL COM ALTO NÍVEL DE INTERFERÊNCIAS (NÃO INCLUI FORNECIMENTO). AF_03/2024</t>
  </si>
  <si>
    <t>ASSENTAMENTO DE TUBO DE CONCRETO PARA REDES COLETORAS DE ESGOTO SANITÁRIO, DIÂMETRO DE 1500 MM, JUNTA ELÁSTICA, INSTALADO EM LOCAL COM BAIXO NÍVEL DE INTERFERÊNCIAS (NÃO INCLUI FORNECIMENTO). AF_03/2024</t>
  </si>
  <si>
    <t>TUBO DE CONCRETO PARA REDES COLETORAS DE ESGOTO SANITÁRIO, DIÂMETRO DE 1200 MM, JUNTA ELÁSTICA, INSTALADO EM LOCAL COM ALTO NÍVEL DE INTERFERÊNCIAS - FORNECIMENTO E ASSENTAMENTO. AF_03/2024</t>
  </si>
  <si>
    <t>TUBO DE CONCRETO PARA REDES COLETORAS DE ESGOTO SANITÁRIO, DIÂMETRO DE 1200 MM, JUNTA ELÁSTICA, INSTALADO EM LOCAL COM BAIXO NÍVEL DE INTERFERÊNCIAS - FORNECIMENTO E ASSENTAMENTO. AF_03/2024</t>
  </si>
  <si>
    <t>TUBO DE CONCRETO PARA REDES COLETORAS DE ESGOTO SANITÁRIO, DIÂMETRO DE 1500 MM, JUNTA ELÁSTICA, INSTALADO EM LOCAL COM ALTO NÍVEL DE INTERFERÊNCIAS - FORNECIMENTO E ASSENTAMENTO. AF_03/2024</t>
  </si>
  <si>
    <t>TUBO DE CONCRETO PARA REDES COLETORAS DE ESGOTO SANITÁRIO, DIÂMETRO DE 1500 MM, JUNTA ELÁSTICA, INSTALADO EM LOCAL COM BAIXO NÍVEL DE INTERFERÊNCIAS - FORNECIMENTO E ASSENTAMENTO. AF_03/2024</t>
  </si>
  <si>
    <t>REATERRO MECANIZADO DE VALA COM RETROESCAVADEIRA (CAPACIDADE DA CAÇAMBA DA RETRO: 0,26 M³/POTÊNCIA: 88 HP), LARGURA 0,8 A 1,5 M, PROFUNDIDADE 1,5 A 3,0 M, COM SOLO (SEM SUBSTITUIÇÃO) DE 1ª CATEGORIA E COMPACTADOR DE SOLOS DE PERCUSSÃO. AF_08/2023</t>
  </si>
  <si>
    <t>REATERRO MECANIZADO DE VALA COM RETROESCAVADEIRA (CAPACIDADE DA CAÇAMBA DA RETRO: 0,26 M³/POTÊNCIA: 88 HP), LARGURA 0,8 A 1,5 M, PROFUNDIDADE ATÉ 1,5 M, COM SOLO (SEM SUBSTITUIÇÃO) DE 1ª CATEGORIA, COM COMPACTADOR DE SOLOS DE PERCUSSÃO AF_08/2023</t>
  </si>
  <si>
    <t>REATERRO MECANIZADO DE VALA COM RETROESCAVADEIRA (CAPACIDADE DA CAÇAMBA DA RETRO: 0,26 M³/POTÊNCIA: 88 HP), LARGURA ATÉ 0,8 M, PROFUNDIDADE 1,5 A 3,0 M, COM SOLO (SEM SUBSTITUIÇÃO) DE 1ª CATEGORIA, COM COMPACTADOR DE SOLOS DE PERCUSSÃO AF_08/2023</t>
  </si>
  <si>
    <t>REATERRO MECANIZADO DE VALA COM RETROESCAVADEIRA (CAPACIDADE DA CAÇAMBA DA RETRO: 0,26 M³/POTÊNCIA: 88 HP), LARGURA ATÉ 0,8 M, PROFUNDIDADE ATÉ 1,5 M, COM SOLO (SEM SUBSTITUIÇÃO) DE 1ª CATEGORIA, COM COMPACTADOR DE SOLOS DE PERCUSSÃO. AF_08/2023</t>
  </si>
  <si>
    <t>REATERRO MECANIZADO DE VALA COM RETROESCAVADEIRA (CAPACIDADE DA CAÇAMBA DA RETRO: 0,26 M³/POTÊNCIA: 88 HP), LARGURA ATÉ 0,8 M, PROFUNDIDADE ATÉ 1,5 M, COM SOLO (SEM SUBSTITUIÇÃO) DE 1ª CATEGORIA, COM PLACA VIBRATÓRIA. AF_08/2023</t>
  </si>
  <si>
    <t>REATERRO MECANIZADO DE VALA COM RETROESCAVADEIRA (CAPACIDADE DA CAÇAMBA DA RETRO: 0,26 M³/POTÊNCIA: 88 HP), LARGURA ATÉ 0,8 M, PROFUNDIDADE DE 1,5 A 3,0 M, COM SOLO (SEM SUBSTITUIÇÃO) DE 1ª CATEGORIA, COM PLACA VIBRATÓRIA. AF_08/2023</t>
  </si>
  <si>
    <t>REATERRO MECANIZADO DE VALA COM RETROESCAVADEIRA (CAPACIDADE DA CAÇAMBA DA RETRO: 0,26 M³/POTÊNCIA: 88 HP), LARGURA DE 0,8 A 1,5 M, PROFUNDIDADE ATÉ 1,5 M, COM SOLO (SEM SUBSTITUIÇÃO) DE 1ª CATEGORIA, COM PLACA VIBRATÓRIA. AF_08/2023</t>
  </si>
  <si>
    <t>REATERRO MECANIZADO DE VALA COM RETROESCAVADEIRA (CAPACIDADE DA CAÇAMBA DA RETRO: 0,26 M³/POTÊNCIA: 88 HP), LARGURA DE 0,8 A 1,5 M, PROFUNDIDADE DE 1,5 A 3,0 M, COM SOLO (SEM SUBSTITUIÇÃO) DE 1ª CATEGORIA, COM PLACA VIBRATÓRIA. AF_08/2023</t>
  </si>
  <si>
    <t>CONSTRUÇÃO DE BASE E SUB-BASE PARA PAVIMENTAÇÃO DE BRITA GRADUADA SIMPLES TRATADA COM CIMENTO, COM ESPESSURA DE 10 CM - EXCLUSIVE CARGA E TRANSPORTE. AF_09/2024</t>
  </si>
  <si>
    <t>CONSTRUÇÃO DE BASE E SUB-BASE PARA PAVIMENTAÇÃO DE BRITA GRADUADA SIMPLES TRATADA COM CIMENTO, COM ESPESSURA DE 15 CM - EXCLUSIVE CARGA E TRANSPORTE. AF_09/2024</t>
  </si>
  <si>
    <t>CONSTRUÇÃO DE BASE E SUB-BASE PARA PAVIMENTAÇÃO DE BRITA GRADUADA SIMPLES TRATADA COM CIMENTO, COM ESPESSURA DE 20 CM - EXCLUSIVE CARGA E TRANSPORTE. AF_09/2024</t>
  </si>
  <si>
    <t>CONSTRUÇÃO DE BASE E SUB-BASE PARA PAVIMENTAÇÃO DE BRITA GRADUADA SIMPLES, COM ESPESSURA DE 10 CM - EXCLUSIVE CARGA E TRANSPORTE. AF_09/2024</t>
  </si>
  <si>
    <t>CONSTRUÇÃO DE BASE E SUB-BASE PARA PAVIMENTAÇÃO DE BRITA GRADUADA SIMPLES, COM ESPESSURA DE 15 CM - EXCLUSIVE CARGA E TRANSPORTE. AF_09/2024</t>
  </si>
  <si>
    <t>CONSTRUÇÃO DE BASE E SUB-BASE PARA PAVIMENTAÇÃO DE BRITA GRADUADA SIMPLES, COM ESPESSURA DE 20 CM - EXCLUSIVE CARGA E TRANSPORTE. AF_09/2024</t>
  </si>
  <si>
    <t>CONSTRUÇÃO DE BASE E SUB-BASE PARA PAVIMENTAÇÃO DE CONCRETO COMPACTADO COM ROLO, COM ESPESSURA DE 10 CM - EXCLUSIVE CARGA E TRANSPORTE. AF_09/2024</t>
  </si>
  <si>
    <t>CONSTRUÇÃO DE BASE E SUB-BASE PARA PAVIMENTAÇÃO DE CONCRETO COMPACTADO COM ROLO, COM ESPESSURA DE 15 CM - EXCLUSIVE CARGA E TRANSPORTE. AF_09/2024</t>
  </si>
  <si>
    <t>CONSTRUÇÃO DE BASE E SUB-BASE PARA PAVIMENTAÇÃO DE CONCRETO COMPACTADO COM ROLO, COM ESPESSURA DE 20 CM - EXCLUSIVE CARGA E TRANSPORTE. AF_09/2024</t>
  </si>
  <si>
    <t>CONSTRUÇÃO DE BASE E SUB-BASE PARA PAVIMENTAÇÃO DE MACADAME SECO, COM ESPESSURA DE 10 CM - EXCLUSIVE CARGA E TRANSPORTE. AF_09/2024</t>
  </si>
  <si>
    <t>CONSTRUÇÃO DE BASE E SUB-BASE PARA PAVIMENTAÇÃO DE MACADAME SECO, COM ESPESSURA DE 15 CM - EXCLUSIVE CARGA E TRANSPORTE. AF_09/2024</t>
  </si>
  <si>
    <t>CONSTRUÇÃO DE BASE E SUB-BASE PARA PAVIMENTAÇÃO DE MACADAME SECO, COM ESPESSURA DE 20 CM - EXCLUSIVE CARGA E TRANSPORTE. AF_09/2024</t>
  </si>
  <si>
    <t>CONSTRUÇÃO DE BASE E SUB-BASE PARA PAVIMENTAÇÃO DE MACADAME SECO, COM ESPESSURA DE 25 CM - EXCLUSIVE CARGA E TRANSPORTE. AF_09/2024</t>
  </si>
  <si>
    <t>CONSTRUÇÃO DE BASE E SUB-BASE PARA PAVIMENTAÇÃO DE RACHÃO, COM ESPESSURA DE 30 CM - EXCLUSIVE CARGA E TRANSPORTE. AF_09/2024</t>
  </si>
  <si>
    <t>CONSTRUÇÃO DE BASE E SUB-BASE PARA PAVIMENTAÇÃO DE RACHÃO, COM ESPESSURA DE 40 CM - EXCLUSIVE CARGA E TRANSPORTE. AF_09/2024</t>
  </si>
  <si>
    <t>CONSTRUÇÃO DE BASE E SUB-BASE PARA PAVIMENTAÇÃO DE RACHÃO, COM ESPESSURA DE 50 CM - EXCLUSIVE CARGA E TRANSPORTE. AF_09/2024</t>
  </si>
  <si>
    <t>CONSTRUÇÃO DE BASE E SUB-BASE PARA PAVIMENTAÇÃO DE RACHÃO, COM ESPESSURA DE 60 CM - EXCLUSIVE CARGA E TRANSPORTE. AF_09/2024</t>
  </si>
  <si>
    <t>CONSTRUÇÃO DE BASE E SUB-BASE PARA PAVIMENTAÇÃO DE SOLO (PREDOMINANTEMENTE ARENOSO) BRITA - 40%-60% COM CIMENTO - 4%, MISTURA EM PISTA, COM ESPESSURA DE 10 CM - EXCLUSIVE ESCAVAÇÃO, CARGA E TRANSPORTE E SOLO. AF_09/2024</t>
  </si>
  <si>
    <t>CONSTRUÇÃO DE BASE E SUB-BASE PARA PAVIMENTAÇÃO DE SOLO (PREDOMINANTEMENTE ARENOSO) BRITA - 40%-60% COM CIMENTO - 4%, MISTURA EM PISTA, COM ESPESSURA DE 15 CM - EXCLUSIVE ESCAVAÇÃO, CARGA E TRANSPORTE E SOLO. AF_09/2024</t>
  </si>
  <si>
    <t>CONSTRUÇÃO DE BASE E SUB-BASE PARA PAVIMENTAÇÃO DE SOLO (PREDOMINANTEMENTE ARENOSO) BRITA - 40%-60% COM CIMENTO - 4%, MISTURA EM PISTA, COM ESPESSURA DE 20 CM - EXCLUSIVE ESCAVAÇÃO, CARGA E TRANSPORTE E SOLO. AF_09/2024</t>
  </si>
  <si>
    <t>CONSTRUÇÃO DE BASE E SUB-BASE PARA PAVIMENTAÇÃO DE SOLO (PREDOMINANTEMENTE ARENOSO) BRITA - 40%-60% COM CIMENTO - 4%, MISTURA EM USINA, COM ESPESSURA DE 10 CM - EXCLUSIVE CARGA E TRANSPORTE. AF_09/2024</t>
  </si>
  <si>
    <t>CONSTRUÇÃO DE BASE E SUB-BASE PARA PAVIMENTAÇÃO DE SOLO (PREDOMINANTEMENTE ARENOSO) BRITA - 40%-60% COM CIMENTO - 4%, MISTURA EM USINA, COM ESPESSURA DE 15 CM - EXCLUSIVE CARGA E TRANSPORTE. AF_09/2024</t>
  </si>
  <si>
    <t>CONSTRUÇÃO DE BASE E SUB-BASE PARA PAVIMENTAÇÃO DE SOLO (PREDOMINANTEMENTE ARENOSO) BRITA - 40%-60% COM CIMENTO - 4%, MISTURA EM USINA, COM ESPESSURA DE 20 CM - EXCLUSIVE CARGA E TRANSPORTE. AF_09/2024</t>
  </si>
  <si>
    <t>CONSTRUÇÃO DE BASE E SUB-BASE PARA PAVIMENTAÇÃO DE SOLO (PREDOMINANTEMENTE ARENOSO) BRITA - 40%-60% COM CIMENTO - 6%, MISTURA EM PISTA, COM ESPESSURA DE 10 CM - EXCLUSIVE ESCAVAÇÃO, CARGA E TRANSPORTE E SOLO. AF_09/2024</t>
  </si>
  <si>
    <t>CONSTRUÇÃO DE BASE E SUB-BASE PARA PAVIMENTAÇÃO DE SOLO (PREDOMINANTEMENTE ARENOSO) BRITA - 40%-60% COM CIMENTO - 6%, MISTURA EM PISTA, COM ESPESSURA DE 15 CM - EXCLUSIVE ESCAVAÇÃO, CARGA E TRANSPORTE E SOLO. AF_09/2024</t>
  </si>
  <si>
    <t>CONSTRUÇÃO DE BASE E SUB-BASE PARA PAVIMENTAÇÃO DE SOLO (PREDOMINANTEMENTE ARENOSO) BRITA - 40%-60% COM CIMENTO - 6%, MISTURA EM PISTA, COM ESPESSURA DE 20 CM - EXCLUSIVE ESCAVAÇÃO, CARGA E TRANSPORTE E SOLO. AF_09/2024</t>
  </si>
  <si>
    <t>CONSTRUÇÃO DE BASE E SUB-BASE PARA PAVIMENTAÇÃO DE SOLO (PREDOMINANTEMENTE ARENOSO) BRITA - 40%-60% COM CIMENTO - 6%, MISTURA EM USINA, COM ESPESSURA DE 10 CM - EXCLUSIVE CARGA E TRANSPORTE. AF_09/2024</t>
  </si>
  <si>
    <t>CONSTRUÇÃO DE BASE E SUB-BASE PARA PAVIMENTAÇÃO DE SOLO (PREDOMINANTEMENTE ARENOSO) BRITA - 40%-60% COM CIMENTO - 6%, MISTURA EM USINA, COM ESPESSURA DE 15 CM - EXCLUSIVE CARGA E TRANSPORTE. AF_09/2024</t>
  </si>
  <si>
    <t>CONSTRUÇÃO DE BASE E SUB-BASE PARA PAVIMENTAÇÃO DE SOLO (PREDOMINANTEMENTE ARENOSO) BRITA - 40%-60% COM CIMENTO - 6%, MISTURA EM USINA, COM ESPESSURA DE 20 CM - EXCLUSIVE CARGA E TRANSPORTE. AF_09/2024</t>
  </si>
  <si>
    <t>CONSTRUÇÃO DE BASE E SUB-BASE PARA PAVIMENTAÇÃO DE SOLO (PREDOMINANTEMENTE ARENOSO) BRITA - 40%-60% COM CIMENTO - 8%, MISTURA EM PISTA, COM ESPESSURA DE 10 CM - EXCLUSIVE ESCAVAÇÃO, CARGA E TRANSPORTE E SOLO. AF_09/2024</t>
  </si>
  <si>
    <t>CONSTRUÇÃO DE BASE E SUB-BASE PARA PAVIMENTAÇÃO DE SOLO (PREDOMINANTEMENTE ARENOSO) BRITA - 40%-60% COM CIMENTO - 8%, MISTURA EM PISTA, COM ESPESSURA DE 15 CM - EXCLUSIVE ESCAVAÇÃO, CARGA E TRANSPORTE E SOLO. AF_09/2024</t>
  </si>
  <si>
    <t>CONSTRUÇÃO DE BASE E SUB-BASE PARA PAVIMENTAÇÃO DE SOLO (PREDOMINANTEMENTE ARENOSO) BRITA - 40%-60% COM CIMENTO - 8%, MISTURA EM PISTA, COM ESPESSURA DE 20 CM - EXCLUSIVE ESCAVAÇÃO, CARGA E TRANSPORTE E SOLO. AF_09/2024</t>
  </si>
  <si>
    <t>CONSTRUÇÃO DE BASE E SUB-BASE PARA PAVIMENTAÇÃO DE SOLO (PREDOMINANTEMENTE ARENOSO) BRITA - 40%-60% COM CIMENTO - 8%, MISTURA EM USINA, COM ESPESSURA DE 10 CM - EXCLUSIVE CARGA E TRANSPORTE. AF_09/2024</t>
  </si>
  <si>
    <t>CONSTRUÇÃO DE BASE E SUB-BASE PARA PAVIMENTAÇÃO DE SOLO (PREDOMINANTEMENTE ARENOSO) BRITA - 40%-60% COM CIMENTO - 8%, MISTURA EM USINA, COM ESPESSURA DE 15 CM - EXCLUSIVE CARGA E TRANSPORTE. AF_09/2024</t>
  </si>
  <si>
    <t>CONSTRUÇÃO DE BASE E SUB-BASE PARA PAVIMENTAÇÃO DE SOLO (PREDOMINANTEMENTE ARENOSO) BRITA - 40%-60% COM CIMENTO - 8%, MISTURA EM USINA, COM ESPESSURA DE 20 CM - EXCLUSIVE CARGA E TRANSPORTE. AF_09/2024</t>
  </si>
  <si>
    <t>CONSTRUÇÃO DE BASE E SUB-BASE PARA PAVIMENTAÇÃO DE SOLO (PREDOMINANTEMENTE ARENOSO) BRITA - 40%-60%, MISTURA EM PISTA, COM ESPESSURA DE 10 CM - EXCLUSIVE ESCAVAÇÃO, CARGA E TRANSPORTE E SOLO. AF_09/2024</t>
  </si>
  <si>
    <t>CONSTRUÇÃO DE BASE E SUB-BASE PARA PAVIMENTAÇÃO DE SOLO (PREDOMINANTEMENTE ARENOSO) BRITA - 40%-60%, MISTURA EM PISTA, COM ESPESSURA DE 15 CM - EXCLUSIVE ESCAVAÇÃO, CARGA E TRANSPORTE E SOLO. AF_09/2024</t>
  </si>
  <si>
    <t>CONSTRUÇÃO DE BASE E SUB-BASE PARA PAVIMENTAÇÃO DE SOLO (PREDOMINANTEMENTE ARENOSO) BRITA - 40%-60%, MISTURA EM PISTA, COM ESPESSURA DE 20 CM - EXCLUSIVE ESCAVAÇÃO, CARGA E TRANSPORTE E SOLO. AF_09/2024</t>
  </si>
  <si>
    <t>CONSTRUÇÃO DE BASE E SUB-BASE PARA PAVIMENTAÇÃO DE SOLO (PREDOMINANTEMENTE ARENOSO) BRITA - 40%-60%, MISTURA EM USINA, COM ESPESSURA DE 10 CM - EXCLUSIVE CARGA E TRANSPORTE. AF_09/2024</t>
  </si>
  <si>
    <t>CONSTRUÇÃO DE BASE E SUB-BASE PARA PAVIMENTAÇÃO DE SOLO (PREDOMINANTEMENTE ARENOSO) BRITA - 40%-60%, MISTURA EM USINA, COM ESPESSURA DE 15 CM - EXCLUSIVE CARGA E TRANSPORTE. AF_09/2024</t>
  </si>
  <si>
    <t>CONSTRUÇÃO DE BASE E SUB-BASE PARA PAVIMENTAÇÃO DE SOLO (PREDOMINANTEMENTE ARENOSO) BRITA - 40%-60%, MISTURA EM USINA, COM ESPESSURA DE 20 CM - EXCLUSIVE CARGA E TRANSPORTE. AF_09/2024</t>
  </si>
  <si>
    <t>CONSTRUÇÃO DE BASE E SUB-BASE PARA PAVIMENTAÇÃO DE SOLO (PREDOMINANTEMENTE ARENOSO) BRITA - 50%-50% COM CIMENTO - 4%, MISTURA EM PISTA, COM ESPESSURA DE 10 CM - EXCLUSIVE ESCAVAÇÃO, CARGA E TRANSPORTE E SOLO. AF_09/2024</t>
  </si>
  <si>
    <t>CONSTRUÇÃO DE BASE E SUB-BASE PARA PAVIMENTAÇÃO DE SOLO (PREDOMINANTEMENTE ARENOSO) BRITA - 50%-50% COM CIMENTO - 4%, MISTURA EM PISTA, COM ESPESSURA DE 15 CM - EXCLUSIVE ESCAVAÇÃO, CARGA E TRANSPORTE E SOLO. AF_09/2024</t>
  </si>
  <si>
    <t>CONSTRUÇÃO DE BASE E SUB-BASE PARA PAVIMENTAÇÃO DE SOLO (PREDOMINANTEMENTE ARENOSO) BRITA - 50%-50% COM CIMENTO - 4%, MISTURA EM PISTA, COM ESPESSURA DE 20 CM - EXCLUSIVE ESCAVAÇÃO, CARGA E TRANSPORTE E SOLO. AF_09/2024</t>
  </si>
  <si>
    <t>CONSTRUÇÃO DE BASE E SUB-BASE PARA PAVIMENTAÇÃO DE SOLO (PREDOMINANTEMENTE ARENOSO) BRITA - 50%-50% COM CIMENTO - 4%, MISTURA EM USINA, COM ESPESSURA DE 10 CM - EXCLUSIVE CARGA E TRANSPORTE. AF_09/2024</t>
  </si>
  <si>
    <t>CONSTRUÇÃO DE BASE E SUB-BASE PARA PAVIMENTAÇÃO DE SOLO (PREDOMINANTEMENTE ARENOSO) BRITA - 50%-50% COM CIMENTO - 4%, MISTURA EM USINA, COM ESPESSURA DE 15 CM - EXCLUSIVE CARGA E TRANSPORTE. AF_09/2024</t>
  </si>
  <si>
    <t>CONSTRUÇÃO DE BASE E SUB-BASE PARA PAVIMENTAÇÃO DE SOLO (PREDOMINANTEMENTE ARENOSO) BRITA - 50%-50% COM CIMENTO - 4%, MISTURA EM USINA, COM ESPESSURA DE 20 CM - EXCLUSIVE CARGA E TRANSPORTE. AF_09/2024</t>
  </si>
  <si>
    <t>CONSTRUÇÃO DE BASE E SUB-BASE PARA PAVIMENTAÇÃO DE SOLO (PREDOMINANTEMENTE ARENOSO) BRITA - 50%-50% COM CIMENTO - 6%, MISTURA EM PISTA, COM ESPESSURA DE 10 CM - EXCLUSIVE ESCAVAÇÃO, CARGA E TRANSPORTE E SOLO. AF_09/2024</t>
  </si>
  <si>
    <t>CONSTRUÇÃO DE BASE E SUB-BASE PARA PAVIMENTAÇÃO DE SOLO (PREDOMINANTEMENTE ARENOSO) BRITA - 50%-50% COM CIMENTO - 6%, MISTURA EM PISTA, COM ESPESSURA DE 15 CM - EXCLUSIVE ESCAVAÇÃO, CARGA E TRANSPORTE E SOLO. AF_09/2024</t>
  </si>
  <si>
    <t>CONSTRUÇÃO DE BASE E SUB-BASE PARA PAVIMENTAÇÃO DE SOLO (PREDOMINANTEMENTE ARENOSO) BRITA - 50%-50% COM CIMENTO - 6%, MISTURA EM PISTA, COM ESPESSURA DE 20 CM - EXCLUSIVE ESCAVAÇÃO, CARGA E TRANSPORTE E SOLO. AF_09/2024</t>
  </si>
  <si>
    <t>CONSTRUÇÃO DE BASE E SUB-BASE PARA PAVIMENTAÇÃO DE SOLO (PREDOMINANTEMENTE ARENOSO) BRITA - 50%-50% COM CIMENTO - 6%, MISTURA EM USINA, COM ESPESSURA DE 10 CM - EXCLUSIVE CARGA E TRANSPORTE. AF_09/2024</t>
  </si>
  <si>
    <t>CONSTRUÇÃO DE BASE E SUB-BASE PARA PAVIMENTAÇÃO DE SOLO (PREDOMINANTEMENTE ARENOSO) BRITA - 50%-50% COM CIMENTO - 6%, MISTURA EM USINA, COM ESPESSURA DE 15 CM - EXCLUSIVE CARGA E TRANSPORTE. AF_09/2024</t>
  </si>
  <si>
    <t>CONSTRUÇÃO DE BASE E SUB-BASE PARA PAVIMENTAÇÃO DE SOLO (PREDOMINANTEMENTE ARENOSO) BRITA - 50%-50% COM CIMENTO - 6%, MISTURA EM USINA, COM ESPESSURA DE 20 CM - EXCLUSIVE CARGA E TRANSPORTE. AF_09/2024</t>
  </si>
  <si>
    <t>CONSTRUÇÃO DE BASE E SUB-BASE PARA PAVIMENTAÇÃO DE SOLO (PREDOMINANTEMENTE ARENOSO) BRITA - 50%-50% COM CIMENTO - 8%, MISTURA EM PISTA, COM ESPESSURA DE 10 CM - EXCLUSIVE ESCAVAÇÃO, CARGA E TRANSPORTE E SOLO. AF_09/2024</t>
  </si>
  <si>
    <t>CONSTRUÇÃO DE BASE E SUB-BASE PARA PAVIMENTAÇÃO DE SOLO (PREDOMINANTEMENTE ARENOSO) BRITA - 50%-50% COM CIMENTO - 8%, MISTURA EM PISTA, COM ESPESSURA DE 15 CM - EXCLUSIVE ESCAVAÇÃO, CARGA E TRANSPORTE E SOLO. AF_09/2024</t>
  </si>
  <si>
    <t>CONSTRUÇÃO DE BASE E SUB-BASE PARA PAVIMENTAÇÃO DE SOLO (PREDOMINANTEMENTE ARENOSO) BRITA - 50%-50% COM CIMENTO - 8%, MISTURA EM PISTA, COM ESPESSURA DE 20 CM - EXCLUSIVE ESCAVAÇÃO, CARGA E TRANSPORTE E SOLO. AF_09/2024</t>
  </si>
  <si>
    <t>CONSTRUÇÃO DE BASE E SUB-BASE PARA PAVIMENTAÇÃO DE SOLO (PREDOMINANTEMENTE ARENOSO) BRITA - 50%-50% COM CIMENTO - 8%, MISTURA EM USINA, COM ESPESSURA DE 10 CM - EXCLUSIVE CARGA E TRANSPORTE. AF_09/2024</t>
  </si>
  <si>
    <t>CONSTRUÇÃO DE BASE E SUB-BASE PARA PAVIMENTAÇÃO DE SOLO (PREDOMINANTEMENTE ARENOSO) BRITA - 50%-50% COM CIMENTO - 8%, MISTURA EM USINA, COM ESPESSURA DE 15 CM - EXCLUSIVE CARGA E TRANSPORTE. AF_09/2024</t>
  </si>
  <si>
    <t>CONSTRUÇÃO DE BASE E SUB-BASE PARA PAVIMENTAÇÃO DE SOLO (PREDOMINANTEMENTE ARENOSO) BRITA - 50%-50% COM CIMENTO - 8%, MISTURA EM USINA, COM ESPESSURA DE 20 CM - EXCLUSIVE CARGA E TRANSPORTE. AF_09/2024</t>
  </si>
  <si>
    <t>CONSTRUÇÃO DE BASE E SUB-BASE PARA PAVIMENTAÇÃO DE SOLO (PREDOMINANTEMENTE ARENOSO) BRITA - 50%-50%, MISTURA EM PISTA, COM ESPESSURA DE 10 CM - EXCLUSIVE ESCAVAÇÃO, CARGA E TRANSPORTE E SOLO. AF_09/2024</t>
  </si>
  <si>
    <t>CONSTRUÇÃO DE BASE E SUB-BASE PARA PAVIMENTAÇÃO DE SOLO (PREDOMINANTEMENTE ARENOSO) BRITA - 50%-50%, MISTURA EM PISTA, COM ESPESSURA DE 15 CM - EXCLUSIVE ESCAVAÇÃO, CARGA E TRANSPORTE E SOLO. AF_09/2024</t>
  </si>
  <si>
    <t>CONSTRUÇÃO DE BASE E SUB-BASE PARA PAVIMENTAÇÃO DE SOLO (PREDOMINANTEMENTE ARENOSO) BRITA - 50%-50%, MISTURA EM PISTA, COM ESPESSURA DE 20 CM - EXCLUSIVE ESCAVAÇÃO, CARGA E TRANSPORTE E SOLO. AF_09/2024</t>
  </si>
  <si>
    <t>CONSTRUÇÃO DE BASE E SUB-BASE PARA PAVIMENTAÇÃO DE SOLO (PREDOMINANTEMENTE ARENOSO) BRITA - 50%-50%, MISTURA EM USINA, COM ESPESSURA DE 10 CM - EXCLUSIVE CARGA E TRANSPORTE. AF_09/2024</t>
  </si>
  <si>
    <t>CONSTRUÇÃO DE BASE E SUB-BASE PARA PAVIMENTAÇÃO DE SOLO (PREDOMINANTEMENTE ARENOSO) BRITA - 50%-50%, MISTURA EM USINA, COM ESPESSURA DE 15 CM - EXCLUSIVE CARGA E TRANSPORTE. AF_09/2024</t>
  </si>
  <si>
    <t>CONSTRUÇÃO DE BASE E SUB-BASE PARA PAVIMENTAÇÃO DE SOLO (PREDOMINANTEMENTE ARENOSO) BRITA - 50%-50%, MISTURA EM USINA, COM ESPESSURA DE 20 CM - EXCLUSIVE CARGA E TRANSPORTE. AF_09/2024</t>
  </si>
  <si>
    <t>CONSTRUÇÃO DE BASE E SUB-BASE PARA PAVIMENTAÇÃO DE SOLO (PREDOMINANTEMENTE ARENOSO) COM CIMENTO - 6%, MISTURA EM PISTA, COM ESPESSURA DE 10 CM - EXCLUSIVE ESCAVAÇÃO, CARGA E TRANSPORTE E SOLO. AF_09/2024</t>
  </si>
  <si>
    <t>CONSTRUÇÃO DE BASE E SUB-BASE PARA PAVIMENTAÇÃO DE SOLO (PREDOMINANTEMENTE ARENOSO) COM CIMENTO - 6%, MISTURA EM PISTA, COM ESPESSURA DE 15 CM - EXCLUSIVE ESCAVAÇÃO, CARGA E TRANSPORTE E SOLO. AF_09/2024</t>
  </si>
  <si>
    <t>CONSTRUÇÃO DE BASE E SUB-BASE PARA PAVIMENTAÇÃO DE SOLO (PREDOMINANTEMENTE ARENOSO) COM CIMENTO - 6%, MISTURA EM PISTA, COM ESPESSURA DE 20 CM - EXCLUSIVE ESCAVAÇÃO, CARGA E TRANSPORTE E SOLO. AF_09/2024</t>
  </si>
  <si>
    <t>CONSTRUÇÃO DE BASE E SUB-BASE PARA PAVIMENTAÇÃO DE SOLO (PREDOMINANTEMENTE ARENOSO) COM CIMENTO - 6%, MISTURA EM USINA, COM ESPESSURA DE 10 CM - EXCLUSIVE CARGA E TRANSPORTE. AF_09/2024</t>
  </si>
  <si>
    <t>CONSTRUÇÃO DE BASE E SUB-BASE PARA PAVIMENTAÇÃO DE SOLO (PREDOMINANTEMENTE ARENOSO) COM CIMENTO - 6%, MISTURA EM USINA, COM ESPESSURA DE 15 CM - EXCLUSIVE CARGA E TRANSPORTE. AF_09/2024</t>
  </si>
  <si>
    <t>CONSTRUÇÃO DE BASE E SUB-BASE PARA PAVIMENTAÇÃO DE SOLO (PREDOMINANTEMENTE ARENOSO) COM CIMENTO - 6%, MISTURA EM USINA, COM ESPESSURA DE 20 CM - EXCLUSIVE CARGA E TRANSPORTE. AF_09/2024</t>
  </si>
  <si>
    <t>CONSTRUÇÃO DE BASE E SUB-BASE PARA PAVIMENTAÇÃO DE SOLO (PREDOMINANTEMENTE ARENOSO) COM CIMENTO - 8%, MISTURA EM PISTA, COM ESPESSURA DE 10 CM - EXCLUSIVE ESCAVAÇÃO, CARGA E TRANSPORTE E SOLO. AF_09/2024</t>
  </si>
  <si>
    <t>CONSTRUÇÃO DE BASE E SUB-BASE PARA PAVIMENTAÇÃO DE SOLO (PREDOMINANTEMENTE ARENOSO) COM CIMENTO - 8%, MISTURA EM PISTA, COM ESPESSURA DE 15 CM - EXCLUSIVE ESCAVAÇÃO, CARGA E TRANSPORTE E SOLO. AF_09/2024</t>
  </si>
  <si>
    <t>CONSTRUÇÃO DE BASE E SUB-BASE PARA PAVIMENTAÇÃO DE SOLO (PREDOMINANTEMENTE ARENOSO) COM CIMENTO - 8%, MISTURA EM PISTA, COM ESPESSURA DE 20 CM - EXCLUSIVE ESCAVAÇÃO, CARGA E TRANSPORTE E SOLO. AF_09/2024</t>
  </si>
  <si>
    <t>CONSTRUÇÃO DE BASE E SUB-BASE PARA PAVIMENTAÇÃO DE SOLO (PREDOMINANTEMENTE ARENOSO) COM CIMENTO - 8%, MISTURA EM USINA, COM ESPESSURA DE 10 CM - EXCLUSIVE CARGA E TRANSPORTE. AF_09/2024</t>
  </si>
  <si>
    <t>CONSTRUÇÃO DE BASE E SUB-BASE PARA PAVIMENTAÇÃO DE SOLO (PREDOMINANTEMENTE ARENOSO) COM CIMENTO - 8%, MISTURA EM USINA, COM ESPESSURA DE 15 CM - EXCLUSIVE CARGA E TRANSPORTE. AF_09/2024</t>
  </si>
  <si>
    <t>CONSTRUÇÃO DE BASE E SUB-BASE PARA PAVIMENTAÇÃO DE SOLO (PREDOMINANTEMENTE ARENOSO) COM CIMENTO - 8%, MISTURA EM USINA, COM ESPESSURA DE 20 CM - EXCLUSIVE CARGA E TRANSPORTE. AF_09/2024</t>
  </si>
  <si>
    <t>CONSTRUÇÃO DE BASE E SUB-BASE PARA PAVIMENTAÇÃO DE SOLO (PREDOMINANTEMENTE ARENOSO) MELHORADO COM CIMENTO - 2%, MISTURA EM PISTA, COM ESPESSURA DE 10 CM - EXCLUSIVE ESCAVAÇÃO, CARGA E TRANSPORTE E SOLO. AF_09/2024</t>
  </si>
  <si>
    <t>CONSTRUÇÃO DE BASE E SUB-BASE PARA PAVIMENTAÇÃO DE SOLO (PREDOMINANTEMENTE ARENOSO) MELHORADO COM CIMENTO - 2%, MISTURA EM PISTA, COM ESPESSURA DE 15 CM - EXCLUSIVE ESCAVAÇÃO, CARGA E TRANSPORTE E SOLO. AF_09/2024</t>
  </si>
  <si>
    <t>CONSTRUÇÃO DE BASE E SUB-BASE PARA PAVIMENTAÇÃO DE SOLO (PREDOMINANTEMENTE ARENOSO) MELHORADO COM CIMENTO - 2%, MISTURA EM PISTA, COM ESPESSURA DE 20 CM - EXCLUSIVE ESCAVAÇÃO, CARGA E TRANSPORTE E SOLO. AF_09/2024</t>
  </si>
  <si>
    <t>CONSTRUÇÃO DE BASE E SUB-BASE PARA PAVIMENTAÇÃO DE SOLO (PREDOMINANTEMENTE ARENOSO) MELHORADO COM CIMENTO - 2%, MISTURA EM USINA, COM ESPESSURA DE 10 CM - EXCLUSIVE CARGA E TRANSPORTE. AF_09/2024</t>
  </si>
  <si>
    <t>CONSTRUÇÃO DE BASE E SUB-BASE PARA PAVIMENTAÇÃO DE SOLO (PREDOMINANTEMENTE ARENOSO) MELHORADO COM CIMENTO - 2%, MISTURA EM USINA, COM ESPESSURA DE 15 CM - EXCLUSIVE CARGA E TRANSPORTE. AF_09/2024</t>
  </si>
  <si>
    <t>CONSTRUÇÃO DE BASE E SUB-BASE PARA PAVIMENTAÇÃO DE SOLO (PREDOMINANTEMENTE ARENOSO) MELHORADO COM CIMENTO - 2%, MISTURA EM USINA, COM ESPESSURA DE 20 CM - EXCLUSIVE CARGA E TRANSPORTE. AF_09/2024</t>
  </si>
  <si>
    <t>CONSTRUÇÃO DE BASE E SUB-BASE PARA PAVIMENTAÇÃO DE SOLO (PREDOMINANTEMENTE ARENOSO) MELHORADO COM CIMENTO - 4%, MISTURA EM PISTA, COM ESPESSURA DE 10 CM - EXCLUSIVE ESCAVAÇÃO, CARGA E TRANSPORTE E SOLO. AF_09/2024</t>
  </si>
  <si>
    <t>CONSTRUÇÃO DE BASE E SUB-BASE PARA PAVIMENTAÇÃO DE SOLO (PREDOMINANTEMENTE ARENOSO) MELHORADO COM CIMENTO - 4%, MISTURA EM PISTA, COM ESPESSURA DE 15 CM - EXCLUSIVE ESCAVAÇÃO, CARGA E TRANSPORTE E SOLO. AF_09/2024</t>
  </si>
  <si>
    <t>CONSTRUÇÃO DE BASE E SUB-BASE PARA PAVIMENTAÇÃO DE SOLO (PREDOMINANTEMENTE ARENOSO) MELHORADO COM CIMENTO - 4%, MISTURA EM PISTA, COM ESPESSURA DE 20 CM - EXCLUSIVE ESCAVAÇÃO, CARGA E TRANSPORTE E SOLO. AF_09/2024</t>
  </si>
  <si>
    <t>CONSTRUÇÃO DE BASE E SUB-BASE PARA PAVIMENTAÇÃO DE SOLO (PREDOMINANTEMENTE ARENOSO) MELHORADO COM CIMENTO - 4%, MISTURA EM USINA, COM ESPESSURA DE 10 CM - EXCLUSIVE CARGA E TRANSPORTE. AF_09/2024</t>
  </si>
  <si>
    <t>CONSTRUÇÃO DE BASE E SUB-BASE PARA PAVIMENTAÇÃO DE SOLO (PREDOMINANTEMENTE ARENOSO) MELHORADO COM CIMENTO - 4%, MISTURA EM USINA, COM ESPESSURA DE 15 CM - EXCLUSIVE CARGA E TRANSPORTE. AF_09/2024</t>
  </si>
  <si>
    <t>CONSTRUÇÃO DE BASE E SUB-BASE PARA PAVIMENTAÇÃO DE SOLO (PREDOMINANTEMENTE ARENOSO) MELHORADO COM CIMENTO - 4%, MISTURA EM USINA, COM ESPESSURA DE 20 CM - EXCLUSIVE CARGA E TRANSPORTE. AF_09/2024</t>
  </si>
  <si>
    <t>CONSTRUÇÃO DE BASE E SUB-BASE PARA PAVIMENTAÇÃO DE SOLO (PREDOMINANTEMENTE ARGILOSO) BRITA - 40%-60%, MISTURA EM PISTA, COM ESPESSURA DE 10 CM - EXCLUSIVE ESCAVAÇÃO, CARGA E TRANSPORTE E SOLO. AF_09/2024</t>
  </si>
  <si>
    <t>CONSTRUÇÃO DE BASE E SUB-BASE PARA PAVIMENTAÇÃO DE SOLO (PREDOMINANTEMENTE ARGILOSO) BRITA - 40%-60%, MISTURA EM PISTA, COM ESPESSURA DE 15 CM - EXCLUSIVE ESCAVAÇÃO, CARGA E TRANSPORTE E SOLO. AF_09/2024</t>
  </si>
  <si>
    <t>CONSTRUÇÃO DE BASE E SUB-BASE PARA PAVIMENTAÇÃO DE SOLO (PREDOMINANTEMENTE ARGILOSO) BRITA - 40%-60%, MISTURA EM PISTA, COM ESPESSURA DE 20 CM - EXCLUSIVE ESCAVAÇÃO, CARGA E TRANSPORTE E SOLO. AF_09/2024</t>
  </si>
  <si>
    <t>CONSTRUÇÃO DE BASE E SUB-BASE PARA PAVIMENTAÇÃO DE SOLO (PREDOMINANTEMENTE ARGILOSO) BRITA - 40%-60%, MISTURA EM USINA, COM ESPESSURA DE 10 CM - EXCLUSIVE CARGA E TRANSPORTE. AF_09/2024</t>
  </si>
  <si>
    <t>CONSTRUÇÃO DE BASE E SUB-BASE PARA PAVIMENTAÇÃO DE SOLO (PREDOMINANTEMENTE ARGILOSO) BRITA - 40%-60%, MISTURA EM USINA, COM ESPESSURA DE 15 CM - EXCLUSIVE CARGA E TRANSPORTE. AF_09/2024</t>
  </si>
  <si>
    <t>CONSTRUÇÃO DE BASE E SUB-BASE PARA PAVIMENTAÇÃO DE SOLO (PREDOMINANTEMENTE ARGILOSO) BRITA - 40%-60%, MISTURA EM USINA, COM ESPESSURA DE 20 CM - EXCLUSIVE CARGA E TRANSPORTE. AF_09/2024</t>
  </si>
  <si>
    <t>CONSTRUÇÃO DE BASE E SUB-BASE PARA PAVIMENTAÇÃO DE SOLO (PREDOMINANTEMENTE ARGILOSO) BRITA - 50%-50%, MISTURA EM PISTA, COM ESPESSURA DE 10 CM - EXCLUSIVE ESCAVAÇÃO, CARGA E TRANSPORTE E SOLO. AF_09/2024</t>
  </si>
  <si>
    <t>CONSTRUÇÃO DE BASE E SUB-BASE PARA PAVIMENTAÇÃO DE SOLO (PREDOMINANTEMENTE ARGILOSO) BRITA - 50%-50%, MISTURA EM PISTA, COM ESPESSURA DE 15 CM - EXCLUSIVE ESCAVAÇÃO, CARGA E TRANSPORTE E SOLO. AF_09/2024</t>
  </si>
  <si>
    <t>CONSTRUÇÃO DE BASE E SUB-BASE PARA PAVIMENTAÇÃO DE SOLO (PREDOMINANTEMENTE ARGILOSO) BRITA - 50%-50%, MISTURA EM PISTA, COM ESPESSURA DE 20 CM - EXCLUSIVE ESCAVAÇÃO, CARGA E TRANSPORTE E SOLO. AF_09/2024</t>
  </si>
  <si>
    <t>CONSTRUÇÃO DE BASE E SUB-BASE PARA PAVIMENTAÇÃO DE SOLO (PREDOMINANTEMENTE ARGILOSO) BRITA - 50%-50%, MISTURA EM USINA, COM ESPESSURA DE 10 CM - EXCLUSIVE CARGA E TRANSPORTE. AF_09/2024</t>
  </si>
  <si>
    <t>CONSTRUÇÃO DE BASE E SUB-BASE PARA PAVIMENTAÇÃO DE SOLO (PREDOMINANTEMENTE ARGILOSO) BRITA - 50%-50%, MISTURA EM USINA, COM ESPESSURA DE 15 CM - EXCLUSIVE CARGA E TRANSPORTE. AF_09/2024</t>
  </si>
  <si>
    <t>CONSTRUÇÃO DE BASE E SUB-BASE PARA PAVIMENTAÇÃO DE SOLO (PREDOMINANTEMENTE ARGILOSO) BRITA - 50%-50%, MISTURA EM USINA, COM ESPESSURA DE 20 CM - EXCLUSIVE CARGA E TRANSPORTE. AF_09/2024</t>
  </si>
  <si>
    <t>CONSTRUÇÃO DE BASE E SUB-BASE PARA PAVIMENTAÇÃO DE SOLO DE COMPORTAMENTO LATERÍTICO (ARENOSO), COM ESPESSURA DE 10 CM - EXCLUSIVE ESCAVAÇÃO, CARGA E TRANSPORTE E SOLO. AF_09/2024</t>
  </si>
  <si>
    <t>CONSTRUÇÃO DE BASE E SUB-BASE PARA PAVIMENTAÇÃO DE SOLO DE COMPORTAMENTO LATERÍTICO (ARENOSO), COM ESPESSURA DE 15 CM - EXCLUSIVE ESCAVAÇÃO, CARGA E TRANSPORTE E SOLO. AF_09/2024</t>
  </si>
  <si>
    <t>CONSTRUÇÃO DE BASE E SUB-BASE PARA PAVIMENTAÇÃO DE SOLO DE COMPORTAMENTO LATERÍTICO (ARENOSO), COM ESPESSURA DE 20 CM - EXCLUSIVE ESCAVAÇÃO, CARGA E TRANSPORTE E SOLO. AF_09/2024</t>
  </si>
  <si>
    <t>CONSTRUÇÃO DE BASE E SUB-BASE PARA PAVIMENTAÇÃO DE SOLO ESTABILIZADO GRANULOMETRICAMENTE COM MISTURA DE SOLOS EM PISTA - EXCLUSIVE SOLO, ESCAVAÇÃO, CARGA E TRANSPORTE. AF_09/2024</t>
  </si>
  <si>
    <t>CONSTRUÇÃO DE BASE E SUB-BASE PARA PAVIMENTAÇÃO DE SOLO ESTABILIZADO GRANULOMETRICAMENTE SEM MISTURA DE SOLOS - EXCLUSIVE SOLO, ESCAVAÇÃO, CARGA E TRANSPORTE. AF_09/2024</t>
  </si>
  <si>
    <t>ESPALHAMENTO DE MATERIAL COM TRATOR DE ESTEIRAS. AF_09/2024</t>
  </si>
  <si>
    <t>EXECUÇÃO DE IMPRIMAÇÃO COM ASFALTO DILUÍDO CM-30, PARA OBRAS DE CONSTRUÇÃO DE PAVIMENTOS. AF_09/2024</t>
  </si>
  <si>
    <t>EXECUÇÃO DE IMPRIMAÇÃO COM ASFALTO DILUÍDO CM-30, PARA OBRAS DE RECONSTRUÇÃO DE PAVIMENTOS. AF_09/2024</t>
  </si>
  <si>
    <t>EXECUÇÃO DE PINTURA DE LIGAÇÃO COM EMULSÃO ASFÁLTICA RR-2C, PARA OBRAS DE CONSTRUÇÃO DE PAVIMENTOS. AF_09/2024</t>
  </si>
  <si>
    <t>EXECUÇÃO DE PINTURA DE LIGAÇÃO COM EMULSÃO ASFÁLTICA RR-2C, PARA OBRAS DE RECONSTRUÇÃO DE PAVIMENTOS. AF_09/2024</t>
  </si>
  <si>
    <t>EXECUÇÃO E COMPACTAÇÃO DE CAMADA FINAL DE ATERRO (100% DE ENERGIA DO PROCTOR NORMAL) COM SOLO PREDOMINANTEMENTE ARENOSO, EM CAMADAS COM ESPESSURA DE 10 CM - EXCLUSIVE ESCAVAÇÃO, CARGA E TRANSPORTE E SOLO. AF_09/2024</t>
  </si>
  <si>
    <t>EXECUÇÃO E COMPACTAÇÃO DE CAMADA FINAL DE ATERRO (100% DE ENERGIA DO PROCTOR NORMAL) COM SOLO PREDOMINANTEMENTE ARENOSO, EM CAMADAS COM ESPESSURA DE 15 CM - EXCLUSIVE ESCAVAÇÃO, CARGA E TRANSPORTE E SOLO. AF_09/2024</t>
  </si>
  <si>
    <t>EXECUÇÃO E COMPACTAÇÃO DE CAMADA FINAL DE ATERRO (100% DE ENERGIA DO PROCTOR NORMAL) COM SOLO PREDOMINANTEMENTE ARENOSO, EM CAMADAS COM ESPESSURA DE 20 CM - EXCLUSIVE ESCAVAÇÃO, CARGA E TRANSPORTE E SOLO. AF_09/2024</t>
  </si>
  <si>
    <t>EXECUÇÃO E COMPACTAÇÃO DE CAMADA FINAL DE ATERRO (100% DE ENERGIA DO PROCTOR NORMAL) COM SOLO PREDOMINANTEMENTE ARGILOSO, EM CAMADAS COM ESPESSURA DE 10 CM - EXCLUSIVE ESCAVAÇÃO, CARGA E TRANSPORTE E SOLO. AF_09/2024</t>
  </si>
  <si>
    <t>EXECUÇÃO E COMPACTAÇÃO DE CAMADA FINAL DE ATERRO (100% DE ENERGIA DO PROCTOR NORMAL) COM SOLO PREDOMINANTEMENTE ARGILOSO, EM CAMADAS COM ESPESSURA DE 15 CM - EXCLUSIVE ESCAVAÇÃO, CARGA E TRANSPORTE E SOLO. AF_09/2024</t>
  </si>
  <si>
    <t>EXECUÇÃO E COMPACTAÇÃO DE CAMADA FINAL DE ATERRO (100% DE ENERGIA DO PROCTOR NORMAL) COM SOLO PREDOMINANTEMENTE ARGILOSO, EM CAMADAS COM ESPESSURA DE 20 CM - EXCLUSIVE ESCAVAÇÃO, CARGA E TRANSPORTE E SOLO. AF_09/2024</t>
  </si>
  <si>
    <t>EXECUÇÃO E COMPACTAÇÃO DE CORPO DE ATERRO (95% DE ENERGIA DO PROCTOR NORMAL) COM SOLO PREDOMINANTEMENTE ARENOSO ESPESSURA 15CM - EXCLUSIVE MATERIAL, ESCAVAÇÃO, CARGA E TRANSPORTE. AF_09/2024</t>
  </si>
  <si>
    <t>EXECUÇÃO E COMPACTAÇÃO DE CORPO DE ATERRO (95% DE ENERGIA DO PROCTOR NORMAL) COM SOLO PREDOMINANTEMENTE ARENOSO, EM CAMADAS COM ESPESSURA DE 20 CM - EXCLUSIVE ESCAVAÇÃO, CARGA E TRANSPORTE E SOLO. AF_09/2024</t>
  </si>
  <si>
    <t>EXECUÇÃO E COMPACTAÇÃO DE CORPO DE ATERRO DE ATERRO (95% DE ENERGIA DO PROCTOR NORMAL) COM SOLO PREDOMINANTEMENTE ARENOSO, EM CAMADAS COM ESPESSURA DE 10 CM - EXCLUSIVE ESCAVAÇÃO, CARGA E TRANSPORTE E SOLO. AF_09/2024</t>
  </si>
  <si>
    <t>EXECUÇÃO E COMPACTAÇÃO DE CORPO DE ATERRO DE ATERRO (95% DE ENERGIA DO PROCTOR NORMAL) COM SOLO PREDOMINANTEMENTE ARGILOSO ESPESSURA 15 CM - EXCLUSIVE MATERIAL, ESCAVAÇÃO, CARGA E TRANSPORTE. AF_09/2024</t>
  </si>
  <si>
    <t>EXECUÇÃO E COMPACTAÇÃO DE CORPO DE ATERRO DE ATERRO (95% DE ENERGIA DO PROCTOR NORMAL) COM SOLO PREDOMINANTEMENTE ARGILOSO, EM CAMADAS COM ESPESSURA DE 10 CM - EXCLUSIVE ESCAVAÇÃO, CARGA E TRANSPORTE E SOLO. AF_09/2024</t>
  </si>
  <si>
    <t>EXECUÇÃO E COMPACTAÇÃO DE CORPO DE ATERRO DE ATERRO (95% DE ENERGIA DO PROCTOR NORMAL) COM SOLO PREDOMINANTEMENTE ARGILOSO, EM CAMADAS COM ESPESSURA DE 20 CM - EXCLUSIVE ESCAVAÇÃO, CARGA E TRANSPORTE E SOLO. AF_09/2024</t>
  </si>
  <si>
    <t>RECONSTRUÇÃO DE BASE E SUB-BASE PARA PAVIMENTAÇÃO DE BRITA GRADUADA SIMPLES TRATADA COM CIMENTO, COM ESPESSURA DE 10 CM - EXCLUSIVE CARGA E TRANSPORTE. AF_09/2024</t>
  </si>
  <si>
    <t>RECONSTRUÇÃO DE BASE E SUB-BASE PARA PAVIMENTAÇÃO DE BRITA GRADUADA SIMPLES TRATADA COM CIMENTO, COM ESPESSURA DE 15 CM - EXCLUSIVE CARGA E TRANSPORTE. AF_09/2024</t>
  </si>
  <si>
    <t>RECONSTRUÇÃO DE BASE E SUB-BASE PARA PAVIMENTAÇÃO DE BRITA GRADUADA SIMPLES TRATADA COM CIMENTO, COM ESPESSURA DE 20 CM - EXCLUSIVE CARGA E TRANSPORTE. AF_09/2024</t>
  </si>
  <si>
    <t>RECONSTRUÇÃO DE BASE E SUB-BASE PARA PAVIMENTAÇÃO DE BRITA GRADUADA SIMPLES, COM ESPESSURA DE 10 CM - EXCLUSIVE CARGA E TRANSPORTE. AF_09/2024</t>
  </si>
  <si>
    <t>RECONSTRUÇÃO DE BASE E SUB-BASE PARA PAVIMENTAÇÃO DE BRITA GRADUADA SIMPLES, COM ESPESSURA DE 15 CM - EXCLUSIVE CARGA E TRANSPORTE. AF_09/2024</t>
  </si>
  <si>
    <t>RECONSTRUÇÃO DE BASE E SUB-BASE PARA PAVIMENTAÇÃO DE BRITA GRADUADA SIMPLES, COM ESPESSURA DE 20 CM - EXCLUSIVE CARGA E TRANSPORTE. AF_09/2024</t>
  </si>
  <si>
    <t>RECONSTRUÇÃO DE BASE E SUB-BASE PARA PAVIMENTAÇÃO DE CONCRETO COMPACTADO COM ROLO, COM ESPESSURA DE 10 CM - EXCLUSIVE CARGA E TRANSPORTE. AF_09/2024</t>
  </si>
  <si>
    <t>RECONSTRUÇÃO DE BASE E SUB-BASE PARA PAVIMENTAÇÃO DE CONCRETO COMPACTADO COM ROLO, COM ESPESSURA DE 15 CM - EXCLUSIVE CARGA E TRANSPORTE. AF_09/2024</t>
  </si>
  <si>
    <t>RECONSTRUÇÃO DE BASE E SUB-BASE PARA PAVIMENTAÇÃO DE CONCRETO COMPACTADO COM ROLO, COM ESPESSURA DE 20 CM - EXCLUSIVE CARGA E TRANSPORTE. AF_09/2024</t>
  </si>
  <si>
    <t>RECONSTRUÇÃO DE BASE E SUB-BASE PARA PAVIMENTAÇÃO DE MACADAME SECO, COM ESPESSURA DE 10 CM - EXCLUSIVE CARGA E TRANSPORTE. AF_09/2024</t>
  </si>
  <si>
    <t>RECONSTRUÇÃO DE BASE E SUB-BASE PARA PAVIMENTAÇÃO DE MACADAME SECO, COM ESPESSURA DE 15 CM - EXCLUSIVE CARGA E TRANSPORTE. AF_09/2024</t>
  </si>
  <si>
    <t>RECONSTRUÇÃO DE BASE E SUB-BASE PARA PAVIMENTAÇÃO DE MACADAME SECO, COM ESPESSURA DE 20 CM - EXCLUSIVE CARGA E TRANSPORTE. AF_09/2024</t>
  </si>
  <si>
    <t>RECONSTRUÇÃO DE BASE E SUB-BASE PARA PAVIMENTAÇÃO DE MACADAME SECO, COM ESPESSURA DE 25 CM - EXCLUSIVE CARGA E TRANSPORTE. AF_09/2024</t>
  </si>
  <si>
    <t>RECONSTRUÇÃO DE BASE E SUB-BASE PARA PAVIMENTAÇÃO DE RACHÃO, COM ESPESSURA DE 30 CM - EXCLUSIVE CARGA E TRANSPORTE. AF_09/2024</t>
  </si>
  <si>
    <t>RECONSTRUÇÃO DE BASE E SUB-BASE PARA PAVIMENTAÇÃO DE RACHÃO, COM ESPESSURA DE 40 CM - EXCLUSIVE CARGA E TRANSPORTE. AF_09/2024</t>
  </si>
  <si>
    <t>RECONSTRUÇÃO DE BASE E SUB-BASE PARA PAVIMENTAÇÃO DE RACHÃO, COM ESPESSURA DE 50 CM - EXCLUSIVE CARGA E TRANSPORTE. AF_09/2024</t>
  </si>
  <si>
    <t>RECONSTRUÇÃO DE BASE E SUB-BASE PARA PAVIMENTAÇÃO DE RACHÃO, COM ESPESSURA DE 60 CM - EXCLUSIVE CARGA E TRANSPORTE. AF_09/2024</t>
  </si>
  <si>
    <t>RECONSTRUÇÃO DE BASE E SUB-BASE PARA PAVIMENTAÇÃO DE SOLO (PREDOMINANTEMENTE ARENOSO) BRITA - 40%-60% COM CIMENTO - 4%, MISTURA EM PISTA, COM ESPESSURA DE 10 CM - EXCLUSIVE ESCAVAÇÃO, CARGA E TRANSPORTE E SOLO. AF_09/2024</t>
  </si>
  <si>
    <t>RECONSTRUÇÃO DE BASE E SUB-BASE PARA PAVIMENTAÇÃO DE SOLO (PREDOMINANTEMENTE ARENOSO) BRITA - 40%-60% COM CIMENTO - 4%, MISTURA EM PISTA, COM ESPESSURA DE 15 CM - EXCLUSIVE ESCAVAÇÃO, CARGA E TRANSPORTE E SOLO. AF_09/2024</t>
  </si>
  <si>
    <t>RECONSTRUÇÃO DE BASE E SUB-BASE PARA PAVIMENTAÇÃO DE SOLO (PREDOMINANTEMENTE ARENOSO) BRITA - 40%-60% COM CIMENTO - 4%, MISTURA EM PISTA, COM ESPESSURA DE 20 CM - EXCLUSIVE ESCAVAÇÃO, CARGA E TRANSPORTE E SOLO. AF_09/2024</t>
  </si>
  <si>
    <t>RECONSTRUÇÃO DE BASE E SUB-BASE PARA PAVIMENTAÇÃO DE SOLO (PREDOMINANTEMENTE ARENOSO) BRITA - 40%-60% COM CIMENTO - 4%, MISTURA EM USINA, COM ESPESSURA DE 10 CM - EXCLUSIVE CARGA E TRANSPORTE. AF_09/2024</t>
  </si>
  <si>
    <t>RECONSTRUÇÃO DE BASE E SUB-BASE PARA PAVIMENTAÇÃO DE SOLO (PREDOMINANTEMENTE ARENOSO) BRITA - 40%-60% COM CIMENTO - 4%, MISTURA EM USINA, COM ESPESSURA DE 15 CM - EXCLUSIVE CARGA E TRANSPORTE. AF_09/2024</t>
  </si>
  <si>
    <t>RECONSTRUÇÃO DE BASE E SUB-BASE PARA PAVIMENTAÇÃO DE SOLO (PREDOMINANTEMENTE ARENOSO) BRITA - 40%-60% COM CIMENTO - 4%, MISTURA EM USINA, COM ESPESSURA DE 20 CM - EXCLUSIVE CARGA E TRANSPORTE. AF_09/2024</t>
  </si>
  <si>
    <t>RECONSTRUÇÃO DE BASE E SUB-BASE PARA PAVIMENTAÇÃO DE SOLO (PREDOMINANTEMENTE ARENOSO) BRITA - 40%-60% COM CIMENTO - 6%, MISTURA EM PISTA, COM ESPESSURA DE 10 CM - EXCLUSIVE ESCAVAÇÃO, CARGA E TRANSPORTE E SOLO. AF_09/2024</t>
  </si>
  <si>
    <t>RECONSTRUÇÃO DE BASE E SUB-BASE PARA PAVIMENTAÇÃO DE SOLO (PREDOMINANTEMENTE ARENOSO) BRITA - 40%-60% COM CIMENTO - 6%, MISTURA EM PISTA, COM ESPESSURA DE 15 CM - EXCLUSIVE ESCAVAÇÃO, CARGA E TRANSPORTE E SOLO. AF_09/2024</t>
  </si>
  <si>
    <t>RECONSTRUÇÃO DE BASE E SUB-BASE PARA PAVIMENTAÇÃO DE SOLO (PREDOMINANTEMENTE ARENOSO) BRITA - 40%-60% COM CIMENTO - 6%, MISTURA EM PISTA, COM ESPESSURA DE 20 CM - EXCLUSIVE ESCAVAÇÃO, CARGA E TRANSPORTE E SOLO. AF_09/2024</t>
  </si>
  <si>
    <t>RECONSTRUÇÃO DE BASE E SUB-BASE PARA PAVIMENTAÇÃO DE SOLO (PREDOMINANTEMENTE ARENOSO) BRITA - 40%-60% COM CIMENTO - 6%, MISTURA EM USINA, COM ESPESSURA DE 10 CM - EXCLUSIVE CARGA E TRANSPORTE. AF_09/2024</t>
  </si>
  <si>
    <t>RECONSTRUÇÃO DE BASE E SUB-BASE PARA PAVIMENTAÇÃO DE SOLO (PREDOMINANTEMENTE ARENOSO) BRITA - 40%-60% COM CIMENTO - 6%, MISTURA EM USINA, COM ESPESSURA DE 15 CM - EXCLUSIVE CARGA E TRANSPORTE. AF_09/2024</t>
  </si>
  <si>
    <t>RECONSTRUÇÃO DE BASE E SUB-BASE PARA PAVIMENTAÇÃO DE SOLO (PREDOMINANTEMENTE ARENOSO) BRITA - 40%-60% COM CIMENTO - 6%, MISTURA EM USINA, COM ESPESSURA DE 20 CM - EXCLUSIVE CARGA E TRANSPORTE. AF_09/2024</t>
  </si>
  <si>
    <t>RECONSTRUÇÃO DE BASE E SUB-BASE PARA PAVIMENTAÇÃO DE SOLO (PREDOMINANTEMENTE ARENOSO) BRITA - 40%-60% COM CIMENTO - 8%, MISTURA EM PISTA, COM ESPESSURA DE 10 CM - EXCLUSIVE ESCAVAÇÃO, CARGA E TRANSPORTE E SOLO. AF_09/2024</t>
  </si>
  <si>
    <t>RECONSTRUÇÃO DE BASE E SUB-BASE PARA PAVIMENTAÇÃO DE SOLO (PREDOMINANTEMENTE ARENOSO) BRITA - 40%-60% COM CIMENTO - 8%, MISTURA EM PISTA, COM ESPESSURA DE 15 CM - EXCLUSIVE ESCAVAÇÃO, CARGA E TRANSPORTE E SOLO. AF_09/2024</t>
  </si>
  <si>
    <t>RECONSTRUÇÃO DE BASE E SUB-BASE PARA PAVIMENTAÇÃO DE SOLO (PREDOMINANTEMENTE ARENOSO) BRITA - 40%-60% COM CIMENTO - 8%, MISTURA EM PISTA, COM ESPESSURA DE 20 CM - EXCLUSIVE ESCAVAÇÃO, CARGA E TRANSPORTE E SOLO. AF_09/2024</t>
  </si>
  <si>
    <t>RECONSTRUÇÃO DE BASE E SUB-BASE PARA PAVIMENTAÇÃO DE SOLO (PREDOMINANTEMENTE ARENOSO) BRITA - 40%-60% COM CIMENTO - 8%, MISTURA EM USINA, COM ESPESSURA DE 10 CM - EXCLUSIVE CARGA E TRANSPORTE. AF_09/2024</t>
  </si>
  <si>
    <t>RECONSTRUÇÃO DE BASE E SUB-BASE PARA PAVIMENTAÇÃO DE SOLO (PREDOMINANTEMENTE ARENOSO) BRITA - 40%-60% COM CIMENTO - 8%, MISTURA EM USINA, COM ESPESSURA DE 15 CM - EXCLUSIVE CARGA E TRANSPORTE. AF_09/2024</t>
  </si>
  <si>
    <t>RECONSTRUÇÃO DE BASE E SUB-BASE PARA PAVIMENTAÇÃO DE SOLO (PREDOMINANTEMENTE ARENOSO) BRITA - 40%-60% COM CIMENTO - 8%, MISTURA EM USINA, COM ESPESSURA DE 20 CM - EXCLUSIVE CARGA E TRANSPORTE. AF_09/2024</t>
  </si>
  <si>
    <t>RECONSTRUÇÃO DE BASE E SUB-BASE PARA PAVIMENTAÇÃO DE SOLO (PREDOMINANTEMENTE ARENOSO) BRITA - 40%-60%, MISTURA EM PISTA, COM ESPESSURA DE 10 CM - EXCLUSIVE ESCAVAÇÃO, CARGA E TRANSPORTE E SOLO. AF_09/2024</t>
  </si>
  <si>
    <t>RECONSTRUÇÃO DE BASE E SUB-BASE PARA PAVIMENTAÇÃO DE SOLO (PREDOMINANTEMENTE ARENOSO) BRITA - 40%-60%, MISTURA EM PISTA, COM ESPESSURA DE 15 CM - EXCLUSIVE ESCAVAÇÃO, CARGA E TRANSPORTE E SOLO. AF_09/2024</t>
  </si>
  <si>
    <t>RECONSTRUÇÃO DE BASE E SUB-BASE PARA PAVIMENTAÇÃO DE SOLO (PREDOMINANTEMENTE ARENOSO) BRITA - 40%-60%, MISTURA EM PISTA, COM ESPESSURA DE 20 CM - EXCLUSIVE ESCAVAÇÃO, CARGA E TRANSPORTE E SOLO. AF_09/2024</t>
  </si>
  <si>
    <t>RECONSTRUÇÃO DE BASE E SUB-BASE PARA PAVIMENTAÇÃO DE SOLO (PREDOMINANTEMENTE ARENOSO) BRITA - 40%-60%, MISTURA EM USINA, COM ESPESSURA DE 10 CM - EXCLUSIVE CARGA E TRANSPORTE. AF_09/2024</t>
  </si>
  <si>
    <t>RECONSTRUÇÃO DE BASE E SUB-BASE PARA PAVIMENTAÇÃO DE SOLO (PREDOMINANTEMENTE ARENOSO) BRITA - 40%-60%, MISTURA EM USINA, COM ESPESSURA DE 15 CM - EXCLUSIVE CARGA E TRANSPORTE. AF_09/2024</t>
  </si>
  <si>
    <t>RECONSTRUÇÃO DE BASE E SUB-BASE PARA PAVIMENTAÇÃO DE SOLO (PREDOMINANTEMENTE ARENOSO) BRITA - 40%-60%, MISTURA EM USINA, COM ESPESSURA DE 20 CM - EXCLUSIVE CARGA E TRANSPORTE. AF_09/2024</t>
  </si>
  <si>
    <t>RECONSTRUÇÃO DE BASE E SUB-BASE PARA PAVIMENTAÇÃO DE SOLO (PREDOMINANTEMENTE ARENOSO) BRITA - 50%-50% COM CIMENTO - 4%, MISTURA EM PISTA, COM ESPESSURA DE 10 CM - EXCLUSIVE ESCAVAÇÃO, CARGA E TRANSPORTE E SOLO. AF_09/2024</t>
  </si>
  <si>
    <t>RECONSTRUÇÃO DE BASE E SUB-BASE PARA PAVIMENTAÇÃO DE SOLO (PREDOMINANTEMENTE ARENOSO) BRITA - 50%-50% COM CIMENTO - 4%, MISTURA EM PISTA, COM ESPESSURA DE 15 CM - EXCLUSIVE ESCAVAÇÃO, CARGA E TRANSPORTE E SOLO. AF_09/2024</t>
  </si>
  <si>
    <t>RECONSTRUÇÃO DE BASE E SUB-BASE PARA PAVIMENTAÇÃO DE SOLO (PREDOMINANTEMENTE ARENOSO) BRITA - 50%-50% COM CIMENTO - 4%, MISTURA EM PISTA, COM ESPESSURA DE 20 CM - EXCLUSIVE ESCAVAÇÃO, CARGA E TRANSPORTE E SOLO. AF_09/2024</t>
  </si>
  <si>
    <t>RECONSTRUÇÃO DE BASE E SUB-BASE PARA PAVIMENTAÇÃO DE SOLO (PREDOMINANTEMENTE ARENOSO) BRITA - 50%-50% COM CIMENTO - 4%, MISTURA EM USINA, COM ESPESSURA DE 10 CM - EXCLUSIVE CARGA E TRANSPORTE. AF_09/2024</t>
  </si>
  <si>
    <t>RECONSTRUÇÃO DE BASE E SUB-BASE PARA PAVIMENTAÇÃO DE SOLO (PREDOMINANTEMENTE ARENOSO) BRITA - 50%-50% COM CIMENTO - 4%, MISTURA EM USINA, COM ESPESSURA DE 15 CM - EXCLUSIVE CARGA E TRANSPORTE. AF_09/2024</t>
  </si>
  <si>
    <t>RECONSTRUÇÃO DE BASE E SUB-BASE PARA PAVIMENTAÇÃO DE SOLO (PREDOMINANTEMENTE ARENOSO) BRITA - 50%-50% COM CIMENTO - 4%, MISTURA EM USINA, COM ESPESSURA DE 20 CM - EXCLUSIVE CARGA E TRANSPORTE. AF_09/2024</t>
  </si>
  <si>
    <t>RECONSTRUÇÃO DE BASE E SUB-BASE PARA PAVIMENTAÇÃO DE SOLO (PREDOMINANTEMENTE ARENOSO) BRITA - 50%-50% COM CIMENTO - 6%, MISTURA EM PISTA, COM ESPESSURA DE 10 CM - EXCLUSIVE ESCAVAÇÃO, CARGA E TRANSPORTE E SOLO. AF_09/2024</t>
  </si>
  <si>
    <t>RECONSTRUÇÃO DE BASE E SUB-BASE PARA PAVIMENTAÇÃO DE SOLO (PREDOMINANTEMENTE ARENOSO) BRITA - 50%-50% COM CIMENTO - 6%, MISTURA EM PISTA, COM ESPESSURA DE 15 CM - EXCLUSIVE ESCAVAÇÃO, CARGA E TRANSPORTE E SOLO. AF_09/2024</t>
  </si>
  <si>
    <t>RECONSTRUÇÃO DE BASE E SUB-BASE PARA PAVIMENTAÇÃO DE SOLO (PREDOMINANTEMENTE ARENOSO) BRITA - 50%-50% COM CIMENTO - 6%, MISTURA EM PISTA, COM ESPESSURA DE 20 CM - EXCLUSIVE ESCAVAÇÃO, CARGA E TRANSPORTE E SOLO. AF_09/2024</t>
  </si>
  <si>
    <t>RECONSTRUÇÃO DE BASE E SUB-BASE PARA PAVIMENTAÇÃO DE SOLO (PREDOMINANTEMENTE ARENOSO) BRITA - 50%-50% COM CIMENTO - 6%, MISTURA EM USINA, COM ESPESSURA DE 10 CM - EXCLUSIVE CARGA E TRANSPORTE. AF_09/2024</t>
  </si>
  <si>
    <t>RECONSTRUÇÃO DE BASE E SUB-BASE PARA PAVIMENTAÇÃO DE SOLO (PREDOMINANTEMENTE ARENOSO) BRITA - 50%-50% COM CIMENTO - 6%, MISTURA EM USINA, COM ESPESSURA DE 15 CM - EXCLUSIVE CARGA E TRANSPORTE. AF_09/2024</t>
  </si>
  <si>
    <t>RECONSTRUÇÃO DE BASE E SUB-BASE PARA PAVIMENTAÇÃO DE SOLO (PREDOMINANTEMENTE ARENOSO) BRITA - 50%-50% COM CIMENTO - 6%, MISTURA EM USINA, COM ESPESSURA DE 20 CM - EXCLUSIVE CARGA E TRANSPORTE. AF_09/2024</t>
  </si>
  <si>
    <t>RECONSTRUÇÃO DE BASE E SUB-BASE PARA PAVIMENTAÇÃO DE SOLO (PREDOMINANTEMENTE ARENOSO) BRITA - 50%-50% COM CIMENTO - 8%, MISTURA EM PISTA, COM ESPESSURA DE 10 CM - EXCLUSIVE ESCAVAÇÃO, CARGA E TRANSPORTE E SOLO. AF_09/2024</t>
  </si>
  <si>
    <t>RECONSTRUÇÃO DE BASE E SUB-BASE PARA PAVIMENTAÇÃO DE SOLO (PREDOMINANTEMENTE ARENOSO) BRITA - 50%-50% COM CIMENTO - 8%, MISTURA EM PISTA, COM ESPESSURA DE 15 CM - EXCLUSIVE ESCAVAÇÃO, CARGA E TRANSPORTE E SOLO. AF_09/2024</t>
  </si>
  <si>
    <t>RECONSTRUÇÃO DE BASE E SUB-BASE PARA PAVIMENTAÇÃO DE SOLO (PREDOMINANTEMENTE ARENOSO) BRITA - 50%-50% COM CIMENTO - 8%, MISTURA EM PISTA, COM ESPESSURA DE 20 CM - EXCLUSIVE ESCAVAÇÃO, CARGA E TRANSPORTE E SOLO. AF_09/2024</t>
  </si>
  <si>
    <t>RECONSTRUÇÃO DE BASE E SUB-BASE PARA PAVIMENTAÇÃO DE SOLO (PREDOMINANTEMENTE ARENOSO) BRITA - 50%-50% COM CIMENTO - 8%, MISTURA EM USINA, COM ESPESSURA DE 10 CM - EXCLUSIVE CARGA E TRANSPORTE. AF_09/2024</t>
  </si>
  <si>
    <t>RECONSTRUÇÃO DE BASE E SUB-BASE PARA PAVIMENTAÇÃO DE SOLO (PREDOMINANTEMENTE ARENOSO) BRITA - 50%-50% COM CIMENTO - 8%, MISTURA EM USINA, COM ESPESSURA DE 15 CM - EXCLUSIVE CARGA E TRANSPORTE. AF_09/2024</t>
  </si>
  <si>
    <t>RECONSTRUÇÃO DE BASE E SUB-BASE PARA PAVIMENTAÇÃO DE SOLO (PREDOMINANTEMENTE ARENOSO) BRITA - 50%-50% COM CIMENTO - 8%, MISTURA EM USINA, COM ESPESSURA DE 20 CM - EXCLUSIVE CARGA E TRANSPORTE. AF_09/2024</t>
  </si>
  <si>
    <t>RECONSTRUÇÃO DE BASE E SUB-BASE PARA PAVIMENTAÇÃO DE SOLO (PREDOMINANTEMENTE ARENOSO) BRITA - 50%-50%, MISTURA EM PISTA, COM ESPESSURA DE 10 CM - EXCLUSIVE ESCAVAÇÃO, CARGA E TRANSPORTE E SOLO. AF_09/2024</t>
  </si>
  <si>
    <t>RECONSTRUÇÃO DE BASE E SUB-BASE PARA PAVIMENTAÇÃO DE SOLO (PREDOMINANTEMENTE ARENOSO) BRITA - 50%-50%, MISTURA EM PISTA, COM ESPESSURA DE 15 CM - EXCLUSIVE ESCAVAÇÃO, CARGA E TRANSPORTE E SOLO. AF_09/2024</t>
  </si>
  <si>
    <t>RECONSTRUÇÃO DE BASE E SUB-BASE PARA PAVIMENTAÇÃO DE SOLO (PREDOMINANTEMENTE ARENOSO) BRITA - 50%-50%, MISTURA EM PISTA, COM ESPESSURA DE 20 CM - EXCLUSIVE ESCAVAÇÃO, CARGA E TRANSPORTE E SOLO. AF_09/2024</t>
  </si>
  <si>
    <t>RECONSTRUÇÃO DE BASE E SUB-BASE PARA PAVIMENTAÇÃO DE SOLO (PREDOMINANTEMENTE ARENOSO) BRITA - 50%-50%, MISTURA EM USINA, COM ESPESSURA DE 10 CM - EXCLUSIVE CARGA E TRANSPORTE. AF_09/2024</t>
  </si>
  <si>
    <t>RECONSTRUÇÃO DE BASE E SUB-BASE PARA PAVIMENTAÇÃO DE SOLO (PREDOMINANTEMENTE ARENOSO) BRITA - 50%-50%, MISTURA EM USINA, COM ESPESSURA DE 15 CM - EXCLUSIVE CARGA E TRANSPORTE. AF_09/2024</t>
  </si>
  <si>
    <t>RECONSTRUÇÃO DE BASE E SUB-BASE PARA PAVIMENTAÇÃO DE SOLO (PREDOMINANTEMENTE ARENOSO) BRITA - 50%-50%, MISTURA EM USINA, COM ESPESSURA DE 20 CM - EXCLUSIVE CARGA E TRANSPORTE. AF_09/2024</t>
  </si>
  <si>
    <t>RECONSTRUÇÃO DE BASE E SUB-BASE PARA PAVIMENTAÇÃO DE SOLO (PREDOMINANTEMENTE ARENOSO) COM CIMENTO - 6%, MISTURA EM PISTA, COM ESPESSURA DE 10 CM - EXCLUSIVE ESCAVAÇÃO, CARGA E TRANSPORTE E SOLO. AF_09/2024</t>
  </si>
  <si>
    <t>RECONSTRUÇÃO DE BASE E SUB-BASE PARA PAVIMENTAÇÃO DE SOLO (PREDOMINANTEMENTE ARENOSO) COM CIMENTO - 6%, MISTURA EM PISTA, COM ESPESSURA DE 15 CM - EXCLUSIVE ESCAVAÇÃO, CARGA E TRANSPORTE E SOLO. AF_09/2024</t>
  </si>
  <si>
    <t>RECONSTRUÇÃO DE BASE E SUB-BASE PARA PAVIMENTAÇÃO DE SOLO (PREDOMINANTEMENTE ARENOSO) COM CIMENTO - 6%, MISTURA EM PISTA, COM ESPESSURA DE 20 CM - EXCLUSIVE ESCAVAÇÃO, CARGA E TRANSPORTE E SOLO. AF_09/2024</t>
  </si>
  <si>
    <t>RECONSTRUÇÃO DE BASE E SUB-BASE PARA PAVIMENTAÇÃO DE SOLO (PREDOMINANTEMENTE ARENOSO) COM CIMENTO - 6%, MISTURA EM USINA, COM ESPESSURA DE 10 CM - EXCLUSIVE CARGA E TRANSPORTE. AF_09/2024</t>
  </si>
  <si>
    <t>RECONSTRUÇÃO DE BASE E SUB-BASE PARA PAVIMENTAÇÃO DE SOLO (PREDOMINANTEMENTE ARENOSO) COM CIMENTO - 6%, MISTURA EM USINA, COM ESPESSURA DE 15 CM - EXCLUSIVE CARGA E TRANSPORTE. AF_09/2024</t>
  </si>
  <si>
    <t>RECONSTRUÇÃO DE BASE E SUB-BASE PARA PAVIMENTAÇÃO DE SOLO (PREDOMINANTEMENTE ARENOSO) COM CIMENTO - 6%, MISTURA EM USINA, COM ESPESSURA DE 20 CM - EXCLUSIVE CARGA E TRANSPORTE. AF_09/2024</t>
  </si>
  <si>
    <t>RECONSTRUÇÃO DE BASE E SUB-BASE PARA PAVIMENTAÇÃO DE SOLO (PREDOMINANTEMENTE ARENOSO) COM CIMENTO - 8%, MISTURA EM PISTA, COM ESPESSURA DE 10 CM - EXCLUSIVE ESCAVAÇÃO, CARGA E TRANSPORTE E SOLO. AF_09/2024</t>
  </si>
  <si>
    <t>RECONSTRUÇÃO DE BASE E SUB-BASE PARA PAVIMENTAÇÃO DE SOLO (PREDOMINANTEMENTE ARENOSO) COM CIMENTO - 8%, MISTURA EM PISTA, COM ESPESSURA DE 15 CM - EXCLUSIVE ESCAVAÇÃO, CARGA E TRANSPORTE E SOLO. AF_09/2024</t>
  </si>
  <si>
    <t>RECONSTRUÇÃO DE BASE E SUB-BASE PARA PAVIMENTAÇÃO DE SOLO (PREDOMINANTEMENTE ARENOSO) COM CIMENTO - 8%, MISTURA EM PISTA, COM ESPESSURA DE 20 CM - EXCLUSIVE ESCAVAÇÃO, CARGA E TRANSPORTE E SOLO. AF_09/2024</t>
  </si>
  <si>
    <t>RECONSTRUÇÃO DE BASE E SUB-BASE PARA PAVIMENTAÇÃO DE SOLO (PREDOMINANTEMENTE ARENOSO) COM CIMENTO - 8%, MISTURA EM USINA, COM ESPESSURA DE 10 CM - EXCLUSIVE CARGA E TRANSPORTE. AF_09/2024</t>
  </si>
  <si>
    <t>RECONSTRUÇÃO DE BASE E SUB-BASE PARA PAVIMENTAÇÃO DE SOLO (PREDOMINANTEMENTE ARENOSO) COM CIMENTO - 8%, MISTURA EM USINA, COM ESPESSURA DE 15 CM - EXCLUSIVE CARGA E TRANSPORTE. AF_09/2024</t>
  </si>
  <si>
    <t>RECONSTRUÇÃO DE BASE E SUB-BASE PARA PAVIMENTAÇÃO DE SOLO (PREDOMINANTEMENTE ARENOSO) COM CIMENTO - 8%, MISTURA EM USINA, COM ESPESSURA DE 20 CM - EXCLUSIVE CARGA E TRANSPORTE. AF_09/2024</t>
  </si>
  <si>
    <t>RECONSTRUÇÃO DE BASE E SUB-BASE PARA PAVIMENTAÇÃO DE SOLO (PREDOMINANTEMENTE ARENOSO) MELHORADO COM CIMENTO - 2%, MISTURA EM PISTA, COM ESPESSURA DE 10 CM - EXCLUSIVE ESCAVAÇÃO, CARGA E TRANSPORTE E SOLO. AF_09/2024</t>
  </si>
  <si>
    <t>RECONSTRUÇÃO DE BASE E SUB-BASE PARA PAVIMENTAÇÃO DE SOLO (PREDOMINANTEMENTE ARENOSO) MELHORADO COM CIMENTO - 2%, MISTURA EM PISTA, COM ESPESSURA DE 15 CM - EXCLUSIVE ESCAVAÇÃO, CARGA E TRANSPORTE E SOLO. AF_09/2024</t>
  </si>
  <si>
    <t>RECONSTRUÇÃO DE BASE E SUB-BASE PARA PAVIMENTAÇÃO DE SOLO (PREDOMINANTEMENTE ARENOSO) MELHORADO COM CIMENTO - 2%, MISTURA EM PISTA, COM ESPESSURA DE 20 CM - EXCLUSIVE ESCAVAÇÃO, CARGA E TRANSPORTE E SOLO. AF_09/2024</t>
  </si>
  <si>
    <t>RECONSTRUÇÃO DE BASE E SUB-BASE PARA PAVIMENTAÇÃO DE SOLO (PREDOMINANTEMENTE ARENOSO) MELHORADO COM CIMENTO - 2%, MISTURA EM USINA, COM ESPESSURA DE 10 CM - EXCLUSIVE CARGA E TRANSPORTE. AF_09/2024</t>
  </si>
  <si>
    <t>RECONSTRUÇÃO DE BASE E SUB-BASE PARA PAVIMENTAÇÃO DE SOLO (PREDOMINANTEMENTE ARENOSO) MELHORADO COM CIMENTO - 2%, MISTURA EM USINA, COM ESPESSURA DE 15 CM - EXCLUSIVE CARGA E TRANSPORTE. AF_09/2024</t>
  </si>
  <si>
    <t>RECONSTRUÇÃO DE BASE E SUB-BASE PARA PAVIMENTAÇÃO DE SOLO (PREDOMINANTEMENTE ARENOSO) MELHORADO COM CIMENTO - 2%, MISTURA EM USINA, COM ESPESSURA DE 20 CM - EXCLUSIVE CARGA E TRANSPORTE. AF_09/2024</t>
  </si>
  <si>
    <t>RECONSTRUÇÃO DE BASE E SUB-BASE PARA PAVIMENTAÇÃO DE SOLO (PREDOMINANTEMENTE ARENOSO) MELHORADO COM CIMENTO - 4%, MISTURA EM PISTA, COM ESPESSURA DE 10 CM - EXCLUSIVE ESCAVAÇÃO, CARGA E TRANSPORTE E SOLO. AF_09/2024</t>
  </si>
  <si>
    <t>RECONSTRUÇÃO DE BASE E SUB-BASE PARA PAVIMENTAÇÃO DE SOLO (PREDOMINANTEMENTE ARENOSO) MELHORADO COM CIMENTO - 4%, MISTURA EM PISTA, COM ESPESSURA DE 15 CM - EXCLUSIVE ESCAVAÇÃO, CARGA E TRANSPORTE E SOLO. AF_09/2024</t>
  </si>
  <si>
    <t>RECONSTRUÇÃO DE BASE E SUB-BASE PARA PAVIMENTAÇÃO DE SOLO (PREDOMINANTEMENTE ARENOSO) MELHORADO COM CIMENTO - 4%, MISTURA EM PISTA, COM ESPESSURA DE 20 CM - EXCLUSIVE ESCAVAÇÃO, CARGA E TRANSPORTE E SOLO. AF_09/2024</t>
  </si>
  <si>
    <t>RECONSTRUÇÃO DE BASE E SUB-BASE PARA PAVIMENTAÇÃO DE SOLO (PREDOMINANTEMENTE ARENOSO) MELHORADO COM CIMENTO - 4%, MISTURA EM USINA, COM ESPESSURA DE 10 CM - EXCLUSIVE CARGA E TRANSPORTE. AF_09/2024</t>
  </si>
  <si>
    <t>RECONSTRUÇÃO DE BASE E SUB-BASE PARA PAVIMENTAÇÃO DE SOLO (PREDOMINANTEMENTE ARENOSO) MELHORADO COM CIMENTO - 4%, MISTURA EM USINA, COM ESPESSURA DE 15 CM - EXCLUSIVE CARGA E TRANSPORTE. AF_09/2024</t>
  </si>
  <si>
    <t>RECONSTRUÇÃO DE BASE E SUB-BASE PARA PAVIMENTAÇÃO DE SOLO (PREDOMINANTEMENTE ARENOSO) MELHORADO COM CIMENTO - 4%, MISTURA EM USINA, COM ESPESSURA DE 20 CM - EXCLUSIVE CARGA E TRANSPORTE. AF_09/2024</t>
  </si>
  <si>
    <t>RECONSTRUÇÃO DE BASE E SUB-BASE PARA PAVIMENTAÇÃO DE SOLO (PREDOMINANTEMENTE ARGILOSO) BRITA - 40%-60%, MISTURA EM PISTA, COM ESPESSURA DE 10 CM - EXCLUSIVE ESCAVAÇÃO, CARGA E TRANSPORTE E SOLO. AF_09/2024</t>
  </si>
  <si>
    <t>RECONSTRUÇÃO DE BASE E SUB-BASE PARA PAVIMENTAÇÃO DE SOLO (PREDOMINANTEMENTE ARGILOSO) BRITA - 40%-60%, MISTURA EM PISTA, COM ESPESSURA DE 15 CM - EXCLUSIVE ESCAVAÇÃO, CARGA E TRANSPORTE E SOLO. AF_09/2024</t>
  </si>
  <si>
    <t>RECONSTRUÇÃO DE BASE E SUB-BASE PARA PAVIMENTAÇÃO DE SOLO (PREDOMINANTEMENTE ARGILOSO) BRITA - 40%-60%, MISTURA EM PISTA, COM ESPESSURA DE 20 CM - EXCLUSIVE ESCAVAÇÃO, CARGA E TRANSPORTE E SOLO. AF_09/2024</t>
  </si>
  <si>
    <t>RECONSTRUÇÃO DE BASE E SUB-BASE PARA PAVIMENTAÇÃO DE SOLO (PREDOMINANTEMENTE ARGILOSO) BRITA - 40%-60%, MISTURA EM USINA, COM ESPESSURA DE 10 CM - EXCLUSIVE CARGA E TRANSPORTE. AF_09/2024</t>
  </si>
  <si>
    <t>RECONSTRUÇÃO DE BASE E SUB-BASE PARA PAVIMENTAÇÃO DE SOLO (PREDOMINANTEMENTE ARGILOSO) BRITA - 40%-60%, MISTURA EM USINA, COM ESPESSURA DE 15 CM - EXCLUSIVE CARGA E TRANSPORTE. AF_09/2024</t>
  </si>
  <si>
    <t>RECONSTRUÇÃO DE BASE E SUB-BASE PARA PAVIMENTAÇÃO DE SOLO (PREDOMINANTEMENTE ARGILOSO) BRITA - 40%-60%, MISTURA EM USINA, COM ESPESSURA DE 20 CM - EXCLUSIVE CARGA E TRANSPORTE. AF_09/2024</t>
  </si>
  <si>
    <t>RECONSTRUÇÃO DE BASE E SUB-BASE PARA PAVIMENTAÇÃO DE SOLO (PREDOMINANTEMENTE ARGILOSO) BRITA - 50%-50%, MISTURA EM PISTA, COM ESPESSURA DE 10 CM - EXCLUSIVE ESCAVAÇÃO, CARGA E TRANSPORTE E SOLO. AF_09/2024</t>
  </si>
  <si>
    <t>RECONSTRUÇÃO DE BASE E SUB-BASE PARA PAVIMENTAÇÃO DE SOLO (PREDOMINANTEMENTE ARGILOSO) BRITA - 50%-50%, MISTURA EM PISTA, COM ESPESSURA DE 15 CM - EXCLUSIVE ESCAVAÇÃO, CARGA E TRANSPORTE E SOLO. AF_09/2024</t>
  </si>
  <si>
    <t>RECONSTRUÇÃO DE BASE E SUB-BASE PARA PAVIMENTAÇÃO DE SOLO (PREDOMINANTEMENTE ARGILOSO) BRITA - 50%-50%, MISTURA EM PISTA, COM ESPESSURA DE 20 CM - EXCLUSIVE ESCAVAÇÃO, CARGA E TRANSPORTE E SOLO. AF_09/2024</t>
  </si>
  <si>
    <t>RECONSTRUÇÃO DE BASE E SUB-BASE PARA PAVIMENTAÇÃO DE SOLO (PREDOMINANTEMENTE ARGILOSO) BRITA - 50%-50%, MISTURA EM USINA, COM ESPESSURA DE 10 CM - EXCLUSIVE CARGA E TRANSPORTE. AF_09/2024</t>
  </si>
  <si>
    <t>RECONSTRUÇÃO DE BASE E SUB-BASE PARA PAVIMENTAÇÃO DE SOLO (PREDOMINANTEMENTE ARGILOSO) BRITA - 50%-50%, MISTURA EM USINA, COM ESPESSURA DE 15 CM - EXCLUSIVE CARGA E TRANSPORTE. AF_09/2024</t>
  </si>
  <si>
    <t>RECONSTRUÇÃO DE BASE E SUB-BASE PARA PAVIMENTAÇÃO DE SOLO (PREDOMINANTEMENTE ARGILOSO) BRITA - 50%-50%, MISTURA EM USINA, COM ESPESSURA DE 20 CM - EXCLUSIVE CARGA E TRANSPORTE. AF_09/2024</t>
  </si>
  <si>
    <t>RECONSTRUÇÃO DE BASE E SUB-BASE PARA PAVIMENTAÇÃO DE SOLO DE COMPORTAMENTO LATERÍTICO (ARENOSO), COM ESPESSURA DE 10 CM - EXCLUSIVE ESCAVAÇÃO, CARGA E TRANSPORTE E SOLO. AF_09/2024</t>
  </si>
  <si>
    <t>RECONSTRUÇÃO DE BASE E SUB-BASE PARA PAVIMENTAÇÃO DE SOLO DE COMPORTAMENTO LATERÍTICO (ARENOSO), COM ESPESSURA DE 15 CM - EXCLUSIVE ESCAVAÇÃO, CARGA E TRANSPORTE E SOLO. AF_09/2024</t>
  </si>
  <si>
    <t>RECONSTRUÇÃO DE BASE E SUB-BASE PARA PAVIMENTAÇÃO DE SOLO DE COMPORTAMENTO LATERÍTICO (ARENOSO), COM ESPESSURA DE 20 CM - EXCLUSIVE ESCAVAÇÃO, CARGA E TRANSPORTE E SOLO. AF_09/2024</t>
  </si>
  <si>
    <t>REGULARIZAÇÃO DE SUPERFÍCIES COM MOTONIVELADORA. AF_09/2024</t>
  </si>
  <si>
    <t>REGULARIZAÇÃO E COMPACTAÇÃO DE SUBLEITO DE SOLO PREDOMINANTEMENTE ARENOSO, PARA OBRAS DE CONSTRUÇÃO DE PAVIMENTOS. AF_09/2024</t>
  </si>
  <si>
    <t>REGULARIZAÇÃO E COMPACTAÇÃO DE SUBLEITO DE SOLO PREDOMINANTEMENTE ARENOSO, PARA OBRAS DE RECONSTRUÇÃO DE PAVIMENTOS. AF_09/2024</t>
  </si>
  <si>
    <t>REGULARIZAÇÃO E COMPACTAÇÃO DE SUBLEITO DE SOLO PREDOMINANTEMENTE ARGILOSO, PARA OBRAS DE CONSTRUÇÃO DE PAVIMENTOS. AF_09/2024</t>
  </si>
  <si>
    <t>REGULARIZAÇÃO E COMPACTAÇÃO DE SUBLEITO DE SOLO PREDOMINANTEMENTE ARGILOSO, PARA OBRAS DE RECONSTRUÇÃO DE PAVIMENTOS. AF_09/2024</t>
  </si>
  <si>
    <t>BOMBA CENTRÍFUGA, MONOFÁSICA, 0,5 CV OU 0,49 HP, HM 6 A 20 M, Q 1,2 A 8,3 M3/H - FORNECIMENTO E INSTALAÇÃO. AF_11/2025_PS</t>
  </si>
  <si>
    <t>BOMBA CENTRÍFUGA, TRIFÁSICA, 1,0 CV OU 0,99 HP, HM 14 A 40 M, Q 0,6 A 8,4 M3/H - FORNECIMENTO E INSTALAÇÃO. AF_11/2025_PS</t>
  </si>
  <si>
    <t>BOMBA CENTRÍFUGA, TRIFÁSICA, 1,5 CV OU 1,48 HP, HM 10 A 24 M, Q 6,1 A 21,9 M3/H - FORNECIMENTO E INSTALAÇÃO. AF_11/2025_PS</t>
  </si>
  <si>
    <t>BOMBA CENTRÍFUGA, TRIFÁSICA, 1,5 CV OU 1,48 HP, HM 10 A 24 M, Q 6,1 A 21,9 M3/H, 2 UNIDADES, INCLUSO QUADRO ELÉTRICO - FORNECIMENTO E INSTALAÇÃO. AF_11/2025</t>
  </si>
  <si>
    <t>BOMBA CENTRÍFUGA, TRIFÁSICA, 1,5 CV OU 1,48 HP, HM 10 A 70 M, Q 1,8 A 5,3 M3/H - FORNECIMENTO E INSTALAÇÃO. AF_11/2025_PS</t>
  </si>
  <si>
    <t>BOMBA CENTRÍFUGA, TRIFÁSICA, 10 CV OU 9,86 HP, HM 85 A 140 M, Q 4,2 A 14,9 M3/H - FORNECIMENTO E INSTALAÇÃO. AF_11/2025_PS</t>
  </si>
  <si>
    <t>BOMBA CENTRÍFUGA, TRIFÁSICA, 3 CV OU 2,96 HP, HM 34 A 40 M, Q 8,6 A 14,8 M3/H - FORNECIMENTO E INSTALAÇÃO. AF_11/2025_PS</t>
  </si>
  <si>
    <t>BOMBA CENTRÍFUGA, TRIFÁSICA, 3 CV OU 2,96 HP, HM 34 A 40 M, Q 8,6 A 14,8 M3/H, 2 UNIDADES, INCLUSO QUADRO ELÉTRICO - FORNECIMENTO E INSTALAÇÃO. AF_11/2025</t>
  </si>
  <si>
    <t>BOMBA SUBMERSÍVEL, TRIFÁSICA, 3,80 CV OU 3,75 HP, HM 5 A 25,5 M, Q 3,6 A 61,2 M3/H - FORNECIMENTO E INSTALAÇÃO. AF_11/2025</t>
  </si>
  <si>
    <t>CHAVE DE BOIA AUTOMÁTICA SUPERIOR/INFERIOR 15A/250V - FORNECIMENTO E INSTALAÇÃO. AF_11/2025</t>
  </si>
  <si>
    <t>CONJUNTO FLUTUANTE DE SUCÇÃO DE 1", TECHNIK OU EQUIVALENTE - FORNECIMENTO E INSTALAÇÃO. AF_11/2025</t>
  </si>
  <si>
    <t>INSTALAÇÃO DE BOMBA CENTRÍFUGA, MONOFÁSICA, 0,5 CV OU 0,49 HP, HM 6 A 20 M, Q 1,2 A 8,3 M3/H (SEM FORNECIMENTO). AF_11/2025_PS</t>
  </si>
  <si>
    <t>INSTALAÇÃO DE BOMBA CENTRÍFUGA, TRIFÁSICA, 1,0 CV OU 0,99 HP, HM 14 A 40 M, Q 0,6 A 8,4 M3/H (SEM FORNECIMENTO). AF_11/2025_PS</t>
  </si>
  <si>
    <t>INSTALAÇÃO DE BOMBA CENTRÍFUGA, TRIFÁSICA, 1,5 CV OU 1,48 HP (SEM FORNECIMENTO). AF_11/2025_PS</t>
  </si>
  <si>
    <t>INSTALAÇÃO DE BOMBA CENTRÍFUGA, TRIFÁSICA, 10 CV OU 9,86 HP, HM 85 A 140 M, Q 4,2 A 14,9 M3/H (SEM FORNECIMENTO). AF_11/2025_PS</t>
  </si>
  <si>
    <t>INSTALAÇÃO DE BOMBA CENTRÍFUGA, TRIFÁSICA, 3 CV OU 2,96 HP, HM 34 A 40 M, Q 8,6 A 14,8 M3/H (SEM FORNECIMENTO). AF_11/2025_PS</t>
  </si>
  <si>
    <t>INSTALAÇÃO DE BOMBA SUBMERSÍVEL, TRIFÁSICA, 3,80 CV OU 3,75 HP, HM 5 A 25,5 M, Q 3,6 A 61,2 M3/H (SEM FORNECIMENTO). AF_11/2025</t>
  </si>
  <si>
    <t>INSTALAÇÃO DE MOTO BOMBA HORIZONTAL ATÉ 10 CV, HM 75 A 80 M, Q 25,4 A 48 M3/H (SEM FORNECIMENTO). AF_11/2025_PS</t>
  </si>
  <si>
    <t>INSTALAÇÃO DE MOTO BOMBA HORIZONTAL DE 12,5 A 25 CV, HM 140 M (SEM FORNECIMENTO). AF_11/2025_PS</t>
  </si>
  <si>
    <t>INSTALAÇÃO DE MOTO BOMBA SUBMERSÍVEL ATÉ 10 CV, HM 21 M (SEM FORNECIMENTO). AF_11/2025</t>
  </si>
  <si>
    <t>INSTALAÇÃO DE MOTO BOMBA SUBMERSÍVEL DE 11 A 25 CV, HM 33 M (SEM FORNECIMENTO). AF_11/2025</t>
  </si>
  <si>
    <t>MOTO BOMBA HORIZONTAL ATÉ 10 CV, HM 75 A 80 M, Q 25,4 A 48 M3/H- FORNECIMENTO E INSTALAÇÃO. AF_11/2025</t>
  </si>
  <si>
    <t>MOTO BOMBA HORIZONTAL DE 12,5 A 25CV, HM 140 M - FORNECIMENTO E INSTALAÇÃO. AF_11/2025</t>
  </si>
  <si>
    <t>MOTO BOMBA SUBMERSÍVEL ATÉ 10 CV, HM 21 M - FORNECIMENTO E INSTALAÇÃO. AF_11/2025</t>
  </si>
  <si>
    <t>MOTO BOMBA SUBMERSÍVEL DE 11 A 25 CV, HM 33 M - FORNECIMENTO E INSTALAÇÃO. AF_11/2025</t>
  </si>
  <si>
    <t>FORNECIMENTO E INSTALAÇÃO DE BRISE DE ALUMÍNIO B57, COM PINTURA ELETROSTÁTICA BRANCA, ACABAMENTO LISO, FIXADO EM PORTA-PAINEL RANHURADO. AF_03/2024</t>
  </si>
  <si>
    <t>FORNECIMENTO E INSTALAÇÃO DE BRISE DE ALUZINC SL4, COM PINTURA ELETROSTÁTICA BRANCA, INCLINAÇÃO DE 45°, ACABAMENTO LISO, FIXADO EM PORTA-PAINEL RANHURADO. AF_03/2024</t>
  </si>
  <si>
    <t>FORNECIMENTO E INSTALAÇÃO DE CAIXA DE ALUMÍNIO PROTETORA PARA CONDENSADORA DE AR-CONDICIONADO, PINTURA ELETROSTÁTICA BRANCA, DIMENSÕES 100 CM X 78 CM X 50 CM. AF_03/2024</t>
  </si>
  <si>
    <t>FORNECIMENTO E INSTALAÇÃO DE CONJUNTO DE BRISE EM REQUADRO DE ALUMÍNIO DESLIZANTE, COM PERFIS INTERNOS TUBULARES FIXOS, COM PINTURA ELETROSTÁTICA BRANCA, ACABAMENTO, 150 CM X 265 CM. AF_03/2024</t>
  </si>
  <si>
    <t>CAIXA ENTERRADA HIDRÁULICA RETANGULAR, EM CONCRETO PRÉ-MOLDADO, DIMENSÕES INTERNAS: 1X1X0,5 M. AF_12/2020</t>
  </si>
  <si>
    <t>CAIXA ENTERRADA PARA INSTALAÇÕES TELEFÔNICAS TIPO R2, EM ALVENARIA COM BLOCOS DE CONCRETO, DIMENSÕES INTERNAS: 0,52X1,07X0,60 M, EXCLUINDO TAMPÃO. AF_12/2020</t>
  </si>
  <si>
    <t>CAIXA ENTERRADA PARA INSTALAÇÕES TELEFÔNICAS TIPO R3, EM ALVENARIA COM BLOCOS DE CONCRETO, DIMENSÕES INTERNAS: 1,2X1,5X1,40 M, EXCLUINDO TAMPÃO. AF_12/2020</t>
  </si>
  <si>
    <t>CAIXA COM GRELHA RETANGULAR DE FERRO FUNDIDO, EM ALVENARIA COM TIJOLOS CERÂMICOS MACIÇOS, DIMENSÕES INTERNAS: 0,15 X 1,00 X 0,3 M. AF_05/2025</t>
  </si>
  <si>
    <t>CAIXA COM GRELHA RETANGULAR DE FERRO FUNDIDO, EM ALVENARIA COM TIJOLOS CERÂMICOS MACIÇOS, DIMENSÕES INTERNAS: 0,20 X 1,00 X 0,4 M. AF_05/2025</t>
  </si>
  <si>
    <t>CAIXA COM GRELHA RETANGULAR DE FERRO FUNDIDO, EM ALVENARIA COM TIJOLOS CERÂMICOS MACIÇOS, DIMENSÕES INTERNAS: 0,30 X 1,00 X 0,5 M. AF_05/2025</t>
  </si>
  <si>
    <t>CANALETA DE CONCRETO POLIMÉRICO COM GRELHA, LARGURA DE 13 CM - FORNECIMENTO E INSTALAÇÃO. AF_05/2025</t>
  </si>
  <si>
    <t>CANALETA MEIA CANA PRÉ-MOLDADA DE CONCRETO (D = 20 CM) - FORNECIMENTO E INSTALAÇÃO. AF_05/2025</t>
  </si>
  <si>
    <t>CANALETA MEIA CANA PRÉ-MOLDADA DE CONCRETO (D = 30 CM) - FORNECIMENTO E INSTALAÇÃO. AF_05/2025</t>
  </si>
  <si>
    <t>CANALETA MEIA CANA PRÉ-MOLDADA DE CONCRETO (D = 40 CM) - FORNECIMENTO E INSTALAÇÃO. AF_05/2025</t>
  </si>
  <si>
    <t>CANALETA MEIA CANA PRÉ-MOLDADA DE CONCRETO (D = 50 CM) - FORNECIMENTO E INSTALAÇÃO. AF_05/2025</t>
  </si>
  <si>
    <t>CANALETA MEIA CANA PRÉ-MOLDADA DE CONCRETO (D = 60 CM) - FORNECIMENTO E INSTALAÇÃO. AF_05/2025</t>
  </si>
  <si>
    <t>CANALETA MEIA CANA PRÉ-MOLDADA DE CONCRETO (D = 80 CM) - FORNECIMENTO E INSTALAÇÃO. AF_05/2025</t>
  </si>
  <si>
    <t>CANALETA PRÉ-MOLDADA DE CONCRETO, COM GRELHA PERFURADA DE CONCRETO, GEOMETRIA RETANGULAR, COM DIMENSÕES INTERNAS: L=0,20 M; H=0,20 M; C=*0,60* M - FORNECIMENTO E INSTALAÇÃO. AF_05/2025</t>
  </si>
  <si>
    <t>CONCRETAGEM DE VALETA/ CANALETA MOLDADA IN LOCO. AF_05/2025</t>
  </si>
  <si>
    <t>EXECUÇÃO DE CANALETA DE CONCRETO ARMADO MOLDADA IN LOCO, ESPESSURA DE 0,1 M, GEOMETRIA QUADRADA, COM DIMENSÕES INTERNAS: L=0,20 M; H=0,20 M. AF_05/2025</t>
  </si>
  <si>
    <t>EXECUÇÃO DE CANALETA DE CONCRETO ARMADO MOLDADA IN LOCO, ESPESSURA DE 0,1 M, GEOMETRIA QUADRADA, COM DIMENSÕES INTERNAS: L=0,25 M; H=0,25 M. AF_05/2025</t>
  </si>
  <si>
    <t>EXECUÇÃO DE CANALETA DE CONCRETO ARMADO MOLDADA IN LOCO, ESPESSURA DE 0,1 M, GEOMETRIA QUADRADA, COM DIMENSÕES INTERNAS: L=0,30 M; H=0,30 M. AF_05/2025</t>
  </si>
  <si>
    <t>EXECUÇÃO DE CANALETA DE CONCRETO ARMADO MOLDADA IN LOCO, ESPESSURA DE 0,1 M, GEOMETRIA QUADRADA, COM DIMENSÕES INTERNAS: L=0,35 M; H=0,35 M. AF_05/2025</t>
  </si>
  <si>
    <t>EXECUÇÃO DE CANALETA DE CONCRETO ARMADO MOLDADA IN LOCO, ESPESSURA DE 0,1 M, GEOMETRIA QUADRADA, COM DIMENSÕES INTERNAS: L=0,40 M; H=0,40 M. AF_05/2025</t>
  </si>
  <si>
    <t>EXECUÇÃO DE CANALETA DE CONCRETO ARMADO MOLDADA IN LOCO, ESPESSURA DE 0,1 M, GEOMETRIA QUADRADA, COM DIMENSÕES INTERNAS: L=0,50 M; H=0,50 M. AF_05/2025</t>
  </si>
  <si>
    <t>EXECUÇÃO DE CANALETA DE CONCRETO ARMADO MOLDADA IN LOCO, ESPESSURA DE 0,1 M, GEOMETRIA QUADRADA, COM DIMENSÕES INTERNAS: L=0,60 M; H=0,60 M. AF_05/2025</t>
  </si>
  <si>
    <t>EXECUÇÃO DE CANALETA DE CONCRETO MOLDADO IN LOCO, COM GRELHA DE CONCRETO; ESPESSURA DE 0,15 M, GEOMETRIA RETANGULAR, COM DIMENSÕES INTERNAS: L=0,4 M; H=*0,3*M. AF_05/2025</t>
  </si>
  <si>
    <t>EXECUÇÃO DE CANALETA DE CONCRETO MOLDADO IN LOCO, COM GRELHA DE CONCRETO; ESPESSURA DE 0,15 M, GEOMETRIA RETANGULAR, COM DIMENSÕES INTERNAS: L=0,60 M; H=0,50 M. AF_05/2025</t>
  </si>
  <si>
    <t>EXECUÇÃO DE CANALETA DE CONCRETO MOLDADO IN LOCO, COM GRELHA DE CONCRETO; ESPESSURA DE 0,15 M, GEOMETRIA RETANGULAR, COM DIMENSÕES INTERNAS:L=*0,6* M; H=* 0,3* M. AF_05/2025</t>
  </si>
  <si>
    <t>EXECUÇÃO DE CANALETA DE CONCRETO MOLDADO IN LOCO, COM GRELHA DE CONCRETO; ESPESSURA DE 0,20 M, GEOMETRIA RETANGULAR, COM DIMENSÕES INTERNAS: L=0,80 M; H=0,30 M. AF_05/2025</t>
  </si>
  <si>
    <t>EXECUÇÃO DE CANALETA DE CONCRETO MOLDADO IN LOCO, COM GRELHA DE CONCRETO; ESPESSURA DE 0,20 M, GEOMETRIA RETANGULAR, COM DIMENSÕES INTERNAS: L=0,80 M; H=0,60 M. AF_05/2025</t>
  </si>
  <si>
    <t>EXECUÇÃO DE CANALETA DE CONCRETO MOLDADO IN LOCO, COM GRELHA DE CONCRETO; ESPESSURA DE 0,20 M, GEOMETRIA RETANGULAR, COM DIMENSÕES INTERNAS: L=0,80 M; H=0,90 M. AF_05/2025</t>
  </si>
  <si>
    <t>EXECUÇÃO DE VALETA DE CONCRETO ARMADO MOLDADO IN LOCO, ESPESSURA DE 0,08 M, GEOMETRIA TRAPEIZOIDAL, COM DIMENSÕES INTERNAS: B1=*1,20* M; B2=*0,4* M; H=0,4 M. AF_05/2025</t>
  </si>
  <si>
    <t>EXECUÇÃO DE VALETA DE CONCRETO ARMADO MOLDADO IN LOCO, ESPESSURA DE 0,08 M, GEOMETRIA TRAPEIZOIDAL, COM DIMENSÕES INTERNAS: B1=0,6 M; B2=0,20 M; H=0,20 M. AF_05/2025</t>
  </si>
  <si>
    <t>EXECUÇÃO DE VALETA DE CONCRETO ARMADO MOLDADO IN LOCO, ESPESSURA DE 0,08 M, GEOMETRIA TRAPEIZOIDAL, COM DIMENSÕES INTERNAS: B1=0,7 M; B2=0,30 M; H=0,20 M. AF_05/2025</t>
  </si>
  <si>
    <t>EXECUÇÃO DE VALETA DE CONCRETO ARMADO MOLDADO IN LOCO, ESPESSURA DE 0,08 M, GEOMETRIA TRAPEIZOIDAL, COM DIMENSÕES INTERNAS: B1=0,8 M; B2=0,30 M; H=0,25 M. AF_05/2025</t>
  </si>
  <si>
    <t>EXECUÇÃO DE VALETA DE CONCRETO ARMADO MOLDADO IN LOCO, ESPESSURA DE 0,08 M, GEOMETRIA TRAPEIZOIDAL, COM DIMENSÕES INTERNAS: B1=0,9 M; B2=0,30 M; H=0,30 M. AF_05/2025</t>
  </si>
  <si>
    <t>EXECUÇÃO DE VALETA DE CONCRETO ARMADO MOLDADO IN LOCO, ESPESSURA DE 0,08 M, GEOMETRIA TRAPEIZOIDAL, COM DIMENSÕES INTERNAS: B1=1,0 M; B2=0,40 M; H=0,30 M. AF_05/2025</t>
  </si>
  <si>
    <t>EXECUÇÃO DE VALETA DE CONCRETO ARMADO MOLDADO IN LOCO, ESPESSURA DE 0,08 M, GEOMETRIA TRAPEIZOIDAL, COM DIMENSÕES INTERNAS: B1=1,1 M; B2=0,40 M; H=0,35 M. AF_05/2025</t>
  </si>
  <si>
    <t>EXECUÇÃO DE VALETA DE CONCRETO MOLDADO IN LOCO, ESPESSURA DE 0,08 M, GEOMETRIA TRAPEIZOIDAL, COM DIMENSÕES INTERNAS: B1=*1,0* M; B2=0,40 M; H=*0,30* M. AF_05/2025</t>
  </si>
  <si>
    <t>EXECUÇÃO DE VALETA DE CONCRETO MOLDADO IN LOCO, ESPESSURA DE 0,08 M, GEOMETRIA TRAPEIZOIDAL, COM DIMENSÕES INTERNAS: B1=*1,2* M; B2=*0,4* M; H= 0,4 M. AF_05/2025</t>
  </si>
  <si>
    <t>EXECUÇÃO DE VALETA DE CONCRETO MOLDADO IN LOCO, ESPESSURA DE 0,08 M, GEOMETRIA TRAPEIZOIDAL, COM DIMENSÕES INTERNAS: B1=*1,5* M; B2=*0,50* M; H=*0,50* M. AF_05/2025</t>
  </si>
  <si>
    <t>EXECUÇÃO DE VALETA DE CONCRETO MOLDADO IN LOCO, ESPESSURA DE 0,08 M, GEOMETRIA TRAPEIZOIDAL, COM DIMENSÕES INTERNAS: B1=*1,8* M; B2=*0,60* M; H=*0,6* M. AF_05/2025</t>
  </si>
  <si>
    <t>EXECUÇÃO DE VALETA DE CONCRETO MOLDADO IN LOCO, ESPESSURA DE 0,08 M, GEOMETRIA TRAPEIZOIDAL, COM DIMENSÕES INTERNAS: B1=*2,0* M; B2=*0,8* M; H=0,6 M. AF_05/2025</t>
  </si>
  <si>
    <t>EXECUÇÃO DE VALETA DE CONCRETO MOLDADO IN LOCO, ESPESSURA DE 0,08 M, GEOMETRIA TRAPEIZOIDAL, COM DIMENSÕES INTERNAS: B1=0,6M; B2=0,20 M; H=0,20 M. AF_05/2025</t>
  </si>
  <si>
    <t>EXECUÇÃO DE VALETA DE CONCRETO MOLDADO IN LOCO, ESPESSURA DE 0,08 M, GEOMETRIA TRAPEIZOIDAL, COM DIMENSÕES INTERNAS: B1=0,7 M; B2=0,30 M; H=0,20 M. AF_05/2025</t>
  </si>
  <si>
    <t>EXECUÇÃO DE VALETA DE CONCRETO MOLDADO IN LOCO, ESPESSURA DE 0,08 M, GEOMETRIA TRAPEIZOIDAL, COM DIMENSÕES INTERNAS: B1=0,8 M; B2=0,30 M; H=0,25 M. AF_05/2025</t>
  </si>
  <si>
    <t>EXECUÇÃO DE VALETA DE CONCRETO MOLDADO IN LOCO, ESPESSURA DE 0,08 M, GEOMETRIA TRAPEIZOIDAL, COM DIMENSÕES INTERNAS: B1=0,9 M; B2=0,30 M; H=0,30 M. AF_05/2025</t>
  </si>
  <si>
    <t>EXECUÇÃO DE VALETA DE CONCRETO MOLDADO IN LOCO, ESPESSURA DE 0,08 M, GEOMETRIA TRAPEIZOIDAL, COM DIMENSÕES INTERNAS: B1=1,2 M; B2=0,6 M; H=0,3 M. AF_05/2025</t>
  </si>
  <si>
    <t>EXECUÇÃO DE VALETA DE CONCRETO MOLDADO IN LOCO, ESPESSURA DE 0,08 M, GEOMETRIA TRAPEIZOIDAL, COM DIMENSÕES INTERNAS: B1=1,6 M; B2=1,0 M; H=0,3 M. AF_05/2025</t>
  </si>
  <si>
    <t>GRELHA ARTICULADA PARA CALHA DE PISO 20X50 CM - FORNECIMENTO E INSTALAÇÃO. AF_05/2025</t>
  </si>
  <si>
    <t>GRELHA DE FERRO FUNDIDO SIMPLES COM REQUADRO, 150 X 1000 MM, ASSENTADA COM ARGAMASSA 1 : 3 CIMENTO: AREIA - FORNECIMENTO E INSTALAÇÃO. AF_05/2025</t>
  </si>
  <si>
    <t>GRELHA DE FERRO FUNDIDO SIMPLES COM REQUADRO, 200 X 1000 MM, ASSENTADA COM ARGAMASSA 1 : 3 CIMENTO: AREIA - FORNECIMENTO E INSTALAÇÃO. AF_05/2025</t>
  </si>
  <si>
    <t>GRELHA DE FERRO FUNDIDO SIMPLES COM REQUADRO, 300 X 1000 MM, ASSENTADA COM ARGAMASSA 1 : 3 CIMENTO: AREIA - FORNECIMENTO E INSTALAÇÃO. AF_05/2025</t>
  </si>
  <si>
    <t>GRELHA PARA CALHA DE PISO 20X50 CM - FORNECIMENTO E INSTALAÇÃO. AF_05/2025</t>
  </si>
  <si>
    <t>PREPARO DE SOLO E GABARITO DE MADEIRA PARA VALETA MOLDADA IN LOCO COM GEOMETRIA TRAPEZOIDAL. AF_05/2025</t>
  </si>
  <si>
    <t>ALAMBRADO EM MOURÕES DE CONCRETO, COM TELA DE ARAME GALVANIZADO (INCLUSIVE MURETA EM CONCRETO). AF_12/2025</t>
  </si>
  <si>
    <t>ALAMBRADO EM PERFIS METÁLICOS RETANGULARES COM GRADIL METÁLICO (EXCLUSIVE MURETA EM CONCRETO). AF_12/2025</t>
  </si>
  <si>
    <t>ALAMBRADO PARA QUADRA POLIESPORTIVA, ESTRUTURADO POR TUBOS DE AÇO GALVANIZADO, (MONTANTES COM DIÂMETRO 2", TRAVESSAS E ESCORAS COM DIÂMETRO 1 ¼"), COM TELA DE ARAME GALVANIZADO, FIO 10 BWG E MALHA QUADRADA 5X5CM (EXCETO MURETA). AF_12/2025</t>
  </si>
  <si>
    <t>ALAMBRADO PARA QUADRA POLIESPORTIVA, ESTRUTURADO POR TUBOS DE AÇO GALVANIZADO, (MONTANTES COM DIÂMETRO 2", TRAVESSAS E ESCORAS COM DIÂMETRO 1 ¼"), COM TELA DE ARAME GALVANIZADO, FIO 12 BWG E MALHA QUADRADA 5X5CM (EXCETO MURETA). AF_12/2025</t>
  </si>
  <si>
    <t>ALAMBRADO PARA QUADRA POLIESPORTIVA, ESTRUTURADO POR TUBOS DE AÇO GALVANIZADO, (MONTANTES COM DIÂMETRO 2", TRAVESSAS E ESCORAS COM DIÂMETRO 1 ¼"), COM TELA DE ARAME GALVANIZADO, FIO 14 BWG E MALHA QUADRADA 5X5CM (EXCETO MURETA). AF_12/2025</t>
  </si>
  <si>
    <t>CERCA COM MOURÕES DE CONCRETO, RETO, 15X15 CM, H= 2,30 M, ESPAÇAMENTO DE 2,5 M, CRAVADOS 0,5 M, ESCORAS DE 10X10 CM A CADA 50 M, COM 12 FIOS DE ARAME DE AÇO OVALADO 15X17 - FORNECIMENTO E INSTALAÇÃO. AF_12/2025</t>
  </si>
  <si>
    <t>CERCA COM MOURÕES DE CONCRETO, RETO, 15X15 CM,H= 2,30 M, ESPAÇAMENTO DE 2,5 M, CRAVADOS 0,5 M, ESCORAS DE 10X10 CM A CADA 50 M, COM 9 FIOS DE ARAME DE AÇO OVALADO 15X17 - FORNECIMENTO E INSTALAÇÃO. AF_12/2025</t>
  </si>
  <si>
    <t>CERCA COM MOURÕES DE CONCRETO, RETO, H=2,30 M, ESPAÇAMENTO DE 2,5 M, CRAVADOS 0,5 M, COM 4 FIOS DE ARAME DE AÇO OVALADO 15X17 - FORNECIMENTO E INSTALAÇÃO. AF_12/2025</t>
  </si>
  <si>
    <t>CERCA COM MOURÕES DE CONCRETO, RETO, H=2,30 M, ESPAÇAMENTO DE 2,5 M, CRAVADOS 0,5 M, COM 4 FIOS DE ARAME FARPADO Nº 14 OU 16 CLASSE 250 - FORNECIMENTO E INSTALAÇÃO. AF_12/2025</t>
  </si>
  <si>
    <t>CERCA COM MOURÕES DE CONCRETO, RETO, H=2,30 M, ESPAÇAMENTO DE 2,5 M, CRAVADOS 0,5 M, COM 4 FIOS DE ARAME MISTO - FORNECIMENTO E INSTALAÇÃO. AF_12/2025</t>
  </si>
  <si>
    <t>CERCA COM MOURÕES DE CONCRETO, RETO, H=3,00 M, ESPAÇAMENTO DE 2,5 M, CRAVADOS 0,5 M, COM 4 FIOS DE ARAME DE AÇO OVALADO 15X17 - FORNECIMENTO E INSTALAÇÃO. AF_12/2025</t>
  </si>
  <si>
    <t>CERCA COM MOURÕES DE CONCRETO, RETO, H=3,00 M, ESPAÇAMENTO DE 2,5 M, CRAVADOS 0,5 M, COM 4 FIOS DE ARAME FARPADO Nº 14 OU 16 CLASSE 250 - FORNECIMENTO E INSTALAÇÃO. AF_12/2025</t>
  </si>
  <si>
    <t>CERCA COM MOURÕES DE CONCRETO, RETO, H=3,00 M, ESPAÇAMENTO DE 2,5 M, CRAVADOS 0,5 M, COM 4 FIOS DE ARAME MISTO - FORNECIMENTO E INSTALAÇÃO. AF_12/2025</t>
  </si>
  <si>
    <t>CERCA COM MOURÕES DE CONCRETO, SEÇÃO "T" PONTA INCLINADA, 10X10 CM, ESPAÇAMENTO DE 2,5 M, CRAVADOS 0,5 M, COM 11 FIOS DE ARAME DE AÇO OVALADO 15X17 - FORNECIMENTO E INSTALAÇÃO. AF_12/2025</t>
  </si>
  <si>
    <t>CERCA COM MOURÕES DE CONCRETO, SEÇÃO "T" PONTA INCLINADA, 10X10CM, ESPAÇAMENTO DE 2,5M, CRAVADOS 0,5M, COM 11 FIOS DE ARAME FARPADO Nº 14 OU 16 - FORNECIMENTO E INSTALAÇÃO. AF_12/2025</t>
  </si>
  <si>
    <t>CERCA COM MOURÕES DE CONCRETO, SEÇÃO "T" PONTA INCLINADA, 10X10CM, ESPAÇAMENTO DE 2,5M, CRAVADOS 0,5M, COM 11 FIOS DE ARAME MISTO - FORNECIMENTO E INSTALAÇÃO. AF_12/2025</t>
  </si>
  <si>
    <t>CERCA COM MOURÕES DE MADEIRA ROLIÇA, DIÂMETRO 11 CM, ESPAÇAMENTO DE 2,5 M, ALTURA LIVRE DE 1,7 M, CRAVADOS 0,5 M, COM 5 FIOS DE ARAME DE AÇO OVALADO 15X17 - FORNECIMENTO E INSTALAÇÃO. AF_12/2025</t>
  </si>
  <si>
    <t>CERCA COM MOURÕES DE MADEIRA ROLIÇA, DIÂMETRO 11 CM, ESPAÇAMENTO DE 2,5 M, ALTURA LIVRE DE 1,7 M, CRAVADOS 0,5 M, COM 5 FIOS DE ARAME MISTO - FORNECIMENTO E INSTALAÇÃO. AF_12/2025</t>
  </si>
  <si>
    <t>CERCA COM MOURÕES DE MADEIRA ROLIÇA, DIÂMETRO 11CM, ESPAÇAMENTO DE 2,5M, ALTURA LIVRE DE 1,7M, CRAVADOS 0,5M, COM 5 FIOS DE ARAME FARPADO Nº 14 OU 16 CLASSE 250 - FORNECIMENTO E INSTALAÇÃO. AF_12/2025</t>
  </si>
  <si>
    <t>CERCA COM MOURÕES DE MADEIRA, 7,5X7,5 CM, ESPAÇAMENTO DE 2,5 M, ALTURA LIVRE DE 2 M, CRAVADOS 0,5 M, COM 4 FIOS DE ARAME FARPADO Nº 14 OU 16 CLASSE 250 - FORNECIMENTO E INSTALAÇÃO. AF_12/2025</t>
  </si>
  <si>
    <t>CERCA COM MOURÕES DE MADEIRA, 7,5X7,5CM, ESPAÇAMENTO DE 2,5M, ALTURA LIVRE DE 2M, CRAVADOS 0,5M, COM 8 FIOS DE ARAME FARPADO Nº 14 OU 16 CLASSE 250 - FORNECIMENTO E INSTALAÇÃO. AF_12/2025</t>
  </si>
  <si>
    <t>INSTALAÇÃO DE ESCORAS PARA ALAMBRADO EM TUBO AÇO GALVANIZADO COM COSTURA, CLASSE MÉDIA, DN 1.1/4", E = *3,25* MM, PESO *3,14* KG/M. AF_12/2025</t>
  </si>
  <si>
    <t>INSTALAÇÃO DE MOURÃO DE CONCRETO PONTA INCLINADA (CURVA), *10 X 10* CM, H= *2,60* M + CURVA DE 0,40 M. AF_12/2025</t>
  </si>
  <si>
    <t>INSTALAÇÃO DE MOURÃO DE CONCRETO PONTA INCLINADA (CURVA), SEÇÃO "T", H = 2,80 M + CURVA COM 0,45 M, COM FUROS PARA FIOS. AF_12/2025</t>
  </si>
  <si>
    <t>INSTALAÇÃO DE MOURÃO DE CONCRETO RETO, SEÇÃO QUADRADA *10 X 10* CM, H= 2,30 A 2,50 M. AF_12/2025</t>
  </si>
  <si>
    <t>INSTALAÇÃO DE MOURÃO DE CONCRETO RETO, SEÇÃO QUADRADA *15 X 15* CM, H= 2,30 M. AF_12/2025</t>
  </si>
  <si>
    <t>INSTALAÇÃO DE MOURÃO DE CONCRETO RETO, SEÇÃO QUADRADA, *10 X 10* CM, H= 3,00 M. AF_12/2025</t>
  </si>
  <si>
    <t>INSTALAÇÃO DE TELA DE ARAME GALVANIZADA REVESTIDA EM PVC, PARA ALAMBRADO COM TUBOS DE AÇO, QUADRANGULAR / LOSANGULAR, FIO 2,11 MM (14 BWG), MALHA 5 X 5 CM, H = 2 M. AF_12/2025</t>
  </si>
  <si>
    <t>INSTALAÇÃO DE TELA DE ARAME GALVANIZADA REVESTIDA EM PVC, PARA ALAMBRADO COM TUBOS DE AÇO, QUADRANGULAR / LOSANGULAR, FIO 2,77 MM (12 BWG), MALHA 5 X 5 CM, H = 2 M. AF_12/2025</t>
  </si>
  <si>
    <t>INSTALAÇÃO DE TELA DE ARAME GALVANIZADA, PARA ALAMBRADO COM MOURÕES DE CONCRETO, QUADRANGULAR / LOSANGULAR, FIO 2,11 MM (14 BWG), MALHA 8 X 8 CM, H = 2 M, COM REVESTIMENTO EM PVC. AF_12/2025</t>
  </si>
  <si>
    <t>INSTALAÇÃO DE TELA DE ARAME GALVANIZADA, PARA ALAMBRADO COM MOURÕES DE CONCRETO, QUADRANGULAR / LOSANGULAR, FIO 2,11 MM (14 BWG), MALHA 8 X 8 CM, H = 2 M. AF_12/2025</t>
  </si>
  <si>
    <t>INSTALAÇÃO DE TELA DE ARAME GALVANIZADA, PARA ALAMBRADO COM TUBOS DE AÇO, QUADRANGULAR / LOSANGULAR, FIO 2,11 MM (14 BWG), MALHA 5 X 5 CM, H = 2 M. AF_12/2025</t>
  </si>
  <si>
    <t>INSTALAÇÃO DE TELA DE ARAME GALVANIZADA, PARA ALAMBRADO COM TUBOS DE AÇO, QUADRANGULAR / LOSANGULAR, FIO 2,77 MM (12 BWG), MALHA 5 X 5 CM, H = 2 M. AF_12/2025</t>
  </si>
  <si>
    <t>INSTALAÇÃO DE TRAVESSA PARA ALAMBRADO EM TUBO AÇO GALVANIZADO COM COSTURA, CLASSE MÉDIA, DN 1 1/4", E = *3,25* MM, PESO *3,14* KG/M, COM ESPAÇAMENTO DE 2,0 A 2,5 M. AF_12/2025</t>
  </si>
  <si>
    <t>INSTALAÇÃO DE TRAVESSA PARA ALAMBRADO EM TUBO AÇO GALVANIZADO COM COSTURA, CLASSE MÉDIA, DN 1", E = *3,25* MM, PESO *3,14* KG/M, COM ESPAÇAMENTO DE 2,0 A 2,5 M. AF_12/2025</t>
  </si>
  <si>
    <t>INSTALAÇÃO DE TRAVESSA PARA ALAMBRADO EM TUBO AÇO GALVANIZADO COM COSTURA, CLASSE MÉDIA, DN 2 1/2", E = *3,65* MM, PESO *6,51* KG/M, COM ESPAÇAMENTO DE 2,0 A 2,5 M. AF_12/2025</t>
  </si>
  <si>
    <t>INSTALAÇÃO MONTANTE, PARA ALAMBRADO COM 1 M DE ALTURA, EM TUBO AÇO GALVANIZADO COM COSTURA, CLASSE MÉDIA, DN 2 1/2", E = *3,65* MM, PESO *6,51* KG/M. AF_12/2025</t>
  </si>
  <si>
    <t>INSTALAÇÃO MONTANTE, PARA ALAMBRADO COM 1 M DE ALTURA, EM TUBO AÇO GALVANIZADO COM COSTURA, CLASSE MÉDIA, DN 2", E = *3,65* MM, PESO *5,10* KG/M. AF_12/2025</t>
  </si>
  <si>
    <t>INSTALAÇÃO MONTANTE, PARA ALAMBRADO COM 1 M DE ALTURA, EM TUBO AÇO GALVANIZADO COM COSTURA, CLASSE MÉDIA, DN 3", E = *3,35* MM, PESO *7,32* KG/M. AF_12/2025</t>
  </si>
  <si>
    <t>INSTALAÇÃO MONTANTE, PARA ALAMBRADO COM 2,40 A 5,00 M DE ALTURA, EM TUBO AÇO GALVANIZADO COM COSTURA, CLASSE MÉDIA, DN 3", E = *3,35* MM, PESO *7,32* KG/M. AF_12/2025</t>
  </si>
  <si>
    <t>INSTALAÇÃO MONTANTE, PARA ALAMBRADO DE 2,40 A 5,00 M DE ALTURA, EM TUBO AÇO GALVANIZADO COM COSTURA, CLASSE MÉDIA, DN 2 1/2", E = *3,65* MM, PESO *6,51* KG/M. AF_12/2025</t>
  </si>
  <si>
    <t>INSTALAÇÃO MONTANTE, PARA ALAMBRADO DE 2,40 A 5,00 M DE ALTURA, EM TUBO AÇO GALVANIZADO COM COSTURA, CLASSE MÉDIA, DN 2", E = *3,65* MM, PESO *5,10* KG/M. AF_12/2025</t>
  </si>
  <si>
    <t>PORTÃO COM MOURÕES DE MADEIRA ROLIÇA, DIÂMETRO 11 CM, COM 5 FIOS DE ARAME FARPADO Nº 14 CLASSE 250, SEM DOBRADIÇAS - FORNECIMENTO E INSTALAÇÃO. AF_12/2025</t>
  </si>
  <si>
    <t>PORTÃO DE ABRIR/GIRO, ESTRUTURADO POR TUBOS DE AÇO GALVANIZADO, COM TELA DE ARAME, PARA PEDESTRE - COMPLETO. AF_12/2025</t>
  </si>
  <si>
    <t>RECOMPOSIÇÃO PARCIAL DE ARAME FARPADO Nº 14 OU 16 CLASSE 250, FIXADO EM CERCA COM MOURÕES DE CONCRETO - FORNECIMENTO E INSTALAÇÃO. AF_12/2025</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</si>
  <si>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</si>
  <si>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COLHER DE PEDREIRO. ARGAMASSA TRAÇO 1:3 COM PREPARO MANUAL. AF_10/2022</t>
  </si>
  <si>
    <t>CHAPISCO APLICADO EM ALVENARIA (COM PRESENÇA DE VÃOS) E ESTRUTURAS DE CONCRETO DE FACHADA, COM EQUIPAMENTO DE PROJEÇÃO. ARGAMASSA TRAÇO 1:3 COM PREPARO EM BETONEIRA 400 L. AF_10/2022</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</si>
  <si>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</si>
  <si>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ROLO PARA TEXTURA ACRÍLICA. ARGAMASSA INDUSTRIALIZADA COM PREPARO EM MISTURADOR 300 KG.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</si>
  <si>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</si>
  <si>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</si>
  <si>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TRAÇO 1:4 E EMULSÃO POLIMÉRICA (ADESIVO) COM PREPARO MANUAL. AF_10/2022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</si>
  <si>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</si>
  <si>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COLHER DE PEDREIRO. ARGAMASSA TRAÇO 1:3 COM PREPARO MANUAL. AF_10/2022</t>
  </si>
  <si>
    <t>CHAPISCO APLICADO EM ALVENARIA (SEM PRESENÇA DE VÃOS) E ESTRUTURAS DE CONCRETO DE FACHADA, COM EQUIPAMENTO DE PROJEÇÃO. ARGAMASSA TRAÇO 1:3 COM PREPARO EM BETONEIRA 400 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</si>
  <si>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</si>
  <si>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</si>
  <si>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TRAÇO 1:4 E EMULSÃO POLIMÉRICA (ADESIVO) COM PREPARO MANUAL. AF_10/2022</t>
  </si>
  <si>
    <t>CHAPISCO APLICADO EM ALVENARIA E ESTRUTURAS DE CONCRETO INTERNAS, COM EQUIPAMENTO DE PROJEÇÃO. ARGAMASSA TRAÇO 1:3 COM PREPARO EM BETONEIRA 400 L. AF_10/2022</t>
  </si>
  <si>
    <t>CHAPISCO APLICADO EM ALVENARIA E ESTRUTURAS DE CONCRETO INTERNAS, COM EQUIPAMENTO DE PROJEÇÃO. ARGAMASSA TRAÇO 1:3 COM PREPARO MANUAL. AF_10/2022</t>
  </si>
  <si>
    <t>CHAPISCO APLICADO EM ALVENARIAS E ESTRUTURAS DE CONCRETO INTERNAS, COM COLHER DE PEDREIRO. ARGAMASSA TRAÇO 1:3 COM PREPARO EM BETONEIRA 400L. AF_10/2022</t>
  </si>
  <si>
    <t>CHAPISCO APLICADO EM ALVENARIAS E ESTRUTURAS DE CONCRETO INTERNAS, COM COLHER DE PEDREIRO. ARGAMASSA TRAÇO 1:3 COM PREPARO MANUAL. AF_10/2022</t>
  </si>
  <si>
    <t>CONCRETAGEM DE PILARES, FCK = 25 MPA, COM USO DE BALDES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</si>
  <si>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</si>
  <si>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</si>
  <si>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EXECUÇÃO DE REVESTIMENTO DE CONCRETO PROJETADO COM ESPESSURA DE 10 CM, ARMADO COM FIBRAS DE AÇO, INCLINAÇÃO DE 90°, APLICAÇÃO CONTÍNUA, UTILIZANDO EQUIPAMENTO DE PROJEÇÃO COM 3 M3/H DE CAPACIDADE. AF_07/2024</t>
  </si>
  <si>
    <t>EXECUÇÃO DE REVESTIMENTO DE CONCRETO PROJETADO COM ESPESSURA DE 10 CM, ARMADO COM FIBRAS DE AÇO, INCLINAÇÃO DE 90°, APLICAÇÃO CONTÍNUA, UTILIZANDO EQUIPAMENTO DE PROJEÇÃO COM 6 M3/H DE CAPACIDADE. AF_07/2024</t>
  </si>
  <si>
    <t>EXECUÇÃO DE REVESTIMENTO DE CONCRETO PROJETADO COM ESPESSURA DE 10 CM, ARMADO COM FIBRAS DE AÇO, INCLINAÇÃO DE 90°, APLICAÇÃO DESCONTÍNUA, UTILIZANDO EQUIPAMENTO DE PROJEÇÃO COM 3 M3/H DE CAPACIDADE. AF_07/2024</t>
  </si>
  <si>
    <t>EXECUÇÃO DE REVESTIMENTO DE CONCRETO PROJETADO COM ESPESSURA DE 10 CM, ARMADO COM FIBRAS DE AÇO, INCLINAÇÃO DE 90°, APLICAÇÃO DESCONTÍNUA, UTILIZANDO EQUIPAMENTO DE PROJEÇÃO COM 6 M3/H DE CAPACIDADE. AF_07/2024</t>
  </si>
  <si>
    <t>EXECUÇÃO DE REVESTIMENTO DE CONCRETO PROJETADO COM ESPESSURA DE 10 CM, ARMADO COM FIBRAS DE AÇO, INCLINAÇÃO MENOR QUE 90°, APLICAÇÃO CONTÍNUA, UTILIZANDO EQUIPAMENTO DE PROJEÇÃO COM 3 M3/H DE CAPACIDADE. AF_07/2024</t>
  </si>
  <si>
    <t>EXECUÇÃO DE REVESTIMENTO DE CONCRETO PROJETADO COM ESPESSURA DE 10 CM, ARMADO COM FIBRAS DE AÇO, INCLINAÇÃO MENOR QUE 90°, APLICAÇÃO CONTÍNUA, UTILIZANDO EQUIPAMENTO DE PROJEÇÃO COM 6 M3/H DE CAPACIDADE. AF_07/2024</t>
  </si>
  <si>
    <t>EXECUÇÃO DE REVESTIMENTO DE CONCRETO PROJETADO COM ESPESSURA DE 10 CM, ARMADO COM FIBRAS DE AÇO, INCLINAÇÃO MENOR QUE 90°, APLICAÇÃO DESCONTÍNUA, UTILIZANDO EQUIPAMENTO DE PROJEÇÃO COM 3 M3/H DE CAPACIDADE. AF_07/2024</t>
  </si>
  <si>
    <t>EXECUÇÃO DE REVESTIMENTO DE CONCRETO PROJETADO COM ESPESSURA DE 10 CM, ARMADO COM FIBRAS DE AÇO, INCLINAÇÃO MENOR QUE 90°, APLICAÇÃO DESCONTÍNUA, UTILIZANDO EQUIPAMENTO DE PROJEÇÃO COM 6 M3/H DE CAPACIDADE. AF_07/2024</t>
  </si>
  <si>
    <t>EXECUÇÃO DE REVESTIMENTO DE CONCRETO PROJETADO COM ESPESSURA DE 10 CM, ARMADO COM TELA, INCLINAÇÃO DE 90°, APLICAÇÃO CONTÍNUA, UTILIZANDO EQUIPAMENTO DE PROJEÇÃO COM 3 M3/H DE CAPACIDADE. AF_07/2024</t>
  </si>
  <si>
    <t>EXECUÇÃO DE REVESTIMENTO DE CONCRETO PROJETADO COM ESPESSURA DE 10 CM, ARMADO COM TELA, INCLINAÇÃO DE 90°, APLICAÇÃO CONTÍNUA, UTILIZANDO EQUIPAMENTO DE PROJEÇÃO COM 6 M3/H DE CAPACIDADE. AF_07/2024</t>
  </si>
  <si>
    <t>EXECUÇÃO DE REVESTIMENTO DE CONCRETO PROJETADO COM ESPESSURA DE 10 CM, ARMADO COM TELA, INCLINAÇÃO DE 90°, APLICAÇÃO DESCONTÍNUA, UTILIZANDO EQUIPAMENTO DE PROJEÇÃO COM 3 M3/H DE CAPACIDADE. AF_07/2024</t>
  </si>
  <si>
    <t>EXECUÇÃO DE REVESTIMENTO DE CONCRETO PROJETADO COM ESPESSURA DE 10 CM, ARMADO COM TELA, INCLINAÇÃO DE 90°, APLICAÇÃO DESCONTÍNUA, UTILIZANDO EQUIPAMENTO DE PROJEÇÃO COM 6 M3/H DE CAPACIDADE. AF_07/2024</t>
  </si>
  <si>
    <t>EXECUÇÃO DE REVESTIMENTO DE CONCRETO PROJETADO COM ESPESSURA DE 10 CM, ARMADO COM TELA, INCLINAÇÃO MENOR QUE 90°, APLICAÇÃO CONTÍNUA, UTILIZANDO EQUIPAMENTO DE PROJEÇÃO COM 3 M3/H DE CAPACIDADE. AF_07/2024</t>
  </si>
  <si>
    <t>EXECUÇÃO DE REVESTIMENTO DE CONCRETO PROJETADO COM ESPESSURA DE 10 CM, ARMADO COM TELA, INCLINAÇÃO MENOR QUE 90°, APLICAÇÃO CONTÍNUA, UTILIZANDO EQUIPAMENTO DE PROJEÇÃO COM 6 M3/H DE CAPACIDADE. AF_07/2024</t>
  </si>
  <si>
    <t>EXECUÇÃO DE REVESTIMENTO DE CONCRETO PROJETADO COM ESPESSURA DE 10 CM, ARMADO COM TELA, INCLINAÇÃO MENOR QUE 90°, APLICAÇÃO DESCONTÍNUA, UTILIZANDO EQUIPAMENTO DE PROJEÇÃO COM 3 M3/H DE CAPACIDADE. AF_07/2024</t>
  </si>
  <si>
    <t>EXECUÇÃO DE REVESTIMENTO DE CONCRETO PROJETADO COM ESPESSURA DE 10 CM, ARMADO COM TELA, INCLINAÇÃO MENOR QUE 90°, APLICAÇÃO DESCONTÍNUA, UTILIZANDO EQUIPAMENTO DE PROJEÇÃO COM 6 M3/H DE CAPACIDADE. AF_07/2024</t>
  </si>
  <si>
    <t>EXECUÇÃO DE REVESTIMENTO DE CONCRETO PROJETADO COM ESPESSURA DE 7 CM, ARMADO COM FIBRAS DE AÇO, INCLINAÇÃO DE 90°, APLICAÇÃO CONTÍNUA, UTILIZANDO EQUIPAMENTO DE PROJEÇÃO COM 3 M3/H DE CAPACIDADE. AF_07/2024</t>
  </si>
  <si>
    <t>EXECUÇÃO DE REVESTIMENTO DE CONCRETO PROJETADO COM ESPESSURA DE 7 CM, ARMADO COM FIBRAS DE AÇO, INCLINAÇÃO DE 90°, APLICAÇÃO CONTÍNUA, UTILIZANDO EQUIPAMENTO DE PROJEÇÃO COM 6 M3/H DE CAPACIDADE. AF_07/2024</t>
  </si>
  <si>
    <t>EXECUÇÃO DE REVESTIMENTO DE CONCRETO PROJETADO COM ESPESSURA DE 7 CM, ARMADO COM FIBRAS DE AÇO, INCLINAÇÃO DE 90°, APLICAÇÃO DESCONTÍNUA, UTILIZANDO EQUIPAMENTO DE PROJEÇÃO COM 3 M3/H DE CAPACIDADE. AF_07/2024</t>
  </si>
  <si>
    <t>EXECUÇÃO DE REVESTIMENTO DE CONCRETO PROJETADO COM ESPESSURA DE 7 CM, ARMADO COM FIBRAS DE AÇO, INCLINAÇÃO DE 90°, APLICAÇÃO DESCONTÍNUA, UTILIZANDO EQUIPAMENTO DE PROJEÇÃO COM 6 M3/H DE CAPACIDADE. AF_07/2024</t>
  </si>
  <si>
    <t>EXECUÇÃO DE REVESTIMENTO DE CONCRETO PROJETADO COM ESPESSURA DE 7 CM, ARMADO COM FIBRAS DE AÇO, INCLINAÇÃO MENOR QUE 90°, APLICAÇÃO CONTÍNUA, UTILIZANDO EQUIPAMENTO DE PROJEÇÃO COM 3 M3/H DE CAPACIDADE. AF_07/2024</t>
  </si>
  <si>
    <t>EXECUÇÃO DE REVESTIMENTO DE CONCRETO PROJETADO COM ESPESSURA DE 7 CM, ARMADO COM FIBRAS DE AÇO, INCLINAÇÃO MENOR QUE 90°, APLICAÇÃO CONTÍNUA, UTILIZANDO EQUIPAMENTO DE PROJEÇÃO COM 6 M3/H DE CAPACIDADE. AF_07/2024</t>
  </si>
  <si>
    <t>EXECUÇÃO DE REVESTIMENTO DE CONCRETO PROJETADO COM ESPESSURA DE 7 CM, ARMADO COM FIBRAS DE AÇO, INCLINAÇÃO MENOR QUE 90°, APLICAÇÃO DESCONTÍNUA, UTILIZANDO EQUIPAMENTO DE PROJEÇÃO COM 3 M3/H DE CAPACIDADE. AF_07/2024</t>
  </si>
  <si>
    <t>EXECUÇÃO DE REVESTIMENTO DE CONCRETO PROJETADO COM ESPESSURA DE 7 CM, ARMADO COM FIBRAS DE AÇO, INCLINAÇÃO MENOR QUE 90°, APLICAÇÃO DESCONTÍNUA, UTILIZANDO EQUIPAMENTO DE PROJEÇÃO COM 6 M3/H DE CAPACIDADE. AF_07/2024</t>
  </si>
  <si>
    <t>EXECUÇÃO DE REVESTIMENTO DE CONCRETO PROJETADO COM ESPESSURA DE 7 CM, ARMADO COM TELA, INCLINAÇÃO DE 90°, APLICAÇÃO CONTÍNUA, UTILIZANDO EQUIPAMENTO DE PROJEÇÃO COM 3 M3/H DE CAPACIDADE. AF_07/2024</t>
  </si>
  <si>
    <t>EXECUÇÃO DE REVESTIMENTO DE CONCRETO PROJETADO COM ESPESSURA DE 7 CM, ARMADO COM TELA, INCLINAÇÃO DE 90°, APLICAÇÃO CONTÍNUA, UTILIZANDO EQUIPAMENTO DE PROJEÇÃO COM 6 M3/H DE CAPACIDADE. AF_07/2024</t>
  </si>
  <si>
    <t>EXECUÇÃO DE REVESTIMENTO DE CONCRETO PROJETADO COM ESPESSURA DE 7 CM, ARMADO COM TELA, INCLINAÇÃO DE 90°, APLICAÇÃO DESCONTÍNUA, UTILIZANDO EQUIPAMENTO DE PROJEÇÃO COM 3 M3/H DE CAPACIDADE. AF_07/2024</t>
  </si>
  <si>
    <t>EXECUÇÃO DE REVESTIMENTO DE CONCRETO PROJETADO COM ESPESSURA DE 7 CM, ARMADO COM TELA, INCLINAÇÃO DE 90°, APLICAÇÃO DESCONTÍNUA, UTILIZANDO EQUIPAMENTO DE PROJEÇÃO COM 6 M3/H DE CAPACIDADE. AF_07/2024</t>
  </si>
  <si>
    <t>EXECUÇÃO DE REVESTIMENTO DE CONCRETO PROJETADO COM ESPESSURA DE 7 CM, ARMADO COM TELA, INCLINAÇÃO MENOR QUE 90°, APLICAÇÃO CONTÍNUA, UTILIZANDO EQUIPAMENTO DE PROJEÇÃO COM 3 M3/H DE CAPACIDADE. AF_07/2024</t>
  </si>
  <si>
    <t>EXECUÇÃO DE REVESTIMENTO DE CONCRETO PROJETADO COM ESPESSURA DE 7 CM, ARMADO COM TELA, INCLINAÇÃO MENOR QUE 90°, APLICAÇÃO CONTÍNUA, UTILIZANDO EQUIPAMENTO DE PROJEÇÃO COM 6 M3/H DE CAPACIDADE. AF_07/2024</t>
  </si>
  <si>
    <t>EXECUÇÃO DE REVESTIMENTO DE CONCRETO PROJETADO COM ESPESSURA DE 7 CM, ARMADO COM TELA, INCLINAÇÃO MENOR QUE 90°, APLICAÇÃO DESCONTÍNUA, UTILIZANDO EQUIPAMENTO DE PROJEÇÃO COM 3 M3/H DE CAPACIDADE. AF_07/2024</t>
  </si>
  <si>
    <t>EXECUÇÃO DE REVESTIMENTO DE CONCRETO PROJETADO COM ESPESSURA DE 7 CM, ARMADO COM TELA, INCLINAÇÃO MENOR QUE 90°, APLICAÇÃO DESCONTÍNUA, UTILIZANDO EQUIPAMENTO DE PROJEÇÃO COM 6 M3/H DE CAPACIDADE. AF_07/2024</t>
  </si>
  <si>
    <t>REVESTIMENTO VEGETAL PARA SOLO GRAMPEADO VERDE, ATRAVÉS DE HIDROSSEMEADURA. AF_07/2024</t>
  </si>
  <si>
    <t>ANCORAGEM ATIVA PARA CABO COM 1 CORDOALHA DE DIÂMETRO NOMINAL DE 12,7 MM. AF_08/2022</t>
  </si>
  <si>
    <t>ANCORAGEM ATIVA PARA CABO COM 1 CORDOALHA DE DIÂMETRO NOMINAL DE 15,2 MM. AF_08/2022</t>
  </si>
  <si>
    <t>ANCORAGEM ATIVA PARA CABO COM 12 CORDOALHAS DE DIÂMETRO NOMINAL DE 12,7 MM. AF_08/2022</t>
  </si>
  <si>
    <t>ANCORAGEM ATIVA PARA CABO COM 12 CORDOALHAS DE DIÂMETRO NOMINAL DE 15,2 MM. AF_08/2022</t>
  </si>
  <si>
    <t>ANCORAGEM ATIVA PARA CABO COM 2 CORDOALHAS DE DIÂMETRO NOMINAL DE 12,7 MM. AF_08/2022</t>
  </si>
  <si>
    <t>ANCORAGEM ATIVA PARA CABO COM 2 CORDOALHAS DE DIÂMETRO NOMINAL DE 15,2 MM. AF_08/2022</t>
  </si>
  <si>
    <t>ANCORAGEM ATIVA PARA CABO COM 4 CORDOALHAS DE DIÂMETRO NOMINAL DE 12,7 MM. AF_08/2022</t>
  </si>
  <si>
    <t>ANCORAGEM ATIVA PARA CABO COM 4 CORDOALHAS DE DIÂMETRO NOMINAL DE 15,2 MM. AF_08/2022</t>
  </si>
  <si>
    <t>ANCORAGEM ATIVA PARA CABO COM 6 CORDOALHAS DE DIÂMETRO NOMINAL DE 12,7 MM. AF_08/2022</t>
  </si>
  <si>
    <t>ANCORAGEM ATIVA PARA CABO COM 6 CORDOALHAS DE DIÂMETRO NOMINAL DE 15,2 MM. AF_08/2022</t>
  </si>
  <si>
    <t>ANCORAGEM ATIVA PARA CABO COM 7 CORDOALHAS DE DIÂMETRO NOMINAL DE 12,7 MM. AF_08/2022</t>
  </si>
  <si>
    <t>ANCORAGEM ATIVA PARA CABO COM 7 CORDOALHAS DE DIÂMETRO NOMINAL DE 15,2 MM. AF_08/2022</t>
  </si>
  <si>
    <t>ANCORAGEM ATIVA PARA CORDOALHA COM 7 FIOS E DIÂMETRO NOMINAL DE 12,7 MM. AF_08/2022</t>
  </si>
  <si>
    <t>ANCORAGEM ATIVA PARA CORDOALHA COM 7 FIOS E DIÂMETRO NOMINAL DE 15,2 MM. AF_08/2022</t>
  </si>
  <si>
    <t>ANCORAGEM PASSIVA PARA CABO COM 1 CORDOALHA DE DIÂMETRO NOMINAL DE 12,7 MM. AF_08/2022</t>
  </si>
  <si>
    <t>ANCORAGEM PASSIVA PARA CABO COM 1 CORDOALHA DE DIÂMETRO NOMINAL DE 15,2 MM. AF_08/2022</t>
  </si>
  <si>
    <t>ANCORAGEM PASSIVA PARA CABO COM 12 CORDOALHAS DE DIÂMETRO NOMINAL DE 12,7 MM. AF_08/2022</t>
  </si>
  <si>
    <t>ANCORAGEM PASSIVA PARA CABO COM 12 CORDOALHAS DE DIÂMETRO NOMINAL DE 15,2 MM. AF_08/2022</t>
  </si>
  <si>
    <t>ANCORAGEM PASSIVA PARA CABO COM 2 CORDOALHAS DE DIÂMETRO NOMINAL DE 12,7 MM. AF_08/2022</t>
  </si>
  <si>
    <t>ANCORAGEM PASSIVA PARA CABO COM 2 CORDOALHAS DE DIÂMETRO NOMINAL DE 15,2 MM. AF_08/2022</t>
  </si>
  <si>
    <t>ANCORAGEM PASSIVA PARA CABO COM 4 CORDOALHAS DE DIÂMETRO NOMINAL DE 12,7 MM. AF_08/2022</t>
  </si>
  <si>
    <t>ANCORAGEM PASSIVA PARA CABO COM 4 CORDOALHAS DE DIÂMETRO NOMINAL DE 15,2 MM. AF_08/2022</t>
  </si>
  <si>
    <t>ANCORAGEM PASSIVA PARA CABO COM 6 CORDOALHAS DE DIÂMETRO NOMINAL DE 12,7 MM. AF_08/2022</t>
  </si>
  <si>
    <t>ANCORAGEM PASSIVA PARA CABO COM 6 CORDOALHAS DE DIÂMETRO NOMINAL DE 15,2 MM. AF_08/2022</t>
  </si>
  <si>
    <t>ANCORAGEM PASSIVA PARA CABO COM 7 CORDOALHAS DE DIÂMETRO NOMINAL DE 12,7 MM. AF_08/2022</t>
  </si>
  <si>
    <t>ANCORAGEM PASSIVA PARA CABO COM 7 CORDOALHAS DE DIÂMETRO NOMINAL DE 15,2 MM. AF_08/2022</t>
  </si>
  <si>
    <t>ANCORAGEM PASSIVA PARA CORDOALHA COM 7 FIOS E DIÂMETRO NOMINAL DE 12,7 MM. AF_08/2022</t>
  </si>
  <si>
    <t>ANCORAGEM PASSIVA PARA CORDOALHA COM 7 FIOS E DIÂMETRO NOMINAL DE 15,2 MM. AF_08/2022</t>
  </si>
  <si>
    <t>FORNECIMENTO E INSTALAÇÃO DE BAINHA CIRCULAR COM DIÂMETRO NOMINAL DE 35 MM, INCLUSIVE INJEÇÃO DE NATA DE CIMENTO. AF_08/2022</t>
  </si>
  <si>
    <t>FORNECIMENTO E INSTALAÇÃO DE BAINHA CIRCULAR COM DIÂMETRO NOMINAL DE 40 MM, INCLUSIVE INJEÇÃO DE NATA DE CIMENTO. AF_08/2022</t>
  </si>
  <si>
    <t>FORNECIMENTO E INSTALAÇÃO DE BAINHA CIRCULAR COM DIÂMETRO NOMINAL DE 50 MM, INCLUSIVE INJEÇÃO DE NATA DE CIMENTO. AF_08/2022</t>
  </si>
  <si>
    <t>FORNECIMENTO E INSTALAÇÃO DE BAINHA CIRCULAR COM DIÂMETRO NOMINAL DE 55 MM, INCLUSIVE INJEÇÃO DE NATA DE CIMENTO. AF_08/2022</t>
  </si>
  <si>
    <t>FORNECIMENTO E INSTALAÇÃO DE BAINHA CIRCULAR COM DIÂMETRO NOMINAL DE 60 MM, INCLUSIVE INJEÇÃO DE NATA DE CIMENTO. AF_08/2022</t>
  </si>
  <si>
    <t>FORNECIMENTO E INSTALAÇÃO DE BAINHA CIRCULAR COM DIÂMETRO NOMINAL DE 65 MM, INCLUSIVE INJEÇÃO DE NATA DE CIMENTO. AF_08/2022</t>
  </si>
  <si>
    <t>FORNECIMENTO E INSTALAÇÃO DE BAINHA CIRCULAR COM DIÂMETRO NOMINAL DE 80 MM, INCLUSIVE INJEÇÃO DE NATA DE CIMENTO. AF_08/2022</t>
  </si>
  <si>
    <t>FORNECIMENTO E INSTALAÇÃO DE CABO COM CORDOALHA NUA, RESISTÊNCIA À TRAÇÃO DE 190 KGF/MM² E DIÂMETRO NOMINAL DE 12,7 MM, EM VIGA. AF_08/2022</t>
  </si>
  <si>
    <t>FORNECIMENTO E INSTALAÇÃO DE CABO COM CORDOALHA NUA, RESISTÊNCIA À TRAÇÃO DE 190 KGF/MM² E DIÂMETRO NOMINAL DE 15,2 MM, EM VIGA. AF_08/2022</t>
  </si>
  <si>
    <t>FORNECIMENTO E INSTALAÇÃO DE CABO COM CORDOALHA NUA, RESISTÊNCIA À TRAÇÃO DE 210 KGF/MM² E DIÂMETRO NOMINAL DE 12,7 MM, EM VIGA. AF_08/2022</t>
  </si>
  <si>
    <t>FORNECIMENTO E INSTALAÇÃO DE CABO COM CORDOALHA NUA, RESISTÊNCIA À TRAÇÃO DE 210 KGF/MM² E DIÂMETRO NOMINAL DE 15,2 MM, EM VIGA. AF_08/2022</t>
  </si>
  <si>
    <t>FORNECIMENTO E INSTALAÇÃO DE CORDOALHA COM 7 FIOS, RESISTÊNCIA À TRAÇÃO DE 190 KGF/MM² E DIÂMETRO NOMINAL DE 12,7 MM, EM LAJE. AF_08/2022</t>
  </si>
  <si>
    <t>FORNECIMENTO E INSTALAÇÃO DE CORDOALHA COM 7 FIOS, RESISTÊNCIA À TRAÇÃO DE 190 KGF/MM² E DIÂMETRO NOMINAL DE 12,7 MM, EM VIGA. AF_08/2022</t>
  </si>
  <si>
    <t>FORNECIMENTO E INSTALAÇÃO DE CORDOALHA COM 7 FIOS, RESISTÊNCIA À TRAÇÃO DE 190 KGF/MM² E DIÂMETRO NOMINAL DE 15,2 MM, EM LAJE. AF_08/2022</t>
  </si>
  <si>
    <t>FORNECIMENTO E INSTALAÇÃO DE CORDOALHA COM 7 FIOS, RESISTÊNCIA À TRAÇÃO DE 190 KGF/MM² E DIÂMETRO NOMINAL DE 15,2 MM, EM VIGA. AF_08/2022</t>
  </si>
  <si>
    <t>FORNECIMENTO E INSTALAÇÃO DE CORDOALHA COM 7 FIOS, RESISTÊNCIA À TRAÇÃO DE 210 KGF/MM² E DIÂMETRO NOMINAL DE 12,7 MM, EM LAJE. AF_08/2022</t>
  </si>
  <si>
    <t>FORNECIMENTO E INSTALAÇÃO DE CORDOALHA COM 7 FIOS, RESISTÊNCIA À TRAÇÃO DE 210 KGF/MM² E DIÂMETRO NOMINAL DE 12,7 MM, EM VIGA. AF_08/2022</t>
  </si>
  <si>
    <t>FORNECIMENTO E INSTALAÇÃO DE CORDOALHA COM 7 FIOS, RESISTÊNCIA À TRAÇÃO DE 210 KGF/MM² E DIÂMETRO NOMINAL DE 15,2 MM, EM LAJE. AF_08/2022</t>
  </si>
  <si>
    <t>FORNECIMENTO E INSTALAÇÃO DE CORDOALHA COM 7 FIOS, RESISTÊNCIA À TRAÇÃO DE 210 KGF/MM² E DIÂMETRO NOMINAL DE 15,2 MM, EM VIGA. AF_08/2022</t>
  </si>
  <si>
    <t>BATE ESTACA PARA INSTALAÇÃO DE DEFENSAS METÁLICAS (GUARD RAIL) FIXO, INCLUSIVE CAMINHÃO TOCO PBT 9.700 KG, POTÊNCIA DE 160 CV - CHI DIURNO. AF_05/2023</t>
  </si>
  <si>
    <t>BATE ESTACA PARA INSTALAÇÃO DE DEFENSAS METÁLICAS (GUARD RAIL) FIXO, INCLUSIVE CAMINHÃO TOCO PBT 9.700 KG, POTÊNCIA DE 160 CV - CHP DIURNO. AF_05/2023</t>
  </si>
  <si>
    <t>BETONEIRA CAPACIDADE NOMINAL DE 250 L, CAPACIDADE DE MISTURA DE 175 L, MOTOR ELÉTRICO MONOFÁSICO POTÊNCIA 1CV - CHI DIURNO. AF_05/2023</t>
  </si>
  <si>
    <t>BETONEIRA CAPACIDADE NOMINAL DE 250 L, CAPACIDADE DE MISTURA DE 175 L, MOTOR ELÉTRICO MONOFÁSICO POTÊNCIA 1CV - CHP DIURNO. AF_05/2023</t>
  </si>
  <si>
    <t>BOMBA DE INJEÇÃO, ELÉTRICA, TRIFÁSICA, POTÊNCIA 7,5 CV - CHI DIURNO. AF_08/2025</t>
  </si>
  <si>
    <t>BOMBA DE INJEÇÃO, ELÉTRICA, TRIFÁSICA, POTÊNCIA 7,5 CV- CHP DIURNO. AF_08/2025</t>
  </si>
  <si>
    <t>CALDEIRA A GÁS COM TERMOSTATO, CAPACIDADE 100 LITROS - CHI DIURNO. AF_05/2023</t>
  </si>
  <si>
    <t>CALDEIRA A GÁS COM TERMOSTATO, CAPACIDADE 100 LITROS - CHP DIURNO. AF_05/2023</t>
  </si>
  <si>
    <t>CAMINHÃO BITRUCK TRAÇÃO 8X2, PBT 29.000 KG, PESO BRUTO TOTAL COMBINADO (PBTC) *36.000* KG, POTÊNCIA 321 CV, INCLUSIVE PLATAFORMA GUINCHO-SOCORRO, COMPRIMENTO ÚTIL 10 M, LARGURA 2,60 M COM GUINCHO DE ARRASTE BASCULANTE - CHI DIURNO. AF_11/2025</t>
  </si>
  <si>
    <t>CAMINHÃO BITRUCK TRAÇÃO 8X2, PBT 29.000 KG, PESO BRUTO TOTAL COMBINADO (PBTC) *36.000* KG, POTÊNCIA 321 CV, INCLUSIVE PLATAFORMA GUINCHO-SOCORRO, COMPRIMENTO ÚTIL 10 M, LARGURA 2,60 M COM GUINCHO DE ARRASTE BASCULANTE - CHP DIURNO. AF_11/2025</t>
  </si>
  <si>
    <t>CAMINHÃO BITRUCK TRAÇÃO 8X2, PBT 29.000 KG, PESO BRUTO TOTAL COMBINADO (PBTC) *36.000* KG, POTÊNCIA 321 CV, INCLUSIVE PLATAFORMA SOBRE CHASSI, COMPRIMENTO ÚTIL 10 M, LARGURA 2,60 M COM GUINCHO DE ARRASTE E RAMPA COM ACIONAMENTO ELETRO-HIDRÁULICO - CHI DIURNO. AF_11/2025</t>
  </si>
  <si>
    <t>CAMINHÃO BITRUCK TRAÇÃO 8X2, PBT 29.000 KG, PESO BRUTO TOTAL COMBINADO (PBTC) *36.000* KG, POTÊNCIA 321 CV, INCLUSIVE PLATAFORMA SOBRE CHASSI, COMPRIMENTO ÚTIL 10 M, LARGURA 2,60 M COM GUINCHO DE ARRASTE E RAMPA COM ACIONAMENTO ELETRO-HIDRÁULICO - CHP DIURNO. AF_11/2025</t>
  </si>
  <si>
    <t>CAMINHÃO PIPA 14.000 L TRUCADO, PESO BRUTO TOTAL 23.000 KG, CARGA ÚTIL MÁXIMA 16.540 KG, DISTÂNCIA ENTRE EIXOS 4,8 M, POTÊNCIA 256 CV, INCLUSIVE TANQUE DE AÇO PARA TRANSPORTE DE ÁGUA - CHI DIURNO. AF_10/2025</t>
  </si>
  <si>
    <t>CAMINHÃO PIPA 14.000 L TRUCADO, PESO BRUTO TOTAL 23.000 KG, CARGA ÚTIL MÁXIMA 16.540 KG, DISTÂNCIA ENTRE EIXOS 4,8 M, POTÊNCIA 256 CV, INCLUSIVE TANQUE DE AÇO PARA TRANSPORTE DE ÁGUA - CHP DIURNO. AF_10/2025</t>
  </si>
  <si>
    <t>CAMINHÃO TANQUE PARA HIDROSSEMEADURA, COM CAPACIDADE DE 8.000 LITROS, INCLUINDO BOMBA PARA LANÇAMENTO COM MOTOR DIESEL COM POTÊNCIA DE 105 CV - CHI DIURNO. AF_06/2023</t>
  </si>
  <si>
    <t>CAMINHÃO TANQUE PARA HIDROSSEMEADURA, COM CAPACIDADE DE 8.000 LITROS, INCLUINDO BOMBA PARA LANÇAMENTO COM MOTOR DIESEL COM POTÊNCIA DE 105 CV - CHP DIURNO. AF_06/2023</t>
  </si>
  <si>
    <t>CAMINHÃO TOCO, PBT 16.000 KG, CARGA ÚTIL MÁX. 10.830 KG, DIST. ENTRE EIXOS 3,56 M, POTÊNCIA 226 CV, INCLUSIVE PLATAFORMA SOBRE CHASSI, COMPRIMENTO ÚTIL 10 M, LARGURA 2,60 M COM GUINCHO DE ARRASTE E RAMPA COM ACIONAMENTO ELETRO-HIDRÁULICO - CHI DIURNO. AF_11/2025</t>
  </si>
  <si>
    <t>CAMINHÃO TOCO, PBT 16.000 KG, CARGA ÚTIL MÁX. 10.830 KG, DIST. ENTRE EIXOS 3,56 M, POTÊNCIA 226 CV, INCLUSIVE PLATAFORMA SOBRE CHASSI, COMPRIMENTO ÚTIL 10 M, LARGURA 2,60 M COM GUINCHO DE ARRASTE E RAMPA COM ACIONAMENTO ELETRO-HIDRÁULICO - CHP DIURNO. AF_11/2025</t>
  </si>
  <si>
    <t>CAMINHÃO TOCO, PBT 23.000 KG, CARGA ÚTIL MÁX. 16.540 KG, DIST. ENTRE EIXOS 4,8 M, POTÊNCIA 256 CV, INCLUSIVE CARROCERIA FIXA ABERTA DE MADEIRA P/ TRANSPORTE GERAL DE CARGA SECA, DIMEN. APROX. 2,6 X 12,50 X 0,50 M - CHI DIURNO. AF_10/2025</t>
  </si>
  <si>
    <t>CAMINHÃO TOCO, PBT 23.000 KG, CARGA ÚTIL MÁX. 16.540 KG, DIST. ENTRE EIXOS 4,8 M, POTÊNCIA 256 CV, INCLUSIVE CARROCERIA FIXA ABERTA DE MADEIRA P/ TRANSPORTE GERAL DE CARGA SECA, DIMEN. APROX. 2,6 X 12,50 X 0,50 M - CHP DIURNO. AF_10/2025</t>
  </si>
  <si>
    <t>CAMINHÃO TOCO, PBT 23.000 KG, CARGA ÚTIL MÁX. 16.540 KG, DIST. ENTRE EIXOS 4,80 M, POTÊNCIA 256 CV, INCLUSIVE PLATAFORMA GUINCHO-SOCORRO, COMPRIMENTO ÚTIL 10 M, LARGURA 2,60 M COM GUINCHO DE ARRASTE BASCULANTE - CHI DIURNO. AF_11/2025</t>
  </si>
  <si>
    <t>CAMINHÃO TOCO, PBT 23.000 KG, CARGA ÚTIL MÁX. 16.540 KG, DIST. ENTRE EIXOS 4,80 M, POTÊNCIA 256 CV, INCLUSIVE PLATAFORMA GUINCHO-SOCORRO, COMPRIMENTO ÚTIL 10 M, LARGURA 2,60 M COM GUINCHO DE ARRASTE BASCULANTE - CHP DIURNO. AF_11/2025</t>
  </si>
  <si>
    <t>CAMINHÃO TOCO, PBT 23.000 KG, CARGA ÚTIL MÁX. 16.540 KG, DIST. ENTRE EIXOS 4,80 M, POTÊNCIA 256 CV, INCLUSIVE PLATAFORMA SOBRE CHASSI, COMPRIMENTO ÚTIL 10 M, LARGURA 2,60 M COM GUINCHO DE ARRASTE E RAMPA COM ACIONAMENTO ELETRO-HIDRÁULICO - CHI DIURNO. AF_11/2025</t>
  </si>
  <si>
    <t>CAMINHÃO TOCO, PBT 23.000 KG, CARGA ÚTIL MÁX. 16.540 KG, DIST. ENTRE EIXOS 4,80 M, POTÊNCIA 256 CV, INCLUSIVE PLATAFORMA SOBRE CHASSI, COMPRIMENTO ÚTIL 10 M, LARGURA 2,60 M COM GUINCHO DE ARRASTE E RAMPA COM ACIONAMENTO ELETRO-HIDRÁULICO - CHP DIURNO. AF_11/2025</t>
  </si>
  <si>
    <t>CAVALO MECÂNICO TRAÇÃO 6X2, PBT COMBINADO 56.000 KG, CAPACIDADE MÁX. TRAÇÃO 66.000 KG, POTÊNCIA 360 CV, INCLUSIVE CARROCERIA FIXA ABERTA DE MADEIRA P/ TRANSPORTE GERAL DE CARGA SECA, DIMEN. APROX. 2,6 X 14,50 X 0,50 M - CHI DIURNO. AF_10/2025</t>
  </si>
  <si>
    <t>CAVALO MECÂNICO TRAÇÃO 6X2, PBT COMBINADO 56.000 KG, CAPACIDADE MÁX. TRAÇÃO 66.000 KG, POTÊNCIA 360 CV, INCLUSIVE CARROCERIA FIXA ABERTA DE MADEIRA P/ TRANSPORTE GERAL DE CARGA SECA, DIMEN. APROX. 2,6 X 14,50 X 0,50 M - CHP DIURNO. AF_10/2025</t>
  </si>
  <si>
    <t>CAVALO MECÂNICO TRAÇÃO 6X2, PBT COMBINADO 56.000 KG, CAPACIDADE MÁX. TRAÇÃO 66.000 KG, POTÊNCIA 360 CV, INCLUSIVE PRANCHA REBAIXADA 3 EIXOS, DIMENSÕES *17,33 X 3,00* M, COM RAMPA DE ACIONAMENTO HIDRÁULICO - CHI DIURNO. AF_11/2025</t>
  </si>
  <si>
    <t>CAVALO MECÂNICO TRAÇÃO 6X2, PBT COMBINADO 56.000 KG, CAPACIDADE MÁX. TRAÇÃO 66.000 KG, POTÊNCIA 360 CV, INCLUSIVE PRANCHA REBAIXADA 3 EIXOS, DIMENSÕES *17,33 X 3,00* M, COM RAMPA DE ACIONAMENTO HIDRÁULICO - CHP DIURNO. AF_11/2025</t>
  </si>
  <si>
    <t>CAVALO MECÂNICO TRAÇÃO 6X2, PBT COMBINADO 56.000 KG, CAPACIDADE MÁX. TRAÇÃO 66.000 KG, POTÊNCIA 360 CV, INCLUSIVE PRANCHA RETA 3 EIXOS, COMPRIMENTO ÚTIL 11,3 M, PESCOÇO DE 3,5 M, LARGURA 3,00 M, COM RAMPA DE ACIONAMENTO HIDRÁULICO - CHI DIURNO. AF_11/2025</t>
  </si>
  <si>
    <t>CAVALO MECÂNICO TRAÇÃO 6X2, PBT COMBINADO 56.000 KG, CAPACIDADE MÁX. TRAÇÃO 66.000 KG, POTÊNCIA 360 CV, INCLUSIVE PRANCHA RETA 3 EIXOS, COMPRIMENTO ÚTIL 11,3 M, PESCOÇO DE 3,5 M, LARGURA 3,00 M, COM RAMPA DE ACIONAMENTO HIDRÁULICO - CHP DIURNO. AF_11/2025</t>
  </si>
  <si>
    <t>CENTRAL DE LAMA BENTONÍTICA (DEPÓSITO DE BENTONITA, MISTURADOR DE ALTA TURBULÊNCIA, SILOS DE ARMAZENAMENTO DE LAMA E ÁGUA, LABORATÓRIO DE CONTROLE DE QUALIDADE DA LAMA) - CHI DIURNO. AF_04/2019</t>
  </si>
  <si>
    <t>CENTRAL DE LAMA BENTONÍTICA (DEPÓSITO DE BENTONITA, MISTURADOR DE ALTA TURBULÊNCIA, SILOS DE ARMAZENAMENTO DE LAMA E ÁGUA, LABORATÓRIO DE CONTROLE DE QUALIDADE DA LAMA) - CHP DIURNO. AF_04/2019</t>
  </si>
  <si>
    <t>COMPRESSOR DE AR, VAZAO DE 10 PCM, RESERVATORIO 100 L, PRESSAO DE TRABALHO ENTRE 6,9 E 9,7 BAR POTENCIA 2 HP, TENSAO 110/220 V - CHI DIURNO. AF_05/2023</t>
  </si>
  <si>
    <t>COMPRESSOR DE AR, VAZAO DE 10 PCM, RESERVATORIO 100 L, PRESSAO DE TRABALHO ENTRE 6,9 E 9,7 BAR, POTENCIA 2 HP, TENSAO 110/220 V - CHP DIURNO. AF_05/2023</t>
  </si>
  <si>
    <t>CONJUNTO CILINDRO E BOMBA HIDRÁULICA PARA PROTENSÃO DE MONOBARRAS PARA TIRANTES, ESFORÇO MÁXIMO DE 30 TONELADAS - CHI DIURNO. AF_05/2023</t>
  </si>
  <si>
    <t>CONJUNTO CILINDRO E BOMBA HIDRÁULICA PARA PROTENSÃO DE MONOBARRAS PARA TIRANTES, ESFORÇO MÁXIMO DE 30 TONELADAS - CHP DIURNO. AF_05/2023</t>
  </si>
  <si>
    <t>CONJUNTO MACACO E BOMBA HIDRÁULICA PARA PROTENSAO DE CORDOALHAS, ESFORÇO MAXIMO DE 115 TONELADAS - CHI DIURNO. AF_05/2023</t>
  </si>
  <si>
    <t>CONJUNTO MACACO E BOMBA HIDRÁULICA PARA PROTENSAO DE CORDOALHAS, ESFORÇO MAXIMO DE 115 TONELADAS - CHP DIURNO. AF_05/2023</t>
  </si>
  <si>
    <t>CONJUNTO MACACO HIDRÁULICO E CENTRAL DE BOMBEAMENTO MOTORIZADO 1,8 KW PARA PROTENSÃO DE MONOCABOS PARA CONCRETO PROTENDIDO, ESFORÇO MÁXIMO DE 20 TONELADAS - CHI DIURNO. AF_05/2022</t>
  </si>
  <si>
    <t>CONJUNTO MACACO HIDRÁULICO E CENTRAL DE BOMBEAMENTO MOTORIZADO 1,8 KW PARA PROTENSÃO DE MONOCABOS PARA CONCRETO PROTENDIDO, ESFORÇO MÁXIMO DE 20 TONELADAS - CHP DIURNO. AF_05/2022</t>
  </si>
  <si>
    <t>CONJUNTO MACACO HIDRÁULICO E CENTRAL DE BOMBEAMENTO MOTORIZADO 1,8 KW PARA PROTENSÃO DE MONOCABOS PARA CONCRETO PROTENDIDO, ESFORÇO MÁXIMO DE 30 TONELADAS - CHI DIURNO. AF_05/2022</t>
  </si>
  <si>
    <t>CONJUNTO MACACO HIDRÁULICO E CENTRAL DE BOMBEAMENTO MOTORIZADO 1,8 KW PARA PROTENSÃO DE MONOCABOS PARA CONCRETO PROTENDIDO, ESFORÇO MÁXIMO DE 30 TONELADAS - CHP DIURNO. AF_05/2022</t>
  </si>
  <si>
    <t>CORTADEIRA HIDRÁULICA DE VERGALHÃO, PARA AÇO DE DIÂMETRO ATÉ 50 MM, MOTOR ELÉTRICO TRIFÁSICO, POTÊNCIA DE 5,5 HP A 7,5 HP - CHI DIURNO. AF_12/2025</t>
  </si>
  <si>
    <t>CORTADEIRA HIDRÁULICA DE VERGALHÃO, PARA AÇO DE DIÂMETRO ATÉ 50 MM, MOTOR ELÉTRICO TRIFÁSICO, POTÊNCIA DE 5,5 HP A 7,5 HP - CHP DIURNO. AF_12/2025</t>
  </si>
  <si>
    <t>DOBRADEIRA ELETROMECÂNICA DE VERGALHÃO, PARA AÇO DE DIÂMETRO ATÉ 1 1/2", MOTOR ELÉTRICO TRIFÁSICO, POTÊNCIA DE 3 HP ATÉ 5 HP- CHI DIURNO. AF_12/2025</t>
  </si>
  <si>
    <t>DOBRADEIRA ELETROMECÂNICA DE VERGALHÃO, PARA AÇO DE DIÂMETRO ATÉ 1 1/2", MOTOR ELÉTRICO TRIFÁSICO, POTÊNCIA DE 3 HP ATÉ 5 HP- CHP DIURNO. AF_12/2025</t>
  </si>
  <si>
    <t>DOBRADEIRA TDC, ESPESSURA 1,5MM - CHI DIURNO. AF_05/2023</t>
  </si>
  <si>
    <t>DOBRADEIRA TDC, ESPESSURA 1,5MM - CHP DIURNO. AF_05/2023</t>
  </si>
  <si>
    <t>ENCERADEIRA INDUSTRIAL, 400 MM, 220V, 1 HP - CHI DIURNO. AF_05/2023</t>
  </si>
  <si>
    <t>ENCERADEIRA INDUSTRIAL, 400 MM, 220V, 1 HP - CHP DIURNO. AF_05/2023</t>
  </si>
  <si>
    <t>ESCAVADEIRA HIDRÁULICA DE BRAÇO LONGO (LONGO ALCANCE) SOBRE ESTEIRAS, CAÇAMBA 0,52 M3, PESO OPERACIONAL 24 T, POTÊNCIA LÍQUIDA 155 HP - CHI DIURNO. AF_06/2023</t>
  </si>
  <si>
    <t>ESCAVADEIRA HIDRÁULICA DE BRAÇO LONGO (LONGO ALCANCE) SOBRE ESTEIRAS, CAÇAMBA 0,52 M3, PESO OPERACIONAL 24 T, POTÊNCIA LÍQUIDA 155 HP - CHP DIURNO. AF_06/2023</t>
  </si>
  <si>
    <t>ESCAVADEIRA HIDRÁULICA SOBRE ESTEIRA, PESO OPERACIONAL 21,00 T, POTÊNCIA NOMINAL 155 HP, COM MARTELO VIBRATÓRIO HIDRÁULICO *1200 A 2200* KG - CHI DIURNO. AF_11/2025</t>
  </si>
  <si>
    <t>ESCAVADEIRA HIDRÁULICA SOBRE ESTEIRA, PESO OPERACIONAL 21,00 T, POTÊNCIA NOMINAL 155 HP, COM MARTELO VIBRATÓRIO HIDRÁULICO *1200 A 2200* KG - CHP DIURNO. AF_11/2025</t>
  </si>
  <si>
    <t>ESCAVADEIRA HIDRÁULICA SOBRE ESTEIRA, PESO OPERACIONAL 21,00 T, POTÊNCIA NOMINAL 155 HP, COM TORRE DE CRAVAÇÃO PARA EXECUÇÃO DE GEODRENO VERTICAL, LANÇA DE 32 M, PARA DRENO FIBROQUÍMICO DE LARGURA PADRÃO (100 MM) - CHI DIURNO. AF_12/2025</t>
  </si>
  <si>
    <t>ESCAVADEIRA HIDRÁULICA SOBRE ESTEIRA, PESO OPERACIONAL 21,00 T, POTÊNCIA NOMINAL 155 HP, COM TORRE DE CRAVAÇÃO PARA EXECUÇÃO DE GEODRENO VERTICAL, LANÇA DE 32 M, PARA DRENO FIBROQUÍMICO DE LARGURA PADRÃO (100 MM)- CHP DIURNO. AF_12/2025</t>
  </si>
  <si>
    <t>ESCAVADEIRA HIDRÁULICA SOBRE ESTEIRA, PESO OPERACIONAL ENTRE 22,00 E 23,50 T, POTÊNCIA NOMINAL 139 HP, COM MARTELO ROMPEDOR HIDRÁULICO 1700 KG - CHI DIURNO. AF_04/2019</t>
  </si>
  <si>
    <t>ESCAVADEIRA HIDRÁULICA SOBRE ESTEIRA, PESO OPERACIONAL ENTRE 22,00 E 23,50 T, POTÊNCIA NOMINAL 139 HP, COM MARTELO ROMPEDOR HIDRÁULICO 1700 KG - CHP DIURNO. AF_04/2019</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</si>
  <si>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</si>
  <si>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</si>
  <si>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ESTABILIZADOR DE LINHA E PRESSÃO, CAPACIDADE DE 120 BAR, COM MANÔMETRO DE LEITURA, REGISTRO DE 1 COM RETORNO E LINHA - CHI DIURNO. AF_05/2023</t>
  </si>
  <si>
    <t>ESTABILIZADOR DE LINHA E PRESSÃO, CAPACIDADE DE 120 BAR, COM MANÔMETRO DE LEITURA, REGISTRO DE 1 COM RETORNO E LINHA - CHP DIURNO. AF_05/2023</t>
  </si>
  <si>
    <t>FURADEIRA ELETROMAGNÉTICA, VELOCIDADE (SEM CARGA/ COM CARGA) 450/ 270 RPM, ESPESSURA MÁXIMA DA CHAPA A SER FURADA 50 MM, PORÇA DE ADESÃO MAGNÉTICA 17000 N, POTÊNCIA 1100 W, ALIMENTÇÃO 220 - 60 HZ, MONOFÁSICA - CHI DIURNO. AF_08/2019</t>
  </si>
  <si>
    <t>FURADEIRA ELETROMAGNÉTICA, VELOCIDADE (SEM CARGA/ COM CARGA) 450/ 270 RPM, ESPESSURA MÁXIMA DA CHAPA A SER FURADA 50 MM, PORÇA DE ADESÃO MAGNÉTICA 17000 N, POTÊNCIA 1100 W, ALIMENTÇÃO 220 - 60 HZ, MONOFÁSICA - CHP DIURNO. AF_08/2019</t>
  </si>
  <si>
    <t>GRUPO GERADOR DIESEL, COM CARENAGEM, POTÊNCIA STANDART ENTRE 400 E 460 KVA, VELOCIDADE DE 1800 RPM, FREQUÊNCIA DE 60 HZ - CHI DIURNO. AF_05/2023</t>
  </si>
  <si>
    <t>GRUPO GERADOR DIESEL, COM CARENAGEM, POTÊNCIA STANDART ENTRE 400 E 460 KVA, VELOCIDADE DE 1800 RPM, FREQUÊNCIA DE 60 HZ - CHP DIURNO. AF_05/2023</t>
  </si>
  <si>
    <t>GUINDASTE DERRICK, LANÇA DE *20* M, CARGA MÁXIMA 10T, POTÊNCIA 45 KW - CHI DIURNO. AF_01/2024</t>
  </si>
  <si>
    <t>GUINDASTE DERRICK, LANÇA DE *20* M, CARGA MÁXIMA 10T, POTÊNCIA 45 KW - CHP DIURNO. AF_01/2024</t>
  </si>
  <si>
    <t>GUINDASTE HIDRAULICO AUTOPROPELIDO, COM LANÇA TRELIÇADA 40 M, CAPACIDADE MÁXIMA 75 T, EQUIPADO COM CLAMSHELL - CHI DIURNO. AF_04/2019</t>
  </si>
  <si>
    <t>GUINDASTE HIDRAULICO AUTOPROPELIDO, COM LANÇA TRELIÇADA 40 M, CAPACIDADE MÁXIMA 75 T, EQUIPADO COM CLAMSHELL - CHP DIURNO. AF_04/2019</t>
  </si>
  <si>
    <t>GUINDASTE HIDRÁULICO AUTOPROPELIDO, COM LANÇA TRELICADA 41 M, CAPACIDADE MÁXIMA DE ELEVAÇÃO 43 T, POTÊNCIA 230 KW, EQUIPADO COM CAÇAMBA DE ARRASTO (DRAGLINE) DE 0,76 M3 - CHI DIURNO. AF_06/2023</t>
  </si>
  <si>
    <t>GUINDASTE HIDRÁULICO AUTOPROPELIDO, COM LANÇA TRELICADA 41 M, CAPACIDADE MÁXIMA DE ELEVAÇÃO 43 T, POTÊNCIA 230 KW, EQUIPADO COM CAÇAMBA DE ARRASTO (DRAGLINE) DE 0,76 M3 - CHP DIURNO. AF_06/2023</t>
  </si>
  <si>
    <t>GUINDASTE HIDRÁULICO RODOVIÁRIO, LANCA TELESCÓPICA DE *50+20* M, CAPACIDADE MÁXIMA DE 90T, 4 EIXOS, POTÊNCIA 330 KW, MOTOR DIESEL - CHI DIURNO. AF_01/2024</t>
  </si>
  <si>
    <t>GUINDASTE HIDRÁULICO RODOVIÁRIO, LANCA TELESCÓPICA DE *50+20* M, CAPACIDADE MÁXIMA DE 90T, 4 EIXOS, POTÊNCIA 330 KW, MOTOR DIESEL - CHP DIURNO. AF_01/2024</t>
  </si>
  <si>
    <t>GUINDASTE SOBRE ESTEIRAS, COM LANÇA TRELIÇADA 40 M, CAPACIDADE MÁXIMA 75 T - CHI DIURNO. AF_04/2019</t>
  </si>
  <si>
    <t>GUINDASTE SOBRE ESTEIRAS, COM LANÇA TRELIÇADA 40 M, CAPACIDADE MÁXIMA 75 T - CHP DIURNO. AF_04/2019</t>
  </si>
  <si>
    <t>GUINDASTE SOBRE ESTEIRAS, COM LANÇA TRELIÇADA 40 M, CAPACIDADE MÁXIMA 75 T, EQUIPADO COM CLAMSHELL - CHI DIURNO. AF_04/2019</t>
  </si>
  <si>
    <t>GUINDASTE SOBRE ESTEIRAS, COM LANÇA TRELIÇADA 40 M, CAPACIDADE MÁXIMA 75 T, EQUIPADO COM CLAMSHELL - CHP DIURNO. AF_04/2019</t>
  </si>
  <si>
    <t>GUINDAUTO HIDRÁULICO, CAPACIDADE MÁXIMA DE CARGA 14340 KG, MOMENTO MÁXIMO DE CARGA 42,3 TM, ALCANCE MÁXIMO HORIZONTAL16,80 M, INCLUSIVE CAMINHÃO TOCO PBT 23.000 KG, POTÊNCIA DE 256 CV - CHI DIURNO. AF_10/2025</t>
  </si>
  <si>
    <t>GUINDAUTO HIDRÁULICO, CAPACIDADE MÁXIMA DE CARGA 14340 KG, MOMENTO MÁXIMO DE CARGA 42,3 TM, ALCANCE MÁXIMO HORIZONTAL16,80 M, INCLUSIVE CAMINHÃO TOCO PBT 23.000 KG, POTÊNCIA DE 256 CV - CHP DIURNO. AF_10/2025</t>
  </si>
  <si>
    <t>GUINDAUTO HIDRÁULICO, CAPACIDADE MÁXIMA DE CARGA 6200 KG, MOMENTO MÁXIMO DE CARGA 11,7 TM, ALCANCE MÁXIMO HORIZONTAL 9,70 M, INCLUSIVE CAMINHÃO TOCO PBT 16.000 KG, POTÊNCIA DE 189 CV E CESTA AÉREA COM ISOLAMENTO CLASSE C - CHI DIURNO. AF_01/2025</t>
  </si>
  <si>
    <t>GUINDAUTO HIDRÁULICO, CAPACIDADE MÁXIMA DE CARGA 6200 KG, MOMENTO MÁXIMO DE CARGA 11,7 TM, ALCANCE MÁXIMO HORIZONTAL 9,70 M, INCLUSIVE CAMINHÃO TOCO PBT 16.000 KG, POTÊNCIA DE 189 CV E CESTA AÉREA COM ISOLAMENTO CLASSE C - CHP DIURNO. AF_01/2025</t>
  </si>
  <si>
    <t>GUINDAUTO HIDRÁULICO, CAPACIDADE MÁXIMA DE CARGA 8500 KG, MOMENTO MÁXIMO DE CARGA 30,4 TM, ALCANCE MÁXIMO HORIZONTAL 14,30 M, INCLUSIVE CAMINHÃO TRUCADO PBT 23.000 KG, POTÊNCIA DE 256 CV E CARROCERIA FIXA ABERTA DE MADEIRA - CHI DIURNO. AF_05/2025</t>
  </si>
  <si>
    <t>GUINDAUTO HIDRÁULICO, CAPACIDADE MÁXIMA DE CARGA 8500 KG, MOMENTO MÁXIMO DE CARGA 30,4 TM, ALCANCE MÁXIMO HORIZONTAL 14,30 M, INCLUSIVE CAMINHÃO TRUCADO PBT 23.000 KG, POTÊNCIA DE 256 CV E CARROCERIA FIXA ABERTA DE MADEIRA - CHP DIURNO. AF_05/2025</t>
  </si>
  <si>
    <t>INVERSOR DE SOLDA MONOFÁSICO DE 160 A, POTÊNCIA DE 7000 W, TENSÃO DE 220 V, TURBO VENTILADO, PROTEÇÃO POR TERMOSTATO, PARA ELETRODOS DE 2,0 A 4,0 MM - CHI DIURNO. AF_06/2018</t>
  </si>
  <si>
    <t>INVERSOR DE SOLDA MONOFÁSICO DE 160 A, POTÊNCIA DE 7000 W, TENSÃO DE 220 V, TURBO VENTILADO, PROTEÇÃO POR TERMOSTATO, PARA ELETRODOS DE 2,0 A 4,0 MM - CHP DIURNO. AF_06/2018</t>
  </si>
  <si>
    <t>LIXADEIRA DE PAREDE, COM LED, POTÊNCIA 750 W, FREQUÊNCIA 60 HZ, VELOCIDADE 1000 A 2100 RPM, DIÂMETRO DA LIXA 225 MM - CHI DIURNO AF_12/2022</t>
  </si>
  <si>
    <t>LIXADEIRA DE PAREDE, COM LED, POTÊNCIA 750 W, FREQUÊNCIA 60 HZ, VELOCIDADE 1000 A 2100 RPM, DIÂMETRO DA LIXA 225 MM - CHP DIURNO. AF_12/2022</t>
  </si>
  <si>
    <t>MARTELETE PERFURADOR/ ROMPEDOR ELÉTRICO, POTÊNCIA 800 W, 220 V - CHI DIURNO. AF_05/2023</t>
  </si>
  <si>
    <t>MARTELETE PERFURADOR/ ROMPEDOR ELÉTRICO, POTÊNCIA 800 W, 220 V - CHP DIURNO. AF_05/2023</t>
  </si>
  <si>
    <t>MARTELO DEMOLIDOR ELÉTRICO, COM POTÊNCIA DE 2.000 W, 1.000 IMPACTOS POR MINUTO, PESO DE 30 KG - CHI DIURNO. AF_01/2021</t>
  </si>
  <si>
    <t>MARTELO PERFURADOR PNEUMÁTICO MANUAL, HASTE 19 X 108 MM, *11* KG - CHI DIURNO. AF_02/2025</t>
  </si>
  <si>
    <t>MARTELO PERFURADOR PNEUMÁTICO MANUAL, HASTE 19 X 108 MM, *11* KG - CHP DIURNO. AF_02/2025</t>
  </si>
  <si>
    <t>MINI GUINDASTE ARANHA SOBRE ESTEIRAS E LANCA TELESCÓPICA, CAPACIDADE MÁXIMA DE CARGA 3,0 TON, RAIO MÁXIMO DE TRABALHO 8,25 M, ALTURA DE LANÇA DO SOLO 9,2 M, 55 M DE CABO DE AÇO 8 MM, MOTOR ELÉTRICO 220/380 VOLTS TRIFÁSICO - CHI DIURNO. AF_03/2022</t>
  </si>
  <si>
    <t>MINI GUINDASTE ARANHA SOBRE ESTEIRAS E LANCA TELESCÓPICA, CAPACIDADE MÁXIMA DE CARGA 3,0 TON, RAIO MÁXIMO DE TRABALHO 8,25 M, ALTURA DE LANÇA DO SOLO 9,2 M, 55 M DE CABO DE AÇO 8 MM, MOTOR ELÉTRICO 220/380 VOLTS TRIFÁSICO - CHP DIURNO. AF_03/2022</t>
  </si>
  <si>
    <t>MINIESCAVADEIRA SOBRE ESTEIRAS, POTÊNCIA LÍQUIDA DE *30* HP, PESO OPERACIONAL DE *3.500* KG - CHI DIURNO. AF_04/2017</t>
  </si>
  <si>
    <t>MINIESCAVADEIRA SOBRE ESTEIRAS, POTÊNCIA LÍQUIDA DE *30* HP, PESO OPERACIONAL DE *3.500* KG - CHP DIURNO. AF_04/2017</t>
  </si>
  <si>
    <t>MISTURADOR PARA PREPARO DE LAMA ESTABILIZANTE COM CAPACIDADE DE *4000* L, COM BOMBA CENTRÍFUGA 5,5 HP A 23,07 HP, PARA SISTEMA DE FURO DIRECIONAL - CHI DIURNO. AF_05/2023</t>
  </si>
  <si>
    <t>MISTURADOR PARA PREPARO DE LAMA ESTABILIZANTE COM CAPACIDADE DE *4000* L, COM BOMBA CENTRÍFUGA 5,5 HP A 23,07 HP, PARA SISTEMA DE FURO DIRECIONAL - CHP DIURNO. AF_05/2023</t>
  </si>
  <si>
    <t>MÁQUINA DEMARCADORA DE FAIXA DE TRÁFEGO À FRIO, TRAÇÃO MANUAL, 4 CV, PRESSÃO MAX 3300 PSI, TANQUE 20 L - CHI DIURNO. AF_06/2021</t>
  </si>
  <si>
    <t>MÁQUINA DEMARCADORA DE FAIXA DE TRÁFEGO À FRIO, TRAÇÃO MANUAL, 4 CV, PRESSÃO MAX 3300 PSI, TANQUE 20 L - CHP DIURNO. AF_06/2021</t>
  </si>
  <si>
    <t>MÁQUINA FORMER DOBRAS DIVERSAS: 220V/380V TRIFÁSICO OU MONOFÁSICO, CAPACIDADE 0,5-1,27MM, MOTOR 2CV - CHI DIURNO. AF_05/2023</t>
  </si>
  <si>
    <t>MÁQUINA FORMER DOBRAS DIVERSAS: 220V/380V TRIFÁSICO OU MONOFÁSICO, CAPACIDADE 0,5-1,27MM, MOTOR 2CV - CHP DIURNO. AF_05/2023</t>
  </si>
  <si>
    <t>MÁQUINA JATO DE PRESSAO PORTÁTIL, CAMARA DE 1 SAIDA, CAPACIDADE 280 L, DIAMETRO 670 MM, BICO DE JATO CURTO VENTURI DE 5/16", MANGUEIRA DE 1" COM COMPRESSOR DE AR REBOCÁVEL 189 PCM E MOTOR DIESEL 63 CV - CHI DIURNO. AF_05/2023</t>
  </si>
  <si>
    <t>MÁQUINA JATO DE PRESSAO PORTÁTIL, CAMARA DE 1 SAIDA, CAPACIDADE 280 L, DIAMETRO 670 MM, BICO DE JATO CURTO VENTURI DE 5/16", MANGUEIRA DE 1" COM COMPRESSOR DE AR REBOCÁVEL 189 PCM E MOTOR DIESEL 63 CV - CHP DIURNO. AF_05/2023</t>
  </si>
  <si>
    <t>MÁQUINA METALEIRA UNIVERSAL MODELO IW 110/180 BTD - CHI DIURNO. AF_05/2023</t>
  </si>
  <si>
    <t>MÁQUINA METALEIRA UNIVERSAL MODELO IW 110/180 BTD - CHP DIURNO. AF_05/2023</t>
  </si>
  <si>
    <t>MÁQUINA PARA SOLDA POR ELETROFUSÃO PARA TUBOS DE POLIETILENO DE ALTA DENSIDADE (PEAD) COM DIÂMETRO EXTERNO DE 20 A 1600 MM, POTÊNCIA DE 3500 W - CHI DIURNO. AF_05/2023</t>
  </si>
  <si>
    <t>MÁQUINA PARA SOLDA POR ELETROFUSÃO PARA TUBOS DE POLIETILENO DE ALTA DENSIDADE (PEAD) COM DIÂMETRO EXTERNO DE 20 A 1600 MM, POTÊNCIA DE 3500 W - CHP DIURNO. AF_05/2023</t>
  </si>
  <si>
    <t>MÁQUINA PARA SOLDA POR ELETROFUSÃO PARA TUBOS DE POLIETILENO DE ALTA DENSIDADE (PEAD) COM DIÂMETRO EXTERNO DE 20 A 800 MM, POTÊNCIA ENTRE 2750 E 3000 W - CHI DIURNO. AF_05/2023</t>
  </si>
  <si>
    <t>MÁQUINA PARA SOLDA POR ELETROFUSÃO PARA TUBOS DE POLIETILENO DE ALTA DENSIDADE (PEAD) COM DIÂMETRO EXTERNO DE 20 A 800 MM, POTÊNCIA ENTRE 2750 E 3000 W - CHP DIURNO. AF_05/2023</t>
  </si>
  <si>
    <t>MÁQUINA PARA SOLDA POR TERMOFUSÃO PARA TUBOS DE POLIETILENO DE ALTA DENSIDADE (PEAD) COM DIÂMETRO EXTERNO DE 315 A 630 MM, POTÊNCIA ENTRE 8000 E 12350 W - CHI DIURNO. AF_05/2023</t>
  </si>
  <si>
    <t>MÁQUINA PARA SOLDA POR TERMOFUSÃO PARA TUBOS DE POLIETILENO DE ALTA DENSIDADE (PEAD) COM DIÂMETRO EXTERNO DE 315 A 630 MM, POTÊNCIA ENTRE 8000 E 12350 W - CHP DIURNO. AF_05/2023</t>
  </si>
  <si>
    <t>MÁQUINA PARA SOLDA POR TERMOFUSÃO PARA TUBOS DE POLIETILENO DE ALTA DENSIDADE (PEAD) COM DIÂMETRO EXTERNO DE 710 A 1200 MM, POTÊNCIA ENTRE 16000 E 29500 W - CHI DIURNO. AF_05/2023</t>
  </si>
  <si>
    <t>MÁQUINA PARA SOLDA POR TERMOFUSÃO PARA TUBOS DE POLIETILENO DE ALTA DENSIDADE (PEAD) COM DIÂMETRO EXTERNO DE 710 A 1200 MM, POTÊNCIA ENTRE 16000 E 29500 W - CHP DIURNO. AF_05/2023</t>
  </si>
  <si>
    <t>MÁQUINA PARA SOLDA POR TERMOFUSÃO PARA TUBOS DE POLIETILENO DE ALTA DENSIDADE (PEAD) COM DIÂMETRO EXTERNO DE 90 A 315 MM, POTÊNCIA ENTRE 2500 E 5350 W - CHI DIURNO. AF_05/2023</t>
  </si>
  <si>
    <t>MÁQUINA PARA SOLDA POR TERMOFUSÃO PARA TUBOS DE POLIETILENO DE ALTA DENSIDADE (PEAD) COM DIÂMETRO EXTERNO DE 90 A 315 MM, POTÊNCIA ENTRE 2500 E 5350 W - CHP DIURNO. AF_05/2023</t>
  </si>
  <si>
    <t>MÁQUINA SOLDA ARCO COM PISTOLA DE SOLDAGEM PARA STUD BOLT DE 5 MM A 22 MM - CHI DIURNO. AF_05/2023</t>
  </si>
  <si>
    <t>MÁQUINA SOLDA ARCO COM PISTOLA DE SOLDAGEM PARA STUD BOLT DE 5 MM A 22 MM - CHP DIURNO. AF_05/2023</t>
  </si>
  <si>
    <t>PENEIRA ROTATIVA COM MOTOR ELÉTRICO MONOFÁSICO DE *0,5 A 1,0* CV, CILINDRO COM DIÂMETRO DE *0,48 A 0,85* M E COMPRIMENTO DE *1,0 A 1,65* M - CHI DIURNO. AF_11/2025</t>
  </si>
  <si>
    <t>PENEIRA ROTATIVA COM MOTOR ELÉTRICO MONOFÁSICO DE *0,5 A 1,0* CV, CILINDRO COM DIÂMETRO DE *0,48 A 0,85* M E COMPRIMENTO DE *1,0 A 1,65* M - CHP DIURNO. AF_11/2025</t>
  </si>
  <si>
    <t>PERFURATRIZ DE COROA DIAMANTADA PARA CONCRETO, DIÂMETRO ATÉ 250 MM, MOTOR ELÉTRICO 220 V, POTÊNCIA 2.500 W - CHI DIURNO. AF_05/2023</t>
  </si>
  <si>
    <t>PERFURATRIZ DE COROA DIAMANTADA PARA CONCRETO, DIÂMETRO ATÉ 250 MM, MOTOR ELÉTRICO 220 V, POTÊNCIA 2.500 W - CHP DIURNO. AF_05/2023</t>
  </si>
  <si>
    <t>PERFURATRIZ HIDRÁULICA SOBRE ESTEIRA, TORQUE MÁXIMO 161 KNM, PROFUNDIDADE MÁXIMA 54 M, DIÂMETRO MÁXIMO 1500 MM, POTÊNCIA MOTOR 268 HP - CHI DIURNO. AF_04/2019</t>
  </si>
  <si>
    <t>PERFURATRIZ HIDRÁULICA SOBRE ESTEIRA, TORQUE MÁXIMO 161 KNM, PROFUNDIDADE MÁXIMA 54 M, DIÂMETRO MÁXIMO 1500 MM, POTÊNCIA MOTOR 268 HP - CHP DIURNO. AF_04/2019</t>
  </si>
  <si>
    <t>PERFURATRIZ HIDRÁULICA SOBRE ESTEIRA, TORQUE MÁXIMO 98 KNM, PROFUNDIDADE MÁXIMA 25 M, DIÂMETRO MÁXIMO 115 MM, POTÊNCIA MOTOR 190 HP - CHI DIURNO. AF_02/2021</t>
  </si>
  <si>
    <t>PERFURATRIZ HIDRÁULICA SOBRE ESTEIRA, TORQUE MÁXIMO 98 KNM, PROFUNDIDADE MÁXIMA 25 M, DIÂMETRO MÁXIMO 115 MM, POTÊNCIA MOTOR 190 HP - CHP DIURNO. AF_02/2021</t>
  </si>
  <si>
    <t>PERFURATRIZ PARA EXECUÇÃO DE ESTACAS SECANTES, TIPO HÉLICE CONTÍNUA COM CABEÇOTE DUPLO E TUBO METÁLICO - CHI DIURNO. AF_04/2019</t>
  </si>
  <si>
    <t>PERFURATRIZ PARA EXECUÇÃO DE ESTACAS SECANTES, TIPO HÉLICE CONTÍNUA COM CABEÇOTE DUPLO E TUBO METÁLICO - CHP DIURNO. AF_04/2019</t>
  </si>
  <si>
    <t>PERFURATRIZ PARA FURO DIRECIONAL HORIZONTAL (HDD) COM CAPACIDADE ATÉ 89 KN, POTÊNCIA 24,8 HP A 80 HP (INCLUSO FERRAMENTAS E LOCALIZADOR) - CHI DIURNO. AF_05/2023</t>
  </si>
  <si>
    <t>PERFURATRIZ PARA FURO DIRECIONAL HORIZONTAL (HDD) COM CAPACIDADE ATÉ 89 KN, POTÊNCIA 24,8 HP A 80 HP (INCLUSO FERRAMENTAS E LOCALIZADOR) - CHP DIURNO. AF_05/2023</t>
  </si>
  <si>
    <t>PERFURATRIZ PARA FURO DIRECIONAL HORIZONTAL (HDD) COM CAPACIDADE DE 201 KN A 560 KN, POTÊNCIA 200 HP A 260 HP (INCLUSO FERRAMENTAS E LOCALIZADOR) - CHI DIURNO. AF_05/2023</t>
  </si>
  <si>
    <t>PERFURATRIZ PARA FURO DIRECIONAL HORIZONTAL (HDD) COM CAPACIDADE DE 201 KN A 560 KN, POTÊNCIA 200 HP A 260 HP (INCLUSO FERRAMENTAS E LOCALIZADOR) - CHP DIURNO. AF_05/2023</t>
  </si>
  <si>
    <t>PERFURATRIZ PARA FURO DIRECIONAL HORIZONTAL (HDD) COM CAPACIDADE DE 90 KN A 200 KN, POTÊNCIA 100 HP A 160 HP (INCLUSO FERRAMENTAS E LOCALIZADOR) - CHI DIURNO. AF_05/2023</t>
  </si>
  <si>
    <t>PERFURATRIZ PARA FURO DIRECIONAL HORIZONTAL (HDD) COM CAPACIDADE DE 90 KN A 200 KN, POTÊNCIA 100 HP A 160 HP (INCLUSO FERRAMENTAS E LOCALIZADOR) - CHP DIURNO. AF_05/2023</t>
  </si>
  <si>
    <t>PERFURATRIZ ROTATIVA SOBRE ESTEIRA, TORQUE MAXIMO 2500 KGM, POTENCIA 110 HP, MOTOR DIESEL - CHI DIURNO. AF_05/2017</t>
  </si>
  <si>
    <t>PERFURATRIZ ROTATIVA SOBRE ESTEIRA, TORQUE MAXIMO 2500 KGM, POTENCIA 110 HP, MOTOR DIESEL- CHP DIURNO. AF_05/2017</t>
  </si>
  <si>
    <t>PLATAFORMA ELEVATÓRIA - CHI DIURNO. AF_04/2019</t>
  </si>
  <si>
    <t>PLATAFORMA ELEVATÓRIA - CHP DIURNO. AF_04/2019</t>
  </si>
  <si>
    <t>POLIGUINDASTE, CAPACIDADE MÁXIMA DE CARGA 8000 KG, PARA TRANSPORTE DE CAÇAMBAS ESTACIONÁRIAS, INCLUSIVE CAMINHÃO TOCO PBT 14.300 KG, POTÊNCIA DE 185 CV - CHI DIURNO. AF_10/2025</t>
  </si>
  <si>
    <t>POLIGUINDASTE, CAPACIDADE MÁXIMA DE CARGA 8000 KG, PARA TRANSPORTE DE CAÇAMBAS ESTACIONÁRIAS, INCLUSIVE CAMINHÃO TOCO PBT 14.300 KG, POTÊNCIA DE 185 CV - CHP DIURNO. AF_10/2025</t>
  </si>
  <si>
    <t>PULVERIZADOR DE TINTA ELÉTRICO/MÁQUINA DE PINTURA AIRLESS, VAZÃO 2 L/MIN - CHI DIURNO. AF_05/2023</t>
  </si>
  <si>
    <t>PULVERIZADOR DE TINTA ELÉTRICO/MÁQUINA DE PINTURA AIRLESS, VAZÃO 2 L/MIN - CHP DIURNO. AF_05/2023</t>
  </si>
  <si>
    <t>PÓRTICO ROLANTE MONOVIGA, PERFIL I, 4 PERNAS, CAPACIDADE 5 T - CHI DIURNO. AF_04/2019</t>
  </si>
  <si>
    <t>PÓRTICO ROLANTE MONOVIGA, PERFIL I, 4 PERNAS, CAPACIDADE 5 T - CHP DIURNO. AF_04/2019</t>
  </si>
  <si>
    <t>RETROESCAVADEIRA SOBRE RODAS COM CARREGADEIRA, PESO OPERACIONAL MÍN. 6,674, POTÊNCIA LÍQ 88 HP, COM MARTELO ROMPEDOR HIDRÁULICO ENTRE 275 A 362 KG - CHI DIURNO. AF_02/2021</t>
  </si>
  <si>
    <t>RETROESCAVADEIRA SOBRE RODAS COM CARREGADEIRA, PESO OPERACIONAL MÍN. 6,674, POTÊNCIA LÍQ 88 HP, COM MARTELO ROMPEDOR HIDRÁULICO ENTRE 275 A 362 KG - CHP DIURNO. AF_02/2021</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</si>
  <si>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</si>
  <si>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</si>
  <si>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SERRA FITA HORIZONTAL, ELÉTRICA, COM CONTROLE HIDRÁULICO, PAINEL DE COMANDO EM 24 V, MOTOR ELÉTRICO 1,5 CV, DIMENSÕES DA FITA 3880 X 27 X 0,9 MM, TRIFÁSICA - CHI DIURNO. AF_05/2023</t>
  </si>
  <si>
    <t>SERRA FITA HORIZONTAL, ELÉTRICA, COM CONTROLE HIDRÁULICO, PAINEL DE COMANDO EM 24 V, MOTOR ELÉTRICO 1,5 CV, DIMENSÕES DA FITA 3880 X 27 X 0,9 MM, TRIFÁSICA - CHP DIURNO. AF_05/2023</t>
  </si>
  <si>
    <t>TARTARUGA DE OXICORTE CG1, MONOFÁSICA, 220 V, FREQUÊNCIA 50 HZ, VELOCIDADE DE CORTE (MM/MIN) 50 A 750, DIÂMETRO MÍNIMO DO COMPASSO MM 200 - CHI DIURNO. AF_05/2023</t>
  </si>
  <si>
    <t>TARTARUGA DE OXICORTE CG1, MONOFÁSICA, 220 V, FREQUÊNCIA 50 HZ, VELOCIDADE DE CORTE (MM/MIN) 50 A 750, DIÂMETRO MÍNIMO DO COMPASSO MM 200 - CHP DIURNO. AF_05/2023</t>
  </si>
  <si>
    <t>TORRE, COMPOSTA POR GUINCHO MECÂNICO, GUINCHO MANUAL, CABOS DE AÇO, PITEIRA E SOQUETE - CHI DIURNO. AF_05/2023</t>
  </si>
  <si>
    <t>TORRE, COMPOSTA POR GUINCHO MECÂNICO, GUINCHO MANUAL, CABOS DE AÇO, PITEIRA E SOQUETE - CHP DIURNO. AF_05/2023</t>
  </si>
  <si>
    <t>UNIDADE DOSADORA AIRLESS TIPO HOT SPRAY - CHI DIURNO. AF_05/2023</t>
  </si>
  <si>
    <t>UNIDADE DOSADORA AIRLESS TIPO HOT SPRAY - CHP DIURNO. AF_05/2023</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</si>
  <si>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CHI DIURNO.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</si>
  <si>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CHP DIURNO. AF_08/2025</t>
  </si>
  <si>
    <t>VARREDEIRA DE GRAMA SINTÉTICA A GASOLINA, 2,4 CV, 4 TEMPOS - CHI DIURNO. AF_05/2023</t>
  </si>
  <si>
    <t>VARREDEIRA DE GRAMA SINTÉTICA A GASOLINA, 2,4 CV, 4 TEMPOS - CHP DIURNO. AF_05/2023</t>
  </si>
  <si>
    <t>VIBROACABADORA DE ASFALTO SOBRE ESTEIRAS, LARG. PAVIM. 2,60 M A 5,75 M, POT. 110 HP, CAP. 450 T/ H - CHI DIURNO. AF_11/2025</t>
  </si>
  <si>
    <t>VIBROACABADORA DE ASFALTO SOBRE ESTEIRAS, LARG. PAVIM. 2,60 M A 5,75 M, POT. 110 HP, CAP. 450 T/ H - CHP DIURNO. AF_11/2025</t>
  </si>
  <si>
    <t>VIBROACABADORA DE ASFALTO SOBRE ESTEIRAS, LARG. PAVIM. MÁX. 8,00 M, POT. 100 KW/ 134 HP, CAP. 600 T/ H - CHI DIURNO. AF_11/2025</t>
  </si>
  <si>
    <t>VIBROACABADORA DE ASFALTO SOBRE ESTEIRAS, LARG. PAVIM. MÁX. 8,00 M, POT. 100 KW/ 134 HP, CAP. 600 T/ H - CHP DIURNO. AF_11/2025</t>
  </si>
  <si>
    <t>VIBROACABADORA DE ASFALTO SOBRE RODAS, LARGURA DE PAVIMENTAÇÃO DE 1,70 A 4,20 M, POTÊNCIA 78 KW/105 HP, CAPACIDADE 300 T/H - CHI DIURNO. AF_11/2025</t>
  </si>
  <si>
    <t>VIBROACABADORA DE ASFALTO SOBRE RODAS, LARGURA DE PAVIMENTAÇÃO DE 1,70 A 4,20 M, POTÊNCIA 78 KW/105 HP, CAPACIDADE 300 T/H - CHP DIURNO. AF_11/2025</t>
  </si>
  <si>
    <t>DEMOLIÇÃO DE ESTRUTURAS DE CONCRETO ARMADO EM GERAL, DE FORMA MECANIZADA COM ROMPEDOR ACOPLADO EM ESCAVADEIRA HIDRÁULICA, SEM REAPROVEITAMENTO. AF_09/2023</t>
  </si>
  <si>
    <t>REMOÇÃO DE VIDRO, EM FACHADAS DE VIDRO, DE FORMA MECANIZADA, COM USO DE PLATAFORMA ELEVATÓRIA, SEM REAPROVEITAMENTO. AF_09/2023</t>
  </si>
  <si>
    <t>BATE ESTACA PARA INSTALAÇÃO DE DEFENSAS METÁLICAS (GUARD RAIL) FIXO, INCLUSIVE CAMINHÃO TOCO PBT 9.700 KG, POTÊNCIA DE 160 CV - DEPRECIAÇÃO. AF_05/2023</t>
  </si>
  <si>
    <t>BATE ESTACA PARA INSTALAÇÃO DE DEFENSAS METÁLICAS (GUARD RAIL) FIXO, INCLUSIVE CAMINHÃO TOCO PBT 9.700 KG, POTÊNCIA DE 160 CV - IMPOSTOS E SEGUROS. AF_05/2023</t>
  </si>
  <si>
    <t>BATE ESTACA PARA INSTALAÇÃO DE DEFENSAS METÁLICAS (GUARD RAIL) FIXO, INCLUSIVE CAMINHÃO TOCO PBT 9.700 KG, POTÊNCIA DE 160 CV - JUROS. AF_05/2023</t>
  </si>
  <si>
    <t>BATE ESTACA PARA INSTALAÇÃO DE DEFENSAS METÁLICAS (GUARD RAIL) FIXO, INCLUSIVE CAMINHÃO TOCO PBT 9.700 KG, POTÊNCIA DE 160 CV - MANUTENÇÃO. AF_05/2023</t>
  </si>
  <si>
    <t>BETONEIRA CAPACIDADE NOMINAL DE 250 L, CAPACIDADE DE MISTURA DE 175 L, MOTOR ELÉTRICO MONOFÁSICO POTÊNCIA 1CV - DEPRECIAÇÃO. AF_05/2023</t>
  </si>
  <si>
    <t>BETONEIRA CAPACIDADE NOMINAL DE 250 L, CAPACIDADE DE MISTURA DE 175 L, MOTOR ELÉTRICO MONOFÁSICO POTÊNCIA 1CV - JUROS. AF_05/2023</t>
  </si>
  <si>
    <t>BETONEIRA CAPACIDADE NOMINAL DE 250 L, CAPACIDADE DE MISTURA DE 175 L, MOTOR ELÉTRICO MONOFÁSICO POTÊNCIA 1CV - MANUTENÇÃO. AF_05/2023</t>
  </si>
  <si>
    <t>BOMBA DE INJEÇÃO, ELÉTRICA, TRIFÁSICA, POTÊNCIA 7,5 CV - DEPRECIAÇÃO. AF_08/2025</t>
  </si>
  <si>
    <t>BOMBA DE INJEÇÃO, ELÉTRICA, TRIFÁSICA, POTÊNCIA 7,5 CV - JUROS. AF_08/2025</t>
  </si>
  <si>
    <t>BOMBA DE INJEÇÃO, ELÉTRICA, TRIFÁSICA, POTÊNCIA 7,5 CV - MANUTENÇÃO. AF_08/2025</t>
  </si>
  <si>
    <t>BOMBA DE INJEÇÃO, ELÉTRICA, TRIFÁSICA, POTÊNCIA 7,5 CV - MATERIAIS NA OPERAÇÃO. AF_08/2025</t>
  </si>
  <si>
    <t>CALDEIRA A GÁS COM TERMOSTATO, CAPACIDADE 100 LITROS - DEPRECIAÇÃO. AF_05/2023</t>
  </si>
  <si>
    <t>CALDEIRA A GÁS COM TERMOSTATO, CAPACIDADE 100 LITROS - JUROS. AF_05/2023</t>
  </si>
  <si>
    <t>CALDEIRA A GÁS COM TERMOSTATO, CAPACIDADE 100 LITROS - MANUTENÇÃO. AF_05/2023</t>
  </si>
  <si>
    <t>CAMINHÃO BITRUCK TRAÇÃO 8X2, PBT 29.000 KG, PESO BRUTO TOTAL COMBINADO (PBTC) *36.000* KG, POTÊNCIA 321 CV, INCLUSIVE PLATAFORMA GUINCHO-SOCORRO, COMPRIMENTO ÚTIL 10 M, LARGURA 2,60 M COM GUINCHO DE ARRASTE BASCULANTE - DEPRECIAÇÃO. AF_11/2025</t>
  </si>
  <si>
    <t>CAMINHÃO BITRUCK TRAÇÃO 8X2, PBT 29.000 KG, PESO BRUTO TOTAL COMBINADO (PBTC) *36.000* KG, POTÊNCIA 321 CV, INCLUSIVE PLATAFORMA GUINCHO-SOCORRO, COMPRIMENTO ÚTIL 10 M, LARGURA 2,60 M COM GUINCHO DE ARRASTE BASCULANTE - IMPOSTOS E SEGUROS. AF_11/2025</t>
  </si>
  <si>
    <t>CAMINHÃO BITRUCK TRAÇÃO 8X2, PBT 29.000 KG, PESO BRUTO TOTAL COMBINADO (PBTC) *36.000* KG, POTÊNCIA 321 CV, INCLUSIVE PLATAFORMA GUINCHO-SOCORRO, COMPRIMENTO ÚTIL 10 M, LARGURA 2,60 M COM GUINCHO DE ARRASTE BASCULANTE - JUROS. AF_11/2025</t>
  </si>
  <si>
    <t>CAMINHÃO BITRUCK TRAÇÃO 8X2, PBT 29.000 KG, PESO BRUTO TOTAL COMBINADO (PBTC) *36.000* KG, POTÊNCIA 321 CV, INCLUSIVE PLATAFORMA GUINCHO-SOCORRO, COMPRIMENTO ÚTIL 10 M, LARGURA 2,60 M COM GUINCHO DE ARRASTE BASCULANTE - MANUTENÇÃO. AF_11/2025</t>
  </si>
  <si>
    <t>CAMINHÃO BITRUCK TRAÇÃO 8X2, PBT 29.000 KG, PESO BRUTO TOTAL COMBINADO (PBTC) *36.000* KG, POTÊNCIA 321 CV, INCLUSIVE PLATAFORMA GUINCHO-SOCORRO, COMPRIMENTO ÚTIL 10 M, LARGURA 2,60 M COM GUINCHO DE ARRASTE BASCULANTE - MATERIAIS NA OPERAÇÃO. AF_11/2025</t>
  </si>
  <si>
    <t>CAMINHÃO BITRUCK TRAÇÃO 8X2, PBT 29.000 KG, PESO BRUTO TOTAL COMBINADO (PBTC) *36.000* KG, POTÊNCIA 321 CV, INCLUSIVE PLATAFORMA SOBRE CHASSI, COMPRIMENTO ÚTIL 10 M, LARGURA 2,60 M COM GUINCHO DE ARRASTE E RAMPA COM ACIONAMENTO ELETRO-HIDRÁULICO - DEPRECIAÇÃO. AF_11/2025</t>
  </si>
  <si>
    <t>CAMINHÃO BITRUCK TRAÇÃO 8X2, PBT 29.000 KG, PESO BRUTO TOTAL COMBINADO (PBTC) *36.000* KG, POTÊNCIA 321 CV, INCLUSIVE PLATAFORMA SOBRE CHASSI, COMPRIMENTO ÚTIL 10 M, LARGURA 2,60 M COM GUINCHO DE ARRASTE E RAMPA COM ACIONAMENTO ELETRO-HIDRÁULICO - IMPOSTOS E SEGUROS. AF_11/2025</t>
  </si>
  <si>
    <t>CAMINHÃO BITRUCK TRAÇÃO 8X2, PBT 29.000 KG, PESO BRUTO TOTAL COMBINADO (PBTC) *36.000* KG, POTÊNCIA 321 CV, INCLUSIVE PLATAFORMA SOBRE CHASSI, COMPRIMENTO ÚTIL 10 M, LARGURA 2,60 M COM GUINCHO DE ARRASTE E RAMPA COM ACIONAMENTO ELETRO-HIDRÁULICO - JUROS. AF_11/2025</t>
  </si>
  <si>
    <t>CAMINHÃO BITRUCK TRAÇÃO 8X2, PBT 29.000 KG, PESO BRUTO TOTAL COMBINADO (PBTC) *36.000* KG, POTÊNCIA 321 CV, INCLUSIVE PLATAFORMA SOBRE CHASSI, COMPRIMENTO ÚTIL 10 M, LARGURA 2,60 M COM GUINCHO DE ARRASTE E RAMPA COM ACIONAMENTO ELETRO-HIDRÁULICO - MANUTENÇÃO. AF_11/2025</t>
  </si>
  <si>
    <t>CAMINHÃO BITRUCK TRAÇÃO 8X2, PBT 29.000 KG, PESO BRUTO TOTAL COMBINADO (PBTC) *36.000* KG, POTÊNCIA 321 CV, INCLUSIVE PLATAFORMA SOBRE CHASSI, COMPRIMENTO ÚTIL 10 M, LARGURA 2,60 M COM GUINCHO DE ARRASTE E RAMPA COM ACIONAMENTO ELETRO-HIDRÁULICO - MATERIAIS NA OPERAÇÃO. AF_11/2025</t>
  </si>
  <si>
    <t>CAMINHÃO PIPA 14.000 L TRUCADO, PESO BRUTO TOTAL 23.000 KG, CARGA ÚTIL MÁXIMA 16.540 KG, DISTÂNCIA ENTRE EIXOS 4,8 M, POTÊNCIA 256 CV, INCLUSIVE TANQUE DE AÇO PARA TRANSPORTE DE ÁGUA - DEPRECIAÇÃO. AF_10/2025</t>
  </si>
  <si>
    <t>CAMINHÃO PIPA 14.000 L TRUCADO, PESO BRUTO TOTAL 23.000 KG, CARGA ÚTIL MÁXIMA 16.540 KG, DISTÂNCIA ENTRE EIXOS 4,8 M, POTÊNCIA 256 CV, INCLUSIVE TANQUE DE AÇO PARA TRANSPORTE DE ÁGUA - IMPOSTOS E SEGUROS. AF_10/2025</t>
  </si>
  <si>
    <t>CAMINHÃO PIPA 14.000 L TRUCADO, PESO BRUTO TOTAL 23.000 KG, CARGA ÚTIL MÁXIMA 16.540 KG, DISTÂNCIA ENTRE EIXOS 4,8 M, POTÊNCIA 256 CV, INCLUSIVE TANQUE DE AÇO PARA TRANSPORTE DE ÁGUA - JUROS. AF_10/2025</t>
  </si>
  <si>
    <t>CAMINHÃO PIPA 14.000 L TRUCADO, PESO BRUTO TOTAL 23.000 KG, CARGA ÚTIL MÁXIMA 16.540 KG, DISTÂNCIA ENTRE EIXOS 4,8 M, POTÊNCIA 256 CV, INCLUSIVE TANQUE DE AÇO PARA TRANSPORTE DE ÁGUA - MANUTENÇÃO. AF_10/2025</t>
  </si>
  <si>
    <t>CAMINHÃO PIPA 14.000 L TRUCADO, PESO BRUTO TOTAL 23.000 KG, CARGA ÚTIL MÁXIMA 16.540 KG, DISTÂNCIA ENTRE EIXOS 4,8 M, POTÊNCIA 256 CV, INCLUSIVE TANQUE DE AÇO PARA TRANSPORTE DE ÁGUA - MATERIAIS NA OPERAÇÃO. AF_10/2025</t>
  </si>
  <si>
    <t>CAMINHÃO TANQUE PARA HIDROSSEMEADURA, COM CAPACIDADE DE 8.000 LITROS, INCLUINDO BOMBA PARA LANÇAMENTO COM MOTOR DIESEL COM POTÊNCIA DE 105 CV - DEPRECIAÇÃO. AF_06/2023</t>
  </si>
  <si>
    <t>CAMINHÃO TANQUE PARA HIDROSSEMEADURA, COM CAPACIDADE DE 8.000 LITROS, INCLUINDO BOMBA PARA LANÇAMENTO COM MOTOR DIESEL COM POTÊNCIA DE 105 CV - IMPOSTOS E SEGUROS. AF_06/2023</t>
  </si>
  <si>
    <t>CAMINHÃO TANQUE PARA HIDROSSEMEADURA, COM CAPACIDADE DE 8.000 LITROS, INCLUINDO BOMBA PARA LANÇAMENTO COM MOTOR DIESEL COM POTÊNCIA DE 105 CV - JUROS. AF_06/2023</t>
  </si>
  <si>
    <t>CAMINHÃO TANQUE PARA HIDROSSEMEADURA, COM CAPACIDADE DE 8.000 LITROS, INCLUINDO BOMBA PARA LANÇAMENTO COM MOTOR DIESEL COM POTÊNCIA DE 105 CV - MANUTENÇÃO. AF_06/2023</t>
  </si>
  <si>
    <t>CAMINHÃO TOCO, PBT 16.000 KG, CARGA ÚTIL MÁX. 10.830 KG, DIST. ENTRE EIXOS 3,56 M, POTÊNCIA 226 CV, INCLUSIVE PLATAFORMA SOBRE CHASSI, COMPRIMENTO ÚTIL 10 M, LARGURA 2,60 M COM GUINCHO DE ARRASTE E RAMPA COM ACIONAMENTO ELETRO-HIDRÁULICO - DEPRECIAÇÃO. AF_11/2025</t>
  </si>
  <si>
    <t>CAMINHÃO TOCO, PBT 16.000 KG, CARGA ÚTIL MÁX. 10.830 KG, DIST. ENTRE EIXOS 3,56 M, POTÊNCIA 226 CV, INCLUSIVE PLATAFORMA SOBRE CHASSI, COMPRIMENTO ÚTIL 10 M, LARGURA 2,60 M COM GUINCHO DE ARRASTE E RAMPA COM ACIONAMENTO ELETRO-HIDRÁULICO - IMPOSTOS E SEGUROS. AF_11/2025</t>
  </si>
  <si>
    <t>CAMINHÃO TOCO, PBT 16.000 KG, CARGA ÚTIL MÁX. 10.830 KG, DIST. ENTRE EIXOS 3,56 M, POTÊNCIA 226 CV, INCLUSIVE PLATAFORMA SOBRE CHASSI, COMPRIMENTO ÚTIL 10 M, LARGURA 2,60 M COM GUINCHO DE ARRASTE E RAMPA COM ACIONAMENTO ELETRO-HIDRÁULICO - JUROS. AF_11/2025</t>
  </si>
  <si>
    <t>CAMINHÃO TOCO, PBT 16.000 KG, CARGA ÚTIL MÁX. 10.830 KG, DIST. ENTRE EIXOS 3,56 M, POTÊNCIA 226 CV, INCLUSIVE PLATAFORMA SOBRE CHASSI, COMPRIMENTO ÚTIL 10 M, LARGURA 2,60 M COM GUINCHO DE ARRASTE E RAMPA COM ACIONAMENTO ELETRO-HIDRÁULICO - MANUTENÇÃO. AF_11/2025</t>
  </si>
  <si>
    <t>CAMINHÃO TOCO, PBT 16.000 KG, CARGA ÚTIL MÁX. 10.830 KG, DIST. ENTRE EIXOS 3,56 M, POTÊNCIA 226 CV, INCLUSIVE PLATAFORMA SOBRE CHASSI, COMPRIMENTO ÚTIL 10 M, LARGURA 2,60 M COM GUINCHO DE ARRASTE E RAMPA COM ACIONAMENTO ELETRO-HIDRÁULICO - MATERIAIS NA OPERAÇÃO. AF_11/2025</t>
  </si>
  <si>
    <t>CAMINHÃO TOCO, PBT 23.000 KG, CARGA ÚTIL MÁX. 16.540 KG, DIST. ENTRE EIXOS 4,8 M, POTÊNCIA 256 CV, INCLUSIVE CARROCERIA FIXA ABERTA DE MADEIRA P/ TRANSPORTE GERAL DE CARGA SECA, DIMEN. APROX. 2,6 X 12,50 X 0,50 M - DEPRECIAÇÃO. AF_10/2025</t>
  </si>
  <si>
    <t>CAMINHÃO TOCO, PBT 23.000 KG, CARGA ÚTIL MÁX. 16.540 KG, DIST. ENTRE EIXOS 4,8 M, POTÊNCIA 256 CV, INCLUSIVE CARROCERIA FIXA ABERTA DE MADEIRA P/ TRANSPORTE GERAL DE CARGA SECA, DIMEN. APROX. 2,6 X 12,50 X 0,50 M - IMPOSTOS E SEGUROS. AF_10/2025</t>
  </si>
  <si>
    <t>CAMINHÃO TOCO, PBT 23.000 KG, CARGA ÚTIL MÁX. 16.540 KG, DIST. ENTRE EIXOS 4,8 M, POTÊNCIA 256 CV, INCLUSIVE CARROCERIA FIXA ABERTA DE MADEIRA P/ TRANSPORTE GERAL DE CARGA SECA, DIMEN. APROX. 2,6 X 12,50 X 0,50 M - JUROS. AF_10/2025</t>
  </si>
  <si>
    <t>CAMINHÃO TOCO, PBT 23.000 KG, CARGA ÚTIL MÁX. 16.540 KG, DIST. ENTRE EIXOS 4,8 M, POTÊNCIA 256 CV, INCLUSIVE CARROCERIA FIXA ABERTA DE MADEIRA P/ TRANSPORTE GERAL DE CARGA SECA, DIMEN. APROX. 2,6 X 12,50 X 0,50 M - MANUTENÇÃO. AF_10/2025</t>
  </si>
  <si>
    <t>CAMINHÃO TOCO, PBT 23.000 KG, CARGA ÚTIL MÁX. 16.540 KG, DIST. ENTRE EIXOS 4,8 M, POTÊNCIA 256 CV, INCLUSIVE CARROCERIA FIXA ABERTA DE MADEIRA P/ TRANSPORTE GERAL DE CARGA SECA, DIMEN. APROX. 2,6 X 12,50 X 0,50 M - MATERIAIS NA OPERAÇÃO. AF_10/2025</t>
  </si>
  <si>
    <t>CAMINHÃO TOCO, PBT 23.000 KG, CARGA ÚTIL MÁX. 16.540 KG, DIST. ENTRE EIXOS 4,80 M, POTÊNCIA 256 CV, INCLUSIVE PLATAFORMA GUINCHO-SOCORRO, COMPRIMENTO ÚTIL 10 M, LARGURA 2,60 M COM GUINCHO DE ARRASTE BASCULANTE - DEPRECIAÇÃO. AF_11/2025</t>
  </si>
  <si>
    <t>CAMINHÃO TOCO, PBT 23.000 KG, CARGA ÚTIL MÁX. 16.540 KG, DIST. ENTRE EIXOS 4,80 M, POTÊNCIA 256 CV, INCLUSIVE PLATAFORMA GUINCHO-SOCORRO, COMPRIMENTO ÚTIL 10 M, LARGURA 2,60 M COM GUINCHO DE ARRASTE BASCULANTE - IMPOSTOS E SEGUROS. AF_11/2025</t>
  </si>
  <si>
    <t>CAMINHÃO TOCO, PBT 23.000 KG, CARGA ÚTIL MÁX. 16.540 KG, DIST. ENTRE EIXOS 4,80 M, POTÊNCIA 256 CV, INCLUSIVE PLATAFORMA GUINCHO-SOCORRO, COMPRIMENTO ÚTIL 10 M, LARGURA 2,60 M COM GUINCHO DE ARRASTE BASCULANTE - JUROS. AF_11/2025</t>
  </si>
  <si>
    <t>CAMINHÃO TOCO, PBT 23.000 KG, CARGA ÚTIL MÁX. 16.540 KG, DIST. ENTRE EIXOS 4,80 M, POTÊNCIA 256 CV, INCLUSIVE PLATAFORMA GUINCHO-SOCORRO, COMPRIMENTO ÚTIL 10 M, LARGURA 2,60 M COM GUINCHO DE ARRASTE BASCULANTE - MANUTENÇÃO. AF_11/2025</t>
  </si>
  <si>
    <t>CAMINHÃO TOCO, PBT 23.000 KG, CARGA ÚTIL MÁX. 16.540 KG, DIST. ENTRE EIXOS 4,80 M, POTÊNCIA 256 CV, INCLUSIVE PLATAFORMA GUINCHO-SOCORRO, COMPRIMENTO ÚTIL 10 M, LARGURA 2,60 M COM GUINCHO DE ARRASTE BASCULANTE - MATERIAIS NA OPERAÇÃO. AF_11/2025</t>
  </si>
  <si>
    <t>CAMINHÃO TOCO, PBT 23.000 KG, CARGA ÚTIL MÁX. 16.540 KG, DIST. ENTRE EIXOS 4,80 M, POTÊNCIA 256 CV, INCLUSIVE PLATAFORMA SOBRE CHASSI, COMPRIMENTO ÚTIL 10 M, LARGURA 2,60 M COM GUINCHO DE ARRASTE E RAMPA COM ACIONAMENTO ELETRO-HIDRÁULICO - DEPRECIAÇÃO. AF_11/2025</t>
  </si>
  <si>
    <t>CAMINHÃO TOCO, PBT 23.000 KG, CARGA ÚTIL MÁX. 16.540 KG, DIST. ENTRE EIXOS 4,80 M, POTÊNCIA 256 CV, INCLUSIVE PLATAFORMA SOBRE CHASSI, COMPRIMENTO ÚTIL 10 M, LARGURA 2,60 M COM GUINCHO DE ARRASTE E RAMPA COM ACIONAMENTO ELETRO-HIDRÁULICO - IMPOSTOS E SEGUROS. AF_11/2025</t>
  </si>
  <si>
    <t>CAMINHÃO TOCO, PBT 23.000 KG, CARGA ÚTIL MÁX. 16.540 KG, DIST. ENTRE EIXOS 4,80 M, POTÊNCIA 256 CV, INCLUSIVE PLATAFORMA SOBRE CHASSI, COMPRIMENTO ÚTIL 10 M, LARGURA 2,60 M COM GUINCHO DE ARRASTE E RAMPA COM ACIONAMENTO ELETRO-HIDRÁULICO - JUROS. AF_11/2025</t>
  </si>
  <si>
    <t>CAMINHÃO TOCO, PBT 23.000 KG, CARGA ÚTIL MÁX. 16.540 KG, DIST. ENTRE EIXOS 4,80 M, POTÊNCIA 256 CV, INCLUSIVE PLATAFORMA SOBRE CHASSI, COMPRIMENTO ÚTIL 10 M, LARGURA 2,60 M COM GUINCHO DE ARRASTE E RAMPA COM ACIONAMENTO ELETRO-HIDRÁULICO - MANUTENÇÃO. AF_11/2025</t>
  </si>
  <si>
    <t>CAMINHÃO TOCO, PBT 23.000 KG, CARGA ÚTIL MÁX. 16.540 KG, DIST. ENTRE EIXOS 4,80 M, POTÊNCIA 256 CV, INCLUSIVE PLATAFORMA SOBRE CHASSI, COMPRIMENTO ÚTIL 10 M, LARGURA 2,60 M COM GUINCHO DE ARRASTE E RAMPA COM ACIONAMENTO ELETRO-HIDRÁULICO - MATERIAIS NA OPERAÇÃO. AF_11/2025</t>
  </si>
  <si>
    <t>CAVALO MECÂNICO TRAÇÃO 6X2, PBT COMBINADO 56.000 KG, CAPACIDADE MÁX. TRAÇÃO 66.000 KG, POTÊNCIA 360 CV, INCLUSIVE CARROCERIA FIXA ABERTA DE MADEIRA P/ TRANSPORTE GERAL DE CARGA SECA, DIMEN. APROX. 2,6 X 14,50 X 0,50 M - DEPRECIAÇÃO. AF_10/2025</t>
  </si>
  <si>
    <t>CAVALO MECÂNICO TRAÇÃO 6X2, PBT COMBINADO 56.000 KG, CAPACIDADE MÁX. TRAÇÃO 66.000 KG, POTÊNCIA 360 CV, INCLUSIVE CARROCERIA FIXA ABERTA DE MADEIRA P/ TRANSPORTE GERAL DE CARGA SECA, DIMEN. APROX. 2,6 X 14,50 X 0,50 M - IMPOSTOS E SEGUROS. AF_10/2025</t>
  </si>
  <si>
    <t>CAVALO MECÂNICO TRAÇÃO 6X2, PBT COMBINADO 56.000 KG, CAPACIDADE MÁX. TRAÇÃO 66.000 KG, POTÊNCIA 360 CV, INCLUSIVE CARROCERIA FIXA ABERTA DE MADEIRA P/ TRANSPORTE GERAL DE CARGA SECA, DIMEN. APROX. 2,6 X 14,50 X 0,50 M - JUROS. AF_10/2025</t>
  </si>
  <si>
    <t>CAVALO MECÂNICO TRAÇÃO 6X2, PBT COMBINADO 56.000 KG, CAPACIDADE MÁX. TRAÇÃO 66.000 KG, POTÊNCIA 360 CV, INCLUSIVE CARROCERIA FIXA ABERTA DE MADEIRA P/ TRANSPORTE GERAL DE CARGA SECA, DIMEN. APROX. 2,6 X 14,50 X 0,50 M - MANUTENÇÃO. AF_10/2025</t>
  </si>
  <si>
    <t>CAVALO MECÂNICO TRAÇÃO 6X2, PBT COMBINADO 56.000 KG, CAPACIDADE MÁX. TRAÇÃO 66.000 KG, POTÊNCIA 360 CV, INCLUSIVE CARROCERIA FIXA ABERTA DE MADEIRA P/ TRANSPORTE GERAL DE CARGA SECA, DIMEN. APROX. 2,6 X 14,50 X 0,50 M - MATERIAIS NA OPERAÇÃO. AF_10/2025</t>
  </si>
  <si>
    <t>CAVALO MECÂNICO TRAÇÃO 6X2, PBT COMBINADO 56.000 KG, CAPACIDADE MÁX. TRAÇÃO 66.000 KG, POTÊNCIA 360 CV, INCLUSIVE PRANCHA REBAIXADA 3 EIXOS, DIMENSÕES *17,33 X 3,00* M, COM RAMPA DE ACIONAMENTO HIDRÁULICO - DEPRECIAÇÃO. AF_11/2025</t>
  </si>
  <si>
    <t>CAVALO MECÂNICO TRAÇÃO 6X2, PBT COMBINADO 56.000 KG, CAPACIDADE MÁX. TRAÇÃO 66.000 KG, POTÊNCIA 360 CV, INCLUSIVE PRANCHA REBAIXADA 3 EIXOS, DIMENSÕES *17,33 X 3,00* M, COM RAMPA DE ACIONAMENTO HIDRÁULICO - IMPOSTOS E SEGUROS. AF_11/2025</t>
  </si>
  <si>
    <t>CAVALO MECÂNICO TRAÇÃO 6X2, PBT COMBINADO 56.000 KG, CAPACIDADE MÁX. TRAÇÃO 66.000 KG, POTÊNCIA 360 CV, INCLUSIVE PRANCHA REBAIXADA 3 EIXOS, DIMENSÕES *17,33 X 3,00* M, COM RAMPA DE ACIONAMENTO HIDRÁULICO - JUROS. AF_11/2025</t>
  </si>
  <si>
    <t>CAVALO MECÂNICO TRAÇÃO 6X2, PBT COMBINADO 56.000 KG, CAPACIDADE MÁX. TRAÇÃO 66.000 KG, POTÊNCIA 360 CV, INCLUSIVE PRANCHA REBAIXADA 3 EIXOS, DIMENSÕES *17,33 X 3,00* M, COM RAMPA DE ACIONAMENTO HIDRÁULICO - MANUTENÇÃO. AF_11/2025</t>
  </si>
  <si>
    <t>CAVALO MECÂNICO TRAÇÃO 6X2, PBT COMBINADO 56.000 KG, CAPACIDADE MÁX. TRAÇÃO 66.000 KG, POTÊNCIA 360 CV, INCLUSIVE PRANCHA REBAIXADA 3 EIXOS, DIMENSÕES *17,33 X 3,00* M, COM RAMPA DE ACIONAMENTO HIDRÁULICO - MATERIAIS NA OPERAÇÃO. AF_11/2025</t>
  </si>
  <si>
    <t>CAVALO MECÂNICO TRAÇÃO 6X2, PBT COMBINADO 56.000 KG, CAPACIDADE MÁX. TRAÇÃO 66.000 KG, POTÊNCIA 360 CV, INCLUSIVE PRANCHA RETA 3 EIXOS, COMPRIMENTO ÚTIL 11,3 M, PESCOÇO DE 3,5 M, LARGURA 3,00 M, COM RAMPA DE ACIONAMENTO HIDRÁULICO - DEPRECIAÇÃO. AF_11/2025</t>
  </si>
  <si>
    <t>CAVALO MECÂNICO TRAÇÃO 6X2, PBT COMBINADO 56.000 KG, CAPACIDADE MÁX. TRAÇÃO 66.000 KG, POTÊNCIA 360 CV, INCLUSIVE PRANCHA RETA 3 EIXOS, COMPRIMENTO ÚTIL 11,3 M, PESCOÇO DE 3,5 M, LARGURA 3,00 M, COM RAMPA DE ACIONAMENTO HIDRÁULICO - IMPOSTOS E SEGUROS. AF_11/2025</t>
  </si>
  <si>
    <t>CAVALO MECÂNICO TRAÇÃO 6X2, PBT COMBINADO 56.000 KG, CAPACIDADE MÁX. TRAÇÃO 66.000 KG, POTÊNCIA 360 CV, INCLUSIVE PRANCHA RETA 3 EIXOS, COMPRIMENTO ÚTIL 11,3 M, PESCOÇO DE 3,5 M, LARGURA 3,00 M, COM RAMPA DE ACIONAMENTO HIDRÁULICO - JUROS. AF_11/2025</t>
  </si>
  <si>
    <t>CAVALO MECÂNICO TRAÇÃO 6X2, PBT COMBINADO 56.000 KG, CAPACIDADE MÁX. TRAÇÃO 66.000 KG, POTÊNCIA 360 CV, INCLUSIVE PRANCHA RETA 3 EIXOS, COMPRIMENTO ÚTIL 11,3 M, PESCOÇO DE 3,5 M, LARGURA 3,00 M, COM RAMPA DE ACIONAMENTO HIDRÁULICO - MANUTENÇÃO. AF_11/2025</t>
  </si>
  <si>
    <t>CAVALO MECÂNICO TRAÇÃO 6X2, PBT COMBINADO 56.000 KG, CAPACIDADE MÁX. TRAÇÃO 66.000 KG, POTÊNCIA 360 CV, INCLUSIVE PRANCHA RETA 3 EIXOS, COMPRIMENTO ÚTIL 11,3 M, PESCOÇO DE 3,5 M, LARGURA 3,00 M, COM RAMPA DE ACIONAMENTO HIDRÁULICO - MATERIAIS NA OPERAÇÃO. AF_11/2025</t>
  </si>
  <si>
    <t>CENTRAL DE LAMA BENTONÍTICA (DEPÓSITO DE BENTONITA, MISTURADOR DE ALTA TURBULÊNCIA, SILOS DE ARMAZENAMENTO DE LAMA E ÁGUA, LABORATÓRIO DE CONTROLE DE QUALIDADE DA LAMA) - DEPRECIAÇÃO. AF_04/2019</t>
  </si>
  <si>
    <t>CENTRAL DE LAMA BENTONÍTICA (DEPÓSITO DE BENTONITA, MISTURADOR DE ALTA TURBULÊNCIA, SILOS DE ARMAZENAMENTO DE LAMA E ÁGUA, LABORATÓRIO DE CONTROLE DE QUALIDADE DA LAMA) - JUROS. AF_04/2019</t>
  </si>
  <si>
    <t>CENTRAL DE LAMA BENTONÍTICA (DEPÓSITO DE BENTONITA, MISTURADOR DE ALTA TURBULÊNCIA, SILOS DE ARMAZENAMENTO DE LAMA E ÁGUA, LABORATÓRIO DE CONTROLE DE QUALIDADE DA LAMA) - MANUTENÇÃO. AF_04/2019</t>
  </si>
  <si>
    <t>COMPRESSOR DE AR, VAZAO DE 10 PCM, RESERVATORIO 100 L, PRESSAO DE TRABALHO ENTRE 6,9 E 9,7 BAR, POTENCIA 2 HP, TENSAO 110/220 V - DEPRECIAÇÃO. AF_05/2023</t>
  </si>
  <si>
    <t>COMPRESSOR DE AR, VAZAO DE 10 PCM, RESERVATORIO 100 L, PRESSAO DE TRABALHO ENTRE 6,9 E 9,7 BAR, POTENCIA 2 HP, TENSAO 110/220 V - JUROS. AF_05/2023</t>
  </si>
  <si>
    <t>COMPRESSOR DE AR, VAZAO DE 10 PCM, RESERVATORIO 100 L, PRESSAO DE TRABALHO ENTRE 6,9 E 9,7 BAR, POTENCIA 2 HP, TENSAO 110/220 V - MANUTENÇÃO. AF_05/2023</t>
  </si>
  <si>
    <t>CONJUNTO CILINDRO E BOMBA HIDRÁULICA PARA PROTENSÃO DE MONOBARRAS PARA TIRANTES, ESFORÇO MÁXIMO DE 30 TONELADAS - DEPRECIAÇÃO. AF_05/2023</t>
  </si>
  <si>
    <t>CONJUNTO CILINDRO E BOMBA HIDRÁULICA PARA PROTENSÃO DE MONOBARRAS PARA TIRANTES, ESFORÇO MÁXIMO DE 30 TONELADAS - JUROS. AF_05/2023</t>
  </si>
  <si>
    <t>CONJUNTO CILINDRO E BOMBA HIDRÁULICA PARA PROTENSÃO DE MONOBARRAS PARA TIRANTES, ESFORÇO MÁXIMO DE 30 TONELADAS - MANUTENÇÃO. AF_05/2023</t>
  </si>
  <si>
    <t>CONJUNTO CILINDRO E BOMBA HIDRÁULICA PARA PROTENSÃO DE MONOBARRAS PARA TIRANTES, ESFORÇO MÁXIMO DE 30 TONELADAS - MATERIAIS NA OPERAÇÃO. AF_05/2023</t>
  </si>
  <si>
    <t>CONJUNTO MACACO E BOMBA HIDRÁULICA PARA PROTENSAO DE CORDOALHAS, ESFORÇO MAXIMO DE 115 TONELADAS - DEPRECIAÇÃO. AF_05/2023</t>
  </si>
  <si>
    <t>CONJUNTO MACACO E BOMBA HIDRÁULICA PARA PROTENSAO DE CORDOALHAS, ESFORÇO MAXIMO DE 115 TONELADAS - JUROS. AF_05/2023</t>
  </si>
  <si>
    <t>CONJUNTO MACACO E BOMBA HIDRÁULICA PARA PROTENSAO DE CORDOALHAS, ESFORÇO MAXIMO DE 115 TONELADAS - MANUTENÇÃO. AF_05/2023</t>
  </si>
  <si>
    <t>CONJUNTO MACACO HIDRÁULICO E CENTRAL DE BOMBEAMENTO MOTORIZADO 1,8 KW PARA PROTENSÃO DE MONOCABOS PARA CONCRETO PROTENDIDO, ESFORÇO MÁXIMO DE 20 TONELADAS - DEPRECIAÇÃO. AF_05/2022</t>
  </si>
  <si>
    <t>CONJUNTO MACACO HIDRÁULICO E CENTRAL DE BOMBEAMENTO MOTORIZADO 1,8 KW PARA PROTENSÃO DE MONOCABOS PARA CONCRETO PROTENDIDO, ESFORÇO MÁXIMO DE 20 TONELADAS - JUROS. AF_05/2022</t>
  </si>
  <si>
    <t>CONJUNTO MACACO HIDRÁULICO E CENTRAL DE BOMBEAMENTO MOTORIZADO 1,8 KW PARA PROTENSÃO DE MONOCABOS PARA CONCRETO PROTENDIDO, ESFORÇO MÁXIMO DE 20 TONELADAS - MANUTENÇÃO. AF_05/2022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</si>
  <si>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</si>
  <si>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DEPRECIAÇÃO. AF_05/2022</t>
  </si>
  <si>
    <t>CONJUNTO MACACO HIDRÁULICO E CENTRAL DE BOMBEAMENTO MOTORIZADO 1,8 KW PARA PROTENSÃO DE MONOCABOS PARA CONCRETO PROTENDIDO, ESFORÇO MÁXIMO DE 30 TONELADAS - JUROS. AF_05/2022</t>
  </si>
  <si>
    <t>CONJUNTO MACACO HIDRÁULICO E CENTRAL DE BOMBEAMENTO MOTORIZADO 1,8 KW PARA PROTENSÃO DE MONOCABOS PARA CONCRETO PROTENDIDO, ESFORÇO MÁXIMO DE 30 TONELADAS - MANUTENÇÃO. AF_05/2022</t>
  </si>
  <si>
    <t>CONJUNTO MACACO HIDRÁULICO E CENTRAL DE BOMBEAMENTO MOTORIZADO 1,8 KW PARA PROTENSÃO DE MONOCABOS PARA CONCRETO PROTENDIDO, ESFORÇO MÁXIMO DE 30 TONELADAS - MATERIAIS NA OPERAÇÃO. AF_05/2022</t>
  </si>
  <si>
    <t>CORTADEIRA HIDRÁULICA DE VERGALHÃO, PARA AÇO DE DIÂMETRO ATÉ 50 MM, MOTOR ELÉTRICO TRIFÁSICO, POTÊNCIA DE 5,5 HP A 7,5 HP - DEPRECIAÇÃO. AF_12/2025</t>
  </si>
  <si>
    <t>CORTADEIRA HIDRÁULICA DE VERGALHÃO, PARA AÇO DE DIÂMETRO ATÉ 50 MM, MOTOR ELÉTRICO TRIFÁSICO, POTÊNCIA DE 5,5 HP A 7,5 HP - JUROS. AF_12/2025</t>
  </si>
  <si>
    <t>CORTADEIRA HIDRÁULICA DE VERGALHÃO, PARA AÇO DE DIÂMETRO ATÉ 50 MM, MOTOR ELÉTRICO TRIFÁSICO, POTÊNCIA DE 5,5 HP A 7,5 HP - MANUTENÇÃO. AF_12/2025</t>
  </si>
  <si>
    <t>CORTADEIRA HIDRÁULICA DE VERGALHÃO, PARA AÇO DE DIÂMETRO ATÉ 50 MM, MOTOR ELÉTRICO TRIFÁSICO, POTÊNCIA DE 5,5 HP A 7,5 HP - MATERIAIS NA OPERAÇÃO. AF_12/2025</t>
  </si>
  <si>
    <t>DESEMPENADEIRA DE CONCRETO, PESO DE 78 KG, 4 PÁS, MOTOR A GASOLINA, POTÊNCIA 5,5 HP MATERIAIS NA OPERAÇÃO. AF_05/2023</t>
  </si>
  <si>
    <t>DOBRADEIRA ELETROMECÂNICA DE VERGALHÃO, PARA AÇO DE DIÂMETRO ATÉ 1 1/2", MOTOR ELÉTRICO TRIFÁSICO, POTÊNCIA DE 3 HP ATÉ 5 HP - DEPRECIAÇÃO. AF_12/2025</t>
  </si>
  <si>
    <t>DOBRADEIRA ELETROMECÂNICA DE VERGALHÃO, PARA AÇO DE DIÂMETRO ATÉ 1 1/2", MOTOR ELÉTRICO TRIFÁSICO, POTÊNCIA DE 3 HP ATÉ 5 HP - JUROS. AF_12/2025</t>
  </si>
  <si>
    <t>DOBRADEIRA ELETROMECÂNICA DE VERGALHÃO, PARA AÇO DE DIÂMETRO ATÉ 1 1/2", MOTOR ELÉTRICO TRIFÁSICO, POTÊNCIA DE 3 HP ATÉ 5 HP - MANUTENÇÃO. AF_12/2025</t>
  </si>
  <si>
    <t>DOBRADEIRA ELETROMECÂNICA DE VERGALHÃO, PARA AÇO DE DIÂMETRO ATÉ 1 1/2", MOTOR ELÉTRICO TRIFÁSICO, POTÊNCIA DE 3 HP ATÉ 5 HP - MATERIAIS NA OPERAÇÃO. AF_12/2025</t>
  </si>
  <si>
    <t>DOBRADEIRA TDC, ESPESSURA 1,5MM - DEPRECIAÇÃO. AF_05/2023</t>
  </si>
  <si>
    <t>DOBRADEIRA TDC, ESPESSURA 1,5MM - JUROS. AF_05/2023</t>
  </si>
  <si>
    <t>DOBRADEIRA TDC, ESPESSURA 1,5MM - MANUTENÇÃO. AF_05/2023</t>
  </si>
  <si>
    <t>ENCERADEIRA INDUSTRIAL, 400 MM, 220V, 1 HP - DEPRECIAÇÃO. AF_05/2023</t>
  </si>
  <si>
    <t>ENCERADEIRA INDUSTRIAL, 400 MM, 220V, 1 HP - JUROS. AF_05/2023</t>
  </si>
  <si>
    <t>ENCERADEIRA INDUSTRIAL, 400 MM, 220V, 1 HP - MANUTENÇÃO. AF_05/2023</t>
  </si>
  <si>
    <t>ESCAVADEIRA HIDRÁULICA DE BRAÇO LONGO (LONGO ALCANCE) SOBRE ESTEIRAS, CAÇAMBA 0,52 M3, PESO OPERACIONAL 24 T, POTÊNCIA LÍQUIDA 155 HP - DEPRECIAÇÃO. AF_06/2023</t>
  </si>
  <si>
    <t>ESCAVADEIRA HIDRÁULICA DE BRAÇO LONGO (LONGO ALCANCE) SOBRE ESTEIRAS, CAÇAMBA 0,52 M3, PESO OPERACIONAL 24 T, POTÊNCIA LÍQUIDA 155 HP - JUROS. AF_06/2023</t>
  </si>
  <si>
    <t>ESCAVADEIRA HIDRÁULICA DE BRAÇO LONGO (LONGO ALCANCE) SOBRE ESTEIRAS, CAÇAMBA 0,52 M3, PESO OPERACIONAL 24 T, POTÊNCIA LÍQUIDA 155 HP - MANUTENÇÃO. AF_06/2023</t>
  </si>
  <si>
    <t>ESCAVADEIRA HIDRÁULICA DE BRAÇO LONGO (LONGO ALCANCE) SOBRE ESTEIRAS, CAÇAMBA 0,52 M3, PESO OPERACIONAL 24 T, POTÊNCIA LÍQUIDA 155 HP - MATERIAIS NA OPERAÇÃO. AF_06/2023</t>
  </si>
  <si>
    <t>ESCAVADEIRA HIDRÁULICA SOBRE ESTEIRA, PESO OPERACIONAL 21,00 T, POTÊNCIA NOMINAL 155 HP, COM MARTELO VIBRATÓRIO HIDRÁULICO *1200 A 2200* KG - DEPRECIAÇÃO. AF_11/2025</t>
  </si>
  <si>
    <t>ESCAVADEIRA HIDRÁULICA SOBRE ESTEIRA, PESO OPERACIONAL 21,00 T, POTÊNCIA NOMINAL 155 HP, COM MARTELO VIBRATÓRIO HIDRÁULICO *1200 A 2200* KG - JUROS. AF_11/2025</t>
  </si>
  <si>
    <t>ESCAVADEIRA HIDRÁULICA SOBRE ESTEIRA, PESO OPERACIONAL 21,00 T, POTÊNCIA NOMINAL 155 HP, COM MARTELO VIBRATÓRIO HIDRÁULICO *1200 A 2200* KG - MANUTENÇÃO. AF_11/2025</t>
  </si>
  <si>
    <t>ESCAVADEIRA HIDRÁULICA SOBRE ESTEIRA, PESO OPERACIONAL 21,00 T, POTÊNCIA NOMINAL 155 HP, COM MARTELO VIBRATÓRIO HIDRÁULICO *1200 A 2200* KG - MATERIAIS NA OPERAÇÃO. AF_11/2025</t>
  </si>
  <si>
    <t>ESCAVADEIRA HIDRÁULICA SOBRE ESTEIRA, PESO OPERACIONAL 21,00 T, POTÊNCIA NOMINAL 155 HP, COM TORRE DE CRAVAÇÃO PARA EXECUÇÃO DE GEODRENO VERTICAL, LANÇA DE 32 M, PARA DRENO FIBROQUÍMICO DE LARGURA PADRÃO (100 MM) - DEPRECIAÇÃO. AF_12/2025</t>
  </si>
  <si>
    <t>ESCAVADEIRA HIDRÁULICA SOBRE ESTEIRA, PESO OPERACIONAL 21,00 T, POTÊNCIA NOMINAL 155 HP, COM TORRE DE CRAVAÇÃO PARA EXECUÇÃO DE GEODRENO VERTICAL, LANÇA DE 32 M, PARA DRENO FIBROQUÍMICO DE LARGURA PADRÃO (100 MM) - JUROS. AF_12/2025</t>
  </si>
  <si>
    <t>ESCAVADEIRA HIDRÁULICA SOBRE ESTEIRA, PESO OPERACIONAL 21,00 T, POTÊNCIA NOMINAL 155 HP, COM TORRE DE CRAVAÇÃO PARA EXECUÇÃO DE GEODRENO VERTICAL, LANÇA DE 32 M, PARA DRENO FIBROQUÍMICO DE LARGURA PADRÃO (100 MM) - MANUTENÇÃO. AF_12/2025</t>
  </si>
  <si>
    <t>ESCAVADEIRA HIDRÁULICA SOBRE ESTEIRA, PESO OPERACIONAL 21,00 T, POTÊNCIA NOMINAL 155 HP, COM TORRE DE CRAVAÇÃO PARA EXECUÇÃO DE GEODRENO VERTICAL, LANÇA DE 32 M, PARA DRENO FIBROQUÍMICO DE LARGURA PADRÃO (100 MM) - MATERIAIS NA OPERAÇÃO. AF_12/2025</t>
  </si>
  <si>
    <t>ESCAVADEIRA HIDRÁULICA SOBRE ESTEIRA, PESO OPERACIONAL ENTRE 22,00 E 23,50 T, POTÊNCIA NOMINAL 139 HP, COM MARTELO ROMPEDOR HIDRÁULICO 1700 KG - DEPRECIAÇÃO. AF_04/2019</t>
  </si>
  <si>
    <t>ESCAVADEIRA HIDRÁULICA SOBRE ESTEIRA, PESO OPERACIONAL ENTRE 22,00 E 23,50 T, POTÊNCIA NOMINAL 139 HP, COM MARTELO ROMPEDOR HIDRÁULICO 1700 KG - JUROS. AF_04/2019</t>
  </si>
  <si>
    <t>ESCAVADEIRA HIDRÁULICA SOBRE ESTEIRA, PESO OPERACIONAL ENTRE 22,00 E 23,50 T, POTÊNCIA NOMINAL 139 HP, COM MARTELO ROMPEDOR HIDRÁULICO 1700 KG - MANUTENÇÃO. AF_04/2019</t>
  </si>
  <si>
    <t>ESPARGIDOR DE ASFALTO PRESSURIZADO, TANQUE 6 M3 COM ISOLAÇÃO TÉRMICA, AQUECIDO COM 2 MAÇARICOS, COM BARRA ESPARGIDORA 3,60 M, MONTADO SOBRE CAMINHÃO TOCO, PBT 14.300 KG, POTÊNCIA 185 CV - DEPRECIAÇÃO. AF_05/2023</t>
  </si>
  <si>
    <t>ESPARGIDOR DE ASFALTO PRESSURIZADO, TANQUE 6 M3 COM ISOLAÇÃO TÉRMICA, AQUECIDO COM 2 MAÇARICOS, COM BARRA ESPARGIDORA 3,60 M, MONTADO SOBRE CAMINHÃO TOCO, PBT 14.300 KG, POTÊNCIA 185 CV - IMPOSTOS E SEGUROS. AF_05/2023</t>
  </si>
  <si>
    <t>ESPARGIDOR DE ASFALTO PRESSURIZADO, TANQUE 6 M3 COM ISOLAÇÃO TÉRMICA, AQUECIDO COM 2 MAÇARICOS, COM BARRA ESPARGIDORA 3,60 M, MONTADO SOBRE CAMINHÃO TOCO, PBT 14.300 KG, POTÊNCIA 185 CV - JUROS. AF_05/2023</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</si>
  <si>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</si>
  <si>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MATERIAIS NA OPERAÇÃO. AF_05/2023</t>
  </si>
  <si>
    <t>ESTABILIZADOR DE LINHA E PRESSÃO, CAPACIDADE DE 120 BAR, COM MANÔMETRO DE LEITURA, REGISTRO DE 1 COM RETORNO E LINHA - DEPRECIAÇÃO. AF_05/2023</t>
  </si>
  <si>
    <t>ESTABILIZADOR DE LINHA E PRESSÃO, CAPACIDADE DE 120 BAR, COM MANÔMETRO DE LEITURA, REGISTRO DE 1 COM RETORNO E LINHA - JUROS. AF_05/2023</t>
  </si>
  <si>
    <t>ESTABILIZADOR DE LINHA E PRESSÃO, CAPACIDADE DE 120 BAR, COM MANÔMETRO DE LEITURA, REGISTRO DE 1 COM RETORNO E LINHA - MANUTENÇÃO. AF_05/2023</t>
  </si>
  <si>
    <t>FURADEIRA ELETROMAGNÉTICA, VELOCIDADE (SEM CARGA/ COM CARGA) 450/ 270 RPM, ESPESSURA MÁXIMA DA CHAPA A SER FURADA 50 MM, PORÇA DE ADESÃO MAGNÉTICA 17000 N, POTÊNCIA 1100 W, ALIMENTÇÃO 220 - 60 HZ, MONOFÁSICA - DEPRECIAÇÃO. AF_08/2019</t>
  </si>
  <si>
    <t>FURADEIRA ELETROMAGNÉTICA, VELOCIDADE (SEM CARGA/ COM CARGA) 450/ 270 RPM, ESPESSURA MÁXIMA DA CHAPA A SER FURADA 50 MM, PORÇA DE ADESÃO MAGNÉTICA 17000 N, POTÊNCIA 1100 W, ALIMENTÇÃO 220 - 60 HZ, MONOFÁSICA - JUROS. AF_08/2019</t>
  </si>
  <si>
    <t>FURADEIRA ELETROMAGNÉTICA, VELOCIDADE (SEM CARGA/ COM CARGA) 450/ 270 RPM, ESPESSURA MÁXIMA DA CHAPA A SER FURADA 50 MM, PORÇA DE ADESÃO MAGNÉTICA 17000 N, POTÊNCIA 1100 W, ALIMENTÇÃO 220 - 60 HZ, MONOFÁSICA - MANUTENÇÃO. AF_08/2019</t>
  </si>
  <si>
    <t>GRUA ASCENCIONAL, LANCA DE 42 M, CAPACIDADE DE 1,5 T A 30 M, ALTURA ATE 39 M JUROS. AF_05/2023</t>
  </si>
  <si>
    <t>GRUA ASCENCIONAL, LANCA DE 42 M, CAPACIDADE DE 1,5 T A 30 M, ALTURA ATE 39 M MANUTENÇÃO. AF_05/2023</t>
  </si>
  <si>
    <t>GRUA ASCENCIONAL, LANCA DE 42 M, CAPACIDADE DE 1,5 T A 30 M, ALTURA ATE 39 M MATERIAIS NA OPERAÇÃO. AF_05/2023</t>
  </si>
  <si>
    <t>GRUA ASCENCIONAL, LANÇA DE 30 M, CAPACIDADE DE 1,0 T A 30 M, ALTURA ATÉ 39 M DEPRECIAÇÃO. AF_05/2023</t>
  </si>
  <si>
    <t>GRUA ASCENCIONAL, LANÇA DE 30 M, CAPACIDADE DE 1,0 T A 30 M, ALTURA ATÉ 39 M JUROS. AF_05/2023</t>
  </si>
  <si>
    <t>GRUA ASCENCIONAL, LANÇA DE 30 M, CAPACIDADE DE 1,0 T A 30 M, ALTURA ATÉ 39 M MANUTENÇÃO. AF_05/2023</t>
  </si>
  <si>
    <t>GRUA ASCENCIONAL, LANÇA DE 30 M, CAPACIDADE DE 1,0 T A 30 M, ALTURA ATÉ 39 M MATERIAIS NA OPERAÇÃO. AF_05/2023</t>
  </si>
  <si>
    <t>GRUA ASCENCIONAL, LANÇA DE 42 M, CAPACIDADE DE 1,5 T A 30 M, ALTURA ATÉ 39 M DEPRECIAÇÃO. AF_05/2023</t>
  </si>
  <si>
    <t>GRUPO GERADOR DIESEL, COM CARENAGEM, POTÊNCIA STANDART ENTRE 400 E 460 KVA, VELOCIDADE DE 1800 RPM, FREQUÊNCIA DE 60 HZ - DEPRECIAÇÃO. AF_05/2023</t>
  </si>
  <si>
    <t>GRUPO GERADOR DIESEL, COM CARENAGEM, POTÊNCIA STANDART ENTRE 400 E 460 KVA, VELOCIDADE DE 1800 RPM, FREQUÊNCIA DE 60 HZ - JUROS. AF_05/2023</t>
  </si>
  <si>
    <t>GRUPO GERADOR DIESEL, COM CARENAGEM, POTÊNCIA STANDART ENTRE 400 E 460 KVA, VELOCIDADE DE 1800 RPM, FREQUÊNCIA DE 60 HZ - MANUTENÇÃO. AF_05/2023</t>
  </si>
  <si>
    <t>GUINDASTE DERRICK, LANÇA DE *20* M, CARGA MÁXIMA 10T, POTÊNCIA 45 KW - DEPRECIAÇÃO. AF_01/2024</t>
  </si>
  <si>
    <t>GUINDASTE DERRICK, LANÇA DE *20* M, CARGA MÁXIMA 10T, POTÊNCIA 45 KW - JUROS. AF_01/2024</t>
  </si>
  <si>
    <t>GUINDASTE DERRICK, LANÇA DE *20* M, CARGA MÁXIMA 10T, POTÊNCIA 45 KW - MANUTENÇÃO. AF_01/2024</t>
  </si>
  <si>
    <t>GUINDASTE HIDRAULICO AUTOPROPELIDO, COM LANÇA TRELIÇADA 40 M, CAPACIDADE MÁXIMA 75 T, EQUIPADO COM CLAMSHELL - DEPRECIAÇÃO. AF_04/2019</t>
  </si>
  <si>
    <t>GUINDASTE HIDRAULICO AUTOPROPELIDO, COM LANÇA TRELIÇADA 40 M, CAPACIDADE MÁXIMA 75 T, EQUIPADO COM CLAMSHELL - JUROS. AF_04/2019</t>
  </si>
  <si>
    <t>GUINDASTE HIDRAULICO AUTOPROPELIDO, COM LANÇA TRELIÇADA 40 M, CAPACIDADE MÁXIMA 75 T, EQUIPADO COM CLAMSHELL - MANUTENÇÃO. AF_04/2019</t>
  </si>
  <si>
    <t>GUINDASTE HIDRÁULICO AUTOPROPELIDO, COM LANÇA TRELICADA 41 M, CAPACIDADE MÁXIMA DE ELEVAÇÃO 43 T, POTÊNCIA 230 KW, EQUIPADO COM CAÇAMBA DE ARRASTO (DRAGLINE) DE 0,76 M3 - DEPRECIAÇÃO. AF_06/2023</t>
  </si>
  <si>
    <t>GUINDASTE HIDRÁULICO AUTOPROPELIDO, COM LANÇA TRELICADA 41 M, CAPACIDADE MÁXIMA DE ELEVAÇÃO 43 T, POTÊNCIA 230 KW, EQUIPADO COM CAÇAMBA DE ARRASTO (DRAGLINE) DE 0,76 M3 - JUROS. AF_06/2023</t>
  </si>
  <si>
    <t>GUINDASTE HIDRÁULICO AUTOPROPELIDO, COM LANÇA TRELICADA 41 M, CAPACIDADE MÁXIMA DE ELEVAÇÃO 43 T, POTÊNCIA 230 KW, EQUIPADO COM CAÇAMBA DE ARRASTO (DRAGLINE) DE 0,76 M3 - MANUTENÇÃO. AF_06/2023</t>
  </si>
  <si>
    <t>GUINDASTE HIDRÁULICO RODOVIÁRIO, LANCA TELESCÓPICA DE *50+20* M, CAPACIDADE MÁXIMA DE 90T, 4 EIXOS, POTÊNCIA 330 KW, MOTOR DIESEL - DEPRECIAÇÃO. AF_01/2024</t>
  </si>
  <si>
    <t>GUINDASTE HIDRÁULICO RODOVIÁRIO, LANCA TELESCÓPICA DE *50+20* M, CAPACIDADE MÁXIMA DE 90T, 4 EIXOS, POTÊNCIA 330 KW, MOTOR DIESEL - JUROS. AF_01/2024</t>
  </si>
  <si>
    <t>GUINDASTE HIDRÁULICO RODOVIÁRIO, LANCA TELESCÓPICA DE *50+20* M, CAPACIDADE MÁXIMA DE 90T, 4 EIXOS, POTÊNCIA 330 KW, MOTOR DIESEL - MANUTENÇÃO. AF_01/2024</t>
  </si>
  <si>
    <t>GUINDASTE SOBRE ESTEIRAS, COM LANÇA TRELIÇADA 40 M, CAPACIDADE MÁXIMA 75 T - DEPRECIAÇÃO. AF_04/2019</t>
  </si>
  <si>
    <t>GUINDASTE SOBRE ESTEIRAS, COM LANÇA TRELIÇADA 40 M, CAPACIDADE MÁXIMA 75 T - JUROS. AF_04/2019</t>
  </si>
  <si>
    <t>GUINDASTE SOBRE ESTEIRAS, COM LANÇA TRELIÇADA 40 M, CAPACIDADE MÁXIMA 75 T - MANUTENÇÃO. AF_04/2019</t>
  </si>
  <si>
    <t>GUINDASTE SOBRE ESTEIRAS, COM LANÇA TRELIÇADA 40 M, CAPACIDADE MÁXIMA 75 T, EQUIPADO COM CLAMSHELL - DEPRECIAÇÃO. AF_04/2019</t>
  </si>
  <si>
    <t>GUINDASTE SOBRE ESTEIRAS, COM LANÇA TRELIÇADA 40 M, CAPACIDADE MÁXIMA 75 T, EQUIPADO COM CLAMSHELL - JUROS. AF_04/2019</t>
  </si>
  <si>
    <t>GUINDASTE SOBRE ESTEIRAS, COM LANÇA TRELIÇADA 40 M, CAPACIDADE MÁXIMA 75 T, EQUIPADO COM CLAMSHELL - MANUTENÇÃO. AF_04/2019</t>
  </si>
  <si>
    <t>GUINDAUTO HIDRÁULICO, CAPACIDADE MÁXIMA DE CARGA 14340 KG, MOMENTO MÁXIMO DE CARGA 42,3 TM, ALCANCE MÁXIMO HORIZONTAL16,80 M, INCLUSIVE CAMINHÃO TOCO PBT 23.000 KG, POTÊNCIA DE 256 CV - DEPRECIAÇÃO. AF_10/2025</t>
  </si>
  <si>
    <t>GUINDAUTO HIDRÁULICO, CAPACIDADE MÁXIMA DE CARGA 14340 KG, MOMENTO MÁXIMO DE CARGA 42,3 TM, ALCANCE MÁXIMO HORIZONTAL16,80 M, INCLUSIVE CAMINHÃO TOCO PBT 23.000 KG, POTÊNCIA DE 256 CV - IMPOSTOS E SEGUROS. AF_10/2025</t>
  </si>
  <si>
    <t>GUINDAUTO HIDRÁULICO, CAPACIDADE MÁXIMA DE CARGA 14340 KG, MOMENTO MÁXIMO DE CARGA 42,3 TM, ALCANCE MÁXIMO HORIZONTAL16,80 M, INCLUSIVE CAMINHÃO TOCO PBT 23.000 KG, POTÊNCIA DE 256 CV - JUROS. AF_10/2025</t>
  </si>
  <si>
    <t>GUINDAUTO HIDRÁULICO, CAPACIDADE MÁXIMA DE CARGA 14340 KG, MOMENTO MÁXIMO DE CARGA 42,3 TM, ALCANCE MÁXIMO HORIZONTAL16,80 M, INCLUSIVE CAMINHÃO TOCO PBT 23.000 KG, POTÊNCIA DE 256 CV - MANUTENÇÃO. AF_10/2025</t>
  </si>
  <si>
    <t>GUINDAUTO HIDRÁULICO, CAPACIDADE MÁXIMA DE CARGA 14340 KG, MOMENTO MÁXIMO DE CARGA 42,3 TM, ALCANCE MÁXIMO HORIZONTAL16,80 M, INCLUSIVE CAMINHÃO TOCO PBT 23.000 KG, POTÊNCIA DE 256 CV - MATERIAIS NA OPERAÇÃO. AF_10/2025</t>
  </si>
  <si>
    <t>GUINDAUTO HIDRÁULICO, CAPACIDADE MÁXIMA DE CARGA 6200 KG, MOMENTO MÁXIMO DE CARGA 11,7 TM, ALCANCE MÁXIMO HORIZONTAL 9,70 M, INCLUSIVE CAMINHÃO TOCO PBT 16.000 KG, POTÊNCIA DE 189 CV E CESTA AÉREA COM ISOLAMENTO CLASSE C - DEPRECIAÇÃO. AF_01/2025</t>
  </si>
  <si>
    <t>GUINDAUTO HIDRÁULICO, CAPACIDADE MÁXIMA DE CARGA 6200 KG, MOMENTO MÁXIMO DE CARGA 11,7 TM, ALCANCE MÁXIMO HORIZONTAL 9,70 M, INCLUSIVE CAMINHÃO TOCO PBT 16.000 KG, POTÊNCIA DE 189 CV E CESTA AÉREA COM ISOLAMENTO CLASSE C - IMPOSTOS E SEGUROS. AF_01/2025</t>
  </si>
  <si>
    <t>GUINDAUTO HIDRÁULICO, CAPACIDADE MÁXIMA DE CARGA 6200 KG, MOMENTO MÁXIMO DE CARGA 11,7 TM, ALCANCE MÁXIMO HORIZONTAL 9,70 M, INCLUSIVE CAMINHÃO TOCO PBT 16.000 KG, POTÊNCIA DE 189 CV E CESTA AÉREA COM ISOLAMENTO CLASSE C - JUROS. AF_01/2025</t>
  </si>
  <si>
    <t>GUINDAUTO HIDRÁULICO, CAPACIDADE MÁXIMA DE CARGA 6200 KG, MOMENTO MÁXIMO DE CARGA 11,7 TM, ALCANCE MÁXIMO HORIZONTAL 9,70 M, INCLUSIVE CAMINHÃO TOCO PBT 16.000 KG, POTÊNCIA DE 189 CV E CESTA AÉREA COM ISOLAMENTO CLASSE C - MANUTENÇÃO. AF_01/2025</t>
  </si>
  <si>
    <t>GUINDAUTO HIDRÁULICO, CAPACIDADE MÁXIMA DE CARGA 6200 KG, MOMENTO MÁXIMO DE CARGA 11,7 TM, ALCANCE MÁXIMO HORIZONTAL 9,70 M, INCLUSIVE CAMINHÃO TOCO PBT 16.000 KG, POTÊNCIA DE 189 CV E CESTA AÉREA COM ISOLAMENTO CLASSE C - MATERIAIS NA OPERAÇÃO. AF_01/2025</t>
  </si>
  <si>
    <t>GUINDAUTO HIDRÁULICO, CAPACIDADE MÁXIMA DE CARGA 8500 KG, MOMENTO MÁXIMO DE CARGA 30,4 TM, ALCANCE MÁXIMO HORIZONTAL 14,30 M, INCLUSIVE CAMINHÃO TRUCADO PBT 23.000 KG, POTÊNCIA DE 256 CV E CARROCERIA FIXA ABERTA DE MADEIRA - DEPRECIAÇÃO. AF_05/2025</t>
  </si>
  <si>
    <t>GUINDAUTO HIDRÁULICO, CAPACIDADE MÁXIMA DE CARGA 8500 KG, MOMENTO MÁXIMO DE CARGA 30,4 TM, ALCANCE MÁXIMO HORIZONTAL 14,30 M, INCLUSIVE CAMINHÃO TRUCADO PBT 23.000 KG, POTÊNCIA DE 256 CV E CARROCERIA FIXA ABERTA DE MADEIRA - IMPOSTOS E SEGUROS. AF_05/2025</t>
  </si>
  <si>
    <t>GUINDAUTO HIDRÁULICO, CAPACIDADE MÁXIMA DE CARGA 8500 KG, MOMENTO MÁXIMO DE CARGA 30,4 TM, ALCANCE MÁXIMO HORIZONTAL 14,30 M, INCLUSIVE CAMINHÃO TRUCADO PBT 23.000 KG, POTÊNCIA DE 256 CV E CARROCERIA FIXA ABERTA DE MADEIRA - JUROS. AF_05/2025</t>
  </si>
  <si>
    <t>GUINDAUTO HIDRÁULICO, CAPACIDADE MÁXIMA DE CARGA 8500 KG, MOMENTO MÁXIMO DE CARGA 30,4 TM, ALCANCE MÁXIMO HORIZONTAL 14,30 M, INCLUSIVE CAMINHÃO TRUCADO PBT 23.000 KG, POTÊNCIA DE 256 CV E CARROCERIA FIXA ABERTA DE MADEIRA - MANUTENÇÃO. AF_05/2025</t>
  </si>
  <si>
    <t>GUINDAUTO HIDRÁULICO, CAPACIDADE MÁXIMA DE CARGA 8500 KG, MOMENTO MÁXIMO DE CARGA 30,4 TM, ALCANCE MÁXIMO HORIZONTAL 14,30 M, INCLUSIVE CAMINHÃO TRUCADO PBT 23.000 KG, POTÊNCIA DE 256 CV E CARROCERIA FIXA ABERTA DE MADEIRA - MATERIAIS NA OPERAÇÃO. AF_05/2025</t>
  </si>
  <si>
    <t>INVERSOR DE SOLDA MONOFÁSICO DE 160 A, POTÊNCIA DE 7000 W, TENSÃO DE 220 V, TURBO VENTILADO, PROTEÇÃO POR TERMOSTATO, PARA ELETRODOS DE 2,0 A 4,0 MM - DEPRECIAÇÃO. AF_06/2018</t>
  </si>
  <si>
    <t>INVERSOR DE SOLDA MONOFÁSICO DE 160 A, POTÊNCIA DE 7000 W, TENSÃO DE 220 V, TURBO VENTILADO, PROTEÇÃO POR TERMOSTATO, PARA ELETRODOS DE 2,0 A 4,0 MM - JUROS. AF_06/2018</t>
  </si>
  <si>
    <t>INVERSOR DE SOLDA MONOFÁSICO DE 160 A, POTÊNCIA DE 7000 W, TENSÃO DE 220 V, TURBO VENTILADO, PROTEÇÃO POR TERMOSTATO, PARA ELETRODOS DE 2,0 A 4,0 MM - MANUTENÇÃO. AF_06/2018</t>
  </si>
  <si>
    <t>INVERSOR DE SOLDA MONOFÁSICO DE 160 A, POTÊNCIA DE 7000 W, TENSÃO DE 220 V, TURBO VENTILADO, PROTEÇÃO POR TERMOSTATO, PARA ELETRODOS DE 2,0 A 4,0 MM - MATERIAIS NA OPERAÇÃO. AF_06/2018</t>
  </si>
  <si>
    <t>LIXADEIRA DE PAREDE, COM LED, POTÊNCIA 750 W, FREQUÊNCIA 60 HZ, VELOCIDADE 1000 A 2100 RPM, DIÂMETRO DA LIXA 225 MM - DEPRECIAÇÃO. AF_12/2022</t>
  </si>
  <si>
    <t>LIXADEIRA DE PAREDE, COM LED, POTÊNCIA 750 W, FREQUÊNCIA 60 HZ, VELOCIDADE 1000 A 2100 RPM, DIÂMETRO DA LIXA 225 MM - JUROS. AF_12/2022</t>
  </si>
  <si>
    <t>LIXADEIRA DE PAREDE, COM LED, POTÊNCIA 750 W, FREQUÊNCIA 60 HZ, VELOCIDADE 1000 A 2100 RPM, DIÂMETRO DA LIXA 225 MM - MANUTENÇÃO. AF_12/2022</t>
  </si>
  <si>
    <t>MARTELETE PERFURADOR/ ROMPEDOR ELÉTRICO, POTÊNCIA 800 W, 220 V - DEPRECIAÇÃO. AF_05/2023</t>
  </si>
  <si>
    <t>MARTELETE PERFURADOR/ ROMPEDOR ELÉTRICO, POTÊNCIA 800 W, 220 V - JUROS. AF_05/2023</t>
  </si>
  <si>
    <t>MARTELETE PERFURADOR/ ROMPEDOR ELÉTRICO, POTÊNCIA 800 W, 220 V - MANUTENÇÃO. AF_05/2023</t>
  </si>
  <si>
    <t>MARTELO PERFURADOR PNEUMÁTICO MANUAL, HASTE 19 X 108 MM, *11* KG - DEPRECIAÇÃO. AF_02/2025</t>
  </si>
  <si>
    <t>MARTELO PERFURADOR PNEUMÁTICO MANUAL, HASTE 19 X 108 MM, *11* KG - JUROS. AF_02/2025</t>
  </si>
  <si>
    <t>MARTELO PERFURADOR PNEUMÁTICO MANUAL, HASTE 19 X 108 MM, *11* KG - MANUTENÇÃO. AF_02/2025</t>
  </si>
  <si>
    <t>MINI GUINDASTE ARANHA SOBRE ESTEIRAS E LANCA TELESCÓPICA, CAPACIDADE MÁXIMA DE CARGA 3,0 TON, RAIO MÁXIMO DE TRABALHO 8,25 M, ALTURA DE LANÇA DO SOLO 9,2 M, 55 M DE CABO DE AÇO 8 MM, MOTOR ELÉTRICO 220/380 VOLTS TRIFÁSICO - DEPRECIAÇÃO. AF_03/2022</t>
  </si>
  <si>
    <t>MINI GUINDASTE ARANHA SOBRE ESTEIRAS E LANCA TELESCÓPICA, CAPACIDADE MÁXIMA DE CARGA 3,0 TON, RAIO MÁXIMO DE TRABALHO 8,25 M, ALTURA DE LANÇA DO SOLO 9,2 M, 55 M DE CABO DE AÇO 8 MM, MOTOR ELÉTRICO 220/380 VOLTS TRIFÁSICO - JUROS. AF_03/2022</t>
  </si>
  <si>
    <t>MINI GUINDASTE ARANHA SOBRE ESTEIRAS E LANCA TELESCÓPICA, CAPACIDADE MÁXIMA DE CARGA 3,0 TON, RAIO MÁXIMO DE TRABALHO 8,25 M, ALTURA DE LANÇA DO SOLO 9,2 M, 55 M DE CABO DE AÇO 8 MM, MOTOR ELÉTRICO 220/380 VOLTS TRIFÁSICO - MANUTENÇÃO. AF_03/2022</t>
  </si>
  <si>
    <t>MINIESCAVADEIRA SOBRE ESTEIRAS, POTÊNCIA LÍQUIDA DE *30* HP, PESO OPERACIONAL DE *3.500* KG - DEPRECIAÇÃO. AF_04/2017</t>
  </si>
  <si>
    <t>MINIESCAVADEIRA SOBRE ESTEIRAS, POTÊNCIA LÍQUIDA DE *30* HP, PESO OPERACIONAL DE *3.500* KG - JUROS. AF_04/2017</t>
  </si>
  <si>
    <t>MINIESCAVADEIRA SOBRE ESTEIRAS, POTÊNCIA LÍQUIDA DE *30* HP, PESO OPERACIONAL DE *3.500* KG - MANUTENÇÃO. AF_04/2017</t>
  </si>
  <si>
    <t>MINIESCAVADEIRA SOBRE ESTEIRAS, POTÊNCIA LÍQUIDA DE *30* HP, PESO OPERACIONAL DE *3.500* KG - MATERIAIS NA OPERAÇÃO. AF_04/2017</t>
  </si>
  <si>
    <t>MISTURADOR PARA PREPARO DE LAMA ESTABILIZANTE COM CAPACIDADE DE *4000* L, COM BOMBA CENTRÍFUGA 5,5 HP A 23,07 HP, PARA SISTEMA DE FURO DIRECIONAL - DEPRECIAÇÃO. AF_05/2023</t>
  </si>
  <si>
    <t>MISTURADOR PARA PREPARO DE LAMA ESTABILIZANTE COM CAPACIDADE DE *4000* L, COM BOMBA CENTRÍFUGA 5,5 HP A 23,07 HP, PARA SISTEMA DE FURO DIRECIONAL - JUROS. AF_05/2023</t>
  </si>
  <si>
    <t>MISTURADOR PARA PREPARO DE LAMA ESTABILIZANTE COM CAPACIDADE DE *4000* L, COM BOMBA CENTRÍFUGA 5,5 HP A 23,07 HP, PARA SISTEMA DE FURO DIRECIONAL - MANUTENÇÃO. AF_05/2023</t>
  </si>
  <si>
    <t>MÁQUINA DEMARCADORA DE FAIXA DE TRÁFEGO À FRIO, TRAÇÃO MANUAL, 4 CV, PRESSÃO MAX 3300 PSI, TANQUE 20 L - DEPRECIAÇÃO. AF_06/2021</t>
  </si>
  <si>
    <t>MÁQUINA DEMARCADORA DE FAIXA DE TRÁFEGO À FRIO, TRAÇÃO MANUAL, 4 CV, PRESSÃO MAX 3300 PSI, TANQUE 20 L - JUROS. AF_06/2021</t>
  </si>
  <si>
    <t>MÁQUINA DEMARCADORA DE FAIXA DE TRÁFEGO À FRIO, TRAÇÃO MANUAL, 4 CV, PRESSÃO MAX 3300 PSI, TANQUE 20 L - MANUTENÇÃO. AF_06/2021</t>
  </si>
  <si>
    <t>MÁQUINA FORMER DOBRAS DIVERSAS: 220V/380V TRIFÁSICO OU MONOFÁSICO, CAPACIDADE 0,5-1,27MM, MOTOR 2CV - DEPRECIAÇÃO. AF_05/2023</t>
  </si>
  <si>
    <t>MÁQUINA FORMER DOBRAS DIVERSAS: 220V/380V TRIFÁSICO OU MONOFÁSICO, CAPACIDADE 0,5-1,27MM, MOTOR 2CV - JUROS. AF_05/2023</t>
  </si>
  <si>
    <t>MÁQUINA FORMER DOBRAS DIVERSAS: 220V/380V TRIFÁSICO OU MONOFÁSICO, CAPACIDADE 0,5-1,27MM, MOTOR 2CV - MANUTENÇÃO. AF_05/2023</t>
  </si>
  <si>
    <t>MÁQUINA JATO DE PRESSAO PORTÁTIL, CAMARA DE 1 SAIDA, CAPACIDADE 280 L, DIAMETRO 670 MM, BICO DE JATO CURTO VENTURI DE 5/16", MANGUEIRA DE 1" COM COMPRESSOR DE AR REBOCÁVEL 189 PCM E MOTOR DIESEL 63 CV - DEPRECIAÇÃO. AF_05/2023</t>
  </si>
  <si>
    <t>MÁQUINA JATO DE PRESSAO PORTÁTIL, CAMARA DE 1 SAIDA, CAPACIDADE 280 L, DIAMETRO 670 MM, BICO DE JATO CURTO VENTURI DE 5/16", MANGUEIRA DE 1" COM COMPRESSOR DE AR REBOCÁVEL 189 PCM E MOTOR DIESEL 63 CV - JUROS. AF_05/2023</t>
  </si>
  <si>
    <t>MÁQUINA JATO DE PRESSAO PORTÁTIL, CAMARA DE 1 SAIDA, CAPACIDADE 280 L, DIAMETRO 670 MM, BICO DE JATO CURTO VENTURI DE 5/16", MANGUEIRA DE 1" COM COMPRESSOR DE AR REBOCÁVEL 189 PCM E MOTOR DIESEL 63 CV - MANUTENÇÃO. AF_05/2023</t>
  </si>
  <si>
    <t>MÁQUINA JATO DE PRESSAO PORTÁTIL, CAMARA DE 1 SAIDA, CAPACIDADE 280 L, DIAMETRO 670 MM, BICO DE JATO CURTO VENTURI DE 5/16", MANGUEIRA DE 1" COM COMPRESSOR DE AR REBOCÁVEL 189 PCM E MOTOR DIESEL 63 CV - MATERIAIS NA OPERAÇÃO. AF_05/2023</t>
  </si>
  <si>
    <t>MÁQUINA METALEIRA UNIVERSAL MODELO IW 110/180 BTD - DEPRECIAÇÃO. AF_05/2023</t>
  </si>
  <si>
    <t>MÁQUINA METALEIRA UNIVERSAL MODELO IW 110/180 BTD - JUROS. AF_05/2023</t>
  </si>
  <si>
    <t>MÁQUINA METALEIRA UNIVERSAL MODELO IW 110/180 BTD - MANUTENÇÃO. AF_05/2023</t>
  </si>
  <si>
    <t>MÁQUINA PARA SOLDA POR ELETROFUSÃO PARA TUBOS DE POLIETILENO DE ALTA DENSIDADE (PEAD) COM DIÂMETRO EXTERNO DE 20 A 1600 MM, POTÊNCIA DE 3500 W - DEPRECIAÇÃO. AF_05/2023</t>
  </si>
  <si>
    <t>MÁQUINA PARA SOLDA POR ELETROFUSÃO PARA TUBOS DE POLIETILENO DE ALTA DENSIDADE (PEAD) COM DIÂMETRO EXTERNO DE 20 A 1600 MM, POTÊNCIA DE 3500 W - JUROS. AF_05/2023</t>
  </si>
  <si>
    <t>MÁQUINA PARA SOLDA POR ELETROFUSÃO PARA TUBOS DE POLIETILENO DE ALTA DENSIDADE (PEAD) COM DIÂMETRO EXTERNO DE 20 A 1600 MM, POTÊNCIA DE 3500 W - MANUTENÇÃO. AF_05/2023</t>
  </si>
  <si>
    <t>MÁQUINA PARA SOLDA POR ELETROFUSÃO PARA TUBOS DE POLIETILENO DE ALTA DENSIDADE (PEAD) COM DIÂMETRO EXTERNO DE 20 A 800 MM, POTÊNCIA ENTRE 2750 E 3000 W - DEPRECIAÇÃO. AF_05/2023</t>
  </si>
  <si>
    <t>MÁQUINA PARA SOLDA POR ELETROFUSÃO PARA TUBOS DE POLIETILENO DE ALTA DENSIDADE (PEAD) COM DIÂMETRO EXTERNO DE 20 A 800 MM, POTÊNCIA ENTRE 2750 E 3000 W - JUROS. AF_05/2023</t>
  </si>
  <si>
    <t>MÁQUINA PARA SOLDA POR ELETROFUSÃO PARA TUBOS DE POLIETILENO DE ALTA DENSIDADE (PEAD) COM DIÂMETRO EXTERNO DE 20 A 800 MM, POTÊNCIA ENTRE 2750 E 3000 W - MANUTENÇÃO. AF_05/2023</t>
  </si>
  <si>
    <t>MÁQUINA PARA SOLDA POR TERMOFUSÃO PARA TUBOS DE POLIETILENO DE ALTA DENSIDADE (PEAD) COM DIÂMETRO EXTERNO DE 315 A 630 MM, POTÊNCIA ENTRE 8000 E 12350 W - DEPRECIAÇÃO. AF_05/2023</t>
  </si>
  <si>
    <t>MÁQUINA PARA SOLDA POR TERMOFUSÃO PARA TUBOS DE POLIETILENO DE ALTA DENSIDADE (PEAD) COM DIÂMETRO EXTERNO DE 315 A 630 MM, POTÊNCIA ENTRE 8000 E 12350 W - JUROS. AF_05/2023</t>
  </si>
  <si>
    <t>MÁQUINA PARA SOLDA POR TERMOFUSÃO PARA TUBOS DE POLIETILENO DE ALTA DENSIDADE (PEAD) COM DIÂMETRO EXTERNO DE 315 A 630 MM, POTÊNCIA ENTRE 8000 E 12350 W - MANUTENÇÃO. AF_05/2023</t>
  </si>
  <si>
    <t>MÁQUINA PARA SOLDA POR TERMOFUSÃO PARA TUBOS DE POLIETILENO DE ALTA DENSIDADE (PEAD) COM DIÂMETRO EXTERNO DE 710 A 1200 MM, POTÊNCIA ENTRE 16000 E 29500 W - DEPRECIAÇÃO. AF_05/2023</t>
  </si>
  <si>
    <t>MÁQUINA PARA SOLDA POR TERMOFUSÃO PARA TUBOS DE POLIETILENO DE ALTA DENSIDADE (PEAD) COM DIÂMETRO EXTERNO DE 710 A 1200 MM, POTÊNCIA ENTRE 16000 E 29500 W - JUROS. AF_05/2023</t>
  </si>
  <si>
    <t>MÁQUINA PARA SOLDA POR TERMOFUSÃO PARA TUBOS DE POLIETILENO DE ALTA DENSIDADE (PEAD) COM DIÂMETRO EXTERNO DE 710 A 1200 MM, POTÊNCIA ENTRE 16000 E 29500 W - MANUTENÇÃO. AF_05/2023</t>
  </si>
  <si>
    <t>MÁQUINA PARA SOLDA POR TERMOFUSÃO PARA TUBOS DE POLIETILENO DE ALTA DENSIDADE (PEAD) COM DIÂMETRO EXTERNO DE 90 A 315 MM, POTÊNCIA ENTRE 2500 E 5350 W - DEPRECIAÇÃO. AF_05/2023</t>
  </si>
  <si>
    <t>MÁQUINA PARA SOLDA POR TERMOFUSÃO PARA TUBOS DE POLIETILENO DE ALTA DENSIDADE (PEAD) COM DIÂMETRO EXTERNO DE 90 A 315 MM, POTÊNCIA ENTRE 2500 E 5350 W - JUROS. AF_05/2023</t>
  </si>
  <si>
    <t>MÁQUINA PARA SOLDA POR TERMOFUSÃO PARA TUBOS DE POLIETILENO DE ALTA DENSIDADE (PEAD) COM DIÂMETRO EXTERNO DE 90 A 315 MM, POTÊNCIA ENTRE 2500 E 5350 W - MANUTENÇÃO. AF_05/2023</t>
  </si>
  <si>
    <t>MÁQUINA SOLDA ARCO COM PISTOLA DE SOLDAGEM PARA STUD BOLT DE 5 MM A 22 MM - DEPRECIAÇÃO. AF_05/2023</t>
  </si>
  <si>
    <t>MÁQUINA SOLDA ARCO COM PISTOLA DE SOLDAGEM PARA STUD BOLT DE 5 MM A 22 MM - JUROS. AF_05/2023</t>
  </si>
  <si>
    <t>MÁQUINA SOLDA ARCO COM PISTOLA DE SOLDAGEM PARA STUD BOLT DE 5 MM A 22 MM - MANUTENÇÃO. AF_05/2023</t>
  </si>
  <si>
    <t>PENEIRA ROTATIVA COM MOTOR ELÉTRICO MONOFÁSICO DE *0,5 A 1,0* CV, CILINDRO COM DIÂMETRO DE *0,48 A 0,85* M E COMPRIMENTO DE *1,0 A 1,65* M - DEPRECIAÇÃO. AF_11/2025</t>
  </si>
  <si>
    <t>PENEIRA ROTATIVA COM MOTOR ELÉTRICO MONOFÁSICO DE *0,5 A 1,0* CV, CILINDRO COM DIÂMETRO DE *0,48 A 0,85* M E COMPRIMENTO DE *1,0 A 1,65* M - JUROS. AF_11/2025</t>
  </si>
  <si>
    <t>PENEIRA ROTATIVA COM MOTOR ELÉTRICO MONOFÁSICO DE *0,5 A 1,0* CV, CILINDRO COM DIÂMETRO DE *0,48 A 0,85* M E COMPRIMENTO DE *1,0 A 1,65* M - MANUTENÇÃO. AF_11/2025</t>
  </si>
  <si>
    <t>PENEIRA ROTATIVA COM MOTOR ELÉTRICO MONOFÁSICO DE *0,5 A 1,0* CV, CILINDRO COM DIÂMETRO DE *0,48 A 0,85* M E COMPRIMENTO DE *1,0 A 1,65* M - MATERIAIS NA OPERAÇÃO. AF_11/2025</t>
  </si>
  <si>
    <t>PERFURATRIZ DE COROA DIAMANTADA PARA CONCRETO, DIÂMETRO ATÉ 250 MM, MOTOR ELÉTRICO 220 V, POTÊNCIA 2.500 W - DEPRECIAÇÃO. AF_05/2023</t>
  </si>
  <si>
    <t>PERFURATRIZ DE COROA DIAMANTADA PARA CONCRETO, DIÂMETRO ATÉ 250 MM, MOTOR ELÉTRICO 220 V, POTÊNCIA 2.500 W - JUROS. AF_05/2023</t>
  </si>
  <si>
    <t>PERFURATRIZ DE COROA DIAMANTADA PARA CONCRETO, DIÂMETRO ATÉ 250 MM, MOTOR ELÉTRICO 220 V, POTÊNCIA 2.500 W - MANUTENÇÃO. AF_05/2023</t>
  </si>
  <si>
    <t>PERFURATRIZ HIDRÁULICA SOBRE ESTEIRA, TORQUE MÁXIMO 161 KNM, PROFUNDIDADE MÁXIMA 54 M, DIÂMETRO MÁXIMO 1500 MM, POTÊNCIA MOTOR 268 HP - DEPRECIAÇÃO. AF_04/2019</t>
  </si>
  <si>
    <t>PERFURATRIZ HIDRÁULICA SOBRE ESTEIRA, TORQUE MÁXIMO 161 KNM, PROFUNDIDADE MÁXIMA 54 M, DIÂMETRO MÁXIMO 1500 MM, POTÊNCIA MOTOR 268 HP - JUROS. AF_04/2019</t>
  </si>
  <si>
    <t>PERFURATRIZ HIDRÁULICA SOBRE ESTEIRA, TORQUE MÁXIMO 161 KNM, PROFUNDIDADE MÁXIMA 54 M, DIÂMETRO MÁXIMO 1500 MM, POTÊNCIA MOTOR 268 HP - MANUTENÇÃO. AF_04/2019</t>
  </si>
  <si>
    <t>PERFURATRIZ HIDRÁULICA SOBRE ESTEIRA, TORQUE MÁXIMO 98 KNM, PROFUNDIDADE MÁXIMA 25 M, DIÂMETRO MÁXIMO 115 MM, POTÊNCIA MOTOR 190 HP - DEPRECIAÇÃO. AF_02/2021</t>
  </si>
  <si>
    <t>PERFURATRIZ HIDRÁULICA SOBRE ESTEIRA, TORQUE MÁXIMO 98 KNM, PROFUNDIDADE MÁXIMA 25 M, DIÂMETRO MÁXIMO 115 MM, POTÊNCIA MOTOR 190 HP - JUROS. AF_02/2021</t>
  </si>
  <si>
    <t>PERFURATRIZ HIDRÁULICA SOBRE ESTEIRA, TORQUE MÁXIMO 98 KNM, PROFUNDIDADE MÁXIMA 25 M, DIÂMETRO MÁXIMO 115 MM, POTÊNCIA MOTOR 190 HP - MANUTENÇÃO. AF_02/2021</t>
  </si>
  <si>
    <t>PERFURATRIZ PARA EXECUÇÃO DE ESTACAS SECANTES, TIPO HÉLICE CONTÍNUA COM CABEÇOTE DUPLO E TUBO METÁLICO - DEPRECIAÇÃO. AF_04/2019</t>
  </si>
  <si>
    <t>PERFURATRIZ PARA EXECUÇÃO DE ESTACAS SECANTES, TIPO HÉLICE CONTÍNUA COM CABEÇOTE DUPLO E TUBO METÁLICO - JUROS. AF_04/2019</t>
  </si>
  <si>
    <t>PERFURATRIZ PARA EXECUÇÃO DE ESTACAS SECANTES, TIPO HÉLICE CONTÍNUA COM CABEÇOTE DUPLO E TUBO METÁLICO - MANUTENÇÃO. AF_04/2019</t>
  </si>
  <si>
    <t>PERFURATRIZ PARA FURO DIRECIONAL HORIZONTAL (HDD) COM CAPACIDADE ATÉ 89 KN, POTÊNCIA 24,8 HP A 80 HP (INCLUSO FERRAMENTAS E LOCALIZADOR) - DEPRECIAÇÃO. AF_05/2023</t>
  </si>
  <si>
    <t>PERFURATRIZ PARA FURO DIRECIONAL HORIZONTAL (HDD) COM CAPACIDADE ATÉ 89 KN, POTÊNCIA 24,8 HP A 80 HP (INCLUSO FERRAMENTAS E LOCALIZADOR) - JUROS. AF_05/2023</t>
  </si>
  <si>
    <t>PERFURATRIZ PARA FURO DIRECIONAL HORIZONTAL (HDD) COM CAPACIDADE ATÉ 89 KN, POTÊNCIA 24,8 HP A 80 HP (INCLUSO FERRAMENTAS E LOCALIZADOR) - MANUTENÇÃO. AF_05/2023</t>
  </si>
  <si>
    <t>PERFURATRIZ PARA FURO DIRECIONAL HORIZONTAL (HDD) COM CAPACIDADE DE 201 KN A 560 KN, POTÊNCIA 200 HP A 260 HP (INCLUSO FERRAMENTAS E LOCALIZADOR) - DEPRECIAÇÃO. AF_05/2023</t>
  </si>
  <si>
    <t>PERFURATRIZ PARA FURO DIRECIONAL HORIZONTAL (HDD) COM CAPACIDADE DE 201 KN A 560 KN, POTÊNCIA 200 HP A 260 HP (INCLUSO FERRAMENTAS E LOCALIZADOR) - JUROS. AF_05/2023</t>
  </si>
  <si>
    <t>PERFURATRIZ PARA FURO DIRECIONAL HORIZONTAL (HDD) COM CAPACIDADE DE 201 KN A 560 KN, POTÊNCIA 200 HP A 260 HP (INCLUSO FERRAMENTAS E LOCALIZADOR) - MANUTENÇÃO. AF_05/2023</t>
  </si>
  <si>
    <t>PERFURATRIZ PARA FURO DIRECIONAL HORIZONTAL (HDD) COM CAPACIDADE DE 90 KN A 200 KN, POTÊNCIA 100 HP A 160 HP (INCLUSO FERRAMENTAS E LOCALIZADOR - MANUTENÇÃO. AF_05/2023</t>
  </si>
  <si>
    <t>PERFURATRIZ PARA FURO DIRECIONAL HORIZONTAL (HDD) COM CAPACIDADE DE 90 KN A 200 KN, POTÊNCIA 100 HP A 160 HP (INCLUSO FERRAMENTAS E LOCALIZADOR) - DEPRECIAÇÃO. AF_05/2023</t>
  </si>
  <si>
    <t>PERFURATRIZ PARA FURO DIRECIONAL HORIZONTAL (HDD) COM CAPACIDADE DE 90 KN A 200 KN, POTÊNCIA 100 HP A 160 HP (INCLUSO FERRAMENTAS E LOCALIZADOR) - JUROS. AF_05/2023</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</si>
  <si>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</si>
  <si>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</si>
  <si>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</si>
  <si>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PLATAFORMA ELEVATÓRIA - DEPRECIAÇÃO. AF_04/2019</t>
  </si>
  <si>
    <t>PLATAFORMA ELEVATÓRIA - JUROS. AF_04/2019</t>
  </si>
  <si>
    <t>PLATAFORMA ELEVATÓRIA - MANUTENÇÃO. AF_04/2019</t>
  </si>
  <si>
    <t>POLIGUINDASTE, CAPACIDADE MÁXIMA DE CARGA 8000 KG, PARA TRANSPORTE DE CAÇAMBAS ESTACIONÁRIAS, INCLUSIVE CAMINHÃO TOCO PBT 14.300 KG, POTÊNCIA DE 185 CV - DEPRECIAÇÃO. AF_10/2025</t>
  </si>
  <si>
    <t>POLIGUINDASTE, CAPACIDADE MÁXIMA DE CARGA 8000 KG, PARA TRANSPORTE DE CAÇAMBAS ESTACIONÁRIAS, INCLUSIVE CAMINHÃO TOCO PBT 14.300 KG, POTÊNCIA DE 185 CV - IMPOSTOS E SEGUROS. AF_10/2025</t>
  </si>
  <si>
    <t>POLIGUINDASTE, CAPACIDADE MÁXIMA DE CARGA 8000 KG, PARA TRANSPORTE DE CAÇAMBAS ESTACIONÁRIAS, INCLUSIVE CAMINHÃO TOCO PBT 14.300 KG, POTÊNCIA DE 185 CV - JUROS. AF_10/2025</t>
  </si>
  <si>
    <t>POLIGUINDASTE, CAPACIDADE MÁXIMA DE CARGA 8000 KG, PARA TRANSPORTE DE CAÇAMBAS ESTACIONÁRIAS, INCLUSIVE CAMINHÃO TOCO PBT 14.300 KG, POTÊNCIA DE 185 CV - MANUTENÇÃO. AF_10/2025</t>
  </si>
  <si>
    <t>POLIGUINDASTE, CAPACIDADE MÁXIMA DE CARGA 8000 KG, PARA TRANSPORTE DE CAÇAMBAS ESTACIONÁRIAS, INCLUSIVE CAMINHÃO TOCO PBT 14.300 KG, POTÊNCIA DE 185 CV - MATERIAIS NA OPERAÇÃO. AF_10/2025</t>
  </si>
  <si>
    <t>PULVERIZADOR DE TINTA ELÉTRICO/MÁQUINA DE PINTURA AIRLESS, VAZÃO 2 L/MIN - DEPRECIAÇÃO. AF_05/2023</t>
  </si>
  <si>
    <t>PULVERIZADOR DE TINTA ELÉTRICO/MÁQUINA DE PINTURA AIRLESS, VAZÃO 2 L/MIN - JUROS. AF_05/2023</t>
  </si>
  <si>
    <t>PULVERIZADOR DE TINTA ELÉTRICO/MÁQUINA DE PINTURA AIRLESS, VAZÃO 2 L/MIN - MANUTENÇÃO. AF_05/2023</t>
  </si>
  <si>
    <t>PÓRTICO ROLANTE MONOVIGA, PERFIL I, 4 PERNAS, CAPACIDADE 5 T - DEPRECIAÇÃO. AF_04/2019</t>
  </si>
  <si>
    <t>PÓRTICO ROLANTE MONOVIGA, PERFIL I, 4 PERNAS, CAPACIDADE 5 T - JUROS. AF_04/2019</t>
  </si>
  <si>
    <t>PÓRTICO ROLANTE MONOVIGA, PERFIL I, 4 PERNAS, CAPACIDADE 5 T - MANUTENÇÃO. AF_04/2019</t>
  </si>
  <si>
    <t>PÓRTICO ROLANTE MONOVIGA, PERFIL I, 4 PERNAS, CAPACIDADE 5 T - MATERIAIS NA OPERAÇÃO. AF_04/2019</t>
  </si>
  <si>
    <t>RETROESCAVADEIRA SOBRE RODAS COM CARREGADEIRA, PESO OPERACIONAL MÍN. 6,674, POTÊNCIA LÍQ 88 HP, COM MARTELO ROMPEDOR HIDRÁULICO ENTRE 275 A 362 KG - DEPRECIAÇÃO. AF_02/2021</t>
  </si>
  <si>
    <t>RETROESCAVADEIRA SOBRE RODAS COM CARREGADEIRA, PESO OPERACIONAL MÍN. 6,674, POTÊNCIA LÍQ 88 HP, COM MARTELO ROMPEDOR HIDRÁULICO ENTRE 275 A 362 KG - JUROS. AF_02/2021</t>
  </si>
  <si>
    <t>RETROESCAVADEIRA SOBRE RODAS COM CARREGADEIRA, PESO OPERACIONAL MÍN. 6,674, POTÊNCIA LÍQ 88 HP, COM MARTELO ROMPEDOR HIDRÁULICO ENTRE 275 A 362 KG - MANUTENÇÃO. AF_02/2021</t>
  </si>
  <si>
    <t>RETROESCAVADEIRA SOBRE RODAS COM CARREGADEIRA, PESO OPERACIONAL MÍN. 6,674, POTÊNCIA LÍQ 88 HP, COM MARTELO ROMPEDOR HIDRÁULICO ENTRE 275 A 362 KG - MATERIAIS NA OPERAÇÃO. AF_02/2021</t>
  </si>
  <si>
    <t>ROLO COMPACTADOR DE PNEUS, ESTÁTICO, PRESSÃO VARIÁVEL, POTÊNCIA 110 HP, PESO SEM/COM LASTRO 10,8/27 T, LARGURA DE ROLAGEM 2,30 M - DEPRECIAÇÃO. AF_06/2017</t>
  </si>
  <si>
    <t>ROLO COMPACTADOR DE PNEUS, ESTÁTICO, PRESSÃO VARIÁVEL, POTÊNCIA 110 HP, PESO SEM/COM LASTRO 10,8/27 T, LARGURA DE ROLAGEM 2,30 M - JUROS. AF_06/2017</t>
  </si>
  <si>
    <t>ROLO COMPACTADOR DE PNEUS, ESTÁTICO, PRESSÃO VARIÁVEL, POTÊNCIA 110 HP, PESO SEM/COM LASTRO 10,8/27 T, LARGURA DE ROLAGEM 2,30 M - MANUTENÇÃO. AF_06/2017</t>
  </si>
  <si>
    <t>ROLO COMPACTADOR DE PNEUS, ESTÁTICO, PRESSÃO VARIÁVEL, POTÊNCIA 110 HP, PESO SEM/COM LASTRO 10,8/27 T, LARGURA DE ROLAGEM 2,30 M - MATERIAIS NA OPERAÇÃO. AF_06/2017</t>
  </si>
  <si>
    <t>SERRA FITA HORIZONTAL, ELÉTRICA, COM CONTROLE HIDRÁULICO, PAINEL DE COMANDO EM 24 V, MOTOR ELÉTRICO 1,5 CV, DIMENSÕES DA FITA 3880 X 27 X 0,9 MM, TRIFÁSICA - DEPRECIAÇÃO. AF_05/2023</t>
  </si>
  <si>
    <t>SERRA FITA HORIZONTAL, ELÉTRICA, COM CONTROLE HIDRÁULICO, PAINEL DE COMANDO EM 24 V, MOTOR ELÉTRICO 1,5 CV, DIMENSÕES DA FITA 3880 X 27 X 0,9 MM, TRIFÁSICA - JUROS. AF_05/2023</t>
  </si>
  <si>
    <t>SERRA FITA HORIZONTAL, ELÉTRICA, COM CONTROLE HIDRÁULICO, PAINEL DE COMANDO EM 24 V, MOTOR ELÉTRICO 1,5 CV, DIMENSÕES DA FITA 3880 X 27 X 0,9 MM, TRIFÁSICA - MANUTENÇÃO. AF_05/2023</t>
  </si>
  <si>
    <t>TARTARUGA DE OXICORTE CG1, MONOFÁSICA, 220 V, FREQUÊNCIA 50 HZ, VELOCIDADE DE CORTE (MM/MIN) 50 A 750, DIÂMETRO MÍNIMO DO COMPASSO MM 200 - DEPRECIAÇÃO. AF_05/2023</t>
  </si>
  <si>
    <t>TARTARUGA DE OXICORTE CG1, MONOFÁSICA, 220 V, FREQUÊNCIA 50 HZ, VELOCIDADE DE CORTE (MM/MIN) 50 A 750, DIÂMETRO MÍNIMO DO COMPASSO MM 200 - JUROS. AF_05/2023</t>
  </si>
  <si>
    <t>TARTARUGA DE OXICORTE CG1, MONOFÁSICA, 220 V, FREQUÊNCIA 50 HZ, VELOCIDADE DE CORTE (MM/MIN) 50 A 750, DIÂMETRO MÍNIMO DO COMPASSO MM 200 - MANUTENÇÃO. AF_05/2023</t>
  </si>
  <si>
    <t>TORRE, COMPOSTA POR GUINCHO MECÂNICO, GUINCHO MANUAL, CABOS DE AÇO, PITEIRA E SOQUETE - DEPRECIAÇÃO. AF_05/2023</t>
  </si>
  <si>
    <t>TORRE, COMPOSTA POR GUINCHO MECÂNICO, GUINCHO MANUAL, CABOS DE AÇO, PITEIRA E SOQUETE - JUROS. AF_05/2023</t>
  </si>
  <si>
    <t>TORRE, COMPOSTA POR GUINCHO MECÂNICO, GUINCHO MANUAL, CABOS DE AÇO, PITEIRA E SOQUETE - MANUTENÇÃO. AF_05/2023</t>
  </si>
  <si>
    <t>TORRE, COMPOSTA POR GUINCHO MECÂNICO, GUINCHO MANUAL, CABOS DE AÇO, PITEIRA E SOQUETE - MATERIAIS NA OPERAÇÃO. AF_05/2023</t>
  </si>
  <si>
    <t>UNIDADE DOSADORA AIRLESS TIPO HOT SPRAY - DEPRECIAÇÃO. AF_05/2023</t>
  </si>
  <si>
    <t>UNIDADE DOSADORA AIRLESS TIPO HOT SPRAY - JUROS. AF_05/2023</t>
  </si>
  <si>
    <t>UNIDADE DOSADORA AIRLESS TIPO HOT SPRAY - MANUTENÇÃO. AF_05/2023</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</si>
  <si>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DEPRECIAÇÃO.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</si>
  <si>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IMPOSTOS E SEGUROS.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</si>
  <si>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JUROS.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</si>
  <si>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MANUTENÇÃO.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</si>
  <si>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MATERIAIS NA OPERAÇÃO. AF_08/2025</t>
  </si>
  <si>
    <t>VARREDEIRA DE GRAMA SINTÉTICA A GASOLINA, 2,4 CV, 4 TEMPOS - DEPRECIAÇÃO. AF_05/2023</t>
  </si>
  <si>
    <t>VARREDEIRA DE GRAMA SINTÉTICA A GASOLINA, 2,4 CV, 4 TEMPOS - JUROS. AF_05/2023</t>
  </si>
  <si>
    <t>VARREDEIRA DE GRAMA SINTÉTICA A GASOLINA, 2,4 CV, 4 TEMPOS - MANUTENÇÃO. AF_05/2023</t>
  </si>
  <si>
    <t>VIBROACABADORA DE ASFALTO SOBRE ESTEIRAS, LARG. PAVIM. 2,60 M A 5,75 M, POT. 110 HP, CAP. 450 T/ H - DEPRECIAÇÃO. AF_11/2025</t>
  </si>
  <si>
    <t>VIBROACABADORA DE ASFALTO SOBRE ESTEIRAS, LARG. PAVIM. 2,60 M A 5,75 M, POT. 110 HP, CAP. 450 T/ H - JUROS. AF_11/2025</t>
  </si>
  <si>
    <t>VIBROACABADORA DE ASFALTO SOBRE ESTEIRAS, LARG. PAVIM. 2,60 M A 5,75 M, POT. 110 HP, CAP. 450 T/ H - MANUTENÇÃO. AF_11/2025</t>
  </si>
  <si>
    <t>VIBROACABADORA DE ASFALTO SOBRE ESTEIRAS, LARG. PAVIM. 2,60 M A 5,75 M, POT. 110 HP, CAP. 450 T/ H - MATERIAIS NA OPERAÇÃO. AF_11/2025</t>
  </si>
  <si>
    <t>VIBROACABADORA DE ASFALTO SOBRE ESTEIRAS, LARG. PAVIM. MÁX. 8,00 M, POT. 100 KW/ 134 HP, CAP. 600 T/ H - DEPRECIAÇÃO. AF_11/2025</t>
  </si>
  <si>
    <t>VIBROACABADORA DE ASFALTO SOBRE ESTEIRAS, LARG. PAVIM. MÁX. 8,00 M, POT. 100 KW/ 134 HP, CAP. 600 T/ H - JUROS. AF_11/2025</t>
  </si>
  <si>
    <t>VIBROACABADORA DE ASFALTO SOBRE ESTEIRAS, LARG. PAVIM. MÁX. 8,00 M, POT. 100 KW/ 134 HP, CAP. 600 T/ H - MANUTENÇÃO. AF_11/2025</t>
  </si>
  <si>
    <t>VIBROACABADORA DE ASFALTO SOBRE ESTEIRAS, LARG. PAVIM. MÁX. 8,00 M, POT. 100 KW/ 134 HP, CAP. 600 T/ H - MATERIAIS NA OPERAÇÃO. AF_11/2025</t>
  </si>
  <si>
    <t>VIBROACABADORA DE ASFALTO SOBRE RODAS, LARGURA DE PAVIMENTAÇÃO DE 1,70 A 4,20 M, POTÊNCIA 78 KW/105 HP, CAPACIDADE 300 T/H - DEPRECIAÇÃO. AF_11/2025</t>
  </si>
  <si>
    <t>VIBROACABADORA DE ASFALTO SOBRE RODAS, LARGURA DE PAVIMENTAÇÃO DE 1,70 A 4,20 M, POTÊNCIA 78 KW/105 HP, CAPACIDADE 300 T/H - JUROS. AF_11/2025</t>
  </si>
  <si>
    <t>VIBROACABADORA DE ASFALTO SOBRE RODAS, LARGURA DE PAVIMENTAÇÃO DE 1,70 A 4,20 M, POTÊNCIA 78 KW/105 HP, CAPACIDADE 300 T/H - MANUTENÇÃO. AF_11/2025</t>
  </si>
  <si>
    <t>VIBROACABADORA DE ASFALTO SOBRE RODAS, LARGURA DE PAVIMENTAÇÃO DE 1,70 A 4,20 M, POTÊNCIA 78 KW/105 HP, CAPACIDADE 300 T/H - MATERIAIS NA OPERAÇÃO. AF_11/2025</t>
  </si>
  <si>
    <t>ACIONADOR MANUAL, TIPO COM SIRENE, SISTEMA CONVENCIONAL, FORNECIMENTO E INSTALAÇÃO. AF_12/2025</t>
  </si>
  <si>
    <t>ACIONADOR MANUAL, TIPO QUEBRA VIDRO COM MARTELINHO, SISTEMA CONVENCIONAL, FORNECIMENTO E INSTALAÇÃO. AF_12/2025</t>
  </si>
  <si>
    <t>ACIONADOR MANUAL, TIPO QUEBRA VIDRO COM MARTELINHO, SISTEMA ENDEREÇÁVEL, FORNECIMENTO E INSTALAÇÃO. AF_12/2025</t>
  </si>
  <si>
    <t>ACIONADOR MANUAL, TIPO REARMÁVEL, SISTEMA CONVENCIONAL, FORNECIMENTO E INSTALAÇÃO. AF_12/2025</t>
  </si>
  <si>
    <t>ACIONADOR MANUAL, TIPO REARMÁVEL, SISTEMA ENDEREÇÁVEL, FORNECIMENTO E INSTALAÇÃO. AF_12/2025</t>
  </si>
  <si>
    <t>CENTRAL DE ALARME DE 12 LAÇOS, SISTEMA CONVENCIONAL, COM ATÉ 20 DISPOSITIVOS POR LAÇO, FORNECIMENTO E INSTALAÇÃO. AF_12/2025</t>
  </si>
  <si>
    <t>CENTRAL DE ALARME DE 24 LAÇOS, SISTEMA CONVENCIONAL, COM ATÉ 20 DISPOSITIVOS POR LAÇO, FORNECIMENTO E INSTALAÇÃO. AF_12/2025</t>
  </si>
  <si>
    <t>CENTRAL DE ALARME DE 6 LAÇOS, SISTEMA CONVENCIONAL, COM ATÉ 20 DISPOSITIVOS POR LAÇO, FORNECIMENTO E INSTALAÇÃO. AF_12/2025</t>
  </si>
  <si>
    <t>CENTRAL DE ALARME DE INCÊNDIO ENDEREÇÁVEL PARA ATÉ 500 PONTOS, FORNECIMENTO E INSTALAÇÃO. AF_12/2025</t>
  </si>
  <si>
    <t>DETECTOR DE GÁS NATURAL E GLP BIVOLT COM LED INDICADOR E SIRENE EMBUTIDA, FORNECIMENTO E INSTALAÇÃO. AF_12/2025</t>
  </si>
  <si>
    <t>DETECTOR ÓPTICO DE FUMAÇA CONVENCIONAL, FORNECIMENTO E INSTALAÇÃO. AF_12/2025</t>
  </si>
  <si>
    <t>DETECTOR ÓPTICO DE FUMAÇA ENDEREÇÁVEL, FORNECIMENTO E INSTALAÇÃO. AF_12/2025</t>
  </si>
  <si>
    <t>SIRENE AUDIOVISUAL, SISTEMA CONVENCIONAL, FORNECIMENTO E INSTALAÇÃO. AF_12/2025</t>
  </si>
  <si>
    <t>SIRENE AUDIOVISUAL, SISTEMA ENDEREÇÁVEL, FORNECIMENTO E INSTALAÇÃO. AF_12/2025</t>
  </si>
  <si>
    <t>DRAGAGEM DE MATERIAIS DE 1A CATEGORIA E COMPOSTOS ORGÂNICOS E INORGÂNICOS COM DRAGLINE (CAÇAMBA: 0,76 M3/ 43 T). AF_03/2024</t>
  </si>
  <si>
    <t>DRAGAGEM DE MATERIAIS DE 1A CATEGORIA E COMPOSTOS ORGÂNICOS E INORGÂNICOS COM ESCAVADEIRA HIDRÁULICA DE LONGO ALCANCE (CAÇAMBA: 0,52 M3/155 HP). AF_03/2024</t>
  </si>
  <si>
    <t>ASSENTAMENTO DE TUBO DRENO DE PEAD CORRUGADO EM GEOCOMPOSTO, DN 100 MM - FORNECIMENTO E INSTALAÇÃO. AF_01/2026</t>
  </si>
  <si>
    <t>ASSENTAMENTO DE TUBO DRENO DE PEAD CORRUGADO EM GEOCOMPOSTO, DN 160 MM - FORNECIMENTO E INSTALAÇÃO. AF_01/2026</t>
  </si>
  <si>
    <t>ASSENTAMENTO DE TUBO DRENO DE PEAD CORRUGADO EM GEOCOMPOSTO, DN 200 MM - FORNECIMENTO E INSTALAÇÃO. AF_01/2026</t>
  </si>
  <si>
    <t>ASSENTAMENTO DE TUBO DRENO DE PEAD CORRUGADO EM GEOCOMPOSTO, DN 65 MM - FORNECIMENTO E INSTALAÇÃO. AF_01/2026</t>
  </si>
  <si>
    <t>CONEXÃO TUBO CORRUGADO PEAD EM TUBO PVC PARA DRENAGEM DE GEOCOMPOSTO APENAS INSTALAÇÃO. AF_01/2026</t>
  </si>
  <si>
    <t>GEOCOMPOSTO COM DUAS FACES DE GEOTÊXTIL E NÚCLEO EM PEAD COM BOLSA PARA TUBO CORRUGADO PEAD PARA TRINCHEIRA DRENANTE - FORNECIMENTO E INSTALAÇÃO. AF_01/2026</t>
  </si>
  <si>
    <t>GEOCOMPOSTO COM DUAS FACES DE GEOTÊXTIL E NÚCLEO EM PEAD HORIZONTAL - FORNECIMENTO E INSTALAÇÃO. AF_01/2026</t>
  </si>
  <si>
    <t>GEOCOMPOSTO COM DUAS FACES DE GEOTÊXTIL E NÚCLEO EM PEAD VERTICAL FIXADO POR ADESIVO CONTATO - FORNECIMENTO E INSTALAÇÃO. AF_01/2026</t>
  </si>
  <si>
    <t>GEOCOMPOSTO COM DUAS FACES DE GEOTÊXTIL E NÚCLEO EM PEAD VERTICAL FIXADO POR FINCAPINO - FORNECIMENTO E INSTALAÇÃO. AF_01/2026</t>
  </si>
  <si>
    <t>GEOCOMPOSTO COM DUAS FACES DE GEOTÊXTIL E NÚCLEO EM PEAD VERTICAL FIXADO POR MADEIRA - FORNECIMENTO E INSTALAÇÃO. AF_01/2026</t>
  </si>
  <si>
    <t>GEOCOMPOSTO COM UMA FACE DE GEOTÊXTIL E NÚCLEO EM PEAD HORIZONTAL - FORNECIMENTO E INSTALAÇÃO. AF_01/2026</t>
  </si>
  <si>
    <t>GEOCOMPOSTO COM UMA FACE DE GEOTÊXTIL E NÚCLEO EM PEAD VERTICAL FIXADO POR ADESIVO CONTATO - FORNECIMENTO E INSTALAÇÃO. AF_01/2026</t>
  </si>
  <si>
    <t>GEOCOMPOSTO COM UMA FACE DE GEOTÊXTIL E NÚCLEO EM PEAD VERTICAL FIXADO POR FINCAPINO - FORNECIMENTO E INSTALAÇÃO. AF_01/2026</t>
  </si>
  <si>
    <t>GEOCOMPOSTO COM UMA FACE DE GEOTÊXTIL E NÚCLEO EM PEAD VERTICAL FIXADO POR MADEIRA - FORNECIMENTO E INSTALAÇÃO. AF_01/2026</t>
  </si>
  <si>
    <t>GEOCOMPOSTO COM UMA FACE DE GEOTÊXTIL, NÚCLEO EM PEAD E LONA PLÁSTICA IMPERMEÁVEL HORIZONTAL - FORNECIMENTO E INSTALAÇÃO. AF_01/2026</t>
  </si>
  <si>
    <t>GEOCOMPOSTO COM UMA FACE DE GEOTÊXTIL, NÚCLEO EM PEAD E LONA PLÁSTICA IMPERMEÁVEL VERTICAL FIXADO POR ADESIVO CONTATO - FORNECIMENTO E INSTALAÇÃO. AF_01/2026</t>
  </si>
  <si>
    <t>GEOCOMPOSTO COM UMA FACE DE GEOTÊXTIL, NÚCLEO EM PEAD E LONA PLÁSTICA IMPERMEÁVEL VERTICAL FIXADO POR FINCAPINO - FORNECIMENTO E INSTALAÇÃO. AF_01/2026</t>
  </si>
  <si>
    <t>GEOCOMPOSTO COM UMA FACE DE GEOTÊXTIL, NÚCLEO EM PEAD E LONA PLÁSTICA IMPERMEÁVEL VERTICAL FIXADO POR MADEIRA - FORNECIMENTO E INSTALAÇÃO. AF_01/2026</t>
  </si>
  <si>
    <t>CAIXA DE PASSAGEM PARA AR CONDICIONADO - FORNECIMENTO E INSTALAÇÃO. AF_08/2022</t>
  </si>
  <si>
    <t>DRENO EM MURO DE CONTENÇÃO, EXECUTADO NO PÉ DO MURO, COM TUBO DE PEAD CORRUGADO FLEXÍVEL PERFURADO, ENVOLVIDO COM GEOCOMPOSTO DRENANTE. AF_07/2021</t>
  </si>
  <si>
    <t>GEOCOMPOSTO DRENANTE, INSTALADO EM MURO DE CONTENÇÃO - EXCLUSIVE DRENO NO PÉ DO MURO. AF_07/2021</t>
  </si>
  <si>
    <t>JUNÇÃO DUPLA DE PVC, SÉRIE NORMAL, PARA ESGOTO PREDIAL, DN 100 X 100 X 100 MM, INSTALADA EM DRENO - FORNECIMENTO E INSTALAÇÃO. AF_07/2021</t>
  </si>
  <si>
    <t>LUVA DE PEAD, DN 100 MM, INSTALADA EM DRENO - FORNECIMENTO E INSTALAÇÃO. AF_07/2021</t>
  </si>
  <si>
    <t>LUVA DE PVC, SÉRIE NORMAL, PARA ESGOTO PREDIAL, DN 100 MM, INSTALADA EM DRENO - FORNECIMENTO E INSTALAÇÃO. AF_07/2021</t>
  </si>
  <si>
    <t>FABRICAÇÃO DE CURVA, REDUÇÃO OU TÊ PARA DUTO PARA AR CONDICIONADO EM CHAPA GALVANIZADA BITOLA 22. AF_03/2024</t>
  </si>
  <si>
    <t>FABRICAÇÃO DE CURVA, REDUÇÃO OU TÊ PARA DUTO PARA AR CONDICIONADO EM CHAPA GALVANIZADA BITOLA 24. AF_03/2024</t>
  </si>
  <si>
    <t>FABRICAÇÃO DE CURVA, REDUÇÃO OU TÊ PARA DUTO PARA AR CONDICIONADO EM CHAPA GALVANIZADA BITOLA 26. AF_03/2024</t>
  </si>
  <si>
    <t>FABRICAÇÃO DE DUTO RETANGULAR PARA AR CONDICIONADO (TRECHO RETO) EM CHAPA GALVANIZADA BITOLA 22. AF_03/2024</t>
  </si>
  <si>
    <t>FABRICAÇÃO DE DUTO RETANGULAR PARA AR CONDICIONADO (TRECHO RETO) EM CHAPA GALVANIZADA BITOLA 24. AF_03/2024</t>
  </si>
  <si>
    <t>FABRICAÇÃO DE DUTO RETANGULAR PARA AR CONDICIONADO (TRECHO RETO) EM CHAPA GALVANIZADA BITOLA 26. AF_03/2024</t>
  </si>
  <si>
    <t>FABRICAÇÃO DE DUTO RETANGULAR PARA AR CONDICIONADO EM PAINEL PRÉ-ISOLADO. AF_03/2024</t>
  </si>
  <si>
    <t>INSTALAÇÃO DE COLARINHO DE AÇO GALVANIZADO DN 109 MM (4") PARA DUTO FLEXÍVEL CIRCULAR PARA AR CONDICIONADO. AF_03/2024</t>
  </si>
  <si>
    <t>INSTALAÇÃO DE COLARINHO DE AÇO GALVANIZADO DN 131 MM (5") PARA DUTO FLEXÍVEL CIRCULAR PARA AR CONDICIONADO. AF_03/2024</t>
  </si>
  <si>
    <t>INSTALAÇÃO DE COLARINHO DE AÇO GALVANIZADO DN 161 MM (6") PARA DUTO FLEXÍVEL CIRCULAR PARA AR CONDICIONADO. AF_03/2024</t>
  </si>
  <si>
    <t>INSTALAÇÃO DE COLARINHO DE AÇO GALVANIZADO DN 185 MM (7") PARA DUTO FLEXÍVEL CIRCULAR PARA AR CONDICIONADO. AF_03/2024</t>
  </si>
  <si>
    <t>INSTALAÇÃO DE COLARINHO DE AÇO GALVANIZADO DN 209 MM (8") PARA DUTO FLEXÍVEL CIRCULAR PARA AR CONDICIONADO. AF_03/2024</t>
  </si>
  <si>
    <t>INSTALAÇÃO DE COLARINHO DE AÇO GALVANIZADO DN 263 MM (10") PARA DUTO FLEXÍVEL CIRCULAR PARA AR CONDICIONADO. AF_03/2024</t>
  </si>
  <si>
    <t>INSTALAÇÃO DE COLARINHO DE AÇO GALVANIZADO DN 314 MM (12") PARA DUTO FLEXÍVEL CIRCULAR PARA AR CONDICIONADO. AF_03/2024</t>
  </si>
  <si>
    <t>INSTALAÇÃO DE COLARINHO DE AÇO GALVANIZADO DN 364 MM (14") PARA DUTO FLEXÍVEL CIRCULAR PARA AR CONDICIONADO. AF_03/2024</t>
  </si>
  <si>
    <t>INSTALAÇÃO DE CURVA, REDUÇÃO OU TÊ DE DUTO PARA AR CONDICIONADO EM CHAPA GALVANIZADA BITOLA 22 - COM ISOLAMENTO DE MANTA FIXADA NA CHAPA COM CLAVO, INCLUSO FABRICAÇÃO. AF_03/2024</t>
  </si>
  <si>
    <t>INSTALAÇÃO DE CURVA, REDUÇÃO OU TÊ DE DUTO PARA AR CONDICIONADO EM CHAPA GALVANIZADA BITOLA 22 - COM ISOLAMENTO DE MANTA FIXADA NA CHAPA COM FITA PLÁSTICA, INCLUSO FABRICAÇÃO. AF_03/2024</t>
  </si>
  <si>
    <t>INSTALAÇÃO DE CURVA, REDUÇÃO OU TÊ DE DUTO PARA AR CONDICIONADO EM CHAPA GALVANIZADA BITOLA 24 - COM ISOLAMENTO DE MANTA FIXADA NA CHAPA COM CLAVO, INCLUSO FABRICAÇÃO. AF_03/2024</t>
  </si>
  <si>
    <t>INSTALAÇÃO DE CURVA, REDUÇÃO OU TÊ DE DUTO PARA AR CONDICIONADO EM CHAPA GALVANIZADA BITOLA 24 - COM ISOLAMENTO DE MANTA FIXADA NA CHAPA COM FITA PLÁSTICA, INCLUSO FABRICAÇÃO. AF_03/2024</t>
  </si>
  <si>
    <t>INSTALAÇÃO DE CURVA, REDUÇÃO OU TÊ DE DUTO PARA AR CONDICIONADO EM CHAPA GALVANIZADA BITOLA 26 - COM ISOLAMENTO DE MANTA FIXADA NA CHAPA COM CLAVO, INCLUSO FABRICAÇÃO. AF_03/2024</t>
  </si>
  <si>
    <t>INSTALAÇÃO DE CURVA, REDUÇÃO OU TÊ DE DUTO PARA AR CONDICIONADO EM CHAPA GALVANIZADA BITOLA 26 - COM ISOLAMENTO DE MANTA FIXADA NA CHAPA COM FITA PLÁSTICA, INCLUSO FABRICAÇÃO. AF_03/2024</t>
  </si>
  <si>
    <t>INSTALAÇÃO DE CURVA, REDUÇÃO OU TÊ PARA DUTO PARA AR CONDICIONADO EM CHAPA GALVANIZADA BITOLA 22 - COM ISOLAMENTO DE MANTA COLADA NA CHAPA, INCLUSO FABRICAÇÃO. AF_03/2024</t>
  </si>
  <si>
    <t>INSTALAÇÃO DE CURVA, REDUÇÃO OU TÊ PARA DUTO PARA AR CONDICIONADO EM CHAPA GALVANIZADA BITOLA 22 - SEM ISOLAMENTO, INCLUSO FABRICAÇÃO. AF_03/2024</t>
  </si>
  <si>
    <t>INSTALAÇÃO DE CURVA, REDUÇÃO OU TÊ PARA DUTO PARA AR CONDICIONADO EM CHAPA GALVANIZADA BITOLA 24 - COM ISOLAMENTO DE MANTA COLADA NA CHAPA, INCLUSO FABRICAÇÃO. AF_03/2024</t>
  </si>
  <si>
    <t>INSTALAÇÃO DE CURVA, REDUÇÃO OU TÊ PARA DUTO PARA AR CONDICIONADO EM CHAPA GALVANIZADA BITOLA 24 - SEM ISOLAMENTO, INCLUSO FABRICAÇÃO. AF_03/2024</t>
  </si>
  <si>
    <t>INSTALAÇÃO DE CURVA, REDUÇÃO OU TÊ PARA DUTO PARA AR CONDICIONADO EM CHAPA GALVANIZADA BITOLA 26 - COM ISOLAMENTO DE MANTA COLADA NA CHAPA, INCLUSO FABRICAÇÃO. AF_03/2024</t>
  </si>
  <si>
    <t>INSTALAÇÃO DE CURVA, REDUÇÃO OU TÊ PARA DUTO PARA AR CONDICIONADO EM CHAPA GALVANIZADA BITOLA 26 - SEM ISOLAMENTO, INCLUSO FABRICAÇÃO. AF_03/2024</t>
  </si>
  <si>
    <t>INSTALAÇÃO DE DUTO FLEXÍVEL CIRCULAR PARA AR CONDICIONADO EM ALUMÍNIO ISOLADO - DN 109 MM (4"). AF_03/2024</t>
  </si>
  <si>
    <t>INSTALAÇÃO DE DUTO FLEXÍVEL CIRCULAR PARA AR CONDICIONADO EM ALUMÍNIO ISOLADO - DN 131 MM (5"). AF_03/2024</t>
  </si>
  <si>
    <t>INSTALAÇÃO DE DUTO FLEXÍVEL CIRCULAR PARA AR CONDICIONADO EM ALUMÍNIO ISOLADO - DN 161 MM (6"). AF_03/2024</t>
  </si>
  <si>
    <t>INSTALAÇÃO DE DUTO FLEXÍVEL CIRCULAR PARA AR CONDICIONADO EM ALUMÍNIO ISOLADO - DN 185 MM (7"). AF_03/2024</t>
  </si>
  <si>
    <t>INSTALAÇÃO DE DUTO FLEXÍVEL CIRCULAR PARA AR CONDICIONADO EM ALUMÍNIO ISOLADO - DN 209 MM (8"). AF_03/2024</t>
  </si>
  <si>
    <t>INSTALAÇÃO DE DUTO FLEXÍVEL CIRCULAR PARA AR CONDICIONADO EM ALUMÍNIO ISOLADO - DN 263 MM (10"). AF_03/2024</t>
  </si>
  <si>
    <t>INSTALAÇÃO DE DUTO FLEXÍVEL CIRCULAR PARA AR CONDICIONADO EM ALUMÍNIO ISOLADO - DN 314 MM (12"). AF_03/2024</t>
  </si>
  <si>
    <t>INSTALAÇÃO DE DUTO FLEXÍVEL CIRCULAR PARA AR CONDICIONADO EM ALUMÍNIO ISOLADO - DN 364 MM (14"). AF_03/2024</t>
  </si>
  <si>
    <t>INSTALAÇÃO DE DUTO RETANGULAR PARA AR CONDICIONADO (TRECHO RETO) EM CHAPA GALVANIZADA BITOLA 22 - COM ISOLAMENTO DE MANTA COLADA NA CHAPA, INCLUSO FABRICAÇÃO. AF_03/2024</t>
  </si>
  <si>
    <t>INSTALAÇÃO DE DUTO RETANGULAR PARA AR CONDICIONADO (TRECHO RETO) EM CHAPA GALVANIZADA BITOLA 22 - COM ISOLAMENTO DE MANTA FIXADA NA CHAPA COM CLAVO, INCLUSO FABRICAÇÃO. AF_03/2024</t>
  </si>
  <si>
    <t>INSTALAÇÃO DE DUTO RETANGULAR PARA AR CONDICIONADO (TRECHO RETO) EM CHAPA GALVANIZADA BITOLA 22 - COM ISOLAMENTO DE MANTA FIXADA NA CHAPA COM FITA PLÁSTICA, INCLUSO FABRICAÇÃO. AF_03/2024</t>
  </si>
  <si>
    <t>INSTALAÇÃO DE DUTO RETANGULAR PARA AR CONDICIONADO (TRECHO RETO) EM CHAPA GALVANIZADA BITOLA 22 - SEM ISOLAMENTO, INCLUSO FABRICAÇÃO. AF_03/2024</t>
  </si>
  <si>
    <t>INSTALAÇÃO DE DUTO RETANGULAR PARA AR CONDICIONADO (TRECHO RETO) EM CHAPA GALVANIZADA BITOLA 24 - COM ISOLAMENTO DE MANTA COLADA NA CHAPA, INCLUSO FABRICAÇÃO. AF_03/2024</t>
  </si>
  <si>
    <t>INSTALAÇÃO DE DUTO RETANGULAR PARA AR CONDICIONADO (TRECHO RETO) EM CHAPA GALVANIZADA BITOLA 24 - COM ISOLAMENTO DE MANTA FIXADA NA CHAPA COM CLAVO, INCLUSO FABRICAÇÃO. AF_03/2024</t>
  </si>
  <si>
    <t>INSTALAÇÃO DE DUTO RETANGULAR PARA AR CONDICIONADO (TRECHO RETO) EM CHAPA GALVANIZADA BITOLA 24 - COM ISOLAMENTO DE MANTA FIXADA NA CHAPA COM FITA PLÁSTICA, INCLUSO FABRICAÇÃO. AF_03/2024</t>
  </si>
  <si>
    <t>INSTALAÇÃO DE DUTO RETANGULAR PARA AR CONDICIONADO (TRECHO RETO) EM CHAPA GALVANIZADA BITOLA 24 - SEM ISOLAMENTO, INCLUSO FABRICAÇÃO. AF_03/2024</t>
  </si>
  <si>
    <t>INSTALAÇÃO DE DUTO RETANGULAR PARA AR CONDICIONADO (TRECHO RETO) EM CHAPA GALVANIZADA BITOLA 26 - COM ISOLAMENTO DE MANTA COLADA NA CHAPA, INCLUSO FABRICAÇÃO. AF_03/2024</t>
  </si>
  <si>
    <t>INSTALAÇÃO DE DUTO RETANGULAR PARA AR CONDICIONADO (TRECHO RETO) EM CHAPA GALVANIZADA BITOLA 26 - COM ISOLAMENTO DE MANTA FIXADA NA CHAPA COM CLAVO, INCLUSO FABRICAÇÃO. AF_03/2024</t>
  </si>
  <si>
    <t>INSTALAÇÃO DE DUTO RETANGULAR PARA AR CONDICIONADO (TRECHO RETO) EM CHAPA GALVANIZADA BITOLA 26 - COM ISOLAMENTO DE MANTA FIXADA NA CHAPA COM FITA PLÁSTICA, INCLUSO FABRICAÇÃO. AF_03/2024</t>
  </si>
  <si>
    <t>INSTALAÇÃO DE DUTO RETANGULAR PARA AR CONDICIONADO (TRECHO RETO) EM CHAPA GALVANIZADA BITOLA 26 - SEM ISOLAMENTO, INCLUSO FABRICAÇÃO. AF_03/2024</t>
  </si>
  <si>
    <t>INSTALAÇÃO DE DUTO RETANGULAR PARA AR CONDICIONADO EM PAINEL PRÉ-ISOLADO, INCLUSO FABRICAÇÃO. AF_03/2024</t>
  </si>
  <si>
    <t>COTOVELO HORIZONTAL 90º PARA ELETROCALHA, LISA OU PERFURADA EM AÇO GALVANIZADO, LARGURA DE 100MM E ALTURA DE 50MM - FORNECIMENTO E INSTALAÇÃO. AF_04/2023</t>
  </si>
  <si>
    <t>COTOVELO HORIZONTAL 90º PARA ELETROCALHA, LISA OU PERFURADA EM AÇO GALVANIZADO, LARGURA DE 50MM E ALTURA DE 50MM - FORNECIMENTO E INSTALAÇÃO. AF_04/2023</t>
  </si>
  <si>
    <t>COTOVELO HORIZONTAL 90º PARA ELETROCALHA, LISA OU PERFURADA EM AÇO GALVANIZADO, LARGURA DE 75MM E ALTURA DE 50MM - FORNECIMENTO E INSTALAÇÃO. AF_04/2023</t>
  </si>
  <si>
    <t>COTOVELO HORIZONTAL 90º, PARA ELETROCALHA, LISA OU PERFURADA EM AÇO GALVANIZADO, LARGURA DE 125MM E ALTURA DE 50MM - FORNECIMENTO E INSTALAÇÃO. AF_04/2023</t>
  </si>
  <si>
    <t>COTOVELO HORIZONTAL 90º, PARA ELETROCALHA, LISA OU PERFURADA EM AÇO GALVANIZADO, LARGURA DE 150MM E ALTURA DE 50MM - FORNECIMENTO E INSTALAÇÃO. AF_04/2023</t>
  </si>
  <si>
    <t>COTOVELO HORIZONTAL 90º, PARA ELETROCALHA, LISA OU PERFURADA EM AÇO GALVANIZADO, LARGURA DE 200MM E ALTURA DE 50MM - FORNECIMENTO E INSTALAÇÃO. AF_04/2023</t>
  </si>
  <si>
    <t>COTOVELO HORIZONTAL 90º, PARA ELETROCALHA, LISA OU PERFURADA EM AÇO GALVANIZADO, LARGURA DE 250MM E ALTURA DE 50MM - FORNECIMENTO E INSTALAÇÃO. AF_04/2023</t>
  </si>
  <si>
    <t>COTOVELO HORIZONTAL 90º, PARA ELETROCALHA, LISA OU PERFURADA EM AÇO GALVANIZADO, LARGURA DE 300MM E ALTURA DE 50MM - FORNECIMENTO E INSTALAÇÃO. AF_04/2023</t>
  </si>
  <si>
    <t>COTOVELO HORIZONTAL 90º, PARA ELETROCALHA, LISA OU PERFURADA EM AÇO GALVANIZADO, LARGURA DE 400MM E ALTURA DE 50MM - FORNECIMENTO E INSTALAÇÃO. AF_04/2023</t>
  </si>
  <si>
    <t>COTOVELO HORIZONTAL 90º, PARA ELETROCALHA, LISA OU PERFURADA EM AÇO GALVANIZADO, LARGURA DE 500MM E ALTURA DE 50MM - FORNECIMENTO E INSTALAÇÃO. AF_04/2023</t>
  </si>
  <si>
    <t>COTOVELO HORIZONTAL 90º, PARA ELETROCALHA, LISA OU PERFURADA EM AÇO GALVANIZADO, LARGURA DE 600MM E ALTURA DE 50MM - FORNECIMENTO E INSTALAÇÃO. AF_04/2023</t>
  </si>
  <si>
    <t>COTOVELO HORIZONTAL 90º, PARA ELETROCALHA, LISA OU PERFURADA EM AÇO GALVANIZADO, LARGURA DE 700MM E ALTURA DE 50MM - FORNECIMENTO E INSTALAÇÃO. AF_04/2023</t>
  </si>
  <si>
    <t>COTOVELO HORIZONTAL 90º, PARA ELETROCALHA, LISA OU PERFURADA EM AÇO GALVANIZADO, LARGURA DE 800MM E ALTURA DE 50MM - FORNECIMENTO E INSTALAÇÃO. AF_04/2023</t>
  </si>
  <si>
    <t>COTOVELO RETO 90º PARA ELETROCALHA, LISA OU PERFURADA EM AÇO GALVANIZADO, LARGURA DE 100MM E ALTURA DE 50MM - FORNECIMENTO E INSTALAÇÃO. AF_04/2023</t>
  </si>
  <si>
    <t>COTOVELO RETO 90º PARA ELETROCALHA, LISA OU PERFURADA EM AÇO GALVANIZADO, LARGURA DE 50MM E ALTURA DE 50MM - FORNECIMENTO E INSTALAÇÃO. AF_04/2023</t>
  </si>
  <si>
    <t>COTOVELO RETO 90º PARA ELETROCALHA, LISA OU PERFURADA EM AÇO GALVANIZADO, LARGURA DE 75MM E ALTURA DE 50MM - FORNECIMENTO E INSTALAÇÃO. AF_04/2023</t>
  </si>
  <si>
    <t>COTOVELO RETO 90º, PARA ELETROCALHA, LISA OU PERFURADA EM AÇO GALVANIZADO, LARGURA DE 125MM E ALTURA DE 50MM - FORNECIMENTO E INSTALAÇÃO. AF_04/2023</t>
  </si>
  <si>
    <t>COTOVELO RETO 90º, PARA ELETROCALHA, LISA OU PERFURADA EM AÇO GALVANIZADO, LARGURA DE 150MM E ALTURA DE 50MM - FORNECIMENTO E INSTALAÇÃO. AF_04/2023</t>
  </si>
  <si>
    <t>COTOVELO RETO 90º, PARA ELETROCALHA, LISA OU PERFURADA EM AÇO GALVANIZADO, LARGURA DE 200MM E ALTURA DE 50MM - FORNECIMENTO E INSTALAÇÃO. AF_04/2023</t>
  </si>
  <si>
    <t>COTOVELO RETO 90º, PARA ELETROCALHA, LISA OU PERFURADA EM AÇO GALVANIZADO, LARGURA DE 250MM E ALTURA DE 50MM - FORNECIMENTO E INSTALAÇÃO. AF_04/2023</t>
  </si>
  <si>
    <t>COTOVELO RETO 90º, PARA ELETROCALHA, LISA OU PERFURADA EM AÇO GALVANIZADO, LARGURA DE 300MM E ALTURA DE 50MM - FORNECIMENTO E INSTALAÇÃO. AF_04/2023</t>
  </si>
  <si>
    <t>COTOVELO RETO 90º, PARA ELETROCALHA, LISA OU PERFURADA EM AÇO GALVANIZADO, LARGURA DE 400MM E ALTURA DE 50MM - FORNECIMENTO E INSTALAÇÃO. AF_04/2023</t>
  </si>
  <si>
    <t>COTOVELO RETO 90º, PARA ELETROCALHA, LISA OU PERFURADA EM AÇO GALVANIZADO, LARGURA DE 500MM E ALTURA DE 50MM - FORNECIMENTO E INSTALAÇÃO. AF_04/2023</t>
  </si>
  <si>
    <t>COTOVELO RETO 90º, PARA ELETROCALHA, LISA OU PERFURADA EM AÇO GALVANIZADO, LARGURA DE 600MM E ALTURA DE 50MM - FORNECIMENTO E INSTALAÇÃO. AF_04/2023</t>
  </si>
  <si>
    <t>COTOVELO RETO 90º, PARA ELETROCALHA, LISA OU PERFURADA EM AÇO GALVANIZADO, LARGURA DE 700MM E ALTURA DE 50MM - FORNECIMENTO E INSTALAÇÃO. AF_04/2023</t>
  </si>
  <si>
    <t>COTOVELO RETO 90º, PARA ELETROCALHA, LISA OU PERFURADA EM AÇO GALVANIZADO, LARGURA DE 800MM E ALTURA DE 50MM - FORNECIMENTO E INSTALAÇÃO. AF_04/2023</t>
  </si>
  <si>
    <t>CURVA HORIZONTAL 90º PARA ELETROCALHA, LISA OU PERFURADA EM AÇO GALVANIZADO, LARGURA DE 100MM E ALTURA DE 50MM - FORNECIMENTO E INSTALAÇÃO. AF_04/2023</t>
  </si>
  <si>
    <t>CURVA HORIZONTAL 90º PARA ELETROCALHA, LISA OU PERFURADA EM AÇO GALVANIZADO, LARGURA DE 50MM E ALTURA DE 50MM - FORNECIMENTO E INSTALAÇÃO. AF_04/2023</t>
  </si>
  <si>
    <t>CURVA HORIZONTAL 90º, PARA ELETROCALHA, LISA OU PERFURADA EM AÇO GALVANIZADO, LARGURA DE 125MM E ALTURA DE 50MM - FORNECIMENTO E INSTALAÇÃO. AF_04/2023</t>
  </si>
  <si>
    <t>CURVA HORIZONTAL 90º, PARA ELETROCALHA, LISA OU PERFURADA EM AÇO GALVANIZADO, LARGURA DE 150MM E ALTURA DE 50MM - FORNECIMENTO E INSTALAÇÃO. AF_04/2023</t>
  </si>
  <si>
    <t>CURVA HORIZONTAL 90º, PARA ELETROCALHA, LISA OU PERFURADA EM AÇO GALVANIZADO, LARGURA DE 200MM E ALTURA DE 50MM - FORNECIMENTO E INSTALAÇÃO. AF_04/2023</t>
  </si>
  <si>
    <t>CURVA HORIZONTAL 90º, PARA ELETROCALHA, LISA OU PERFURADA EM AÇO GALVANIZADO, LARGURA DE 250MM E ALTURA DE 50MM - FORNECIMENTO E INSTALAÇÃO. AF_04/2023</t>
  </si>
  <si>
    <t>CURVA HORIZONTAL 90º, PARA ELETROCALHA, LISA OU PERFURADA EM AÇO GALVANIZADO, LARGURA DE 300MM E ALTURA DE 50MM - FORNECIMENTO E INSTALAÇÃO. AF_04/2023</t>
  </si>
  <si>
    <t>CURVA HORIZONTAL 90º, PARA ELETROCALHA, LISA OU PERFURADA EM AÇO GALVANIZADO, LARGURA DE 400MM E ALTURA DE 50MM - FORNECIMENTO E INSTALAÇÃO. AF_04/2023</t>
  </si>
  <si>
    <t>CURVA HORIZONTAL 90º, PARA ELETROCALHA, LISA OU PERFURADA EM AÇO GALVANIZADO, LARGURA DE 500MM E ALTURA DE 50MM - FORNECIMENTO E INSTALAÇÃO. AF_04/2023</t>
  </si>
  <si>
    <t>CURVA HORIZONTAL 90º, PARA ELETROCALHA, LISA OU PERFURADA EM AÇO GALVANIZADO, LARGURA DE 600MM E ALTURA DE 50MM - FORNECIMENTO E INSTALAÇÃO. AF_04/2023</t>
  </si>
  <si>
    <t>CURVA HORIZONTAL 90º, PARA ELETROCALHA, LISA OU PERFURADA EM AÇO GALVANIZADO, LARGURA DE 700MM E ALTURA DE 50MM - FORNECIMENTO E INSTALAÇÃO. AF_04/2023</t>
  </si>
  <si>
    <t>CURVA HORIZONTAL 90º, PARA ELETROCALHA, LISA OU PERFURADA EM AÇO GALVANIZADO, LARGURA DE 75MM E ALTURA DE 50MM - FORNECIMENTO E INSTALAÇÃO. AF_04/2023</t>
  </si>
  <si>
    <t>CURVA HORIZONTAL 90º, PARA ELETROCALHA, LISA OU PERFURADA EM AÇO GALVANIZADO, LARGURA DE 800MM E ALTURA DE 50MM - FORNECIMENTO E INSTALAÇÃO. AF_04/2023</t>
  </si>
  <si>
    <t>ELETROCALHA LISA OU PERFURADA EM AÇO GALVANIZADO, LARGURA 100MM E ALTURA 50MM, INCLUSIVE EMENDA E FIXAÇÃO - FORNECIMENTO E INSTALAÇÃO. AF_04/2023</t>
  </si>
  <si>
    <t>ELETROCALHA LISA OU PERFURADA EM AÇO GALVANIZADO, LARGURA 125MM E ALTURA 50MM, INCLUSIVE EMENDA E FIXAÇÃO - FORNECIMENTO E INSTALAÇÃO. AF_04/2023</t>
  </si>
  <si>
    <t>ELETROCALHA LISA OU PERFURADA EM AÇO GALVANIZADO, LARGURA 150MM E ALTURA 50MM, INCLUSIVE EMENDA E FIXAÇÃO - FORNECIMENTO E INSTALAÇÃO. AF_04/2023</t>
  </si>
  <si>
    <t>ELETROCALHA LISA OU PERFURADA EM AÇO GALVANIZADO, LARGURA 200MM E ALTURA 50MM, INCLUSIVE EMENDA E FIXAÇÃO - FORNECIMENTO E INSTALAÇÃO. AF_04/2023</t>
  </si>
  <si>
    <t>ELETROCALHA LISA OU PERFURADA EM AÇO GALVANIZADO, LARGURA 250MM E ALTURA 50MM, INCLUSIVE EMENDA E FIXAÇÃO - FORNECIMENTO E INSTALAÇÃO. AF_04/2023</t>
  </si>
  <si>
    <t>ELETROCALHA LISA OU PERFURADA EM AÇO GALVANIZADO, LARGURA 300MM E ALTURA 50MM, INCLUSIVE EMENDA E FIXAÇÃO - FORNECIMENTO E INSTALAÇÃO. AF_04/2023</t>
  </si>
  <si>
    <t>ELETROCALHA LISA OU PERFURADA EM AÇO GALVANIZADO, LARGURA 400MM E ALTURA 50MM, INCLUSIVE EMENDA E FIXAÇÃO - FORNECIMENTO E INSTALAÇÃO. AF_04/2023</t>
  </si>
  <si>
    <t>ELETROCALHA LISA OU PERFURADA EM AÇO GALVANIZADO, LARGURA 500MM E ALTURA 50MM, INCLUSIVE EMENDA E FIXAÇÃO - FORNECIMENTO E INSTALAÇÃO. AF_04/2023</t>
  </si>
  <si>
    <t>ELETROCALHA LISA OU PERFURADA EM AÇO GALVANIZADO, LARGURA 50MM E ALTURA 50MM, INCLUSIVE EMENDA E FIXAÇÃO - FORNECIMENTO E INSTALAÇÃO. AF_04/2023</t>
  </si>
  <si>
    <t>ELETROCALHA LISA OU PERFURADA EM AÇO GALVANIZADO, LARGURA 600MM E ALTURA 50MM, INCLUSIVE EMENDA E FIXAÇÃO - FORNECIMENTO E INSTALAÇÃO. AF_04/2023</t>
  </si>
  <si>
    <t>ELETROCALHA LISA OU PERFURADA EM AÇO GALVANIZADO, LARGURA 700MM E ALTURA 50MM, INCLUSIVE EMENDA E FIXAÇÃO - FORNECIMENTO E INSTALAÇÃO. AF_04/2023</t>
  </si>
  <si>
    <t>ELETROCALHA LISA OU PERFURADA EM AÇO GALVANIZADO, LARGURA 75MM E ALTURA 50MM, INCLUSIVE EMENDA E FIXAÇÃO - FORNECIMENTO E INSTALAÇÃO. AF_04/2023</t>
  </si>
  <si>
    <t>ELETROCALHA LISA OU PERFURADA EM AÇO GALVANIZADO, LARGURA 800MM E ALTURA 50MM, INCLUSIVE EMENDA E FIXAÇÃO - FORNECIMENTO E INSTALAÇÃO. AF_04/2023</t>
  </si>
  <si>
    <t>EMENDA PARA ELETROCALHA, LISA OU PERFURADA EM AÇO GALVANIZADO, LARGURA 100MM E ALTURA 50MM - FORNECIMENTO E INSTALAÇÃO. AF_04/2023</t>
  </si>
  <si>
    <t>EMENDA PARA ELETROCALHA, LISA OU PERFURADA EM AÇO GALVANIZADO, LARGURA 125MM E ALTURA 50MM - FORNECIMENTO E INSTALAÇÃO. AF_04/2023</t>
  </si>
  <si>
    <t>EMENDA PARA ELETROCALHA, LISA OU PERFURADA EM AÇO GALVANIZADO, LARGURA 150MM E ALTURA 50MM - FORNECIMENTO E INSTALAÇÃO. AF_04/2023</t>
  </si>
  <si>
    <t>EMENDA PARA ELETROCALHA, LISA OU PERFURADA EM AÇO GALVANIZADO, LARGURA 50MM E ALTURA 50MM - FORNECIMENTO E INSTALAÇÃO. AF_04/2023</t>
  </si>
  <si>
    <t>EMENDA PARA ELETROCALHA, LISA OU PERFURADA EM AÇO GALVANIZADO, LARGURA 75MM E ALTURA 50MM - FORNECIMENTO E INSTALAÇÃO. AF_04/2023</t>
  </si>
  <si>
    <t>EMENDA PARA ELETROCALHA, LISA OU PERFURADA EM AÇO GALVANIZADO, LARGURA DE 200MM E ALTURA DE 50MM - FORNECIMENTO E INSTALAÇÃO. AF_04/2023</t>
  </si>
  <si>
    <t>EMENDA PARA ELETROCALHA, LISA OU PERFURADA EM AÇO GALVANIZADO, LARGURA DE 250MM E ALTURA DE 50MM - FORNECIMENTO E INSTALAÇÃO. AF_04/2023</t>
  </si>
  <si>
    <t>EMENDA PARA ELETROCALHA, LISA OU PERFURADA EM AÇO GALVANIZADO, LARGURA DE 300MM E ALTURA DE 50MM - FORNECIMENTO E INSTALAÇÃO. AF_04/2023</t>
  </si>
  <si>
    <t>EMENDA PARA ELETROCALHA, LISA OU PERFURADA EM AÇO GALVANIZADO, LARGURA DE 400MM E ALTURA DE 50MM - FORNECIMENTO E INSTALAÇÃO. AF_04/2023</t>
  </si>
  <si>
    <t>EMENDA PARA ELETROCALHA, LISA OU PERFURADA EM AÇO GALVANIZADO, LARGURA DE 500MM E ALTURA DE 50MM - FORNECIMENTO E INSTALAÇÃO. AF_04/2023</t>
  </si>
  <si>
    <t>EMENDA PARA ELETROCALHA, LISA OU PERFURADA EM AÇO GALVANIZADO, LARGURA DE 600MM E ALTURA DE 50MM - FORNECIMENTO E INSTALAÇÃO. AF_04/2023</t>
  </si>
  <si>
    <t>EMENDA PARA ELETROCALHA, LISA OU PERFURADA EM AÇO GALVANIZADO, LARGURA DE 700MM E ALTURA DE 50MM - FORNECIMENTO E INSTALAÇÃO. AF_04/2023</t>
  </si>
  <si>
    <t>EMENDA PARA ELETROCALHA, LISA OU PERFURADA EM AÇO GALVANIZADO, LARGURA DE 800MM E ALTURA DE 50MM - FORNECIMENTO E INSTALAÇÃO. AF_04/2023</t>
  </si>
  <si>
    <t>REDUÇÃO PARA ELETROCALHA, LISA OU PERFURADA EM AÇO GALVANIZADO, 100X75MM E ALTURA 50MM - FORNECIMENTO E INSTALAÇÃO. AF_04/2023</t>
  </si>
  <si>
    <t>REDUÇÃO PARA ELETROCALHA, LISA OU PERFURADA EM AÇO GALVANIZADO, 125X100MM E ALTURA DE 50MM - FORNECIMENTO E INSTALAÇÃO. AF_04/2023</t>
  </si>
  <si>
    <t>REDUÇÃO PARA ELETROCALHA, LISA OU PERFURADA EM AÇO GALVANIZADO, 150X125MM E ALTURA DE 50MM - FORNECIMENTO E INSTALAÇÃO. AF_04/2023</t>
  </si>
  <si>
    <t>REDUÇÃO PARA ELETROCALHA, LISA OU PERFURADA EM AÇO GALVANIZADO, 75X50MM E ALTURA 50MM - FORNECIMENTO E INSTALAÇÃO. AF_04/2023</t>
  </si>
  <si>
    <t>REDUÇÃO PARA ELETROCALHA, LISA OU PERFURADA EM AÇO GALVANIZADO, LARGURA DE 200X150MM E ALTURA DE 50MM - FORNECIMENTO E INSTALAÇÃO. AF_04/2023</t>
  </si>
  <si>
    <t>REDUÇÃO PARA ELETROCALHA, LISA OU PERFURADA EM AÇO GALVANIZADO, LARGURA DE 250X200MM E ALTURA DE 50MM - FORNECIMENTO E INSTALAÇÃO. AF_04/2023</t>
  </si>
  <si>
    <t>REDUÇÃO PARA ELETROCALHA, LISA OU PERFURADA EM AÇO GALVANIZADO, LARGURA DE 300X250MM E ALTURA DE 50MM - FORNECIMENTO E INSTALAÇÃO. AF_04/2023</t>
  </si>
  <si>
    <t>REDUÇÃO PARA ELETROCALHA, LISA OU PERFURADA EM AÇO GALVANIZADO, LARGURA DE 400X300MM E ALTURA DE 50MM - FORNECIMENTO E INSTALAÇÃO. AF_04/2023</t>
  </si>
  <si>
    <t>REDUÇÃO PARA ELETROCALHA, LISA OU PERFURADA EM AÇO GALVANIZADO, LARGURA DE 500X400MM E ALTURA DE 50MM - FORNECIMENTO E INSTALAÇÃO. AF_04/2023</t>
  </si>
  <si>
    <t>REDUÇÃO PARA ELETROCALHA, LISA OU PERFURADA EM AÇO GALVANIZADO, LARGURA DE 600X500MM E ALTURA DE 50MM - FORNECIMENTO E INSTALAÇÃO. AF_04/2023</t>
  </si>
  <si>
    <t>REDUÇÃO PARA ELETROCALHA, LISA OU PERFURADA EM AÇO GALVANIZADO, LARGURA DE 700X600MM E ALTURA DE 50MM - FORNECIMENTO E INSTALAÇÃO. AF_04/2023</t>
  </si>
  <si>
    <t>REDUÇÃO PARA ELETROCALHA, LISA OU PERFURADA EM AÇO GALVANIZADO, LARGURA DE 800X700MM E ALTURA DE 50MM - FORNECIMENTO E INSTALAÇÃO. AF_04/2023</t>
  </si>
  <si>
    <t>TÊ HORIZONTAL 90º, PARA ELETROCALHA, LISA OU PERFURADA EM AÇO GALVANIZADO, LARGURA DE 100MM E ALTURA DE 50MM - FORNECIMENTO E INSTALAÇÃO. AF_04/2023</t>
  </si>
  <si>
    <t>TÊ HORIZONTAL 90º, PARA ELETROCALHA, LISA OU PERFURADA EM AÇO GALVANIZADO, LARGURA DE 125MM E ALTURA DE 50MM - FORNECIMENTO E INSTALAÇÃO. AF_04/2023</t>
  </si>
  <si>
    <t>TÊ HORIZONTAL 90º, PARA ELETROCALHA, LISA OU PERFURADA EM AÇO GALVANIZADO, LARGURA DE 150MM E ALTURA DE 50MM - FORNECIMENTO E INSTALAÇÃO. AF_04/2023</t>
  </si>
  <si>
    <t>TÊ HORIZONTAL 90º, PARA ELETROCALHA, LISA OU PERFURADA EM AÇO GALVANIZADO, LARGURA DE 200MM E ALTURA DE 50MM - FORNECIMENTO E INSTALAÇÃO. AF_04/2023</t>
  </si>
  <si>
    <t>TÊ HORIZONTAL 90º, PARA ELETROCALHA, LISA OU PERFURADA EM AÇO GALVANIZADO, LARGURA DE 250MM E ALTURA DE 50MM - FORNECIMENTO E INSTALAÇÃO. AF_04/2023</t>
  </si>
  <si>
    <t>TÊ HORIZONTAL 90º, PARA ELETROCALHA, LISA OU PERFURADA EM AÇO GALVANIZADO, LARGURA DE 300MM E ALTURA DE 50MM - FORNECIMENTO E INSTALAÇÃO. AF_04/2023</t>
  </si>
  <si>
    <t>TÊ HORIZONTAL 90º, PARA ELETROCALHA, LISA OU PERFURADA EM AÇO GALVANIZADO, LARGURA DE 400MM E ALTURA DE 50MM - FORNECIMENTO E INSTALAÇÃO. AF_04/2023</t>
  </si>
  <si>
    <t>TÊ HORIZONTAL 90º, PARA ELETROCALHA, LISA OU PERFURADA EM AÇO GALVANIZADO, LARGURA DE 500MM E ALTURA DE 50MM - FORNECIMENTO E INSTALAÇÃO. AF_04/2023</t>
  </si>
  <si>
    <t>TÊ HORIZONTAL 90º, PARA ELETROCALHA, LISA OU PERFURADA EM AÇO GALVANIZADO, LARGURA DE 50MM E ALTURA DE 50MM - FORNECIMENTO E INSTALAÇÃO. AF_04/2023</t>
  </si>
  <si>
    <t>TÊ HORIZONTAL 90º, PARA ELETROCALHA, LISA OU PERFURADA EM AÇO GALVANIZADO, LARGURA DE 600MM E ALTURA DE 50MM - FORNECIMENTO E INSTALAÇÃO. AF_04/2023</t>
  </si>
  <si>
    <t>TÊ HORIZONTAL 90º, PARA ELETROCALHA, LISA OU PERFURADA EM AÇO GALVANIZADO, LARGURA DE 700MM E ALTURA DE 50MM - FORNECIMENTO E INSTALAÇÃO. AF_04/2023</t>
  </si>
  <si>
    <t>TÊ HORIZONTAL 90º, PARA ELETROCALHA, LISA OU PERFURADA EM AÇO GALVANIZADO, LARGURA DE 75MM E ALTURA DE 50MM - FORNECIMENTO E INSTALAÇÃO. AF_04/2023</t>
  </si>
  <si>
    <t>TÊ HORIZONTAL 90º, PARA ELETROCALHA, LISA OU PERFURADA EM AÇO GALVANIZADO, LARGURA DE 800MM E ALTURA DE 50MM - FORNECIMENTO E INSTALAÇÃO. AF_04/2023</t>
  </si>
  <si>
    <t>AQUECEDOR SOLAR COMPACTO, KIT PARA 1 COLETOR SOLAR A VÁCUO COM SUPORTE, RESERVATÓRIO, FIXAÇÕES E TUBOS - FORNECIMENTO E INSTALAÇÃO. AF_01/2026</t>
  </si>
  <si>
    <t>AQUECEDOR SOLAR COMPACTO, KIT PARA 1 COLETOR SOLAR EM VIDRO TEMPERADO E SERPENTINA EM TUBO DE COBRE SEM SUPORTE, RESERVATÓRIO, FIXAÇÕES E TUBOS - FORNECIMENTO E INSTALAÇÃO. AF_01/2026</t>
  </si>
  <si>
    <t>BLOCO CONCRETADO NO LOCAL, 20X20X15CM, PARA BASE DE FIXAÇÃO DA ESTRUTURA SOLAR PARA LAJE DE CONCRETO - FORNECIMENTO E INSTALAÇÃO. AF_01/2026</t>
  </si>
  <si>
    <t>BOMBA DE CIRCULACAO DE ÁGUA QUENTE, 93 ATÉ 150 W - FORNECIMENTO E INSTALAÇÃO. AF_01/2026</t>
  </si>
  <si>
    <t>CABO FOTOVOLTAICO 4 MM² FORNECIMENTO E INSTALAÇÃO. AF_01/2026</t>
  </si>
  <si>
    <t>CABO FOTOVOLTAICO 6 MM² - FORNECIMENTO E INSTALAÇÃO. AF_01/2026</t>
  </si>
  <si>
    <t>COLETOR PARA AQUECIMENTO SOLAR A VÁCUO, COM SUPORTE PARA LAJE DE CONCRETO - FORNECIMENTO E INSTALAÇÃO. AF_01/2026</t>
  </si>
  <si>
    <t>COLETOR PARA AQUECIMENTO SOLAR A VÁCUO, COM SUPORTE PARA TELHA CERÂMICA - FORNECIMENTO E INSTALAÇÃO. AF_01/2026</t>
  </si>
  <si>
    <t>COLETOR PARA AQUECIMENTO SOLAR A VÁCUO, COM SUPORTE PARA TELHA METÁLICA - FORNECIMENTO E INSTALAÇÃO. AF_01/2026</t>
  </si>
  <si>
    <t>COLETOR PARA AQUECIMENTO SOLAR DE POLIPROPILENO PARA PISCINA 1,5 M2, COM SUPORTE PARA LAJE DE CONCRETO - FORNECIMENTO E INSTALAÇÃO. AF_01/2026</t>
  </si>
  <si>
    <t>COLETOR PARA AQUECIMENTO SOLAR DE POLIPROPILENO PARA PISCINA 1,5 M2, COM SUPORTE PARA TELHA CERÂMICA - FORNECIMENTO E INSTALAÇÃO. AF_01/2026</t>
  </si>
  <si>
    <t>COLETOR PARA AQUECIMENTO SOLAR DE POLIPROPILENO PARA PISCINA 1,5 M2, COM SUPORTE PARA TELHA METÁLICA - FORNECIMENTO E INSTALAÇÃO. AF_01/2026</t>
  </si>
  <si>
    <t>COLETOR PARA AQUECIMENTO SOLAR, EM VIDRO TEMPERADO E SERPENTINA EM TUBO DE COBRE, COM SUPORTE PARA LAJE DE CONCRETO - FORNECIMENTO E INSTALAÇÃO. AF_01/2026</t>
  </si>
  <si>
    <t>COLETOR PARA AQUECIMENTO SOLAR, EM VIDRO TEMPERADO E SERPENTINA EM TUBO DE COBRE, COM SUPORTE PARA TELHA CERÂMICA - FORNECIMENTO E INSTALAÇÃO. AF_01/2026</t>
  </si>
  <si>
    <t>COLETOR PARA AQUECIMENTO SOLAR, EM VIDRO TEMPERADO E SERPENTINA EM TUBO DE COBRE, COM SUPORTE PARA TELHA METÁLICA - FORNECIMENTO E INSTALAÇÃO. AF_01/2026</t>
  </si>
  <si>
    <t>CONTROLADOR POR DIFERENCIAL DE TEMPERATURA COM 2 SENSORES - FORNECIMENTO E INSTALAÇÃO. AF_01/2026</t>
  </si>
  <si>
    <t>INVERSOR SOLAR FOTOVOLTAICO 1 MPPT - FORNECIMENTO E INSTALAÇÃO. AF_01/2026</t>
  </si>
  <si>
    <t>INVERSOR SOLAR FOTOVOLTAICO 2 MPPT - FORNECIMENTO E INSTALAÇÃO. AF_01/2026</t>
  </si>
  <si>
    <t>MICRO INVERSOR SOLAR FOTOVOLTAICO - FORNECIMENTO E INSTALAÇÃO. AF_01/2026</t>
  </si>
  <si>
    <t>PAINEL SOLAR FOTOVOLTAICO, 2 X 1 M, COM SUPORTE PARA LAJE DE CONCRETO - FORNECIMENTO E INSTALAÇÃO. AF_01/2026</t>
  </si>
  <si>
    <t>PAINEL SOLAR FOTOVOLTAICO, 2 X 1 M, COM SUPORTE PARA TELHA CERÂMICA - FORNECIMENTO E INSTALAÇÃO. AF_01/2026</t>
  </si>
  <si>
    <t>PAINEL SOLAR FOTOVOLTAICO, 2 X 1 M, COM SUPORTE PARA TELHA METÁLICA - FORNECIMENTO E INSTALAÇÃO. AF_01/2026</t>
  </si>
  <si>
    <t>RESERVATÓRIO TÉRMICO/BOILER SOLAR EM AÇO INOX 1000 L - FORNECIMENTO E INSTALAÇÃO. AF_01/2026</t>
  </si>
  <si>
    <t>RESERVATÓRIO TÉRMICO/BOILER SOLAR EM AÇO INOX 1000 L COM 5 PLACAS COLETORAS EM VIDRO TEMPERADO COM SERPENTINA EM TUBO DE COBRE 2 X 1 M - FORNECIMENTO E INSTALAÇÃO. AF_01/2026</t>
  </si>
  <si>
    <t>RESERVATÓRIO TÉRMICO/BOILER SOLAR EM AÇO INOX 200 L - FORNECIMENTO E INSTALAÇÃO. AF_01/2026</t>
  </si>
  <si>
    <t>RESERVATÓRIO TÉRMICO/BOILER SOLAR EM AÇO INOX 3000 L - FORNECIMENTO E INSTALAÇÃO. AF_01/2026</t>
  </si>
  <si>
    <t>RESERVATÓRIO TÉRMICO/BOILER SOLAR EM AÇO INOX 400 L - FORNECIMENTO E INSTALAÇÃO. AF_01/2026</t>
  </si>
  <si>
    <t>RESERVATÓRIO TÉRMICO/BOILER SOLAR EM AÇO INOX 400 L COM 2 PLACAS COLETORAS EM VIDRO TEMPERADO COM SERPENTINA EM TUBO DE COBRE 2 X 1 M - FORNECIMENTO E INSTALAÇÃO. AF_01/2026</t>
  </si>
  <si>
    <t>RESERVATÓRIO TÉRMICO/BOILER SOLAR EM AÇO INOX 600 L - FORNECIMENTO E INSTALAÇÃO. AF_01/2026</t>
  </si>
  <si>
    <t>RESERVATÓRIO TÉRMICO/BOILER SOLAR EM AÇO INOX 600 L COM 3 PLACAS COLETORAS EM VIDRO TEMPERADO COM SERPENTINA EM TUBO DE COBRE 2 X 1 M - FORNECIMENTO E INSTALAÇÃO. AF_01/2026</t>
  </si>
  <si>
    <t>RESERVATÓRIO TÉRMICO/BOILER SOLAR EM AÇO INOX 800 L - FORNECIMENTO E INSTALAÇÃO. AF_01/2026</t>
  </si>
  <si>
    <t>RESERVATÓRIO TÉRMICO/BOILER SOLAR EM AÇO INOX 800 L COM 4 PLACAS COLETORAS EM VIDRO TEMPERADO COM SERPENTINA EM TUBO DE COBRE 2 X 1 M - FORNECIMENTO E INSTALAÇÃO. AF_01/2026</t>
  </si>
  <si>
    <t>STRING BOX PARA SISTEMA FOTOVOLTAICO - FORNECIMENTO E INSTALAÇÃO. AF_01/2026</t>
  </si>
  <si>
    <t>SUPORTE DE 1 COLETOR SOLAR PARA LAJE DE CONCRETO - FORNECIMENTO E INSTALAÇÃO. AF_01/2026</t>
  </si>
  <si>
    <t>SUPORTE DE 1 COLETOR SOLAR PARA TELHA CERÂMICA - FORNECIMENTO E INSTALAÇÃO. AF_01/2026</t>
  </si>
  <si>
    <t>SUPORTE DE 1 COLETOR SOLAR PARA TELHA METÁLICA - FORNECIMENTO E INSTALAÇÃO. AF_01/2026</t>
  </si>
  <si>
    <t>COLOCAÇÃO DE TELA FACHADEIRA PERIMETRAL. AF_03/2024</t>
  </si>
  <si>
    <t>FECHAMENTO METÁLICO REMOVÍVEL DE ABERTURA DE CAIXILHO (PROTEÇÃO DE GESSEIRO) - 4 MONTAGENS EM OBRA. AF_03/2024</t>
  </si>
  <si>
    <t>FECHAMENTO METÁLICO REMOVÍVEL DE VÃO DE PORTAS (VÃO DO ELEVADOR) - 1 MONTAGEM EM OBRA. AF_03/2024</t>
  </si>
  <si>
    <t>FITA DE SINALIZAÇÃO FIXADA NA ESTRUTURA. AF_03/2024</t>
  </si>
  <si>
    <t>GUARDA-CORPO DE CONCRETAGEM COM MONTANTES METÁLICOS FIXADOS EM BARROTES (VIGAMENTO) DE FORMA DE MADEIRA COM FECHAMENTO EM PAINEL DE TELA METÁLICA. AF_03/2024</t>
  </si>
  <si>
    <t>GUARDA-CORPO DE CONCRETAGEM COM MONTANTES METÁLICOS FIXADOS NOS GARFOS DE FORMA DE MADEIRA COM FECHAMENTO EM PAINEL DE TELA METÁLICA. AF_03/2024</t>
  </si>
  <si>
    <t>GUARDA-CORPO EM LAJE PÓS DESFÔRMA COM MONTANTE METÁLICO FIXADO EM LAJE COM PARABOLT E FECHAMENTO EM PAINEL DE TELA METÁLICA. AF_03/2024</t>
  </si>
  <si>
    <t>GUARDA-CORPO EM LAJE PÓS DESFÔRMA COM MONTANTE METÁLICO FIXADO EM LAJE COM SARGENTO E FECHAMENTO EM PAINEL DE TELA METÁLICA. AF_03/2024</t>
  </si>
  <si>
    <t>GUARDA-CORPO EM LAJE PÓS-DESFÔRMA COM CABOS DE AÇO E FECHAMENTO EM TELA DE POLIPROPILENO (SISTEMA DE BARREIRA COM REDE) PARA EDIFÍCIOS ACIMA DE 4 PAVIMENTOS (2 MONTAGENS). AF_03/2024</t>
  </si>
  <si>
    <t>GUARDA-CORPO EM LAJE PÓS-DESFÔRMA COM CABOS DE AÇO E FECHAMENTO EM TELA DE POLIPROPILENO (SISTEMA DE BARREIRA COM REDE) PARA EDIFÍCIOS COM ATÉ 4 PAVIMENTOS (1 MONTAGEM). AF_03/2024</t>
  </si>
  <si>
    <t>GUARDA-CORPO EM LAJE PÓS-DESFÔRMA COM ESCORAS METÁLICAS ESTRONCADAS NA ESTRUTURA E FECHAMENTO EM PAINEL DE TELA METÁLICA PARA EDIFÍCIOS ACIMA DE 4 PAVIMENTOS (2 MONTAGENS). AF_03/2024</t>
  </si>
  <si>
    <t>GUARDA-CORPO EM LAJE PÓS-DESFÔRMA COM ESCORAS METÁLICAS ESTRONCADAS NA ESTRUTURA E FECHAMENTO EM PAINEL DE TELA METÁLICA PARA EDIFÍCIOS COM ATÉ 4 PAVIMENTOS (1 MONTAGEM). AF_03/2024</t>
  </si>
  <si>
    <t>GUARDA-CORPO EM LAJE PÓS-DESFÔRMA COM MONTANTE METÁLICO FIXADO COM BARRAS DE AÇO ENGASTADAS NA LAJE, CABOS DE AÇO E FECHAMENTO EM TELA DE POLIPROPILENO PARA EDIFÍCIOS ACIMA DE 4 PAVIMENTOS (2 MONTAGENS). AF_03/2024</t>
  </si>
  <si>
    <t>GUARDA-CORPO EM LAJE PÓS-DESFÔRMA COM MONTANTE METÁLICO FIXADO COM BARRAS DE AÇO ENGASTADAS NA LAJE, CABOS DE AÇO E FECHAMENTO EM TELA DE POLIPROPILENO PARA EDIFÍCIOS COM ATÉ 4 PAVIMENTOS (1 MONTAGEM). AF_03/2024</t>
  </si>
  <si>
    <t>GUARDA-CORPO EM LAJE PÓS-DESFÔRMA COM MONTANTE METÁLICO FIXADO COM BARRAS DE AÇO ENGASTADAS NA LAJE, TRAVESSÃO EM MADEIRA E FECHAMENTO EM TELA DE POLIPROPILENO PARA EDIFÍCIOS ACIMA DE 4 PAVIMENTOS (2 MONTAGENS). AF_03/2024</t>
  </si>
  <si>
    <t>GUARDA-CORPO EM LAJE PÓS-DESFÔRMA COM MONTANTE METÁLICO FIXADO COM BARRAS DE AÇO ENGASTADAS NA LAJE, TRAVESSÃO EM MADEIRA E FECHAMENTO EM TELA DE POLIPROPILENO PARA EDIFÍCIOS COM ATÉ 4 PAVIMENTOS (1 MONTAGEM). AF_03/2024</t>
  </si>
  <si>
    <t>GUARDA-CORPO EM LAJE PÓS-DESFÔRMA COM MONTANTE METÁLICO FIXADO EM VIGA DE BORDA E FECHAMENTO EM PAINEL DE TELA METÁLICA PARA EDIFÍCIOS ACIMA DE 4 PAVIMENTOS (2 MONTAGENS). AF_03/2024</t>
  </si>
  <si>
    <t>GUARDA-CORPO EM LAJE PÓS-DESFÔRMA, PARA ESTRUTURAS EM CONCRETO, COM MONTANTE METÁLICO FIXADO EM VIGA DE BORDA E FECHAMENTO EM PAINEL DE TELA METÁLICA PARA EDIFÍCIOS COM ATÉ 4 PAVIMENTOS (1 MONTAGEM). AF_03/2024</t>
  </si>
  <si>
    <t>GUARDA-CORPO PARA ALVENARIA ESTRUTURAL, COM MONTANTE METÁLICO PARA DOIS NÍVEIS DE PROTEÇÃO E FECHAMENTO EM PAINEL DE TELA METÁLICA PARA EDIFÍCIOS ACIMA DE 8 PAVIMENTOS. AF_03/2024</t>
  </si>
  <si>
    <t>GUARDA-CORPO PARA ALVENARIA ESTRUTURAL, COM MONTANTE METÁLICO PARA DOIS NÍVEIS DE PROTEÇÃO E FECHAMENTO EM PAINEL DE TELA METÁLICA PARA EDIFÍCIOS COM ALTURA DE 5 A 8 PAVIMENTOS. AF_03/2024</t>
  </si>
  <si>
    <t>GUARDA-CORPO PARA ALVENARIA ESTRUTURAL, COM MONTANTE METÁLICO PARA DOIS NÍVEIS DE PROTEÇÃO E FECHAMENTO EM PAINEL DE TELA METÁLICA PARA EDIFÍCIOS COM ATÉ 4 PAVIMENTOS. AF_03/2024</t>
  </si>
  <si>
    <t>INSTALAÇÃO DE GAMBIARRA PARA SINALIZAÇÃO, INCLUINDO LÂMPADA, E SINALIZADOR. AF_03/2024</t>
  </si>
  <si>
    <t>LINHA DE VIDA INSTALADA JUNTO AO PISO PARA EDIFÍCIOS ACIMA DE 8 PAVIMENTOS. AF_03/2024</t>
  </si>
  <si>
    <t>LINHA DE VIDA INSTALADA JUNTO AO PISO PARA EDIFÍCIOS DE 5 A 8 PAVIMENTOS. AF_03/2024</t>
  </si>
  <si>
    <t>LINHA DE VIDA INSTALADA JUNTO AO PISO PARA EDIFÍCIOS DE ATÉ 4 PAVIMENTOS. AF_03/2024</t>
  </si>
  <si>
    <t>LINHA DE VIDA TIPO VARAL DE SEGURANÇA COM CABO DE AÇO PARA PROTEÇÃO DE PERIFERIA PARA EDIFÍCIOS ACIMA DE 8 PAVIMENTOS. AF_03/2024</t>
  </si>
  <si>
    <t>LINHA DE VIDA TIPO VARAL DE SEGURANÇA COM CABO DE AÇO PARA PROTEÇÃO DE PERIFERIA PARA EDIFÍCIOS DE 5 A 8 PAVIMENTOS. AF_03/2024</t>
  </si>
  <si>
    <t>LINHA DE VIDA TIPO VARAL DE SEGURANÇA COM CABO DE AÇO PARA PROTEÇÃO DE PERIFERIA PARA EDIFÍCIOS DE ATÉ 4 PAVIMENTOS. AF_03/2024</t>
  </si>
  <si>
    <t>PLACA INDICATIVA FIXADA DIRETAMENTE NA ESTRUTURA ATRAVÉS DE PREGOS. AF_03/2024</t>
  </si>
  <si>
    <t>PLATAFORMA DE PROTEÇÃO PRINCIPAL (PRIMÁRIA) PARA COLETA DE RESÍDUOS COM ESTRUTURA METÁLICA E FORRAÇÃO EM TÁBUA DE MADEIRA SERRADA - 1 MONTAGEM POR OBRA. AF_03/2024</t>
  </si>
  <si>
    <t>PLATAFORMA DE PROTEÇÃO PRINCIPAL (PRIMÁRIA) PARA COLETA DE RESÍDUOS COM ESTRUTURA METÁLICA E FORRAÇÃO EM TÁBUA DE MADEIRA SERRADA - 2 MONTAGENS POR OBRA. AF_03/2024</t>
  </si>
  <si>
    <t>PLATAFORMA DE PROTEÇÃO PRINCIPAL (PRIMÁRIA) PARA COLETA DE RESÍDUOS COM ESTRUTURA METÁLICA E TRAMA DE MADEIRA FORRADA EM PAINEL COMPENSADO - 1 MONTAGEM POR OBRA. AF_03/2024</t>
  </si>
  <si>
    <t>PLATAFORMA DE PROTEÇÃO PRINCIPAL (PRIMÁRIA) PARA COLETA DE RESÍDUOS COM ESTRUTURA METÁLICA E TRAMA DE MADEIRA FORRADA EM PAINEL COMPENSADO - 2 MONTAGENS POR OBRA. AF_03/2024</t>
  </si>
  <si>
    <t>PLATAFORMA DE PROTEÇÃO SECUNDÁRIA PARA COLETA DE RESÍDUOS COM ESTRUTURA METÁLICA E FORRAÇÃO EM TÁBUA DE MADEIRA SERRADA - 1 MONTAGEM POR OBRA. AF_03/2024</t>
  </si>
  <si>
    <t>PLATAFORMA DE PROTEÇÃO SECUNDÁRIA PARA COLETA DE RESÍDUOS COM ESTRUTURA METÁLICA E FORRAÇÃO EM TÁBUA DE MADEIRA SERRADA - 2 MONTAGENS POR OBRA. AF_03/2024</t>
  </si>
  <si>
    <t>PLATAFORMA DE PROTEÇÃO SECUNDÁRIA PARA COLETA DE RESÍDUOS COM ESTRUTURA METÁLICA E FORRAÇÃO EM TÁBUA DE MADEIRA SERRADA - 3 MONTAGENS POR OBRA. AF_03/2024</t>
  </si>
  <si>
    <t>PLATAFORMA DE PROTEÇÃO SECUNDÁRIA PARA COLETA DE RESÍDUOS COM ESTRUTURA METÁLICA E TRAMA DE MADEIRA FORRADA EM PAINEL COMPENSADO - 1 MONTAGEM POR OBRA. AF_03/2024</t>
  </si>
  <si>
    <t>PLATAFORMA DE PROTEÇÃO SECUNDÁRIA PARA COLETA DE RESÍDUOS COM ESTRUTURA METÁLICA E TRAMA DE MADEIRA FORRADA EM PAINEL COMPENSADO - 2 MONTAGENS POR OBRA. AF_03/2024</t>
  </si>
  <si>
    <t>PLATAFORMA DE PROTEÇÃO SECUNDÁRIA PARA COLETA DE RESÍDUOS COM ESTRUTURA METÁLICA E TRAMA DE MADEIRA FORRADA EM PAINEL COMPENSADO - 3 MONTAGENS POR OBRA. AF_03/2024</t>
  </si>
  <si>
    <t>PLATAFORMA DE PROTEÇÃO TERCIÁRIA PARA COLETA DE RESÍDUOS COM ESTRUTURA METÁLICA E FORRAÇÃO EM TÁBUA DE MADEIRA SERRADA - 1 MONTAGEM POR OBRA. AF_03/2024</t>
  </si>
  <si>
    <t>PLATAFORMA DE PROTEÇÃO TERCIÁRIA PARA COLETA DE RESÍDUOS COM ESTRUTURA METÁLICA E FORRAÇÃO EM TÁBUA DE MADEIRA SERRADA - 2 MONTAGENS POR OBRA. AF_03/2024</t>
  </si>
  <si>
    <t>PLATAFORMA DE PROTEÇÃO TERCIÁRIA PARA COLETA DE RESÍDUOS COM ESTRUTURA METÁLICA E TRAMA DE MADEIRA FORRADA EM PAINEL COMPENSADO - 1 MONTAGEM POR OBRA. AF_03/2024</t>
  </si>
  <si>
    <t>PLATAFORMA DE PROTEÇÃO TERCIÁRIA PARA COLETA DE RESÍDUOS COM ESTRUTURA METÁLICA E TRAMA DE MADEIRA FORRADA EM PAINEL COMPENSADO - 2 MONTAGENS POR OBRA. AF_03/2024</t>
  </si>
  <si>
    <t>PONTEIRAS DE PROTEÇÃO DE PONTAS E VERGALHÕES EXPOSTOS EM FUNDAÇÕES. AF_03/2024</t>
  </si>
  <si>
    <t>REDE DE PROTEÇÃO PISO A PISO (SISTEMA U). AF_03/2024</t>
  </si>
  <si>
    <t>REDE DE PROTEÇÃO TIPO SLQA INTERMEDIÁRIO PARA EDIFÍCIOS ACIMA DE 8 PAVIMENTOS. AF_03/2024</t>
  </si>
  <si>
    <t>REDE DE PROTEÇÃO TIPO SLQA INTERMEDIÁRIO PARA EDIFÍCIOS DE 5 A 8 PAVIMENTOS. AF_03/2024</t>
  </si>
  <si>
    <t>REDE DE PROTEÇÃO TIPO SLQA INTERMEDIÁRIO PARA EDIFÍCIOS DE ATÉ 4 PAVIMENTOS. AF_03/2024</t>
  </si>
  <si>
    <t>REDE DE PROTEÇÃO TIPO SLQA PESADO COM SUPORTES METÁLICOS TIPO FORCA PARA EDIFÍCIOS DE 5 A 8 PAVIMENTOS. AF_03/2024</t>
  </si>
  <si>
    <t>REDE DE PROTEÇÃO TIPO SLQA PESADO COM SUPORTES METÁLICOS TIPO FORCA PARA EDIFÍCIOS DE ACIMA DE 8 PAVIMENTOS. AF_03/2024</t>
  </si>
  <si>
    <t>REDE DE PROTEÇÃO TIPO SLQA PESADO COM SUPORTES METÁLICOS TIPO FORCA PARA EDIFÍCIOS DE ATÉ 4 PAVIMENTOS. AF_03/2024</t>
  </si>
  <si>
    <t>SINALIZAÇÃO COM FITA FIXADA EM CONE PLÁSTICO, INCLUINDO CONE. AF_03/2024</t>
  </si>
  <si>
    <t>SISTEMA DE PROTEÇÃO PARA PILARES DE PERIFERIA. AF_03/2024</t>
  </si>
  <si>
    <t>TOTEN EM MADEIRA COM PLACA INDICATIVA POSICIONADA NO TERRENO. AF_03/2024</t>
  </si>
  <si>
    <t>ESCADA EM CONCRETO ARMADO MOLDADO IN LOCO, FCK 25 MPA, COM 1 LANCE E LAJE CASCATA, FÔRMA EM CHAPA DE MADEIRA COMPENSADA RESINADA. AF_11/2020</t>
  </si>
  <si>
    <t>ESCADA EM CONCRETO ARMADO MOLDADO IN LOCO, FCK 25 MPA, COM 1 LANCE E LAJE PLANA, FÔRMA EM CHAPA DE MADEIRA COMPENSADA RESINADA. AF_11/2020</t>
  </si>
  <si>
    <t>ESCADA EM CONCRETO ARMADO MOLDADO IN LOCO, FCK 25 MPA, COM 2 LANCES EM L E LAJE CASCATA, FÔRMA EM CHAPA DE MADEIRA COMPENSADA RESINADA. AF_11/2020</t>
  </si>
  <si>
    <t>ESCADA EM CONCRETO ARMADO MOLDADO IN LOCO, FCK 25 MPA, COM 2 LANCES EM L E LAJE PLANA, FÔRMA EM CHAPA DE MADEIRA COMPENSADA RESINADA. AF_11/2020</t>
  </si>
  <si>
    <t>ESCADA EM CONCRETO ARMADO MOLDADO IN LOCO, FCK 25 MPA, COM 2 LANCES EM U E LAJE CASCATA, FÔRMA EM CHAPA DE MADEIRA COMPENSADA RESINADA. AF_11/2020</t>
  </si>
  <si>
    <t>ESCADA EM CONCRETO ARMADO MOLDADO IN LOCO, FCK 25 MPA, COM 2 LANCES EM U E LAJE PLANA, FÔRMA EM CHAPA DE MADEIRA COMPENSADA RESINADA. AF_11/2020</t>
  </si>
  <si>
    <t>ESCADA EM CONCRETO ARMADO MOLDADO IN LOCO, FCK 25 MPA, COM 2 LANCES EM X E LAJE CASCATA, FÔRMA EM CHAPA DE MADEIRA COMPENSADA RESINADA. AF_11/2020</t>
  </si>
  <si>
    <t>ESCADA EM CONCRETO ARMADO MOLDADO IN LOCO, FCK 25 MPA, COM 2 LANCES EM X E LAJE PLANA, FÔRMA EM CHAPA DE MADEIRA COMPENSADA RESINADA. AF_11/2020</t>
  </si>
  <si>
    <t>ESCADA HELICOIDAL EM AÇO GALVANIZADO, DIAMETRO DE 1,2 M, DOTADA DE GUARDA-CORPO, FIXADA COM CHUMBADOR MECÂNICO. AF_11/2020</t>
  </si>
  <si>
    <t>ESCADA TIPO MARINHEIRO EM TUBO ACO GALVANIZADO 1 1/2", COM GUARDA-CORPO, PARA ALTURAS MAIORES QUE 3 M, FIXADA COM CHUMBADOR MECÂNICO. AF_11/2020</t>
  </si>
  <si>
    <t>ESCADA TIPO MARINHEIRO EM TUBO ACO GALVANIZADO 1 1/2", SEM GUARDA-CORPO, FIXADA COM CHUMBADOR MECÂNICO. AF_11/2020</t>
  </si>
  <si>
    <t>ESCADA TIPO MARINHEIRO EM TUBO AÇO GALVANIZADO 1 1/2", COM GUARDA-CORPO, PARA ALTURAS DE ATÉ 3 M, FIXADA COM CHUMBADOR MECÂNICO. AF_11/2020</t>
  </si>
  <si>
    <t>MONTAGEM E DESMONTAGEM DE FÔRMA PARA ESCADAS, COM 2 LANCES EM "U" E LAJE PLANA, EM MADEIRA SERRADA, 2 UTILIZAÇÕES. AF_11/2020</t>
  </si>
  <si>
    <t>ESCAVAÇÃO HORIZONTAL, INCLUINDO ESCARIFICAÇÃO, CARGA, DESCARGA E TRANSPORTE EM SOLO DE 2A CATEGORIA COM TRATOR DE ESTEIRAS (100HP/LÂMINA: 2,19M3) E CAMINHÃO BASCULANTE DE 10M3, DMT ATÉ 200M. AF_07/2020</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</si>
  <si>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</si>
  <si>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</si>
  <si>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</si>
  <si>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4 CAMINHÕES BASCULANTES DE 18 M³, DMT DE 1,5 KM E VELOCIDADE MÉDIA 18 KM/H. AF_05/2020</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</si>
  <si>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</si>
  <si>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</si>
  <si>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ESCAVAÇÃO VERTICAL PARA EDIFICAÇÃO, COM CARGA, DESCARGA E TRANSPORTE DE SOLO DE 1ª CATEGORIA, COM ESCAVADEIRA HIDRÁULICA (CAÇAMBA: 0,8 M³ / 111 HP), FROTA DE 5 CAMINHÕES BASCULANTES DE 18 M³, DMT DE 3 KM E VELOCIDADE MÉDIA 20 KM/H. AF_05/2020</t>
  </si>
  <si>
    <t>ESCAVAÇÃO VERTICAL PARA EDIFICAÇÃO, COM CARGA, DESCARGA E TRANSPORTE DE SOLO DE 1ª CATEGORIA, COM ESCAVADEIRA HIDRÁULICA (CAÇAMBA: 0,8 M³ / 111 HP), FROTA DE 5 CAMINHÕES BASCULANTES DE 18 M³, DMT DE 4 KM E VELOCIDADE MÉDIA 22 KM/H. AF_05/2020</t>
  </si>
  <si>
    <t>ESCAVAÇÃO VERTICAL PARA EDIFICAÇÃO, COM CARGA, DESCARGA E TRANSPORTE DE SOLO DE 1ª CATEGORIA, COM ESCAVADEIRA HIDRÁULICA (CAÇAMBA: 0,8 M³ / 111 HP), FROTA DE 6 CAMINHÕES BASCULANTES DE 14 M³, DMT DE 4 KM E VELOCIDADE MÉDIA 22 KM/H. AF_05/2020</t>
  </si>
  <si>
    <t>ESCAVAÇÃO VERTICAL PARA EDIFICAÇÃO, COM CARGA, DESCARGA E TRANSPORTE DE SOLO DE 1ª CATEGORIA, COM ESCAVADEIRA HIDRÁULICA (CAÇAMBA: 0,8 M³ / 111 HP), FROTA DE 6 CAMINHÕES BASCULANTES DE 18 M³, DMT DE 6 KM E VELOCIDADE MÉDIA 22 KM/H. AF_05/2020</t>
  </si>
  <si>
    <t>ESCAVAÇÃO VERTICAL PARA EDIFICAÇÃO, COM CARGA, DESCARGA E TRANSPORTE DE SOLO DE 1ª CATEGORIA, COM ESCAVADEIRA HIDRÁULICA (CAÇAMBA: 0,8 M³ / 111 HP), FROTA DE 7 CAMINHÕES BASCULANTES DE 14 M³, DMT DE 6 KM E VELOCIDADE MÉDIA 22 KM/H. AF_05/2020</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</si>
  <si>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</si>
  <si>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0,8 M³ / 111HP), FROTA DE 5 CAMINHÕES BASCULANTES DE 10 M³, DMT DE 1,5 KM E VELOCIDADE MÉDIA 18 KM/H. AF_05/2020</t>
  </si>
  <si>
    <t>ESCAVAÇÃO VERTICAL PARA EDIFICAÇÃO, COM CARGA, DESCARGA E TRANSPORTE DE SOLO DE 1ª CATEGORIA, COM ESCAVADEIRA HIDRÁULICA (CAÇAMBA: 0,8 M³ / 111HP), FROTA DE 5 CAMINHÕES BASCULANTES DE 10 M³, DMT DE 2 KM E VELOCIDADE MÉDIA 19 KM/H. AF_05/2020</t>
  </si>
  <si>
    <t>ESCAVAÇÃO VERTICAL PARA EDIFICAÇÃO, COM CARGA, DESCARGA E TRANSPORTE DE SOLO DE 1ª CATEGORIA, COM ESCAVADEIRA HIDRÁULICA (CAÇAMBA: 0,8 M³ / 111HP), FROTA DE 6 CAMINHÕES BASCULANTES DE 10 M³, DMT DE 3 KM E VELOCIDADE MÉDIA 20 KM/H. AF_05/2020</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</si>
  <si>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</si>
  <si>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</si>
  <si>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</si>
  <si>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</si>
  <si>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1,2 M³ / 155 HP), FROTA DE 5 CAMINHÕES BASCULANTES DE 14 M³, DMT DE 1,5 KM E VELOCIDADE MÉDIA 18 KM/H. AF_05/2020</t>
  </si>
  <si>
    <t>ESCAVAÇÃO VERTICAL PARA EDIFICAÇÃO, COM CARGA, DESCARGA E TRANSPORTE DE SOLO DE 1ª CATEGORIA, COM ESCAVADEIRA HIDRÁULICA (CAÇAMBA: 1,2 M³ / 155 HP), FROTA DE 5 CAMINHÕES BASCULANTES DE 14 M³, DMT DE 2 KM E VELOCIDADE MÉDIA 19 KM/H. AF_05/2020</t>
  </si>
  <si>
    <t>ESCAVAÇÃO VERTICAL PARA EDIFICAÇÃO, COM CARGA, DESCARGA E TRANSPORTE DE SOLO DE 1ª CATEGORIA, COM ESCAVADEIRA HIDRÁULICA (CAÇAMBA: 1,2 M³ / 155 HP), FROTA DE 5 CAMINHÕES BASCULANTES DE 18 M³, DMT DE 1,5 KM E VELOCIDADE MÉDIA 18 KM/H. AF_05/2020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</si>
  <si>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</si>
  <si>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14 M³, DMT DE 3 KM E VELOCIDADE MÉDIA 20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</si>
  <si>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</si>
  <si>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</si>
  <si>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</si>
  <si>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</si>
  <si>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</si>
  <si>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ESCAVAÇÃO VERTICAL PARA EDIFICAÇÃO, COM CARGA, DESCARGA E TRANSPORTE DE SOLO DE 1ª CATEGORIA, COM ESCAVADEIRA HIDRÁULICA (CAÇAMBA: 1,2 M³ / 155HP), FROTA DE 10 CAMINHÕES BASCULANTES DE 10 M³, DMT DE 6 KM E VELOCIDADE MÉDIA 22 KM/H. AF_05/2020</t>
  </si>
  <si>
    <t>ESCAVAÇÃO VERTICAL PARA EDIFICAÇÃO, COM CARGA, DESCARGA E TRANSPORTE DE SOLO DE 1ª CATEGORIA, COM ESCAVADEIRA HIDRÁULICA (CAÇAMBA: 1,2 M³ / 155HP), FROTA DE 3 CAMINHÕES BASCULANTES DE 10 M³, DMT ATÉ 1 KM E VELOCIDADE MÉDIA 14 KM/H. AF_05/2020</t>
  </si>
  <si>
    <t>ESCAVAÇÃO VERTICAL PARA EDIFICAÇÃO, COM CARGA, DESCARGA E TRANSPORTE DE SOLO DE 1ª CATEGORIA, COM ESCAVADEIRA HIDRÁULICA (CAÇAMBA: 1,2 M³ / 155HP), FROTA DE 6 CAMINHÕES BASCULANTES DE 10 M³, DMT DE 1,5 KM E VELOCIDADE MÉDIA 18 KM/H. AF_05/2020</t>
  </si>
  <si>
    <t>ESCAVAÇÃO VERTICAL PARA EDIFICAÇÃO, COM CARGA, DESCARGA E TRANSPORTE DE SOLO DE 1ª CATEGORIA, COM ESCAVADEIRA HIDRÁULICA (CAÇAMBA: 1,2 M³ / 155HP), FROTA DE 6 CAMINHÕES BASCULANTES DE 10 M³, DMT DE 2 KM E VELOCIDADE MÉDIA 19 KM/H. AF_05/2020</t>
  </si>
  <si>
    <t>ESCAVAÇÃO VERTICAL PARA EDIFICAÇÃO, COM CARGA, DESCARGA E TRANSPORTE DE SOLO DE 1ª CATEGORIA, COM ESCAVADEIRA HIDRÁULICA (CAÇAMBA: 1,2 M³ / 155HP), FROTA DE 7 CAMINHÕES BASCULANTES DE 10 M³, DMT DE 3 KM E VELOCIDADE MÉDIA 20 KM/H. AF_05/2020</t>
  </si>
  <si>
    <t>ESCAVAÇÃO VERTICAL PARA EDIFICAÇÃO, COM CARGA, DESCARGA E TRANSPORTE DE SOLO DE 1ª CATEGORIA, COM ESCAVADEIRA HIDRÁULICA (CAÇAMBA: 1,2 M³ / 155HP), FROTA DE 8 CAMINHÕES BASCULANTES DE 10 M³, DMT DE 4 KM E VELOCIDADE MÉDIA 22 KM/H. AF_05/2020</t>
  </si>
  <si>
    <t>ESCAVAÇÃO MANUAL DE VALA. AF_09/2024</t>
  </si>
  <si>
    <t>ESCAVAÇÃO MECANIZADA DE VALA COM PROF. ATÉ 1,5 M (MÉDIA MONTANTE E JUSANTE/UMA COMPOSIÇÃO POR TRECHO), ESCAVADEIRA (0,8 M3), LARG. DE 1,5 M A 2,5 M, EM SOLO DE 1A CATEGORIA, EM LOCAIS COM ALTO NÍVEL DE INTERFERÊNCIA. AF_09/2024</t>
  </si>
  <si>
    <t>ESCAVAÇÃO MECANIZADA DE VALA COM PROF. ATÉ 1,5 M (MÉDIA MONTANTE E JUSANTE/UMA COMPOSIÇÃO POR TRECHO), ESCAVADEIRA (0,8 M3), LARG. DE 1,5 M A 2,5 M, EM SOLO DE 1A CATEGORIA, LOCAIS COM BAIXO NÍVEL DE INTERFERÊNCIA. AF_09/2024</t>
  </si>
  <si>
    <t>ESCAVAÇÃO MECANIZADA DE VALA COM PROF. ATÉ 1,5 M (MÉDIA MONTANTE E JUSANTE/UMA COMPOSIÇÃO POR TRECHO), ESCAVADEIRA (0,8 M3), LARG. DE 1,5 M A 2,5 M, EM SOLO DE 2A CATEGORIA, EM LOCAIS COM ALTO NÍVEL DE INTERFERÊNCIA. AF_09/2024</t>
  </si>
  <si>
    <t>ESCAVAÇÃO MECANIZADA DE VALA COM PROF. ATÉ 1,5 M (MÉDIA MONTANTE E JUSANTE/UMA COMPOSIÇÃO POR TRECHO), ESCAVADEIRA (0,8 M3), LARG. DE 1,5 M A 2,5 M, EM SOLO DE 2A CATEGORIA, LOCAIS COM BAIXO NÍVEL DE INTERFERÊNCIA. AF_09/2024</t>
  </si>
  <si>
    <t>ESCAVAÇÃO MECANIZADA DE VALA COM PROF. ATÉ 1,5 M (MÉDIA MONTANTE E JUSANTE/UMA COMPOSIÇÃO POR TRECHO), ESCAVADEIRA (0,8 M3), LARG. DE 1,5 M A 2,5 M, EM SOLO MOLE, EM LOCAIS COM ALTO NÍVEL DE INTERFERÊNCIA. AF_09/2024</t>
  </si>
  <si>
    <t>ESCAVAÇÃO MECANIZADA DE VALA COM PROF. ATÉ 1,5 M (MÉDIA MONTANTE E JUSANTE/UMA COMPOSIÇÃO POR TRECHO), ESCAVADEIRA (0,8 M3), LARG. DE 1,5 M A 2,5 M, EM SOLO MOLE, LOCAIS COM BAIXO NÍVEL DE INTERFERÊNCIA. AF_09/2024</t>
  </si>
  <si>
    <t>ESCAVAÇÃO MECANIZADA DE VALA COM PROF. ATÉ 1,5 M (MÉDIA MONTANTE E JUSANTE/UMA COMPOSIÇÃO POR TRECHO), ESCAVADEIRA (0,8 M3), LARG. MENOR QUE 1,5 M, EM SOLO DE 1A CATEGORIA, EM LOCAIS COM ALTO NÍVEL DE INTERFERÊNCIA. AF_09/2024</t>
  </si>
  <si>
    <t>ESCAVAÇÃO MECANIZADA DE VALA COM PROF. ATÉ 1,5 M (MÉDIA MONTANTE E JUSANTE/UMA COMPOSIÇÃO POR TRECHO), ESCAVADEIRA (0,8 M3),LARG. ATÉ 1,5 M, EM SOLO DE 2A CATEGORIA, EM LOCAIS COM ALTO NÍVEL DE INTERFERÊNCIA. AF_09/2024</t>
  </si>
  <si>
    <t>ESCAVAÇÃO MECANIZADA DE VALA COM PROF. ATÉ 1,5 M (MÉDIA MONTANTE E JUSANTE/UMA COMPOSIÇÃO POR TRECHO), ESCAVADEIRA (0,8 M3),LARG. MENOR QUE 1,5 M, EM SOLO DE 1A CATEGORIA, LOCAIS COM BAIXO NÍVEL DE INTERFERÊNCIA. AF_09/2024</t>
  </si>
  <si>
    <t>ESCAVAÇÃO MECANIZADA DE VALA COM PROF. ATÉ 1,5 M (MÉDIA MONTANTE E JUSANTE/UMA COMPOSIÇÃO POR TRECHO), ESCAVADEIRA (0,8 M3),LARG. MENOR QUE 1,5 M, EM SOLO DE MOLE, EM LOCAIS COM ALTO NÍVEL DE INTERFERÊNCIA. AF_09/2024</t>
  </si>
  <si>
    <t>ESCAVAÇÃO MECANIZADA DE VALA COM PROF. ATÉ 1,5 M (MÉDIA MONTANTE E JUSANTE/UMA COMPOSIÇÃO POR TRECHO), ESCAVADEIRA (0,8 M3),LARG. MENOR QUE 1,5 M, EM SOLO MOLE, LOCAIS COM BAIXO NÍVEL DE INTERFERÊNCIA. AF_09/2024</t>
  </si>
  <si>
    <t>ESCAVAÇÃO MECANIZADA DE VALA COM PROF. ATÉ 1,5 M (MÉDIA MONTANTE E JUSANTE/UMA COMPOSIÇÃO POR TRECHO), RETROESCAV. (0,26 M3), LARG. DE 0,8 M A 1,5 M, EM SOLO DE 1A CATEGORIA, EM LOCAIS COM ALTO NÍVEL DE INTERFERÊNCIA. AF_09/2024</t>
  </si>
  <si>
    <t>ESCAVAÇÃO MECANIZADA DE VALA COM PROF. ATÉ 1,5 M (MÉDIA MONTANTE E JUSANTE/UMA COMPOSIÇÃO POR TRECHO), RETROESCAV. (0,26 M3), LARG. DE 0,8 M A 1,5 M, EM SOLO DE 2A CATEGORIA, EM LOCAIS COM ALTO NÍVEL DE INTERFERÊNCIA. AF_09/2024</t>
  </si>
  <si>
    <t>ESCAVAÇÃO MECANIZADA DE VALA COM PROF. ATÉ 1,5 M (MÉDIA MONTANTE E JUSANTE/UMA COMPOSIÇÃO POR TRECHO), RETROESCAV. (0,26 M3), LARG. DE 0,8 M A 1,5 M, EM SOLO DE 2A CATEGORIA, EM LOCAIS COM BAIXO NÍVEL DE INTERFERÊNCIA. AF_09/2024</t>
  </si>
  <si>
    <t>ESCAVAÇÃO MECANIZADA DE VALA COM PROF. ATÉ 1,5 M (MÉDIA MONTANTE E JUSANTE/UMA COMPOSIÇÃO POR TRECHO), RETROESCAV. (0,26 M3), LARG. DE 0,8 M A 1,5 M, EM SOLO MOLE, EM LOCAIS COM ALTO NÍVEL DE INTERFERÊNCIA. AF_09/2024</t>
  </si>
  <si>
    <t>ESCAVAÇÃO MECANIZADA DE VALA COM PROF. ATÉ 1,5 M (MÉDIA MONTANTE E JUSANTE/UMA COMPOSIÇÃO POR TRECHO), RETROESCAV. (0,26 M3), LARG. DE 0,8 M A 1,5 M, EM SOLO MOLE, LOCAIS COM BAIXO NÍVEL DE INTERFERÊNCIA. AF_09/2024</t>
  </si>
  <si>
    <t>ESCAVAÇÃO MECANIZADA DE VALA COM PROF. ATÉ 1,5 M (MÉDIA MONTANTE E JUSANTE/UMA COMPOSIÇÃO POR TRECHO), RETROESCAV. (0,26 M3), LARG. MENOR QUE 0,8 M, EM SOLO DE 1A CATEGORIA, EM LOCAIS COM ALTO NÍVEL DE INTERFERÊNCIA. AF_09/2024</t>
  </si>
  <si>
    <t>ESCAVAÇÃO MECANIZADA DE VALA COM PROF. ATÉ 1,5 M (MÉDIA MONTANTE E JUSANTE/UMA COMPOSIÇÃO POR TRECHO), RETROESCAV. (0,26 M3), LARG. MENOR QUE 0,8 M, EM SOLO DE 2A CATEGORIA, EM LOCAIS COM ALTO NÍVEL DE INTERFERÊNCIA. AF_09/2024</t>
  </si>
  <si>
    <t>ESCAVAÇÃO MECANIZADA DE VALA COM PROF. ATÉ 1,5 M (MÉDIA MONTANTE E JUSANTE/UMA COMPOSIÇÃO POR TRECHO), RETROESCAV. (0,26 M3), LARG. MENOR QUE 0,8 M, EM SOLO MOLE, EM LOCAIS COM ALTO NÍVEL DE INTERFERÊNCIA. AF_09/2024</t>
  </si>
  <si>
    <t>ESCAVAÇÃO MECANIZADA DE VALA COM PROF. ATÉ 1,5 M (MÉDIA MONTANTE E JUSANTE/UMA COMPOSIÇÃO POR TRECHO), RETROESCAV. (0,26 M3), LARG. MENOR QUE 0,8 M, EM SOLO MOLE, LOCAIS COM BAIXO NÍVEL DE INTERFERÊNCIA. AF_09/2024</t>
  </si>
  <si>
    <t>ESCAVAÇÃO MECANIZADA DE VALA COM PROF. ATÉ 1,5 M (MÉDIA MONTANTE E JUSANTE/UMA COMPOSIÇÃO POR TRECHO), RETROESCAV. (0,26 M3), LARGURA MENOR QUE 0,8 M, EM SOLO DE 2A CATEGORIA, EM LOCAIS COM BAIXO NÍVEL DE INTERFERÊNCIA. AF_09/2024</t>
  </si>
  <si>
    <t>ESCAVAÇÃO MECANIZADA DE VALA COM PROF. ATÉ 1,5 M (MÉDIA MONTANTE E JUSANTE/UMA COMPOSIÇÃO POR TRECHO),COM ESCAVADEIRA (0,8 M3), LARG. MENOR QUE 1,5 M, EM SOLO DE 2A CATEGORIA, LOCAIS COM BAIXO NÍVEL DE INTERFERÊNCIA. AF_09/2024</t>
  </si>
  <si>
    <t>ESCAVAÇÃO MECANIZADA DE VALA COM PROF. DE 3,0 M ATÉ 4,5 M (MÉDIA MONTANTE E JUSANTE/UMA COMPOSIÇÃO POR TRECHO), ESCAVADEIRA (1,2 M3), LARG. DE 1,5 M A 2,5 M, EM SOLO DE 2A CATEGORIA, EM LOCAIS COM ALTO NÍVEL DE INTERFERÊNCIA. AF_09/2024</t>
  </si>
  <si>
    <t>ESCAVAÇÃO MECANIZADA DE VALA COM PROF. DE 3,0 M ATÉ 4,5 M (MÉDIA MONTANTE E JUSANTE/UMA COMPOSIÇÃO POR TRECHO), ESCAVADEIRA (1,2 M3), LARG. DE 1,5 M A 2,5 M, EM SOLO MOLE, EM LOCAIS COM ALTO NÍVEL DE INTERFERÊNCIA. AF_09/2024</t>
  </si>
  <si>
    <t>ESCAVAÇÃO MECANIZADA DE VALA COM PROF. DE 3,0 M ATÉ 4,5 M(MÉDIA MONTANTE E JUSANTE/UMA COMPOSIÇÃO POR TRECHO), ESCAVADEIRA (1,2 M3), LARG. DE 1,5 M A 2,5 M, EM SOLO DE 1A CATEGORIA, EM LOCAIS COM ALTO NÍVEL DE INTERFERÊNCIA. AF_09/2024</t>
  </si>
  <si>
    <t>ESCAVAÇÃO MECANIZADA DE VALA COM PROF. MAIOR QUE 1,5 M ATÉ 3,0 M (MÉDIA MONTANTE E JUSANTE/UMA COMPOSIÇÃO POR TRECHO), ESCAVADEIRA (0,8 M3), LARG. ATÉ 1,5 M, EM SOLO DE 2A CATEGORIA, EM LOCAIS COM ALTO NÍVEL DE INTERFERÊNCIA. AF_09/2024</t>
  </si>
  <si>
    <t>ESCAVAÇÃO MECANIZADA DE VALA COM PROF. MAIOR QUE 1,5 M ATÉ 3,0 M (MÉDIA MONTANTE E JUSANTE/UMA COMPOSIÇÃO POR TRECHO), ESCAVADEIRA (0,8 M3), LARGURA ATÉ 1,5 M, EM SOLO DE 1A CATEGORIA, EM LOCAIS COM ALTO NÍVEL DE INTERFERÊNCIA. AF_09/2024</t>
  </si>
  <si>
    <t>ESCAVAÇÃO MECANIZADA DE VALA COM PROF. MAIOR QUE 1,5 M ATÉ 3,0 M (MÉDIA MONTANTE E JUSANTE/UMA COMPOSIÇÃO POR TRECHO), ESCAVADEIRA (0,8 M3), LARGURA ATÉ 1,5 M, EM SOLO MOLE, EM LOCAIS COM ALTO NÍVEL DE INTERFERÊNCIA. AF_09/2024</t>
  </si>
  <si>
    <t>ESCAVAÇÃO MECANIZADA DE VALA COM PROF. MAIOR QUE 1,5 M ATÉ 3,0 M (MÉDIA MONTANTE E JUSANTE/UMA COMPOSIÇÃO POR TRECHO), RETROESCAV. (0,26 M3), LARG. DE 0,8 M A 1,5 M, EM SOLO DE 2A CATEGORIA, EM LOCAIS COM ALTO NÍVEL DE INTERFERÊNCIA. AF_09/2024</t>
  </si>
  <si>
    <t>ESCAVAÇÃO MECANIZADA DE VALA COM PROF. MAIOR QUE 1,5 M ATÉ 3,0 M (MÉDIA MONTANTE E JUSANTE/UMA COMPOSIÇÃO POR TRECHO), RETROESCAV. (0,26 M3), LARG. DE 0,8 M A 1,5 M, EM SOLO DE 2A CATEGORIA, EM LOCAIS COM BAIXO NÍVEL DE INTERFERÊNCIA. AF_09/2024</t>
  </si>
  <si>
    <t>ESCAVAÇÃO MECANIZADA DE VALA COM PROF. MAIOR QUE 1,5 M ATÉ 3,0 M (MÉDIA MONTANTE E JUSANTE/UMA COMPOSIÇÃO POR TRECHO), RETROESCAV. (0,26 M3), LARG. DE 0,8 M A 1,5 M, EM SOLO MOLE, EM LOCAIS COM ALTO NÍVEL DE INTERFERÊNCIA. AF_09/2024</t>
  </si>
  <si>
    <t>ESCAVAÇÃO MECANIZADA DE VALA COM PROF. MAIOR QUE 1,5 M ATÉ 3,0 M (MÉDIA MONTANTE E JUSANTE/UMA COMPOSIÇÃO POR TRECHO), RETROESCAV. (0,26 M3), LARG. DE 0,8 M A 1,5 M, EM SOLO MOLE, LOCAIS COM BAIXO NÍVEL DE INTERFERÊNCIA. AF_09/2024</t>
  </si>
  <si>
    <t>ESCAVAÇÃO MECANIZADA DE VALA COM PROF. MAIOR QUE 1,5 M ATÉ 3,0 M (MÉDIA MONTANTE E JUSANTE/UMA COMPOSIÇÃO POR TRECHO), RETROESCAV. (0,26 M3), LARG. MENOR QUE 0,8 M, EM SOLO DE 1A CATEGORIA, EM LOCAIS COM ALTO NÍVEL DE INTERFERÊNCIA. AF_09/2024</t>
  </si>
  <si>
    <t>ESCAVAÇÃO MECANIZADA DE VALA COM PROF. MAIOR QUE 1,5 M ATÉ 3,0 M (MÉDIA MONTANTE E JUSANTE/UMA COMPOSIÇÃO POR TRECHO), RETROESCAV. (0,26 M3), LARG. MENOR QUE 0,8 M, EM SOLO DE 2A CATEGORIA, EM LOCAIS COM ALTO NÍVEL DE INTERFERÊNCIA. AF_09/2024</t>
  </si>
  <si>
    <t>ESCAVAÇÃO MECANIZADA DE VALA COM PROF. MAIOR QUE 1,5 M ATÉ 3,0 M (MÉDIA MONTANTE E JUSANTE/UMA COMPOSIÇÃO POR TRECHO), RETROESCAV. (0,26 M3), LARG. MENOR QUE 0,8 M, EM SOLO MOLE, EM LOCAIS COM ALTO NÍVEL DE INTERFERÊNCIA. AF_09/2024</t>
  </si>
  <si>
    <t>ESCAVAÇÃO MECANIZADA DE VALA COM PROF. MAIOR QUE 1,5 M ATÉ 3,0 M (MÉDIA MONTANTE E JUSANTE/UMA COMPOSIÇÃO POR TRECHO), RETROESCAV. (0,26 M3), LARGURA DE 0,8 M A 1,5 M, EM SOLO DE 1A CATEGORIA, EM LOCAIS COM ALTO NÍVEL DE INTERFERÊNCIA. AF_09/2024</t>
  </si>
  <si>
    <t>ESCAVAÇÃO MECANIZADA DE VALA COM PROF. MAIOR QUE 1,5 M ATÉ 3,0 M (MÉDIA MONTANTE E JUSANTE/UMA COMPOSIÇÃO POR TRECHO), RETROESCAV. (0,26 M3),LARG. MENOR QUE 0,8 M, EM SOLO DE 2A CATEGORIA, EM LOCAIS COM BAIXO NÍVEL DE INTERFERÊNCIA. AF_09/2024</t>
  </si>
  <si>
    <t>ESCAVAÇÃO MECANIZADA DE VALA COM PROF. MAIOR QUE 1,5 M ATÉ 3,0 M (MÉDIA MONTANTE E JUSANTE/UMA COMPOSIÇÃO POR TRECHO), RETROESCAV. (0,26 M3),LARG. MENOR QUE 0,8 M, EM SOLO MOLE, LOCAIS COM BAIXO NÍVEL DE INTERFERÊNCIA. AF_09/2024</t>
  </si>
  <si>
    <t>ESCAVAÇÃO MECANIZADA DE VALA COM PROF. MAIOR QUE 1,5 M ATÉ 3,0 M (MÉDIA MONTANTE E JUSANTE/UMA COMPOSIÇÃO POR TRECHO),COM ESCAVADEIRA (1,2 M3), LARG. DE 1,5 M A 2,5 M, EM SOLO MOLE, LOCAIS COM BAIXO NÍVEL DE INTERFERÊNCIA. AF_09/2024</t>
  </si>
  <si>
    <t>ESCAVAÇÃO MECANIZADA DE VALA COM PROF. MAIOR QUE 1,5 M ATÉ 3,0 M (MÉDIA MONTANTE E JUSANTE/UMA COMPOSIÇÃO POR TRECHO),COM ESCAVADEIRA (1,2 M3),LARG. DE 1,5 M A 2,5 M, EM SOLO DE 1A CATEGORIA, LOCAIS COM BAIXO NÍVEL DE INTERFERÊNCIA. AF_09/2024</t>
  </si>
  <si>
    <t>ESCAVAÇÃO MECANIZADA DE VALA COM PROF. MAIOR QUE 1,5 M ATÉ 3,0 M (MÉDIA MONTANTE E JUSANTE/UMA COMPOSIÇÃO POR TRECHO),COM ESCAVADEIRA (1,2 M3),LARG. DE 1,5 M A 2,5 M, EM SOLO DE 2A CATEGORIA, EM LOCAIS COM ALTO NÍVEL DE INTERFERÊNCIA. AF_09/2024</t>
  </si>
  <si>
    <t>ESCAVAÇÃO MECANIZADA DE VALA COM PROF. MAIOR QUE 1,5 M ATÉ 3,0 M (MÉDIA MONTANTE E JUSANTE/UMA COMPOSIÇÃO POR TRECHO),COM ESCAVADEIRA (1,2 M3),LARG. DE 1,5 M A 2,5 M, EM SOLO DE 2A CATEGORIA, LOCAIS COM BAIXO NÍVEL DE INTERFERÊNCIA. AF_09/2024</t>
  </si>
  <si>
    <t>ESCAVAÇÃO MECANIZADA DE VALA COM PROF. MAIOR QUE 1,5 M ATÉ 3,0 M (MÉDIA MONTANTE E JUSANTE/UMA COMPOSIÇÃO POR TRECHO),COM ESCAVADEIRA (1,2 M3),LARG. DE 1,5 M A 2,5 M, EM SOLO MOLE, EM LOCAIS COM ALTO NÍVEL DE INTERFERÊNCIA. AF_09/2024</t>
  </si>
  <si>
    <t>ESCAVAÇÃO MECANIZADA DE VALA COM PROF. MAIOR QUE 1,5 M E ATÉ 3,0 M (MÉDIA MONTANTE E JUSANTE/UMA COMPOSIÇÃO POR TRECHO), ESCAVADEIRA (0,8 M3), LARG. MENOR QUE 1,5 M, EM SOLO DE 2A CATEGORIA, LOCAIS COM BAIXO NÍVEL DE INTERFERÊNCIA. AF_09/2024</t>
  </si>
  <si>
    <t>ESCAVAÇÃO MECANIZADA DE VALA COM PROF. MAIOR QUE 1,5 M E ATÉ 3,0 M (MÉDIA MONTANTE E JUSANTE/UMA COMPOSIÇÃO POR TRECHO), ESCAVADEIRA (0,8 M3), LARG. MENOR QUE 1,5 M, EM SOLO MOLE, LOCAIS COM BAIXO NÍVEL DE INTERFERÊNCIA. AF_09/2024</t>
  </si>
  <si>
    <t>ESCAVAÇÃO MECANIZADA DE VALA COM PROF. MAIOR QUE 1,5 M E ATÉ 3,0 M(MÉDIA MONTANTE E JUSANTE/UMA COMPOSIÇÃO POR TRECHO), ESCAVADEIRA (0,8 M3), LARG. MENOR QUE 1,5 M, EM SOLO DE 1A CATEGORIA, LOCAIS COM BAIXO NÍVEL DE INTERFERÊNCIA. AF_09/2024</t>
  </si>
  <si>
    <t>ESCAVAÇÃO MECANIZADA DE VALA COM PROF. MAIOR QUE 1,50 M ATÉ 3,0 M (MÉDIA MONTANTE E JUSANTE/UMA COMPOSIÇÃO POR TRECHO), ESCAVADEIRA (1,2 M3), LARG. DE 1,5 M A 2,5 M, EM SOLO DE 1A CATEGORIA, EM LOCAIS COM ALTO NÍVEL DE INTERFERÊNCIA. AF_09/2024</t>
  </si>
  <si>
    <t>ESCAVAÇÃO MECANIZADA DE VALA COM PROF. MAIOR QUE 3,0 M ATÉ 4,5 M (MÉDIA MONTANTE E JUSANTE/UMA COMPOSIÇÃO POR TRECHO), ESCAVADEIRA (0,8 M3), LARG. MENOR QUE 1,5 M, EM SOLO DE 1A CATEGORIA, LOCAIS COM BAIXO NÍVEL DE INTERFERÊNCIA. AF_09/2024</t>
  </si>
  <si>
    <t>ESCAVAÇÃO MECANIZADA DE VALA COM PROF. MAIOR QUE 3,0 M ATÉ 4,5 M (MÉDIA MONTANTE E JUSANTE/UMA COMPOSIÇÃO POR TRECHO), ESCAVADEIRA (0,8 M3), LARG. MENOR QUE 1,5 M, EM SOLO DE 2A CATEGORIA, EM LOCAIS COM ALTO NÍVEL DE INTERFERÊNCIA. AF_09/2024</t>
  </si>
  <si>
    <t>ESCAVAÇÃO MECANIZADA DE VALA COM PROF. MAIOR QUE 3,0 M ATÉ 4,5 M (MÉDIA MONTANTE E JUSANTE/UMA COMPOSIÇÃO POR TRECHO), ESCAVADEIRA (0,8 M3), LARG. MENOR QUE 1,5 M, EM SOLO MOLE, EM LOCAIS COM ALTO NÍVEL DE INTERFERÊNCIA. AF_09/2024</t>
  </si>
  <si>
    <t>ESCAVAÇÃO MECANIZADA DE VALA COM PROF. MAIOR QUE 3,0 M ATÉ 4,5 M (MÉDIA MONTANTE E JUSANTE/UMA COMPOSIÇÃO POR TRECHO), ESCAVADEIRA (1,2 M3), LARG. DE 1,5 M A 2,5 M, EM SOLO DE 1A CATEGORIA, LOCAIS COM BAIXO NÍVEL DE INTERFERÊNCIA. AF_09/2024</t>
  </si>
  <si>
    <t>ESCAVAÇÃO MECANIZADA DE VALA COM PROF. MAIOR QUE 3,0 M ATÉ 4,5 M (MÉDIA MONTANTE E JUSANTE/UMA COMPOSIÇÃO POR TRECHO), ESCAVADEIRA (1,2 M3), LARG. DE 1,5 M A 2,5 M, EM SOLO DE 2A CATEGORIA, LOCAIS COM BAIXO NÍVEL DE INTERFERÊNCIA. AF_09/2024</t>
  </si>
  <si>
    <t>ESCAVAÇÃO MECANIZADA DE VALA COM PROF. MAIOR QUE 3,0 M ATÉ 4,5 M (MÉDIA MONTANTE E JUSANTE/UMA COMPOSIÇÃO POR TRECHO), ESCAVADEIRA (1,2 M3), LARG. DE 1,5 M A 2,5 M, EM SOLO MOLE, LOCAIS COM BAIXO NÍVEL DE INTERFERÊNCIA. AF_09/2024</t>
  </si>
  <si>
    <t>ESCAVAÇÃO MECANIZADA DE VALA COM PROF. MAIOR QUE 3,0 M ATÉ 4,5 M(MÉDIA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</si>
  <si>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</si>
  <si>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M3),LARG. MENOR QUE 1,5 M, EM SOLO DE MOLE, EM LOCAIS COM ALTO NÍVEL DE INTERFERÊNCIA. AF_09/2024</t>
  </si>
  <si>
    <t>ESCAVAÇÃO MECANIZADA DE VALA COM PROF. MAIOR QUE 4,5 M ATÉ 6,0 M (MÉDIA MONTANTE E JUSANTE/UMA COMPOSIÇÃO POR TRECHO), ESCAVADEIRA (1,2 M3), LARG. DE 1,5 M A 2,5 M, EM SOLO DE 1A CATEGORIA, LOCAIS COM BAIXO NÍVEL DE INTERFERÊNCIA. AF_09/2024</t>
  </si>
  <si>
    <t>ESCAVAÇÃO MECANIZADA DE VALA COM PROF. MAIOR QUE 4,5 M ATÉ 6,0 M (MÉDIA MONTANTE E JUSANTE/UMA COMPOSIÇÃO POR TRECHO), ESCAVADEIRA (1,2 M3), LARG. DE 1,5 M A 2,5 M, EM SOLO DE 2A CATEGORIA, EM LOCAIS COM ALTO NÍVEL DE INTERFERÊNCIA. AF_09/2024</t>
  </si>
  <si>
    <t>ESCAVAÇÃO MECANIZADA DE VALA COM PROF. MAIOR QUE 4,5 M ATÉ 6,0 M (MÉDIA MONTANTE E JUSANTE/UMA COMPOSIÇÃO POR TRECHO), ESCAVADEIRA (1,2 M3), LARG. DE 1,5 M A 2,5 M, EM SOLO DE 2A CATEGORIA, LOCAIS COM BAIXO NÍVEL DE INTERFERÊNCIA. AF_09/2024</t>
  </si>
  <si>
    <t>ESCAVAÇÃO MECANIZADA DE VALA COM PROF. MAIOR QUE 4,5 M ATÉ 6,0 M (MÉDIA MONTANTE E JUSANTE/UMA COMPOSIÇÃO POR TRECHO), ESCAVADEIRA (1,2 M3), LARG. DE 1,5 M A 2,5 M, EM SOLO MOLE, EM LOCAIS COM ALTO NÍVEL DE INTERFERÊNCIA. AF_09/2024</t>
  </si>
  <si>
    <t>ESCAVAÇÃO MECANIZADA DE VALA COM PROF. MAIOR QUE 4,5 M ATÉ 6,0 M (MÉDIA MONTANTE E JUSANTE/UMA COMPOSIÇÃO POR TRECHO), ESCAVADEIRA (1,2 M3), LARG. DE 1,5 M A 2,5 M, EM SOLO MOLE, LOCAIS COM BAIXO NÍVEL DE INTERFERÊNCIA. AF_09/2024</t>
  </si>
  <si>
    <t>ESCAVAÇÃO MECANIZADA DE VALA COM PROF. MAIOR QUE 4,5 M ATÉ 6,0 M (MÉDIA MONTANTE E JUSANTE/UMA COMPOSIÇÃO POR TRECHO),COM ESCAVADEIRA (0,8 M3), LARG. MENOR QUE 1,5 M, EM SOLO DE 1A CATEGORIA, LOCAIS COM BAIXO NÍVEL DE INTERFERÊNCIA. AF_09/2024</t>
  </si>
  <si>
    <t>ESCAVAÇÃO MECANIZADA DE VALA COM PROF. MAIOR QUE 4,5 M ATÉ 6,0 M (MÉDIA MONTANTE E JUSANTE/UMA COMPOSIÇÃO POR TRECHO),COM ESCAVADEIRA (0,8 M3), LARG. MENOR QUE 1,5 M, EM SOLO MOLE, LOCAIS COM BAIXO NÍVEL DE INTERFERÊNCIA. AF_09/2024</t>
  </si>
  <si>
    <t>ESCAVAÇÃO MECANIZADA DE VALA COM PROF. MAIOR QUE 4,5 M ATÉ 6,0 M(MÉDIA MONTANTE E JUSANTE/UMA COMPOSIÇÃO POR TRECHO), ESCAVADEIRA (1,2 M3), LARG. DE 1,5 M A 2,5 M, EM SOLO DE 1A CATEGORIA, EM LOCAIS COM ALTO NÍVEL DE INTERFERÊNCIA. AF_09/2024</t>
  </si>
  <si>
    <t>ESCAVAÇÃO MECANIZADA DE VALA COM PROF.MAIOR QUE 3,0 M ATÉ 4,5 M (MÉDIA MONTANTE E JUSANTE/UMA COMPOSIÇÃO POR TRECHO), ESCAVADEIRA (0,8 M3), LARG. MENOR QUE 1,5 M, EM SOLO DE 2A CATEGORIA, LOCAIS COM BAIXO NÍVEL DE INTERFERÊNCIA. AF_09/2024</t>
  </si>
  <si>
    <t>ESCAVAÇÃO MECANIZADA DE VALA COM PROF.MAIOR QUE 3,0 M ATÉ 4,5 M (MÉDIA MONTANTE E JUSANTE/UMA COMPOSIÇÃO POR TRECHO), ESCAVADEIRA (0,8 M3), LARG. MENOR QUE 1,5 M, EM SOLO MOLE, LOCAIS COM BAIXO NÍVEL DE INTERFERÊNCIA. AF_09/2024</t>
  </si>
  <si>
    <t>ESCAVAÇÃO MECANIZADA DE VALA COM PROF.MAIOR QUE 4,5 M ATÉ 6,0 M (MÉDIA MONTANTE E JUSANTE/UMA COMPOSIÇÃO POR TRECHO),COM ESCAVADEIRA (0,8 M3), LARG. MENOR QUE 1,5 M, EM SOLO DE 2A CATEGORIA, EM LOCAIS COM ALTO NÍVEL DE INTERFERÊNCIA. AF_09/2024</t>
  </si>
  <si>
    <t>ESCAVAÇÃO MECANIZADA DE VALA COM PROF.MAIOR QUE 4,5 M ATÉ 6,0 M (MÉDIA MONTANTE E JUSANTE/UMA COMPOSIÇÃO POR TRECHO),COM ESCAVADEIRA (0,8 M3), LARG. MENOR QUE 1,5 M, EM SOLO DE 2A CATEGORIA, EM LOCAIS COM BAIXO NÍVEL DE INTERFERÊNCIA. AF_09/2024</t>
  </si>
  <si>
    <t>ESCAVAÇÃO MECANIZADA DE VALA COM PROFUNDIDADE ATÉ 1,5 M (MÉDIA MONTANTE E JUSANTE/UMA COMPOSIÇÃO POR TRECHO), RETROESCAV. (0,26 M3), LARGURA DE 0,8 M A 1,5 M, EM SOLO DE 1A CATEGORIA, LOCAIS COM BAIXO NÍVEL DE INTERFERÊNCIA. AF_09/2024</t>
  </si>
  <si>
    <t>ESCAVAÇÃO MECANIZADA DE VALA COM PROFUNDIDADE ATÉ 1,5 M (MÉDIA MONTANTE E JUSANTE/UMA COMPOSIÇÃO POR TRECHO), RETROESCAV. (0,26 M3), LARGURA MENOR QUE 0,8 M, EM SOLO DE 1A CATEGORIA, LOCAIS COM BAIXO NÍVEL DE INTERFERÊNCIA. AF_09/2024</t>
  </si>
  <si>
    <t>ESCAVAÇÃO MECANIZADA DE VALA COM PROFUNDIDADE MAIOR QUE 1,5 M ATÉ 3,0 M (MÉDIA MONTANTE E JUSANTE/UMA COMPOSIÇÃO POR TRECHO), RETROESCAV (0,26 M3), LARGURA DE 0,8 M A 1,5 M, EM SOLO DE 1A CATEGORIA, LOCAIS COM BAIXO NÍVEL DE INTERFERÊNCIA. AF_09/2024</t>
  </si>
  <si>
    <t>ESCAVAÇÃO MECANIZADA DE VALA COM PROFUNDIDADE MAIOR QUE 1,5 M ATÉ 3,0 M (MÉDIA MONTANTE E JUSANTE/UMA COMPOSIÇÃO POR TRECHO), RETROESCAV. (0,26 M3), LARGURA MENOR QUE 0,8 M, EM SOLO DE 1A CATEGORIA, LOCAIS COM BAIXO NÍVEL DE INTERFERÊNCIA. AF_09/2024</t>
  </si>
  <si>
    <t>DESMONTE DE MATERIAL DE 3ª CATEGORIA (BLOCOS DE ROCHAS OU MATACOS), EM VALA, COM MARTELETE PNEUMÁTICO MANUAL - EXCLUSIVE RETIRADA, CARGA E TRANSPORTE. AF_03/2021</t>
  </si>
  <si>
    <t>DESMONTE DE MATERIAL DE 3ª CATEGORIA, COM USO DE ARGAMASSA EXPANSIVA - EXCLUSIVE CARGA E TRANSPORTE. AF_03/2021</t>
  </si>
  <si>
    <t>DESMONTE DE MATERIAL DE 3ª CATEGORIA, COM USO DE ARGAMASSA EXPANSIVA, EM VALA - EXCLUSIVE RETIRADA, CARGA E TRANSPORTE. AF_03/2021</t>
  </si>
  <si>
    <t>DESMONTE DE MATERIAL DE 3ª CATEGORIA, COM USO DE EMULSÃO EXPLOSIVA ENCARTUCHADA - EXCLUSIVE CARGA E TRANSPORTE. AF_03/2021</t>
  </si>
  <si>
    <t>DESMONTE DE MATERIAL DE 3ª CATEGORIA, EM VALA, COM USO DE EMULSÃO EXPLOSIVA ENCARTUCHADA - EXCLUSIVE RETIRADA, CARGA E TRANSPORTE. AF_03/2021</t>
  </si>
  <si>
    <t>ESCAVAÇÃO DE VALA EM MATERIAL DE 3ª CATEGORIA, RESISTÊNCIA À COMPRESSÃO MAIOR OU IGUAL A 50 MPA, COM ROMPEDOR ACOPLADO EM ESCAVADEIRA HIDRÁULICA - EXCLUSIVE RETIRADA, CARGA E TRANSPORTE. AF_03/2021</t>
  </si>
  <si>
    <t>ESCAVAÇÃO DE VALA EM MATERIAL DE 3ª CATEGORIA, RESISTÊNCIA À COMPRESSÃO MENOR QUE 50 MPA, COM ROMPEDOR ACOPLADO EM ESCAVADEIRA HIDRÁULICA - EXCLUSIVE RETIRADA, CARGA E TRANSPORTE. AF_03/2021</t>
  </si>
  <si>
    <t>ESCAVAÇÃO DE VALA EM MATERIAL DE 3ª CATEGORIA, RESISTÊNCIA À COMPRESSÃO MENOR QUE 50 MPA, COM ROMPEDOR ACOPLADO EM RETROESCAVADEIRA - EXCLUSIVE RETIRADA CARGA E TRANSPORTE. AF_03/2021</t>
  </si>
  <si>
    <t>ESCAVAÇÃO EM MATERIAL DE 3ª CATEGORIA, RESISTÊNCIA À COMPRESSÃO MAIOR OU IGUAL A 50 MPA E MENOR QUE 70 MPA, COM ROMPEDOR ACOPLADO EM ESCAVADEIRA HIDRÁULICA - EXCLUSIVE CARGA E TRANSPORTE. AF_03/2021</t>
  </si>
  <si>
    <t>ESCAVAÇÃO EM MATERIAL DE 3ª CATEGORIA, RESISTÊNCIA À COMPRESSÃO MAIOR OU IGUAL A 70 MPA E MENOR QUE 90 MPA, COM ROMPEDOR ACOPLADO EM ESCAVADEIRA HIDRÁULICA - EXCLUSIVE CARGA E TRANSPORTE. AF_03/2021</t>
  </si>
  <si>
    <t>ESCAVAÇÃO EM MATERIAL DE 3ª CATEGORIA, RESISTÊNCIA À COMPRESSÃO MAIOR OU IGUAL A 90 MPA E MENOR QUE 110 MPA, COM ROMPEDOR ACOPLADO EM ESCAVADEIRA HIDRÁULICA - EXCLUSIVE CARGA E TRANSPORTE. AF_03/2021</t>
  </si>
  <si>
    <t>ESCAVAÇÃO EM MATERIAL DE 3ª CATEGORIA, RESISTÊNCIA À COMPRESSÃO MAIOR QUE 110 MPA, COM ROMPEDOR ACOPLADO EM ESCAVADEIRA HIDRÁULICA - EXCLUSIVE CARGA E TRANSPORTE. AF_03/2021</t>
  </si>
  <si>
    <t>ESCAVAÇÃO EM MATERIAL DE 3ª CATEGORIA, RESISTÊNCIA À COMPRESSÃO MENOR QUE 50 MPA, COM ROMPEDOR ACOPLADO EM ESCAVADEIRA HIDRÁULICA - EXCLUSIVE CARGA E TRANSPORTE. AF_03/2021</t>
  </si>
  <si>
    <t>ESCORAMENTO DE VALA, TIPO BLINDADEM, COM PROFUNDIDADE DE 0 A 1,5 M, LARGURA MAIOR OU IGUAL A 1,5 M E MENOR QUE 2,5 M - EXECUÇÃO E FORNECIMENTO, INCLUI MATERIAL. AF_01/2026</t>
  </si>
  <si>
    <t>ESCORAMENTO DE VALA, TIPO BLINDAGEM COM PROFUNDIDADE DE 0 A 1,5 M, LARGURA MAIOR OU IGUAL A 1,5 M E MENOR QUE 2,5 M - EXECUÇÃO, NÃO INCLUI MATERIAL. AF_01/2026</t>
  </si>
  <si>
    <t>ESCORAMENTO DE VALA, TIPO BLINDAGEM, COM PROFUNDIDADE DE 0 A 1,5 M, LARGURA MENOR QUE 1,5 M - EXECUÇÃO E FORNECIMENTO, INCLUI MATERIAL. AF_01/2026</t>
  </si>
  <si>
    <t>ESCORAMENTO DE VALA, TIPO BLINDAGEM, COM PROFUNDIDADE DE 0 A 1,5 M, LARGURA MENOR QUE 1,5 M - EXECUÇÃO, NÃO INCLUI MATERIAL. AF_01/2026</t>
  </si>
  <si>
    <t>ESCORAMENTO DE VALA, TIPO BLINDAGEM, COM PROFUNDIDADE DE 1,5 A 3,0 M, LARGURA MAIOR OU IGUAL A 1,5 M E MENOR QUE 2,5 M - EXECUÇÃO E FORNECIMENTO, INCLUI MATERIAL. AF_01/2026</t>
  </si>
  <si>
    <t>ESCORAMENTO DE VALA, TIPO BLINDAGEM, COM PROFUNDIDADE DE 1,5 A 3,0 M, LARGURA MAIOR OU IGUAL A 1,5 M E MENOR QUE 2,5 M - EXECUÇÃO, NÃO INCLUI MATERIAL. AF_01/2026</t>
  </si>
  <si>
    <t>ESCORAMENTO DE VALA, TIPO BLINDAGEM, COM PROFUNDIDADE DE 1,5 A 3,0 M, LARGURA MENOR QUE 1,5 M - EXECUÇÃO E FORNECIMENTO, INCLUI MATERIAL. AF_01/2026</t>
  </si>
  <si>
    <t>ESCORAMENTO DE VALA, TIPO BLINDAGEM, COM PROFUNDIDADE DE 1,5 A 3,0 M, LARGURA MENOR QUE 1,5 M - EXECUÇÃO, NÃO INCLUI MATERIAL. AF_01/2026</t>
  </si>
  <si>
    <t>ESCORAMENTO DE VALA, TIPO BLINDAGEM, COM PROFUNDIDADE DE 3,0 A 4,5 M, LARGURA MAIOR OU IGUAL A 1,5 M E MENOR QUE 2,5 M - EXECUÇÃO E FORNECIMENTO, INCLUI MATERIAL. AF_01/2026</t>
  </si>
  <si>
    <t>ESCORAMENTO DE VALA, TIPO BLINDAGEM, COM PROFUNDIDADE DE 3,0 A 4,5 M, LARGURA MAIOR OU IGUAL A 1,5 M E MENOR QUE 2,5 M - EXECUÇÃO, NÃO INCLUI MATERIAL. AF_01/2026</t>
  </si>
  <si>
    <t>ESCORAMENTO DE VALA, TIPO BLINDAGEM, COM PROFUNDIDADE DE 3,0 A 4,5 M, LARGURA MENOR QUE 1,5 M - EXECUÇÃO E FORNECIMENTO, INCLUI MATERIAL. AF_01/2026</t>
  </si>
  <si>
    <t>ESCORAMENTO DE VALA, TIPO BLINDAGEM, COM PROFUNDIDADE DE 3,0 A 4,5 M, LARGURA MENOR QUE 1,5 M - EXECUÇÃO, NÃO INCLUI MATERIAL. AF_01/2026</t>
  </si>
  <si>
    <t>ESCORAMENTO DE VALA, TIPO CONTÍNUO COM PERFIL METÁLICO "U", COM PROFUNDIDADE DE 0 A 1,5 M, LARGURA MENOR QUE 1,5 M. AF_01/2026</t>
  </si>
  <si>
    <t>ESCORAMENTO DE VALA, TIPO CONTÍNUO COM PERFIL METÁLICO "U", COM PROFUNDIDADE DE 1,5 A 3,0 M, LARGURA MAIOR OU IGUAL 1,5 M E MENOR QUE 2,5 M. AF_01/2026</t>
  </si>
  <si>
    <t>ESCORAMENTO DE VALA, TIPO CONTÍNUO COM PERFIL METÁLICO "U", COM PROFUNDIDADE DE 1,5 A 3,0 M, LARGURA MENOR QUE 1,5 M. AF_01/2026</t>
  </si>
  <si>
    <t>ESCORAMENTO DE VALA, TIPO CONTÍNUO COM PERFIL METÁLICO "U", COM PROFUNDIDADE DE 3,0 A 4,5 M, LARGURA MAIOR OU IGUAL A 1,5 M E MENOR QUE 2,5 M. AF_01/2026</t>
  </si>
  <si>
    <t>ESCORAMENTO DE VALA, TIPO CONTÍNUO COM PERFIL METÁLICO "U", COM PROFUNDIDADE DE 3,0 A 4,5 M, LARGURA MENOR QUE 1,5 M. AF_01/2026</t>
  </si>
  <si>
    <t>ESCORAMENTO DE VALA, TIPO CONTÍNUO, COM PROFUNDIDADE DE 0 A 1,5 M, LARGURA MAIOR OU IGUAL A 1,5 M E MENOR QUE 2,5 M. AF_01/2026</t>
  </si>
  <si>
    <t>ESCORAMENTO DE VALA, TIPO CONTÍNUO, COM PROFUNDIDADE DE 0 A 1,5 M, LARGURA MENOR QUE 1,5 M. AF_01/2026</t>
  </si>
  <si>
    <t>ESCORAMENTO DE VALA, TIPO CONTÍNUO, COM PROFUNDIDADE DE 1,5 A 3,0 M, LARGURA MAIOR OU IGUAL A 1,5 M E MENOR QUE 2,5 M. AF_01/2026</t>
  </si>
  <si>
    <t>ESCORAMENTO DE VALA, TIPO CONTÍNUO, COM PROFUNDIDADE DE 1,5 M A 3,0 M, LARGURA MENOR QUE 1,5 M. AF_01/2026</t>
  </si>
  <si>
    <t>ESCORAMENTO DE VALA, TIPO CONTÍNUO, COM PROFUNDIDADE DE 3,0 A 4,5 M, LARGURA MAIOR OU IGUAL A 1,5 E MENOR QUE 2,5 M. AF_01/2026</t>
  </si>
  <si>
    <t>ESCORAMENTO DE VALA, TIPO CONTÍNUO, COM PROFUNDIDADE DE 3,0 A 4,5 M, LARGURA MENOR QUE 1,5 M. AF_01/2026</t>
  </si>
  <si>
    <t>ESCORAMENTO DE VALA, TIPO DESCONTÍNUO, COM PROFUNDIDADE DE 0 A 1,5 M, LARGURA MAIOR OU IGUAL A 1,5 M E MENOR QUE 2,5 M. AF_01/2026</t>
  </si>
  <si>
    <t>ESCORAMENTO DE VALA, TIPO DESCONTÍNUO, COM PROFUNDIDADE DE 0 A 1,5 M, LARGURA MENOR QUE 1,5 M. AF_01/2026</t>
  </si>
  <si>
    <t>ESCORAMENTO DE VALA, TIPO DESCONTÍNUO, COM PROFUNDIDADE DE 1,5 A 3,0 M, LARGURA MAIOR OU IGUAL A 1,5 M E MENOR QUE 2,5 M. AF_01/2026</t>
  </si>
  <si>
    <t>ESCORAMENTO DE VALA, TIPO DESCONTÍNUO, COM PROFUNDIDADE DE 1,5 M A 3,0 M, LARGURA MENOR QUE 1,5 M. AF_01/2026</t>
  </si>
  <si>
    <t>ESCORAMENTO DE VALA, TIPO DESCONTÍNUO, COM PROFUNDIDADE DE 3,0 A 4,5 M, LARGURA MAIOR OU IGUAL A 1,5 E MENOR QUE 2,5 M. AF_01/2026</t>
  </si>
  <si>
    <t>ESCORAMENTO DE VALA, TIPO DESCONTÍNUO, COM PROFUNDIDADE DE 3,0 A 4,5 M, LARGURA MENOR QUE 1,5 M. AF_01/2026</t>
  </si>
  <si>
    <t>ESCORAMENTO DE VALA, TIPO ESTACA PRANCHA METÁLICA CRAVADA, COM PROFUNDIDADE DE 0 A 1,5 M. AF_01/2026</t>
  </si>
  <si>
    <t>ESCORAMENTO DE VALA, TIPO ESTACA PRANCHA METÁLICA CRAVADA, COM PROFUNDIDADE DE 1,5 A 3 M. AF_01/2026</t>
  </si>
  <si>
    <t>ESCORAMENTO DE VALA, TIPO ESTACA PRANCHA METÁLICA CRAVADA, COM PROFUNDIDADE DE 3 A 4,5 M. AF_01/2026</t>
  </si>
  <si>
    <t>ESCORAMENTO DE VALA, TIPO PONTALETEAMENTO, COM PROFUNDIDADE DE 0 A 1,5 M, LARGURA MAIOR OU IGUAL A 1,5 M E MENOR QUE 2,5 M. AF_01/2026</t>
  </si>
  <si>
    <t>ESCORAMENTO DE VALA, TIPO PONTALETEAMENTO, COM PROFUNDIDADE DE 0 A 1,5 M, LARGURA MENOR QUE 1,5 M. AF_01/2026</t>
  </si>
  <si>
    <t>ESCORAMENTO DE VALA, TIPO PONTALETEAMENTO, COM PROFUNDIDADE DE 1,5 A 3,0 M, LARGURA MAIOR OU IGUAL A 1,5 M E MENOR QUE 2,5 M. AF_01/2026</t>
  </si>
  <si>
    <t>ESCORAMENTO DE VALA, TIPO PONTALETEAMENTO, COM PROFUNDIDADE DE 1,5 A 3,0 M, LARGURA MENOR QUE 1,5 M. AF_01/2026</t>
  </si>
  <si>
    <t>ESCORAMENTO DE VALA, TIPO PONTALETEAMENTO, COM PROFUNDIDADE DE 3,0 A 4,5 M, LARGURA MAIOR OU IGUAL A 1,5 M E MENOR QUE 2,5 M. AF_01/2026</t>
  </si>
  <si>
    <t>ESCORAMENTO DE VALA, TIPO PONTALETEAMENTO, COM PROFUNDIDADE DE 3,0 A 4,5 M, LARGURA MENOR QUE 1,5 M. AF_01/2026</t>
  </si>
  <si>
    <t>ESCORAMENTO DE VALA,TIPO CONTÍNUO COM PERFIL METÁLICO "U", COM PROFUNDIDADE DE 0 A 1,5 M, LARGURA MAIOR OU IGUAL A 1,5 E MENOR QUE 2,5 M. AF_01/2026</t>
  </si>
  <si>
    <t>PREPARO DE FUNDO DE VALA COM LARGURA MAIOR OU IGUAL A 1,5 M E MENOR QUE 2,5 M (ACERTO DO SOLO NATURAL), EM LOCAL COM NÍVEL ALTO DE INTERFERÊNCIA. AF_01/2026</t>
  </si>
  <si>
    <t>PREPARO DE FUNDO DE VALA COM LARGURA MAIOR OU IGUAL A 1,5 M E MENOR QUE 2,5 M (ACERTO DO SOLO NATURAL), EM LOCAL COM NÍVEL BAIXO DE INTERFERÊNCIA. AF_01/2026</t>
  </si>
  <si>
    <t>PREPARO DE FUNDO DE VALA COM LARGURA MAIOR OU IGUAL A 1,5 M E MENOR QUE 2,5 M, COM CAMADA DE AREIA, LANÇAMENTO MANUAL. AF_01/2026</t>
  </si>
  <si>
    <t>PREPARO DE FUNDO DE VALA COM LARGURA MAIOR OU IGUAL A 1,5 M E MENOR QUE 2,5 M, COM CAMADA DE AREIA, LANÇAMENTO MECANIZADO. AF_01/2026</t>
  </si>
  <si>
    <t>PREPARO DE FUNDO DE VALA COM LARGURA MAIOR OU IGUAL A 1,5 M E MENOR QUE 2,5 M, COM CAMADA DE BRITA, LANÇAMENTO MANUAL. AF_01/2026</t>
  </si>
  <si>
    <t>PREPARO DE FUNDO DE VALA COM LARGURA MAIOR OU IGUAL A 1,5 M E MENOR QUE 2,5 M, COM CAMADA DE BRITA, LANÇAMENTO MECANIZADO. AF_01/2026</t>
  </si>
  <si>
    <t>PREPARO DE FUNDO DE VALA COM LARGURA MENOR QUE 1,5 M (ACERTO DO SOLO NATURAL), EM LOCAL COM NÍVEL ALTO DE INTERFERÊNCIA. AF_01/2026</t>
  </si>
  <si>
    <t>PREPARO DE FUNDO DE VALA COM LARGURA MENOR QUE 1,5 M (ACERTO DO SOLO NATURAL), EM LOCAL COM NÍVEL BAIXO DE INTERFERÊNCIA. AF_01/2026</t>
  </si>
  <si>
    <t>PREPARO DE FUNDO DE VALA COM LARGURA MENOR QUE 1,5 M, COM CAMADA DE AREIA, LANÇAMENTO MANUAL. AF_01/2026</t>
  </si>
  <si>
    <t>PREPARO DE FUNDO DE VALA COM LARGURA MENOR QUE 1,5 M, COM CAMADA DE AREIA, LANÇAMENTO MECANIZADO. AF_01/2026</t>
  </si>
  <si>
    <t>PREPARO DE FUNDO DE VALA COM LARGURA MENOR QUE 1,5 M, COM CAMADA DE BRITA, LANÇAMENTO MANUAL. AF_01/2026</t>
  </si>
  <si>
    <t>PREPARO DE FUNDO DE VALA COM LARGURA MENOR QUE 1,5 M, COM CAMADA DE BRITA, LANÇAMENTO MECANIZADO. AF_01/2026</t>
  </si>
  <si>
    <t>INSTALAÇÃO DE SISTEMA DE REBAIXAMENTO DE LENÇOL FREÁTICO POR POÇOS PROFUNDOS, DIÂMETRO DO POÇO DE 400 MM (EXCLUI O FORNECIMENTO E FUNCIONAMENTO DE BOMBAS). AF_12/2022</t>
  </si>
  <si>
    <t>INSTALAÇÃO DE TUBULAÇÃO (GEOMECÂNICA E DE SUCÇÃO) PARA SISTEMA DE REBAIXAMENTO DE LENÇOL FREÁTICO POR POÇOS PROFUNDOS COM BOMBA SUBMERSA, DIÂMETRO DO POÇO DE 400 MM. AF_12/2022</t>
  </si>
  <si>
    <t>INSTALAÇÃO E DESINSTALAÇÃO DE MANGOTES PARA SISTEMA DE REBAIXAMENTO DE LENÇOL FREÁTICO POR PONTEIRAS FILTRANTES. AF_12/2022</t>
  </si>
  <si>
    <t>INSTALAÇÃO E DESINSTALAÇÃO DE SISTEMA DE REBAIXAMENTO DE LENÇOL FREÁTICO POR PONTEIRAS FILTRANTES PARA OBRAS ESTACIONÁRIAS (EXCLUI O FORNECIMENTO E FUNCIONAMENTO DE BOMBAS). AF_12/2022</t>
  </si>
  <si>
    <t>INSTALAÇÃO E DESINSTALAÇÃO DE SISTEMA DE REBAIXAMENTO DE LENÇOL FREÁTICO POR PONTEIRAS FILTRANTES PARA OBRAS ITINERANTES (EXCLUI O FORNECIMENTO E FUNCIONAMENTO DE BOMBAS). AF_12/2022</t>
  </si>
  <si>
    <t>INSTALAÇÃO E DESINSTALAÇÃO DE TUBO COLETOR DE PVC, DIÂMETRO DE 100 MM, PARA SISTEMA DE REBAIXAMENTO DE LENÇOL FREÁTICO POR PONTEIRAS FILTRANTES. AF_12/2022</t>
  </si>
  <si>
    <t>INSTALAÇÃO E RETIRADA DE REVESTIMENTO METÁLICO PARA PERFURAÇÃO DE SOLO PARA SISTEMA DE REBAIXAMENTO DE LENÇOL FREÁTICO POR PORÇOS PROFUNDOS, DIÂMETRO DO POÇO DE 400 MM. AF_12/2022</t>
  </si>
  <si>
    <t>PERFURAÇÃO DE SOLO PARA SISTEMA DE REBAIXAMENTO DE LENÇOL FREÁTICO POR POÇOS PROFUNDOS, DIÂMETRO DO POÇO DE 400 MM. AF_12/2022</t>
  </si>
  <si>
    <t>PERFURAÇÃO DE SOLO, INSTALAÇÃO E DESINSTALAÇÃO DE PONTEIRAS PARA SISTEMA DE REBAIXAMENTO DE LENÇOL FREÁTICO POR PONTEIRAS FILTRANTES EM OBRAS ESTACIONÁRIAS. AF_12/2022</t>
  </si>
  <si>
    <t>PERFURAÇÃO DE SOLO, INSTALAÇÃO E DESINSTALAÇÃO DE PONTEIRAS PARA SISTEMA DE REBAIXAMENTO DE LENÇOL FREÁTICO POR PONTEIRAS FILTRANTES EM OBRAS ITINERANTES. AF_12/2022</t>
  </si>
  <si>
    <t>CAIXILHO FIXO DE ALUMÍNIO PARA VIDRO (VIDRO INCLUSO), BATENTE/ REQUADRO DE 4 A 14 CM, SEM GUARNIÇÃO/ ALIZAR, FIXAÇÃO COM PARAFUSOS, VEDAÇÃO COM SILICONE, EXCLUSIVE CONTRAMARCO - FORNECIMENTO E INSTALAÇÃO. AF_11/2024</t>
  </si>
  <si>
    <t>CAIXILHO FIXO DE PVC BRANCO PARA VIDRO (VIDRO INCLUSO), BATENTE/ REQUADRO DE 4 A 14 CM, SEM GUARNIÇÃO/ ALIZAR, COM FERRAGENS, FIXAÇÃO COM PARAFUSOS, VEDAÇÃO COM SILICONE, EXCLUSIVE CONTRAMARCO - FORNECIMENTO E INSTALAÇÃO. AF_11/2024</t>
  </si>
  <si>
    <t>CONTRAMARCO DE ALUMÍNIO, FIXAÇÃO COM ARGAMASSA - FORNECIMENTO E INSTALAÇÃO. AF_11/2024</t>
  </si>
  <si>
    <t>CONTRAMARCO DE ALUMÍNIO, FIXAÇÃO COM PARAFUSO - FORNECIMENTO E INSTALAÇÃO. AF_11/2024</t>
  </si>
  <si>
    <t>CONTRAMARCO DE AÇO, FIXAÇÃO COM ARGAMASSA - FORNECIMENTO E INSTALAÇÃO. AF_11/2024</t>
  </si>
  <si>
    <t>CONTRAMARCO DE AÇO, FIXAÇÃO COM PARAFUSO - FORNECIMENTO E INSTALAÇÃO. AF_11/2024</t>
  </si>
  <si>
    <t>GUARNIÇÃO DE ALUMÍNIO. AF_11/2024</t>
  </si>
  <si>
    <t>JANELA DE ALUMÍNIO DE CORRER COM 2 FOLHAS PARA VIDROS (VIDROS INCLUSOS) E PERSIANA INTEGRADA, BATENTE/ REQUADRO 6 A 14 CM, ACABAMENTO COM ACETATO OU BRILHANTE, FIXAÇÃO COM PARAFUSO, SEM GUARNIÇÃO/ ALIZAR, DIMENSÕES 120X120 CM, VEDAÇÃO COM SILICONE, EXCLUSIVE CONTRAMARCO - FORNECIMENTO E INSTALAÇÃO. AF_11/2024</t>
  </si>
  <si>
    <t>JANELA DE ALUMÍNIO DE CORRER COM 2 FOLHAS PARA VIDROS (VIDROS INCLUSOS), BATENTE/ REQUADRO 6 A 14 CM, ACABAMENTO COM ACETATO OU BRILHANTE, FIXAÇÃO COM PARAFUSO, SEM GUARNIÇÃO/ ALIZAR, DIMENSÕES 100X120 CM, VEDAÇÃO COM SILICONE, EXCLUSIVE CONTRAMARCO - FORNECIMENTO E INSTALAÇÃO. AF_11/2024</t>
  </si>
  <si>
    <t>JANELA DE ALUMÍNIO DE CORRER COM 2 FOLHAS PARA VIDROS (VIDROS INCLUSOS), COM BANDEIRA, BATENTE/ REQUADRO 6 A 14 CM, ACABAMENTO COM ACETATO OU BRILHANTE, FIXAÇÃO COM PARAFUSO, SEM GUARNIÇÃO/ ALIZAR, DIMENSÕES 100X120 CM, VEDAÇÃO COM SILICONE, EXCLUSIVE CONTRAMARCO - FORNECIMENTO E INSTALAÇÃO. AF_11/2024</t>
  </si>
  <si>
    <t>JANELA DE ALUMÍNIO DE CORRER COM 3 FOLHAS (2 VENEZIANAS E 1 FOLHA PARA VIDRO,VIDRO INCLUSO), BATENTE/ REQUADRO 6 A 14 CM, SEM ACABAMENTO, FIXAÇÃO COM PARAFUSO, SEM GUARNIÇÃO/ ALIZAR, DIMENSÕES 100X120 CM, VEDAÇÃO COM SILICONE, EXCLUSIVE CONTRAMARCO - FORNECIMENTO E INSTALAÇÃO. AF_11/2024</t>
  </si>
  <si>
    <t>JANELA DE ALUMÍNIO DE CORRER COM 4 FOLHAS PARA VIDROS (VIDROS INCLUSOS), COM BANDEIRA, BATENTE/ REQUADRO 6 A 14 CM, ACABAMENTO COM ACETATO OU BRILHANTE, FIXAÇÃO COM PARAFUSO, SEM GUARNIÇÃO/ ALIZAR, DIMENSÕES 150X120 CM, VEDAÇÃO COM SILICONE, EXCLUSIVE CONTRAMARCO - FORNECIMENTO E INSTALAÇÃO. AF_11/2024</t>
  </si>
  <si>
    <t>JANELA DE ALUMÍNIO DE CORRER COM 4 FOLHAS PARA VIDROS (VIDROS INCLUSOS), SEM BANDEIRA, BATENTE/ REQUADRO 6 A 14 CM, ACABAMENTO COM ACETATO OU BRILHANTE, FIXAÇÃO COM PARAFUSO, SEM GUARNIÇÃO/ ALIZAR, DIMENSÕES 150X120 CM, VEDAÇÃO COM SILICONE, EXCLUSIVE CONTRAMARCO - FORNECIMENTO E INSTALAÇÃO. AF_11/2024</t>
  </si>
  <si>
    <t>JANELA DE ALUMÍNIO TIPO MAXIM-AR, BATENTE/ REQUADRO 3 A 14 CM, VIDRO INCLUSO, FIXAÇÃO COM PARAFUSO, SEM GUARNIÇÃO/ ALIZAR, DIMENSÕES 60X80 (A X L) CM, SEM ACABAMENTO, VEDAÇÃO COM SILICONE, EXCLUSIVE CONTRAMARCO - FORNECIMENTO E INSTALAÇÃO. AF_11/2024</t>
  </si>
  <si>
    <t>JANELA DE ALUMÍNIO TIPO MAXIM-AR, VIDRO INCLUSO, COM BANDEIRA, FIXAÇÃO COM PARAFUSO, SEM GUARNIÇÃO/ ALIZAR, DIMENSÕES 100X80 (A X L) CM, SEM ACABAMENTO, VEDAÇÃO COM SILICONE, EXCLUSIVE CONTRAMARCO - FORNECIMENTO E INSTALAÇÃO. AF_11/2024</t>
  </si>
  <si>
    <t>JANELA DE AÇO DE CORRER COM 3 FOLHAS (2 VENEZIANAS E 1 PARA VIDRO - VIDRO INCLUSO), BATENTE/ REQUADRO INCLUSO (6 A 14 CM), FIXAÇÃO COM ARGAMASSA, COM PINTURA ANTICORROSIVA E PINTURA DE ACABAMENTO, COM FERRAGENS, FIXAÇÃO COM ARGAMASSA, EXCLUSIVE CONTRAMARCO - FORNECIMENTO E INSTALAÇÃO. AF_11/2024</t>
  </si>
  <si>
    <t>JANELA DE AÇO DE CORRER COM 4 FOLHAS PARA VIDRO (VIDROS NÃO INCLUSOS), BATENTE/ REQUADRO INCLUSO (6 A 14 CM), FIXAÇÃO COM ARGAMASSA, COM PINTURA ANTICORROSIVA, COM FERRAGENS, FIXAÇÃO COM ARGAMASSA, EXCLUSIVE CONTRAMARCO - FORNECIMENTO E INSTALAÇÃO. AF_11/2024</t>
  </si>
  <si>
    <t>JANELA DE AÇO GALVANIZADO TIPO MAXIMO-AR, PINT. ANTICORROSIVA, COM BATENTE/REQUADRO DE 6 A 14 CM, SEM VIDRO, COM GRADE, 1 FL, 60 X 80 CM (A X L), FIXAÇÃO COM ARGAMASSA, EXCLUSIVE CONTRAMARCO - FORNECIMENTO E INSTALAÇÃO. AF_11/2024</t>
  </si>
  <si>
    <t>JANELA DE AÇO TIPO BASCULANTE, PARA VIDROS (VIDROS NÃO INCLUSOS), BATENTE/ REQUADRO INCLUSO (6,5 A 14 CM), DIMENSÕES 60X60 CM, COM COM PINTURA ANTICORROSIVA, SEM ACABAMENTO, COM FERRAGENS, FIXAÇÃO COM ARGAMASSA, EXCLUSIVE CONTRAMARCO - FORNECIMENTO E INSTALAÇÃO. AF_11/2024</t>
  </si>
  <si>
    <t>JANELA DE MADEIRA CEDRINHO/ ANGELIM COMERCIAL/ CURUPIXA/ CUMARU OU EQUIVALENTE DA REGIÃO, TIPO MAXIMA AR, PARA VIDRO (VIDRO NÃO INCLUSO), CAIXA DO BATENTE/ MARCO DE 10 CM, COM GUARNIÇÕES/ ALIZAR E FERRAGENS, SEM ACABAMENTO, FIXAÇÃO COM PARAFUSOS E ESPUMA EXPANSIVA, EXCLUSIVE CONTRAMARCO - FORNECIMENTO E INSTALAÇÃO. AF_11/2024</t>
  </si>
  <si>
    <t>JANELA DE MADEIRA CEDRINHO/ ANGELIM COMERCIAL/ CURUPIXA/ CUMARU OU EQUIVALENTE, CAIXA DO BATENTE/ MARCO 10 CM, COM 6 FOLHAS (2 VENEZIANAS FIXAS, 2 VENEZIANAS DE CORRER E 2 FOLHAS DE CORRER PARA VIDRO, VIDROS NÃO INCLUSOS), COM GUARNIÇÃO/ ALIZAR, COM FERRAGENS, FIXAÇÃO COM PARAFUSOS E ESPUMA EXPANSIVA, EXCLUSIVE CONTRAMARCO - FORNECIMENTO E INSTALAÇÃO. AF_11/2024</t>
  </si>
  <si>
    <t>JANELA DE MADEIRA CEDRINHO/ ANGELIM COMERCIAL/ CURUPIXA/ CUMARU 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</si>
  <si>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MADEIRA CEDRINHO/ ANGELIM COMERCIAL/ CURUPIXA/ CUMARU OU EQUIVALENTE, VENEZIANAS PANTOGRÁFICAS DE CORRER E 2 FOLHAS PARA VIDROS DE CORRER (VIDROS NÃO INCLUSOS), GUARNIÇÕES/ MARCO INCLUSOS, FERRAGENS INCLUSAS, FIXAÇÃO COM PARAFUSOS E ESPUMA EXPANSIVA, EXCLUSIVE CONTRAMARCO - FORNECIMENTO E INSTALAÇÃO. AF_11/2024</t>
  </si>
  <si>
    <t>JANELA DE MADEIRA IMBUIA/CEDRO ARANA/CEDRO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</si>
  <si>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IMBUIA/CEDRO ARANA/CEDRO ROSAOU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</si>
  <si>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MADEIRA PINUS/ EUCALIPTO/ TAUARI/ VIROLA OU EQUIVALENTE DA REGIÃO, TIPO BASCULANTE, 2 FOLHAS PARA (VIDROS NÃO INCLUSOS), CAIXA DO BATENTE/ MARCO DE 10 CM, SEM GUARNIÇÕES/ ALIZAR, COM FERRAGENS, FIXAÇÃO COM PARAFUSOS E ESPUMA EXPANSIVA, EXCLUSIVE CONTRAMARCO - FORNECIMENTO E INSTALAÇÃO. AF_11/2024</t>
  </si>
  <si>
    <t>JANELA DE MADEIRA PINUS/ EUCALIPTO/ TAUARI/ VIROLA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</si>
  <si>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PINUS/EUCALIPTO/ TAUARI/ VIROLA 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</si>
  <si>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PVC BRANCO DE CORRER COM 2 FOLHAS PARA VIDRO (VIDROS INCLUSOS) E PERSIANA INTEGRADA, BATENTE/ REQUADRO DE 4 A 14 CM, DIMENSÕES 120X120 CM, COM GUARNIÇÃO/ ALIZAR, COM FERRAGENS, FIXAÇÃO COM PARAFUSOS, VEDAÇÃO COM SILICONE, EXCLUSIVE CONTRAMARCO - FORNECIMENTO E INSTALAÇÃO. AF_11/2024</t>
  </si>
  <si>
    <t>JANELA DE PVC BRANCO DE CORRER COM 3 FOLHAS (2 VENEZIANAS E 1 PARA VIDRO, VIDRO INCLUSO), BATENTE/ REQUADRO DE 4 A 14 CM, DIMENSÕES 100X200 CM, COM GUARNIÇÃO/ ALIZAR, COM FERRAGENS, FIXAÇÃO COM PARAFUSOS, VEDAÇÃO COM SILICONE, EXCLUSIVE CONTRAMARCO - FORNECIMENTO E INSTALAÇÃO. AF_11/2024</t>
  </si>
  <si>
    <t>JANELA DE PVC BRANCO TIPO MAXIM-AR (VIDRO INCLUSO), BATENTE/ REQUADRO DE 4 A 14 CM, DIMENSÕES 60X60 CM, COM GUARNIÇÃO/ ALIZAR, COM FERRAGENS, FIXAÇÃO COM PARAFUSOS, VEDAÇÃO COM SILICONE, EXCLUSIVE CONTRAMARCO - FORNECIMENTO E INSTALAÇÃO. AF_11/2024</t>
  </si>
  <si>
    <t>ALIZAR DE 5X1,5CM PARA PORTA FIXADO COM PREGOS - SOMENTE INSTALAÇÃO. AF_10/2025</t>
  </si>
  <si>
    <t>ALIZAR DE 5X1,5CM PARA PORTA FIXADO COM PREGOS, PADRÃO MÉDIO - FORNECIMENTO E INSTALAÇÃO. AF_10/2025</t>
  </si>
  <si>
    <t>ALIZAR DE 5X1,5CM PARA PORTA FIXADO COM PREGOS, PADRÃO POPULAR - FORNECIMENTO E INSTALAÇÃO. AF_10/2025</t>
  </si>
  <si>
    <t>BATENTE DE AÇO GALVANIZADO, COM PERFIL PRÉ-FABRICADO, FIXADO COM ARGAMASSA, COM SOLDA, GRAPAS E FUROS PARA FERRAGENS INCLUSOS. AF_10/2025</t>
  </si>
  <si>
    <t>BATENTE PARA PORTA COM BANDEIRA, FIXAÇÃO COM PARAFUSO E BUCHA. AF_10/2025</t>
  </si>
  <si>
    <t>BATENTE PARA PORTA DE MADEIRA, FIXAÇÃO COM ARGAMASSA, PADRÃO MÉDIO - FORNECIMENTO E INSTALAÇÃO. AF_10/2025</t>
  </si>
  <si>
    <t>BATENTE PARA PORTA DE MADEIRA, FIXAÇÃO COM ARGAMASSA, PADRÃO POPULAR FORNECIMENTO E INSTALAÇÃO. AF_10/2025</t>
  </si>
  <si>
    <t>BATENTE PARA PORTA DE MADEIRA, PADRÃO MÉDIO - FORNECIMENTO E MONTAGEM. AF_10/2025</t>
  </si>
  <si>
    <t>BATENTE PARA PORTA DE MADEIRA, PADRÃO POPULAR - FORNECIMENTO E MONTAGEM. AF_10/2025</t>
  </si>
  <si>
    <t>CREMONA EM LATÃO CROMADO OU POLIDO, COMPLETA. AF_10/2025</t>
  </si>
  <si>
    <t>DOBRADIÇA EM AÇO/FERRO, 3" X 2 1/2", E=1,9 A 2MM, SEN ANEL, CROMADO OU ZINCADO, TAMPA BOLA, COM PARAFUSOS. AF_10/2025</t>
  </si>
  <si>
    <t>DOBRADIÇA TIPO VAI E VEM EM LATÃO POLIDO 3". AF_10/2025</t>
  </si>
  <si>
    <t>FECHADURA DE EMBUTIR COM CILINDRO, EXTERNA, COMPLETA, ACABAMENTO PADRÃO MÉDIO, INCLUSO EXECUÇÃO DE FURO - FORNECIMENTO E INSTALAÇÃO. AF_10/2025</t>
  </si>
  <si>
    <t>FECHADURA DE EMBUTIR COM CILINDRO, EXTERNA, COMPLETA, ACABAMENTO PADRÃO POPULAR, INCLUSO EXECUÇÃO DE FURO - FORNECIMENTO E INSTALAÇÃO. AF_10/2025</t>
  </si>
  <si>
    <t>FECHADURA DE EMBUTIR PARA PORTA DE BANHEIRO, COMPLETA, ACABAMENTO PADRÃO MÉDIO, INCLUSO EXECUÇÃO DE FURO - FORNECIMENTO E INSTALAÇÃO. AF_10/2025</t>
  </si>
  <si>
    <t>FECHADURA DE EMBUTIR PARA PORTA DE BANHEIRO, COMPLETA, ACABAMENTO PADRÃO POPULAR, INCLUSO EXECUÇÃO DE FURO - FORNECIMENTO E INSTALAÇÃO. AF_10/2025</t>
  </si>
  <si>
    <t>FECHADURA DE EMBUTIR PARA PORTAS INTERNAS, COMPLETA, ACABAMENTO PADRÃO MÉDIO, COM EXECUÇÃO DE FURO - FORNECIMENTO E INSTALAÇÃO. AF_10/2025</t>
  </si>
  <si>
    <t>FECHADURA DE EMBUTIR PARA PORTAS INTERNAS, COMPLETA, ACABAMENTO PADRÃO POPULAR, COM EXECUÇÃO DE FURO - FORNECIMENTO E INSTALAÇÃO. AF_10/2025</t>
  </si>
  <si>
    <t>FECHO DE EMBUTIR TIPO UNHA 22CM. AF_10/2025</t>
  </si>
  <si>
    <t>FECHO DE EMBUTIR TIPO UNHA 40CM. AF_10/2025</t>
  </si>
  <si>
    <t>KIT DE PORTA DE MADEIRA FRISADA, SEMI-OCA (LEVE OU MÉDIA), PADRÃO MÉDIO 60X210CM, ESPESSURA DE 3CM, ITENS INCLUSOS: DOBRADIÇAS, MONTAGEM E INSTALAÇÃO DO BATENTE, SEM FECHADURA - FORNECIMENTO E INSTALAÇÃO. AF_10/2025</t>
  </si>
  <si>
    <t>KIT DE PORTA DE MADEIRA FRISADA, SEMI-OCA (LEVE OU MÉDIA), PADRÃO MÉDIO, 60X210CM, ESPESSURA DE 3CM, ITENS INCLUSOS: DOBRADIÇAS, MONTAGEM E INSTALAÇÃO DE BATENTE, FECHADURA COM EXECUÇÃO DO FURO - FORNECIMENTO E INSTALAÇÃO. AF_10/2025</t>
  </si>
  <si>
    <t>KIT DE PORTA DE MADEIRA FRISADA, SEMI-OCA (LEVE OU MÉDIA), PADRÃO MÉDIO, 70X210CM, ESPESSURA DE 3CM, ITENS INCLUSOS: DOBRADIÇAS, MONTAGEM E INSTALAÇÃO DE BATENTE, FECHADURA COM EXECUÇÃO DO FURO - FORNECIMENTO E INSTALAÇÃO. AF_10/2025</t>
  </si>
  <si>
    <t>KIT DE PORTA DE MADEIRA FRISADA, SEMI-OCA (LEVE OU MÉDIA), PADRÃO MÉDIO, 70X210CM, ESPESSURA DE 3CM, ITENS INCLUSOS: DOBRADIÇAS, MONTAGEM E INSTALAÇÃO DO BATENTE, SEM FECHADURA - FORNECIMENTO E INSTALAÇÃO. AF_10/2025</t>
  </si>
  <si>
    <t>KIT DE PORTA DE MADEIRA FRISADA, SEMI-OCA (LEVE OU MÉDIA), PADRÃO MÉDIO, 80X210CM, ESPESSURA DE 3,5CM, ITENS INCLUSOS: DOBRADIÇAS, MONTAGEM E INSTALAÇÃO DE BATENTE, FECHADURA COM EXECUÇÃO DO FURO - FORNECIMENTO E INSTALAÇÃO. AF_10/2025</t>
  </si>
  <si>
    <t>KIT DE PORTA DE MADEIRA FRISADA, SEMI-OCA (LEVE OU MÉDIA), PADRÃO MÉDIO, 80X210CM, ESPESSURA DE 3,5CM, ITENS INCLUSOS: DOBRADIÇAS, MONTAGEM E INSTALAÇÃO DO BATENTE, SEM FECHADURA - FORNECIMENTO E INSTALAÇÃO. AF_10/2025</t>
  </si>
  <si>
    <t>KIT DE PORTA DE MADEIRA FRISADA, SEMI-OCA (LEVE OU MÉDIA), PADRÃO POPULAR, 60X210CM, ESPESSURA DE 3CM, ITENS INCLUSOS: DOBRADIÇAS, MONTAGEM E INSTALAÇÃO DE BATENTE, FECHADURA COM EXECUÇÃO DO FURO - FORNECIMENTO E INSTALAÇÃO. AF_10/2025</t>
  </si>
  <si>
    <t>KIT DE PORTA DE MADEIRA FRISADA, SEMI-OCA (LEVE OU MÉDIA), PADRÃO POPULAR, 60X210CM, ESPESSURA DE 3CM, ITENS INCLUSOS: DOBRADIÇAS, MONTAGEM E INSTALAÇÃO DO BATENTE, SEM FECHADURA - FORNECIMENTO E INSTALAÇÃO. AF_10/2025</t>
  </si>
  <si>
    <t>KIT DE PORTA DE MADEIRA FRISADA, SEMI-OCA (LEVE OU MÉDIA), PADRÃO POPULAR, 70X210CM, ESPESSURA DE 3CM, ITENS INCLUSOS: DOBRADIÇAS, MONTAGEM E INSTALAÇÃO DE BATENTE, FECHADURA COM EXECUÇÃO DO FURO - FORNECIMENTO E INSTALAÇÃO. AF_10/2025</t>
  </si>
  <si>
    <t>KIT DE PORTA DE MADEIRA FRISADA, SEMI-OCA (LEVE OU MÉDIA), PADRÃO POPULAR, 70X210CM, ESPESSURA DE 3CM, ITENS INCLUSOS: DOBRADIÇAS, MONTAGEM E INSTALAÇÃO DO BATENTE, SEM FECHADURA - FORNECIMENTO E INSTALAÇÃO. AF_10/2025</t>
  </si>
  <si>
    <t>KIT DE PORTA DE MADEIRA FRISADA, SEMI-OCA (LEVE OU MÉDIA), PADRÃO POPULAR, 80X210CM, ESPESSURA DE 3,5CM, ITENS INCLUSOS: DOBRADIÇAS, MONTAGEM E INSTALAÇÃO DE BATENTE, FECHADURA COM EXECUÇÃO DO FURO - FORNECIMENTO E INSTALAÇÃO. AF_10/2025</t>
  </si>
  <si>
    <t>KIT DE PORTA DE MADEIRA FRISADA, SEMI-OCA (LEVE OU MÉDIA), PADRÃO POPULAR, 80X210CM, ESPESSURA DE 3,5CM, ITENS INCLUSOS: DOBRADIÇAS, MONTAGEM E INSTALAÇÃO DO BATENTE, SEM FECHADURA - FORNECIMENTO E INSTALAÇÃO. AF_10/2025</t>
  </si>
  <si>
    <t>KIT DE PORTA DE MADEIRA PARA PINTURA, MACIÇA (PESADA OU SUPERPESADA), PADRÃO MÉDIO, 80X210CM, ESPESSURA DE 3,5CM, ITENS INCLUSOS: DOBRADIÇAS, MONTAGEM E INSTALAÇÃO DO BATENTE, FECHADURA COM EXECUÇÃO DO FURO - FORNECIMENTO E INSTALAÇÃO. AF_10/2025</t>
  </si>
  <si>
    <t>KIT DE PORTA DE MADEIRA PARA PINTURA, MACIÇA (PESADA OU SUPERPESADA), PADRÃO MÉDIO, 90X210CM, ESPESSURA DE 3,5CM, ITENS INCLUSOS: DOBRADIÇAS, MONTAGEM E INSTALAÇÃO DO BATENTE, FECHADURA COM EXECUÇÃO DO FURO - FORNECIMENTO E INSTALAÇÃO. AF_10/2025</t>
  </si>
  <si>
    <t>KIT DE PORTA DE MADEIRA PARA PINTURA, MACIÇA (PESADA OU SUPERPESADA), PADRÃO POPULAR, 80X210CM, ESPESSURA DE 3,5CM, ITENS INCLUSOS: DOBRADIÇAS, MONTAGEM E INSTALAÇÃO DO BATENTE, FECHADURA COM EXECUÇÃO DO FURO - FORNECIMENTO E INSTALAÇÃO. AF_10/2025</t>
  </si>
  <si>
    <t>KIT DE PORTA DE MADEIRA PARA PINTURA, MACIÇA (PESADA OU SUPERPESADA), PADRÃO POPULAR, 90X210CM, ESPESSURA DE 3,5CM, ITENS INCLUSOS: DOBRADIÇAS, MONTAGEM E INSTALAÇÃO DO BATENTE, FECHADURA COM EXECUÇÃO DO FURO - FORNECIMENTO E INSTALAÇÃO. AF_10/2025</t>
  </si>
  <si>
    <t>KIT DE PORTA DE MADEIRA PARA PINTURA, SEMI-OCA (LEVE OU MÉDIA), PADRÃO MÉDIO, 60X210CM, ESPESSURA DE 3,5CM, ITENS INCLUSOS: DOBRADIÇAS, MONTAGEM E INSTALAÇÃO DO BATENTE, FECHADURA COM EXECUÇÃO DO FURO - FORNECIMENTO E INSTALAÇÃO. AF_10/2025</t>
  </si>
  <si>
    <t>KIT DE PORTA DE MADEIRA PARA PINTURA, SEMI-OCA (LEVE OU MÉDIA), PADRÃO MÉDIO, 60X210CM, ESPESSURA DE 3,5CM, ITENS INCLUSOS: DOBRADIÇAS, MONTAGEM E INSTALAÇÃO DO BATENTE, SEM FECHADURA - FORNECIMENTO E INSTALAÇÃO. AF_10/2025</t>
  </si>
  <si>
    <t>KIT DE PORTA DE MADEIRA PARA PINTURA, SEMI-OCA (LEVE OU MÉDIA), PADRÃO MÉDIO, 70X210CM, ESPESSURA DE 3,5CM, ITENS INCLUSOS: DOBRADIÇAS, MONTAGEM E INSTALAÇÃO DO BATENTE, FECHADURA COM EXECUÇÃO DO FURO - FORNECIMENTO E INSTALAÇÃO. AF_10/2025</t>
  </si>
  <si>
    <t>KIT DE PORTA DE MADEIRA PARA PINTURA, SEMI-OCA (LEVE OU MÉDIA), PADRÃO MÉDIO, 70X210CM, ESPESSURA DE 3,5CM, ITENS INCLUSOS: DOBRADIÇAS, MONTAGEM E INSTALAÇÃO DO BATENTE, SEM FECHADURA - FORNECIMENTO E INSTALAÇÃO. AF_10/2025</t>
  </si>
  <si>
    <t>KIT DE PORTA DE MADEIRA PARA PINTURA, SEMI-OCA (LEVE OU MÉDIA), PADRÃO MÉDIO, 80X210CM, ESPESSURA DE 3,5CM, ITENS INCLUSOS: DOBRADIÇAS, MONTAGEM E INSTALAÇÃO DO BATENTE, FECHADURA COM EXECUÇÃO DO FURO - FORNECIMENTO E INSTALAÇÃO. AF_10/2025</t>
  </si>
  <si>
    <t>KIT DE PORTA DE MADEIRA PARA PINTURA, SEMI-OCA (LEVE OU MÉDIA), PADRÃO MÉDIO, 80X210CM, ESPESSURA DE 3,5CM, ITENS INCLUSOS: DOBRADIÇAS, MONTAGEM E INSTALAÇÃO DO BATENTE, SEM FECHADURA - FORNECIMENTO E INSTALAÇÃO. AF_10/2025</t>
  </si>
  <si>
    <t>KIT DE PORTA DE MADEIRA PARA PINTURA, SEMI-OCA (LEVE OU MÉDIA), PADRÃO MÉDIO, 90X210CM, ESPESSURA DE 3,5CM, ITENS INCLUSOS: DOBRADIÇAS, MONTAGEM E INSTALAÇÃO DO BATENTE, FECHADURA COM EXECUÇÃO DO FURO - FORNECIMENTO E INSTALAÇÃO. AF_10/2025</t>
  </si>
  <si>
    <t>KIT DE PORTA DE MADEIRA PARA PINTURA, SEMI-OCA (LEVE OU MÉDIA), PADRÃO MÉDIO, 90X210CM, ESPESSURA DE 3,5CM, ITENS INCLUSOS: DOBRADIÇAS, MONTAGEM E INSTALAÇÃO DO BATENTE, SEM FECHADURA - FORNECIMENTO E INSTALAÇÃO. AF_10/2025</t>
  </si>
  <si>
    <t>KIT DE PORTA DE MADEIRA PARA PINTURA, SEMI-OCA (LEVE OU MÉDIA), PADRÃO POPULAR, 60X210CM, ESPESSURA DE 3,5CM, ITENS INCLUSOS: DOBRADIÇAS, MONTAGEM E INSTALAÇÃO DO BATENTE, FECHADURA COM EXECUÇÃO DO FURO - FORNECIMENTO E INSTALAÇÃO. AF_10/2025</t>
  </si>
  <si>
    <t>KIT DE PORTA DE MADEIRA PARA PINTURA, SEMI-OCA (LEVE OU MÉDIA), PADRÃO POPULAR, 60X210CM, ESPESSURA DE 3,5CM, ITENS INCLUSOS: DOBRADIÇAS, MONTAGEM E INSTALAÇÃO DO BATENTE, SEM FECHADURA - FORNECIMENTO E INSTALAÇÃO. AF_10/2025</t>
  </si>
  <si>
    <t>KIT DE PORTA DE MADEIRA PARA PINTURA, SEMI-OCA (LEVE OU MÉDIA), PADRÃO POPULAR, 70X210CM, ESPESSURA DE 3,5CM, ITENS INCLUSOS: DOBRADIÇAS, MONTAGEM E INSTALAÇÃO DO BATENTE, FECHADURA COM EXECUÇÃO DO FURO - FORNECIMENTO E INSTALAÇÃO. AF_10/2025</t>
  </si>
  <si>
    <t>KIT DE PORTA DE MADEIRA PARA PINTURA, SEMI-OCA (LEVE OU MÉDIA), PADRÃO POPULAR, 70X210CM, ESPESSURA DE 3,5CM, ITENS INCLUSOS: DOBRADIÇAS, MONTAGEM E INSTALAÇÃO DO BATENTE, SEM FECHADURA - FORNECIMENTO E INSTALAÇÃO. AF_10/2025</t>
  </si>
  <si>
    <t>KIT DE PORTA DE MADEIRA PARA PINTURA, SEMI-OCA (LEVE OU MÉDIA), PADRÃO POPULAR, 80X210CM, ESPESSURA DE 3,5CM, ITENS INCLUSOS: DOBRADIÇAS, MONTAGEM E INSTALAÇÃO DO BATENTE, FECHADURA COM EXECUÇÃO DO FURO - FORNECIMENTO E INSTALAÇÃO. AF_10/2025</t>
  </si>
  <si>
    <t>KIT DE PORTA DE MADEIRA PARA PINTURA, SEMI-OCA (LEVE OU MÉDIA), PADRÃO POPULAR, 80X210CM, ESPESSURA DE 3,5CM, ITENS INCLUSOS: DOBRADIÇAS, MONTAGEM E INSTALAÇÃO DO BATENTE, SEM FECHADURA - FORNECIMENTO E INSTALAÇÃO. AF_10/2025</t>
  </si>
  <si>
    <t>KIT DE PORTA DE MADEIRA PARA PINTURA, SEMI-OCA (LEVE OU MÉDIA), PADRÃO POPULAR, 90X210CM, ESPESSURA DE 3,5CM, ITENS INCLUSOS: DOBRADIÇAS, MONTAGEM E INSTALAÇÃO DO BATENTE, FECHADURA COM EXECUÇÃO DO FURO - FORNECIMENTO E INSTALAÇÃO. AF_10/2025</t>
  </si>
  <si>
    <t>KIT DE PORTA DE MADEIRA PARA PINTURA, SEMI-OCA (LEVE OU MÉDIA), PADRÃO POPULAR, 90X210CM, ESPESSURA DE 3,5CM, ITENS INCLUSOS: DOBRADIÇAS, MONTAGEM E INSTALAÇÃO DO BATENTE, SEM FECHADURA - FORNECIMENTO E INSTALAÇÃO. AF_10/2025</t>
  </si>
  <si>
    <t>KIT DE PORTA DE MADEIRA PARA PINTURA, SEMI-OCA (PESADA OU SUPERPESADA), PADRÃO MÉDIO, 80X210CM, ESPESSURA DE 3,5CM, ITENS INCLUSOS: DOBRADIÇAS, MONTAGEM E INSTALAÇÃO DO BATENTE, SEM FECHADURA - FORNECIMENTO E INSTALAÇÃO. AF_10/2025</t>
  </si>
  <si>
    <t>KIT DE PORTA DE MADEIRA PARA PINTURA, SEMI-OCA (PESADA OU SUPERPESADA), PADRÃO MÉDIO, 90X210CM, ESPESSURA DE 3,5CM, ITENS INCLUSOS: DOBRADIÇAS, MONTAGEM E INSTALAÇÃO DO BATENTE, SEM FECHADURA - FORNECIMENTO E INSTALAÇÃO. AF_10/2025</t>
  </si>
  <si>
    <t>KIT DE PORTA DE MADEIRA PARA PINTURA, SEMI-OCA (PESADA OU SUPERPESADA), PADRÃO POPULAR, 80X210CM, ESPESSURA DE 3,5CM, ITENS INCLUSOS: DOBRADIÇAS, MONTAGEM E INSTALAÇÃO DO BATENTE, SEM FECHADURA - FORNECIMENTO E INSTALAÇÃO. AF_10/2025</t>
  </si>
  <si>
    <t>KIT DE PORTA DE MADEIRA PARA PINTURA, SEMI-OCA (PESADA OU SUPERPESADA), PADRÃO POPULAR, 90X210CM, ESPESSURA DE 3,5CM, ITENS INCLUSOS: DOBRADIÇAS, MONTAGEM E INSTALAÇÃO DO BATENTE, SEM FECHADURA - FORNECIMENTO E INSTALAÇÃO. AF_10/2025</t>
  </si>
  <si>
    <t>KIT DE PORTA DE MADEIRA PARA VERNIZ, SEMI-OCA (LEVE OU MÉDIA), PADRÃO MÉDIO, 60X210CM, ESPESSURA DE 3,5CM, ITENS INCLUSOS: DOBRADIÇAS, MONTAGEM E INSTALAÇÃO DE BATENTE, FECHADURA COM EXECUÇÃO DO FURO - FORNECIMENTO E INSTALAÇÃO. AF_10/2025</t>
  </si>
  <si>
    <t>KIT DE PORTA DE MADEIRA PARA VERNIZ, SEMI-OCA (LEVE OU MÉDIA), PADRÃO MÉDIO, 60X210CM, ESPESSURA DE 3,5CM, ITENS INCLUSOS: DOBRADIÇAS, MONTAGEM E INSTALAÇÃO DO BATENTE, SEM FECHADURA - FORNECIMENTO E INSTALAÇÃO. AF_10/2025</t>
  </si>
  <si>
    <t>KIT DE PORTA DE MADEIRA PARA VERNIZ, SEMI-OCA (LEVE OU MÉDIA), PADRÃO MÉDIO, 70X210CM, ESPESSURA DE 3,5CM, ITENS INCLUSOS: DOBRADIÇAS, MONTAGEM E INSTALAÇÃO DE BATENTE, FECHADURA COM EXECUÇÃO DO FURO - FORNECIMENTO E INSTALAÇÃO. AF_10/2025</t>
  </si>
  <si>
    <t>KIT DE PORTA DE MADEIRA PARA VERNIZ, SEMI-OCA (LEVE OU MÉDIA), PADRÃO MÉDIO, 70X210CM, ESPESSURA DE 3,5CM, ITENS INCLUSOS: DOBRADIÇAS, MONTAGEM E INSTALAÇÃO DO BATENTE, SEM FECHADURA - FORNECIMENTO E INSTALAÇÃO. AF_10/2025</t>
  </si>
  <si>
    <t>KIT DE PORTA DE MADEIRA PARA VERNIZ, SEMI-OCA (LEVE OU MÉDIA), PADRÃO MÉDIO, 80X210CM, ESPESSURA DE 3,5CM, ITENS INCLUSOS: DOBRADIÇAS, MONTAGEM E INSTALAÇÃO DE BATENTE, FECHADURA COM EXECUÇÃO DO FURO - FORNECIMENTO E INSTALAÇÃO. AF_10/2025</t>
  </si>
  <si>
    <t>KIT DE PORTA DE MADEIRA PARA VERNIZ, SEMI-OCA (LEVE OU MÉDIA), PADRÃO MÉDIO, 80X210CM, ESPESSURA DE 3,5CM, ITENS INCLUSOS: DOBRADIÇAS, MONTAGEM E INSTALAÇÃO DO BATENTE, SEM FECHADURA - FORNECIMENTO E INSTALAÇÃO. AF_10/2025</t>
  </si>
  <si>
    <t>KIT DE PORTA DE MADEIRA PARA VERNIZ, SEMI-OCA (LEVE OU MÉDIA), PADRÃO MÉDIO, 90X210CM, ESPESSURA DE 3,5CM, ITENS INCLUSOS: DOBRADIÇAS, MONTAGEM E INSTALAÇÃO DE BATENTE, FECHADURA COM EXECUÇÃO DO FURO - FORNECIMENTO E INSTALAÇÃO. AF_10/2025</t>
  </si>
  <si>
    <t>KIT DE PORTA DE MADEIRA PARA VERNIZ, SEMI-OCA (LEVE OU MÉDIA), PADRÃO MÉDIO, 90X210CM, ESPESSURA DE 3,5CM, ITENS INCLUSOS: DOBRADIÇAS, MONTAGEM E INSTALAÇÃO DO BATENTE, SEM FECHADURA - FORNECIMENTO E INSTALAÇÃO. AF_10/2025</t>
  </si>
  <si>
    <t>KIT DE PORTA DE MADEIRA PARA VERNIZ, SEMI-OCA (LEVE OU MÉDIA), PADRÃO POPULAR, 60X210CM, ESPESSURA DE 3,5CM, ITENS INCLUSOS: DOBRADIÇAS, MONTAGEM E INSTALAÇÃO DE BATENTE, FECHADURA COM EXECUÇÃO DO FURO - FORNECIMENTO E INSTALAÇÃO. AF_10/2025</t>
  </si>
  <si>
    <t>KIT DE PORTA DE MADEIRA PARA VERNIZ, SEMI-OCA (LEVE OU MÉDIA), PADRÃO POPULAR, 60X210CM, ESPESSURA DE 3,5CM, ITENS INCLUSOS: DOBRADIÇAS, MONTAGEM E INSTALAÇÃO DO BATENTE, SEM FECHADURA - FORNECIMENTO E INSTALAÇÃO. AF_10/2025</t>
  </si>
  <si>
    <t>KIT DE PORTA DE MADEIRA PARA VERNIZ, SEMI-OCA (LEVE OU MÉDIA), PADRÃO POPULAR, 70X210CM, ESPESSURA DE 3,5CM, ITENS INCLUSOS: DOBRADIÇAS, MONTAGEM E INSTALAÇÃO DE BATENTE, FECHADURA COM EXECUÇÃO DO FURO - FORNECIMENTO E INSTALAÇÃO. AF_10/2025</t>
  </si>
  <si>
    <t>KIT DE PORTA DE MADEIRA PARA VERNIZ, SEMI-OCA (LEVE OU MÉDIA), PADRÃO POPULAR, 70X210CM, ESPESSURA DE 3,5CM, ITENS INCLUSOS: DOBRADIÇAS, MONTAGEM E INSTALAÇÃO DO BATENTE, SEM FECHADURA - FORNECIMENTO E INSTALAÇÃO. AF_10/2025</t>
  </si>
  <si>
    <t>KIT DE PORTA DE MADEIRA PARA VERNIZ, SEMI-OCA (LEVE OU MÉDIA), PADRÃO POPULAR, 80X210CM, ESPESSURA DE 3,5CM, ITENS INCLUSOS: DOBRADIÇAS, MONTAGEM E INSTALAÇÃO DE BATENTE, FECHADURA COM EXECUÇÃO DO FURO - FORNECIMENTO E INSTALAÇÃO. AF_10/2025</t>
  </si>
  <si>
    <t>KIT DE PORTA DE MADEIRA PARA VERNIZ, SEMI-OCA (LEVE OU MÉDIA), PADRÃO POPULAR, 80X210CM, ESPESSURA DE 3,5CM, ITENS INCLUSOS: DOBRADIÇAS, MONTAGEM E INSTALAÇÃO DO BATENTE, SEM FECHADURA - FORNECIMENTO E INSTALAÇÃO. AF_10/2025</t>
  </si>
  <si>
    <t>KIT DE PORTA DE MADEIRA PARA VERNIZ, SEMI-OCA (LEVE OU MÉDIA), PADRÃO POPULAR, 90X210CM, ESPESSURA DE 3,5CM, ITENS INCLUSOS: DOBRADIÇAS, MONTAGEM E INSTALAÇÃO DE BATENTE, FECHADURA COM EXECUÇÃO DO FURO - FORNECIMENTO E INSTALAÇÃO. AF_10/2025</t>
  </si>
  <si>
    <t>KIT DE PORTA DE MADEIRA PARA VERNIZ, SEMI-OCA (LEVE OU MÉDIA), PADRÃO POPULAR, 90X210CM, ESPESSURA DE 3,5CM, ITENS INCLUSOS: DOBRADIÇAS, MONTAGEM E INSTALAÇÃO DO BATENTE, SEM FECHADURA - FORNECIMENTO E INSTALAÇÃO. AF_10/2025</t>
  </si>
  <si>
    <t>KIT DE PORTA DE MADEIRA TIPO MEXICANA, MACIÇA (PESADA OU SUPERPESADA), PADRÃO MÉDIO, 80X210CM, ESPESSURA DE 3,5CM, ITENS INCLUSOS: DOBRADIÇAS, MONTAGEM E INSTALAÇÃO DE BATENTE, FECHADURA COM EXECUÇÃO DO FURO - FORNECIMENTO E INSTALAÇÃO. AF_10/2025</t>
  </si>
  <si>
    <t>KIT DE PORTA DE MADEIRA TIPO MEXICANA, MACIÇA (PESADA OU SUPERPESADA), PADRÃO MÉDIO, 80X210CM, ESPESSURA DE 3,5CM, ITENS INCLUSOS: DOBRADIÇAS, MONTAGEM E INSTALAÇÃO DO BATENTE, SEM FECHADURA - FORNECIMENTO E INSTALAÇÃO. AF_10/2025</t>
  </si>
  <si>
    <t>KIT DE PORTA DE MADEIRA TIPO MEXICANA, MACIÇA (PESADA OU SUPERPESADA), PADRÃO POPULAR, 80X210CM, ESPESSURA DE 3,5CM, ITENS INCLUSOS: DOBRADIÇAS, MONTAGEM E INSTALAÇÃO DE BATENTE, FECHADURA COM EXECUÇÃO DO FURO - FORNECIMENTO E INSTALAÇÃO. AF_10/2025</t>
  </si>
  <si>
    <t>KIT DE PORTA DE MADEIRA TIPO MEXICANA, MACIÇA (PESADA OU SUPERPESADA), PADRÃO POPULAR, 80X210CM, ESPESSURA DE 3,5CM, ITENS INCLUSOS: DOBRADIÇAS, MONTAGEM E INSTALAÇÃO DO BATENTE, SEM FECHADURA - FORNECIMENTO E INSTALAÇÃO. AF_10/2025</t>
  </si>
  <si>
    <t>KIT DE PORTA DE MADEIRA TIPO VENEZIANA, 80X210CM (ESPESSURA DE 3CM), PADRÃO MÉDIO, ITENS INCLUSOS: DOBRADIÇAS, MONTAGEM E INSTALAÇÃO DE BATENTE, FECHADURA COM EXECUÇÃO DO FURO - FORNECIMENTO E INSTALAÇÃO. AF_10/2025</t>
  </si>
  <si>
    <t>KIT DE PORTA DE MADEIRA TIPO VENEZIANA, 80X210CM (ESPESSURA DE 3CM), PADRÃO POPULAR, ITENS INCLUSOS: DOBRADIÇAS, MONTAGEM E INSTALAÇÃO DE BATENTE, FECHADURA COM EXECUÇÃO DO FURO - FORNECIMENTO E INSTALAÇÃO. AF_10/2025</t>
  </si>
  <si>
    <t>KIT DE PORTA DE MADEIRA TIPO VENEZIANA, PADRÃO MÉDIO, 80X210CM, ESPESSURA DE 3CM, ITENS INCLUSOS: DOBRADIÇAS, MONTAGEM E INSTALAÇÃO DO BATENTE, SEM FECHADURA - FORNECIMENTO E INSTALAÇÃO. AF_10/2025</t>
  </si>
  <si>
    <t>KIT DE PORTA DE MADEIRA TIPO VENEZIANA, PADRÃO POPULAR, 80X210CM, ESPESSURA DE 3CM, ITENS INCLUSOS: DOBRADIÇAS, MONTAGEM E INSTALAÇÃO DO BATENTE, SEM FECHADURA - FORNECIMENTO E INSTALAÇÃO. AF_10/2025</t>
  </si>
  <si>
    <t>KIT DE PORTA-PRONTA DE MADEIRA EM ACABAMENTO MELAMÍNICO BRANCO, FOLHA LEVE OU MÉDIA, 60X210CM, EXCLUSIVE FECHADURA, FIXAÇÃO COM PREENCHIMENTO PARCIAL DE ESPUMA EXPANSIVA - FORNECIMENTO E INSTALAÇÃO. AF_10/2025</t>
  </si>
  <si>
    <t>KIT DE PORTA-PRONTA DE MADEIRA EM ACABAMENTO MELAMÍNICO BRANCO, FOLHA LEVE OU MÉDIA, 70X210CM, EXCLUSIVE FECHADURA, FIXAÇÃO COM PREENCHIMENTO PARCIAL DE ESPUMA EXPANSIVA - FORNECIMENTO E INSTALAÇÃO. AF_10/2025</t>
  </si>
  <si>
    <t>KIT DE PORTA-PRONTA DE MADEIRA EM ACABAMENTO MELAMÍNICO BRANCO, FOLHA LEVE OU MÉDIA, 80X210CM, EXCLUSIVE FECHADURA, FIXAÇÃO COM PREENCHIMENTO PARCIAL DE ESPUMA EXPANSIVA - FORNECIMENTO E INSTALAÇÃO. AF_10/2025</t>
  </si>
  <si>
    <t>KIT DE PORTA-PRONTA DE MADEIRA EM ACABAMENTO MELAMÍNICO BRANCO, FOLHA LEVE OU MÉDIA, 90X210, EXCLUSIVE FECHADURA, FIXAÇÃO COM PREENCHIMENTO TOTAL DE ESPUMA EXPANSIVA - FORNECIMENTO E INSTALAÇÃO. AF_10/2025</t>
  </si>
  <si>
    <t>KIT DE PORTA-PRONTA DE MADEIRA EM ACABAMENTO MELAMÍNICO BRANCO, FOLHA LEVE OU MÉDIA, E BATENTE METÁLICO, 60X210CM, FIXAÇÃO COM ARGAMASSA - FORNECIMENTO E INSTALAÇÃO. AF_10/2025</t>
  </si>
  <si>
    <t>KIT DE PORTA-PRONTA DE MADEIRA EM ACABAMENTO MELAMÍNICO BRANCO, FOLHA LEVE OU MÉDIA, E BATENTE METÁLICO, 80X210CM, FIXAÇÃO COM ARGAMASSA - FORNECIMENTO E INSTALAÇÃO. AF_10/2025</t>
  </si>
  <si>
    <t>KIT DE PORTA-PRONTA DE MADEIRA EM ACABAMENTO MELAMÍNICO BRANCO, FOLHA LEVE OU MÉDIA, E BATENTE METÁLICO, 90X210CM, FIXAÇÃO COM ARGAMASSA - FORNECIMENTO E INSTALAÇÃO. AF_10/2025</t>
  </si>
  <si>
    <t>KIT DE PORTA-PRONTA DE MADEIRA EM ACABAMENTO MELAMÍNICO BRANCO, FOLHA PESADA OU SUPERPESADA, 80X210CM, FIXAÇÃO COM PREENCHIMENTO PARCIAL DE ESPUMA EXPANSIVA - FORNECIMENTO E INSTALAÇÃO. AF_10/2025</t>
  </si>
  <si>
    <t>KIT DE PORTA-PRONTA DE MADEIRA EM ACABAMENTO MELAMÍNICO BRANCO, FOLHA PESADA OU SUPERPESADA, 90X210CM, FIXAÇÃO COM PREENCHIMENTO TOTAL DE ESPUMA EXPANSIVA - FORNECIMENTO E INSTALAÇÃO. AF_10/2025</t>
  </si>
  <si>
    <t>KIT DE PORTA-PRONTA DE MADEIRA EM ACABAMENTO MELAMÍNICO BRANCO, FOLHA PESADA OU SUPERPESADA, E BATENTE METÁLICO, 80X210CM, FIXAÇÃO COM ARGAMASSA - FORNECIMENTO E INSTALAÇÃO. AF_10/2025</t>
  </si>
  <si>
    <t>KIT DE PORTA-PRONTA DE MADEIRA EM ACABAMENTO MELAMÍNICO BRANCO, FOLHA PESADA OU SUPERPESADA, E BATENTE METÁLICO, 90X210CM, FIXAÇÃO COM ARGAMASSA - FORNECIMENTO E INSTALAÇÃO. AF_10/2025</t>
  </si>
  <si>
    <t>PORTA CADEADO ZINCADO OXIDADO PRETO COM CADEADO DE AÇO INOX, LARGURA DE *50* MM. AF_10/2025</t>
  </si>
  <si>
    <t>PORTA CORTA-FOGO 160X210X5CM COM BARRA ANTI PÂNICO - FORNECIMENTO E INSTALAÇÃO. AF_10/2025</t>
  </si>
  <si>
    <t>PORTA CORTA-FOGO 80X210X5CM - FORNECIMENTO E INSTALAÇÃO. AF_10/2025</t>
  </si>
  <si>
    <t>PORTA CORTA-FOGO 80X210X5CM COM BARRA ANTI PÂNICO - FORNECIMENTO E INSTALAÇÃO. AF_10/2025</t>
  </si>
  <si>
    <t>PORTA CORTA-FOGO 90X210X5CM - FORNECIMENTO E INSTALAÇÃO. AF_10/2025</t>
  </si>
  <si>
    <t>PORTA DE ALUMÍNIO DE ABRIR PARA VIDRO SEM GUARNIÇÃO, 87X210CM, FIXAÇÃO COM PARAFUSOS, INCLUSIVE VIDROS - FORNECIMENTO E INSTALAÇÃO. AF_10/2025</t>
  </si>
  <si>
    <t>PORTA DE ALUMÍNIO DE ABRIR, P/ VIDRO, C/ GUARNIÇÃO, 87X210CM, FIXAÇÃO COM ARGAMASSA. AF_10/2025</t>
  </si>
  <si>
    <t>PORTA DE AÇO DE ABRIR, P/ VIDRO, C/ GUARNIÇÃO, 90X210CM, FIXAÇÃO COM ARGAMASSA. AF_10/2025</t>
  </si>
  <si>
    <t>PORTA DE CORRER DE ALUMÍNIO, COM DUAS FOLHAS PARA VIDRO, INCLUSO VIDRO LISO INCOLOR, FECHADURA E PUXADOR, SEM ALIZAR. AF_10/2025</t>
  </si>
  <si>
    <t>PORTA DE CORRER DE MADEIRA, FECHADURA E PUXADOR, COM ALIZAR. AF_10/2025</t>
  </si>
  <si>
    <t>PORTA DE FERRO, DE ABRIR, TIPO GRADE COM CHAPA, COM GUARNIÇÕES. AF_10/2025</t>
  </si>
  <si>
    <t>PORTA DE MADEIRA COMPENSADA LISA PARA PINTURA, 120X210X3,5CM, 2 FOLHAS, INCLUSO ADUELA 2A, ALIZAR 2A E DOBRADIÇAS. AF_10/2025</t>
  </si>
  <si>
    <t>PORTA DE MADEIRA FRISADA, SEMI-OCA (LEVE OU MÉDIA), 60X210CM, ESPESSURA DE 3,5CM, INCLUSO DOBRADIÇAS - FORNECIMENTO E INSTALAÇÃO. AF_10/2025</t>
  </si>
  <si>
    <t>PORTA DE MADEIRA FRISADA, SEMI-OCA (LEVE OU MÉDIA), 70X210CM, ESPESSURA DE 3,5CM, INCLUSO DOBRADIÇAS - FORNECIMENTO E INSTALAÇÃO. AF_10/2025</t>
  </si>
  <si>
    <t>PORTA DE MADEIRA FRISADA, SEMI-OCA (LEVE OU MÉDIA), 80X210CM, ESPESSURA DE 3,5CM, INCLUSO DOBRADIÇAS - FORNECIMENTO E INSTALAÇÃO. AF_10/2025</t>
  </si>
  <si>
    <t>PORTA DE MADEIRA PARA PINTURA, SEMI-OCA (LEVE OU MÉDIA), 60X210CM, ESPESSURA DE 3,5CM, INCLUSO DOBRADIÇAS - FORNECIMENTO E INSTALAÇÃO. AF_10/2025</t>
  </si>
  <si>
    <t>PORTA DE MADEIRA PARA PINTURA, SEMI-OCA (LEVE OU MÉDIA), 70X210CM, ESPESSURA DE 3,5CM, INCLUSO DOBRADIÇAS - FORNECIMENTO E INSTALAÇÃO. AF_10/2025</t>
  </si>
  <si>
    <t>PORTA DE MADEIRA PARA PINTURA, SEMI-OCA (LEVE OU MÉDIA), 80X210CM, ESPESSURA DE 3,5CM, INCLUSO DOBRADIÇAS - FORNECIMENTO E INSTALAÇÃO. AF_10/2025</t>
  </si>
  <si>
    <t>PORTA DE MADEIRA PARA PINTURA, SEMI-OCA (LEVE OU MÉDIA), 90X210CM, ESPESSURA DE 3,5CM, INCLUSO DOBRADIÇAS - FORNECIMENTO E INSTALAÇÃO. AF_10/2025</t>
  </si>
  <si>
    <t>PORTA DE MADEIRA PARA PINTURA, SEMI-OCA (PESADA OU SUPERPESADA), 80X210CM, ESPESSURA DE 4,0CM, INCLUSO DOBRADIÇAS - FORNECIMENTO E INSTALAÇÃO. AF_10/2025</t>
  </si>
  <si>
    <t>PORTA DE MADEIRA PARA VERNIZ, SEMI-OCA (LEVE OU MÉDIA), 60X210CM, ESPESSURA DE 3,5CM, INCLUSO DOBRADIÇAS - FORNECIMENTO E INSTALAÇÃO. AF_10/2025</t>
  </si>
  <si>
    <t>PORTA DE MADEIRA PARA VERNIZ, SEMI-OCA (LEVE OU MÉDIA), 70X210CM, ESPESSURA DE 3,5CM, INCLUSO DOBRADIÇAS - FORNECIMENTO E INSTALAÇÃO. AF_10/2025</t>
  </si>
  <si>
    <t>PORTA DE MADEIRA PARA VERNIZ, SEMI-OCA (LEVE OU MÉDIA), 80X210CM, ESPESSURA DE 3,5CM, INCLUSO DOBRADIÇAS - FORNECIMENTO E INSTALAÇÃO. AF_10/2025</t>
  </si>
  <si>
    <t>PORTA DE MADEIRA PARA VERNIZ, SEMI-OCA (LEVE OU MÉDIA), 90X210CM, ESPESSURA DE 3,5CM, INCLUSO DOBRADIÇAS - FORNECIMENTO E INSTALAÇÃO. AF_10/2025</t>
  </si>
  <si>
    <t>PORTA DE MADEIRA TIPO VENEZIANA, 80X210CM, ESPESSURA DE 3CM, INCLUSO DOBRADIÇAS - FORNECIMENTO E INSTALAÇÃO. AF_10/2025</t>
  </si>
  <si>
    <t>PORTA DE MADEIRA, MACIÇA (PESADA OU SUPERPESADA), 90X210CM, ESPESSURA DE 4,0CM, INCLUSO DOBRADIÇAS - FORNECIMENTO E INSTALAÇÃO. AF_10/2025</t>
  </si>
  <si>
    <t>PORTA DE MADEIRA, TIPO MEXICANA, MACIÇA (PESADA OU SUPERPESADA), 70X210CM, ESPESSURA DE 3,5CM, INCLUSO DOBRADIÇAS - FORNECIMENTO E INSTALAÇÃO. AF_10/2025</t>
  </si>
  <si>
    <t>PORTA EM ALUMÍNIO DE ABRIR TIPO VENEZIANA COM GUARNIÇÃO, FIXAÇÃO COM PARAFUSOS - FORNECIMENTO E INSTALAÇÃO. AF_10/2025</t>
  </si>
  <si>
    <t>PORTA EM AÇO DE ABRIR PARA VIDRO SEM GUARNIÇÃO, 90X210CM, FIXAÇÃO COM PARAFUSOS, EXCLUSIVE VIDROS - FORNECIMENTO E INSTALAÇÃO. AF_10/2025</t>
  </si>
  <si>
    <t>PORTA EM AÇO DE ABRIR TIPO VENEZIANA SEM GUARNIÇÃO, 90X210CM, FIXAÇÃO COM PARAFUSOS - FORNECIMENTO E INSTALAÇÃO. AF_10/2025</t>
  </si>
  <si>
    <t>PORTA-PRONTA DE MADEIRA, FOLHA LEVE OU MÉDIA, 70X210CM, FIXAÇÃO COM PREENCHIMENTO TOTAL DE ESPUMA EXPANSIVA - FORNECIMENTO E INSTALAÇÃO. AF_10/2025</t>
  </si>
  <si>
    <t>PORTA-PRONTA DE MADEIRA, FOLHA LEVE OU MÉDIA, 80X210CM, FIXAÇÃO COM PREENCHIMENTO TOTAL DE ESPUMA EXPANSIVA - FORNECIMENTO E INSTALAÇÃO. AF_10/2025</t>
  </si>
  <si>
    <t>PORTA-PRONTA DE MADEIRA, FOLHA PESADA OU SUPERPESADA, 80X210CM, FIXAÇÃO COM PREENCHIMENTO TOTAL DE ESPUMA EXPANSIVA - FORNECIMENTO E INSTALAÇÃO. AF_10/2025</t>
  </si>
  <si>
    <t>PUXADOR CENTRAL PARA ESQUADRIA DE MADEIRA. AF_10/2025</t>
  </si>
  <si>
    <t>RECOLOCACAO DE FOLHAS DE PORTA DE MADEIRA PESADA OU SUPER PESADA DE 90 CM DE LARGURA, CONSIDERANDO REAPROVEITAMENTO DO MATERIAL. AF_10/2025</t>
  </si>
  <si>
    <t>RECOLOCAÇÃO DE FOLHAS DE PORTA DE MADEIRA LEVE OU MÉDIA DE 60CM DE LARGURA, CONSIDERANDO REAPROVEITAMENTO DO MATERIAL. AF_10/2025</t>
  </si>
  <si>
    <t>RECOLOCAÇÃO DE FOLHAS DE PORTA DE MADEIRA LEVE OU MÉDIA DE 70CM DE LARGURA, CONSIDERANDO REAPROVEITAMENTO DO MATERIAL. AF_10/2025</t>
  </si>
  <si>
    <t>RECOLOCAÇÃO DE FOLHAS DE PORTA DE MADEIRA LEVE OU MÉDIA DE 80CM DE LARGURA, CONSIDERANDO REAPROVEITAMENTO DO MATERIAL. AF_10/2025</t>
  </si>
  <si>
    <t>RECOLOCAÇÃO DE FOLHAS DE PORTA DE MADEIRA LEVE OU MÉDIA DE 90CM DE LARGURA, CONSIDERANDO REAPROVEITAMENTO DO MATERIAL. AF_10/2025</t>
  </si>
  <si>
    <t>RECOLOCAÇÃO DE FOLHAS DE PORTA DE MADEIRA PESADA OU SUPERPESADA DE 80CM DE LARGURA, CONSIDERANDO REAPROVEITAMENTO DO MATERIAL. AF_10/2025</t>
  </si>
  <si>
    <t>TARJETA TIPO LIVRE/OCUPADO PARA PORTA DE BANHEIRO. AF_10/2025</t>
  </si>
  <si>
    <t>ESTACA BROCA DE CONCRETO, DIÂMETRO DE 30CM, ESCAVAÇÃO MANUAL COM TRADO CONCHA, INTEIRAMENTE ARMADA. AF_05/2020</t>
  </si>
  <si>
    <t>ESTACA CIRCULAR ESCAVADA COM FLUIDO ESTABILIZANTE (ESTACÃO), DIÂMETRO DE 110CM (EXCLUSIVE MOBILIZAÇÃO E DESMOBILIZAÇÃO). AF_05/2020</t>
  </si>
  <si>
    <t>ESTACA CIRCULAR ESCAVADA COM FLUIDO ESTABILIZANTE (ESTACÃO), DIÂMETRO DE 140CM (EXCLUSIVE MOBILIZAÇÃO E DESMOBILIZAÇÃO). AF_05/2020</t>
  </si>
  <si>
    <t>ESTACA CIRCULAR ESCAVADA COM FLUIDO ESTABILIZANTE (ESTACÃO), DIÂMETRO DE 80CM (EXCLUSIVE MOBILIZAÇÃO E DESMOBILIZAÇÃO). AF_05/2020</t>
  </si>
  <si>
    <t>ESTACA RETANGULAR ESCAVADA COM FLUIDO ESTABILIZANTE (BARRETE), 40 X 250CM (EXCLUSIVE MOBILIZAÇÃO E DESMOBILIZAÇÃO). AF_05/2020</t>
  </si>
  <si>
    <t>ESTACA RETANGULAR ESCAVADA COM FLUIDO ESTABILIZANTE (BARRETE), 60 X 250CM (EXCLUSIVE MOBILIZAÇÃO E DESMOBILIZAÇÃO). AF_05/2020</t>
  </si>
  <si>
    <t>ESTACA RETANGULAR ESCAVADA COM FLUIDO ESTABILIZANTE (BARRETE), 80 X 250CM (EXCLUSIVE MOBILIZAÇÃO E DESMOBILIZAÇÃO). AF_05/2020</t>
  </si>
  <si>
    <t>ESTACA STRAUSS, DIÂMETRO DE 25CM, COM ARMADURA DE ARRANQUE (EXCLUSIVE MOBILIZAÇÃO E DESMOBILIZAÇÃO). AF_05/2020</t>
  </si>
  <si>
    <t>ESTACA STRAUSS, DIÂMETRO DE 32CM, COM ARMADURA DE ARRANQUE (EXCLUSIVE MOBILIZAÇÃO E DESMOBILIZAÇÃO). AF_05/2020</t>
  </si>
  <si>
    <t>ESTACA STRAUSS, DIÂMETRO DE 32CM, INTEIRAMENTE ARMADA (EXCLUSIVE MOBILIZAÇÃO E DESMOBILIZAÇÃO). AF_05/2020</t>
  </si>
  <si>
    <t>ESTACA STRAUSS, DIÂMETRO DE 38CM, COM ARMADURA DE ARRANQUE (EXCLUSIVE MOBILIZAÇÃO E DESMOBILIZAÇÃO). AF_05/2020</t>
  </si>
  <si>
    <t>ESTACA STRAUSS, DIÂMETRO DE 38CM, INTEIRAMENTE ARMADA (EXCLUSIVE MOBILIZAÇÃO E DESMOBILIZAÇÃO). AF_05/2020</t>
  </si>
  <si>
    <t>ESTACA ESCAVADA MECANICAMENTE, SEM FLUIDO ESTABILIZANTE, COM 25CM DE DIÂMETRO, CONCRETO LANÇADO MANUALMENTE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</si>
  <si>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</si>
  <si>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</si>
  <si>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BOMBA LANÇA (EXCLUSIVE BOMBEAMENTO, MOBILIZAÇÃO E DESMOBILIZAÇÃO). AF_01/2020</t>
  </si>
  <si>
    <t>ESTACA ESCAVADA MECANICAMENTE, SEM FLUIDO ESTABILIZANTE, COM 60CM DE DIÂMETRO, CONCRETO LANÇADO POR CAMINHÃO BETONEIRA (EXCLUSIVE MOBILIZAÇÃO E DESMOBILIZAÇÃO). AF_01/2020</t>
  </si>
  <si>
    <t>ESTACA METÁLICA PARA FUNDAÇÃO, UTILIZANDO PERFIL LAMINADO HP310X125 (EXCLUSIVE MOBILIZAÇÃO E DESMOBILIZAÇÃO). AF_01/2020</t>
  </si>
  <si>
    <t>ESTACA RAIZ, DIÂMETRO DE 20 CM, PERFURADA EM ROCHA (EXCLUSIVE MOBILIZAÇÃO E DESMOBILIZAÇÃO). AF_03/2020</t>
  </si>
  <si>
    <t>ESTACA RAIZ, DIÂMETRO DE 20 CM, SEM PRESENÇA DE ROCHA (EXCLUSIVE MOBILIZAÇÃO E DESMOBILIZAÇÃO). AF_03/2020</t>
  </si>
  <si>
    <t>ESTACA RAIZ, DIÂMETRO DE 31 CM, PERFURADA EM ROCHA (EXCLUSIVE MOBILIZAÇÃO E DESMOBILIZAÇÃO). AF_03/2020</t>
  </si>
  <si>
    <t>ESTACA RAIZ, DIÂMETRO DE 31 CM, SEM PRESENÇA DE ROCHA (EXCLUSIVE MOBILIZAÇÃO E DESMOBILIZAÇÃO). AF_03/2020</t>
  </si>
  <si>
    <t>ESTACA RAIZ, DIÂMETRO DE 40 CM, PERFURADA EM ROCHA (EXCLUSIVE MOBILIZAÇÃO E DESMOBILIZAÇÃO). AF_03/2020</t>
  </si>
  <si>
    <t>ESTACA RAIZ, DIÂMETRO DE 40 CM, SEM PRESENÇA DE ROCHA (EXCLUSIVE MOBILIZAÇÃO E DESMOBILIZAÇÃO). AF_03/2020</t>
  </si>
  <si>
    <t>ESTACA RAIZ, DIÂMETRO DE 45 CM, PERFURADA EM ROCHA (EXCLUSIVE MOBILIZAÇÃO E DESMOBILIZAÇÃO). AF_03/2020</t>
  </si>
  <si>
    <t>ESTACA RAIZ, DIÂMETRO DE 45 CM, SEM PRESENÇA DE ROCHA (EXCLUSIVE MOBILIZAÇÃO E DESMOBILIZAÇÃO). AF_03/2020</t>
  </si>
  <si>
    <t>ESTACA HÉLICE CONTÍNUA, DIÂMETRO DE 30 CM, INCLUSO CONCRETO FCK=30MPA E BOMBEAMENTO (EXCLUSIVE ARMADURA, MOBILIZAÇÃO E DESMOBILIZAÇÃO). AF_03/2026</t>
  </si>
  <si>
    <t>ESTACA HÉLICE CONTÍNUA, DIÂMETRO DE 30 CM, INCLUSO CONCRETO FCK=30MPA, BOMBEAMENTO E ARMADURA MÍNIMA (EXCLUSIVE MOBILIZAÇÃO E DESMOBILIZAÇÃO). AF_03/2026</t>
  </si>
  <si>
    <t>ESTACA HÉLICE CONTÍNUA, DIÂMETRO DE 30 CM, INCLUSO CONCRETO FCK=40MPA E BOMBEAMENTO (EXCLUSIVE ARMADURA, MOBILIZAÇÃO E DESMOBILIZAÇÃO). AF_03/2026</t>
  </si>
  <si>
    <t>ESTACA HÉLICE CONTÍNUA, DIÂMETRO DE 30 CM, INCLUSO CONCRETO FCK=40MPA, BOMBEAMENTO E ARMADURA MÍNIMA (EXCLUSIVE MOBILIZAÇÃO E DESMOBILIZAÇÃO). AF_03/2026</t>
  </si>
  <si>
    <t>ESTACA HÉLICE CONTÍNUA, DIÂMETRO DE 50 CM, INCLUSO CONCRETO FCK=30MPA E BOMBEAMENTO (EXCLUSIVE ARMADURA, MOBILIZAÇÃO E DESMOBILIZAÇÃO). AF_03/2026</t>
  </si>
  <si>
    <t>ESTACA HÉLICE CONTÍNUA, DIÂMETRO DE 50 CM, INCLUSO CONCRETO FCK=30MPA, BOMBEAMENTO E ARMADURA MÍNIMA (EXCLUSIVE MOBILIZAÇÃO E DESMOBILIZAÇÃO). AF_03/2026</t>
  </si>
  <si>
    <t>ESTACA HÉLICE CONTÍNUA, DIÂMETRO DE 50 CM, INCLUSO CONCRETO FCK=40MPA E BOMBEAMENTO (EXCLUSIVE ARMADURA, MOBILIZAÇÃO E DESMOBILIZAÇÃO). AF_03/2026</t>
  </si>
  <si>
    <t>ESTACA HÉLICE CONTÍNUA, DIÂMETRO DE 50 CM, INCLUSO CONCRETO FCK=40MPA, BOMBEAMENTO E ARMADURA MÍNIMA (EXCLUSIVE MOBILIZAÇÃO E DESMOBILIZAÇÃO). AF_03/2026</t>
  </si>
  <si>
    <t>ESTACA HÉLICE CONTÍNUA, DIÂMETRO DE 70 CM, INCLUSO CONCRETO FCK=30MPA E BOMBEAMENTO (EXCLUSIVE ARMADURA, MOBILIZAÇÃO E DESMOBILIZAÇÃO). AF_03/2026</t>
  </si>
  <si>
    <t>ESTACA HÉLICE CONTÍNUA, DIÂMETRO DE 70 CM, INCLUSO CONCRETO FCK=30MPA, BOMBEAMENTO E ARMADURA MÍNIMA (EXCLUSIVE MOBILIZAÇÃO E DESMOBILIZAÇÃO). AF_03/2026</t>
  </si>
  <si>
    <t>ESTACA HÉLICE CONTÍNUA, DIÂMETRO DE 70 CM, INCLUSO CONCRETO FCK=40MPA E BOMBEAMENTO (EXCLUSIVE ARMADURA, MOBILIZAÇÃO E DESMOBILIZAÇÃO). AF_03/2026</t>
  </si>
  <si>
    <t>ESTACA HÉLICE CONTÍNUA, DIÂMETRO DE 70 CM, INCLUSO CONCRETO FCK=40MPA, BOMBEAMENTO E ARMADURA MÍNIMA (EXCLUSIVE MOBILIZAÇÃO E DESMOBILIZAÇÃO). AF_03/2026</t>
  </si>
  <si>
    <t>ESTACA HÉLICE CONTÍNUA, DIÂMETRO DE 80 CM, INCLUSO CONCRETO FCK=30MPA E BOMBEAMENTO (EXCLUSIVE ARMADURA, MOBILIZAÇÃO E DESMOBILIZAÇÃO). AF_03/2026</t>
  </si>
  <si>
    <t>ESTACA HÉLICE CONTÍNUA, DIÂMETRO DE 80 CM, INCLUSO CONCRETO FCK=30MPA, BOMBEAMENTO E ARMADURA MÍNIMA (EXCLUSIVE MOBILIZAÇÃO E DESMOBILIZAÇÃO). AF_03/2026</t>
  </si>
  <si>
    <t>ESTACA HÉLICE CONTÍNUA, DIÂMETRO DE 80 CM, INCLUSO CONCRETO FCK=40MPA E BOMBEAMENTO (EXCLUSIVE ARMADURA, MOBILIZAÇÃO E DESMOBILIZAÇÃO). AF_03/2026</t>
  </si>
  <si>
    <t>ESTACA HÉLICE CONTÍNUA, DIÂMETRO DE 80 CM, INCLUSO CONCRETO FCK=40MPA, BOMBEAMENTO E ARMADURA MÍNIMA (EXCLUSIVE MOBILIZAÇÃO E DESMOBILIZAÇÃO). AF_03/2026</t>
  </si>
  <si>
    <t>ESTACA HÉLICE CONTÍNUA, DIÂMETRO DE 90 CM, INCLUSO CONCRETO FCK=30MPA E BOMBEAMENTO (EXCLUSIVE ARMADURA, MOBILIZAÇÃO E DESMOBILIZAÇÃO). AF_03/2026</t>
  </si>
  <si>
    <t>ESTACA HÉLICE CONTÍNUA, DIÂMETRO DE 90 CM, INCLUSO CONCRETO FCK=30MPA, BOMBEAMENTO E ARMADURA MÍNIMA (EXCLUSIVE MOBILIZAÇÃO E DESMOBILIZAÇÃO). AF_03/2026</t>
  </si>
  <si>
    <t>ESTACA HÉLICE CONTÍNUA, DIÂMETRO DE 90 CM, INCLUSO CONCRETO FCK=40MPA E BOMBEAMENTO (EXCLUSIVE ARMADURA, MOBILIZAÇÃO E DESMOBILIZAÇÃO). AF_03/2026</t>
  </si>
  <si>
    <t>ESTACA HÉLICE CONTÍNUA, DIÂMETRO DE 90 CM, INCLUSO CONCRETO FCK=40MPA, BOMBEAMENTO E ARMADURA MÍNIMA (EXCLUSIVE MOBILIZAÇÃO E DESMOBILIZAÇÃO). AF_03/2026</t>
  </si>
  <si>
    <t>FABRICAÇÃO E INSTALAÇÃO DE MEIA TESOURA DE MADEIRA NÃO APARELHADA, COM VÃO DE 10 M, PARA TELHA CERÂMICA OU DE CONCRETO, INCLUSO IÇAMENTO. AF_10/2025</t>
  </si>
  <si>
    <t>FABRICAÇÃO E INSTALAÇÃO DE MEIA TESOURA DE MADEIRA NÃO APARELHADA, COM VÃO DE 10 M, PARA TELHA ONDULADA DE FIBROCIMENTO, ALUMÍNIO, PLÁSTICA OU TERMOACÚSTICA, INCLUSO IÇAMENTO. AF_10/2025</t>
  </si>
  <si>
    <t>FABRICAÇÃO E INSTALAÇÃO DE MEIA TESOURA DE MADEIRA NÃO APARELHADA, COM VÃO DE 11 M, PARA TELHA CERÂMICA OU DE CONCRETO, INCLUSO IÇAMENTO. AF_10/2025</t>
  </si>
  <si>
    <t>FABRICAÇÃO E INSTALAÇÃO DE MEIA TESOURA DE MADEIRA NÃO APARELHADA, COM VÃO DE 11 M, PARA TELHA ONDULADA DE FIBROCIMENTO, ALUMÍNIO, PLÁSTICA OU TERMOACÚSTICA, INCLUSO IÇAMENTO. AF_10/2025</t>
  </si>
  <si>
    <t>FABRICAÇÃO E INSTALAÇÃO DE MEIA TESOURA DE MADEIRA NÃO APARELHADA, COM VÃO DE 12 M, PARA TELHA CERÂMICA OU DE CONCRETO, INCLUSO IÇAMENTO. AF_10/2025</t>
  </si>
  <si>
    <t>FABRICAÇÃO E INSTALAÇÃO DE MEIA TESOURA DE MADEIRA NÃO APARELHADA, COM VÃO DE 12 M, PARA TELHA ONDULADA DE FIBROCIMENTO, ALUMÍNIO, PLÁSTICA OU TERMOACÚSTICA, INCLUSO IÇAMENTO. AF_10/2025</t>
  </si>
  <si>
    <t>FABRICAÇÃO E INSTALAÇÃO DE MEIA TESOURA DE MADEIRA NÃO APARELHADA, COM VÃO DE 3 M, PARA TELHA CERÂMICA OU DE CONCRETO, INCLUSO IÇAMENTO. AF_10/2025</t>
  </si>
  <si>
    <t>FABRICAÇÃO E INSTALAÇÃO DE MEIA TESOURA DE MADEIRA NÃO APARELHADA, COM VÃO DE 3 M, PARA TELHA ONDULADA DE FIBROCIMENTO, ALUMÍNIO, PLÁSTICA OU TERMOACÚSTICA, INCLUSO IÇAMENTO. AF_10/2025</t>
  </si>
  <si>
    <t>FABRICAÇÃO E INSTALAÇÃO DE MEIA TESOURA DE MADEIRA NÃO APARELHADA, COM VÃO DE 4 M, PARA TELHA CERÂMICA OU DE CONCRETO, INCLUSO IÇAMENTO. AF_10/2025</t>
  </si>
  <si>
    <t>FABRICAÇÃO E INSTALAÇÃO DE MEIA TESOURA DE MADEIRA NÃO APARELHADA, COM VÃO DE 4 M, PARA TELHA ONDULADA DE FIBROCIMENTO, ALUMÍNIO, PLÁSTICA OU TERMOACÚSTICA, INCLUSO IÇAMENTO. AF_10/2025</t>
  </si>
  <si>
    <t>FABRICAÇÃO E INSTALAÇÃO DE MEIA TESOURA DE MADEIRA NÃO APARELHADA, COM VÃO DE 5 M, PARA TELHA CERÂMICA OU DE CONCRETO, INCLUSO IÇAMENTO. AF_10/2025</t>
  </si>
  <si>
    <t>FABRICAÇÃO E INSTALAÇÃO DE MEIA TESOURA DE MADEIRA NÃO APARELHADA, COM VÃO DE 5 M, PARA TELHA ONDULADA DE FIBROCIMENTO, ALUMÍNIO, PLÁSTICA OU TERMOACÚSTICA, INCLUSO IÇAMENTO. AF_10/2025</t>
  </si>
  <si>
    <t>FABRICAÇÃO E INSTALAÇÃO DE MEIA TESOURA DE MADEIRA NÃO APARELHADA, COM VÃO DE 6 M, PARA TELHA CERÂMICA OU DE CONCRETO, INCLUSO IÇAMENTO. AF_10/2025</t>
  </si>
  <si>
    <t>FABRICAÇÃO E INSTALAÇÃO DE MEIA TESOURA DE MADEIRA NÃO APARELHADA, COM VÃO DE 6 M, PARA TELHA ONDULADA DE FIBROCIMENTO, ALUMÍNIO, PLÁSTICA OU TERMOACÚSTICA, INCLUSO IÇAMENTO. AF_10/2025</t>
  </si>
  <si>
    <t>FABRICAÇÃO E INSTALAÇÃO DE MEIA TESOURA DE MADEIRA NÃO APARELHADA, COM VÃO DE 7 M, PARA TELHA CERÂMICA OU DE CONCRETO, INCLUSO IÇAMENTO. AF_10/2025</t>
  </si>
  <si>
    <t>FABRICAÇÃO E INSTALAÇÃO DE MEIA TESOURA DE MADEIRA NÃO APARELHADA, COM VÃO DE 7 M, PARA TELHA ONDULADA DE FIBROCIMENTO, ALUMÍNIO, PLÁSTICA OU TERMOACÚSTICA, INCLUSO IÇAMENTO. AF_10/2025</t>
  </si>
  <si>
    <t>FABRICAÇÃO E INSTALAÇÃO DE MEIA TESOURA DE MADEIRA NÃO APARELHADA, COM VÃO DE 8 M, PARA TELHA CERÂMICA OU DE CONCRETO, INCLUSO IÇAMENTO. AF_10/2025</t>
  </si>
  <si>
    <t>FABRICAÇÃO E INSTALAÇÃO DE MEIA TESOURA DE MADEIRA NÃO APARELHADA, COM VÃO DE 8 M, PARA TELHA ONDULADA DE FIBROCIMENTO, ALUMÍNIO, PLÁSTICA OU TERMOACÚSTICA, INCLUSO IÇAMENTO. AF_10/2025</t>
  </si>
  <si>
    <t>FABRICAÇÃO E INSTALAÇÃO DE MEIA TESOURA DE MADEIRA NÃO APARELHADA, COM VÃO DE 9 M, PARA TELHA CERÂMICA OU DE CONCRETO, INCLUSO IÇAMENTO. AF_10/2025</t>
  </si>
  <si>
    <t>FABRICAÇÃO E INSTALAÇÃO DE MEIA TESOURA DE MADEIRA NÃO APARELHADA, COM VÃO DE 9 M, PARA TELHA ONDULADA DE FIBROCIMENTO, ALUMÍNIO, PLÁSTICA OU TERMOACÚSTICA, INCLUSO IÇAMENTO. AF_10/2025</t>
  </si>
  <si>
    <t>FABRICAÇÃO E INSTALAÇÃO DE PONTALETES DE AÇO PARA TELHADOS COM ATÉ 2 ÁGUAS E COM TELHA CERÂMICA (ENCAIXE/CAPA CANAL) OU DE CONCRETO EM EDIFÍCIO INSTITUCIONAL TÉRREO, INCLUSO TRANSPORTE VERTICAL, EXCLUSIVE PINTURA. AF_10/2025</t>
  </si>
  <si>
    <t>FABRICAÇÃO E INSTALAÇÃO DE PONTALETES DE AÇO PARA TELHADOS COM ATÉ 2 ÁGUAS E COM TELHA CERÂMICA (ENCAIXE/CAPA CANAL) OU DE CONCRETO EM EDIFÍCIO RESIDENCIAL MÚLTIPLOS PAVIMENTOS, INCLUSO TRANSPORTE VERTICAL, EXCLUSIVE PINTURA. AF_10/2025</t>
  </si>
  <si>
    <t>FABRICAÇÃO E INSTALAÇÃO DE PONTALETES DE AÇO PARA TELHADOS COM ATÉ 2 ÁGUAS E COM TELHA CERÂMICA (ENCAIXE/CAPA CANAL) OU DE CONCRETO EM EDIFÍCIO RESIDENCIAL TÉRREO/SOBRADO, INCLUSO TRANSPORTE VERTICAL, EXCLUSIVE PINTURA. AF_10/2025</t>
  </si>
  <si>
    <t>FABRICAÇÃO E INSTALAÇÃO DE PONTALETES DE AÇO PARA TELHADOS COM ATÉ 2 ÁGUAS E COM TELHA ONDULADA DE FIBROCIMENTO, ALUMÍNIO OU PLÁSTICA EM EDIFÍCIO INSTITUCIONAL TÉRREO, INCLUSO TRANSPORTE VERTICAL, EXCLUSIVE PINTURA. AF_10/2025</t>
  </si>
  <si>
    <t>FABRICAÇÃO E INSTALAÇÃO DE PONTALETES DE AÇO PARA TELHADOS COM ATÉ 2 ÁGUAS E COM TELHA ONDULADA DE FIBROCIMENTO, ALUMÍNIO OU PLÁSTICA EM EDIFÍCIO RESIDENCIAL MÚLTIPLOS PAVIMENTOS, INCLUSO TRANSPORTE VERTICAL, EXCLUSIVE PINTURA. AF_10/2025</t>
  </si>
  <si>
    <t>FABRICAÇÃO E INSTALAÇÃO DE PONTALETES DE AÇO PARA TELHADOS COM ATÉ 2 ÁGUAS E COM TELHA ONDULADA DE FIBROCIMENTO, ALUMÍNIO OU PLÁSTICA EM EDIFÍCIO RESIDENCIAL TÉRREO/SOBRADO, INCLUSO TRANSPORTE VERTICAL, EXCLUSIVE PINTURA. AF_10/2025</t>
  </si>
  <si>
    <t>FABRICAÇÃO E INSTALAÇÃO DE PONTALETES DE AÇO PARA TELHADOS COM MAIS QUE 2 ÁGUAS E COM TELHA CERÂMICA (ENCAIXE/CAPA CANAL) OU DE CONCRETO EM EDIFÍCIO INSTITUCIONAL TÉRREO, INCLUSO TRANSPORTE VERTICAL, EXCLUSIVE PINTURA. AF_10/2025</t>
  </si>
  <si>
    <t>FABRICAÇÃO E INSTALAÇÃO DE PONTALETES DE AÇO PARA TELHADOS COM MAIS QUE 2 ÁGUAS E COM TELHA CERÂMICA (ENCAIXE/CAPA CANAL) OU DE CONCRETO EM EDIFÍCIO RESIDENCIAL MÚLTIPLOS PAVIMENTOS, INCLUSO TRANSPORTE VERTICAL, EXCLUSIVE PINTURA. AF_10/2025</t>
  </si>
  <si>
    <t>FABRICAÇÃO E INSTALAÇÃO DE PONTALETES DE AÇO PARA TELHADOS COM MAIS QUE 2 ÁGUAS E COM TELHA CERÂMICA (ENCAIXE/CAPA CANAL) OU DE CONCRETO EM EDIFÍCIO RESIDENCIAL TÉRREO/SOBRADO, INCLUSO TRANSPORTE VERTICAL, EXCLUSIVE PINTURA. AF_10/2025</t>
  </si>
  <si>
    <t>FABRICAÇÃO E INSTALAÇÃO DE PONTALETES DE AÇO PARA TELHADOS COM MAIS QUE 2 ÁGUAS E COM TELHA ONDULADA DE FIBROCIMENTO, ALUMÍNIO OU PLÁSTICA EM EDIFÍCIO INSTITUCIONAL TÉRREO, INCLUSO TRANSPORTE VERTICAL, EXCLUSIVE PINTURA. AF_10/2025</t>
  </si>
  <si>
    <t>FABRICAÇÃO E INSTALAÇÃO DE PONTALETES DE AÇO PARA TELHADOS COM MAIS QUE 2 ÁGUAS E COM TELHA ONDULADA DE FIBROCIMENTO, ALUMÍNIO OU PLÁSTICA EM EDIFÍCIO RESIDENCIAL MÚLTIPLOS PAVIMENTOS, INCLUSO TRANSPORTE VERTICAL, EXCLUSIVE PINTURA. AF_10/2025</t>
  </si>
  <si>
    <t>FABRICAÇÃO E INSTALAÇÃO DE PONTALETES DE AÇO PARA TELHADOS COM MAIS QUE 2 ÁGUAS E COM TELHA ONDULADA DE FIBROCIMENTO, ALUMÍNIO OU PLÁSTICA EM EDIFÍCIO RESIDENCIAL TÉRREO/SOBRADO, INCLUSO TRANSPORTE VERTICAL, EXCLUSIVE PINTURA. AF_10/2025</t>
  </si>
  <si>
    <t>FABRICAÇÃO E INSTALAÇÃO DE PONTALETES DE MADEIRA NÃO APARELHADA PARA TELHADOS COM ATÉ 2 ÁGUAS E COM TELHA CERÂMICA (ENCAIXE/CAPA CANAL) OU DE CONCRETO EM EDIFÍCIO INSTITUCIONAL TÉRREO, INCLUSO TRANSPORTE VERTICAL. AF_10/2025</t>
  </si>
  <si>
    <t>FABRICAÇÃO E INSTALAÇÃO DE PONTALETES DE MADEIRA NÃO APARELHADA PARA TELHADOS COM ATÉ 2 ÁGUAS E COM TELHA CERÂMICA (ENCAIXE/CAPA CANAL) OU DE CONCRETO EM EDIFÍCIO RESIDENCIAL DE MÚLTIPLOS PAVIMENTOS, INCLUSO TRANSPORTE VERTICAL. AF_10/2025</t>
  </si>
  <si>
    <t>FABRICAÇÃO E INSTALAÇÃO DE PONTALETES DE MADEIRA NÃO APARELHADA PARA TELHADOS COM ATÉ 2 ÁGUAS E COM TELHA CERÂMICA (ENCAIXE/CAPA CANAL) OU DE CONCRETO EM EDIFÍCIO RESIDENCIAL TÉRREO/SOBRADO, INCLUSO TRANSPORTE VERTICAL. AF_10/2025</t>
  </si>
  <si>
    <t>FABRICAÇÃO E INSTALAÇÃO DE PONTALETES DE MADEIRA NÃO APARELHADA PARA TELHADOS COM ATÉ 2 ÁGUAS E COM TELHA ONDULADA DE FIBROCIMENTO, ALUMÍNIO OU PLÁSTICA EM EDIFÍCIO INSTITUCIONAL TÉRREO, INCLUSO TRANSPORTE VERTICAL. AF_10/2025</t>
  </si>
  <si>
    <t>FABRICAÇÃO E INSTALAÇÃO DE PONTALETES DE MADEIRA NÃO APARELHADA PARA TELHADOS COM ATÉ 2 ÁGUAS E COM TELHA ONDULADA DE FIBROCIMENTO, ALUMÍNIO OU PLÁSTICA EM EDIFÍCIO RESIDENCIAL DE MÚLTIPLOS PAVIMENTOS, INCLUSO TRANSPORTE VERTICAL. AF_10/2025</t>
  </si>
  <si>
    <t>FABRICAÇÃO E INSTALAÇÃO DE PONTALETES DE MADEIRA NÃO APARELHADA PARA TELHADOS COM ATÉ 2 ÁGUAS E COM TELHA ONDULADA DE FIBROCIMENTO, ALUMÍNIO OU PLÁSTICA EM EDIFÍCIO RESIDENCIAL TÉRREO/SOBRADO, INCLUSO TRANSPORTE VERTICAL. AF_10/2025</t>
  </si>
  <si>
    <t>FABRICAÇÃO E INSTALAÇÃO DE PONTALETES DE MADEIRA NÃO APARELHADA PARA TELHADOS COM MAIS QUE 2 ÁGUAS E COM TELHA CERÂMICA (ENCAIXE/CAPA CANAL) OU DE CONCRETO EM EDIFÍCIO INSTITUCIONAL TÉRREO, INCLUSO TRANSPORTE VERTICAL. AF_10/2025</t>
  </si>
  <si>
    <t>FABRICAÇÃO E INSTALAÇÃO DE PONTALETES DE MADEIRA NÃO APARELHADA PARA TELHADOS COM MAIS QUE 2 ÁGUAS E COM TELHA CERÂMICA (ENCAIXE/CAPA CANAL) OU DE CONCRETO EM EDIFÍCIO RESIDENCIAL DE MÚLTIPLOS PAVIMENTOS. AF_10/2025</t>
  </si>
  <si>
    <t>FABRICAÇÃO E INSTALAÇÃO DE PONTALETES DE MADEIRA NÃO APARELHADA PARA TELHADOS COM MAIS QUE 2 ÁGUAS E COM TELHA CERÂMICA (ENCAIXE/CAPA CANAL) OU DE CONCRETO EM EDIFÍCIO RESIDENCIAL TÉRREO/SOBRADO, INCLUSO TRANSPORTE VERTICAL. AF_10/2025</t>
  </si>
  <si>
    <t>FABRICAÇÃO E INSTALAÇÃO DE TESOURA (INTEIRA OU MEIA) EM AÇO, VÃOS MAIORES OU IGUAIS A 3,0 M E MENORES QUE 6,0 M, INCLUSO IÇAMENTO, EXCLUSIVE PINTURA. AF_10/2025</t>
  </si>
  <si>
    <t>FABRICAÇÃO E INSTALAÇÃO DE TESOURA (INTEIRA OU MEIA) EM AÇO, VÃOS MAIORES OU IGUAIS A 6,0 M E MENORES OU IGUAIS A 12,0 M, INCLUSO IÇAMENTO, EXCLUSIVE PINTURA. AF_10/2025</t>
  </si>
  <si>
    <t>FABRICAÇÃO E INSTALAÇÃO DE TESOURA INTEIRA EM AÇO, VÃO DE 10 M, PARA TELHA CERÂMICA OU DE CONCRETO, INCLUSO IÇAMENTO, EXCLUSIVE PINTURA. AF_10/2025</t>
  </si>
  <si>
    <t>FABRICAÇÃO E INSTALAÇÃO DE TESOURA INTEIRA EM AÇO, VÃO DE 10 M, PARA TELHA ONDULADA DE FIBROCIMENTO, METÁLICA, PLÁSTICA OU TERMOACÚSTICA, INCLUSO IÇAMENTO, EXCLUSIVE PINTURA. AF_10/2025</t>
  </si>
  <si>
    <t>FABRICAÇÃO E INSTALAÇÃO DE TESOURA INTEIRA EM AÇO, VÃO DE 11 M, PARA TELHA CERÂMICA OU DE CONCRETO, INCLUSO IÇAMENTO, EXCLUSIVE PINTURA. AF_10/2025</t>
  </si>
  <si>
    <t>FABRICAÇÃO E INSTALAÇÃO DE TESOURA INTEIRA EM AÇO, VÃO DE 11 M, PARA TELHA ONDULADA DE FIBROCIMENTO, METÁLICA, PLÁSTICA OU TERMOACÚSTICA, INCLUSO IÇAMENTO, EXCLUSIVE PINTURA. AF_10/2025</t>
  </si>
  <si>
    <t>FABRICAÇÃO E INSTALAÇÃO DE TESOURA INTEIRA EM AÇO, VÃO DE 12 M, PARA TELHA CERÂMICA OU DE CONCRETO, INCLUSO IÇAMENTO, EXCLUSIVE PINTURA. AF_10/2025</t>
  </si>
  <si>
    <t>FABRICAÇÃO E INSTALAÇÃO DE TESOURA INTEIRA EM AÇO, VÃO DE 12 M, PARA TELHA ONDULADA DE FIBROCIMENTO, METÁLICA, PLÁSTICA OU TERMOACÚSTICA, INCLUSO IÇAMENTO, EXCLUSIVE PINTURA. AF_10/2025</t>
  </si>
  <si>
    <t>FABRICAÇÃO E INSTALAÇÃO DE TESOURA INTEIRA EM AÇO, VÃO DE 3 M, PARA TELHA CERÂMICA OU DE CONCRETO, INCLUSO IÇAMENTO, EXCLUSIVE PINTURA. AF_10/2025</t>
  </si>
  <si>
    <t>FABRICAÇÃO E INSTALAÇÃO DE TESOURA INTEIRA EM AÇO, VÃO DE 3 M, PARA TELHA ONDULADA DE FIBROCIMENTO, METÁLICA, PLÁSTICA OU TERMOACÚSTICA, INCLUSO IÇAMENTO, EXCLUSIVE PINTURA. AF_10/2025</t>
  </si>
  <si>
    <t>FABRICAÇÃO E INSTALAÇÃO DE TESOURA INTEIRA EM AÇO, VÃO DE 4 M, PARA TELHA CERÂMICA OU DE CONCRETO, INCLUSO IÇAMENTO, EXCLUSIVE PINTURA. AF_10/2025</t>
  </si>
  <si>
    <t>FABRICAÇÃO E INSTALAÇÃO DE TESOURA INTEIRA EM AÇO, VÃO DE 4 M, PARA TELHA ONDULADA DE FIBROCIMENTO, METÁLICA, PLÁSTICA OU TERMOACÚSTICA, INCLUSO IÇAMENTO, EXCLUSIVE PINTURA. AF_10/2025</t>
  </si>
  <si>
    <t>FABRICAÇÃO E INSTALAÇÃO DE TESOURA INTEIRA EM AÇO, VÃO DE 5 M, PARA TELHA CERÂMICA OU DE CONCRETO, INCLUSO IÇAMENTO, EXCLUSIVE PINTURA. AF_10/2025</t>
  </si>
  <si>
    <t>FABRICAÇÃO E INSTALAÇÃO DE TESOURA INTEIRA EM AÇO, VÃO DE 5 M, PARA TELHA ONDULADA DE FIBROCIMENTO, METÁLICA, PLÁSTICA OU TERMOACÚSTICA, INCLUSO IÇAMENTO, EXCLUSIVE PINTURA. AF_10/2025</t>
  </si>
  <si>
    <t>FABRICAÇÃO E INSTALAÇÃO DE TESOURA INTEIRA EM AÇO, VÃO DE 6 M, PARA TELHA CERÂMICA OU DE CONCRETO, INCLUSO IÇAMENTO, EXCLUSIVE PINTURA. AF_10/2025</t>
  </si>
  <si>
    <t>FABRICAÇÃO E INSTALAÇÃO DE TESOURA INTEIRA EM AÇO, VÃO DE 6 M, PARA TELHA ONDULADA DE FIBROCIMENTO, METÁLICA, PLÁSTICA OU TERMOACÚSTICA, INCLUSO IÇAMENTO, EXCLUSIVE PINTURA. AF_10/2025</t>
  </si>
  <si>
    <t>FABRICAÇÃO E INSTALAÇÃO DE TESOURA INTEIRA EM AÇO, VÃO DE 7 M, PARA TELHA CERÂMICA OU DE CONCRETO, INCLUSO IÇAMENTO, EXCLUSIVE PINTURA. AF_10/2025</t>
  </si>
  <si>
    <t>FABRICAÇÃO E INSTALAÇÃO DE TESOURA INTEIRA EM AÇO, VÃO DE 7 M, PARA TELHA ONDULADA DE FIBROCIMENTO, METÁLICA, PLÁSTICA OU TERMOACÚSTICA, INCLUSO IÇAMENTO, EXCLUSIVE PINTURA. AF_10/2025</t>
  </si>
  <si>
    <t>FABRICAÇÃO E INSTALAÇÃO DE TESOURA INTEIRA EM AÇO, VÃO DE 8 M, PARA TELHA CERÂMICA OU DE CONCRETO, INCLUSO IÇAMENTO, EXCLUSIVE PINTURA. AF_10/2025</t>
  </si>
  <si>
    <t>FABRICAÇÃO E INSTALAÇÃO DE TESOURA INTEIRA EM AÇO, VÃO DE 8 M, PARA TELHA ONDULADA DE FIBROCIMENTO, METÁLICA, PLÁSTICA OU TERMOACÚSTICA, INCLUSO IÇAMENTO, EXCLUSIVE PINTURA. AF_10/2025</t>
  </si>
  <si>
    <t>FABRICAÇÃO E INSTALAÇÃO DE TESOURA INTEIRA EM AÇO, VÃO DE 9 M, PARA TELHA CERÂMICA OU DE CONCRETO, INCLUSO IÇAMENTO, EXCLUSIVE PINTURA. AF_10/2025</t>
  </si>
  <si>
    <t>FABRICAÇÃO E INSTALAÇÃO DE TESOURA INTEIRA EM AÇO, VÃO DE 9 M, PARA TELHA ONDULADA DE FIBROCIMENTO, METÁLICA, PLÁSTICA OU TERMOACÚSTICA, INCLUSO IÇAMENTO, EXCLUSIVE PINTURA. AF_10/2025</t>
  </si>
  <si>
    <t>FABRICAÇÃO E INSTALAÇÃO DE TESOURA INTEIRA EM MADEIRA NÃO APARELHADA, VÃO DE 10 M, PARA TELHA CERÂMICA OU DE CONCRETO, INCLUSO IÇAMENTO. AF_10/2025</t>
  </si>
  <si>
    <t>FABRICAÇÃO E INSTALAÇÃO DE TESOURA INTEIRA EM MADEIRA NÃO APARELHADA, VÃO DE 10 M, PARA TELHA ONDULADA DE FIBROCIMENTO, METÁLICA, PLÁSTICA OU TERMOACÚSTICA, INCLUSO IÇAMENTO. AF_10/2025</t>
  </si>
  <si>
    <t>FABRICAÇÃO E INSTALAÇÃO DE TESOURA INTEIRA EM MADEIRA NÃO APARELHADA, VÃO DE 11 M, PARA TELHA CERÂMICA OU DE CONCRETO, INCLUSO IÇAMENTO. AF_10/2025</t>
  </si>
  <si>
    <t>FABRICAÇÃO E INSTALAÇÃO DE TESOURA INTEIRA EM MADEIRA NÃO APARELHADA, VÃO DE 11 M, PARA TELHA ONDULADA DE FIBROCIMENTO, METÁLICA, PLÁSTICA OU TERMOACÚSTICA, INCLUSO IÇAMENTO. AF_10/2025</t>
  </si>
  <si>
    <t>FABRICAÇÃO E INSTALAÇÃO DE TESOURA INTEIRA EM MADEIRA NÃO APARELHADA, VÃO DE 12 M, PARA TELHA CERÂMICA OU DE CONCRETO, INCLUSO IÇAMENTO. AF_10/2025</t>
  </si>
  <si>
    <t>FABRICAÇÃO E INSTALAÇÃO DE TESOURA INTEIRA EM MADEIRA NÃO APARELHADA, VÃO DE 12 M, PARA TELHA ONDULADA DE FIBROCIMENTO, METÁLICA, PLÁSTICA OU TERMOACÚSTICA, INCLUSO IÇAMENTO. AF_10/2025</t>
  </si>
  <si>
    <t>FABRICAÇÃO E INSTALAÇÃO DE TESOURA INTEIRA EM MADEIRA NÃO APARELHADA, VÃO DE 3 M, PARA TELHA CERÂMICA OU DE CONCRETO, INCLUSO IÇAMENTO. AF_10/2025</t>
  </si>
  <si>
    <t>FABRICAÇÃO E INSTALAÇÃO DE TESOURA INTEIRA EM MADEIRA NÃO APARELHADA, VÃO DE 3 M, PARA TELHA ONDULADA DE FIBROCIMENTO, METÁLICA, PLÁSTICA OU TERMOACÚSTICA, INCLUSO IÇAMENTO. AF_10/2025</t>
  </si>
  <si>
    <t>FABRICAÇÃO E INSTALAÇÃO DE TESOURA INTEIRA EM MADEIRA NÃO APARELHADA, VÃO DE 4 M, PARA TELHA CERÂMICA OU DE CONCRETO, INCLUSO IÇAMENTO. AF_10/2025</t>
  </si>
  <si>
    <t>FABRICAÇÃO E INSTALAÇÃO DE TESOURA INTEIRA EM MADEIRA NÃO APARELHADA, VÃO DE 4 M, PARA TELHA ONDULADA DE FIBROCIMENTO, METÁLICA, PLÁSTICA OU TERMOACÚSTICA, INCLUSO IÇAMENTO. AF_10/2025</t>
  </si>
  <si>
    <t>FABRICAÇÃO E INSTALAÇÃO DE TESOURA INTEIRA EM MADEIRA NÃO APARELHADA, VÃO DE 5 M, PARA TELHA CERÂMICA OU DE CONCRETO, INCLUSO IÇAMENTO. AF_10/2025</t>
  </si>
  <si>
    <t>FABRICAÇÃO E INSTALAÇÃO DE TESOURA INTEIRA EM MADEIRA NÃO APARELHADA, VÃO DE 5 M, PARA TELHA ONDULADA DE FIBROCIMENTO, METÁLICA, PLÁSTICA OU TERMOACÚSTICA, INCLUSO IÇAMENTO. AF_10/2025</t>
  </si>
  <si>
    <t>FABRICAÇÃO E INSTALAÇÃO DE TESOURA INTEIRA EM MADEIRA NÃO APARELHADA, VÃO DE 6 M, PARA TELHA CERÂMICA OU DE CONCRETO, INCLUSO IÇAMENTO. AF_10/2025</t>
  </si>
  <si>
    <t>FABRICAÇÃO E INSTALAÇÃO DE TESOURA INTEIRA EM MADEIRA NÃO APARELHADA, VÃO DE 6 M, PARA TELHA ONDULADA DE FIBROCIMENTO, METÁLICA, PLÁSTICA OU TERMOACÚSTICA, INCLUSO IÇAMENTO. AF_10/2025</t>
  </si>
  <si>
    <t>FABRICAÇÃO E INSTALAÇÃO DE TESOURA INTEIRA EM MADEIRA NÃO APARELHADA, VÃO DE 7 M, PARA TELHA CERÂMICA OU DE CONCRETO, INCLUSO IÇAMENTO. AF_10/2025</t>
  </si>
  <si>
    <t>FABRICAÇÃO E INSTALAÇÃO DE TESOURA INTEIRA EM MADEIRA NÃO APARELHADA, VÃO DE 7 M, PARA TELHA ONDULADA DE FIBROCIMENTO, METÁLICA, PLÁSTICA OU TERMOACÚSTICA, INCLUSO IÇAMENTO. AF_10/2025</t>
  </si>
  <si>
    <t>FABRICAÇÃO E INSTALAÇÃO DE TESOURA INTEIRA EM MADEIRA NÃO APARELHADA, VÃO DE 8 M, PARA TELHA CERÂMICA OU DE CONCRETO, INCLUSO IÇAMENTO. AF_10/2025</t>
  </si>
  <si>
    <t>FABRICAÇÃO E INSTALAÇÃO DE TESOURA INTEIRA EM MADEIRA NÃO APARELHADA, VÃO DE 8 M, PARA TELHA ONDULADA DE FIBROCIMENTO, METÁLICA, PLÁSTICA OU TERMOACÚSTICA, INCLUSO IÇAMENTO. AF_10/2025</t>
  </si>
  <si>
    <t>FABRICAÇÃO E INSTALAÇÃO DE TESOURA INTEIRA EM MADEIRA NÃO APARELHADA, VÃO DE 9 M, PARA TELHA CERÂMICA OU DE CONCRETO, INCLUSO IÇAMENTO. AF_10/2025</t>
  </si>
  <si>
    <t>FABRICAÇÃO E INSTALAÇÃO DE TESOURA INTEIRA EM MADEIRA NÃO APARELHADA, VÃO DE 9 M, PARA TELHA ONDULADA DE FIBROCIMENTO, METÁLICA, PLÁSTICA OU TERMOACÚSTICA, INCLUSO IÇAMENTO. AF_10/2025</t>
  </si>
  <si>
    <t>INSTALAÇÃO DE TESOURA (INTEIRA OU MEIA), BIAPOIADA, EM MADEIRA NÃO APARELHADA, PARA VÃOS MAIORES OU IGUAIS A 10,0 M E MENORES QUE 12,0 M, INCLUSO IÇAMENTO. AF_10/2025</t>
  </si>
  <si>
    <t>INSTALAÇÃO DE TESOURA (INTEIRA OU MEIA), BIAPOIADA, EM MADEIRA NÃO APARELHADA, PARA VÃOS MAIORES OU IGUAIS A 12,0 M E MENORES QUE 14,0 M, INCLUSO IÇAMENTO. AF_10/2025</t>
  </si>
  <si>
    <t>INSTALAÇÃO DE TESOURA (INTEIRA OU MEIA), BIAPOIADA, EM MADEIRA NÃO APARELHADA, PARA VÃOS MAIORES OU IGUAIS A 14,0 M E MENORES QUE 16,0 M, INCLUSO IÇAMENTO. AF_10/2025</t>
  </si>
  <si>
    <t>INSTALAÇÃO DE TESOURA (INTEIRA OU MEIA), BIAPOIADA, EM MADEIRA NÃO APARELHADA, PARA VÃOS MAIORES OU IGUAIS A 16,0 M E MENORES QUE 18,0 M, INCLUSO IÇAMENTO. AF_10/2025</t>
  </si>
  <si>
    <t>INSTALAÇÃO DE TESOURA (INTEIRA OU MEIA), BIAPOIADA, EM MADEIRA NÃO APARELHADA, PARA VÃOS MAIORES OU IGUAIS A 3,0 M E MENORES QUE 6,0 M, INCLUSO IÇAMENTO. AF_10/2025</t>
  </si>
  <si>
    <t>INSTALAÇÃO DE TESOURA (INTEIRA OU MEIA), BIAPOIADA, EM MADEIRA NÃO APARELHADA, PARA VÃOS MAIORES OU IGUAIS A 6,0 M E MENORES QUE 8,0 M, INCLUSO IÇAMENTO. AF_10/2025</t>
  </si>
  <si>
    <t>INSTALAÇÃO DE TESOURA (INTEIRA OU MEIA), BIAPOIADA, EM MADEIRA NÃO APARELHADA, PARA VÃOS MAIORES OU IGUAIS A 8,0 M E MENORES QUE 10,0 M, INCLUSO IÇAMENTO. AF_10/2025</t>
  </si>
  <si>
    <t>INSTALAÇÃO DE TESOURA (INTEIRA OU MEIA), EM AÇO, PARA VÃOS MAIORES OU IGUAIS A 10,0 M E MENORES OU IGUAIS A 12,0 M, INCLUSO IÇAMENTO, EXCLUSIVE PINTURA. AF_10/2025_PE</t>
  </si>
  <si>
    <t>INSTALAÇÃO DE TESOURA (INTEIRA OU MEIA), EM AÇO, PARA VÃOS MAIORES OU IGUAIS A 3,0 M E MENORES QUE 6,0 M, INCLUSO IÇAMENTO, EXCLUSIVE PINTURA. AF_10/2025_PE</t>
  </si>
  <si>
    <t>INSTALAÇÃO DE TESOURA (INTEIRA OU MEIA), EM AÇO, PARA VÃOS MAIORES OU IGUAIS A 6,0 M E MENORES QUE 8,0 M, INCLUSO IÇAMENTO, EXCLUSIVE PINTURA. AF_10/2025_PE</t>
  </si>
  <si>
    <t>INSTALAÇÃO DE TESOURA (INTEIRA OU MEIA), EM AÇO, PARA VÃOS MAIORES OU IGUAIS A 8,0 M E MENORES QUE 10,0 M, INCLUSO IÇAMENTO, EXCLUSIVE PINTURA. AF_10/2025_PE</t>
  </si>
  <si>
    <t>RETIRADA E RECOLOCAÇÃO DE CAIBRO DE MADEIRA EM TELHADOS DE ATÉ 2 ÁGUAS COM TELHA CERÂMICA CAPA-CANAL, INCLUSO TRANSPORTE VERTICAL. AF_10/2025</t>
  </si>
  <si>
    <t>RETIRADA E RECOLOCAÇÃO DE CAIBRO DE MADEIRA EM TELHADOS DE ATÉ 2 ÁGUAS COM TELHA CERÂMICA OU DE CONCRETO DE ENCAIXE, INCLUSO TRANSPORTE VERTICAL. AF_10/2025</t>
  </si>
  <si>
    <t>RETIRADA E RECOLOCAÇÃO DE CAIBRO DE MADEIRA EM TELHADOS DE MAIS DE 2 ÁGUAS COM TELHA CERÂMICA CAPA-CANAL, INCLUSO TRANSPORTE VERTICAL. AF_10/2025</t>
  </si>
  <si>
    <t>RETIRADA E RECOLOCAÇÃO DE CAIBRO DE MADEIRA EM TELHADOS DE MAIS DE 2 ÁGUAS COM TELHA CERÂMICA OU DE CONCRETO DE ENCAIXE, INCLUSO TRANSPORTE VERTICAL. AF_10/2025</t>
  </si>
  <si>
    <t>RETIRADA E RECOLOCAÇÃO DE RIPA DE MADEIRA EM TELHADOS DE ATÉ 2 ÁGUAS COM TELHA CERÂMICA CAPA-CANAL, INCLUSO TRANSPORTE VERTICAL. AF_10/2025</t>
  </si>
  <si>
    <t>RETIRADA E RECOLOCAÇÃO DE RIPA DE MADEIRA EM TELHADOS DE ATÉ 2 ÁGUAS COM TELHA CERÂMICA OU DE CONCRETO DE ENCAIXE, INCLUSO TRANSPORTE VERTICAL. AF_10/2025</t>
  </si>
  <si>
    <t>RETIRADA E RECOLOCAÇÃO DE RIPA DE MADEIRA EM TELHADOS DE MAIS DE 2 ÁGUAS COM TELHA CERÂMICA CAPA-CANAL, INCLUSO TRANSPORTE VERTICAL. AF_10/2025</t>
  </si>
  <si>
    <t>RETIRADA E RECOLOCAÇÃO DE RIPA DE MADEIRA EM TELHADOS DE MAIS DE 2 ÁGUAS COM TELHA CERÂMICA OU DE CONCRETO DE ENCAIXE, INCLUSO TRANSPORTE VERTICAL. AF_10/2025</t>
  </si>
  <si>
    <t>TRAMA DE AÇO COMPOSTA POR RIPAS E CAIBROS PARA TELHADOS DE ATÉ 2 ÁGUAS PARA TELHA CERÂMICA CAPA-CANAL, INCLUSO TRANSPORTE VERTICAL, EXCLUSIVE PINTURA. AF_10/2025</t>
  </si>
  <si>
    <t>TRAMA DE AÇO COMPOSTA POR RIPAS E CAIBROS PARA TELHADOS DE ATÉ 2 ÁGUAS PARA TELHA DE ENCAIXE DE CERÂMICA OU DE CONCRETO, INCLUSO TRANSPORTE VERTICAL, EXCLUSIVE PINTURA. AF_10/2025</t>
  </si>
  <si>
    <t>TRAMA DE AÇO COMPOSTA POR RIPAS E CAIBROS PARA TELHADOS DE MAIS DE 2 ÁGUAS PARA TELHA CERÂMICA CAPA-CANAL, INCLUSO TRANSPORTE VERTICAL, EXCLUSIVE PINTURA. AF_10/2025</t>
  </si>
  <si>
    <t>TRAMA DE AÇO COMPOSTA POR RIPAS E CAIBROS PARA TELHADOS DE MAIS DE 2 ÁGUAS PARA TELHA DE ENCAIXE DE CERÂMICA OU DE CONCRETO, INCLUSO TRANSPORTE VERTICAL, EXCLUSIVE PINTURA. AF_10/2025</t>
  </si>
  <si>
    <t>TRAMA DE AÇO COMPOSTA POR RIPAS PARA TELHADOS DE ATÉ 2 ÁGUAS PARA TELHA CERÂMICA CAPA-CANAL, INCLUSO TRANSPORTE VERTICAL, EXCLUSIVE PINTURA. AF_10/2025</t>
  </si>
  <si>
    <t>TRAMA DE AÇO COMPOSTA POR RIPAS PARA TELHADOS DE ATÉ 2 ÁGUAS PARA TELHA DE ENCAIXE DE CERÂMICA OU DE CONCRETO, INCLUSO TRANSPORTE VERTICAL, EXCLUSIVE PINTURA. AF_10/2025</t>
  </si>
  <si>
    <t>TRAMA DE AÇO COMPOSTA POR RIPAS PARA TELHADOS DE MAIS DE 2 ÁGUAS PARA TELHA CERÂMICA CAPA-CANAL, INCLUSO TRANSPORTE VERTICAL, EXCLUSIVE PINTURA. AF_10/2025</t>
  </si>
  <si>
    <t>TRAMA DE AÇO COMPOSTA POR RIPAS PARA TELHADOS DE MAIS DE 2 ÁGUAS PARA TELHA DE ENCAIXE DE CERÂMICA OU DE CONCRETO, INCLUSO TRANSPORTE VERTICAL, EXCLUSIVE PINTURA. AF_10/2025</t>
  </si>
  <si>
    <t>TRAMA DE AÇO COMPOSTA POR RIPAS, CAIBROS E TERÇAS PARA TELHADOS DE ATÉ 2 ÁGUAS PARA TELHA CERÂMICA CAPA-CANAL, INCLUSO TRANSPORTE VERTICAL, EXCLUSIVE PINTURA. AF_10/2025</t>
  </si>
  <si>
    <t>TRAMA DE AÇO COMPOSTA POR RIPAS, CAIBROS E TERÇAS PARA TELHADOS DE ATÉ 2 ÁGUAS PARA TELHA DE ENCAIXE DE CERÂMICA OU DE CONCRETO, INCLUSO TRANSPORTE VERTICAL, EXCLUSIVE PINTURA. AF_10/2025</t>
  </si>
  <si>
    <t>TRAMA DE AÇO COMPOSTA POR RIPAS, CAIBROS E TERÇAS PARA TELHADOS DE MAIS DE 2 ÁGUAS PARA TELHA CERÂMICA CAPA-CANAL, INCLUSO TRANSPORTE VERTICAL, EXCLUSIVE PINTURA. AF_10/2025</t>
  </si>
  <si>
    <t>TRAMA DE AÇO COMPOSTA POR RIPAS, CAIBROS E TERÇAS PARA TELHADOS DE MAIS DE 2 ÁGUAS PARA TELHA DE ENCAIXE DE CERÂMICA OU DE CONCRETO, INCLUSO TRANSPORTE VERTICAL, EXCLUSIVE PINTURA. AF_10/2025</t>
  </si>
  <si>
    <t>TRAMA DE AÇO COMPOSTA POR TERÇAS PARA TELHADOS DE ATÉ 2 ÁGUAS PARA TELHA ESTRUTURAL DE FIBROCIMENTO, INCLUSO TRANSPORTE VERTICAL, EXCLUSIVE PINTURA. AF_10/2025</t>
  </si>
  <si>
    <t>TRAMA DE AÇO COMPOSTA POR TERÇAS PARA TELHADOS DE ATÉ 2 ÁGUAS PARA TELHA ONDULADA DE FIBROCIMENTO, METÁLICA, PLÁSTICA OU TERMOACÚSTICA, INCLUSO TRANSPORTE VERTICAL (EM KG). EXCLUSIVE PINTURA. AF_10/2025_PS</t>
  </si>
  <si>
    <t>TRAMA DE AÇO COMPOSTA POR TERÇAS PARA TELHADOS DE ATÉ 2 ÁGUAS PARA TELHA ONDULADA DE FIBROCIMENTO, METÁLICA, PLÁSTICA OU TERMOACÚSTICA, INCLUSO TRANSPORTE VERTICAL, EXCLUSIVE PINTURA. AF_10/2025_PS</t>
  </si>
  <si>
    <t>TRAMA DE MADEIRA COMPOSTA POR RIPAS, CAIBROS E TERÇAS PARA TELHADOS DE ATÉ 2 ÁGUAS PARA TELHA CERÂMICA OU DE CONCRETO, INCLUSO TRANSPORTE VERTICAL. AF_10/2025</t>
  </si>
  <si>
    <t>TRAMA DE MADEIRA COMPOSTA POR RIPAS, CAIBROS E TERÇAS PARA TELHADOS DE MAIS QUE 2 ÁGUAS PARA TELHA CERÂMICA OU DE CONCRETO, INCLUSO TRANSPORTE VERTICAL. AF_10/2025</t>
  </si>
  <si>
    <t>TRAMA DE MADEIRA COMPOSTA POR TERÇAS PARA TELHADOS DE ATÉ 2 ÁGUAS PARA TELHA ESTRUTURAL DE FIBROCIMENTO, INCLUSO TRANSPORTE VERTICAL. AF_10/2025</t>
  </si>
  <si>
    <t>TRAMA DE MADEIRA COMPOSTA POR TERÇAS PARA TELHADOS DE ATÉ 2 ÁGUAS PARA TELHA ONDULADA DE FIBROCIMENTO, METÁLICA, PLÁSTICA OU TERMOACÚSTICA, INCLUSO TRANSPORTE VERTICAL. AF_10/2025</t>
  </si>
  <si>
    <t>FORNECIMENTO E MONTAGEM DE ESCADAS PRÉ-FABRICADAS, INCLUSO IÇAMENTO COM GUINDASTE. AF_03/2024</t>
  </si>
  <si>
    <t>FORNECIMENTO E MONTAGEM DE LAJES ALVEOLARES PRÉ-FABRICADAS, INCLUSO IÇAMENTO COM GUINDASTE. AF_03/2024</t>
  </si>
  <si>
    <t>FORNECIMENTO E MONTAGEM DE LAJES DUPLO T (PI) PRÉ-FABRICADAS, INCLUSO IÇAMENTO COM GUINDASTE. AF_03/2024</t>
  </si>
  <si>
    <t>FORNECIMENTO E MONTAGEM DE PAINÉIS ESTRUTURAIS PRÉ-FABRICADOS, INCLUSO IÇAMENTO COM GUINDASTE. AF_03/2024</t>
  </si>
  <si>
    <t>FORNECIMENTO E MONTAGEM DE PILARES PRÉ-FABRICADOS, INCLUSO IÇAMENTO COM GUINDASTE. AF_03/2024</t>
  </si>
  <si>
    <t>FORNECIMENTO E MONTAGEM DE PRÉ-LAJE TRELIÇADA PRÉ-FABRICADAS, INCLUSO IÇAMENTO COM GUINDASTE. AF_03/2024</t>
  </si>
  <si>
    <t>FORNECIMENTO E MONTAGEM DE TERÇAS PRÉ-FABRICADAS, INCLUSO IÇAMENTO COM GUINDASTE. AF_03/2024</t>
  </si>
  <si>
    <t>FORNECIMENTO E MONTAGEM DE TESOURAS PRÉ-FABRICADAS, INCLUSO IÇAMENTO COM GUINDASTE. AF_03/2024</t>
  </si>
  <si>
    <t>FORNECIMENTO E MONTAGEM DE VIGAS CALHA PRÉ-FABRICADAS, INCLUSO IÇAMENTO COM GUINDASTE. AF_03/2024</t>
  </si>
  <si>
    <t>FORNECIMENTO E MONTAGEM DE VIGAS PRÉ-FABRICADAS, INCLUSO IÇAMENTO COM GUINDASTE. AF_03/2024</t>
  </si>
  <si>
    <t>PEÇA RETANGULAR PRÉ-MOLDADA, VOLUME DE CONCRETO DE 30 A 70 LITROS, TAXA DE AÇO APROXIMADA DE 70KG/M³. AF_03/2024</t>
  </si>
  <si>
    <t>CONTENÇÃO EM CORTINA COM ESTACAS ESPAÇADAS COM 30 CM DE DIÂMETRO E PROFUNDIDADE ATÉ 20 METROS. AF_02/2025</t>
  </si>
  <si>
    <t>CONTENÇÃO EM CORTINA COM ESTACAS ESPAÇADAS COM 40 CM DE DIÂMETRO E PROFUNDIDADE ATÉ 20 METROS. AF_02/2025</t>
  </si>
  <si>
    <t>CONTENÇÃO EM CORTINA COM ESTACAS ESPAÇADAS COM 50 CM DE DIÂMETRO E PROFUNDIDADE ATÉ 20 METROS. AF_02/2025</t>
  </si>
  <si>
    <t>CONTENÇÃO EM CORTINA COM ESTACAS ESPAÇADAS COM 60 CM DE DIÂMETRO E PROFUNDIDADE ATÉ 20 METROS. AF_02/2025</t>
  </si>
  <si>
    <t>CONTENÇÃO EM CORTINA COM ESTACAS SECANTES COM 40 CM DE DIÂMETRO E PROFUNDIDADE ATÉ 20 METROS. AF_02/2025</t>
  </si>
  <si>
    <t>CONTENÇÃO EM CORTINA COM ESTACAS SECANTES COM 50 CM DE DIÂMETRO E PROFUNDIDADE ATÉ 20 METROS. AF_02/2025</t>
  </si>
  <si>
    <t>CONTENÇÃO EM PAREDE DIAFRAGMA COM 30 CM DE ESPESSURA E PROFUNDIDADE ATÉ 25 METROS. AF_02/2025</t>
  </si>
  <si>
    <t>CONTENÇÃO EM PAREDE DIAFRAGMA COM 40 CM DE ESPESSURA E PROFUNDIDADE ATÉ 25 METROS. AF_02/2025</t>
  </si>
  <si>
    <t>CONTENÇÃO EM PAREDE DIAFRAGMA COM 50 CM DE ESPESSURA E PROFUNDIDADE ATÉ 25 METROS. AF_02/2025</t>
  </si>
  <si>
    <t>CONTENÇÃO EM PAREDE DIAFRAGMA COM 60 CM DE ESPESSURA E PROFUNDIDADE ATÉ 25 METROS. AF_02/2025</t>
  </si>
  <si>
    <t>CONTENÇÃO EM PAREDE DIAFRAGMA COM 80 CM DE ESPESSURA E PROFUNDIDADE ATÉ 25 METROS. AF_02/2025</t>
  </si>
  <si>
    <t>EXECUÇÃO DE MURETA GUIA PARA CONTENÇÃO/FUNDAÇÃO, PARA LAMELAS ATÉ 0,80 M DE LARGURA. AF_02/2025</t>
  </si>
  <si>
    <t>ARMAÇÃO DE CORTINA DE CONTENÇÃO EM CONCRETO ARMADO, COM AÇO CA-50 DE 10 MM - MONTAGEM. AF_11/2024</t>
  </si>
  <si>
    <t>ARMAÇÃO DE CORTINA DE CONTENÇÃO EM CONCRETO ARMADO, COM AÇO CA-50 DE 12,5 MM - MONTAGEM. AF_11/2024</t>
  </si>
  <si>
    <t>ARMAÇÃO DE CORTINA DE CONTENÇÃO EM CONCRETO ARMADO, COM AÇO CA-50 DE 16 MM - MONTAGEM. AF_11/2024</t>
  </si>
  <si>
    <t>ARMAÇÃO DE CORTINA DE CONTENÇÃO EM CONCRETO ARMADO, COM AÇO CA-50 DE 20 MM - MONTAGEM. AF_11/2024</t>
  </si>
  <si>
    <t>ARMAÇÃO DE CORTINA DE CONTENÇÃO EM CONCRETO ARMADO, COM AÇO CA-50 DE 25 MM - MONTAGEM. AF_11/2024</t>
  </si>
  <si>
    <t>ARMAÇÃO DE CORTINA DE CONTENÇÃO EM CONCRETO ARMADO, COM AÇO CA-50 DE 6,3 MM - MONTAGEM. AF_11/2024</t>
  </si>
  <si>
    <t>ARMAÇÃO DE CORTINA DE CONTENÇÃO EM CONCRETO ARMADO, COM AÇO CA-50 DE 8 MM - MONTAGEM. AF_11/2024</t>
  </si>
  <si>
    <t>CONCRETAGEM DE CORTINA DE CONTENÇÃO, ATRAVÉS DE BOMBA - LANÇAMENTO, ADENSAMENTO E ACABAMENTO. AF_11/2024</t>
  </si>
  <si>
    <t>CONTENÇÃO EM PERFIL PRANCHADO COM PAINEL TRELIÇADO DUPLA FACE DE CONCRETO PRÉ-FABRICADO, PERFIS ESPAÇADOS A 1,5 M PARA 1 SUBSOLO. AF_11/2024</t>
  </si>
  <si>
    <t>CONTENÇÃO EM PERFIL PRANCHADO COM PAINEL TRELIÇADO DUPLA FACE DE CONCRETO PRÉ-FABRICADO, PERFIS ESPAÇADOS A 1,5 M PARA 2 OU MAIS SUBSOLOS. AF_11/2024</t>
  </si>
  <si>
    <t>CONTENÇÃO EM PERFIL PRANCHADO COM PAINEL TRELIÇADO DUPLA FACE DE CONCRETO PRÉ-FABRICADO, PERFIS ESPAÇADOS A 2 M PARA 1 SUBSOLO. AF_11/2024</t>
  </si>
  <si>
    <t>CONTENÇÃO EM PERFIL PRANCHADO COM PAINEL TRELIÇADO DUPLA FACE DE CONCRETO PRÉ-FABRICADO, PERFIS ESPAÇADOS A 2 M PARA 2 OU MAIS SUBSOLOS. AF_11/2024</t>
  </si>
  <si>
    <t>CONTENÇÃO EM PERFIL PRANCHADO COM PRANCHÃO DE MADEIRA, PERFIS ESPAÇADOS A 1,5 M PARA 1 SUBSOLO. AF_11/2024</t>
  </si>
  <si>
    <t>CONTENÇÃO EM PERFIL PRANCHADO COM PRANCHÃO DE MADEIRA, PERFIS ESPAÇADOS A 1,5 M PARA 2 OU MAIS SUBSOLOS. AF_11/2024</t>
  </si>
  <si>
    <t>CONTENÇÃO EM PERFIL PRANCHADO COM PRANCHÃO DE MADEIRA, PERFIS ESPAÇADOS A 2 M PARA 1 SUBSOLO. AF_11/2024</t>
  </si>
  <si>
    <t>CONTENÇÃO EM PERFIL PRANCHADO COM PRANCHÃO DE MADEIRA, PERFIS ESPAÇADOS A 2 M PARA 2 OU MAIS SUBSOLOS. AF_11/2024</t>
  </si>
  <si>
    <t>FABRICAÇÃO, MONTAGEM E DESMONTAGEM DE FÔRMA PARA CORTINA DE CONTENÇÃO, EM CHAPA DE MADEIRA COMPENSADA PLASTIFICADA, E = 18 MM, 10 UTILIZAÇÕES. AF_11/2024</t>
  </si>
  <si>
    <t>MURO DE ARRIMO COM BLOCOS DE CONCRETO ESTRUTURAL E PILARES INTERMEDIÁRIOS, COM ALTURA MAIOR QUE 1,6 M E MENOR OU IGUAL A 2,8 M (EXCETO FUNDAÇÃO). AF_11/2024</t>
  </si>
  <si>
    <t>MURO DE ARRIMO COM BLOCOS DE CONCRETO ESTRUTURAL E PILARES INTERMEDIÁRIOS, COM ALTURA MAIOR QUE 2,8 M E MENOR OU IGUAL A 4,0 M (EXCETO FUNDAÇÃO). AF_11/2024</t>
  </si>
  <si>
    <t>MURO DE ARRIMO COM BLOCOS DE CONCRETO ESTRUTURAL, ATÉ 1,6 M DE ALTURA (EXCETO FUNDAÇÃO). AF_11/2024</t>
  </si>
  <si>
    <t>PILAR DE MADEIRA ROLIÇA, EUCALIPTO OU EQUIVALENTE DA REGIÃO, FIXADO COM PORTA PILAR METÁLICO, DIÂMETRO DE 12 A 15 CM, APOIO ARTICULADO, COMPRIMENTO DE 3 M. AF_03/2024</t>
  </si>
  <si>
    <t>PILAR DE MADEIRA ROLIÇA, EUCALIPTO OU EQUIVALENTE DA REGIÃO, FIXADO COM PORTA PILAR METÁLICO, DIÂMETRO DE 12 A 15 CM, APOIO ARTICULADO, COMPRIMENTO DE 6 M. AF_03/2024</t>
  </si>
  <si>
    <t>PILAR DE MADEIRA ROLIÇA, EUCALIPTO OU EQUIVALENTE DA REGIÃO, FIXADO COM PORTA PILAR METÁLICO, DIÂMETRO DE 12 A 15 CM, APOIO ENGASTADO, COMPRIMENTO DE 3 M. AF_03/2024</t>
  </si>
  <si>
    <t>PILAR DE MADEIRA ROLIÇA, EUCALIPTO OU EQUIVALENTE DA REGIÃO, FIXADO COM PORTA PILAR METÁLICO, DIÂMETRO DE 12 A 15 CM, APOIO ENGASTADO, COMPRIMENTO DE 6 M. AF_03/2024</t>
  </si>
  <si>
    <t>PILAR DE MADEIRA ROLIÇA, EUCALIPTO OU EQUIVALENTE DA REGIÃO, FIXADO COM PORTA PILAR METÁLICO, DIÂMETRO DE 16 A 20 CM, APOIO ARTICULADO, COMPRIMENTO DE 3 M. AF_03/2024</t>
  </si>
  <si>
    <t>PILAR DE MADEIRA ROLIÇA, EUCALIPTO OU EQUIVALENTE DA REGIÃO, FIXADO COM PORTA PILAR METÁLICO, DIÂMETRO DE 16 A 20 CM, APOIO ARTICULADO, COMPRIMENTO DE 6 M. AF_03/2024</t>
  </si>
  <si>
    <t>PILAR DE MADEIRA ROLIÇA, EUCALIPTO OU EQUIVALENTE DA REGIÃO, FIXADO COM PORTA PILAR METÁLICO, DIÂMETRO DE 16 A 20 CM, APOIO ENGASTADO, COMPRIMENTO DE 3 M. AF_03/2024</t>
  </si>
  <si>
    <t>PILAR DE MADEIRA ROLIÇA, EUCALIPTO OU EQUIVALENTE DA REGIÃO, FIXADO COM PORTA PILAR METÁLICO, DIÂMETRO DE 16 A 20 CM, APOIO ENGASTADO, COMPRIMENTO DE 6 M. AF_03/2024</t>
  </si>
  <si>
    <t>PILAR DE MADEIRA ROLIÇA, EUCALIPTO OU EQUIVALENTE DA REGIÃO, FIXADO COM PORTA PILAR METÁLICO, DIÂMETRO DE 21 A 29 CM, APOIO ARTICULADO, COMPRIMENTO DE 3 M. AF_03/2024</t>
  </si>
  <si>
    <t>PILAR DE MADEIRA ROLIÇA, EUCALIPTO OU EQUIVALENTE DA REGIÃO, FIXADO COM PORTA PILAR METÁLICO, DIÂMETRO DE 21 A 29 CM, APOIO ARTICULADO, COMPRIMENTO DE 6 M. AF_03/2024</t>
  </si>
  <si>
    <t>PILAR DE MADEIRA ROLIÇA, EUCALIPTO OU EQUIVALENTE DA REGIÃO, FIXADO COM PORTA PILAR METÁLICO, DIÂMETRO DE 21 A 29 CM, APOIO ENGASTADO, COMPRIMENTO DE 3 M. AF_03/2024</t>
  </si>
  <si>
    <t>PILAR DE MADEIRA ROLIÇA, EUCALIPTO OU EQUIVALENTE DA REGIÃO, FIXADO COM PORTA PILAR METÁLICO, DIÂMETRO DE 21 A 29 CM, APOIO ENGASTADO, COMPRIMENTO DE 6 M. AF_03/2024</t>
  </si>
  <si>
    <t>PILAR DE MADEIRA ROLIÇA, EUCALIPTO OU EQUIVALENTE DA REGIÃO, FIXADO COM PORTA PILAR METÁLICO, DIÂMETRO DE 30 A 34 CM, APOIO ARTICULADO, COMPRIMENTO DE 3 M. AF_03/2024</t>
  </si>
  <si>
    <t>PILAR DE MADEIRA ROLIÇA, EUCALIPTO OU EQUIVALENTE DA REGIÃO, FIXADO COM PORTA PILAR METÁLICO, DIÂMETRO DE 30 A 34 CM, APOIO ARTICULADO, COMPRIMENTO DE 6 M. AF_03/2024</t>
  </si>
  <si>
    <t>PILAR DE MADEIRA ROLIÇA, EUCALIPTO OU EQUIVALENTE DA REGIÃO, FIXADO COM PORTA PILAR METÁLICO, DIÂMETRO DE 30 A 34 CM, APOIO ENGASTADO, COMPRIMENTO DE 3 M. AF_03/2024</t>
  </si>
  <si>
    <t>PILAR DE MADEIRA ROLIÇA, EUCALIPTO OU EQUIVALENTE DA REGIÃO, FIXADO COM PORTA PILAR METÁLICO, DIÂMETRO DE 30 A 34 CM, APOIO ENGASTADO, COMPRIMENTO DE 6 M. AF_03/2024</t>
  </si>
  <si>
    <t>PILAR DE MADEIRA SERRADA, MAÇARANDUBA OU EQUIVALENTE DA REGIÃO, NÃO APARELHADO, FIXADO COM PORTA PILAR METÁLICO, SEÇÃO QUADRADA 10 X 10 CM, APOIO ARTICULADO, COMPRIMENTO DE 3 M. AF_03/2024</t>
  </si>
  <si>
    <t>PILAR DE MADEIRA SERRADA, MAÇARANDUBA OU EQUIVALENTE DA REGIÃO, NÃO APARELHADO, FIXADO COM PORTA PILAR METÁLICO, SEÇÃO QUADRADA 10 X 10 CM, APOIO ARTICULADO, COMPRIMENTO DE 6 M. AF_03/2024</t>
  </si>
  <si>
    <t>PILAR DE MADEIRA SERRADA, MAÇARANDUBA OU EQUIVALENTE DA REGIÃO, NÃO APARELHADO, FIXADO COM PORTA PILAR METÁLICO, SEÇÃO QUADRADA 10 X 10 CM, APOIO ENGASTADO, COMPRIMENTO DE 3 M. AF_03/2024</t>
  </si>
  <si>
    <t>PILAR DE MADEIRA SERRADA, MAÇARANDUBA OU EQUIVALENTE DA REGIÃO, NÃO APARELHADO, FIXADO COM PORTA PILAR METÁLICO, SEÇÃO QUADRADA 10 X 10 CM, APOIO ENGASTADO, COMPRIMENTO DE 6 M. AF_03/2024</t>
  </si>
  <si>
    <t>PILAR DE MADEIRA SERRADA, MAÇARANDUBA OU EQUIVALENTE DA REGIÃO, NÃO APARELHADO, FIXADO COM PORTA PILAR METÁLICO, SEÇÃO QUADRADA 15 X 15 CM, APOIO ARTICULADO, COMPRIMENTO DE 3 M. AF_03/2024</t>
  </si>
  <si>
    <t>PILAR DE MADEIRA SERRADA, MAÇARANDUBA OU EQUIVALENTE DA REGIÃO, NÃO APARELHADO, FIXADO COM PORTA PILAR METÁLICO, SEÇÃO QUADRADA 15 X 15 CM, APOIO ARTICULADO, COMPRIMENTO DE 6 M. AF_03/2024</t>
  </si>
  <si>
    <t>PILAR DE MADEIRA SERRADA, MAÇARANDUBA OU EQUIVALENTE DA REGIÃO, NÃO APARELHADO, FIXADO COM PORTA PILAR METÁLICO, SEÇÃO QUADRADA 15 X 15 CM, APOIO ENGASTADO, COMPRIMENTO DE 3 M. AF_03/2024</t>
  </si>
  <si>
    <t>PILAR DE MADEIRA SERRADA, MAÇARANDUBA OU EQUIVALENTE DA REGIÃO, NÃO APARELHADO, FIXADO COM PORTA PILAR METÁLICO, SEÇÃO QUADRADA 15 X 15 CM, APOIO ENGASTADO, COMPRIMENTO DE 6 M. AF_03/2024</t>
  </si>
  <si>
    <t>PILAR DE MADEIRA SERRADA, MAÇARANDUBA OU EQUIVALENTE DA REGIÃO, NÃO APARELHADO, FIXADO COM PORTA PILAR METÁLICO, SEÇÃO QUADRADA 20 X 20 CM, APOIO ARTICULADO, COMPRIMENTO DE 3 M. AF_03/2024</t>
  </si>
  <si>
    <t>PILAR DE MADEIRA SERRADA, MAÇARANDUBA OU EQUIVALENTE DA REGIÃO, NÃO APARELHADO, FIXADO COM PORTA PILAR METÁLICO, SEÇÃO QUADRADA 20 X 20 CM, APOIO ARTICULADO, COMPRIMENTO DE 6 M. AF_03/2024</t>
  </si>
  <si>
    <t>PILAR DE MADEIRA SERRADA, MAÇARANDUBA OU EQUIVALENTE DA REGIÃO, NÃO APARELHADO, FIXADO COM PORTA PILAR METÁLICO, SEÇÃO QUADRADA 20 X 20 CM, APOIO ENGASTADO, COMPRIMENTO DE 3 M. AF_03/2024</t>
  </si>
  <si>
    <t>PILAR DE MADEIRA SERRADA, MAÇARANDUBA OU EQUIVALENTE DA REGIÃO, NÃO APARELHADO, FIXADO COM PORTA PILAR METÁLICO, SEÇÃO QUADRADA 20 X 20 CM, APOIO ENGASTADO, COMPRIMENTO DE 6 M. AF_03/2024</t>
  </si>
  <si>
    <t>EXECUÇÃO DE GRAMPO PARA SOLO GRAMPEADO COM COMPRIMENTO MAIOR QUE 10 M, DIÂMETRO DE 7 CM, PERFURAÇÃO COM EQUIPAMENTO MANUAL E ARMADURA COM DIÂMETRO DE 20 MM. AF_07/2024</t>
  </si>
  <si>
    <t>INJEÇÃO DE CALDA DE CIMENTO PARA CHUMBAMENTO DE TIRANTE COM 8 CORDOALHAS DE 12,7 MM, COMPRIMENTO MAIOR OU IGUAL A 22 M E MENOR QUE 30 M, DIÂMETRO DE 100 MM, INCLUSIVE PRODUÇÃO. AF_11/2023</t>
  </si>
  <si>
    <t>INJEÇÃO DE CALDA DE CIMENTO PARA CHUMBAMENTO DE TIRANTE COM 8 CORDOALHAS DE 12,7 MM, COMPRIMENTO MAIOR OU IGUAL A 22 M E MENOR QUE 30 M, DIÂMETRO DE 150 MM, INCLUSIVE PRODUÇÃO. AF_11/2023</t>
  </si>
  <si>
    <t>INJEÇÃO DE CALDA DE CIMENTO PARA CHUMBAMENTO DE TIRANTE COM 8 CORDOALHAS DE 12,7 MM, COMPRIMENTO MAIOR OU IGUAL A 22 M E MENOR QUE 30 M, DIÂMETRO DE 200 MM, INCLUSIVE PRODUÇÃO. AF_11/2023</t>
  </si>
  <si>
    <t>INJEÇÃO DE CALDA DE CIMENTO PARA CHUMBAMENTO DE TIRANTE MONOBARRA COM ARMADURA DE 36 MM, COMPRIMENTO MAIOR OU IGUAL A 22 M E MENOR QUE 30 M, DIÂMETRO DE 100 MM, INCLUSIVE PRODUÇÃO. AF_11/2023</t>
  </si>
  <si>
    <t>INJEÇÃO DE CALDA DE CIMENTO PARA CHUMBAMENTO DE TIRANTE MONOBARRA COM ARMADURA DE 36 MM, COMPRIMENTO MAIOR OU IGUAL A 22 M E MENOR QUE 30 M, DIÂMETRO DE 150 MM, INCLUSIVE PRODUÇÃO. AF_11/2023</t>
  </si>
  <si>
    <t>INJEÇÃO DE CALDA DE CIMENTO PARA CHUMBAMENTO DE TIRANTE MONOBARRA COM ARMADURA DE 36 MM, COMPRIMENTO MAIOR OU IGUAL A 22 M E MENOR QUE 30 M, DIÂMETRO DE 200 MM, INCLUSIVE PRODUÇÃO. AF_11/2023</t>
  </si>
  <si>
    <t>INSTALAÇÃO DE TIRANTE COM 4 CORDOALHAS DE 12,7 MM, COMPRIMENTO MAIOR OU IGUAL A 14 M E MENOR QUE 22 M, INCLUSIVE MONTAGEM, INSTALAÇÃO E PROTENSÃO. AF_11/2023</t>
  </si>
  <si>
    <t>INSTALAÇÃO DE TIRANTE COM 4 CORDOALHAS DE 12,7 MM, COMPRIMENTO MAIOR OU IGUAL A 22 M E MENOR QUE 30 M, INCLUSIVE MONTAGEM, INSTALAÇÃO E PROTENSÃO. AF_11/2023</t>
  </si>
  <si>
    <t>INSTALAÇÃO DE TIRANTE COM 4 CORDOALHAS DE 12,7 MM, COMPRIMENTO MAIOR OU IGUAL A 6 M E MENOR QUE 14 M, INCLUSIVE MONTAGEM, INSTALAÇÃO E PROTENSÃO. AF_11/2023</t>
  </si>
  <si>
    <t>INSTALAÇÃO DE TIRANTE COM 6 CORDOALHAS DE 12,7 MM, COMPRIMENTO MAIOR OU IGUAL A 14 M E MENOR QUE 22 M, INCLUSIVE MONTAGEM, INSTALAÇÃO E PROTENSÃO. AF_11/2023</t>
  </si>
  <si>
    <t>INSTALAÇÃO DE TIRANTE COM 6 CORDOALHAS DE 12,7 MM, COMPRIMENTO MAIOR OU IGUAL A 22 M E MENOR QUE 30 M, INCLUSIVE MONTAGEM, INSTALAÇÃO E PROTENSÃO. AF_11/2023</t>
  </si>
  <si>
    <t>INSTALAÇÃO DE TIRANTE COM 6 CORDOALHAS DE 12,7 MM, COMPRIMENTO MAIOR OU IGUAL A 6 M E MENOR QUE 14 M, INCLUSIVE MONTAGEM, INSTALAÇÃO E PROTENSÃO. AF_11/2023</t>
  </si>
  <si>
    <t>INSTALAÇÃO DE TIRANTE COM 8 CORDOALHAS DE 12,7 MM, COMPRIMENTO MAIOR OU IGUAL A 14 M E MENOR QUE 22 M, INCLUSIVE MONTAGEM, INSTALAÇÃO E PROTENSÃO. AF_11/2023</t>
  </si>
  <si>
    <t>INSTALAÇÃO DE TIRANTE COM 8 CORDOALHAS DE 12,7 MM, COMPRIMENTO MAIOR OU IGUAL A 22 M E MENOR QUE 30 M, INCLUSIVE MONTAGEM, INSTALAÇÃO E PROTENSÃO. AF_11/2023</t>
  </si>
  <si>
    <t>INSTALAÇÃO DE TIRANTE COM 8 CORDOALHAS DE 12,7 MM, COMPRIMENTO MAIOR OU IGUAL A 6 M E MENOR QUE 14 M, INCLUSIVE MONTAGEM, INSTALAÇÃO E PROTENSÃO. AF_11/2023</t>
  </si>
  <si>
    <t>INSTALAÇÃO DE TIRANTE MONOBARRA COM ARMADURA DE 25 MM, COMPRIMENTO MAIOR OU IGUAL A 14 M E MENOR QUE 22 M, INCLUSIVE MONTAGEM, INSTALAÇÃO E PROTENSÃO. AF_11/2023</t>
  </si>
  <si>
    <t>INSTALAÇÃO DE TIRANTE MONOBARRA COM ARMADURA DE 25 MM, COMPRIMENTO MAIOR OU IGUAL A 22 M E MENOR QUE 30 M, INCLUSIVE MONTAGEM, INSTALAÇÃO E PROTENSÃO. AF_11/2023</t>
  </si>
  <si>
    <t>INSTALAÇÃO DE TIRANTE MONOBARRA COM ARMADURA DE 25 MM, COMPRIMENTO MAIOR OU IGUAL A 6 M E MENOR QUE 14 M, INCLUSIVE MONTAGEM, INSTALAÇÃO E PROTENSÃO. AF_11/2023</t>
  </si>
  <si>
    <t>INSTALAÇÃO DE TIRANTE MONOBARRA COM ARMADURA DE 32 MM, COMPRIMENTO MAIOR OU IGUAL A 14 M E MENOR QUE 22 M, INCLUSIVE MONTAGEM, INSTALAÇÃO E PROTENSÃO. AF_11/2023</t>
  </si>
  <si>
    <t>INSTALAÇÃO DE TIRANTE MONOBARRA COM ARMADURA DE 32 MM, COMPRIMENTO MAIOR OU IGUAL A 22 M E MENOR QUE 30 M, INCLUSIVE MONTAGEM, INSTALAÇÃO E PROTENSÃO. AF_11/2023</t>
  </si>
  <si>
    <t>INSTALAÇÃO DE TIRANTE MONOBARRA COM ARMADURA DE 32 MM, COMPRIMENTO MAIOR OU IGUAL A 6 M E MENOR QUE 14 M, INCLUSIVE MONTAGEM, INSTALAÇÃO E PROTENSÃO. AF_11/2023</t>
  </si>
  <si>
    <t>INSTALAÇÃO DE TIRANTE MONOBARRA COM ARMADURA DE 36 MM, COMPRIMENTO MAIOR OU IGUAL A 14 M E MENOR QUE 22 M, INCLUSIVE MONTAGEM, INSTALAÇÃO E PROTENSÃO. AF_11/2023</t>
  </si>
  <si>
    <t>INSTALAÇÃO DE TIRANTE MONOBARRA COM ARMADURA DE 36 MM, COMPRIMENTO MAIOR OU IGUAL A 22 M E MENOR QUE 30 M, INCLUSIVE MONTAGEM, INSTALAÇÃO E PROTENSÃO. AF_11/2023</t>
  </si>
  <si>
    <t>INSTALAÇÃO DE TIRANTE MONOBARRA COM ARMADURA DE 36 MM, COMPRIMENTO MAIOR OU IGUAL A 6 M E MENOR QUE 14 M, INCLUSIVE MONTAGEM, INSTALAÇÃO E PROTENSÃO. AF_11/2023</t>
  </si>
  <si>
    <t>PERFURAÇÃO DE PAREDE DIAFRAGMA COM COROA DIAMANTADA DE DIÂMETRO DE 102 MM. AF_11/2023</t>
  </si>
  <si>
    <t>REQUADRO DE VÃOS COM PLACAS DE PORCELANATO ASSENTADAS COM ARGAMASSA COLANTE. AF_03/2025</t>
  </si>
  <si>
    <t>REQUADRO DE VÃOS PLACAS DE GRANITO FIXADAS COM INSERTE METÁLICO. AF_03/2025</t>
  </si>
  <si>
    <t>REVESTIMENTO NÃO ADERIDO DE PAREDES EXTERNAS COM PLACAS DE GRANITO DE ÁREA MAIOR QUE 10000 CM2, FIXADAS COM INSERTE METÁLICO. AF_03/2025</t>
  </si>
  <si>
    <t>REVESTIMENTO NÃO ADERIDO DE PAREDES EXTERNAS COM PLACAS DE GRANITO DE ÁREA MAIOR QUE 3025 CM2 E MENOR OU IGUAL A 10000 CM2, FIXADAS COM INSERTE METÁLICO. AF_03/2025</t>
  </si>
  <si>
    <t>REVESTIMENTO NÃO ADERIDO DE PAREDES EXTERNAS COM PLACAS DE PORCELANATO DE ÁREA MAIOR DO QUE 2500 CM2 E MENOR OU IGUAL A 6400 CM2, FIXADAS COM INSERTE METÁLICO. AF_03/2025</t>
  </si>
  <si>
    <t>REVESTIMENTO NÃO ADERIDO DE PAREDES EXTERNAS COM PLACAS DE PORCELANATO DE ÁREA MAIOR QUE 6400 CM2 E MENOR QUE 10000 CM2, FIXADAS COM INSERTE METÁLICO. AF_03/2025</t>
  </si>
  <si>
    <t>FORRO EM FIBRA MINERAL, PARA AMBIENTES COMERCIAIS, INCLUSIVE ESTRUTURA DE FIXAÇÃO. AF_08/2023_PS</t>
  </si>
  <si>
    <t>FORRO METÁLICO, PARA AMBIENTES COMERCIAIS, INCLUSIVE ESTRUTURA DE FIXAÇÃO. AF_08/2023</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</si>
  <si>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</si>
  <si>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</si>
  <si>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</si>
  <si>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</si>
  <si>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</si>
  <si>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</si>
  <si>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</si>
  <si>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</si>
  <si>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</si>
  <si>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</si>
  <si>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</si>
  <si>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</si>
  <si>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</si>
  <si>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</si>
  <si>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MONTAGEM E DESMONTAGEM DE FÔRMA PARA ESTRUTURA CIRCULAR, COM INSTALAÇÃO EXCLUSIVAMENTE NA FACE INTERNA DA ESTRUTURA, COM AUXÍLIO DE GUINDASTE. AF_07/2024</t>
  </si>
  <si>
    <t>MONTAGEM E DESMONTAGEM DE FÔRMA PARA ESTRUTURA CIRCULAR, COM INSTALAÇÃO EXCLUSIVAMENTE NA FACE INTERNA DA ESTRUTURA, SEM AUXÍLIO DE GUINDASTE. AF_07/2024</t>
  </si>
  <si>
    <t>MONTAGEM E DESMONTAGEM DE FÔRMA PARA ESTRUTURA CIRCULAR, COM INSTALAÇÃO NA FACE INTERNA E EXTERNA DA EXTRUTURA, COM AUXÍLIO DE GUINDASTE. AF_07/2024</t>
  </si>
  <si>
    <t>MONTAGEM E DESMONTAGEM DE FÔRMA PARA ESTRUTURA CIRCULAR, COM INSTALAÇÃO NA FACE INTERNA E EXTERNA DA EXTRUTURA, SEM AUXÍLIO DE GUINDASTE. AF_07/2024</t>
  </si>
  <si>
    <t>MONTAGEM E DESMONTAGEM DE FÔRMA DE PILARES CIRCULARES, COM ÁREA MÉDIA DAS SEÇÕES MAIOR QUE 0,28 M², EM PAPELÃO. AF_05/2024</t>
  </si>
  <si>
    <t>MONTAGEM E DESMONTAGEM DE FÔRMA DE PILARES CIRCULARES, COM ÁREA MÉDIA DAS SEÇÕES MENOR OU IGUAL A 0,28 M², EM PAPELÃO. AF_05/2024</t>
  </si>
  <si>
    <t>MONTAGEM E DESMONTAGEM DE FÔRMA DE PILARES CIRCULARES, PÉ-DIREITO DUPLO, METÁLICA. AF_05/2024</t>
  </si>
  <si>
    <t>MONTAGEM E DESMONTAGEM DE FÔRMA DE PILARES CIRCULARES, PÉ-DIREITO DUPLO, PLÁSTICA. AF_05/2024</t>
  </si>
  <si>
    <t>MONTAGEM E DESMONTAGEM DE FÔRMA DE PILARES CIRCULARES, PÉ-DIREITO SIMPLES, METÁLICA. AF_05/2024</t>
  </si>
  <si>
    <t>MONTAGEM E DESMONTAGEM DE FÔRMA DE PILARES CIRCULARES, PÉ-DIREITO SIMPLES, PLÁSTICA. AF_05/2024</t>
  </si>
  <si>
    <t>ADUELA/ GALERIA ABERTA PRE-MOLDADA DE CONCRETO ARMADO, SECAO QUADRANGULAR INTERNA DE 1,50 X 1,50 M (L X A), MISULA DE 20 X 20 CM, C = 1,00 M, ESPESSURA MIN = 15 CM, TB-45 E FCK DO CONCRETO = 30 MPA FORNECIMENTO E ASSENTAMENTO. AF_01/2023</t>
  </si>
  <si>
    <t>ADUELA/ GALERIA ABERTA PRE-MOLDADA DE CONCRETO ARMADO, SECAO QUADRANGULAR INTERNA DE 2,00 X 2,00 M (L X A), MISULA DE 20 X 20 CM, C = 1,00 M, ESPESSURA MIN = 15 CM, TB-45 E FCK DO CONCRETO = 30 MPA FORNECIMENTO E ASSENTAMENTO. AF_01/2023</t>
  </si>
  <si>
    <t>ADUELA/ GALERIA ABERTA PRE-MOLDADA DE CONCRETO ARMADO, SECAO QUADRANGULAR INTERNA DE 2,00 X 2,00 M (L X A), MISULA DE 20 X 20 CM, C = 1,00 M, ESPESSURA MIN = 20 CM, TB-45 E FCK DO CONCRETO = 30 MPA FORNECIMENTO E ASSENTAMENTO. AF_01/2023</t>
  </si>
  <si>
    <t>ADUELA/ GALERIA ABERTA PRE-MOLDADA DE CONCRETO ARMADO, SECAO QUADRANGULAR INTERNA DE 2,50 X 2,50 M (L X A), MISULA DE 20 X 20 CM, C = 1,00 M, ESPESSURA MIN = 15 CM, TB-45 E FCK DO CONCRETO = 30 MPA FORNECIMENTO E ASSENTAMENTO. AF_01/2023</t>
  </si>
  <si>
    <t>ADUELA/ GALERIA ABERTA PRE-MOLDADA DE CONCRETO ARMADO, SECAO QUADRANGULAR INTERNA DE 2,50 X 2,50 M (L X A), MISULA DE 20 X 20 CM, C = 1,00 M, ESPESSURA MIN = 20 CM, TB-45 E FCK DO CONCRETO = 30 MPA FORNECIMENTO E ASSENTAMENTO. AF_01/2023</t>
  </si>
  <si>
    <t>ADUELA/ GALERIA ABERTA PRE-MOLDADA DE CONCRETO ARMADO, SECAO QUADRANGULAR INTERNA DE 2,50 X 2,50 M (L X A), MISULA DE 20 X 20 CM, C = 1,00 M, ESPESSURA MIN = 25 CM, TB-45 E FCK DO CONCRETO = 30 MPA FORNECIMENTO E ASSENTAMENTO. AF_01/2023</t>
  </si>
  <si>
    <t>ADUELA/ GALERIA ABERTA PRE-MOLDADA DE CONCRETO ARMADO, SECAO QUADRANGULAR INTERNA DE 3,00 X 3,00 M (L X A), MISULA DE 20 X 20 CM, C = 1,00 M, ESPESSURA MIN = 20 CM, TB-45 E FCK DO CONCRETO = 30 MPA FORNECIMENTO E ASSENTAMENTO. AF_01/2023</t>
  </si>
  <si>
    <t>ADUELA/ GALERIA ABERTA PRE-MOLDADA DE CONCRETO ARMADO, SECAO QUADRANGULAR INTERNA DE 3,00 X 3,00 M (L X A), MISULA DE 20 X 20 CM, C = 1,00 M, ESPESSURA MIN = 25 CM, TB-45 E FCK DO CONCRETO = 30 MPA FORNECIMENTO E ASSENTAMENTO. AF_01/2023</t>
  </si>
  <si>
    <t>ADUELA/ GALERIA ABERTA PRE-MOLDADA DE CONCRETO ARMADO, SECAO QUADRANGULAR INTERNA DE 3,00 X 3,00 M (L X A), MISULA DE 20 X 20 CM, C = 1,00 M, ESPESSURA MIN = 35 CM, TB-45 E FCK DO CONCRETO = 30 MPA FORNECIMENTO E ASSENTAMENTO. AF_01/2023</t>
  </si>
  <si>
    <t>ADUELA/ GALERIA ABERTA PRE-MOLDADA DE CONCRETO ARMADO, SECAO RETANGULAR INTERNA DE 2,00 X 1,50 M (L X A), MISULA DE 20 X 20 CM, C = 1,00 M, ESPESSURA MIN = 20 CM, TB-45 E FCK DO CONCRETO = 30 MPA FORNECIMENTO E ASSENTAMENTO. AF_01/2023</t>
  </si>
  <si>
    <t>ADUELA/ GALERIA ABERTA PRE-MOLDADA DE CONCRETO ARMADO, SECAO RETANGULAR INTERNA DE 2,50 X 1,50 M (L X A), MISULA DE 20 X 20 CM, C = 1,00 M, ESPESSURA MIN = 15 CM, TB-45 E FCK DO CONCRETO = 30 MPA FORNECIMENTO E ASSENTAMENTO. AF_01/2023</t>
  </si>
  <si>
    <t>ADUELA/ GALERIA ABERTA PRE-MOLDADA DE CONCRETO ARMADO, SECAO RETANGULAR INTERNA DE 2,50 X 2,00 M (L X A), MISULA DE 20 X 20 CM, C = 1,00 M, ESPESSURA MIN = 15 CM, TB-45 E FCK DO CONCRETO = 30 MPA FORNECIMENTO E ASSENTAMENTO. AF_01/2023</t>
  </si>
  <si>
    <t>ADUELA/ GALERIA ABERTA PRE-MOLDADA DE CONCRETO ARMADO, SECAO RETANGULAR INTERNA DE 2,50 X 2,00 M (L X A), MISULA DE 20 X 20 CM, C = 1,00 M, ESPESSURA MIN = 20 CM, TB-45 E FCK DO CONCRETO = 30 MPA FORNECIMENTO E ASSENTAMENTO. AF_01/2023</t>
  </si>
  <si>
    <t>ADUELA/ GALERIA ABERTA PRE-MOLDADA DE CONCRETO ARMADO, SECAO RETANGULAR INTERNA DE 3,00 X 2,00 M (L X A), MISULA DE 20 X 20 CM, C = 1,00 M, ESPESSURA MIN = 15 CM, TB-45 E FCK DO CONCRETO = 30 MPA FORNECIMENTO E ASSENTAMENTO. AF_01/2023</t>
  </si>
  <si>
    <t>ADUELA/ GALERIA ABERTA PRE-MOLDADA DE CONCRETO ARMADO, SECAO RETANGULAR INTERNA DE 3,00 X 2,00 M (L X A), MISULA DE 20 X 20 CM, C = 1,00 M, ESPESSURA MIN = 20 CM, TB-45 E FCK DO CONCRETO = 30 MPA FORNECIMENTO E ASSENTAMENTO. AF_01/2023</t>
  </si>
  <si>
    <t>ADUELA/ GALERIA FECHADA PRE-MOLDADA DE CONCRETO ARMADO, SECAO QUADRANGULAR INTERNA DE 1,50 X 1,50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</si>
  <si>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</si>
  <si>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20 CM, TB-45 E FCK DO CONCRETO = 30 MPA FORNECIMENTO E ASSENTAMENTO. AF_01/2023</t>
  </si>
  <si>
    <t>ADUELA/ GALERIA FECHADA PRE-MOLDADA DE CONCRETO ARMADO, SECAO QUADRANGULAR INTERNA DE 2,50 X 2,50 M (L X A), MISULA DE 20 X 20 CM, C = 1,00 M, ESPESSURA MIN = 15 CM, TB-45 E FCK DO CONCRETO = 30 MPA FORNECIMENTO E ASSENTAMENTO. AF_01/2023</t>
  </si>
  <si>
    <t>ADUELA/ GALERIA FECHADA PRE-MOLDADA DE CONCRETO ARMADO, SECAO QUADRANGULAR INTERNA DE 2,50 X 2,50 M (L X A), MISULA DE 20 X 20 CM, C = 1,00 M, ESPESSURA MIN = 20 CM, TB-45 E FCK DO CONCRETO = 30 MPA FORNECIMENTO E ASSENTAMENTO. AF_01/2023</t>
  </si>
  <si>
    <t>ADUELA/ GALERIA FECHADA PRE-MOLDADA DE CONCRETO ARMADO, SECAO QUADRANGULAR INTERNA DE 2,50 X 2,50 M (L X A), MISULA DE 20 X 20 CM, C = 1,00 M, ESPESSURA MIN = 25 CM, TB-45 E FCK DO CONCRETO = 30 MPA FORNECIMENTO E ASSENTAMENTO. AF_01/2023</t>
  </si>
  <si>
    <t>ADUELA/ GALERIA FECHADA PRE-MOLDADA DE CONCRETO ARMADO, SECAO QUADRANGULAR INTERNA DE 3,00 X 3,00 M (L X A), MISULA DE 20 X 20 CM, C = 1,00 M, ESPESSURA MIN = 20 CM, TB-45 E FCK DO CONCRETO = 30 MPA FORNECIMENTO E ASSENTAMENTO. AF_01/2023</t>
  </si>
  <si>
    <t>ADUELA/ GALERIA FECHADA PRE-MOLDADA DE CONCRETO ARMADO, SECAO QUADRANGULAR INTERNA DE 3,00 X 3,00 M (L X A), MISULA DE 20 X 20 CM, C = 1,00 M, ESPESSURA MIN = 25 CM, TB-45 E FCK DO CONCRETO = 30 MPA FORNECIMENTO E ASSENTAMENTO. AF_01/2023</t>
  </si>
  <si>
    <t>ADUELA/ GALERIA FECHADA PRE-MOLDADA DE CONCRETO ARMADO, SECAO QUADRANGULAR INTERNA DE 3,00 X 3,00 M (L X A), MISULA DE 20 X 20 CM, C = 1,00 M, ESPESSURA MIN = 35 CM, TB-45 E FCK DO CONCRETO = 30 MPA FORNECIMENTO E ASSENTAMENTO. AF_01/2023</t>
  </si>
  <si>
    <t>EXECUÇÃO DE GEODRENO VERTICAL, PROFUNDIDADE MAIOR QUE 10 M E MENOR OU IGUAL A 30 M. AF_01/2026</t>
  </si>
  <si>
    <t>EXECUÇÃO DE GEODRENO VERTICAL, PROFUNDIDADE MENOR OU IGUAL A 10 M. AF_01/2026</t>
  </si>
  <si>
    <t>EXECUÇÃO DE PRÉ-FURO PARA GEODRENO VERTICAL. AF_01/2026</t>
  </si>
  <si>
    <t>CORRIMÃO DUPLO CENTRAL FIXADO NO PISO EM AÇO GALVANIZADO DE 1.1/2", MONTANTES TUBULARES 1.1/2" ESPAÇADOS DE 1,00M, FIXADO COM CHUMBADOR MECÂNICO. AF_10/2025</t>
  </si>
  <si>
    <t>CORRIMÃO DUPLO CENTRAL FIXADO NO PISO EM AÇO INOX DE 1.1/2", MONTANTES TUBULARES 1.1/2" ESPAÇADOS DE 1,00M, FIXADO COM CHUMBADOR MECÂNICO. AF_10/2025</t>
  </si>
  <si>
    <t>CORRIMÃO DUPLO FIXADO EM PAREDE, DIÂMETRO EXTERNO = 1 1/2", EM ALUMÍNIO. AF_10/2025</t>
  </si>
  <si>
    <t>CORRIMÃO DUPLO FIXADO EM PAREDE, DIÂMETRO EXTERNO = 1 1/2", EM AÇO GALVANIZADO. AF_10/2025</t>
  </si>
  <si>
    <t>CORRIMÃO DUPLO FIXADO EM PAREDE, DIÂMETRO EXTERNO = 1 1/2", EM AÇO INOX. AF_10/2025</t>
  </si>
  <si>
    <t>CORRIMÃO DUPLO FIXADO NO PISO EM AÇO GALVANIZADO DE 1.1/2", MONTANTES TUBULARES 1.1/2" ESPAÇADOS DE 1,00M, FIXADO COM CHUMBADOR MECÂNICO. AF_10/2025</t>
  </si>
  <si>
    <t>CORRIMÃO DUPLO FIXADO NO PISO EM AÇO INOX DE 1.1/2", MONTANTES TUBULARES 1.1/2" ESPAÇADOS DE 1,00M, FIXADO COM CHUMBADOR MECÂNICO. AF_10/2025</t>
  </si>
  <si>
    <t>CORRIMÃO SIMPLES FIXADO EM PAREDE, DIÂMETRO EXTERNO = 1 1/2", EM ALUMÍNIO. AF_10/2025_PS</t>
  </si>
  <si>
    <t>CORRIMÃO SIMPLES FIXADO EM PAREDE, DIÂMETRO EXTERNO = 1 1/2", EM AÇO GALVANIZADO. AF_10/2025_PS</t>
  </si>
  <si>
    <t>CORRIMÃO SIMPLES FIXADO EM PAREDE, DIÂMETRO EXTERNO = 1 1/2", EM AÇO INOX. AF_10/2025</t>
  </si>
  <si>
    <t>CORRIMÃO SIMPLES FIXADO NO PISO EM AÇO GALVANIZADO DE 1.1/2", MONTANTES TUBULARES 1.1/2" ESPAÇADOS DE 1,00M, FIXADO COM CHUMBADOR MECÂNICO. AF_10/2025</t>
  </si>
  <si>
    <t>CORRIMÃO SIMPLES FIXADO NO PISO EM AÇO INOX DE 1.1/2", MONTANTES TUBULARES 1.1/2" ESPAÇADOS DE 1,00M, FIXADO COM CHUMBADOR MECÂNICO. AF_10/2025</t>
  </si>
  <si>
    <t>GRADIL EM ALUMÍNIO FIXADO EM VÃOS DE JANELAS, FORMADO POR TUBOS DE 3/4". AF_10/2025</t>
  </si>
  <si>
    <t>GRADIL EM AÇO FIXADO EM VÃOS DE JANELAS, FORMADO POR BARRAS CHATAS DE 25X4,8 MM. AF_10/2025</t>
  </si>
  <si>
    <t>GUARDA-CORPO DE AÇO GALVANIZADO 0,92 M, DUPLO CORRIMÃO, MONTANTES TUBULARES DE 1.1/4" ESPAÇADOS DE 1,20M, TRAVESSA SUPERIOR E CORRIMÃO DE 1.1/2", GRADIL FORMADO POR TUBOS HORIZONTAIS DE 3/4", FIXADO COM CHUMBADORES MECÂNICOS. AF_10/2025</t>
  </si>
  <si>
    <t>GUARDA-CORPO DE AÇO GALVANIZADO COMPLEMENTAR À ALVENARIA, 0,65 M DE ALTURA, MONTANTES TUBULARES DE 1 1/4" ESPAÇADOS DE 1,80 M, TRAVESSA SUPERIOR DE 1 1/2", GRADIL FORMADO POR TUBOS HORIZONTAIS DE 1" E VERTICAIS DE 3/4", FIXADO COM ADESIVO ESTRUTURAL EPÓXI. AF_10/2025</t>
  </si>
  <si>
    <t>GUARDA-CORPO DE AÇO GALVANIZADO COMPLEMENTAR À ALVENARIA, 0,65 M DE ALTURA, MONTANTES TUBULARES DE 1 1/4" ESPAÇADOS DE 1,80 M, TRAVESSA SUPERIOR DE 1 1/2", GRADIL FORMADO POR TUBOS HORIZONTAIS DE 3/4", FIXADO COM ADESIVO ESTRUTURAL EPÓXI. AF_10/2025</t>
  </si>
  <si>
    <t>GUARDA-CORPO DE AÇO GALVANIZADO DE 1,10M, DUPLO CORRIMÃO, MONTANTES TUBULARES DE 1.1/2" ESPAÇADOS DE 1,20M, TRAVESSA SUPERIOR DE 2", GRADIL DE BARRAS CHATAS DE 32X4,8MM, FIXADO COM ADESIVO ESTRUTURAL EPOXI. AF_10/2025</t>
  </si>
  <si>
    <t>GUARDA-CORPO DE AÇO GALVANIZADO DE 1,10M, DUPLO CORRIMÃO, MONTANTES TUBULARES DE 1.1/4" ESPAÇADOS DE 1,20M, TRAVESSA SUPERIOR DE 1.1/2", GRADIL EM TUBOS HORIZONTAIS DE 1" E VERTICAIS DE 3/4", FIXADO COM ADESIVO ESTRUTURAL EPOXI. AF_10/2025</t>
  </si>
  <si>
    <t>GUARDA-CORPO DE AÇO GALVANIZADO DE 1,10M, DUPLO CORRIMÃO, MONTANTES TUBULARES DE 100X50MM ESPAÇADOS DE 1,20M, TRAVESSA SUPERIOR DE 3", GRADIL EM CANTONEIRA 51X51X4,8 MM E BARRAS CHATAS NA VERTICAL DE 32X4,8 MM, FIXADO COM ADESIVO EPOXI. AF_10/2025</t>
  </si>
  <si>
    <t>GUARDA-CORPO DE AÇO GALVANIZADO DE 1,10M, DUPLO CORRIMÃO, MONTANTES TUBULARES DE 30X30 MM ESPAÇADOS DE 1,20M, TRAVESSA SUPERIOR DE 1.1/2", GRADIL EM TUBOS HORIZONTAIS DE 25X25MM E VERTICAIS DE 20X20MM, FIXADO COM ADESIVO ESTRUTURAL EPOXI. AF_10/2025</t>
  </si>
  <si>
    <t>GUARDA-CORPO DE AÇO GALVANIZADO DE 1,10M, MONTANTES TUBULARES DE 1.1/2" ESPAÇADOS 1,20M, TRAVESSA SUPERIOR DE 2", GRADIL FORMADO POR BARRAS CHATAS DE 32X4,8MM, FIXADO COM ADESIVO ESTRUTURAL EPOXI. AF_10/2025</t>
  </si>
  <si>
    <t>GUARDA-CORPO DE AÇO GALVANIZADO DE 1,10M, MONTANTES TUBULARES DE 1.1/4" ESPAÇADOS 1,20M, TRAVESSA SUPERIOR DE 1.1/2", GRADIL FORMADO POR TUBOS HORIZONTAIS DE 1" E VERTICAIS DE 3/4", FIXADO COM ADESIVO ESTRUTURAL EPOXI. AF_10/2025_PS</t>
  </si>
  <si>
    <t>GUARDA-CORPO DE AÇO GALVANIZADO DE 1,10M, MONTANTES TUBULARES DE 100X50MM ESPAÇADOS DE 1,20M, TRAVESSA SUPERIOR DE 3", GRADIL EM CANTONEIRA 51X51X4,8 MM E BARRAS CHATAS NA VERTICAL DE 32X4,8 MM, FIXADO COM ADESIVO ESTRUTURAL EPOXI. AF_10/2025</t>
  </si>
  <si>
    <t>GUARDA-CORPO DE AÇO GALVANIZADO DE 1,10M, MONTANTES TUBULARES DE 30X30 MM ESPAÇADOS 1,20M, TRAVESSA SUPERIOR DE 1.1/2", GRADIL DE TUBOS HORIZONTAIS DE 25X25MM E VERTICAIS DE 20X20MM, FIXADO COM ADESIVO ESTRUTURAL EPOXI. AF_10/2025</t>
  </si>
  <si>
    <t>GUARDA-CORPO DE AÇO INOX DE 0,92 M, DUPLO CORRIMÃO, MONTANTES TUBULARES DE 1.1/4" ESPAÇADOS DE 1,20M, TRAVESSA SUPERIOR E CORRIMÃO DE 1.1/2", GRADIL FORMADO POR TUBOS HORIZONTAIS DE 3/4", FIXADO COM CHUMBADORES MECÂNICOS. AF_10/2025</t>
  </si>
  <si>
    <t>GUARDA-CORPO DE VIDRO LAMINADO 8 MM PARA ESCADAS, FIXADO NA LATERAL DOS DEGRAUS COM CHUMBADOR MECÂNICO. AF_10/2025</t>
  </si>
  <si>
    <t>GUARDA-CORPO EM AÇO INOX DE 1,10 M, COM MONTANTES TUBULARES DE 1 1/4" ESPAÇADOS DE 1,20 M, TRAVESSA SUPERIOR DE 1 1/2", PREENCHIMENTO EM VIDRO LAMINADO DE 8 MM (4+4), FIXADO COM CHUMBADOR MECÂNICO. AF_10/2025</t>
  </si>
  <si>
    <t>GUARDA-CORPO PANORÂMICO DE 1,10M, MONTANTES EM ALUMÍNIO DE 90X45 MM ESPAÇADOS DE 1,20M, TRAVESSA SUPERIOR EM ALUMÍNIO DE 120X60 MM E VIDRO LAMINADO 8 MM, FIXADO COM ADESIVO ESTRUTURAL EPOXI. AF_10/2025</t>
  </si>
  <si>
    <t>ASSENTAMENTO DE GUIA (MEIO-FIO), TIPO PAVER (FINCADINHA) EM TRECHO RETO, EM CONCRETO PRÉ-FABRICADO, DIMENSÕES 45X08X608X19 CM (COMPRIMENTO X BASE INFERIOR X BASE SUPERIOR X ALTURA), PARA DELIMITAÇÃO DE JARDINS, PRAÇAS OU PASSEIOS. AF_01/2024</t>
  </si>
  <si>
    <t>ASSENTAMENTO DE GUIA (MEIO-FIO), TIPO PAVER, FINCADINHA, EM TRECHO CURVO, EM CONCRETO PRÉ-FABRICADO, DIMENSÕES 45X08X08X19 CM (COMPRIMENTO X BASE INFERIOR X BASE SUPERIOR X ALTURA), PARA DELIMITAÇÃO DE JARDINS, PRAÇAS OU PASSEIOS. AF_01/2024</t>
  </si>
  <si>
    <t>EXECUÇÃO DE SARJETA DE CONCRETO USINADO, MOLDADA IN LOCO EM TRECHO CURVO, 30 CM BASE X 10 CM ALTURA. AF_01/2024</t>
  </si>
  <si>
    <t>EXECUÇÃO DE SARJETA DE CONCRETO USINADO, MOLDADA IN LOCO EM TRECHO CURVO, 30 CM BASE X 15 CM ALTURA. AF_01/2024</t>
  </si>
  <si>
    <t>EXECUÇÃO DE SARJETA DE CONCRETO USINADO, MOLDADA IN LOCO EM TRECHO CURVO, 45 CM BASE X 10 CM ALTURA. AF_01/2024</t>
  </si>
  <si>
    <t>EXECUÇÃO DE SARJETA DE CONCRETO USINADO, MOLDADA IN LOCO EM TRECHO CURVO, 45 CM BASE X 15 CM ALTURA. AF_01/2024</t>
  </si>
  <si>
    <t>EXECUÇÃO DE SARJETA DE CONCRETO USINADO, MOLDADA IN LOCO EM TRECHO CURVO, 60 CM BASE X 10 CM ALTURA. AF_01/2024</t>
  </si>
  <si>
    <t>EXECUÇÃO DE SARJETA DE CONCRETO USINADO, MOLDADA IN LOCO EM TRECHO CURVO, 60 CM BASE X 15 CM ALTURA. AF_01/2024</t>
  </si>
  <si>
    <t>EXECUÇÃO DE SARJETA DE CONCRETO USINADO, MOLDADA IN LOCO EM TRECHO RETO, 30 CM BASE X 10 CM ALTURA. AF_01/2024</t>
  </si>
  <si>
    <t>EXECUÇÃO DE SARJETA DE CONCRETO USINADO, MOLDADA IN LOCO EM TRECHO RETO, 30 CM BASE X 15 CM ALTURA. AF_01/2024</t>
  </si>
  <si>
    <t>EXECUÇÃO DE SARJETA DE CONCRETO USINADO, MOLDADA IN LOCO EM TRECHO RETO, 45 CM BASE X 10 CM ALTURA. AF_01/2024</t>
  </si>
  <si>
    <t>EXECUÇÃO DE SARJETA DE CONCRETO USINADO, MOLDADA IN LOCO EM TRECHO RETO, 45 CM BASE X 15 CM ALTURA. AF_01/2024</t>
  </si>
  <si>
    <t>EXECUÇÃO DE SARJETA DE CONCRETO USINADO, MOLDADA IN LOCO EM TRECHO RETO, 60 CM BASE X 10 CM ALTURA. AF_01/2024</t>
  </si>
  <si>
    <t>EXECUÇÃO DE SARJETA DE CONCRETO USINADO, MOLDADA IN LOCO EM TRECHO RETO, 60 CM BASE X 15 CM ALTURA. AF_01/2024</t>
  </si>
  <si>
    <t>EXECUÇÃO DE SARJETÃO DE CONCRETO USINADO, MOLDADA IN LOCO EM TRECHO RETO, 100 CM BASE X 20 CM ALTURA. AF_01/2024</t>
  </si>
  <si>
    <t>GUIA (MEIO-FIO) CONCRETO, MOLDADA IN LOCO EM TRECHO CURVO COM EXTRUSORA, 13 CM BASE X 22 CM ALTURA. AF_01/2024</t>
  </si>
  <si>
    <t>GUIA (MEIO-FIO) CONCRETO, MOLDADA IN LOCO EM TRECHO CURVO COM EXTRUSORA, 15 CM BASE X 30 CM ALTURA. AF_01/2024</t>
  </si>
  <si>
    <t>GUIA (MEIO-FIO) CONCRETO, MOLDADA IN LOCO EM TRECHO RETO COM EXTRUSORA, 13 CM BASE X 22 CM ALTURA. AF_01/2024</t>
  </si>
  <si>
    <t>GUIA (MEIO-FIO) CONCRETO, MOLDADA IN LOCO EM TRECHO RETO COM EXTRUSORA, 15 CM BASE X 30 CM ALTURA. AF_01/2024</t>
  </si>
  <si>
    <t>GUIA (MEIO-FIO) E SARJETA CONJUGADOS DE CONCRETO, MOLDADA IN LOCO EM TRECHO CURVO COM EXTRUSORA, 45 CM BASE (15 CM BASE DA GUIA + 30 CM BASE DA SARJETA) X 22 CM ALTURA. AF_01/2024</t>
  </si>
  <si>
    <t>GUIA (MEIO-FIO) E SARJETA CONJUGADOS DE CONCRETO, MOLDADA IN LOCO EM TRECHO CURVO COM EXTRUSORA, 60 CM BASE (15 CM BASE DA GUIA + 45 CM BASE DA SARJETA) X 26 CM ALTURA. AF_01/2024</t>
  </si>
  <si>
    <t>GUIA (MEIO-FIO) E SARJETA CONJUGADOS DE CONCRETO, MOLDADA IN LOCO EM TRECHO CURVO COM EXTRUSORA, 65 CM BASE (15 CM BASE DA GUIA + 50 CM BASE DA SARJETA) X 26 CM ALTURA. AF_01/2024</t>
  </si>
  <si>
    <t>GUIA (MEIO-FIO) E SARJETA CONJUGADOS DE CONCRETO, MOLDADA IN LOCO EM TRECHO RETO COM EXTRUSORA, 45 CM BASE (15 CM BASE DA GUIA + 30 CM BASE DA SARJETA) X 22 CM ALTURA. AF_01/2024</t>
  </si>
  <si>
    <t>GUIA (MEIO-FIO) E SARJETA CONJUGADOS DE CONCRETO, MOLDADA IN LOCO EM TRECHO RETO COM EXTRUSORA, 60 CM BASE (15 CM BASE DA GUIA + 45 CM BASE DA SARJETA) X 26 CM ALTURA. AF_01/2024</t>
  </si>
  <si>
    <t>GUIA (MEIO-FIO) E SARJETA CONJUGADOS DE CONCRETO, MOLDADA IN LOCO EM TRECHO RETO COM EXTRUSORA, 65 CM BASE (15 CM BASE DA GUIA + 50 CM BASE DA SARJETA) X 26 CM ALTURA. AF_01/2024</t>
  </si>
  <si>
    <t>BLOCO AUTÔNOMO DE ILUMINAÇÃO DE EMERGÊNCIA COM DOIS REFLETORES - FORNECIMENTO E INSTALAÇÃO. AF_09/2024</t>
  </si>
  <si>
    <t>CÂMERA DE MONITORAMENTO COM ATÉ 25 METROS DE ALCANCE TIPO BULLET - FORNECIMENTO E INSTALAÇÃO. AF_09/2024</t>
  </si>
  <si>
    <t>CÂMERA DE MONITORAMENTO COM ATÉ 25 METROS DE ALCANCE TIPO DOME - FORNECIMENTO E INSTALAÇÃO. AF_09/2024</t>
  </si>
  <si>
    <t>CÂMERA DE MONITORAMENTO COM MAIS DE 25 METROS DE ALCANCE TIPO BULLET - FORNECIMENTO E INSTALAÇÃO. AF_09/2024</t>
  </si>
  <si>
    <t>CÂMERA IP BULLET - FORNECIMENTO E INSTALAÇÃO. AF_09/2024</t>
  </si>
  <si>
    <t>CÂMERA IP DOME RESOLUCAO 1MP - FORNECIMENTO E INSTALAÇÃO. AF_09/2024</t>
  </si>
  <si>
    <t>CÂMERA IP SPEED DOME - FORNECIMENTO E INSTALAÇÃO. AF_09/2024</t>
  </si>
  <si>
    <t>CÂMERA IP WIFI - FORNECIMENTO E INSTALAÇÃO. AF_09/2024</t>
  </si>
  <si>
    <t>DRIVER SLIM PARA FITA LED - FORNECIMENTO E INSTALAÇÃO. AF_09/2024</t>
  </si>
  <si>
    <t>FITA LED - FORNECIMENTO E INSTALAÇÃO. AF_09/2024</t>
  </si>
  <si>
    <t>LUMINÁRIA ARANDELA TIPO MEIA LUA, DE SOBREPOR, COM 1 LÂMPADA LED DE 6 W, SEM REATOR - FORNECIMENTO E INSTALAÇÃO. AF_09/2024</t>
  </si>
  <si>
    <t>LUMINÁRIA ARANDELA TIPO TARTARUGA, DE SOBREPOR, COM 1 LÂMPADA LED DE 6 W, SEM REATOR - FORNECIMENTO E INSTALAÇÃO. AF_09/2024</t>
  </si>
  <si>
    <t>LUMINÁRIA DE EMERGÊNCIA, COM 30 LÂMPADAS LED DE 2 W, SEM REATOR - FORNECIMENTO E INSTALAÇÃO. AF_09/2024</t>
  </si>
  <si>
    <t>LUMINÁRIA LED DE EMBUTIR - QUADRADA 60X60CM, INCLUSO DRIVER - FORNECIMENTO E INSTALAÇÃO. AF_09/2024</t>
  </si>
  <si>
    <t>LUMINÁRIA LED DE SOBREPOR - QUADRADA *60X60*CM, INCLUSO DRIVER - FORNECIMENTO E INSTALAÇÃO. AF_09/2024</t>
  </si>
  <si>
    <t>LUMINÁRIA LED DE SOBREPOR HERMÉTICA - *60X15CM*, INCLUSO DRIVER - FORNECIMENTO E INSTALAÇÃO. AF_09/2024</t>
  </si>
  <si>
    <t>LUMINÁRIA TIPO CALHA, DE EMBUTIR, COM 1 LÂMPADA TUBULAR LED DE 18 W, SEM REATOR - FORNECIMENTO E INSTALAÇÃO. AF_09/2024</t>
  </si>
  <si>
    <t>LUMINÁRIA TIPO CALHA, DE EMBUTIR, COM 2 LÂMPADAS TUBULARES LED DE 18 W, SEM REATOR - FORNECIMENTO E INSTALAÇÃO. AF_09/2024</t>
  </si>
  <si>
    <t>LUMINÁRIA TIPO CALHA, DE EMBUTIR, COM 2 LÂMPADAS TUBULARES LED DE 9 W, SEM REATOR - FORNECIMENTO E INSTALAÇÃO. AF_09/2024</t>
  </si>
  <si>
    <t>LUMINÁRIA TIPO CALHA, DE EMBUTIR, PARA 1 LÂMPADA TUBULAR LED DE 36 W, SEM LÂMPADA E SEM REATOR - FORNECIMENTO E INSTALAÇÃO. AF_09/2024</t>
  </si>
  <si>
    <t>LUMINÁRIA TIPO CALHA, DE EMBUTIR, PARA 2 LÂMPADAS TUBULARES LED DE 36 W, SEM LÂMPADA E SEM REATOR - FORNECIMENTO E INSTALAÇÃO. AF_09/2024</t>
  </si>
  <si>
    <t>LUMINÁRIA TIPO CALHA, DE SOBREPOR, COM 1 LÂMPADA TUBULAR LED DE 18 W, SEM REATOR - FORNECIMENTO E INSTALAÇÃO. AF_09/2024</t>
  </si>
  <si>
    <t>LUMINÁRIA TIPO CALHA, DE SOBREPOR, COM 1 LÂMPADA TUBULAR LED DE 9 W SEM REATOR - FORNECIMENTO E INSTALAÇÃO. AF_09/2024</t>
  </si>
  <si>
    <t>LUMINÁRIA TIPO CALHA, DE SOBREPOR, COM 2 LÂMPADAS TUBULARES LED DE 18 W, SEM REATOR - FORNECIMENTO E INSTALAÇÃO. AF_09/2024</t>
  </si>
  <si>
    <t>LUMINÁRIA TIPO CALHA, DE SOBREPOR, COM 2 LÂMPADAS TUBULARES LED DE 9 W SEM REATOR - FORNECIMENTO E INSTALAÇÃO. AF_09/2024</t>
  </si>
  <si>
    <t>LUMINÁRIA TIPO CALHA, DE SOBREPOR, PARA 1 LÂMPADA TUBULAR LED DE 36 W, SEM LÂMPADA E SEM REATOR - FORNECIMENTO E INSTALAÇÃO. AF_09/2024</t>
  </si>
  <si>
    <t>LUMINÁRIA TIPO CALHA, DE SOBREPOR, PARA 2 LÂMPADAS TUBULARES LED DE 36 W, SEM LÂMPADA E SEM REATOR - FORNECIMENTO E INSTALAÇÃO. AF_09/2024</t>
  </si>
  <si>
    <t>LUMINÁRIA TIPO PLAFON CIRCULAR, DE SOBREPOR, COM LED DE 12/13 W - FORNECIMENTO E INSTALAÇÃO. AF_09/2024</t>
  </si>
  <si>
    <t>LUMINÁRIA TIPO PLAFON QUADRADA, DE EMBUTIR, COM LED DE 12 W - FORNECIMENTO E INSTALAÇÃO. AF_09/2024</t>
  </si>
  <si>
    <t>LUMINÁRIA TIPO PLAFON QUADRADA, DE EMBUTIR, COM LED DE 18 W - FORNECIMENTO E INSTALAÇÃO. AF_09/2024</t>
  </si>
  <si>
    <t>LUMINÁRIA TIPO PLAFON QUADRADA, DE EMBUTIR, COM LED DE 24 W - FORNECIMENTO E INSTALAÇÃO. AF_09/2024</t>
  </si>
  <si>
    <t>LUMINÁRIA TIPO PLAFON QUADRADA, DE SOBREPOR, COM LED DE 12 W - FORNECIMENTO E INSTALAÇÃO. AF_09/2024</t>
  </si>
  <si>
    <t>LUMINÁRIA TIPO PLAFON QUADRADA, DE SOBREPOR, COM LED DE 18 W - FORNECIMENTO E INSTALAÇÃO. AF_09/2024</t>
  </si>
  <si>
    <t>LUMINÁRIA TIPO PLAFON QUADRADA, DE SOBREPOR, COM LED DE 24 W - FORNECIMENTO E INSTALAÇÃO. AF_09/2024</t>
  </si>
  <si>
    <t>LUMINÁRIA TIPO SPOT, DE EMBUTIR, COM 1 LÂMPADA LED PAR20 - FORNECIMENTO E INSTALAÇÃO. AF_09/2024</t>
  </si>
  <si>
    <t>LUMINÁRIA TIPO SPOT, DE SOBREPOR, COM 1 LÂMPADA LED PAR20 - FORNECIMENTO E INSTALAÇÃO. AF_09/2024</t>
  </si>
  <si>
    <t>LÂMPADA COMPACTA DE LED 10 W, BASE E27 - FORNECIMENTO E INSTALAÇÃO. AF_09/2024</t>
  </si>
  <si>
    <t>LÂMPADA COMPACTA DE LED 6 W, BASE E27 - FORNECIMENTO E INSTALAÇÃO. AF_09/2024</t>
  </si>
  <si>
    <t>LÂMPADA TUBULAR LED 9/10W SEM SOQUETE - FORNECIMENTO E INSTALAÇÃO. AF_09/2024</t>
  </si>
  <si>
    <t>LÂMPADA TUBULAR LED DE 18/20 W, COM SOQUETE, BASE G13 - FORNECIMENTO E INSTALAÇÃO. AF_09/2024_PS</t>
  </si>
  <si>
    <t>LÂMPADA TUBULAR LED DE 9/10 W, COM SOQUETE, BASE G13 - FORNECIMENTO E INSTALAÇÃO. AF_09/2024_PS</t>
  </si>
  <si>
    <t>PERFIL COM FITA LED - FORNECIMENTO E INSTALAÇÃO. AF_09/2024</t>
  </si>
  <si>
    <t>SENSOR DE PRESENÇA COM FOTOCÉLULA, FIXAÇÃO EM PAREDE - FORNECIMENTO E INSTALAÇÃO. AF_09/2024</t>
  </si>
  <si>
    <t>SENSOR DE PRESENÇA COM FOTOCÉLULA, FIXAÇÃO EM TETO - FORNECIMENTO E INSTALAÇÃO. AF_09/2024</t>
  </si>
  <si>
    <t>SENSOR DE PRESENÇA SEM FOTOCÉLULA, FIXAÇÃO EM PAREDE - FORNECIMENTO E INSTALAÇÃO. AF_09/2024</t>
  </si>
  <si>
    <t>SENSOR DE PRESENÇA SEM FOTOCÉLULA, FIXAÇÃO EM TETO - FORNECIMENTO E INSTALAÇÃO. AF_09/2024</t>
  </si>
  <si>
    <t>IMPERMEABILIZAÇÃO COM MANTA ASFÁLTICA COLADA COM ASFALTO DERRETIDO, DUAS CAMADAS, E = 3MM E E=4MM. AF_09/2023</t>
  </si>
  <si>
    <t>IMPERMEABILIZAÇÃO DE SUPERFÍCIE COM ARGAMASSA POLIMÉRICA / MEMBRANA ACRÍLICA, 4 DEMÃOS, REFORÇADA COM VÉU DE POLIÉSTER. AF_09/2023</t>
  </si>
  <si>
    <t>IMPERMEABILIZAÇÃO DE SUPERFÍCIE COM MANTA ASFÁLTICA COLADA COM ASFALTO DERRETIDO, UMA CAMADA, E=4MM. AF_09/2023</t>
  </si>
  <si>
    <t>IMPERMEABILIZAÇÃO DE SUPERFÍCIE COM MEMBRANA A BASE DE POLIURÉIA, 2 DEMÃOS. AF_09/2023</t>
  </si>
  <si>
    <t>TRATAMENTO DE RALO OU PONTO EMERGENTE COM ARGAMASSA POLIMÉRICA / MEMBRANA ACRÍLICA REFORÇADO COM VÉU DE POLIÉSTER. AF_09/2023</t>
  </si>
  <si>
    <t>TRATAMENTO DE RALO OU PONTO EMERGENTE COM MANTA ASFÁLTICA COLADA COM ASFÁLTO DERRETIDO, E=4MM. AF_09/2023</t>
  </si>
  <si>
    <t>TRATAMENTO DE RODAPÉ COM MANTA ASFÁLTICA COLADA COM ASFALTO DERRETIDO, E=4MM. AF_09/2023</t>
  </si>
  <si>
    <t>TRATAMENTO DE RODAPÉ COM VÉU DE POLIÉSTER. AF_09/2023</t>
  </si>
  <si>
    <t>CAIXA ELÉTRICA 4"X2" AUTOTRAVANTE PARA FURO CIRCULAR ALTA (2,00 M DO PISO), PVC, INSTALADA EM PAREDE - FORNECIMENTO E INSTALAÇÃO. AF_03/2023</t>
  </si>
  <si>
    <t>CAIXA ELÉTRICA 4"X2" AUTOTRAVANTE PARA FURO CIRCULAR BAIXA (0,30 M DO PISO), PVC, INSTALADA EM PAREDE - FORNECIMENTO E INSTALAÇÃO. AF_03/2023</t>
  </si>
  <si>
    <t>CAIXA ELÉTRICA 4"X2" AUTOTRAVANTE PARA FURO CIRCULAR MÉDIA (1,30 M DO PISO), PVC, INSTALADA EM PAREDE - FORNECIMENTO E INSTALAÇÃO. AF_03/2023</t>
  </si>
  <si>
    <t>CAIXA ELÉTRICA 4"X4" AUTOTRAVANTE PARA FURO CIRCULAR ALTA (2,00 M DO PISO), PVC, INSTALADA EM PAREDE - FORNECIMENTO E INSTALAÇÃO. AF_03/2023</t>
  </si>
  <si>
    <t>CAIXA ELÉTRICA 4"X4" AUTOTRAVANTE PARA FURO CIRCULAR BAIXA (0,30 M DO PISO), PVC, INSTALADA EM PAREDE - FORNECIMENTO E INSTALAÇÃO. AF_03/2023</t>
  </si>
  <si>
    <t>CAIXA ELÉTRICA 4"X4" AUTOTRAVANTE PARA FURO CIRCULAR MÉDIA (1,30 M DO PISO), PVC, INSTALADA EM PAREDE - FORNECIMENTO E INSTALAÇÃO. AF_03/2023</t>
  </si>
  <si>
    <t>ELETRODUTO FLEXÍVEL CORRUGADO REFORÇADO, PVC, DN 20 MM (1/2"), PARA CIRCUITOS TERMINAIS, INSTALADO EM FORRO - FORNECIMENTO E INSTALAÇÃO. AF_03/2023</t>
  </si>
  <si>
    <t>ELETRODUTO FLEXÍVEL CORRUGADO REFORÇADO, PVC, DN 25 MM (3/4"), PARA CIRCUITOS TERMINAIS, INSTALADO EM FORRO - FORNECIMENTO E INSTALAÇÃO. AF_03/2023</t>
  </si>
  <si>
    <t>ELETRODUTO FLEXÍVEL CORRUGADO REFORÇADO, PVC, DN 32 MM (1"), PARA CIRCUITOS TERMINAIS, INSTALADO EM FORRO - FORNECIMENTO E INSTALAÇÃO. AF_03/2023</t>
  </si>
  <si>
    <t>ELETRODUTO FLEXÍVEL CORRUGADO, PEAD, DN 32 MM (1"), PARA CIRCUITOS TERMINAIS, INSTALADO EM FORRO - FORNECIMENTO E INSTALAÇÃO. AF_03/2023</t>
  </si>
  <si>
    <t>ELETRODUTO FLEXÍVEL CORRUGADO, PEAD, DN 32 MM (1"), PARA CIRCUITOS TERMINAIS, INSTALADO EM LAJE - FORNECIMENTO E INSTALAÇÃO. AF_03/2023</t>
  </si>
  <si>
    <t>ELETRODUTO FLEXÍVEL CORRUGADO, PEAD, DN 32 MM (1"), PARA CIRCUITOS TERMINAIS, INSTALADO EM PAREDE - FORNECIMENTO E INSTALAÇÃO. AF_03/2023</t>
  </si>
  <si>
    <t>ELETRODUTO FLEXÍVEL CORRUGADO, PEAD, DN 40 MM (1 1/4"), PARA CIRCUITOS TERMINAIS, INSTALADO EM FORRO - FORNECIMENTO E INSTALAÇÃO. AF_03/2023</t>
  </si>
  <si>
    <t>ELETRODUTO FLEXÍVEL CORRUGADO, PVC, DN 20 MM (1/2"), PARA CIRCUITOS TERMINAIS, INSTALADO EM FORRO - FORNECIMENTO E INSTALAÇÃO. AF_03/2023</t>
  </si>
  <si>
    <t>ELETRODUTO FLEXÍVEL CORRUGADO, PVC, DN 25 MM (3/4"), PARA CIRCUITOS TERMINAIS, INSTALADO EM FORRO - FORNECIMENTO E INSTALAÇÃO. AF_03/2023</t>
  </si>
  <si>
    <t>ELETRODUTO FLEXÍVEL CORRUGADO, PVC, DN 32 MM (1"), PARA CIRCUITOS TERMINAIS, INSTALADO EM FORRO - FORNECIMENTO E INSTALAÇÃO. AF_03/2023</t>
  </si>
  <si>
    <t>ELETRODUTO FLEXÍVEL LISO, PEAD, DN 32 MM (1"), PARA CIRCUITOS TERMINAIS, INSTALADO EM FORRO - FORNECIMENTO E INSTALAÇÃO. AF_03/2023</t>
  </si>
  <si>
    <t>ELETRODUTO FLEXÍVEL LISO, PEAD, DN 40 MM (1 1/4"), PARA CIRCUITOS TERMINAIS, INSTALADO EM FORRO - FORNECIMENTO E INSTALAÇÃO. AF_03/2023</t>
  </si>
  <si>
    <t>CONDULETE DE ALUMÍNIO, TIPO B, PARA ELETRODUTO DE AÇO GALVANIZADO DN 20 MM (3/4''), APARENTE - FORNECIMENTO E INSTALAÇÃO. AF_01/2026</t>
  </si>
  <si>
    <t>CONDULETE DE ALUMÍNIO, TIPO B, PARA ELETRODUTO DE AÇO GALVANIZADO DN 25 MM (1''), APARENTE - FORNECIMENTO E INSTALAÇÃO. AF_01/2026</t>
  </si>
  <si>
    <t>CONDULETE DE ALUMÍNIO, TIPO B, PARA ELETRODUTO DE AÇO GALVANIZADO DN 32 MM (1 1/4''), APARENTE - FORNECIMENTO E INSTALAÇÃO. AF_01/2026</t>
  </si>
  <si>
    <t>CONDULETE DE ALUMÍNIO, TIPO C, PARA ELETRODUTO DE AÇO GALVANIZADO DN 20 MM (3/4''), APARENTE - FORNECIMENTO E INSTALAÇÃO. AF_01/2026</t>
  </si>
  <si>
    <t>CONDULETE DE ALUMÍNIO, TIPO C, PARA ELETRODUTO DE AÇO GALVANIZADO DN 25 MM (1''), APARENTE - FORNECIMENTO E INSTALAÇÃO. AF_01/2026</t>
  </si>
  <si>
    <t>CONDULETE DE ALUMÍNIO, TIPO C, PARA ELETRODUTO DE AÇO GALVANIZADO DN 32 MM (1 1/4''), APARENTE - FORNECIMENTO E INSTALAÇÃO. AF_01/2026</t>
  </si>
  <si>
    <t>CONDULETE DE ALUMÍNIO, TIPO E, ELETRODUTO DE AÇO GALVANIZADO DN 25 MM (1''), APARENTE - FORNECIMENTO E INSTALAÇÃO. AF_01/2026</t>
  </si>
  <si>
    <t>CONDULETE DE ALUMÍNIO, TIPO E, PARA ELETRODUTO DE AÇO GALVANIZADO DN 20 MM (3/4''), APARENTE - FORNECIMENTO E INSTALAÇÃO. AF_01/2026</t>
  </si>
  <si>
    <t>CONDULETE DE ALUMÍNIO, TIPO E, PARA ELETRODUTO DE AÇO GALVANIZADO DN 32 MM (1 1/4''), APARENTE - FORNECIMENTO E INSTALAÇÃO. AF_01/2026</t>
  </si>
  <si>
    <t>CONDULETE DE ALUMÍNIO, TIPO LB, PARA ELETRODUTO DE AÇO GALVANIZADO DN 20 MM (3/4''), APARENTE - FORNECIMENTO E INSTALAÇÃO. AF_01/2026</t>
  </si>
  <si>
    <t>CONDULETE DE ALUMÍNIO, TIPO LB, PARA ELETRODUTO DE AÇO GALVANIZADO DN 25 MM (1''), APARENTE - FORNECIMENTO E INSTALAÇÃO. AF_01/2026</t>
  </si>
  <si>
    <t>CONDULETE DE ALUMÍNIO, TIPO LB, PARA ELETRODUTO DE AÇO GALVANIZADO DN 32 MM (1 1/4''), APARENTE - FORNECIMENTO E INSTALAÇÃO. AF_01/2026</t>
  </si>
  <si>
    <t>CONDULETE DE ALUMÍNIO, TIPO LL, PARA ELETRODUTO DE AÇO GALVANIZADO DN 20 MM (3/4''), APARENTE - FORNECIMENTO E INSTALAÇÃO. AF_01/2026</t>
  </si>
  <si>
    <t>CONDULETE DE ALUMÍNIO, TIPO LL, PARA ELETRODUTO DE AÇO GALVANIZADO DN 25 MM (1''), APARENTE - FORNECIMENTO E INSTALAÇÃO. AF_01/2026</t>
  </si>
  <si>
    <t>CONDULETE DE ALUMÍNIO, TIPO LL, PARA ELETRODUTO DE AÇO GALVANIZADO DN 32 MM (1 1/4''), APARENTE - FORNECIMENTO E INSTALAÇÃO. AF_01/2026</t>
  </si>
  <si>
    <t>CONDULETE DE ALUMÍNIO, TIPO LR, PARA ELETRODUTO DE AÇO GALVANIZADO DN 20 MM (3/4''), APARENTE - FORNECIMENTO E INSTALAÇÃO. AF_01/2026</t>
  </si>
  <si>
    <t>CONDULETE DE ALUMÍNIO, TIPO LR, PARA ELETRODUTO DE AÇO GALVANIZADO DN 25 MM (1''), APARENTE - FORNECIMENTO E INSTALAÇÃO. AF_01/2026</t>
  </si>
  <si>
    <t>CONDULETE DE ALUMÍNIO, TIPO LR, PARA ELETRODUTO DE AÇO GALVANIZADO DN 32 MM (1 1/4''), APARENTE - FORNECIMENTO E INSTALAÇÃO. AF_01/2026</t>
  </si>
  <si>
    <t>CONDULETE DE ALUMÍNIO, TIPO T, PARA ELETRODUTO DE AÇO GALVANIZADO DN 20 MM (3/4''), APARENTE - FORNECIMENTO E INSTALAÇÃO. AF_01/2026</t>
  </si>
  <si>
    <t>CONDULETE DE ALUMÍNIO, TIPO T, PARA ELETRODUTO DE AÇO GALVANIZADO DN 25 MM (1''), APARENTE - FORNECIMENTO E INSTALAÇÃO. AF_01/2026</t>
  </si>
  <si>
    <t>CONDULETE DE ALUMÍNIO, TIPO T, PARA ELETRODUTO DE AÇO GALVANIZADO DN 32 MM (1 1/4''), APARENTE - FORNECIMENTO E INSTALAÇÃO. AF_01/2026</t>
  </si>
  <si>
    <t>CONDULETE DE ALUMÍNIO, TIPO TB, PARA ELETRODUTO DE AÇO GALVANIZADO DN 20 MM (3/4''), APARENTE - FORNECIMENTO E INSTALAÇÃO. AF_01/2026</t>
  </si>
  <si>
    <t>CONDULETE DE ALUMÍNIO, TIPO TB, PARA ELETRODUTO DE AÇO GALVANIZADO DN 25 MM (1''), APARENTE - FORNECIMENTO E INSTALAÇÃO. AF_01/2026</t>
  </si>
  <si>
    <t>CONDULETE DE ALUMÍNIO, TIPO TB, PARA ELETRODUTO DE AÇO GALVANIZADO DN 32 MM (1 1/4''), APARENTE - FORNECIMENTO E INSTALAÇÃO. AF_01/2026</t>
  </si>
  <si>
    <t>CONDULETE DE ALUMÍNIO, TIPO X, PARA ELETRODUTO DE AÇO GALVANIZADO DN 20 MM (3/4''), APARENTE - FORNECIMENTO E INSTALAÇÃO. AF_01/2026</t>
  </si>
  <si>
    <t>CONDULETE DE ALUMÍNIO, TIPO X, PARA ELETRODUTO DE AÇO GALVANIZADO DN 25 MM (1''), APARENTE - FORNECIMENTO E INSTALAÇÃO. AF_01/2026</t>
  </si>
  <si>
    <t>CONDULETE DE ALUMÍNIO, TIPO X, PARA ELETRODUTO DE AÇO GALVANIZADO DN 32 MM (1 1/4''), APARENTE - FORNECIMENTO E INSTALAÇÃO. AF_01/2026</t>
  </si>
  <si>
    <t>CONDULETE DE PVC, TIPO B, PARA ELETRODUTO DE PVC SOLDÁVEL DN 20 MM (1/2''), APARENTE - FORNECIMENTO E INSTALAÇÃO. AF_01/2026</t>
  </si>
  <si>
    <t>CONDULETE DE PVC, TIPO B, PARA ELETRODUTO DE PVC SOLDÁVEL DN 25 MM (3/4''), APARENTE - FORNECIMENTO E INSTALAÇÃO. AF_01/2026</t>
  </si>
  <si>
    <t>CONDULETE DE PVC, TIPO B, PARA ELETRODUTO DE PVC SOLDÁVEL DN 32 MM (1''), APARENTE - FORNECIMENTO E INSTALAÇÃO. AF_01/2026</t>
  </si>
  <si>
    <t>CONDULETE DE PVC, TIPO C, PARA ELETRODUTO DE PVC SOLDÁVEL DN 20 MM (1/2''), APARENTE - FORNECIMENTO E INSTALAÇÃO. AF_01/2026</t>
  </si>
  <si>
    <t>CONDULETE DE PVC, TIPO C, PARA ELETRODUTO DE PVC SOLDÁVEL DN 25 MM (3/4''), APARENTE - FORNECIMENTO E INSTALAÇÃO. AF_01/2026</t>
  </si>
  <si>
    <t>CONDULETE DE PVC, TIPO C, PARA ELETRODUTO DE PVC SOLDÁVEL DN 32 MM (1''), APARENTE - FORNECIMENTO E INSTALAÇÃO. AF_01/2026</t>
  </si>
  <si>
    <t>CONDULETE DE PVC, TIPO E, PARA ELETRODUTO DE PVC SOLDÁVEL DN 20 MM (1/2''), APARENTE - FORNECIMENTO E INSTALAÇÃO. AF_01/2026</t>
  </si>
  <si>
    <t>CONDULETE DE PVC, TIPO E, PARA ELETRODUTO DE PVC SOLDÁVEL DN 25 MM (3/4''), APARENTE - FORNECIMENTO E INSTALAÇÃO. AF_01/2026</t>
  </si>
  <si>
    <t>CONDULETE DE PVC, TIPO E, PARA ELETRODUTO DE PVC SOLDÁVEL DN 32 MM (1''), APARENTE - FORNECIMENTO E INSTALAÇÃO. AF_01/2026</t>
  </si>
  <si>
    <t>CONDULETE DE PVC, TIPO LB, PARA ELETRODUTO DE PVC SOLDÁVEL DN 20 MM (1/2''), APARENTE - FORNECIMENTO E INSTALAÇÃO. AF_01/2026</t>
  </si>
  <si>
    <t>CONDULETE DE PVC, TIPO LB, PARA ELETRODUTO DE PVC SOLDÁVEL DN 25 MM (3/4''), APARENTE - FORNECIMENTO E INSTALAÇÃO. AF_01/2026</t>
  </si>
  <si>
    <t>CONDULETE DE PVC, TIPO LB, PARA ELETRODUTO DE PVC SOLDÁVEL DN 32 MM (1''), APARENTE - FORNECIMENTO E INSTALAÇÃO. AF_01/2026</t>
  </si>
  <si>
    <t>CONDULETE DE PVC, TIPO LL, PARA ELETRODUTO DE PVC SOLDÁVEL DN 20 MM (1/2''), APARENTE - FORNECIMENTO E INSTALAÇÃO. AF_01/2026</t>
  </si>
  <si>
    <t>CONDULETE DE PVC, TIPO LL, PARA ELETRODUTO DE PVC SOLDÁVEL DN 25 MM (3/4''), APARENTE - FORNECIMENTO E INSTALAÇÃO. AF_01/2026</t>
  </si>
  <si>
    <t>CONDULETE DE PVC, TIPO LL, PARA ELETRODUTO DE PVC SOLDÁVEL DN 32 MM (1''), APARENTE - FORNECIMENTO E INSTALAÇÃO. AF_01/2026</t>
  </si>
  <si>
    <t>CONDULETE DE PVC, TIPO LR, PARA ELETRODUTO DE PVC SOLDÁVEL DN 20 MM (1/2''), APARENTE - FORNECIMENTO E INSTALAÇÃO. AF_01/2026</t>
  </si>
  <si>
    <t>CONDULETE DE PVC, TIPO LR, PARA ELETRODUTO DE PVC SOLDÁVEL DN 25 MM (3/4''), APARENTE - FORNECIMENTO E INSTALAÇÃO. AF_01/2026</t>
  </si>
  <si>
    <t>CONDULETE DE PVC, TIPO LR, PARA ELETRODUTO DE PVC SOLDÁVEL DN 32 MM (1''), APARENTE - FORNECIMENTO E INSTALAÇÃO. AF_01/2026</t>
  </si>
  <si>
    <t>CONDULETE DE PVC, TIPO T, PARA ELETRODUTO DE PVC SOLDÁVEL DN 25 MM (3/4''), APARENTE - FORNECIMENTO E INSTALAÇÃO. AF_01/2026</t>
  </si>
  <si>
    <t>CONDULETE DE PVC, TIPO T, PARA ELETRODUTO DE PVC SOLDÁVEL DN 32 MM (1''), APARENTE - FORNECIMENTO E INSTALAÇÃO. AF_01/2026</t>
  </si>
  <si>
    <t>CONDULETE DE PVC, TIPO TB, PARA ELETRODUTO DE PVC SOLDÁVEL DN 20 MM (1/2''), APARENTE - FORNECIMENTO E INSTALAÇÃO. AF_01/2026</t>
  </si>
  <si>
    <t>CONDULETE DE PVC, TIPO TB, PARA ELETRODUTO DE PVC SOLDÁVEL DN 25 MM (3/4''), APARENTE - FORNECIMENTO E INSTALAÇÃO. AF_01/2026</t>
  </si>
  <si>
    <t>CONDULETE DE PVC, TIPO TB, PARA ELETRODUTO DE PVC SOLDÁVEL DN 32 MM (1''), APARENTE - FORNECIMENTO E INSTALAÇÃO. AF_01/2026</t>
  </si>
  <si>
    <t>CONDULETE DE PVC, TIPO X, PARA ELETRODUTO DE PVC SOLDÁVEL DN 20 MM (1/2''), APARENTE - FORNECIMENTO E INSTALAÇÃO. AF_01/2026</t>
  </si>
  <si>
    <t>CONDULETE DE PVC, TIPO X, PARA ELETRODUTO DE PVC SOLDÁVEL DN 25 MM (3/4"), APARENTE - FORNECIMENTO E INSTALAÇÃO. AF_01/2026</t>
  </si>
  <si>
    <t>CONDULETE DE PVC, TIPO X, PARA ELETRODUTO DE PVC SOLDÁVEL DN 32 MM (1''), APARENTE - FORNECIMENTO E INSTALAÇÃO. AF_01/2026</t>
  </si>
  <si>
    <t>CONEXÕES ROSQUEÁVEIS PARA ELETRODUTO METÁLICO FLEXÍVEL COM CAPA (SEALTUBO) TERMINAL MACHO GIRATÓRIO, DIÂMETRO 1 1/4" - FORNECIMENTO E INSTALAÇÃO. AF_01/2026</t>
  </si>
  <si>
    <t>CONEXÕES ROSQUEÁVEIS PARA ELETRODUTO METÁLICO FLEXÍVEL COM CAPA (SEALTUBO) TERMINAL MACHO GIRATÓRIO, DIÂMETRO 1" - FORNECIMENTO E INSTALAÇÃO. AF_01/2026</t>
  </si>
  <si>
    <t>CONEXÕES ROSQUEÁVEIS PARA ELETRODUTO METÁLICO FLEXÍVEL COM CAPA (SEALTUBO) TERMINAL MACHO GIRATÓRIO, DIÂMETRO 3/4"- FORNECIMENTO E INSTALAÇÃO. AF_01/2026</t>
  </si>
  <si>
    <t>CURVA 135 GRAUS PARA ELETRODUTO, AÇO GALVANIZADO, DN 20 MM (3/4''), APARENTE - FORNECIMENTO E INSTALAÇÃO. AF_01/2026</t>
  </si>
  <si>
    <t>CURVA 135 GRAUS PARA ELETRODUTO, AÇO GALVANIZADO, DN 25 MM (1''), APARENTE - FORNECIMENTO E INSTALAÇÃO. AF_01/2026</t>
  </si>
  <si>
    <t>CURVA 135 GRAUS PARA ELETRODUTO, AÇO GALVANIZADO, DN 32 MM (1 1/4''), APARENTE - FORNECIMENTO E INSTALAÇÃO. AF_01/2026</t>
  </si>
  <si>
    <t>CURVA 135 GRAUS PARA ELETRODUTO, AÇO GALVANIZADO, DN 40 MM (1 1/2''), APARENTE - FORNECIMENTO E INSTALAÇÃO. AF_01/2026</t>
  </si>
  <si>
    <t>CURVA 45 GRAUS PARA ELETRODUTO, AÇO GALVANIZADO, DN 20 MM (3/4''), APARENTE - FORNECIMENTO E INSTALAÇÃO. AF_01/2026</t>
  </si>
  <si>
    <t>CURVA 45 GRAUS PARA ELETRODUTO, AÇO GALVANIZADO, DN 25 MM (1''), APARENTE - FORNECIMENTO E INSTALAÇÃO. AF_01/2026</t>
  </si>
  <si>
    <t>CURVA 45 GRAUS PARA ELETRODUTO, AÇO GALVANIZADO, DN 32 MM (1 1/4''), APARENTE - FORNECIMENTO E INSTALAÇÃO. AF_01/2026</t>
  </si>
  <si>
    <t>CURVA 45 GRAUS PARA ELETRODUTO, AÇO GALVANIZADO, DN 40 MM (1 1/2''), APARENTE - FORNECIMENTO E INSTALAÇÃO. AF_01/2026</t>
  </si>
  <si>
    <t>CURVA 90 GRAUS PARA ELETRODUTO, AÇO GALVANIZADO, DN 20 MM (3/4''), APARENTE - FORNECIMENTO E INSTALAÇÃO. AF_01/2026</t>
  </si>
  <si>
    <t>CURVA 90 GRAUS PARA ELETRODUTO, AÇO GALVANIZADO, DN 25 MM (1"), APARENTE - FORNECIMENTO E INSTALAÇÃO. AF_01/2026</t>
  </si>
  <si>
    <t>CURVA 90 GRAUS PARA ELETRODUTO, AÇO GALVANIZADO, DN 32 MM (1 1/4''), APARENTE - FORNECIMENTO E INSTALAÇÃO. AF_01/2026</t>
  </si>
  <si>
    <t>CURVA 90 GRAUS PARA ELETRODUTO, AÇO GALVANIZADO, DN 40 MM (1 1/2''), APARENTE - FORNECIMENTO E INSTALAÇÃO. AF_01/2026</t>
  </si>
  <si>
    <t>CURVA 90 GRAUS PARA ELETRODUTO, PVC, SOLDÁVEL, DN 20 MM (1/2''), APARENTE - FORNECIMENTO E INSTALAÇÃO. AF_01/2026</t>
  </si>
  <si>
    <t>CURVA 90 GRAUS PARA ELETRODUTO, PVC, SOLDÁVEL, DN 25 MM (3/4''), APARENTE - FORNECIMENTO E INSTALAÇÃO. AF_01/2026</t>
  </si>
  <si>
    <t>CURVA 90 GRAUS PARA ELETRODUTO, PVC, SOLDÁVEL, DN 32 MM (1''), APARENTE - FORNECIMENTO E INSTALAÇÃO. AF_01/2026</t>
  </si>
  <si>
    <t>ELETRODUTO METÁLICO ZINCADO FLEXÍVEL COM CAPA (SEALTUBO), DIÂMETRO 1 1/4"- FORNECIMENTO E INSTALAÇÃO. AF_01/2026</t>
  </si>
  <si>
    <t>ELETRODUTO METÁLICO ZINCADO FLEXÍVEL COM CAPA (SEALTUBO), DIÂMETRO 1"- FORNECIMENTO E INSTALAÇÃO. AF_01/2026</t>
  </si>
  <si>
    <t>ELETRODUTO METÁLICO ZINCADO FLEXÍVEL COM CAPA (SEALTUBO),  DIÂMETRO 3/4"- FORNECIMENTO E INSTALAÇÃO. AF_01/2026</t>
  </si>
  <si>
    <t>ELETRODUTO RÍGIDO SOLDÁVEL, PVC, DN 20 MM (1/2"), APARENTE - FORNECIMENTO E INSTALAÇÃO. AF_01/2026</t>
  </si>
  <si>
    <t>ELETRODUTO RÍGIDO SOLDÁVEL, PVC, DN 25 MM (3/4"), APARENTE - FORNECIMENTO E INSTALAÇÃO. AF_01/2026</t>
  </si>
  <si>
    <t>ELETRODUTO RÍGIDO SOLDÁVEL, PVC, DN 32 MM (1"), APARENTE - FORNECIMENTO E INSTALAÇÃO. AF_01/2026</t>
  </si>
  <si>
    <t>ELETRODUTO RÍGIDO, EM AÇO ZINCADO OU GALVANIZADO, TIPO PESADO, DN=1 1/2", APARENTE - FORNECIMENTO E INSTALAÇÃO. AF_01/2026</t>
  </si>
  <si>
    <t>ELETRODUTO RÍGIDO, EM AÇO ZINCADO OU GALVANIZADO, TIPO PESADO, DN=1 1/4", APARENTE- FORNECIMENTO E INSTALAÇÃO. AF_01/2026</t>
  </si>
  <si>
    <t>ELETRODUTO RÍGIDO, EM AÇO ZINCADO OU GALVANIZADO, TIPO PESADO, DN=1", APARENTE - FORNECIMENTO E INSTALAÇÃO. AF_01/2026</t>
  </si>
  <si>
    <t>ELETRODUTO RÍGIDO, EM AÇO ZINCADO OU GALVANIZADO, TIPO PESADO, DN=3/4", APARENTE - FORNECIMENTO E INSTALAÇÃO. AF_01/2026</t>
  </si>
  <si>
    <t>LUVA DE EMENDA PARA ELETRODUTO, AÇO GALVANIZADO, DN 20 MM (3/4''), APARENTE - FORNECIMENTO E INSTALAÇÃO. AF_01/2026</t>
  </si>
  <si>
    <t>LUVA DE EMENDA PARA ELETRODUTO, AÇO GALVANIZADO, DN 25 MM (1''), APARENTE - FORNECIMENTO E INSTALAÇÃO. AF_01/2026</t>
  </si>
  <si>
    <t>LUVA DE EMENDA PARA ELETRODUTO, AÇO GALVANIZADO, DN 32 MM (1 1/4''), APARENTE - FORNECIMENTO E INSTALAÇÃO. AF_01/2026</t>
  </si>
  <si>
    <t>LUVA DE EMENDA PARA ELETRODUTO, AÇO GALVANIZADO, DN 40 MM (1 1/2''), APARENTE - FORNECIMENTO E INSTALAÇÃO. AF_01/2026</t>
  </si>
  <si>
    <t>LUVA PARA ELETRODUTO, PVC, SOLDÁVEL, DN 20 MM (1/2''), APARENTE - FORNECIMENTO E INSTALAÇÃO. AF_01/2026</t>
  </si>
  <si>
    <t>LUVA PARA ELETRODUTO, PVC, SOLDÁVEL, DN 25 MM (3/4''), APARENTE - FORNECIMENTO E INSTALAÇÃO. AF_01/2026</t>
  </si>
  <si>
    <t>LUVA PARA ELETRODUTO, PVC, SOLDÁVEL, DN 32 MM (1''), APARENTE - FORNECIMENTO E INSTALAÇÃO. AF_01/2026</t>
  </si>
  <si>
    <t>CABO DE COBRE ISOLADO, 10 MM², ANTI-CHAMA 450/750 V, INSTALADO EM ELETROCALHA OU PERFILADO - FORNECIMENTO E INSTALAÇÃO. AF_07/2025</t>
  </si>
  <si>
    <t>CABO DE COBRE ISOLADO, 16 MM², ANTI-CHAMA 450/750 V, INSTALADO EM ELETROCALHA OU PERFILADO - FORNECIMENTO E INSTALAÇÃO. AF_07/2025</t>
  </si>
  <si>
    <t>CABO DE COBRE ISOLADO, 25 MM², ANTI-CHAMA 450/750 V, INSTALADO EM ELETROCALHA OU PERFILADO - FORNECIMENTO E INSTALAÇÃO. AF_07/2025</t>
  </si>
  <si>
    <t>CAIXA DE PROTEÇÃO PARA MEDIDOR MONOFÁSICO DE EMBUTIR - FORNECIMENTO E INSTALAÇÃO. AF_07/2025</t>
  </si>
  <si>
    <t>CONTATOR TRIPOLAR I NOMIMAL 95A - FORNECIMENTO E INSTALAÇÃO. AF_07/2025</t>
  </si>
  <si>
    <t>CONTATOR TRIPOLAR I NOMINAL 12A - FORNECIMENTO E INSTALAÇÃO. AF_07/2025</t>
  </si>
  <si>
    <t>CONTATOR TRIPOLAR I NOMINAL 22A - FORNECIMENTO E INSTALAÇÃO. AF_07/2025</t>
  </si>
  <si>
    <t>CONTATOR TRIPOLAR I NOMINAL 38A - FORNECIMENTO E INSTALAÇÃO. AF_07/2025</t>
  </si>
  <si>
    <t>COTOVELO PARA BARRAMENTO BLINDADO, 1000A - FORNECIMENTO E INSTALAÇÃO. AF_07/2025</t>
  </si>
  <si>
    <t>COTOVELO PARA BARRAMENTO BLINDADO, 1250A - FORNECIMENTO E INSTALAÇÃO. AF_07/2025</t>
  </si>
  <si>
    <t>COTOVELO PARA BARRAMENTO BLINDADO, 1600A - FORNECIMENTO E INSTALAÇÃO. AF_07/2025</t>
  </si>
  <si>
    <t>COTOVELO PARA BARRAMENTO BLINDADO, 2000A - FORNECIMENTO E INSTALAÇÃO. AF_07/2025</t>
  </si>
  <si>
    <t>COTOVELO PARA BARRAMENTO BLINDADO, 2500A - FORNECIMENTO E INSTALAÇÃO. AF_07/2025</t>
  </si>
  <si>
    <t>COTOVELO PARA BARRAMENTO BLINDADO, 250A - FORNECIMENTO E INSTALAÇÃO. AF_07/2025</t>
  </si>
  <si>
    <t>COTOVELO PARA BARRAMENTO BLINDADO, 350A - FORNECIMENTO E INSTALAÇÃO. AF_07/2025</t>
  </si>
  <si>
    <t>COTOVELO PARA BARRAMENTO BLINDADO, 450A - FORNECIMENTO E INSTALAÇÃO. AF_07/2025</t>
  </si>
  <si>
    <t>COTOVELO PARA BARRAMENTO BLINDADO, 550A - FORNECIMENTO E INSTALAÇÃO. AF_07/2025</t>
  </si>
  <si>
    <t>COTOVELO PARA BARRAMENTO BLINDADO, 630A - FORNECIMENTO E INSTALAÇÃO. AF_07/2025</t>
  </si>
  <si>
    <t>DISJUNTOR BAIXA TENSÃO TRIPOLAR A SECO 800A/600V - FORNECIMENTO E INSTALAÇÃO. AF_07/2025</t>
  </si>
  <si>
    <t>DISJUNTOR BIPOLAR DR 63A - FORNECIMENTO E INSTALAÇÃO. AF_07/2025</t>
  </si>
  <si>
    <t>DISJUNTOR BIPOLAR TIPO DIN, CORRENTE NOMINAL DE 10A - FORNECIMENTO E INSTALAÇÃO. AF_07/2025</t>
  </si>
  <si>
    <t>DISJUNTOR BIPOLAR TIPO DIN, CORRENTE NOMINAL DE 16A - FORNECIMENTO E INSTALAÇÃO. AF_07/2025</t>
  </si>
  <si>
    <t>DISJUNTOR BIPOLAR TIPO DIN, CORRENTE NOMINAL DE 20A - FORNECIMENTO E INSTALAÇÃO. AF_07/2025</t>
  </si>
  <si>
    <t>DISJUNTOR BIPOLAR TIPO DIN, CORRENTE NOMINAL DE 25A - FORNECIMENTO E INSTALAÇÃO. AF_07/2025</t>
  </si>
  <si>
    <t>DISJUNTOR BIPOLAR TIPO DIN, CORRENTE NOMINAL DE 32A - FORNECIMENTO E INSTALAÇÃO. AF_07/2025</t>
  </si>
  <si>
    <t>DISJUNTOR BIPOLAR TIPO DIN, CORRENTE NOMINAL DE 40A - FORNECIMENTO E INSTALAÇÃO. AF_07/2025</t>
  </si>
  <si>
    <t>DISJUNTOR BIPOLAR TIPO DIN, CORRENTE NOMINAL DE 50A - FORNECIMENTO E INSTALAÇÃO. AF_07/2025</t>
  </si>
  <si>
    <t>DISJUNTOR BIPOLAR TIPO DR, CORRENTE NOMINAL DE 25A - FORNECIMENTO E INSTALAÇÃO. AF_07/2025</t>
  </si>
  <si>
    <t>DISJUNTOR BIPOLAR TIPO DR, CORRENTE NOMINAL DE 40A - FORNECIMENTO E INSTALAÇÃO. AF_07/2025</t>
  </si>
  <si>
    <t>DISJUNTOR BIPOLAR TIPO NEMA, CORRENTE NOMINAL DE 10 ATÉ 50A - FORNECIMENTO E INSTALAÇÃO. AF_07/2025</t>
  </si>
  <si>
    <t>DISJUNTOR MONOPOLAR TIPO DIN, CORRENTE NOMINAL DE 10A - FORNECIMENTO E INSTALAÇÃO. AF_07/2025</t>
  </si>
  <si>
    <t>DISJUNTOR MONOPOLAR TIPO DIN, CORRENTE NOMINAL DE 16A - FORNECIMENTO E INSTALAÇÃO. AF_07/2025</t>
  </si>
  <si>
    <t>DISJUNTOR MONOPOLAR TIPO DIN, CORRENTE NOMINAL DE 20A - FORNECIMENTO E INSTALAÇÃO. AF_07/2025</t>
  </si>
  <si>
    <t>DISJUNTOR MONOPOLAR TIPO DIN, CORRENTE NOMINAL DE 25A - FORNECIMENTO E INSTALAÇÃO. AF_07/2025</t>
  </si>
  <si>
    <t>DISJUNTOR MONOPOLAR TIPO DIN, CORRENTE NOMINAL DE 32A - FORNECIMENTO E INSTALAÇÃO. AF_07/2025</t>
  </si>
  <si>
    <t>DISJUNTOR MONOPOLAR TIPO DIN, CORRENTE NOMINAL DE 40A - FORNECIMENTO E INSTALAÇÃO. AF_07/2025</t>
  </si>
  <si>
    <t>DISJUNTOR MONOPOLAR TIPO DIN, CORRENTE NOMINAL DE 50A - FORNECIMENTO E INSTALAÇÃO. AF_07/2025</t>
  </si>
  <si>
    <t>DISJUNTOR MONOPOLAR TIPO NEMA, CORRENTE NOMINAL DE 10 ATÉ 30A - FORNECIMENTO E INSTALAÇÃO. AF_07/2025</t>
  </si>
  <si>
    <t>DISJUNTOR MONOPOLAR TIPO NEMA, CORRENTE NOMINAL DE 35 ATÉ 50A - FORNECIMENTO E INSTALAÇÃO. AF_07/2025</t>
  </si>
  <si>
    <t>DISJUNTOR TERMOMAGNÉTICO TRIPOLAR, CORRENTE NOMINAL DE 125A - FORNECIMENTO E INSTALAÇÃO. AF_07/2025</t>
  </si>
  <si>
    <t>DISJUNTOR TERMOMAGNÉTICO TRIPOLAR, CORRENTE NOMINAL DE 200A - FORNECIMENTO E INSTALAÇÃO. AF_07/2025</t>
  </si>
  <si>
    <t>DISJUNTOR TERMOMAGNÉTICO TRIPOLAR, CORRENTE NOMINAL DE 250A - FORNECIMENTO E INSTALAÇÃO. AF_07/2025</t>
  </si>
  <si>
    <t>DISJUNTOR TERMOMAGNÉTICO TRIPOLAR, CORRENTE NOMINAL DE 400A - FORNECIMENTO E INSTALAÇÃO. AF_07/2025</t>
  </si>
  <si>
    <t>DISJUNTOR TERMOMAGNÉTICO TRIPOLAR, CORRENTE NOMINAL DE 600A - FORNECIMENTO E INSTALAÇÃO. AF_07/2025</t>
  </si>
  <si>
    <t>DISJUNTOR TETRAPOLAR TIPO DR, CORRENTE NOMINAL DE 25A - FORNECIMENTO E INSTALAÇÃO. AF_07/2025</t>
  </si>
  <si>
    <t>DISJUNTOR TETRAPOLAR TIPO DR, CORRENTE NOMINAL DE 40A - FORNECIMENTO E INSTALAÇÃO. AF_07/2025</t>
  </si>
  <si>
    <t>DISJUNTOR TRIPOLAR DIN 63A - FORNECIMENTO E INSTALAÇÃO. AF_07/2025</t>
  </si>
  <si>
    <t>DISJUNTOR TRIPOLAR DIN 80A - FORNECIMENTO E INSTALAÇÃO. AF_07/2025</t>
  </si>
  <si>
    <t>DISJUNTOR TRIPOLAR TIPO DIN, CORRENTE NOMINAL DE 10A - FORNECIMENTO E INSTALAÇÃO. AF_07/2025</t>
  </si>
  <si>
    <t>DISJUNTOR TRIPOLAR TIPO DIN, CORRENTE NOMINAL DE 16A - FORNECIMENTO E INSTALAÇÃO. AF_07/2025</t>
  </si>
  <si>
    <t>DISJUNTOR TRIPOLAR TIPO DIN, CORRENTE NOMINAL DE 20A - FORNECIMENTO E INSTALAÇÃO. AF_07/2025</t>
  </si>
  <si>
    <t>DISJUNTOR TRIPOLAR TIPO DIN, CORRENTE NOMINAL DE 25A - FORNECIMENTO E INSTALAÇÃO. AF_07/2025</t>
  </si>
  <si>
    <t>DISJUNTOR TRIPOLAR TIPO DIN, CORRENTE NOMINAL DE 32A - FORNECIMENTO E INSTALAÇÃO. AF_07/2025</t>
  </si>
  <si>
    <t>DISJUNTOR TRIPOLAR TIPO DIN, CORRENTE NOMINAL DE 40A - FORNECIMENTO E INSTALAÇÃO. AF_07/2025</t>
  </si>
  <si>
    <t>DISJUNTOR TRIPOLAR TIPO DIN, CORRENTE NOMINAL DE 50A - FORNECIMENTO E INSTALAÇÃO. AF_07/2025</t>
  </si>
  <si>
    <t>DISJUNTOR TRIPOLAR TIPO NEMA, CORRENTE NOMINAL DE 10 ATÉ 50A - FORNECIMENTO E INSTALAÇÃO. AF_07/2025</t>
  </si>
  <si>
    <t>DISJUNTOR TRIPOLAR TIPO NEMA, CORRENTE NOMINAL DE 60 ATÉ 100A - FORNECIMENTO E INSTALAÇÃO. AF_07/2025</t>
  </si>
  <si>
    <t>DISPOSITIVO DPS 20KA-175V OU 275V - FORNECIMENTO E INSTALAÇÃO. AF_07/2025</t>
  </si>
  <si>
    <t>DISPOSITIVO DPS 40KA-175V OU 275V - FORNECIMENTO E INSTALAÇÃO. AF_07/2025</t>
  </si>
  <si>
    <t>DISPOSITIVO DPS 60KA-275V - FORNECIMENTO E INSTALAÇÃO. AF_07/2025</t>
  </si>
  <si>
    <t>GABARITO PARA BARRAMENTO BLINDADO - FORNECIMENTO E INSTALAÇÃO. AF_07/2025</t>
  </si>
  <si>
    <t>PEÇA RETA DE BARRAMENTO BLINDADO, 1000A - FORNECIMENTO E INSTALAÇÃO. AF_07/2025</t>
  </si>
  <si>
    <t>PEÇA RETA DE BARRAMENTO BLINDADO, 1250A - FORNECIMENTO E INSTALAÇÃO. AF_07/2025</t>
  </si>
  <si>
    <t>PEÇA RETA DE BARRAMENTO BLINDADO, 1600A - FORNECIMENTO E INSTALAÇÃO. AF_07/2025</t>
  </si>
  <si>
    <t>PEÇA RETA DE BARRAMENTO BLINDADO, 2000A - FORNECIMENTO E INSTALAÇÃO. AF_07/2025</t>
  </si>
  <si>
    <t>PEÇA RETA DE BARRAMENTO BLINDADO, 2500A - FORNECIMENTO E INSTALAÇÃO. AF_07/2025</t>
  </si>
  <si>
    <t>PEÇA RETA DE BARRAMENTO BLINDADO, 250A - FORNECIMENTO E INSTALAÇÃO. AF_07/2025</t>
  </si>
  <si>
    <t>PEÇA RETA DE BARRAMENTO BLINDADO, 350A - FORNECIMENTO E INSTALAÇÃO. AF_07/2025</t>
  </si>
  <si>
    <t>PEÇA RETA DE BARRAMENTO BLINDADO, 450A - FORNECIMENTO E INSTALAÇÃO. AF_07/2025</t>
  </si>
  <si>
    <t>PEÇA RETA DE BARRAMENTO BLINDADO, 550A - FORNECIMENTO E INSTALAÇÃO. AF_07/2025</t>
  </si>
  <si>
    <t>PEÇA RETA DE BARRAMENTO BLINDADO, 630A - FORNECIMENTO E INSTALAÇÃO. AF_07/2025</t>
  </si>
  <si>
    <t>QUADRO DE DISTRIBUIÇÃO DE ENERGIA EM CHAPA DE AÇO GALVANIZADO, DE EMBUTIR, COM BARRAMENTO TRIFÁSICO, PARA 12 DISJUNTORES DIN 100A - FORNECIMENTO E INSTALAÇÃO. AF_07/2025</t>
  </si>
  <si>
    <t>QUADRO DE DISTRIBUIÇÃO DE ENERGIA EM CHAPA DE AÇO GALVANIZADO, DE EMBUTIR, COM BARRAMENTO TRIFÁSICO, PARA 18 DISJUNTORES DIN 100A - FORNECIMENTO E INSTALAÇÃO. AF_07/2025</t>
  </si>
  <si>
    <t>QUADRO DE DISTRIBUIÇÃO DE ENERGIA EM CHAPA DE AÇO GALVANIZADO, DE EMBUTIR, COM BARRAMENTO TRIFÁSICO, PARA 24 DISJUNTORES DIN 100A - FORNECIMENTO E INSTALAÇÃO. AF_07/2025</t>
  </si>
  <si>
    <t>QUADRO DE DISTRIBUIÇÃO DE ENERGIA EM CHAPA DE AÇO GALVANIZADO, DE EMBUTIR, COM BARRAMENTO TRIFÁSICO, PARA 28 DISJUNTORES DIN 100A - FORNECIMENTO E INSTALAÇÃO. AF_07/2025</t>
  </si>
  <si>
    <t>QUADRO DE DISTRIBUIÇÃO DE ENERGIA EM CHAPA DE AÇO GALVANIZADO, DE EMBUTIR, COM BARRAMENTO TRIFÁSICO, PARA 30 DISJUNTORES DIN 150A - FORNECIMENTO E INSTALAÇÃO. AF_07/2025</t>
  </si>
  <si>
    <t>QUADRO DE DISTRIBUIÇÃO DE ENERGIA EM CHAPA DE AÇO GALVANIZADO, DE EMBUTIR, COM BARRAMENTO TRIFÁSICO, PARA 30 DISJUNTORES DIN 225A - FORNECIMENTO E INSTALAÇÃO. AF_07/2025</t>
  </si>
  <si>
    <t>QUADRO DE DISTRIBUIÇÃO DE ENERGIA EM CHAPA DE AÇO GALVANIZADO, DE EMBUTIR, COM BARRAMENTO TRIFÁSICO, PARA 36 DISJUNTORES DIN 100A - FORNECIMENTO E INSTALAÇÃO. AF_07/2025</t>
  </si>
  <si>
    <t>QUADRO DE DISTRIBUIÇÃO DE ENERGIA EM CHAPA DE AÇO GALVANIZADO, DE EMBUTIR, COM BARRAMENTO TRIFÁSICO, PARA 40 DISJUNTORES DIN 100A - FORNECIMENTO E INSTALAÇÃO. AF_07/2025</t>
  </si>
  <si>
    <t>QUADRO DE DISTRIBUIÇÃO DE ENERGIA EM CHAPA DE AÇO GALVANIZADO, DE EMBUTIR, COM BARRAMENTO TRIFÁSICO, PARA 48 DISJUNTORES DIN 100A - FORNECIMENTO E INSTALAÇÃO. AF_07/2025</t>
  </si>
  <si>
    <t>QUADRO DE DISTRIBUIÇÃO DE ENERGIA EM CHAPA DE AÇO GALVANIZADO, DE SOBREPOR, COM BARRAMENTO TRIFÁSICO, PARA 18 DISJUNTORES DIN 100A - FORNECIMENTO E INSTALAÇÃO. AF_07/2025</t>
  </si>
  <si>
    <t>QUADRO DE DISTRIBUIÇÃO DE ENERGIA EM CHAPA DE AÇO GALVANIZADO, DE SOBREPOR, COM BARRAMENTO TRIFÁSICO, PARA 28 DISJUNTORES DIN 100A - FORNECIMENTO E INSTALAÇÃO. AF_07/2025</t>
  </si>
  <si>
    <t>QUADRO DE DISTRIBUIÇÃO DE ENERGIA EM CHAPA DE AÇO GALVANIZADO, DE SOBREPOR, COM BARRAMENTO TRIFÁSICO, PARA 36 DISJUNTORES DIN 100A - FORNECIMENTO E INSTALAÇÃO. AF_07/2025</t>
  </si>
  <si>
    <t>QUADRO DE DISTRIBUIÇÃO DE ENERGIA EM CHAPA DE AÇO GALVANIZADO, DE SOBREPOR, COM BARRAMENTO TRIFÁSICO, PARA 48 DISJUNTORES DIN 100A - FORNECIMENTO E INSTALAÇÃO. AF_07/2025</t>
  </si>
  <si>
    <t>QUADRO DE DISTRIBUIÇÃO DE ENERGIA EM PVC, DE EMBUTIR, SEM BARRAMENTO, PARA 3 DISJUNTORES - FORNECIMENTO E INSTALAÇÃO. AF_07/2025</t>
  </si>
  <si>
    <t>QUADRO DE DISTRIBUIÇÃO DE ENERGIA EM PVC, DE EMBUTIR, SEM BARRAMENTO, PARA 6 DISJUNTORES - FORNECIMENTO E INSTALAÇÃO. AF_07/2025</t>
  </si>
  <si>
    <t>QUADRO DE DISTRIBUIÇÃO DE LUZ EM PVC PARA 12 DISJUNTORES - FORNECIMENTO E INSTALAÇÃO. AF_07/2025</t>
  </si>
  <si>
    <t>QUADRO DE DISTRIBUIÇÃO DE LUZ EM PVC PARA 24 DISJUNTORES - FORNECIMENTO E INSTALAÇÃO. AF_07/2025</t>
  </si>
  <si>
    <t>QUADRO DE DISTRIBUIÇÃO DE LUZ EM PVC PARA 4 DISJUNTORES - FORNECIMENTO E INSTALAÇÃO. AF_07/2025</t>
  </si>
  <si>
    <t>QUADRO DE DISTRIBUIÇÃO DE LUZ EM PVC PARA 8 DISJUNTORES - FORNECIMENTO E INSTALAÇÃO. AF_07/2025</t>
  </si>
  <si>
    <t>QUADRO DE MEDIÇÃO GERAL DE ENERGIA COM 12 MEDIDORES - FORNECIMENTO E INSTALAÇÃO. AF_07/2025</t>
  </si>
  <si>
    <t>QUADRO DE MEDIÇÃO GERAL DE ENERGIA COM 16 MEDIDORES - FORNECIMENTO E INSTALAÇÃO. AF_07/2025</t>
  </si>
  <si>
    <t>QUADRO DE MEDIÇÃO GERAL DE ENERGIA COM 8 MEDIDORES - FORNECIMENTO E INSTALAÇÃO. AF_07/2025</t>
  </si>
  <si>
    <t>QUADRO DE MEDIÇÃO GERAL DE ENERGIA PARA 1 MEDIDOR DE SOBREPOR - FORNECIMENTO E INSTALAÇÃO. AF_07/2025</t>
  </si>
  <si>
    <t>QUADRO DE MEDIÇÃO GERAL DE ENERGIA PARA BARRAMENTO BLINDADO COM 4 MEDIDORES - FORNECIMENTO E INSTALAÇÃO. AF_07/2025</t>
  </si>
  <si>
    <t>ALÇA PREFORMADA DE DISTRIBUIÇÃO, EM AÇO GALVANIZADO, AWG 1 - FORNECIMENTO E INSTALAÇÃO. AF_12/2025</t>
  </si>
  <si>
    <t>ALÇA PREFORMADA DE DISTRIBUIÇÃO, EM AÇO GALVANIZADO, AWG 2 - FORNECIMENTO E INSTALAÇÃO. AF_12/2025</t>
  </si>
  <si>
    <t>ALÇA PREFORMADA DE DISTRIBUIÇÃO, EM AÇO GALVANIZADO, AWG 4 - FORNECIMENTO E INSTALAÇÃO. AF_12/2025</t>
  </si>
  <si>
    <t>ALÇA PREFORMADA DE DISTRIBUIÇÃO, EM AÇO GALVANIZADO, AWG 6 - FORNECIMENTO E INSTALAÇÃO. AF_12/2025</t>
  </si>
  <si>
    <t>APARELHO SINALIZADOR DE SAÍDA DE GARAGEM, COM CÉLULA FOTOELÉTRICA - FORNECIMENTO E INSTALAÇÃO. AF_12/2025</t>
  </si>
  <si>
    <t>ARMAÇÃO SECUNDÁRIA, COM 1 ESTRIBO E 1 ISOLADOR - FORNECIMENTO E INSTALAÇÃO. AF_12/2025</t>
  </si>
  <si>
    <t>ARMAÇÃO SECUNDÁRIA, COM 1 ESTRIBO, SEM ISOLADOR - FORNECIMENTO E INSTALAÇÃO. AF_12/2025</t>
  </si>
  <si>
    <t>ARMAÇÃO SECUNDÁRIA, COM 2 ESTRIBOS E 2 ISOLADORES - FORNECIMENTO E INSTALAÇÃO. AF_12/2025</t>
  </si>
  <si>
    <t>ARMAÇÃO SECUNDÁRIA, COM 2 ESTRIBOS, SEM ISOLADOR - FORNECIMENTO E INSTALAÇÃO. AF_12/2025</t>
  </si>
  <si>
    <t>ARMAÇÃO SECUNDÁRIA, COM 3 ESTRIBOS E 3 ISOLADORES - FORNECIMENTO E INSTALAÇÃO. AF_12/2025</t>
  </si>
  <si>
    <t>ARMAÇÃO SECUNDÁRIA, COM 3 ESTRIBOS, SEM ISOLADOR - FORNECIMENTO E INSTALAÇÃO. AF_12/2025</t>
  </si>
  <si>
    <t>ARMAÇÃO SECUNDÁRIA, COM 4 ESTRIBOS E 4 ISOLADORES - FORNECIMENTO E INSTALAÇÃO. AF_12/2025</t>
  </si>
  <si>
    <t>ARMAÇÃO SECUNDÁRIA, COM 4 ESTRIBOS, SEM ISOLADOR - FORNECIMENTO E INSTALAÇÃO. AF_12/2025</t>
  </si>
  <si>
    <t>CABO DE ALUMÍNIO NÚ COM ALMA DE AÇO, BITOLA 1/0 AWG PARA REDE AÉREA DE DISTRIBUIÇÃO DE ENERGIA ELÉTRICA DE MÉDIA TENSÃO - FORNECIMENTO E INSTALAÇÃO. AF_12/2025</t>
  </si>
  <si>
    <t>CABO DE ALUMÍNIO NÚ COM ALMA DE AÇO, BITOLA 2 AWG PARA REDE AÉREA DE DISTRIBUIÇÃO DE ENERGIA ELÉTRICA DE MÉDIA TENSÃO - FORNECIMENTO E INSTALAÇÃO. AF_12/2025</t>
  </si>
  <si>
    <t>CABO DE ALUMÍNIO NÚ COM ALMA DE AÇO, BITOLA 2/0 AWG PARA REDE AÉREA DE DISTRIBUIÇÃO DE ENERGIA ELÉTRICA DE MÉDIA TENSÃO - FORNECIMENTO E INSTALAÇÃO. AF_12/2025</t>
  </si>
  <si>
    <t>CABO DE ALUMÍNIO NÚ COM ALMA DE AÇO, BITOLA 4 AWG PARA REDE AÉREA DE DISTRIBUIÇÃO DE ENERGIA ELÉTRICA DE MÉDIA TENSÃO - FORNECIMENTO E INSTALAÇÃO. AF_12/2025</t>
  </si>
  <si>
    <t>CABO DE ALUMÍNIO NÚ COM ALMA DE AÇO, BITOLA 4/0 AWG PARA REDE AÉREA DE DISTRIBUIÇÃO DE ENERGIA ELÉTRICA DE MÉDIA TENSÃO - FORNECIMENTO E INSTALAÇÃO. AF_12/2025</t>
  </si>
  <si>
    <t>CABO DE ALUMÍNIO NÚ SEM ALMA DE AÇO, BITOLA 1/0 AWG PARA REDE AÉREA DE DISTRIBUIÇÃO DE ENERGIA ELÉTRICA DE MÉDIA TENSÃO - FORNECIMENTO E INSTALAÇÃO. AF_12/2025</t>
  </si>
  <si>
    <t>CABO DE ALUMÍNIO NÚ SEM ALMA DE AÇO, BITOLA 2 AWG PARA REDE AÉREA DE DISTRIBUIÇÃO DE ENERGIA ELÉTRICA DE MÉDIA TENSÃO - FORNECIMENTO E INSTALAÇÃO. AF_12/2025</t>
  </si>
  <si>
    <t>CABO DE ALUMÍNIO NÚ SEM ALMA DE AÇO, BITOLA 2/0 AWG PARA REDE AÉREA DE DISTRIBUIÇÃO DE ENERGIA ELÉTRICA DE MÉDIA TENSÃO - FORNECIMENTO E INSTALAÇÃO. AF_12/2025</t>
  </si>
  <si>
    <t>CABO DE ALUMÍNIO NÚ SEM ALMA DE AÇO, BITOLA 4 AWG PARA REDE AÉREA DE DISTRIBUIÇÃO DE ENERGIA ELÉTRICA DE MÉDIA TENSÃO - FORNECIMENTO E INSTALAÇÃO. AF_12/2025</t>
  </si>
  <si>
    <t>CABO DE ALUMÍNIO NÚ SEM ALMA DE AÇO, BITOLA 4/0 AWG PARA REDE AÉREA DE DISTRIBUIÇÃO DE ENERGIA ELÉTRICA DE MÉDIA TENSÃO - FORNECIMENTO E INSTALAÇÃO. AF_12/2025</t>
  </si>
  <si>
    <t>CABO DE ALUMÍNIO PROTEGIDO XLPE 90°C 35MM² TR 15KV AÉREO PARA REDE AÉREA COMPACTA DE DISTRIBUIÇÃO DE ENERGIA ELÉTRICA DE MÉDIA TENSÃO - FORNECIMENTO E INSTALAÇÃO. AF_12/2025</t>
  </si>
  <si>
    <t>CABO DE ALUMÍNIO PROTEGIDO XLPE 90°C 50MM² TR 15KV AÉREO PARA REDE AÉREA COMPACTA DE DISTRIBUIÇÃO DE ENERGIA ELÉTRICA DE MÉDIA TENSÃO - FORNECIMENTO E INSTALAÇÃO. AF_12/2025</t>
  </si>
  <si>
    <t>CABO DE ALUMÍNIO PROTEGIDO XLPE 90°C 70MM² TR 15KV AÉREO PARA REDE AÉREA COMPACTA DE DISTRIBUIÇÃO DE ENERGIA ELÉTRICA DE MÉDIA TENSÃO - FORNECIMENTO E INSTALAÇÃO. AF_12/2025</t>
  </si>
  <si>
    <t>CABO DE COBRE FLEXÍVEL ISOLADO, 10 MM², 0,6/1,0 KV, PARA REDE AÉREA DE DISTRIBUIÇÃO DE ENERGIA ELÉTRICA DE BAIXA TENSÃO - FORNECIMENTO E INSTALAÇÃO. AF_12/2025</t>
  </si>
  <si>
    <t>CABO DE COBRE FLEXÍVEL ISOLADO, 120 MM², 0,6/1,0 KV, PARA REDE AÉREA DE DISTRIBUIÇÃO DE ENERGIA ELÉTRICA DE BAIXA TENSÃO - FORNECIMENTO E INSTALAÇÃO. AF_12/2025</t>
  </si>
  <si>
    <t>CABO DE COBRE FLEXÍVEL ISOLADO, 16 MM², 0,6/1,0 KV, PARA REDE AÉREA DE DISTRIBUIÇÃO DE ENERGIA ELÉTRICA DE BAIXA TENSÃO - FORNECIMENTO E INSTALAÇÃO. AF_12/2025</t>
  </si>
  <si>
    <t>CABO DE COBRE FLEXÍVEL ISOLADO, 25 MM², 0,6/1,0 KV, PARA REDE AÉREA DE DISTRIBUIÇÃO DE ENERGIA ELÉTRICA DE BAIXA TENSÃO - FORNECIMENTO E INSTALAÇÃO. AF_12/2025</t>
  </si>
  <si>
    <t>CABO DE COBRE FLEXÍVEL ISOLADO, 35 MM², 0,6/1,0 KV, PARA REDE AÉREA DE DISTRIBUIÇÃO DE ENERGIA ELÉTRICA DE BAIXA TENSÃO - FORNECIMENTO E INSTALAÇÃO. AF_12/2025</t>
  </si>
  <si>
    <t>CABO DE COBRE FLEXÍVEL ISOLADO, 50 MM², 0,6/1,0 KV, PARA REDE AÉREA DE DISTRIBUIÇÃO DE ENERGIA ELÉTRICA DE BAIXA TENSÃO - FORNECIMENTO E INSTALAÇÃO. AF_12/2025</t>
  </si>
  <si>
    <t>CABO DE COBRE FLEXÍVEL ISOLADO, 70 MM², 0,6/1,0 KV, PARA REDE AÉREA DE DISTRIBUIÇÃO DE ENERGIA ELÉTRICA DE BAIXA TENSÃO - FORNECIMENTO E INSTALAÇÃO. AF_12/2025</t>
  </si>
  <si>
    <t>CABO DE COBRE FLEXÍVEL ISOLADO, 95 MM², 0,6/1,0 KV, PARA REDE AÉREA DE DISTRIBUIÇÃO DE ENERGIA ELÉTRICA DE BAIXA TENSÃO - FORNECIMENTO E INSTALAÇÃO. AF_12/2025</t>
  </si>
  <si>
    <t>CABO MENSAGEIRO PARA REDES AÉREAS COMPACTAS. AF_12/2025</t>
  </si>
  <si>
    <t>CHAVE FUSÍVEL 15KV CPF XS 100A, PARA REDES AÉREAS DE DISTRIBUIÇÃO DE ENERGIA ELÉTRICA DE MÉDIA TENSÃO - FORNECIMENTO E INSTALAÇÃO. AF_12/2025</t>
  </si>
  <si>
    <t>CONECTOR CUNHA, PARA REDES AÉREAS DE DISTRIBUIÇÃO DE ENERGIA ELÉTRICA DE BAIXA TENSÃO - FORNECIMENTO E INSTALAÇÃO. AF_12/2025</t>
  </si>
  <si>
    <t>CONECTOR H, PARA REDES AÉREAS DE DISTRIBUIÇÃO DE ENERGIA ELÉTRICA DE BAIXA TENSÃO - FORNECIMENTO E INSTALAÇÃO. AF_12/2025</t>
  </si>
  <si>
    <t>CONECTOR PERFURANTE, PARA REDES AÉREAS DE DISTRIBUIÇÃO DE ENERGIA ELÉTRICA DE BAIXA TENSÃO - FORNECIMENTO E INSTALAÇÃO. AF_12/2025</t>
  </si>
  <si>
    <t>ENTRADA DE ENERGIA ELÉTRICA, AÉREA, BIFÁSICA, COM CAIXA DE EMBUTIR, CABO DE 10 MM2 E DISJUNTOR DIN 50A (NÃO INCLUSO O POSTE DE CONCRETO). AF_12/2025</t>
  </si>
  <si>
    <t>ENTRADA DE ENERGIA ELÉTRICA, AÉREA, BIFÁSICA, COM CAIXA DE EMBUTIR, CABO DE 16 MM2 E DISJUNTOR DIN 50A (NÃO INCLUSO O POSTE DE CONCRETO). AF_12/2025</t>
  </si>
  <si>
    <t>ENTRADA DE ENERGIA ELÉTRICA, AÉREA, BIFÁSICA, COM CAIXA DE EMBUTIR, CABO DE 25 MM2 E DISJUNTOR DIN 50A (NÃO INCLUSO O POSTE DE CONCRETO). AF_12/2025</t>
  </si>
  <si>
    <t>ENTRADA DE ENERGIA ELÉTRICA, AÉREA, BIFÁSICA, COM CAIXA DE EMBUTIR, CABO DE 35 MM2 E DISJUNTOR DIN 50A (NÃO INCLUSO O POSTE DE CONCRETO). AF_12/2025</t>
  </si>
  <si>
    <t>ENTRADA DE ENERGIA ELÉTRICA, AÉREA, BIFÁSICA, COM CAIXA DE SOBREPOR, CABO DE 10 MM2 E DISJUNTOR DIN 50A (NÃO INCLUSO O POSTE DE CONCRETO). AF_12/2025</t>
  </si>
  <si>
    <t>ENTRADA DE ENERGIA ELÉTRICA, AÉREA, BIFÁSICA, COM CAIXA DE SOBREPOR, CABO DE 16 MM2 E DISJUNTOR DIN 50A (NÃO INCLUSO O POSTE DE CONCRETO). AF_12/2025</t>
  </si>
  <si>
    <t>ENTRADA DE ENERGIA ELÉTRICA, AÉREA, BIFÁSICA, COM CAIXA DE SOBREPOR, CABO DE 25 MM2 E DISJUNTOR DIN 50A (NÃO INCLUSO O POSTE DE CONCRETO). AF_12/2025</t>
  </si>
  <si>
    <t>ENTRADA DE ENERGIA ELÉTRICA, AÉREA, BIFÁSICA, COM CAIXA DE SOBREPOR, CABO DE 35 MM2 E DISJUNTOR DIN 50A (NÃO INCLUSO O POSTE DE CONCRETO). AF_12/2025</t>
  </si>
  <si>
    <t>ENTRADA DE ENERGIA ELÉTRICA, AÉREA, MONOFÁSICA, COM CAIXA DE EMBUTIR, CABO DE 10 MM2 E DISJUNTOR DIN 50A (NÃO INCLUSO O POSTE DE CONCRETO). AF_12/2025</t>
  </si>
  <si>
    <t>ENTRADA DE ENERGIA ELÉTRICA, AÉREA, MONOFÁSICA, COM CAIXA DE EMBUTIR, CABO DE 16 MM2 E DISJUNTOR DIN 50A (NÃO INCLUSO O POSTE DE CONCRETO). AF_12/2025</t>
  </si>
  <si>
    <t>ENTRADA DE ENERGIA ELÉTRICA, AÉREA, MONOFÁSICA, COM CAIXA DE EMBUTIR, CABO DE 25 MM2 E DISJUNTOR DIN 50A (NÃO INCLUSO O POSTE DE CONCRETO). AF_12/2025</t>
  </si>
  <si>
    <t>ENTRADA DE ENERGIA ELÉTRICA, AÉREA, MONOFÁSICA, COM CAIXA DE EMBUTIR, CABO DE 35 MM2 E DISJUNTOR DIN 50A (NÃO INCLUSO O POSTE DE CONCRETO). AF_12/2025</t>
  </si>
  <si>
    <t>ENTRADA DE ENERGIA ELÉTRICA, AÉREA, MONOFÁSICA, COM CAIXA DE SOBREPOR, CABO DE 10 MM2 E DISJUNTOR DIN 50A (NÃO INCLUSO O POSTE DE CONCRETO). AF_12/2025</t>
  </si>
  <si>
    <t>ENTRADA DE ENERGIA ELÉTRICA, AÉREA, MONOFÁSICA, COM CAIXA DE SOBREPOR, CABO DE 16 MM2 E DISJUNTOR DIN 50A (NÃO INCLUSO O POSTE DE CONCRETO). AF_12/2025</t>
  </si>
  <si>
    <t>ENTRADA DE ENERGIA ELÉTRICA, AÉREA, MONOFÁSICA, COM CAIXA DE SOBREPOR, CABO DE 25 MM2 E DISJUNTOR DIN 50A (NÃO INCLUSO O POSTE DE CONCRETO). AF_12/2025</t>
  </si>
  <si>
    <t>ENTRADA DE ENERGIA ELÉTRICA, AÉREA, MONOFÁSICA, COM CAIXA DE SOBREPOR, CABO DE 35 MM2 E DISJUNTOR DIN 50A (NÃO INCLUSO O POSTE DE CONCRETO). AF_12/2025</t>
  </si>
  <si>
    <t>ENTRADA DE ENERGIA ELÉTRICA, AÉREA, TRIFÁSICA, COM CAIXA DE EMBUTIR, CABO DE 10 MM2 E DISJUNTOR DIN 50A (NÃO INCLUSO O POSTE DE CONCRETO). AF_12/2025</t>
  </si>
  <si>
    <t>ENTRADA DE ENERGIA ELÉTRICA, AÉREA, TRIFÁSICA, COM CAIXA DE EMBUTIR, CABO DE 16 MM2 E DISJUNTOR DIN 50A (NÃO INCLUSO O POSTE DE CONCRETO). AF_12/2025</t>
  </si>
  <si>
    <t>ENTRADA DE ENERGIA ELÉTRICA, AÉREA, TRIFÁSICA, COM CAIXA DE EMBUTIR, CABO DE 25 MM2 E DISJUNTOR DIN 50A (NÃO INCLUSO O POSTE DE CONCRETO). AF_12/2025</t>
  </si>
  <si>
    <t>ENTRADA DE ENERGIA ELÉTRICA, AÉREA, TRIFÁSICA, COM CAIXA DE EMBUTIR, CABO DE 35 MM2 E DISJUNTOR DIN 50A (NÃO INCLUSO O POSTE DE CONCRETO). AF_12/2025</t>
  </si>
  <si>
    <t>ENTRADA DE ENERGIA ELÉTRICA, AÉREA, TRIFÁSICA, COM CAIXA DE SOBREPOR, CABO DE 10 MM2 E DISJUNTOR DIN 50A (NÃO INCLUSO O POSTE DE CONCRETO). AF_12/2025</t>
  </si>
  <si>
    <t>ENTRADA DE ENERGIA ELÉTRICA, AÉREA, TRIFÁSICA, COM CAIXA DE SOBREPOR, CABO DE 16 MM2 E DISJUNTOR DIN 50A (NÃO INCLUSO O POSTE DE CONCRETO). AF_12/2025</t>
  </si>
  <si>
    <t>ENTRADA DE ENERGIA ELÉTRICA, AÉREA, TRIFÁSICA, COM CAIXA DE SOBREPOR, CABO DE 25 MM2 E DISJUNTOR DIN 50A (NÃO INCLUSO O POSTE DE CONCRETO). AF_12/2025</t>
  </si>
  <si>
    <t>ENTRADA DE ENERGIA ELÉTRICA, AÉREA, TRIFÁSICA, COM CAIXA DE SOBREPOR, CABO DE 35 MM2 E DISJUNTOR DIN 50A (NÃO INCLUSO O POSTE DE CONCRETO). AF_12/2025</t>
  </si>
  <si>
    <t>ENTRADA DE ENERGIA ELÉTRICA, SUBTERRÂNEA, BIFÁSICA, COM CAIXA DE EMBUTIR, CABO DE 10 MM2 E DISJUNTOR DIN 50A (NÃO INCLUSA MURETA DE ALVENARIA). AF_12/2025</t>
  </si>
  <si>
    <t>ENTRADA DE ENERGIA ELÉTRICA, SUBTERRÂNEA, BIFÁSICA, COM CAIXA DE EMBUTIR, CABO DE 16 MM2 E DISJUNTOR DIN 50A (NÃO INCLUSA MURETA DE ALVENARIA). AF_12/2025</t>
  </si>
  <si>
    <t>ENTRADA DE ENERGIA ELÉTRICA, SUBTERRÂNEA, BIFÁSICA, COM CAIXA DE EMBUTIR, CABO DE 25 MM2 E DISJUNTOR DIN 50A (NÃO INCLUSA MURETA DE ALVENARIA). AF_12/2025</t>
  </si>
  <si>
    <t>ENTRADA DE ENERGIA ELÉTRICA, SUBTERRÂNEA, BIFÁSICA, COM CAIXA DE EMBUTIR, CABO DE 35 MM2 E DISJUNTOR DIN 50A (NÃO INCLUSA MURETA DE ALVENARIA). AF_12/2025</t>
  </si>
  <si>
    <t>ENTRADA DE ENERGIA ELÉTRICA, SUBTERRÂNEA, BIFÁSICA, COM CAIXA DE SOBREPOR, CABO DE 10 MM2 E DISJUNTOR DIN 50A (NÃO INCLUSA MURETA DE ALVENARIA). AF_12/2025</t>
  </si>
  <si>
    <t>ENTRADA DE ENERGIA ELÉTRICA, SUBTERRÂNEA, BIFÁSICA, COM CAIXA DE SOBREPOR, CABO DE 16 MM2 E DISJUNTOR DIN 50A (NÃO INCLUSA MURETA DE ALVENARIA). AF_12/2025</t>
  </si>
  <si>
    <t>ENTRADA DE ENERGIA ELÉTRICA, SUBTERRÂNEA, BIFÁSICA, COM CAIXA DE SOBREPOR, CABO DE 25 MM2 E DISJUNTOR DIN 50A (NÃO INCLUSA MURETA DE ALVENARIA). AF_12/2025</t>
  </si>
  <si>
    <t>ENTRADA DE ENERGIA ELÉTRICA, SUBTERRÂNEA, BIFÁSICA, COM CAIXA DE SOBREPOR, CABO DE 35 MM2 E DISJUNTOR DIN 50A (NÃO INCLUSA MURETA DE ALVENARIA). AF_12/2025</t>
  </si>
  <si>
    <t>ENTRADA DE ENERGIA ELÉTRICA, SUBTERRÂNEA, MONOFÁSICA, COM CAIXA DE EMBUTIR, CABO DE 10 MM2 E DISJUNTOR DIN 50A (NÃO INCLUSA MURETA DE ALVENARIA). AF_12/2025</t>
  </si>
  <si>
    <t>ENTRADA DE ENERGIA ELÉTRICA, SUBTERRÂNEA, MONOFÁSICA, COM CAIXA DE EMBUTIR, CABO DE 16 MM2 E DISJUNTOR DIN 50A (NÃO INCLUSA MURETA DE ALVENARIA). AF_12/2025</t>
  </si>
  <si>
    <t>ENTRADA DE ENERGIA ELÉTRICA, SUBTERRÂNEA, MONOFÁSICA, COM CAIXA DE EMBUTIR, CABO DE 25 MM2 E DISJUNTOR DIN 50A (NÃO INCLUSA MURETA DE ALVENARIA). AF_12/2025</t>
  </si>
  <si>
    <t>ENTRADA DE ENERGIA ELÉTRICA, SUBTERRÂNEA, MONOFÁSICA, COM CAIXA DE EMBUTIR, CABO DE 35 MM2 E DISJUNTOR DIN 50A (NÃO INCLUSA MURETA DE ALVENARIA). AF_12/2025</t>
  </si>
  <si>
    <t>ENTRADA DE ENERGIA ELÉTRICA, SUBTERRÂNEA, MONOFÁSICA, COM CAIXA DE SOBREPOR, CABO DE 10 MM2 E DISJUNTOR DIN 50A (NÃO INCLUSA MURETA DE ALVENARIA). AF_12/2025</t>
  </si>
  <si>
    <t>ENTRADA DE ENERGIA ELÉTRICA, SUBTERRÂNEA, MONOFÁSICA, COM CAIXA DE SOBREPOR, CABO DE 16 MM2 E DISJUNTOR DIN 50A (NÃO INCLUSA MURETA DE ALVENARIA). AF_12/2025</t>
  </si>
  <si>
    <t>ENTRADA DE ENERGIA ELÉTRICA, SUBTERRÂNEA, MONOFÁSICA, COM CAIXA DE SOBREPOR, CABO DE 25 MM2 E DISJUNTOR DIN 50A (NÃO INCLUSA MURETA DE ALVENARIA). AF_12/2025</t>
  </si>
  <si>
    <t>ENTRADA DE ENERGIA ELÉTRICA, SUBTERRÂNEA, MONOFÁSICA, COM CAIXA DE SOBREPOR, CABO DE 35 MM2 E DISJUNTOR DIN 50A (NÃO INCLUSA MURETA DE ALVENARIA). AF_12/2025</t>
  </si>
  <si>
    <t>ENTRADA DE ENERGIA ELÉTRICA, SUBTERRÂNEA, TRIFÁSICA, COM CAIXA DE EMBUTIR, CABO DE 10 MM2 E DISJUNTOR DIN 50A (NÃO INCLUSA MURETA DE ALVENARIA). AF_12/2025</t>
  </si>
  <si>
    <t>ENTRADA DE ENERGIA ELÉTRICA, SUBTERRÂNEA, TRIFÁSICA, COM CAIXA DE EMBUTIR, CABO DE 16 MM2 E DISJUNTOR DIN 50A (NÃO INCLUSA MURETA DE ALVENARIA). AF_12/2025</t>
  </si>
  <si>
    <t>ENTRADA DE ENERGIA ELÉTRICA, SUBTERRÂNEA, TRIFÁSICA, COM CAIXA DE EMBUTIR, CABO DE 25 MM2 E DISJUNTOR DIN 50A (NÃO INCLUSA MURETA DE ALVENARIA). AF_12/2025</t>
  </si>
  <si>
    <t>ENTRADA DE ENERGIA ELÉTRICA, SUBTERRÂNEA, TRIFÁSICA, COM CAIXA DE EMBUTIR, CABO DE 35 MM2 E DISJUNTOR DIN 50A (NÃO INCLUSA MURETA DE ALVENARIA). AF_12/2025</t>
  </si>
  <si>
    <t>ENTRADA DE ENERGIA ELÉTRICA, SUBTERRÂNEA, TRIFÁSICA, COM CAIXA DE SOBREPOR, CABO DE 10 MM2 E DISJUNTOR DIN 50A (NÃO INCLUSA MURETA DE ALVENARIA). AF_12/2025</t>
  </si>
  <si>
    <t>ENTRADA DE ENERGIA ELÉTRICA, SUBTERRÂNEA, TRIFÁSICA, COM CAIXA DE SOBREPOR, CABO DE 16 MM2 E DISJUNTOR DIN 50A (NÃO INCLUSA MURETA DE ALVENARIA). AF_12/2025</t>
  </si>
  <si>
    <t>ENTRADA DE ENERGIA ELÉTRICA, SUBTERRÂNEA, TRIFÁSICA, COM CAIXA DE SOBREPOR, CABO DE 25 MM2 E DISJUNTOR DIN 50A (NÃO INCLUSA MURETA DE ALVENARIA). AF_12/2025</t>
  </si>
  <si>
    <t>ENTRADA DE ENERGIA ELÉTRICA, SUBTERRÂNEA, TRIFÁSICA, COM CAIXA DE SOBREPOR, CABO DE 35 MM2 E DISJUNTOR DIN 50A (NÃO INCLUSA MURETA DE ALVENARIA). AF_12/2025</t>
  </si>
  <si>
    <t>ESTRUTURA B1 DE ACONCORAGEM EM POSTE CIRCULAR. AF_12/2025</t>
  </si>
  <si>
    <t>ESTRUTURA B1 DE ACONCORAGEM EM POSTE DUPLO T. AF_12/2025</t>
  </si>
  <si>
    <t>ESTRUTURA B2 DE ACONCORAGEM EM POSTE CIRCULAR. AF_12/2025</t>
  </si>
  <si>
    <t>ESTRUTURA B2 DE ACONCORAGEM EM POSTE DUPLO T. AF_12/2025</t>
  </si>
  <si>
    <t>ESTRUTURA B3 DE ACONCORAGEM EM POSTE CIRCULAR. AF_12/2025</t>
  </si>
  <si>
    <t>ESTRUTURA B3 DE ACONCORAGEM EM POSTE DUPLO T. AF_12/2025</t>
  </si>
  <si>
    <t>ESTRUTURA B4 DE ACONCORAGEM EM POSTE CIRCULAR. AF_12/2025</t>
  </si>
  <si>
    <t>ESTRUTURA B4 DE ACONCORAGEM EM POSTE DUPLO T. AF_12/2025</t>
  </si>
  <si>
    <t>ESTRUTURA CE1 REDE DE DISTRIBUIÇÃO COMPACTA EM POSTE CIRCULAR. AF_12/2025</t>
  </si>
  <si>
    <t>ESTRUTURA CE1 REDE DE DISTRIBUIÇÃO COMPACTA EM POSTE DUPLO T. AF_12/2025</t>
  </si>
  <si>
    <t>ESTRUTURA CE1A REDE DE DISTRIBUIÇÃO COMPACTA EM POSTE CIRCULAR. AF_12/2025</t>
  </si>
  <si>
    <t>ESTRUTURA CE1A REDE DE DISTRIBUIÇÃO COMPACTA EM POSTE DUPLO T. AF_12/2025</t>
  </si>
  <si>
    <t>ESTRUTURA CE2 REDE DE DISTRIBUIÇÃO COMPACTA EM POSTE CIRCULAR. AF_12/2025</t>
  </si>
  <si>
    <t>ESTRUTURA CE2 REDE DE DISTRIBUIÇÃO COMPACTA EM POSTE DUPLO T. AF_12/2025</t>
  </si>
  <si>
    <t>GRAMPO PARALELO METÁLICO, PARA REDES AÉREAS DE DISTRIBUIÇÃO DE ENERGIA ELÉTRICA DE BAIXA TENSÃO - FORNECIMENTO E INSTALAÇÃO. AF_12/2025</t>
  </si>
  <si>
    <t>ISOLADOR, TIPO DISCO, PARA TENSÃO 15 KV - FORNECIMENTO E INSTALAÇÃO. AF_12/2025</t>
  </si>
  <si>
    <t>ISOLADOR, TIPO PINO, PARA TENSÃO 15 KV - FORNECIMENTO E INSTALAÇÃO. AF_12/2025</t>
  </si>
  <si>
    <t>ISOLADOR, TIPO ROLDANA, PARA BAIXA TENSÃO - FORNECIMENTO E INSTALAÇÃO. AF_12/2025</t>
  </si>
  <si>
    <t>TERMINAL MUFLA 15/25KV. AF_12/2025</t>
  </si>
  <si>
    <t>ADAPTADOR COM FLANGE E ANEL DE VEDAÇÃO, PVC, SOLDÁVEL, DN 20 MM X 1/2", INSTALADO EM RESERVAÇÃO PREDIAL DE ÁGUA - FORNECIMENTO E INSTALAÇÃO. AF_04/2024</t>
  </si>
  <si>
    <t>ADAPTADOR COM FLANGE E ANEL DE VEDAÇÃO, PVC, SOLDÁVEL, DN 25 MM X 3/4", INSTALADO EM RESERVAÇÃO PREDIAL DE ÁGUA - FORNECIMENTO E INSTALAÇÃO. AF_04/2024</t>
  </si>
  <si>
    <t>ADAPTADOR CURTO COM BOLSA E ROSCA PARA REGISTRO, PVC, SOLDÁVEL, DN 25 MM X 3/4", INSTALADO EM RESERVAÇÃO PREDIAL DE ÁGUA - FORNECIMENTO E INSTALAÇÃO. AF_04/2024</t>
  </si>
  <si>
    <t>CONECTOR EM BRONZE/LATÃO, DN 104 MM X 4", SEM ANEL DE SOLDA, BOLSA X ROSCA, INSTALADO EM RESERVAÇÃO PREDIAL DE ÁGUA - FORNECIMENTO E INSTALAÇÃO. AF_04/2024</t>
  </si>
  <si>
    <t>CONECTOR EM BRONZE/LATÃO, DN 54 MM X 2", SEM ANEL DE SOLDA, BOLSA X ROSCA, INSTALADO EM RESERVAÇÃO PREDIAL DE ÁGUA - FORNECIMENTO E INSTALAÇÃO. AF_04/2024</t>
  </si>
  <si>
    <t>CONECTOR EM BRONZE/LATÃO, DN 66 MM X 2 1/2", SEM ANEL DE SOLDA, BOLSA X ROSCA, INSTALADO EM RESERVAÇÃO PREDIAL DE ÁGUA - FORNECIMENTO E INSTALAÇÃO. AF_04/2024</t>
  </si>
  <si>
    <t>CONECTOR EM BRONZE/LATÃO, DN 79 MM X 3", SEM ANEL DE SOLDA, BOLSA X ROSCA, INSTALADO EM RESERVAÇÃO PREDIAL DE ÁGUA - FORNECIMENTO E INSTALAÇÃO. AF_04/2024</t>
  </si>
  <si>
    <t>CURVA 90 GRAUS, CPVC, SOLDÁVEL, DN 114 MM, INSTALADO EM RESERVAÇÃO PREDIAL DE ÁGUA - FORNECIMENTO E INSTALAÇÃO. AF_04/2024</t>
  </si>
  <si>
    <t>CURVA 90 GRAUS, CPVC, SOLDÁVEL, DN 35 MM, INSTALADO EM RESERVAÇÃO PREDIAL DE ÁGUA - FORNECIMENTO E INSTALAÇÃO. AF_04/2024</t>
  </si>
  <si>
    <t>CURVA 90 GRAUS, CPVC, SOLDÁVEL, DN 42 MM, INSTALADO EM RESERVAÇÃO PREDIAL DE ÁGUA - FORNECIMENTO E INSTALAÇÃO. AF_04/2024</t>
  </si>
  <si>
    <t>CURVA 90 GRAUS, CPVC, SOLDÁVEL, DN 54 MM, INSTALADO EM RESERVAÇÃO PREDIAL DE ÁGUA - FORNECIMENTO E INSTALAÇÃO. AF_04/2024</t>
  </si>
  <si>
    <t>CURVA 90 GRAUS, CPVC, SOLDÁVEL, DN 73 MM, INSTALADO EM RESERVAÇÃO PREDIAL DE ÁGUA - FORNECIMENTO E INSTALAÇÃO. AF_04/2024</t>
  </si>
  <si>
    <t>CURVA 90 GRAUS, CPVC, SOLDÁVEL, DN 89 MM, INSTALADO EM RESERVAÇÃO PREDIAL DE ÁGUA - FORNECIMENTO E INSTALAÇÃO. AF_04/2024</t>
  </si>
  <si>
    <t>CURVA 90 GRAUS, PVC, SOLDÁVEL, DN 25 MM, INSTALADO EM RESERVAÇÃO PREDIAL DE ÁGUA - FORNECIMENTO E INSTALAÇÃO. AF_04/2024</t>
  </si>
  <si>
    <t>CURVA EM COBRE, DN 104 MM, 45 GRAUS, SEM ANEL DE SOLDA, BOLSA X BOLSA, INSTALADO EM RESERVAÇÃO PREDIAL DE ÁGUA - FORNECIMENTO E INSTALAÇÃO. AF_04/2024</t>
  </si>
  <si>
    <t>CURVA EM COBRE, DN 79 MM, 45 GRAUS, SEM ANEL DE SOLDA, BOLSA X BOLSA, INSTALADO EM RESERVAÇÃO PREDIAL DE ÁGUA - FORNECIMENTO E INSTALAÇÃO. AF_04/2024</t>
  </si>
  <si>
    <t>FLANGE CURTA EM COBRE, DN 104 MM X 4", INSTALADO EM RESERVAÇÃO PREDIAL DE ÁGUA - FORNECIMENTO E INSTALAÇÃO. AF_04/2024</t>
  </si>
  <si>
    <t>FLANGE CURTA EM COBRE, DN 54 MM X 2", INSTALADO EM RESERVAÇÃO PREDIAL DE ÁGUA - FORNECIMENTO E INSTALAÇÃO. AF_04/2024</t>
  </si>
  <si>
    <t>FLANGE CURTA EM COBRE, DN 66 MM X 2 1/2", INSTALADO EM RESERVAÇÃO PREDIAL DE ÁGUA - FORNECIMENTO E INSTALAÇÃO. AF_04/2024</t>
  </si>
  <si>
    <t>FLANGE CURTA EM COBRE, DN 79 MM X 3", INSTALADO EM RESERVAÇÃO PREDIAL DE ÁGUA - FORNECIMENTO E INSTALAÇÃO. AF_04/2024</t>
  </si>
  <si>
    <t>JOELHO 90 GRAUS COM BUCHA DE LATÃO, PVC, SOLDÁVEL, DN 25 MM X 3/4", INSTALADO EM RESERVAÇÃO PREDIAL DE ÁGUA - FORNECIMENTO E INSTALAÇÃO. AF_04/2024</t>
  </si>
  <si>
    <t>LUVA PVC, SOLDÁVEL, DN 25 MM, INSTALADO EM RESERVAÇÃO PREDIAL DE ÁGUA - FORNECIMENTO E INSTALAÇÃO. AF_04/2024</t>
  </si>
  <si>
    <t>TUBO, PPR, DN 110 MM, CLASSE PN 12, INSTALADO EM RESERVAÇÃO PREDIAL DE ÁGUA - FORNECIMENTO E INSTALAÇÃO. AF_04/2024</t>
  </si>
  <si>
    <t>TUBO, PPR, DN 110 MM, CLASSE PN 25, INSTALADO EM RESERVAÇÃO PREDIAL DE ÁGUA - FORNECIMENTO E INSTALAÇÃO. AF_04/2024</t>
  </si>
  <si>
    <t>TUBO, PPR, DN 20 MM, CLASSE PN 20, INSTALADO EM RESERVAÇÃO PREDIAL DE ÁGUA - FORNECIMENTO E INSTALAÇÃO. AF_04/2024</t>
  </si>
  <si>
    <t>TUBO, PPR, DN 20 MM, CLASSE PN 25, INSTALADO EM RESERVAÇÃO PREDIAL DE ÁGUA - FORNECIMENTO E INSTALAÇÃO. AF_04/2024</t>
  </si>
  <si>
    <t>TUBO, PPR, DN 25 MM, CLASSE PN 20, INSTALADO EM RESERVAÇÃO PREDIAL DE ÁGUA - FORNECIMENTO E INSTALAÇÃO. AF_04/2024</t>
  </si>
  <si>
    <t>TUBO, PPR, DN 25 MM, CLASSE PN 25, INSTALADO EM RESERVAÇÃO PREDIAL DE ÁGUA - FORNECIMENTO E INSTALAÇÃO. AF_04/2024</t>
  </si>
  <si>
    <t>TUBO, PPR, DN 32 MM, CLASSE PN 12, INSTALADO EM RESERVAÇÃO PREDIAL DE ÁGUA - FORNECIMENTO E INSTALAÇÃO. AF_04/2024</t>
  </si>
  <si>
    <t>TUBO, PPR, DN 32 MM, CLASSE PN 25, INSTALADO EM RESERVAÇÃO PREDIAL DE ÁGUA - FORNECIMENTO E INSTALAÇÃO. AF_04/2024</t>
  </si>
  <si>
    <t>TUBO, PPR, DN 40 MM, CLASSE PN 12, INSTALADO EM RESERVAÇÃO PREDIAL DE ÁGUA - FORNECIMENTO E INSTALAÇÃO. AF_04/2024</t>
  </si>
  <si>
    <t>TUBO, PPR, DN 40 MM, CLASSE PN 25, INSTALADO EM RESERVAÇÃO PREDIAL DE ÁGUA - FORNECIMENTO E INSTALAÇÃO. AF_04/2024</t>
  </si>
  <si>
    <t>TUBO, PPR, DN 50 MM, CLASSE PN 12, INSTALADO EM RESERVAÇÃO PREDIAL DE ÁGUA - FORNECIMENTO E INSTALAÇÃO. AF_04/2024</t>
  </si>
  <si>
    <t>TUBO, PPR, DN 50 MM, CLASSE PN 25, INSTALADO EM RESERVAÇÃO PREDIAL DE ÁGUA - FORNECIMENTO E INSTALAÇÃO. AF_04/2024</t>
  </si>
  <si>
    <t>TUBO, PPR, DN 63 MM, CLASSE PN 12, INSTALADO EM RESERVAÇÃO PREDIAL DE ÁGUA - FORNECIMENTO E INSTALAÇÃO. AF_04/2024</t>
  </si>
  <si>
    <t>TUBO, PPR, DN 63 MM, CLASSE PN 25, INSTALADO EM RESERVAÇÃO PREDIAL DE ÁGUA - FORNECIMENTO E INSTALAÇÃO. AF_04/2024</t>
  </si>
  <si>
    <t>TUBO, PPR, DN 75 MM, CLASSE PN 12, INSTALADO EM RESERVAÇÃO PREDIAL DE ÁGUA - FORNECIMENTO E INSTALAÇÃO. AF_04/2024</t>
  </si>
  <si>
    <t>TUBO, PPR, DN 75 MM, CLASSE PN 25, INSTALADO EM RESERVAÇÃO PREDIAL DE ÁGUA - FORNECIMENTO E INSTALAÇÃO. AF_04/2024</t>
  </si>
  <si>
    <t>TUBO, PPR, DN 90 MM, CLASSE PN 12, INSTALADO EM RESERVAÇÃO PREDIAL DE ÁGUA - FORNECIMENTO E INSTALAÇÃO. AF_04/2024</t>
  </si>
  <si>
    <t>TUBO, PPR, DN 90 MM, CLASSE PN 25, INSTALADO EM RESERVAÇÃO PREDIAL DE ÁGUA - FORNECIMENTO E INSTALAÇÃO. AF_04/2024</t>
  </si>
  <si>
    <t>TUBO, PVC, SOLDÁVEL, DE 25MM, INSTALADO EM RESERVAÇÃO PREDIAL DE ÁGUA - FORNECIMENTO E INSTALAÇÃO. AF_04/2024</t>
  </si>
  <si>
    <t>TÊ COM BUCHA DE LATÃO NA BOLSA CENTRAL, PVC, SOLDÁVEL, DN 25 MM X 3/4", INSTALADO EM RESERVAÇÃO PREDIAL DE ÁGUA - FORNECIMENTO E INSTALAÇÃO. AF_04/2024</t>
  </si>
  <si>
    <t>TÊ DE REDUÇÃO, PVC, SOLDÁVEL, DN 32 MM X 25 MM, INSTALADO EM RESERVAÇÃO PREDIAL DE ÁGUA - FORNECIMENTO E INSTALAÇÃO. AF_04/2024</t>
  </si>
  <si>
    <t>TÊ, PVC, SOLDÁVEL, DN 25 MM INSTALADO EM RESERVAÇÃO PREDIAL DE ÁGUA - FORNECIMENTO E INSTALAÇÃO. AF_04/2024</t>
  </si>
  <si>
    <t>UNIÃO FLANGE, PPR, COM PARAFUSOS, DN 50 MM, INSTALADO EM RESERVAÇÃO PREDIAL DE ÁGUA - FORNECIMENTO E INSTALAÇÃO. AF_04/2024</t>
  </si>
  <si>
    <t>UNIÃO FLANGE, PPR, COM PARAFUSOS, DN 63 MM, INSTALADO EM RESERVAÇÃO PREDIAL DE ÁGUA - FORNECIMENTO E INSTALAÇÃO. AF_04/2024</t>
  </si>
  <si>
    <t>UNIÃO FLANGE, PPR, COM PARAFUSOS, DN 75 MM, INSTALADO EM RESERVAÇÃO PREDIAL DE ÁGUA - FORNECIMENTO E INSTALAÇÃO. AF_04/2024</t>
  </si>
  <si>
    <t>UNIÃO FLANGE, PPR, COM PARAFUSOS, DN 90 MM, INSTALADO EM RESERVAÇÃO PREDIAL DE ÁGUA - FORNECIMENTO E INSTALAÇÃO. AF_04/2024</t>
  </si>
  <si>
    <t>CONEXÃO FIXA, ROSCA MACHO, PARA INSTALAÇÕES EM PEX ÁGUA, DN 16 MM X 1/2", COM ANEL DESLIZANTE - FORNECIMENTO E INSTALAÇÃO. AF_02/2023</t>
  </si>
  <si>
    <t>CONEXÃO FIXA, ROSCA MACHO, PARA INSTALAÇÕES EM PEX ÁGUA, DN 16 MM X 3/4", COM ANEL DESLIZANTE - FORNECIMENTO E INSTALAÇÃO. AF_02/2023</t>
  </si>
  <si>
    <t>CONEXÃO FIXA, ROSCA MACHO, PARA INSTALAÇÕES EM PEX ÁGUA, DN 20 MM X 1/2", COM ANEL DESLIZANTE - FORNECIMENTO E INSTALAÇÃO. AF_02/2023</t>
  </si>
  <si>
    <t>CONEXÃO FIXA, ROSCA MACHO, PARA INSTALAÇÕES EM PEX ÁGUA, DN 20 MM X 3/4", COM ANEL DESLIZANTE - FORNECIMENTO E INSTALAÇÃO. AF_02/2023</t>
  </si>
  <si>
    <t>CONEXÃO FIXA, ROSCA MACHO, PARA INSTALAÇÕES EM PEX ÁGUA, DN 25 MM X 1", COM ANEL DESLIZANTE - FORNECIMENTO E INSTALAÇÃO. AF_02/2023</t>
  </si>
  <si>
    <t>CONEXÃO FIXA, ROSCA MACHO, PARA INSTALAÇÕES EM PEX ÁGUA, DN 25 MM X 1/2", COM ANEL DESLIZANTE - FORNECIMENTO E INSTALAÇÃO. AF_02/2023</t>
  </si>
  <si>
    <t>CONEXÃO FIXA, ROSCA MACHO, PARA INSTALAÇÕES EM PEX ÁGUA, DN 25 MM X 3/4", COM ANEL DESLIZANTE - FORNECIMENTO E INSTALAÇÃO. AF_02/2023</t>
  </si>
  <si>
    <t>CONEXÃO FIXA, ROSCA MACHO, PARA INSTALAÇÕES EM PEX ÁGUA, DN 32 MM X 1", COM ANEL DESLIZANTE - FORNECIMENTO E INSTALAÇÃO. AF_02/2023</t>
  </si>
  <si>
    <t>CONEXÃO MÓVEL, ROSCA FÊMEA, PARA INSTALAÇÕES EM PEX ÁGUA, DN 16 MM X 1/2", COM ANEL DESLIZANTE - FORNECIMENTO E INSTALAÇÃO. AF_02/2023</t>
  </si>
  <si>
    <t>CONEXÃO MÓVEL, ROSCA FÊMEA, PARA INSTALAÇÕES EM PEX ÁGUA, DN 20 MM X 1/2", COM ANEL DESLIZANTE - FORNECIMENTO E INSTALAÇÃO. AF_02/2023</t>
  </si>
  <si>
    <t>CONEXÃO MÓVEL, ROSCA FÊMEA, PARA INSTALAÇÕES EM PEX ÁGUA, DN 20 MM X 3/4", COM ANEL DESLIZANTE - FORNECIMENTO E INSTALAÇÃO. AF_02/2023</t>
  </si>
  <si>
    <t>CONEXÃO MÓVEL, ROSCA FÊMEA, PARA INSTALAÇÕES EM PEX ÁGUA, DN 25 MM X 1", COM ANEL DESLIZANTE - FORNECIMENTO E INSTALAÇÃO. AF_02/2023</t>
  </si>
  <si>
    <t>CONEXÃO MÓVEL, ROSCA FÊMEA, PARA INSTALAÇÕES EM PEX ÁGUA, DN 25 MM X 3/4", COM ANEL DESLIZANTE - FORNECIMENTO E INSTALAÇÃO. AF_02/2023</t>
  </si>
  <si>
    <t>CONEXÃO MÓVEL, ROSCA FÊMEA, PARA INSTALAÇÕES EM PEX ÁGUA, DN 32 MM X 1", COM ANEL DESLIZANTE - FORNECIMENTO E INSTALAÇÃO. AF_02/2023</t>
  </si>
  <si>
    <t>JOELHO 90 GRAUS, ROSCA FÊMEA TERMINAL, PARA INSTALAÇÕES EM PEX ÁGUA, DN 25 MM X 3/4", FIXAÇÃO DAS CONEXÕES POR CRIMPAGEM - FORNECIMENTO E INSTALAÇÃO. AF_02/2023</t>
  </si>
  <si>
    <t>JOELHO 90 GRAUS, ROSCA MACHO TERMINAL, PARA INSTALAÇÕES EM PEX ÁGUA, DN 16 MM X 1/2", COM ANEL DESLIZANTE - FORNECIMENTO E INSTALAÇÃO. AF_02/2023</t>
  </si>
  <si>
    <t>JOELHO 90 GRAUS, ROSCA MACHO TERMINAL, PARA INSTALAÇÕES EM PEX ÁGUA, DN 20 MM X 1/2", FIXAÇÃO DAS CONEXÕES POR CRIMPAGEM - FORNECIMENTO E INSTALAÇÃO. AF_02/2023</t>
  </si>
  <si>
    <t>JOELHO 90 GRAUS, ROSCA MACHO TERMINAL, PARA INSTALAÇÕES EM PEX ÁGUA, DN 20 MM X 3/4", FIXAÇÃO DAS CONEXÕES POR CRIMPAGEM - FORNECIMENTO E INSTALAÇÃO. AF_02/2023</t>
  </si>
  <si>
    <t>JOELHO 90 GRAUS, ROSCA MACHO TERMINAL, PARA INSTALAÇÕES EM PEX ÁGUA, DN 25 MM X 1", COM ANEL DESLIZANTE - FORNECIMENTO E INSTALAÇÃO. AF_02/2023</t>
  </si>
  <si>
    <t>JOELHO 90 GRAUS, ROSCA MACHO TERMINAL, PARA INSTALAÇÕES EM PEX ÁGUA, DN 25 MM X 1/2", COM ANEL DESLIZANTE - FORNECIMENTO E INSTALAÇÃO. AF_02/2023</t>
  </si>
  <si>
    <t>JOELHO 90 GRAUS, ROSCA MACHO TERMINAL, PARA INSTALAÇÕES EM PEX ÁGUA, DN 25 MM X 3/4", FIXAÇÃO DAS CONEXÕES POR CRIMPAGEM - FORNECIMENTO E INSTALAÇÃO. AF_02/2023</t>
  </si>
  <si>
    <t>JOELHO 90 GRAUS, ROSCA MACHO TERMINAL, PARA INSTALAÇÕES EM PEX ÁGUA, DN 32 MM X 1", COM ANEL DESLIZANTE - FORNECIMENTO E INSTALAÇÃO. AF_02/2023</t>
  </si>
  <si>
    <t>JOELHO ROSCA FÊMEA MÓVEL, PARA INSTALAÇÕES EM PEX ÁGUA, DN 16 MM X 1/2", COM ANEL DESLIZANTE - FORNECIMENTO E INSTALAÇÃO. AF_02/2023</t>
  </si>
  <si>
    <t>JOELHO ROSCA FÊMEA MÓVEL, PARA INSTALAÇÕES EM PEX ÁGUA, DN 20 MM X 1/2", COM ANEL DESLIZANTE - FORNECIMENTO E INSTALAÇÃO. AF_02/2023</t>
  </si>
  <si>
    <t>JOELHO ROSCA FÊMEA MÓVEL, PARA INSTALAÇÕES EM PEX ÁGUA, DN 25 MM X 3/4", COM ANEL DESLIZANTE - FORNECIMENTO E INSTALAÇÃO. AF_02/2023</t>
  </si>
  <si>
    <t>JOELHO, ROSCA FÊMEA, COM BASE FIXA, PARA INSTALAÇÕES EM PEX ÁGUA, DN 16 MM X 3/4", FIXAÇÃO DAS CONEXÕES POR CRIMPAGEM - FORNECIMENTO E INSTALAÇÃO. AF_02/2023</t>
  </si>
  <si>
    <t>JOELHO, ROSCA FÊMEA, COM BASE FIXA, PARA INSTALAÇÕES EM PEX ÁGUA, DN 20 MM X 3/4", FIXAÇÃO DAS CONEXÕES POR CRIMPAGEM - FORNECIMENTO E INSTALAÇÃO. AF_02/2023</t>
  </si>
  <si>
    <t>JOELHO, ROSCA FÊMEA, COM BASE FIXA, PARA INSTALAÇÕES EM PEX ÁGUA, DN 25 MM X 1/2", FIXAÇÃO DAS CONEXÕES POR CRIMPAGEM - FORNECIMENTO E INSTALAÇÃO. AF_02/2023</t>
  </si>
  <si>
    <t>LUVA DE REDUÇÃO, PARA INSTALAÇÕES EM PEX ÁGUA, DN 32 X 20 MM, FIXAÇÃO DAS CONEXÕES POR CRIMPAGEM - FORNECIMENTO E INSTALAÇÃO. AF_02/2023</t>
  </si>
  <si>
    <t>LUVA, PARA INSTALAÇÕES EM PEX ÁGUA, DN 16 MM, COM ANEL DESLIZANTE - FORNECIMENTO E INSTALAÇÃO. AF_02/2023</t>
  </si>
  <si>
    <t>LUVA, PARA INSTALAÇÕES EM PEX ÁGUA, DN 20 MM, COM ANEL DESLIZANTE - FORNECIMENTO E INSTALAÇÃO. AF_02/2023</t>
  </si>
  <si>
    <t>LUVA, PARA INSTALAÇÕES EM PEX ÁGUA, DN 25 MM, COM ANEL DESLIZANTE - FORNECIMENTO E INSTALAÇÃO. AF_02/2023</t>
  </si>
  <si>
    <t>LUVA, PARA INSTALAÇÕES EM PEX ÁGUA, DN 32 MM, COM ANEL DESLIZANTE - FORNECIMENTO E INSTALAÇÃO. AF_02/2023</t>
  </si>
  <si>
    <t>TAMPÃO / CAP, ROSCA FÊMEA, PARA INSTALAÇÕES EM PEX ÁGUA, DN 1/2" - FORNECIMENTO E INSTALAÇÃO. AF_02/2023</t>
  </si>
  <si>
    <t>TAMPÃO / CAP, ROSCA FÊMEA, PARA INSTALAÇÕES EM PEX ÁGUA, DN 3/4" - FORNECIMENTO E INSTALAÇÃO. AF_02/2023</t>
  </si>
  <si>
    <t>TAMPÃO / CAP, ROSCA MACHO, PARA INSTALAÇÕES EM PEX ÁGUA, DN 1/2" - FORNECIMENTO E INSTALAÇÃO. AF_02/2023</t>
  </si>
  <si>
    <t>TÊ DE REDUÇÃO, PARA INSTALAÇÕES EM PEX ÁGUA, DN 16 X 20 X 16 MM, COM ANEL DESLIZANTE - FORNECIMENTO E INSTALAÇÃO. AF_02/2023</t>
  </si>
  <si>
    <t>TÊ DE REDUÇÃO, PARA INSTALAÇÕES EM PEX ÁGUA, DN 16 X 25 X 16 MM, COM ANEL DESLIZANTE - FORNECIMENTO E INSTALAÇÃO. AF_02/2023</t>
  </si>
  <si>
    <t>TÊ DE REDUÇÃO, PARA INSTALAÇÕES EM PEX ÁGUA, DN 20 X 16 X 16 MM, COM ANEL DESLIZANTE - FORNECIMENTO E INSTALAÇÃO. AF_02/2023</t>
  </si>
  <si>
    <t>TÊ DE REDUÇÃO, PARA INSTALAÇÕES EM PEX ÁGUA, DN 20 X 16 X 20 MM, COM ANEL DESLIZANTE - FORNECIMENTO E INSTALAÇÃO. AF_02/2023</t>
  </si>
  <si>
    <t>TÊ DE REDUÇÃO, PARA INSTALAÇÕES EM PEX ÁGUA, DN 20 X 20 X 16 MM, COM ANEL DESLIZANTE - FORNECIMENTO E INSTALAÇÃO. AF_02/2023</t>
  </si>
  <si>
    <t>TÊ DE REDUÇÃO, PARA INSTALAÇÕES EM PEX ÁGUA, DN 20 X 25 X 20 MM, COM ANEL DESLIZANTE - FORNECIMENTO E INSTALAÇÃO. AF_02/2023</t>
  </si>
  <si>
    <t>TÊ DE REDUÇÃO, PARA INSTALAÇÕES EM PEX ÁGUA, DN 25 X 16 X 16 MM, COM ANEL DESLIZANTE - FORNECIMENTO E INSTALAÇÃO. AF_02/2023</t>
  </si>
  <si>
    <t>TÊ DE REDUÇÃO, PARA INSTALAÇÕES EM PEX ÁGUA, DN 25 X 16 X 20 MM, COM ANEL DESLIZANTE - FORNECIMENTO E INSTALAÇÃO. AF_02/2023</t>
  </si>
  <si>
    <t>TÊ DE REDUÇÃO, PARA INSTALAÇÕES EM PEX ÁGUA, DN 25 X 16 X 25 MM, COM ANEL DESLIZANTE - FORNECIMENTO E INSTALAÇÃO. AF_02/2023</t>
  </si>
  <si>
    <t>TÊ DE REDUÇÃO, PARA INSTALAÇÕES EM PEX ÁGUA, DN 25 X 20 X 20 MM, COM ANEL DESLIZANTE - FORNECIMENTO E INSTALAÇÃO. AF_02/2023</t>
  </si>
  <si>
    <t>TÊ DE REDUÇÃO, PARA INSTALAÇÕES EM PEX ÁGUA, DN 25 X 20 X 25 MM, COM ANEL DESLIZANTE - FORNECIMENTO E INSTALAÇÃO. AF_02/2023</t>
  </si>
  <si>
    <t>TÊ DE REDUÇÃO, PARA INSTALAÇÕES EM PEX ÁGUA, DN 25 X 32 X 25 MM, COM ANEL DESLIZANTE - FORNECIMENTO E INSTALAÇÃO. AF_02/2023</t>
  </si>
  <si>
    <t>TÊ DE REDUÇÃO, PARA INSTALAÇÕES EM PEX ÁGUA, DN 32 X 20 X 32 MM, COM ANEL DESLIZANTE - FORNECIMENTO E INSTALAÇÃO. AF_02/2023</t>
  </si>
  <si>
    <t>TÊ DE REDUÇÃO, PARA INSTALAÇÕES EM PEX ÁGUA, DN 32 X 25 X 25 MM, COM ANEL DESLIZANTE - FORNECIMENTO E INSTALAÇÃO. AF_02/2023</t>
  </si>
  <si>
    <t>TÊ DE REDUÇÃO, PARA INSTALAÇÕES EM PEX ÁGUA, DN 32 X 25 X 32 MM, COM ANEL DESLIZANTE - FORNECIMENTO E INSTALAÇÃO. AF_02/2023</t>
  </si>
  <si>
    <t>TÊ MISTURADOR, PARA INSTALAÇÕES EM PEX ÁGUA, DN 16 MM X 1/2", COM ANEL DESLIZANTE - FORNECIMENTO E INSTALAÇÃO. AF_02/2023</t>
  </si>
  <si>
    <t>TÊ MISTURADOR, PARA INSTALAÇÕES EM PEX ÁGUA, DN 20 MM X 3/4", COM ANEL DESLIZANTE - FORNECIMENTO E INSTALAÇÃO. AF_02/2023</t>
  </si>
  <si>
    <t>TÊ ROSCA FÊMEA, PARA INSTALAÇÕES EM PEX ÁGUA, DN 20 MM X 3/4", COM ANEL DESLIZANTE - FORNECIMENTO E INSTALAÇÃO. AF_02/2023</t>
  </si>
  <si>
    <t>TÊ ROSCA FÊMEA, PARA INSTALAÇÕES EM PEX ÁGUA, DN 25 MM X 1/2", COM ANEL DESLIZANTE - FORNECIMENTO E INSTALAÇÃO. AF_02/2023</t>
  </si>
  <si>
    <t>TÊ ROSCA MACHO, PARA INSTALAÇÕES EM PEX ÁGUA, DN 16 MM X 1/2", COM ANEL DESLIZANTE - FORNECIMENTO E INSTALAÇÃO. AF_02/2023</t>
  </si>
  <si>
    <t>TÊ ROSCA MACHO, PARA INSTALAÇÕES EM PEX ÁGUA, DN 20 MM X 1/2", COM ANEL DESLIZANTE - FORNECIMENTO E INSTALAÇÃO. AF_02/2023</t>
  </si>
  <si>
    <t>TÊ ROSCA MACHO, PARA INSTALAÇÕES EM PEX ÁGUA, DN 20 MM X 3/4", COM ANEL DESLIZANTE - FORNECIMENTO E INSTALAÇÃO. AF_02/2023</t>
  </si>
  <si>
    <t>TÊ ROSCA MACHO, PARA INSTALAÇÕES EM PEX ÁGUA, DN 25 MM X 3/4", COM ANEL DESLIZANTE - FORNECIMENTO E INSTALAÇÃO. AF_02/2023</t>
  </si>
  <si>
    <t>TÊ ROSCA MACHO, PARA INSTALAÇÕES EM PEX ÁGUA, DN 32 MM X 3/4", COM ANEL DESLIZANTE - FORNECIMENTO E INSTALAÇÃO. AF_02/2023</t>
  </si>
  <si>
    <t>BUCHA DE REDUÇÃO, PPR, 32 X 25, CLASSE PN 25, INSTALADO EM PRUMADA DE ÁGUA FORNECIMENTO E INSTALAÇÃO . AF_08/2022</t>
  </si>
  <si>
    <t>BUCHA DE REDUÇÃO, PPR, 32 X 25, CLASSE PN 25, INSTALADO EM RAMAL DE DISTRIBUIÇÃO DE ÁGUA FORNECIMENTO E INSTALAÇÃO. AF_08/2022</t>
  </si>
  <si>
    <t>BUCHA DE REDUÇÃO, PPR, 40 X 25, CLASSE PN 25, INSTALADO EM PRUMADA DE ÁGUA FORNECIMENTO E INSTALAÇÃO . AF_08/2022</t>
  </si>
  <si>
    <t>BUCHA DE REDUÇÃO, PPR, 40 X 25, CLASSE PN 25, INSTALADO EM RAMAL DE DISTRIBUIÇÃO DE ÁGUA FORNECIMENTO E INSTALAÇÃO. AF_08/2022</t>
  </si>
  <si>
    <t>CONECTOR FÊMEA, PPR, 25 X 1/2", CLASSE PN 25, INSTALADO EM PRUMADA DE ÁGUA FORNECIMENTO E INSTALAÇÃO . AF_08/2022</t>
  </si>
  <si>
    <t>CONECTOR FÊMEA, PPR, 25 X 1/2, CLASSE PN 25, INSTALADO EM RAMAL DE DISTRIBUIÇÃO DE ÁGUA FORNECIMENTO E INSTALAÇÃO. AF_08/2022</t>
  </si>
  <si>
    <t>CONECTOR FÊMEA, PPR, 25 X 1/2, CLASSE PN 25, INSTALADO EM RAMAL OU SUB-RAMAL DE ÁGUA FORNECIMENTO E INSTALAÇÃO. AF_08/2022</t>
  </si>
  <si>
    <t>CONECTOR FÊMEA, PPR, 32 X 3/4", CLASSE PN 25, INSTALADO EM RAMAL DE DISTRIBUIÇÃO DE ÁGUA FORNECIMENTO E INSTALAÇÃO. AF_08/2022</t>
  </si>
  <si>
    <t>CONECTOR MACHO, PPR, 25 X 1/2", CLASSE PN 25, INSTALADO EM PRUMADA DE ÁGUA FORNECIMENTO E INSTALAÇÃO . AF_08/2022</t>
  </si>
  <si>
    <t>CONECTOR MACHO, PPR, 25 X 1/2, CLASSE PN 25, INSTALADO EM RAMAL DE DISTRIBUIÇÃO DE ÁGUA FORNECIMENTO E INSTALAÇÃO. AF_08/2022</t>
  </si>
  <si>
    <t>CONECTOR MACHO, PPR, 25 X 1/2, CLASSE PN 25, INSTALADO EM RAMAL OU SUB-RAMAL DE ÁGUA FORNECIMENTO E INSTALAÇÃO. AF_08/2022</t>
  </si>
  <si>
    <t>CONECTOR MACHO, PPR, 32 X 3/4", CLASSE PN 25, INSTALADO EM RAMAL DE DISTRIBUIÇÃO DE ÁGUA FORNECIMENTO E INSTALAÇÃO. AF_08/2022</t>
  </si>
  <si>
    <t>JOELHO 45 GRAUS, PPR, DN 25 MM, CLASSE PN 25, INSTALADO EM PRUMADA DE ÁGUA FORNECIMENTO E INSTALAÇÃO . AF_08/2022</t>
  </si>
  <si>
    <t>JOELHO 45 GRAUS, PPR, DN 25 MM, CLASSE PN 25, INSTALADO EM RAMAL DE DISTRIBUIÇÃO DE ÁGUA FORNECIMENTO E INSTALAÇÃO. AF_08/2022</t>
  </si>
  <si>
    <t>JOELHO 45 GRAUS, PPR, DN 25 MM, CLASSE PN 25, INSTALADO EM RAMAL OU SUB-RAMAL DE ÁGUA FORNECIMENTO E INSTALAÇÃO. AF_08/2022</t>
  </si>
  <si>
    <t>JOELHO 45 GRAUS, PPR, DN 32 MM, CLASSE PN 25, INSTALADO EM PRUMADA DE ÁGUA FORNECIMENTO E INSTALAÇÃO . AF_08/2022</t>
  </si>
  <si>
    <t>JOELHO 45 GRAUS, PPR, DN 40 MM, CLASSE PN 25, INSTALADO EM PRUMADA DE ÁGUA FORNECIMENTO E INSTALAÇÃO . AF_08/2022</t>
  </si>
  <si>
    <t>JOELHO 45 GRAUS, PPR, DN 50 MM, CLASSE PN 25, INSTALADO EM PRUMADA DE ÁGUA FORNECIMENTO E INSTALAÇÃO . AF_08/2022</t>
  </si>
  <si>
    <t>JOELHO 45 GRAUS, PPR, DN 63 MM, CLASSE PN 25, INSTALADO EM PRUMADA DE ÁGUA FORNECIMENTO E INSTALAÇÃO . AF_08/2022</t>
  </si>
  <si>
    <t>JOELHO 45 GRAUS, PPR, DN 75 MM, CLASSE PN 25, INSTALADO EM PRUMADA DE ÁGUA FORNECIMENTO E INSTALAÇÃO . AF_08/2022</t>
  </si>
  <si>
    <t>JOELHO 90 GRAUS, PPR, DN 110 MM, CLASSE PN 25, INSTALADO EM PRUMADA DE ÁGUA FORNECIMENTO E INSTALAÇÃO . AF_08/2022</t>
  </si>
  <si>
    <t>JOELHO 90 GRAUS, PPR, DN 25 MM, CLASSE PN 25, INSTALADO EM PRUMADA DE ÁGUA FORNECIMENTO E INSTALAÇÃO . AF_08/2022</t>
  </si>
  <si>
    <t>JOELHO 90 GRAUS, PPR, DN 25 MM, CLASSE PN 25, INSTALADO EM RAMAL DE DISTRIBUIÇÃO FORNECIMENTO E INSTALAÇÃO. AF_08/2022</t>
  </si>
  <si>
    <t>JOELHO 90 GRAUS, PPR, DN 25 MM, CLASSE PN 25, INSTALADO EM RAMAL OU SUB-RAMAL DE ÁGUA FORNECIMENTO E INSTALAÇÃO. AF_08/2022</t>
  </si>
  <si>
    <t>JOELHO 90 GRAUS, PPR, DN 32 MM, CLASSE PN 25, INSTALADO EM PRUMADA DE ÁGUA FORNECIMENTO E INSTALAÇÃO . AF_08/2022</t>
  </si>
  <si>
    <t>JOELHO 90 GRAUS, PPR, DN 40 MM, CLASSE PN 25, INSTALADO EM PRUMADA DE ÁGUA FORNECIMENTO E INSTALAÇÃO . AF_08/2022</t>
  </si>
  <si>
    <t>JOELHO 90 GRAUS, PPR, DN 50 MM, CLASSE PN 25, INSTALADO EM PRUMADA DE ÁGUA FORNECIMENTO E INSTALAÇÃO . AF_08/2022</t>
  </si>
  <si>
    <t>JOELHO 90 GRAUS, PPR, DN 63 MM, CLASSE PN 25, INSTALADO EM PRUMADA DE ÁGUA FORNECIMENTO E INSTALAÇÃO . AF_08/2022</t>
  </si>
  <si>
    <t>JOELHO 90 GRAUS, PPR, DN 75 MM, CLASSE PN 25, INSTALADO EM PRUMADA DE ÁGUA FORNECIMENTO E INSTALAÇÃO . AF_08/2022</t>
  </si>
  <si>
    <t>JOELHO 90 GRAUS, PPR, DN 90 MM, CLASSE PN 25, INSTALADO EM PRUMADA DE ÁGUA FORNECIMENTO E INSTALAÇÃO . AF_08/2022</t>
  </si>
  <si>
    <t>LUVA, PPR, DN 110 MM, CLASSE PN 25, INSTALADO EM PRUMADA DE ÁGUA FORNECIMENTO E INSTALAÇÃO. AF_08/2022</t>
  </si>
  <si>
    <t>LUVA, PPR, DN 25 MM, CLASSE PN 25, INSTALADO EM PRUMADA DE ÁGUA FORNECIMENTO E INSTALAÇÃO . AF_08/2022</t>
  </si>
  <si>
    <t>LUVA, PPR, DN 25 MM, CLASSE PN 25, INSTALADO EM RAMAL DE DISTRIBUIÇÃO DE ÁGUA FORNECIMENTO E INSTALAÇÃO. AF_08/2022</t>
  </si>
  <si>
    <t>LUVA, PPR, DN 25 MM, CLASSE PN 25, INSTALADO EM RAMAL OU SUB-RAMAL DE ÁGUA FORNECIMENTO E INSTALAÇÃO. AF_08/2022</t>
  </si>
  <si>
    <t>LUVA, PPR, DN 32 MM, CLASSE PN 25, INSTALADO EM PRUMADA DE ÁGUA FORNECIMENTO E INSTALAÇÃO. AF_08/2022</t>
  </si>
  <si>
    <t>LUVA, PPR, DN 32 MM, CLASSE PN 25, INSTALADO EM RAMAL DE DISTRIBUIÇÃO DE ÁGUA FORNECIMENTO E INSTALAÇÃO. AF_08/2022</t>
  </si>
  <si>
    <t>LUVA, PPR, DN 40 MM, CLASSE PN 25, INSTALADO EM PRUMADA DE ÁGUA FORNECIMENTO E INSTALAÇÃO. AF_08/2022</t>
  </si>
  <si>
    <t>LUVA, PPR, DN 40 MM, CLASSE PN 25, INSTALADO EM RAMAL DE DISTRIBUIÇÃO DE ÁGUA FORNECIMENTO E INSTALAÇÃO.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</si>
  <si>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</si>
  <si>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</si>
  <si>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</si>
  <si>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LUVA, PPR, DN 90 MM, CLASSE PN 25, INSTALADO EM PRUMADA DE ÁGUA FORNECIMENTO E INSTALAÇÃO. AF_08/2022</t>
  </si>
  <si>
    <t>TUBO, PPR, DN 110, CLASSE PN 12, INSTALADO EM PRUMADA DE ÁGUA FORNECIMENTO E INSTALAÇÃO. AF_08/2022</t>
  </si>
  <si>
    <t>TUBO, PPR, DN 110, CLASSE PN 25, INSTALADO EM PRUMADA DE ÁGUA FORNECIMENTO E INSTALAÇÃO. AF_08/2022</t>
  </si>
  <si>
    <t>TUBO, PPR, DN 25, CLASSE PN 20, INSTALADO EM PRUMADA DE ÁGUA FORNECIMENTO E INSTALAÇÃO. AF_08/2022</t>
  </si>
  <si>
    <t>TUBO, PPR, DN 25, CLASSE PN 20, INSTALADO EM RAMAL DE DISTRIBUIÇÃO DE ÁGUA FORNECIMENTO E INSTALAÇÃO. AF_08/2022</t>
  </si>
  <si>
    <t>TUBO, PPR, DN 25, CLASSE PN 20, INSTALADO EM RAMAL OU SUB-RAMAL DE ÁGUA FORNECIMENTO E INSTALAÇÃO. AF_08/2022</t>
  </si>
  <si>
    <t>TUBO, PPR, DN 25, CLASSE PN 25 INSTALADO EM RAMAL OU SUB-RAMAL DE ÁGUA FORNECIMENTO E INSTALAÇÃO. AF_08/2022</t>
  </si>
  <si>
    <t>TUBO, PPR, DN 25, CLASSE PN 25, INSTALADO EM PRUMADA DE ÁGUA FORNECIMENTO E INSTALAÇÃO. AF_08/2022</t>
  </si>
  <si>
    <t>TUBO, PPR, DN 25, CLASSE PN 25, INSTALADO EM RAMAL DE DISTRIBUIÇÃO DE ÁGUA FORNECIMENTO E INSTALAÇÃO. AF_08/2022</t>
  </si>
  <si>
    <t>TUBO, PPR, DN 32, CLASSE PN 12, INSTALADO EM PRUMADA DE ÁGUA FORNECIMENTO E INSTALAÇÃO. AF_08/2022</t>
  </si>
  <si>
    <t>TUBO, PPR, DN 32, CLASSE PN 12, INSTALADO EM RAMAL DE DISTRIBUIÇÃO DE ÁGUA FORNECIMENTO E INSTALAÇÃO. AF_08/2022</t>
  </si>
  <si>
    <t>TUBO, PPR, DN 32, CLASSE PN 25, INSTALADO EM PRUMADA DE ÁGUA FORNECIMENTO E INSTALAÇÃO. AF_08/2022</t>
  </si>
  <si>
    <t>TUBO, PPR, DN 32, CLASSE PN 25, INSTALADO EM RAMAL DE DISTRIBUIÇÃO DE ÁGUA FORNECIMENTO E INSTALAÇÃO. AF_08/2022</t>
  </si>
  <si>
    <t>TUBO, PPR, DN 40, CLASSE PN 12, INSTALADO EM PRUMADA DE ÁGUA FORNECIMENTO E INSTALAÇÃO. AF_08/2022</t>
  </si>
  <si>
    <t>TUBO, PPR, DN 40, CLASSE PN 12, INSTALADO EM RAMAL DE DISTRIBUIÇÃO DE ÁGUA FORNECIMENTO E INSTALAÇÃO. AF_08/2022</t>
  </si>
  <si>
    <t>TUBO, PPR, DN 40, CLASSE PN 25, INSTALADO EM PRUMADA DE ÁGUA FORNECIMENTO E INSTALAÇÃO. AF_08/2022</t>
  </si>
  <si>
    <t>TUBO, PPR, DN 40, CLASSE PN 25, INSTALADO EM RAMAL DE DISTRIBUIÇÃO DE ÁGUA FORNECIMENTO E INSTALAÇÃO. AF_08/2022</t>
  </si>
  <si>
    <t>TUBO, PPR, DN 50, CLASSE PN 12, INSTALADO EM PRUMADA DE ÁGUA FORNECIMENTO E INSTALAÇÃO. AF_08/2022</t>
  </si>
  <si>
    <t>TUBO, PPR, DN 50, CLASSE PN 25, INSTALADO EM PRUMADA DE ÁGUA FORNECIMENTO E INSTALAÇÃO. AF_08/2022</t>
  </si>
  <si>
    <t>TUBO, PPR, DN 63, CLASSE PN 12, INSTALADO EM PRUMADA DE ÁGUA FORNECIMENTO E INSTALAÇÃO. AF_08/2022</t>
  </si>
  <si>
    <t>TUBO, PPR, DN 63, CLASSE PN 25, INSTALADO EM PRUMADA DE ÁGUA FORNECIMENTO E INSTALAÇÃO. AF_08/2022</t>
  </si>
  <si>
    <t>TUBO, PPR, DN 75, CLASSE PN 12, INSTALADO EM PRUMADA DE ÁGUA FORNECIMENTO E INSTALAÇÃO. AF_08/2022</t>
  </si>
  <si>
    <t>TUBO, PPR, DN 75, CLASSE PN 25, INSTALADO EM PRUMADA DE ÁGUA FORNECIMENTO E INSTALAÇÃO. AF_08/2022</t>
  </si>
  <si>
    <t>TUBO, PPR, DN 90, CLASSE PN 12, INSTALADO EM PRUMADA DE ÁGUA FORNECIMENTO E INSTALAÇÃO. AF_08/2022</t>
  </si>
  <si>
    <t>TUBO, PPR, DN 90, CLASSE PN 25, INSTALADO EM PRUMADA DE ÁGUA FORNECIMENTO E INSTALAÇÃO. AF_08/2022</t>
  </si>
  <si>
    <t>TÊ MISTURADOR, PPR, 25 X 3/4, CLASSE PN 25, INSTALADO EM RAMAL OU SUB-RAMAL DE ÁGUA FORNECIMENTO E INSTALAÇÃO. AF_08/2022</t>
  </si>
  <si>
    <t>TÊ NORMAL, PPR, DN 110 MM, CLASSE PN 25, INSTALADO EM PRUMADA DE ÁGUA FORNECIMENTO E INSTALAÇÃO . AF_08/2022</t>
  </si>
  <si>
    <t>TÊ NORMAL, PPR, DN 25 MM, CLASSE PN 25, INSTALADO EM PRUMADA DE ÁGUA FORNECIMENTO E INSTALAÇÃO . AF_08/2022</t>
  </si>
  <si>
    <t>TÊ NORMAL, PPR, DN 25 MM, CLASSE PN 25, INSTALADO EM RAMAL DE DISTRIBUIÇÃO DE ÁGUA FORNECIMENTO E INSTALAÇÃO. AF_08/2022</t>
  </si>
  <si>
    <t>TÊ NORMAL, PPR, DN 25 MM, CLASSE PN 25, INSTALADO EM RAMAL OU SUB-RAMAL DE ÁGUA FORNECIMENTO E INSTALAÇÃO. AF_08/2022</t>
  </si>
  <si>
    <t>TÊ NORMAL, PPR, DN 32 MM, CLASSE PN 25, INSTALADO EM PRUMADA DE ÁGUA FORNECIMENTO E INSTALAÇÃO . AF_08/2022</t>
  </si>
  <si>
    <t>TÊ NORMAL, PPR, DN 32 MM, CLASSE PN 25, INSTALADO EM RAMAL DE DISTRIBUIÇÃO DE ÁGUA FORNECIMENTO E INSTALAÇÃO. AF_08/2022</t>
  </si>
  <si>
    <t>TÊ NORMAL, PPR, DN 40 MM, CLASSE PN 25, INSTALADO EM PRUMADA DE ÁGUA FORNECIMENTO E INSTALAÇÃO . AF_08/2022</t>
  </si>
  <si>
    <t>TÊ NORMAL, PPR, DN 40 MM, CLASSE PN 25, INSTALADO EM RAMAL DE DISTRIBUIÇÃO DE ÁGUA FORNECIMENTO E INSTALAÇÃO. AF_08/2022</t>
  </si>
  <si>
    <t>TÊ NORMAL, PPR, DN 50 MM, CLASSE PN 25, INSTALADO EM PRUMADA DE ÁGUA FORNECIMENTO E INSTALAÇÃO . AF_08/2022</t>
  </si>
  <si>
    <t>TÊ NORMAL, PPR, DN 63 MM, CLASSE PN 25, INSTALADO EM PRUMADA DE ÁGUA FORNECIMENTO E INSTALAÇÃO . AF_08/2022</t>
  </si>
  <si>
    <t>TÊ NORMAL, PPR, DN 75 MM, CLASSE PN 25, INSTALADO EM PRUMADA DE ÁGUA FORNECIMENTO E INSTALAÇÃO . AF_08/2022</t>
  </si>
  <si>
    <t>TÊ NORMAL, PPR, DN 90 MM, CLASSE PN 25, INSTALADO EM PRUMADA DE ÁGUA FORNECIMENTO E INSTALAÇÃO . AF_08/2022</t>
  </si>
  <si>
    <t>RALO LINEAR, EM PVC COM GRELHA INOX, JUNTA SOLDÁVEL, FORNECIDO E INSTALADO EM RAMAL DE DESCARGA OU EM RAMAL DE ESGOTO SANITÁRIO. AF_08/2022</t>
  </si>
  <si>
    <t>ADAPTADOR CURTO COM BOLSA E ROSCA PARA REGISTRO, PVC, SOLDÁVEL, DN 20MM X 1/2, INSTALADO EM RAMAL OU SUB-RAMAL DE ÁGUA - FORNECIMENTO E INSTALAÇÃO. AF_06/2022</t>
  </si>
  <si>
    <t>ADAPTADOR CURTO COM BOLSA E ROSCA PARA REGISTRO, PVC, SOLDÁVEL, DN 25MM X 3/4, INSTALADO EM RAMAL DE DISTRIBUIÇÃO DE ÁGUA - FORNECIMENTO E INSTALAÇÃO. AF_06/2022</t>
  </si>
  <si>
    <t>ADAPTADOR CURTO COM BOLSA E ROSCA PARA REGISTRO, PVC, SOLDÁVEL, DN 25MM X 3/4, INSTALADO EM RAMAL OU SUB-RAMAL DE ÁGUA - FORNECIMENTO E INSTALAÇÃO. AF_06/2022</t>
  </si>
  <si>
    <t>ADAPTADOR CURTO COM BOLSA E ROSCA PARA REGISTRO, PVC, SOLDÁVEL, DN 32MM X 1, INSTALADO EM PRUMADA DE ÁGUA - FORNECIMENTO E INSTALAÇÃO. AF_06/2022</t>
  </si>
  <si>
    <t>ADAPTADOR CURTO COM BOLSA E ROSCA PARA REGISTRO, PVC, SOLDÁVEL, DN 32MM X 1, INSTALADO EM RAMAL DE DISTRIBUIÇÃO DE ÁGUA - FORNECIMENTO E INSTALAÇÃO. AF_06/2022</t>
  </si>
  <si>
    <t>ADAPTADOR CURTO COM BOLSA E ROSCA PARA REGISTRO, PVC, SOLDÁVEL, DN 32MM X 1, INSTALADO EM RAMAL OU SUB-RAMAL DE ÁGUA - FORNECIMENTO E INSTALAÇÃO. AF_06/2022</t>
  </si>
  <si>
    <t>ADAPTADOR CURTO COM BOLSA E ROSCA PARA REGISTRO, PVC, SOLDÁVEL, DN 40MM X 1.1/2, INSTALADO EM PRUMADA DE ÁGUA - FORNECIMENTO E INSTALAÇÃO. AF_06/2022</t>
  </si>
  <si>
    <t>ADAPTADOR CURTO COM BOLSA E ROSCA PARA REGISTRO, PVC, SOLDÁVEL, DN 40MM X 1.1/4, INSTALADO EM PRUMADA DE ÁGUA - FORNECIMENTO E INSTALAÇÃO. AF_06/2022</t>
  </si>
  <si>
    <t>ADAPTADOR CURTO COM BOLSA E ROSCA PARA REGISTRO, PVC, SOLDÁVEL, DN 50MM X 1.1/2, INSTALADO EM PRUMADA DE ÁGUA - FORNECIMENTO E INSTALAÇÃO. AF_06/2022</t>
  </si>
  <si>
    <t>ADAPTADOR CURTO COM BOLSA E ROSCA PARA REGISTRO, PVC, SOLDÁVEL, DN 50MM X 1.1/4, INSTALADO EM PRUMADA DE ÁGUA - FORNECIMENTO E INSTALAÇÃO. AF_06/2022</t>
  </si>
  <si>
    <t>ADAPTADOR CURTO COM BOLSA E ROSCA PARA REGISTRO, PVC, SOLDÁVEL, DN 60MM X 2, INSTALADO EM PRUMADA DE ÁGUA - FORNECIMENTO E INSTALAÇÃO. AF_06/2022</t>
  </si>
  <si>
    <t>ADAPTADOR CURTO COM BOLSA E ROSCA PARA REGISTRO, PVC, SOLDÁVEL, DN 85MM X 3, INSTALADO EM PRUMADA DE ÁGUA - FORNECIMENTO E INSTALAÇÃO. AF_06/2022</t>
  </si>
  <si>
    <t>BUCHA DE REDUÇÃO, LONGA, PVC, SOLDÁVEL, DN 50 X 32 MM, INSTALADO EM PRUMADA DE ÁGUA - FORNECIMENTO E INSTALAÇÃO. AF_06/2022</t>
  </si>
  <si>
    <t>BUCHA DE REDUÇÃO, LONGA, PVC, SOLDÁVEL, DN 50 X 32 MM, INSTALADO EM RAMAL DE DISTRIBUIÇÃO DE ÁGUA - FORNECIMENTO E INSTALAÇÃO. AF_06/2022</t>
  </si>
  <si>
    <t>CURVA DE TRANSPOSIÇÃO, PVC, SOLDÁVEL, DN 20MM, INSTALADO EM RAMAL DE DISTRIBUIÇÃO DE ÁGUA FORNECIMENTO E INSTALAÇÃO. AF_06/2022</t>
  </si>
  <si>
    <t>CURVA DE TRANSPOSIÇÃO, PVC, SOLDÁVEL, DN 25MM, INSTALADO EM PRUMADA DE ÁGUA - FORNECIMENTO E INSTALAÇÃO. AF_06/2022</t>
  </si>
  <si>
    <t>CURVA DE TRANSPOSIÇÃO, PVC, SOLDÁVEL, DN 25MM, INSTALADO EM RAMAL DE DISTRIBUIÇÃO DE ÁGUA FORNECIMENTO E INSTALAÇÃO. AF_06/2022</t>
  </si>
  <si>
    <t>CURVA DE TRANSPOSIÇÃO, PVC, SOLDÁVEL, DN 25MM, INSTALADO EM RAMAL OU SUB-RAMAL DE ÁGUA FORNECIMENTO E INSTALAÇÃO. AF_06/2022</t>
  </si>
  <si>
    <t>CURVA DE TRANSPOSIÇÃO, PVC, SOLDÁVEL, DN 32MM, INSTALADO EM PRUMADA DE ÁGUA FORNECIMENTO E INSTALAÇÃO. AF_06/2022</t>
  </si>
  <si>
    <t>CURVA DE TRANSPOSIÇÃO, PVC, SOLDÁVEL, DN 32MM, INSTALADO EM RAMAL DE DISTRIBUIÇÃO DE ÁGUA FORNECIMENTO E INSTALAÇÃO. AF_06/2022</t>
  </si>
  <si>
    <t>CURVA DE TRANSPOSIÇÃO, PVC, SOLDÁVEL, DN 32MM, INSTALADO EM RAMAL OU SUB-RAMAL DE ÁGUA FORNECIMENTO E INSTALAÇÃO. AF_06/2022</t>
  </si>
  <si>
    <t>JOELHO 90 GRAUS COM BUCHA DE LATÃO, PVC, SOLDÁVEL, DN 25MM, X 1/2 INSTALADO EM RAMAL OU SUB-RAMAL DE ÁGUA - FORNECIMENTO E INSTALAÇÃO. AF_06/2022</t>
  </si>
  <si>
    <t>JOELHO 90 GRAUS COM BUCHA DE LATÃO, PVC, SOLDÁVEL, DN 25MM, X 3/4 INSTALADO EM RAMAL OU SUB-RAMAL DE ÁGUA - FORNECIMENTO E INSTALAÇÃO. AF_06/2022</t>
  </si>
  <si>
    <t>JOELHO 90 GRAUS, PVC, SOLDÁVEL, DN 25MM, X 3/4 INSTALADO EM RAMAL DE DISTRIBUIÇÃO DE ÁGUA - FORNECIMENTO E INSTALAÇÃO. AF_06/2022</t>
  </si>
  <si>
    <t>LUVA COM BUCHA DE LATÃO, PVC, SOLDÁVEL, DN 25MM X 3/4, INSTALADO EM RAMAL DE DISTRIBUIÇÃO DE ÁGUA - FORNECIMENTO E INSTALAÇÃO. AF_06/2022</t>
  </si>
  <si>
    <t>LUVA COM BUCHA DE LATÃO, PVC, SOLDÁVEL, DN 25MM X 3/4, INSTALADO EM RAMAL OU SUB-RAMAL DE ÁGUA - FORNECIMENTO E INSTALAÇÃO. AF_06/2022</t>
  </si>
  <si>
    <t>LUVA COM BUCHA DE LATÃO, PVC, SOLDÁVEL, DN 32MM X 1, INSTALADO EM RAMAL DE DISTRIBUIÇÃO DE ÁGUA FORNECIMENTO E INSTALAÇÃO. AF_06/2022</t>
  </si>
  <si>
    <t>LUVA COM BUCHA DE LATÃO, PVC, SOLDÁVEL, DN 32MM X 1, INSTALADO EM RAMAL OU SUB-RAMAL DE ÁGUA FORNECIMENTO E INSTALAÇÃO. AF_06/2022</t>
  </si>
  <si>
    <t>LUVA COM ROSCA, PVC, SOLDÁVEL, DN 40MM X 1.1/4, INSTALADO EM PRUMADA DE ÁGUA - FORNECIMENTO E INSTALAÇÃO. AF_06/2022</t>
  </si>
  <si>
    <t>LUVA COM ROSCA, PVC, SOLDÁVEL, DN 50MM X 1.1/2, INSTALADO EM PRUMADA DE ÁGUA - FORNECIMENTO E INSTALAÇÃO. AF_06/2022</t>
  </si>
  <si>
    <t>LUVA DE CORRER, PVC, SOLDÁVEL, DN 32MM, INSTALADO EM RAMAL DE DISTRIBUIÇÃO DE ÁGUA FORNECIMENTO E INSTALAÇÃO. AF_06/2022</t>
  </si>
  <si>
    <t>LUVA DE CORRER, PVC, SOLDÁVEL, DN 32MM, INSTALADO EM RAMAL OU SUB-RAMAL DE ÁGUA FORNECIMENTO E INSTALAÇÃO. AF_06/2022</t>
  </si>
  <si>
    <t>LUVA DE CORRER, PVC, SOLDÁVEL, DN 40MM, INSTALADO EM PRUMADA DE ÁGUA FORNECIMENTO E INSTALAÇÃO. AF_06/2022</t>
  </si>
  <si>
    <t>LUVA DE CORRER, PVC, SOLDÁVEL, DN 60MM, INSTALADO EM PRUMADA DE ÁGUA FORNECIMENTO E INSTALAÇÃO. AF_06/2022</t>
  </si>
  <si>
    <t>LUVA DE REDUÇÃO, PVC, SOLDÁVEL, DN 50MM X 25MM, INSTALADO EM PRUMADA DE ÁGUA FORNECIMENTO E INSTALAÇÃO. AF_06/2022</t>
  </si>
  <si>
    <t>LUVA DE REDUÇÃO, PVC, SOLDÁVEL, DN 50MM X 25MM, INSTALADO EM RAMAL DE DISTRIBUIÇÃO DE ÁGUA FORNECIMENTO E INSTALAÇÃO. AF_06/2022</t>
  </si>
  <si>
    <t>LUVA SOLDÁVEL E COM BUCHA DE LATÃO, PVC, SOLDÁVEL, DN 32MM X 1, INSTALADO EM PRUMADA DE ÁGUA FORNECIMENTO E INSTALAÇÃO. AF_06/2022</t>
  </si>
  <si>
    <t>LUVA SOLDÁVEL E COM ROSCA, PVC, SOLDÁVEL, DN 25MM X 3/4, INSTALADO EM RAMAL OU SUB-RAMAL DE ÁGUA - FORNECIMENTO E INSTALAÇÃO. AF_06/2022</t>
  </si>
  <si>
    <t>LUVA SOLDÁVEL E COM ROSCA, PVC, SOLDÁVEL, DN 32MM X 1, INSTALADO EM PRUMADA DE ÁGUA - FORNECIMENTO E INSTALAÇÃO. AF_06/2022</t>
  </si>
  <si>
    <t>LUVA SOLDÁVEL E COM ROSCA, PVC, SOLDÁVEL, DN 32MM X 1, INSTALADO EM RAMAL DE DISTRIBUIÇÃO DE ÁGUA - FORNECIMENTO E INSTALAÇÃO. AF_06/2022</t>
  </si>
  <si>
    <t>LUVA SOLDÁVEL E COM ROSCA, PVC, SOLDÁVEL, DN 32MM X 1, INSTALADO EM RAMAL OU SUB-RAMAL DE ÁGUA - FORNECIMENTO E INSTALAÇÃO. AF_06/2022</t>
  </si>
  <si>
    <t>TÊ COM BUCHA DE LATÃO NA BOLSA CENTRAL, PVC, SOLDÁVEL, DN 20MM X 1/2, INSTALADO EM RAMAL OU SUB-RAMAL DE ÁGUA - FORNECIMENTO E INSTALAÇÃO. AF_06/2022</t>
  </si>
  <si>
    <t>TÊ COM BUCHA DE LATÃO NA BOLSA CENTRAL, PVC, SOLDÁVEL, DN 25MM X 1/2, INSTALADO EM RAMAL OU SUB-RAMAL DE ÁGUA - FORNECIMENTO E INSTALAÇÃO. AF_06/2022</t>
  </si>
  <si>
    <t>TÊ COM BUCHA DE LATÃO NA BOLSA CENTRAL, PVC, SOLDÁVEL, DN 25MM X 3/4, INSTALADO EM RAMAL OU SUB-RAMAL DE ÁGUA - FORNECIMENTO E INSTALAÇÃO. AF_06/2022</t>
  </si>
  <si>
    <t>TÊ COM BUCHA DE LATÃO NA BOLSA CENTRAL, PVC, SOLDÁVEL, DN 32MM X 3/4, INSTALADO EM RAMAL DE DISTRIBUIÇÃO DE ÁGUA - FORNECIMENTO E INSTALAÇÃO. AF_06/2022</t>
  </si>
  <si>
    <t>TÊ COM BUCHA DE LATÃO NA BOLSA CENTRAL, PVC, SOLDÁVEL, DN 32MM X 3/4, INSTALADO EM RAMAL OU SUB-RAMAL DE ÁGUA - FORNECIMENTO E INSTALAÇÃO. AF_06/2022</t>
  </si>
  <si>
    <t>TÊ SOLDÁVEL E COM ROSCA NA BOLSA CENTRAL, PVC, SOLDÁVEL, DN 20MM X 1/2, INSTALADO EM RAMAL DE DISTRIBUIÇÃO DE ÁGUA - FORNECIMENTO E INSTALAÇÃO. AF_06/2022</t>
  </si>
  <si>
    <t>ADAPTADOR, CPVC, SOLDÁVEL, DN 22MM, INSTALADO EM RAMAL DE DISTRIBUIÇÃO DE ÁGUA FORNECIMENTO E INSTALAÇÃO. AF_06/2022</t>
  </si>
  <si>
    <t>ADAPTADOR, CPVC, SOLDÁVEL, DN15MM, INSTALADO EM RAMAL OU SUB-RAMAL DE ÁGUA FORNECIMENTO E INSTALAÇÃO. AF_06/2022</t>
  </si>
  <si>
    <t>ADAPTADOR, CPVC, SOLDÁVEL, DN22MM, INSTALADO EM RAMAL OU SUB-RAMAL DE ÁGUA FORNECIMENTO E INSTALAÇÃO. AF_06/2022</t>
  </si>
  <si>
    <t>BUCHA DE REDUÇÃO, CPVC, SOLDÁVEL, DN22MM X 15MM, INSTALADO EM RAMAL OU SUB-RAMAL DE ÁGUA FORNECIMENTO E INSTALAÇÃO. AF_06/2022</t>
  </si>
  <si>
    <t>BUCHA DE REDUÇÃO, CPVC, SOLDÁVEL, DN28MM X 22MM, INSTALADO EM RAMAL OU SUB-RAMAL DE ÁGUA FORNECIMENTO E INSTALAÇÃO. AF_06/2022</t>
  </si>
  <si>
    <t>BUCHA DE REDUÇÃO, CPVC, SOLDÁVEL, DN35MM X 28MM, INSTALADO EM RAMAL OU SUB-RAMAL DE ÁGUA FORNECIMENTO E INSTALAÇÃO. AF_06/2022</t>
  </si>
  <si>
    <t>CONECTOR, CPVC, SOLDÁVEL, DN 15MM X 1/2, INSTALADO EM RAMAL OU SUB-RAMAL DE ÁGUA FORNECIMENTO E INSTALAÇÃO. AF_06/2022</t>
  </si>
  <si>
    <t>CONECTOR, CPVC, SOLDÁVEL, DN 22MM X 1/2, INSTALADO EM RAMAL OU SUB-RAMAL DE ÁGUA FORNECIMENTO E INSTALAÇÃO. AF_06/2022</t>
  </si>
  <si>
    <t>CONECTOR, CPVC, SOLDÁVEL, DN 28MM X 1, INSTALADO EM RAMAL DE DISTRIBUIÇÃO DE ÁGUA FORNECIMENTO E INSTALAÇÃO. AF_06/2022</t>
  </si>
  <si>
    <t>CONECTOR, CPVC, SOLDÁVEL, DN 28MM X 1, INSTALADO EM RAMAL OU SUB-RAMAL DE ÁGUA FORNECIMENTO E INSTALAÇÃO. AF_06/2022</t>
  </si>
  <si>
    <t>CONECTOR, CPVC, SOLDÁVEL, DN 35MM X 1 1/4, INSTALADO EM PRUMADA DE ÁGUA FORNECIMENTO E INSTALAÇÃO. AF_06/2022</t>
  </si>
  <si>
    <t>CONECTOR, CPVC, SOLDÁVEL, DN 35MM X 1 1/4, INSTALADO EM RAMAL DE DISTRIBUIÇÃO DE ÁGUA - FORNECIMENTO E INSTALAÇÃO. AF_06/2022</t>
  </si>
  <si>
    <t>CONECTOR, CPVC, SOLDÁVEL, DN 35MM X 1 1/4, INSTALADO EM RAMAL OU SUB-RAMAL DE ÁGUA FORNECIMENTO E INSTALAÇÃO. AF_06/2022</t>
  </si>
  <si>
    <t>CONECTOR, CPVC, SOLDÁVEL, DN 42MM X 1.1/2, INSTALADO EM PRUMADA DE ÁGUA FORNECIMENTO E INSTALAÇÃO. AF_06/2022</t>
  </si>
  <si>
    <t>CURVA 90 GRAUS, CPVC, SOLDÁVEL, DN 28MM, INSTALADO EM RAMAL DE DISTRIBUIÇÃO DE ÁGUA FORNECIMENTO E INSTALAÇÃO. AF_06/2022</t>
  </si>
  <si>
    <t>CURVA 90 GRAUS, CPVC, SOLDÁVEL, DN 28MM, INSTALADO EM RAMAL OU SUB-RAMAL DE ÁGUA FORNECIMENTO E INSTALAÇÃO. AF_06/2022</t>
  </si>
  <si>
    <t>CURVA DE TRANSPOSIÇÃO, CPVC, SOLDÁVEL, DN 22MM, INSTALADO EM RAMAL DE DISTRIBUIÇÃO DE ÁGUA FORNECIMENTO E INSTALAÇÃO. AF_06/2022</t>
  </si>
  <si>
    <t>CURVA DE TRANSPOSIÇÃO, CPVC, SOLDÁVEL, DN15MM, INSTALADO EM RAMAL OU SUB-RAMAL DE ÁGUA FORNECIMENTO E INSTALAÇÃO. AF_06/2022</t>
  </si>
  <si>
    <t>CURVA DE TRANSPOSIÇÃO, CPVC, SOLDÁVEL, DN22MM, INSTALADO EM RAMAL OU SUB-RAMAL DE ÁGUA FORNECIMENTO E INSTALAÇÃO. AF_06/2022</t>
  </si>
  <si>
    <t>JOELHO 45 GRAUS, CPVC, SOLDÁVEL, DN 22MM, INSTALADO EM RAMAL DE DISTRIBUIÇÃO DE ÁGUA FORNECIMENTO E INSTALAÇÃO. AF_06/2022</t>
  </si>
  <si>
    <t>JOELHO 45 GRAUS, CPVC, SOLDÁVEL, DN 28MM, INSTALADO EM RAMAL DE DISTRIBUIÇÃO DE ÁGUA FORNECIMENTO E INSTALAÇÃO. AF_06/2022</t>
  </si>
  <si>
    <t>JOELHO 45 GRAUS, CPVC, SOLDÁVEL, DN 28MM, INSTALADO EM RAMAL OU SUB-RAMAL DE ÁGUA FORNECIMENTO E INSTALAÇÃO. AF_06/2022</t>
  </si>
  <si>
    <t>JOELHO 45 GRAUS, CPVC, SOLDÁVEL, DN 35MM, INSTALADO EM RAMAL DE DISTRIBUIÇÃO DE ÁGUA FORNECIMENTO E INSTALAÇÃO. AF_06/2022</t>
  </si>
  <si>
    <t>JOELHO 45 GRAUS, CPVC, SOLDÁVEL, DN 35MM, INSTALADO EM RAMAL OU SUB-RAMAL DE ÁGUA FORNECIMENTO E INSTALAÇÃO. AF_06/2022</t>
  </si>
  <si>
    <t>JOELHO 45 GRAUS, CPVC, SOLDÁVEL, DN 42MM, INSTALADO EM PRUMADA DE ÁGUA FORNECIMENTO E INSTALAÇÃO. AF_06/2022</t>
  </si>
  <si>
    <t>JOELHO 45 GRAUS, CPVC, SOLDÁVEL, DN 54MM, INSTALADO EM PRUMADA DE ÁGUA FORNECIMENTO E INSTALAÇÃO. AF_06/2022</t>
  </si>
  <si>
    <t>JOELHO 45 GRAUS, CPVC, SOLDÁVEL, DN 73MM, INSTALADO EM PRUMADA DE ÁGUA FORNECIMENTO E INSTALAÇÃO. AF_06/2022</t>
  </si>
  <si>
    <t>JOELHO 45 GRAUS, CPVC, SOLDÁVEL, DN 89MM, INSTALADO EM PRUMADA DE ÁGUA FORNECIMENTO E INSTALAÇÃO. AF_06/2022</t>
  </si>
  <si>
    <t>JOELHO 90 GRAUS, CPVC, SOLDÁVEL, DN 22MM, INSTALADO EM RAMAL DE DISTRIBUIÇÃO DE ÁGUA FORNECIMENTO E INSTALAÇÃO. AF_06/2022</t>
  </si>
  <si>
    <t>JOELHO 90 GRAUS, CPVC, SOLDÁVEL, DN 28MM, INSTALADO EM RAMAL DE DISTRIBUIÇÃO DE ÁGUA FORNECIMENTO E INSTALAÇÃO. AF_06/2022</t>
  </si>
  <si>
    <t>JOELHO 90 GRAUS, CPVC, SOLDÁVEL, DN 35MM, INSTALADO EM PRUMADA DE ÁGUA FORNECIMENTO E INSTALAÇÃO. AF_06/2022</t>
  </si>
  <si>
    <t>JOELHO 90 GRAUS, CPVC, SOLDÁVEL, DN 35MM, INSTALADO EM RAMAL DE DISTRIBUIÇÃO DE ÁGUA FORNECIMENTO E INSTALAÇÃO. AF_06/2022</t>
  </si>
  <si>
    <t>JOELHO 90 GRAUS, CPVC, SOLDÁVEL, DN 35MM, INSTALADO EM RAMAL OU SUB-RAMAL DE ÁGUA FORNECIMENTO E INSTALAÇÃO. AF_06/2022</t>
  </si>
  <si>
    <t>JOELHO 90 GRAUS, CPVC, SOLDÁVEL, DN 42MM, INSTALADO EM PRUMADA DE ÁGUA FORNECIMENTO E INSTALAÇÃO. AF_06/2022</t>
  </si>
  <si>
    <t>JOELHO 90 GRAUS, CPVC, SOLDÁVEL, DN 54MM, INSTALADO EM PRUMADA DE ÁGUA FORNECIMENTO E INSTALAÇÃO. AF_06/2022</t>
  </si>
  <si>
    <t>JOELHO 90 GRAUS, CPVC, SOLDÁVEL, DN 73MM, INSTALADO EM PRUMADA DE ÁGUA FORNECIMENTO E INSTALAÇÃO. AF_06/2022</t>
  </si>
  <si>
    <t>JOELHO 90 GRAUS, CPVC, SOLDÁVEL, DN 89MM, INSTALADO EM PRUMADA DE ÁGUA FORNECIMENTO E INSTALAÇÃO. AF_06/2022</t>
  </si>
  <si>
    <t>LUVA DE CORRER, CPVC, SOLDÁVEL, DN 15MM, INSTALADO EM RAMAL OU SUB-RAMAL DE ÁGUA FORNECIMENTO E INSTALAÇÃO. AF_06/2022</t>
  </si>
  <si>
    <t>LUVA DE CORRER, CPVC, SOLDÁVEL, DN 22MM, INSTALADO EM RAMAL DE DISTRIBUIÇÃO DE ÁGUA FORNECIMENTO E INSTALAÇÃO. AF_12/2014</t>
  </si>
  <si>
    <t>LUVA DE CORRER, CPVC, SOLDÁVEL, DN 22MM, INSTALADO EM RAMAL OU SUB-RAMAL DE ÁGUA FORNECIMENTO E INSTALAÇÃO. AF_06/2022</t>
  </si>
  <si>
    <t>LUVA DE CORRER, CPVC, SOLDÁVEL, DN 28MM, INSTALADO EM RAMAL DE DISTRIBUIÇÃO DE ÁGUA FORNECIMENTO E INSTALAÇÃO. AF_06/2022</t>
  </si>
  <si>
    <t>LUVA DE CORRER, CPVC, SOLDÁVEL, DN 28MM, INSTALADO EM RAMAL OU SUB-RAMAL DE ÁGUA FORNECIMENTO E INSTALAÇÃO. AF_06/2022</t>
  </si>
  <si>
    <t>LUVA DE CORRER, CPVC, SOLDÁVEL, DN 35MM, INSTALADO EM PRUMADA DE ÁGUA FORNECIMENTO E INSTALAÇÃO. AF_06/2022</t>
  </si>
  <si>
    <t>LUVA DE CORRER, CPVC, SOLDÁVEL, DN 35MM, INSTALADO EM RAMAL OU SUB-RAMAL DE ÁGUA FORNECIMENTO E INSTALAÇÃO. AF_06/2022</t>
  </si>
  <si>
    <t>LUVA DE CORRER, CPVC, SOLDÁVEL, DN 42MM, INSTALADO EM PRUMADA DE ÁGUA FORNECIMENTO E INSTALAÇÃO. AF_06/2022</t>
  </si>
  <si>
    <t>LUVA DE TRANSIÇÃO, CPVC, SOLDÁVEL, DN 22MM X 25MM, INSTALADO EM RAMAL DE DISTRIBUIÇÃO DE ÁGUA FORNECIMENTO E INSTALAÇÃO. AF_06/2022</t>
  </si>
  <si>
    <t>LUVA DE TRANSIÇÃO, CPVC, SOLDÁVEL, DN 54MM X 2, INSTALADO EM PRUMADA DE ÁGUA FORNECIMENTO E INSTALAÇÃO. AF_06/2022</t>
  </si>
  <si>
    <t>LUVA DE TRANSIÇÃO, CPVC, SOLDÁVEL, DN42MM X 1.1/2, INSTALADO EM PRUMADA DE ÁGUA FORNECIMENTO E INSTALAÇÃO. AF_06/2022</t>
  </si>
  <si>
    <t>LUVA, CPVC, SOLDÁVEL, DN 22MM, INSTALADO EM RAMAL DE DISTRIBUIÇÃO DE ÁGUA FORNECIMENTO E INSTALAÇÃO. AF_06/2022</t>
  </si>
  <si>
    <t>LUVA, CPVC, SOLDÁVEL, DN 22MM, INSTALADO EM RAMAL OU SUB-RAMAL DE ÁGUA FORNECIMENTO E INSTALAÇÃO. AF_06/2022</t>
  </si>
  <si>
    <t>LUVA, CPVC, SOLDÁVEL, DN 28MM, INSTALADO EM RAMAL DE DISTRIBUIÇÃO DE ÁGUA FORNECIMENTO E INSTALAÇÃO. AF_06/2022</t>
  </si>
  <si>
    <t>LUVA, CPVC, SOLDÁVEL, DN 28MM, INSTALADO EM RAMAL OU SUB-RAMAL DE ÁGUA FORNECIMENTO E INSTALAÇÃO. AF_06/2022</t>
  </si>
  <si>
    <t>LUVA, CPVC, SOLDÁVEL, DN 35MM, INSTALADO EM PRUMADA DE ÁGUA FORNECIMENTO E INSTALAÇÃO. AF_06/2022</t>
  </si>
  <si>
    <t>LUVA, CPVC, SOLDÁVEL, DN 35MM, INSTALADO EM RAMAL OU SUB-RAMAL DE ÁGUA FORNECIMENTO E INSTALAÇÃO. AF_06/2022</t>
  </si>
  <si>
    <t>LUVA, CPVC, SOLDÁVEL, DN 42MM, INSTALADO EM PRUMADA DE ÁGUA FORNECIMENTO E INSTALAÇÃO. AF_06/2022</t>
  </si>
  <si>
    <t>LUVA, CPVC, SOLDÁVEL, DN 54MM, INSTALADO EM PRUMADA DE ÁGUA FORNECIMENTO E INSTALAÇÃO. AF_06/2022</t>
  </si>
  <si>
    <t>LUVA, CPVC, SOLDÁVEL, DN 73MM, INSTALADO EM PRUMADA DE ÁGUA FORNECIMENTO E INSTALAÇÃO. AF_06/2022</t>
  </si>
  <si>
    <t>LUVA, CPVC, SOLDÁVEL, DN 89MM, INSTALADO EM PRUMADA DE ÁGUA FORNECIMENTO E INSTALAÇÃO. AF_06/2022</t>
  </si>
  <si>
    <t>TE DE TRANSIÇÃO, CPVC, SOLDÁVEL, DN 15MM X 1/2, INSTALADO EM RAMAL OU SUB-RAMAL DE ÁGUA FORNECIMENTO E INSTALAÇÃO. AF_06/2022</t>
  </si>
  <si>
    <t>TE DE TRANSIÇÃO, CPVC, SOLDÁVEL, DN 22MM X 1/2, INSTALADO EM RAMAL OU SUB-RAMAL DE ÁGUA FORNECIMENTO E INSTALAÇÃO. AF_06/2022</t>
  </si>
  <si>
    <t>TE, CPVC, SOLDÁVEL, DN 42MM, INSTALADO EM PRUMADA DE ÁGUA FORNECIMENTO E INSTALAÇÃO. AF_06/2022</t>
  </si>
  <si>
    <t>TE, CPVC, SOLDÁVEL, DN 42MM, INSTALADO EM RAMAL DE DISTRIBUIÇÃO DE ÁGUA - FORNECIMENTO E INSTALAÇÃO. AF_06/2022</t>
  </si>
  <si>
    <t>TUBO, CPVC, SOLDÁVEL, DN 35MM, INSTALADO EM PRUMADA DE ÁGUA FORNECIMENTO E INSTALAÇÃO. AF_06/2022</t>
  </si>
  <si>
    <t>TUBO, CPVC, SOLDÁVEL, DN 35MM, INSTALADO EM RAMAL DE DISTRIBUIÇÃO DE ÁGUA FORNECIMENTO E INSTALAÇÃO. AF_06/2022</t>
  </si>
  <si>
    <t>TUBO, CPVC, SOLDÁVEL, DN 35MM, INSTALADO EM RAMAL OU SUB-RAMAL DE ÁGUA FORNECIMENTO E INSTALAÇÃO. AF_06/2022</t>
  </si>
  <si>
    <t>TUBO, CPVC, SOLDÁVEL, DN 42MM, INSTALADO EM PRUMADA DE ÁGUA FORNECIMENTO E INSTALAÇÃO. AF_06/2022</t>
  </si>
  <si>
    <t>TUBO, CPVC, SOLDÁVEL, DN 54MM,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</si>
  <si>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</si>
  <si>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</si>
  <si>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TÊ MISTURADOR, CPVC, SOLDÁVEL, DN15MM, INSTALADO EM RAMAL OU SUB-RAMAL DE ÁGUA FORNECIMENTO E INSTALAÇÃO. AF_06/2022</t>
  </si>
  <si>
    <t>TÊ MISTURADOR, CPVC, SOLDÁVEL, DN22MM, INSTALADO EM RAMAL OU SUB-RAMAL DE ÁGUA FORNECIMENTO E INSTALAÇÃO. AF_06/2022</t>
  </si>
  <si>
    <t>TÊ, CPVC, SOLDÁVEL, DN 35MM,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</si>
  <si>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</si>
  <si>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</si>
  <si>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</si>
  <si>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TÊ, CPVC, SOLDÁVEL, DN28MM, INSTALADO EM RAMAL OU SUB-RAMAL DE ÁGUA FORNECIMENTO E INSTALAÇÃO. AF_06/2022</t>
  </si>
  <si>
    <t>TÊ, CPVC, SOLDÁVEL, DN35MM, INSTALADO EM RAMAL OU SUB-RAMAL DE ÁGUA FORNECIMENTO E INSTALAÇÃO. AF_06/2022</t>
  </si>
  <si>
    <t>UNIÃO, CPVC, SOLDÁVEL, DN 22MM, INSTALADO EM RAMAL DE DISTRIBUIÇÃO DE ÁGUA FORNECIMENTO E INSTALAÇÃO. AF_06/2022</t>
  </si>
  <si>
    <t>UNIÃO, CPVC, SOLDÁVEL, DN 28MM, INSTALADO EM RAMAL DE DISTRIBUIÇÃO DE ÁGUA FORNECIMENTO E INSTALAÇÃO. AF_06/2022</t>
  </si>
  <si>
    <t>UNIÃO, CPVC, SOLDÁVEL, DN 42MM, INSTALADO EM RAMAL DE DISTRIBUIÇÃO DE ÁGUA FORNECIMENTO E INSTALAÇÃO. AF_06/2022</t>
  </si>
  <si>
    <t>UNIÃO, CPVC, SOLDÁVEL, DN 54MM, INSTALADO EM PRUMADA DE ÁGUA FORNECIMENTO E INSTALAÇÃO. AF_06/2022</t>
  </si>
  <si>
    <t>UNIÃO, CPVC, SOLDÁVEL, DN 73MM, INSTALADO EM PRUMADA DE ÁGUA FORNECIMENTO E INSTALAÇÃO. AF_06/2022</t>
  </si>
  <si>
    <t>UNIÃO, CPVC, SOLDÁVEL, DN 89MM, INSTALADO EM PRUMADA DE ÁGUA FORNECIMENTO E INSTALAÇÃO. AF_06/2022</t>
  </si>
  <si>
    <t>UNIÃO, CPVC, SOLDÁVEL, DN15MM, INSTALADO EM RAMAL OU SUB-RAMAL DE ÁGUA FORNECIMENTO E INSTALAÇÃO. AF_06/2022</t>
  </si>
  <si>
    <t>UNIÃO, CPVC, SOLDÁVEL, DN22MM, INSTALADO EM RAMAL OU SUB-RAMAL DE ÁGUA FORNECIMENTO E INSTALAÇÃO. AF_06/2022</t>
  </si>
  <si>
    <t>UNIÃO, CPVC, SOLDÁVEL, DN28MM, INSTALADO EM RAMAL OU SUB-RAMAL DE ÁGUA FORNECIMENTO E INSTALAÇÃO. AF_06/2022</t>
  </si>
  <si>
    <t>UNIÃO, CPVC, SOLDÁVEL, DN35MM, INSTALADO EM PRUMADA DE ÁGUA FORNECIMENTO E INSTALAÇÃO. AF_06/2022</t>
  </si>
  <si>
    <t>UNIÃO, CPVC, SOLDÁVEL, DN35MM, INSTALADO EM RAMAL OU SUB-RAMAL DE ÁGUA FORNECIMENTO E INSTALAÇÃO. AF_06/2022</t>
  </si>
  <si>
    <t>UNIÃO, CPVC, SOLDÁVEL, DN42MM, INSTALADO EM PRUMADA DE ÁGUA FORNECIMENTO E INSTALAÇÃO. AF_06/2022</t>
  </si>
  <si>
    <t>DIVISORIA (N2) - PAINEL/VIDRO - PAINEL C/ MSO/COMEIA E=35MM - PERFIS SIMPLES ACO GALVANIZADO PINTADO. AF_10/2025</t>
  </si>
  <si>
    <t>DIVISORIA (N2) - PAINEL/VIDRO - PAINEL DE PVC E=35MM - PERFIS SIMPLES ACO GALVANIZADO PINTADO. AF_10/2025</t>
  </si>
  <si>
    <t>DIVISORIA (N2) - PAINEL/VIDRO - PAINEL MDF/VIDRO 6 MM, LINHA 90 MM - PERFIS DE ALUMÍNIO EXTRUDADO. AF_10/2025</t>
  </si>
  <si>
    <t>DIVISORIA (N3) - PAINEL/VIDRO/PAINEL MSO/COMEIA E=35MM - PERFIS SIMPLES ACO GALVANIZADO PINTADO. AF_10/2025</t>
  </si>
  <si>
    <t>DIVISORIA (N3) - PAINEL/VIDRO/PAINEL PVC E=35MM - PERFIS SIMPLES ACO GALVANIZADO PINTADO. AF_10/2025</t>
  </si>
  <si>
    <t>DIVISORIA CEGA (N1) - PAINEL MDF, LINHA 90 MM - PERFIS DE ALUMÍNIO EXTRUDADO. AF_10/2025</t>
  </si>
  <si>
    <t>DIVISORIA CEGA (N1) - PAINEL MSO/COMEIA E=35MM - PERFIS SIMPLES ACO GALVANIZADO PINTADO. AF_10/2025</t>
  </si>
  <si>
    <t>DIVISORIA CEGA (N1) - PAINEL PVC E=35MM - PERFIS SIMPLES ACO GALVANIZADO PINTADO. AF_10/2025</t>
  </si>
  <si>
    <t>DIVISORIA SANITÁRIA, EM GRANITO CINZA POLIDO, ESP = 3CM, ASSENTADO COM ARGAMASSA COLANTE AC III-E. AF_10/2025</t>
  </si>
  <si>
    <t>DIVISORIA SANITÁRIA, EM MÁRMORE BRANCO POLIDO, ESP = 3CM, ASSENTADO COM ARGAMASSA COLANTE AC III-E. AF_10/2025</t>
  </si>
  <si>
    <t>DIVISORIA SANITÁRIA, EM PAINEL DE GRANILITE, ESP = 3CM, ASSENTADO COM ARGAMASSA COLANTE AC III-E. AF_10/2025</t>
  </si>
  <si>
    <t>DIVISÓRIA (N3) - PAINEL/VIDRO/PAINEL MDF, LINHA 90 MM - PERFIS DE ALUMINIO EXTRUDADO. AF_10/2025</t>
  </si>
  <si>
    <t>DIVISÓRIA EM VIDRO TEMPERADO 10 MM COM PORTA DE CORRER, INCLUSIVE FERRAGENS. AF_10/2025</t>
  </si>
  <si>
    <t>DIVISÓRIA FIXA EM VIDRO TEMPERADO 10 MM, SEM ABERTURA. AF_10/2025_PS</t>
  </si>
  <si>
    <t>DIVISÓRIA SALA LIMPA - PAINEL PIR 50 MM, PERFIS DE AÇO GALVANIZADO E ACABAMENTO COM PERFIS DE ALUMINIO CANTO ARREDONDADO PINTADO. AF_10/2025</t>
  </si>
  <si>
    <t>DIVISÓRIA SANITÁRIA, TIPO CABINE, EM PAINÉIS DE PVC, INCLUSIVE ESTRUTURA, PORTA E FERRAGENS. AF_10/2025</t>
  </si>
  <si>
    <t>DIVISÓRIA SANITÁRIA, TIPO CABINE, EM PAINÉIS ESTRUTURAIS TS, INCLUSIVE ESTRUTURA, PORTA E FERRAGENS. AF_10/2025</t>
  </si>
  <si>
    <t>PORTA DE CABINE SANITÁRIA EM VIDRO TEMPERADO 8MM, INCLUSIVE DOBRADIÇAS, BATENTE, TRINCO E CONTRA-TRINCO. AF_10/2025</t>
  </si>
  <si>
    <t>PORTA PARA DIVISÓRIA MDF/VIDRO 6 MM, LINHA 90 MM, 0,80 X 2,10 M - PERFIS DE ALUMINIO EXTRUDADO, INCLUSO PORTAL, BATENTES, DOBRADIÇAS E FECHADURA. AF_10/2025</t>
  </si>
  <si>
    <t>PORTA SALA LIMPA COM VISOR - PAINEL PIR 50 MM. AF_10/2025</t>
  </si>
  <si>
    <t>PORTA/PAINEL CEGO PARA DIVISÓRIA (N1) - PAINEL CEGO MSO/COMEIA E=35MM, S/ BONECA, INCLUSO BATENTE, TESTEIRO, DOBRADIÇAS E FECHADURA. AF_10/2025</t>
  </si>
  <si>
    <t>PORTA/VIDRO PARA DIVISÓRIA (N2) - PAINEL DE PVC E=35MM, S/ BONECA, INCLUSO BATENTE, TESTEIRO, DOBRADIÇAS E FECHADURA. AF_10/2025</t>
  </si>
  <si>
    <t>ABRIGO PARA HIDRANTE, 75X45X17CM, COM REGISTRO GLOBO ANGULAR 45 GRAUS 2 1/2", ADAPTADOR STORZ 2 1/2", MANGUEIRA DE INCÊNDIO 15M 2 1/2" E ESGUICHO EM LATÃO 2 1/2" - FORNECIMENTO E INSTALAÇÃO. AF_01/2026</t>
  </si>
  <si>
    <t>ABRIGO PARA HIDRANTE, 90X60X17CM, COM REGISTRO GLOBO ANGULAR 45 GRAUS 2 1/2", ADAPTADOR STORZ 2 1/2", MANGUEIRA DE INCÊNDIO 20M, REDUÇÃO 2 1/2" X 1 1/2" E ESGUICHO EM LATÃO 1 1/2" - FORNECIMENTO E INSTALAÇÃO. AF_01/2026</t>
  </si>
  <si>
    <t>ACOPLAMENTO RÍGIDO EM AÇO, CONEXÃO RANHURADA, DN 50 (2"), INSTALADO EM PRUMADAS - FORNECIMENTO E INSTALAÇÃO. AF_01/2026</t>
  </si>
  <si>
    <t>ACOPLAMENTO RÍGIDO EM AÇO, CONEXÃO RANHURADA, DN 65 (2 1/2"), INSTALADO EM PRUMADAS - FORNECIMENTO E INSTALAÇÃO. AF_01/2026</t>
  </si>
  <si>
    <t>ACOPLAMENTO RÍGIDO EM AÇO, CONEXÃO RANHURADA, DN 80 (3"), INSTALADO EM PRUMADAS - FORNECIMENTO E INSTALAÇÃO. AF_01/2026</t>
  </si>
  <si>
    <t>CAIXA DE INCÊNDIO 45X75X17CM - FORNECIMENTO E INSTALAÇÃO. AF_01/2026</t>
  </si>
  <si>
    <t>CAIXA DE INCÊNDIO 60X90X17CM - FORNECIMENTO E INSTALAÇÃO. AF_01/2026</t>
  </si>
  <si>
    <t>CONJUNTO DE MANGUEIRA PARA COMBATE A INCÊNDIO EM FIBRA DE POLIESTER PURA, COM 1.1/2", REVESTIDA INTERNAMENTE, COMPRIMENTO DE 15M - FORNECIMENTO E INSTALAÇÃO. AF_01/2026</t>
  </si>
  <si>
    <t>CURVA 45 GRAUS, EM AÇO, CONEXÃO RANHURADA, DN 50 (2"), INSTALADO EM PRUMADAS - FORNECIMENTO E INSTALAÇÃO. AF_01/2026</t>
  </si>
  <si>
    <t>CURVA 45 GRAUS, EM AÇO, CONEXÃO RANHURADA, DN 65 (2 1/2"), INSTALADO EM PRUMADAS - FORNECIMENTO E INSTALAÇÃO. AF_01/2026</t>
  </si>
  <si>
    <t>CURVA 45 GRAUS, EM AÇO, CONEXÃO RANHURADA, DN 80 (3"), INSTALADO EM PRUMADAS - FORNECIMENTO E INSTALAÇÃO. AF_01/2026</t>
  </si>
  <si>
    <t>CURVA 45 GRAUS, EM AÇO, CONEXÃO SOLDADA, DN 15 (1/2"), INSTALADO EM RAMAIS E SUB-RAMAIS DE GÁS - FORNECIMENTO E INSTALAÇÃO. AF_01/2026</t>
  </si>
  <si>
    <t>CURVA 45 GRAUS, EM AÇO, CONEXÃO SOLDADA, DN 20 (3/4"), INSTALADO EM RAMAIS E SUB-RAMAIS DE GÁS - FORNECIMENTO E INSTALAÇÃO. AF_01/2026</t>
  </si>
  <si>
    <t>CURVA 45 GRAUS, EM AÇO, CONEXÃO SOLDADA, DN 25 (1"), INSTALADO EM RAMAIS E SUB-RAMAIS DE GÁS - FORNECIMENTO E INSTALAÇÃO. AF_01/2026</t>
  </si>
  <si>
    <t>CURVA 45 GRAUS, EM AÇO, CONEXÃO SOLDADA, DN 25 (1"), INSTALADO EM REDE DE ALIMENTAÇÃO PARA HIDRANTE - FORNECIMENTO E INSTALAÇÃO. AF_01/2026</t>
  </si>
  <si>
    <t>CURVA 45 GRAUS, EM AÇO, CONEXÃO SOLDADA, DN 25 (1"), INSTALADO EM REDE DE ALIMENTAÇÃO PARA SPRINKLER - FORNECIMENTO E INSTALAÇÃO. AF_01/2026</t>
  </si>
  <si>
    <t>CURVA 45 GRAUS, EM AÇO, CONEXÃO SOLDADA, DN 32 (1 1/4"), INSTALADO EM REDE DE ALIMENTAÇÃO PARA HIDRANTE - FORNECIMENTO E INSTALAÇÃO. AF_01/2026</t>
  </si>
  <si>
    <t>CURVA 45 GRAUS, EM AÇO, CONEXÃO SOLDADA, DN 32 (1 1/4"), INSTALADO EM REDE DE ALIMENTAÇÃO PARA SPRINKLER - FORNECIMENTO E INSTALAÇÃO. AF_01/2026</t>
  </si>
  <si>
    <t>CURVA 45 GRAUS, EM AÇO, CONEXÃO SOLDADA, DN 40 (1 1/2"), INSTALADO EM REDE DE ALIMENTAÇÃO PARA HIDRANTE - FORNECIMENTO E INSTALAÇÃO. AF_01/2026</t>
  </si>
  <si>
    <t>CURVA 45 GRAUS, EM AÇO, CONEXÃO SOLDADA, DN 40 (1 1/2"), INSTALADO EM REDE DE ALIMENTAÇÃO PARA SPRINKLER - FORNECIMENTO E INSTALAÇÃO. AF_01/2026</t>
  </si>
  <si>
    <t>CURVA 45 GRAUS, EM AÇO, CONEXÃO SOLDADA, DN 50 (2"), INSTALADO EM PRUMADAS - FORNECIMENTO E INSTALAÇÃO. AF_01/2026</t>
  </si>
  <si>
    <t>CURVA 45 GRAUS, EM AÇO, CONEXÃO SOLDADA, DN 50 (2"), INSTALADO EM REDE DE ALIMENTAÇÃO PARA HIDRANTE - FORNECIMENTO E INSTALAÇÃO. AF_01/2026</t>
  </si>
  <si>
    <t>CURVA 45 GRAUS, EM AÇO, CONEXÃO SOLDADA, DN 50 (2"), INSTALADO EM REDE DE ALIMENTAÇÃO PARA SPRINKLER - FORNECIMENTO E INSTALAÇÃO. AF_01/2026</t>
  </si>
  <si>
    <t>CURVA 45 GRAUS, EM AÇO, CONEXÃO SOLDADA, DN 65 (2 1/2"), INSTALADO EM PRUMADAS - FORNECIMENTO E INSTALAÇÃO. AF_01/2026</t>
  </si>
  <si>
    <t>CURVA 45 GRAUS, EM AÇO, CONEXÃO SOLDADA, DN 65 (2 1/2"), INSTALADO EM REDE DE ALIMENTAÇÃO PARA HIDRANTE - FORNECIMENTO E INSTALAÇÃO. AF_01/2026</t>
  </si>
  <si>
    <t>CURVA 45 GRAUS, EM AÇO, CONEXÃO SOLDADA, DN 65 (2 1/2"), INSTALADO EM REDE DE ALIMENTAÇÃO PARA SPRINKLER - FORNECIMENTO E INSTALAÇÃO. AF_01/2026</t>
  </si>
  <si>
    <t>CURVA 45 GRAUS, EM AÇO, CONEXÃO SOLDADA, DN 80 (3"), INSTALADO EM PRUMADAS - FORNECIMENTO E INSTALAÇÃO. AF_01/2026</t>
  </si>
  <si>
    <t>CURVA 45 GRAUS, EM AÇO, CONEXÃO SOLDADA, DN 80 (3"), INSTALADO EM REDE DE ALIMENTAÇÃO PARA HIDRANTE - FORNECIMENTO E INSTALAÇÃO. AF_01/2026</t>
  </si>
  <si>
    <t>CURVA 45 GRAUS, EM AÇO, CONEXÃO SOLDADA, DN 80 (3"), INSTALADO EM REDE DE ALIMENTAÇÃO PARA SPRINKLER - FORNECIMENTO E INSTALAÇÃO. AF_01/2026</t>
  </si>
  <si>
    <t>CURVA 90 GRAUS, EM AÇO, CONEXÃO RANHURADA, DN 50 (2"), INSTALADO EM PRUMADAS - FORNECIMENTO E INSTALAÇÃO. AF_01/2026</t>
  </si>
  <si>
    <t>CURVA 90 GRAUS, EM AÇO, CONEXÃO RANHURADA, DN 65 (2 1/2"), INSTALADO EM PRUMADAS - FORNECIMENTO E INSTALAÇÃO. AF_01/2026</t>
  </si>
  <si>
    <t>CURVA 90 GRAUS, EM AÇO, CONEXÃO RANHURADA, DN 80 (3"), INSTALADO EM PRUMADAS - FORNECIMENTO E INSTALAÇÃO. AF_01/2026</t>
  </si>
  <si>
    <t>CURVA 90 GRAUS, EM AÇO, CONEXÃO SOLDADA, DN 15 (1/2"), INSTALADO EM RAMAIS E SUB-RAMAIS DE GÁS - FORNECIMENTO E INSTALAÇÃO. AF_01/2026</t>
  </si>
  <si>
    <t>CURVA 90 GRAUS, EM AÇO, CONEXÃO SOLDADA, DN 20 (3/4"), INSTALADO EM RAMAIS E SUB-RAMAIS DE GÁS - FORNECIMENTO E INSTALAÇÃO. AF_01/2026</t>
  </si>
  <si>
    <t>CURVA 90 GRAUS, EM AÇO, CONEXÃO SOLDADA, DN 25 (1"), INSTALADO EM RAMAIS E SUB-RAMAIS DE GÁS - FORNECIMENTO E INSTALAÇÃO. AF_01/2026</t>
  </si>
  <si>
    <t>CURVA 90 GRAUS, EM AÇO, CONEXÃO SOLDADA, DN 25 (1"), INSTALADO EM REDE DE ALIMENTAÇÃO PARA HIDRANTE - FORNECIMENTO E INSTALAÇÃO. AF_01/2026</t>
  </si>
  <si>
    <t>CURVA 90 GRAUS, EM AÇO, CONEXÃO SOLDADA, DN 25 (1"), INSTALADO EM REDE DE ALIMENTAÇÃO PARA SPRINKLER - FORNECIMENTO E INSTALAÇÃO. AF_01/2026</t>
  </si>
  <si>
    <t>CURVA 90 GRAUS, EM AÇO, CONEXÃO SOLDADA, DN 32 (1 1/4"), INSTALADO EM REDE DE ALIMENTAÇÃO PARA HIDRANTE - FORNECIMENTO E INSTALAÇÃO. AF_01/2026</t>
  </si>
  <si>
    <t>CURVA 90 GRAUS, EM AÇO, CONEXÃO SOLDADA, DN 32 (1 1/4"), INSTALADO EM REDE DE ALIMENTAÇÃO PARA SPRINKLER - FORNECIMENTO E INSTALAÇÃO. AF_01/2026</t>
  </si>
  <si>
    <t>CURVA 90 GRAUS, EM AÇO, CONEXÃO SOLDADA, DN 40 (1 1/2"), INSTALADO EM REDE DE ALIMENTAÇÃO PARA HIDRANTE - FORNECIMENTO E INSTALAÇÃO. AF_01/2026</t>
  </si>
  <si>
    <t>CURVA 90 GRAUS, EM AÇO, CONEXÃO SOLDADA, DN 40 (1 1/2"), INSTALADO EM REDE DE ALIMENTAÇÃO PARA SPRINKLER - FORNECIMENTO E INSTALAÇÃO. AF_01/2026</t>
  </si>
  <si>
    <t>CURVA 90 GRAUS, EM AÇO, CONEXÃO SOLDADA, DN 50 (2"), INSTALADO EM PRUMADAS - FORNECIMENTO E INSTALAÇÃO. AF_01/2026</t>
  </si>
  <si>
    <t>CURVA 90 GRAUS, EM AÇO, CONEXÃO SOLDADA, DN 50 (2"), INSTALADO EM REDE DE ALIMENTAÇÃO PARA HIDRANTE - FORNECIMENTO E INSTALAÇÃO. AF_01/2026</t>
  </si>
  <si>
    <t>CURVA 90 GRAUS, EM AÇO, CONEXÃO SOLDADA, DN 50 (2"), INSTALADO EM REDE DE ALIMENTAÇÃO PARA SPRINKLER - FORNECIMENTO E INSTALAÇÃO. AF_01/2026</t>
  </si>
  <si>
    <t>CURVA 90 GRAUS, EM AÇO, CONEXÃO SOLDADA, DN 65 (2 1/2"), INSTALADO EM PRUMADAS - FORNECIMENTO E INSTALAÇÃO. AF_01/2026</t>
  </si>
  <si>
    <t>CURVA 90 GRAUS, EM AÇO, CONEXÃO SOLDADA, DN 65 (2 1/2"), INSTALADO EM REDE DE ALIMENTAÇÃO PARA HIDRANTE - FORNECIMENTO E INSTALAÇÃO. AF_01/2026</t>
  </si>
  <si>
    <t>CURVA 90 GRAUS, EM AÇO, CONEXÃO SOLDADA, DN 65 (2 1/2"), INSTALADO EM REDE DE ALIMENTAÇÃO PARA SPRINKLER - FORNECIMENTO E INSTALAÇÃO. AF_01/2026</t>
  </si>
  <si>
    <t>CURVA 90 GRAUS, EM AÇO, CONEXÃO SOLDADA, DN 80 (3"), INSTALADO EM PRUMADAS - FORNECIMENTO E INSTALAÇÃO. AF_01/2026</t>
  </si>
  <si>
    <t>CURVA 90 GRAUS, EM AÇO, CONEXÃO SOLDADA, DN 80 (3"), INSTALADO EM REDE DE ALIMENTAÇÃO PARA HIDRANTE - FORNECIMENTO E INSTALAÇÃO. AF_01/2026</t>
  </si>
  <si>
    <t>CURVA 90 GRAUS, EM AÇO, CONEXÃO SOLDADA, DN 80 (3"), INSTALADO EM REDE DE ALIMENTAÇÃO PARA SPRINKLER - FORNECIMENTO E INSTALAÇÃO. AF_01/2026</t>
  </si>
  <si>
    <t>EXTINTOR DE INCÊNDIO PORTÁTIL COM CARGA DE CO2 DE 4 KG, CLASSE BC - FORNECIMENTO E INSTALAÇÃO. AF_01/2026_PE</t>
  </si>
  <si>
    <t>EXTINTOR DE INCÊNDIO PORTÁTIL COM CARGA DE CO2 DE 6 KG, CLASSE BC - FORNECIMENTO E INSTALAÇÃO. AF_01/2026_PE</t>
  </si>
  <si>
    <t>EXTINTOR DE INCÊNDIO PORTÁTIL COM CARGA DE PQS DE 12 KG, CLASSE BC - FORNECIMENTO E INSTALAÇÃO. AF_01/2026_PE</t>
  </si>
  <si>
    <t>EXTINTOR DE INCÊNDIO PORTÁTIL COM CARGA DE PQS DE 4 KG, CLASSE BC - FORNECIMENTO E INSTALAÇÃO. AF_01/2026_PE</t>
  </si>
  <si>
    <t>EXTINTOR DE INCÊNDIO PORTÁTIL COM CARGA DE PQS DE 6 KG, CLASSE BC - FORNECIMENTO E INSTALAÇÃO. AF_01/2026_PE</t>
  </si>
  <si>
    <t>EXTINTOR DE INCÊNDIO PORTÁTIL COM CARGA DE PQS DE 8 KG, CLASSE BC - FORNECIMENTO E INSTALAÇÃO. AF_01/2026_PE</t>
  </si>
  <si>
    <t>EXTINTOR DE INCÊNDIO PORTÁTIL COM CARGA DE ÁGUA PRESSURIZADA DE 10 L, CLASSE A - FORNECIMENTO E INSTALAÇÃO. AF_01/2026_PE</t>
  </si>
  <si>
    <t>JOELHO 45 GRAUS, EM FERRO GALVANIZADO, CONEXÃO ROSQUEADA, DN 15 (1/2"), INSTALADO EM RAMAIS E SUB-RAMAIS DE GÁS - FORNECIMENTO E INSTALAÇÃO. AF_01/2026</t>
  </si>
  <si>
    <t>JOELHO 45 GRAUS, EM FERRO GALVANIZADO, CONEXÃO ROSQUEADA, DN 20 (3/4"), INSTALADO EM RAMAIS E SUB-RAMAIS DE GÁS - FORNECIMENTO E INSTALAÇÃO. AF_01/2026</t>
  </si>
  <si>
    <t>JOELHO 45 GRAUS, EM FERRO GALVANIZADO, CONEXÃO ROSQUEADA, DN 25 (1"), INSTALADO EM RAMAIS E SUB-RAMAIS DE GÁS - FORNECIMENTO E INSTALAÇÃO. AF_01/2026</t>
  </si>
  <si>
    <t>JOELHO 45 GRAUS, EM FERRO GALVANIZADO, CONEXÃO ROSQUEADA, DN 25 (1"), INSTALADO EM REDE DE ALIMENTAÇÃO PARA SPRINKLER - FORNECIMENTO E INSTALAÇÃO. AF_01/2026</t>
  </si>
  <si>
    <t>JOELHO 45 GRAUS, EM FERRO GALVANIZADO, CONEXÃO ROSQUEADA, DN 32 (1 1/4"), INSTALADO EM REDE DE ALIMENTAÇÃO PARA SPRINKLER - FORNECIMENTO E INSTALAÇÃO. AF_01/2026</t>
  </si>
  <si>
    <t>JOELHO 45 GRAUS, EM FERRO GALVANIZADO, CONEXÃO ROSQUEADA, DN 40 (1 1/2"), INSTALADO EM REDE DE ALIMENTAÇÃO PARA SPRINKLER - FORNECIMENTO E INSTALAÇÃO. AF_01/2026</t>
  </si>
  <si>
    <t>JOELHO 45 GRAUS, EM FERRO GALVANIZADO, CONEXÃO ROSQUEADA, DN 50 (2"), INSTALADO EM REDE DE ALIMENTAÇÃO PARA SPRINKLER - FORNECIMENTO E INSTALAÇÃO. AF_01/2026</t>
  </si>
  <si>
    <t>JOELHO 45 GRAUS, EM FERRO GALVANIZADO, CONEXÃO ROSQUEADA, DN 65 (2 1/2"), INSTALADO EM REDE DE ALIMENTAÇÃO PARA SPRINKLER - FORNECIMENTO E INSTALAÇÃO. AF_01/2026</t>
  </si>
  <si>
    <t>JOELHO 45 GRAUS, EM FERRO GALVANIZADO, CONEXÃO ROSQUEADA, DN 80 (3"), INSTALADO EM REDE DE ALIMENTAÇÃO PARA HIDRANTE - FORNECIMENTO E INSTALAÇÃO. AF_01/2026</t>
  </si>
  <si>
    <t>JOELHO 45 GRAUS, EM FERRO GALVANIZADO, CONEXÃO ROSQUEADA, DN 80 (3"), INSTALADO EM REDE DE ALIMENTAÇÃO PARA SPRINKLER - FORNECIMENTO E INSTALAÇÃO. AF_01/2026</t>
  </si>
  <si>
    <t>JOELHO 45 GRAUS, EM FERRO GALVANIZADO, DN 25 (1"), CONEXÃO ROSQUEADA, INSTALADO EM REDE DE ALIMENTAÇÃO PARA HIDRANTE - FORNECIMENTO E INSTALAÇÃO. AF_01/2026</t>
  </si>
  <si>
    <t>JOELHO 45 GRAUS, EM FERRO GALVANIZADO, DN 32 (1 1/4"), CONEXÃO ROSQUEADA, INSTALADO EM REDE DE ALIMENTAÇÃO PARA HIDRANTE - FORNECIMENTO E INSTALAÇÃO. AF_01/2026</t>
  </si>
  <si>
    <t>JOELHO 45 GRAUS, EM FERRO GALVANIZADO, DN 40 (1 1/2"), CONEXÃO ROSQUEADA, INSTALADO EM REDE DE ALIMENTAÇÃO PARA HIDRANTE - FORNECIMENTO E INSTALAÇÃO. AF_01/2026</t>
  </si>
  <si>
    <t>JOELHO 45 GRAUS, EM FERRO GALVANIZADO, DN 50 (2"), CONEXÃO ROSQUEADA, INSTALADO EM PRUMADAS - FORNECIMENTO E INSTALAÇÃO. AF_01/2026</t>
  </si>
  <si>
    <t>JOELHO 45 GRAUS, EM FERRO GALVANIZADO, DN 50 (2"), CONEXÃO ROSQUEADA, INSTALADO EM REDE DE ALIMENTAÇÃO PARA HIDRANTE - FORNECIMENTO E INSTALAÇÃO. AF_01/2026</t>
  </si>
  <si>
    <t>JOELHO 45 GRAUS, EM FERRO GALVANIZADO, DN 65 (2 1/2"), CONEXÃO ROSQUEADA, INSTALADO EM PRUMADAS - FORNECIMENTO E INSTALAÇÃO. AF_01/2026</t>
  </si>
  <si>
    <t>JOELHO 45 GRAUS, EM FERRO GALVANIZADO, DN 65 (2 1/2"), CONEXÃO ROSQUEADA, INSTALADO EM REDE DE ALIMENTAÇÃO PARA HIDRANTE - FORNECIMENTO E INSTALAÇÃO. AF_01/2026</t>
  </si>
  <si>
    <t>JOELHO 45 GRAUS, EM FERRO GALVANIZADO, DN 80 (3"), CONEXÃO ROSQUEADA, INSTALADO EM PRUMADAS - FORNECIMENTO E INSTALAÇÃO. AF_01/2026</t>
  </si>
  <si>
    <t>JOELHO 90 GRAUS, EM FERRO GALVANIZADO, CONEXÃO ROSQUEADA, DN 15 (1/2"), INSTALADO EM RAMAIS E SUB-RAMAIS DE GÁS - FORNECIMENTO E INSTALAÇÃO. AF_01/2026</t>
  </si>
  <si>
    <t>JOELHO 90 GRAUS, EM FERRO GALVANIZADO, CONEXÃO ROSQUEADA, DN 20 (3/4"), INSTALADO EM RAMAIS E SUB-RAMAIS DE GÁS - FORNECIMENTO E INSTALAÇÃO. AF_01/2026</t>
  </si>
  <si>
    <t>JOELHO 90 GRAUS, EM FERRO GALVANIZADO, CONEXÃO ROSQUEADA, DN 25 (1"), INSTALADO EM RAMAIS E SUB-RAMAIS DE GÁS - FORNECIMENTO E INSTALAÇÃO. AF_01/2026</t>
  </si>
  <si>
    <t>JOELHO 90 GRAUS, EM FERRO GALVANIZADO, CONEXÃO ROSQUEADA, DN 25 (1"), INSTALADO EM REDE DE ALIMENTAÇÃO PARA SPRINKLER - FORNECIMENTO E INSTALAÇÃO. AF_01/2026</t>
  </si>
  <si>
    <t>JOELHO 90 GRAUS, EM FERRO GALVANIZADO, CONEXÃO ROSQUEADA, DN 32 (1 1/4"), INSTALADO EM REDE DE ALIMENTAÇÃO PARA SPRINKLER - FORNECIMENTO E INSTALAÇÃO. AF_01/2026</t>
  </si>
  <si>
    <t>JOELHO 90 GRAUS, EM FERRO GALVANIZADO, CONEXÃO ROSQUEADA, DN 40 (1 1/2"), INSTALADO EM REDE DE ALIMENTAÇÃO PARA SPRINKLER - FORNECIMENTO E INSTALAÇÃO. AF_01/2026</t>
  </si>
  <si>
    <t>JOELHO 90 GRAUS, EM FERRO GALVANIZADO, CONEXÃO ROSQUEADA, DN 50 (2"), INSTALADO EM REDE DE ALIMENTAÇÃO PARA SPRINKLER - FORNECIMENTO E INSTALAÇÃO. AF_01/2026</t>
  </si>
  <si>
    <t>JOELHO 90 GRAUS, EM FERRO GALVANIZADO, CONEXÃO ROSQUEADA, DN 65 (2 1/2"), INSTALADO EM REDE DE ALIMENTAÇÃO PARA SPRINKLER - FORNECIMENTO E INSTALAÇÃO. AF_01/2026</t>
  </si>
  <si>
    <t>JOELHO 90 GRAUS, EM FERRO GALVANIZADO, CONEXÃO ROSQUEADA, DN 80 (3"), INSTALADO EM REDE DE ALIMENTAÇÃO PARA HIDRANTE - FORNECIMENTO E INSTALAÇÃO. AF_01/2026</t>
  </si>
  <si>
    <t>JOELHO 90 GRAUS, EM FERRO GALVANIZADO, CONEXÃO ROSQUEADA, DN 80 (3"), INSTALADO EM REDE DE ALIMENTAÇÃO PARA SPRINKLER - FORNECIMENTO E INSTALAÇÃO. AF_01/2026</t>
  </si>
  <si>
    <t>JOELHO 90 GRAUS, EM FERRO GALVANIZADO, DN 25 (1"), CONEXÃO ROSQUEADA, INSTALADO EM REDE DE ALIMENTAÇÃO PARA HIDRANTE - FORNECIMENTO E INSTALAÇÃO. AF_01/2026</t>
  </si>
  <si>
    <t>JOELHO 90 GRAUS, EM FERRO GALVANIZADO, DN 32 (1 1/4"), CONEXÃO ROSQUEADA, INSTALADO EM REDE DE ALIMENTAÇÃO PARA HIDRANTE - FORNECIMENTO E INSTALAÇÃO. AF_01/2026</t>
  </si>
  <si>
    <t>JOELHO 90 GRAUS, EM FERRO GALVANIZADO, DN 40 (1 1/2"), CONEXÃO ROSQUEADA, INSTALADO EM REDE DE ALIMENTAÇÃO PARA HIDRANTE - FORNECIMENTO E INSTALAÇÃO. AF_01/2026</t>
  </si>
  <si>
    <t>JOELHO 90 GRAUS, EM FERRO GALVANIZADO, DN 50 (2"), CONEXÃO ROSQUEADA, INSTALADO EM PRUMADAS - FORNECIMENTO E INSTALAÇÃO. AF_01/2026</t>
  </si>
  <si>
    <t>JOELHO 90 GRAUS, EM FERRO GALVANIZADO, DN 50 (2"), CONEXÃO ROSQUEADA, INSTALADO EM REDE DE ALIMENTAÇÃO PARA HIDRANTE - FORNECIMENTO E INSTALAÇÃO. AF_01/2026</t>
  </si>
  <si>
    <t>JOELHO 90 GRAUS, EM FERRO GALVANIZADO, DN 65 (2 1/2"), CONEXÃO ROSQUEADA, INSTALADO EM PRUMADAS - FORNECIMENTO E INSTALAÇÃO. AF_01/2026</t>
  </si>
  <si>
    <t>JOELHO 90 GRAUS, EM FERRO GALVANIZADO, DN 65 (2 1/2"), CONEXÃO ROSQUEADA, INSTALADO EM REDE DE ALIMENTAÇÃO PARA HIDRANTE - FORNECIMENTO E INSTALAÇÃO. AF_01/2026</t>
  </si>
  <si>
    <t>JOELHO 90 GRAUS, EM FERRO GALVANIZADO, DN 80 (3"), CONEXÃO ROSQUEADA, INSTALADO EM PRUMADAS - FORNECIMENTO E INSTALAÇÃO. AF_01/2026</t>
  </si>
  <si>
    <t>JOELHO 90°, EM FERRO GALVANIZADO, 4", CONEXÃO ROSQUEADA, INSTALADO EM PRUMADAS - FORNECIMENTO E INSTALAÇÃO. AF_01/2026</t>
  </si>
  <si>
    <t>JOELHO 90°, EM FERRO GALVANIZADO, 4", CONEXÃO ROSQUEADA, INSTALADO EM REDE DE ALIMENTAÇÃO PARA HIDRANTE - FORNECIMENTO E INSTALAÇÃO. AF_01/2026</t>
  </si>
  <si>
    <t>LUVA COM REDUÇÃO, EM AÇO, CONEXÃO SOLDADA, DN 20 X 15 MM (3/4" X 1/2"), INSTALADO EM RAMAIS E SUB-RAMAIS DE GÁS - FORNECIMENTO E INSTALAÇÃO. AF_01/2026</t>
  </si>
  <si>
    <t>LUVA COM REDUÇÃO, EM AÇO, CONEXÃO SOLDADA, DN 25 X 20 MM (1 X 3/4"), INSTALADO EM REDE DE ALIMENTAÇÃO PARA HIDRANTE - FORNECIMENTO E INSTALAÇÃO. AF_01/2026</t>
  </si>
  <si>
    <t>LUVA COM REDUÇÃO, EM AÇO, CONEXÃO SOLDADA, DN 25 X 20 MM (1" X 3/4"), INSTALADO EM RAMAIS E SUB-RAMAIS DE GÁS - FORNECIMENTO E INSTALAÇÃO. AF_01/2026</t>
  </si>
  <si>
    <t>LUVA COM REDUÇÃO, EM AÇO, CONEXÃO SOLDADA, DN 25 X 20 MM (1" X 3/4"), INSTALADO EM REDE DE ALIMENTAÇÃO PARA SPRINKLER - FORNECIMENTO E INSTALAÇÃO. AF_01/2026</t>
  </si>
  <si>
    <t>LUVA COM REDUÇÃO, EM AÇO, CONEXÃO SOLDADA, DN 32 X 25 MM (1 1/4" X 1"), INSTALADO EM REDE DE ALIMENTAÇÃO PARA HIDRANTE - FORNECIMENTO E INSTALAÇÃO. AF_01/2026</t>
  </si>
  <si>
    <t>LUVA COM REDUÇÃO, EM AÇO, CONEXÃO SOLDADA, DN 32 X 25 MM (1 1/4" X 1"), INSTALADO EM REDE DE ALIMENTAÇÃO PARA SPRINKLER - FORNECIMENTO E INSTALAÇÃO. AF_01/2026</t>
  </si>
  <si>
    <t>LUVA COM REDUÇÃO, EM AÇO, CONEXÃO SOLDADA, DN 40 X 32 MM (1 1/2" X 1 1/4"), INSTALADO EM REDE DE ALIMENTAÇÃO PARA HIDRANTE - FORNECIMENTO E INSTALAÇÃO. AF_01/2026</t>
  </si>
  <si>
    <t>LUVA COM REDUÇÃO, EM AÇO, CONEXÃO SOLDADA, DN 40 X 32 MM (1 1/2" X 1 1/4"), INSTALADO EM REDE DE ALIMENTAÇÃO PARA SPRINKLER - FORNECIMENTO E INSTALAÇÃO. AF_01/2026</t>
  </si>
  <si>
    <t>LUVA COM REDUÇÃO, EM AÇO, CONEXÃO SOLDADA, DN 50 X 40 MM (2 X 1 1/2"), INSTALADO EM PRUMADAS - FORNECIMENTO E INSTALAÇÃO. AF_01/2026</t>
  </si>
  <si>
    <t>LUVA COM REDUÇÃO, EM AÇO, CONEXÃO SOLDADA, DN 50 X 40 MM (2" X 1 1/2"), INSTALADO EM REDE DE ALIMENTAÇÃO PARA HIDRANTE - FORNECIMENTO E INSTALAÇÃO. AF_01/2026</t>
  </si>
  <si>
    <t>LUVA COM REDUÇÃO, EM AÇO, CONEXÃO SOLDADA, DN 50 X 40 MM (2" X 1 1/2"), INSTALADO EM REDE DE ALIMENTAÇÃO PARA SPRINKLER - FORNECIMENTO E INSTALAÇÃO. AF_01/2026</t>
  </si>
  <si>
    <t>LUVA COM REDUÇÃO, EM AÇO, CONEXÃO SOLDADA, DN 65 X 50 MM (2 1/2" X 2"), INSTALADO EM PRUMADAS - FORNECIMENTO E INSTALAÇÃO. AF_01/2026</t>
  </si>
  <si>
    <t>LUVA COM REDUÇÃO, EM AÇO, CONEXÃO SOLDADA, DN 65 X 50 MM (2 1/2" X 2"), INSTALADO EM REDE DE ALIMENTAÇÃO PARA HIDRANTE - FORNECIMENTO E INSTALAÇÃO. AF_01/2026</t>
  </si>
  <si>
    <t>LUVA COM REDUÇÃO, EM AÇO, CONEXÃO SOLDADA, DN 65 X 50 MM (2 1/2" X 2"), INSTALADO EM REDE DE ALIMENTAÇÃO PARA SPRINKLER - FORNECIMENTO E INSTALAÇÃO. AF_01/2026</t>
  </si>
  <si>
    <t>LUVA COM REDUÇÃO, EM AÇO, CONEXÃO SOLDADA, DN 80 X 65 MM (3" X 2 1/2"), INSTALADO EM PRUMADAS - FORNECIMENTO E INSTALAÇÃO. AF_01/2026</t>
  </si>
  <si>
    <t>LUVA COM REDUÇÃO, EM AÇO, CONEXÃO SOLDADA, DN 80 X 65 MM (3" X 2 1/2"), INSTALADO EM REDE DE ALIMENTAÇÃO PARA HIDRANTE - FORNECIMENTO E INSTALAÇÃO. AF_01/2026</t>
  </si>
  <si>
    <t>LUVA COM REDUÇÃO, EM AÇO, CONEXÃO SOLDADA, DN 80 X 65 MM (3" X 2 1/2"), INSTALADO EM REDE DE ALIMENTAÇÃO PARA SPRINKLER - FORNECIMENTO E INSTALAÇÃO. AF_01/2026</t>
  </si>
  <si>
    <t>LUVA DE REDUÇÃO, EM FERRO GALVANIZADO, 1 1/2" X 1 1/4", CONEXÃO ROSQUEADA, INSTALADO EM REDE DE ALIMENTAÇÃO PARA HIDRANTE - FORNECIMENTO E INSTALAÇÃO. AF_01/2026</t>
  </si>
  <si>
    <t>LUVA DE REDUÇÃO, EM FERRO GALVANIZADO, 1 1/2" X 1 1/4", CONEXÃO ROSQUEADA, INSTALADO EM REDE DE ALIMENTAÇÃO PARA SPRINKLER - FORNECIMENTO E INSTALAÇÃO. AF_01/2026</t>
  </si>
  <si>
    <t>LUVA DE REDUÇÃO, EM FERRO GALVANIZADO, 1 1/2" X 1", CONEXÃO ROSQUEADA, INSTALADO EM REDE DE ALIMENTAÇÃO PARA HIDRANTE - FORNECIMENTO E INSTALAÇÃO. AF_01/2026</t>
  </si>
  <si>
    <t>LUVA DE REDUÇÃO, EM FERRO GALVANIZADO, 1 1/2" X 1", CONEXÃO ROSQUEADA, INSTALADO EM REDE DE ALIMENTAÇÃO PARA SPRINKLER - FORNECIMENTO E INSTALAÇÃO. AF_01/2026</t>
  </si>
  <si>
    <t>LUVA DE REDUÇÃO, EM FERRO GALVANIZADO, 1 1/2" X 3/4", CONEXÃO ROSQUEADA, INSTALADO EM REDE DE ALIMENTAÇÃO PARA HIDRANTE - FORNECIMENTO E INSTALAÇÃO. AF_01/2026</t>
  </si>
  <si>
    <t>LUVA DE REDUÇÃO, EM FERRO GALVANIZADO, 1 1/2" X 3/4", CONEXÃO ROSQUEADA, INSTALADO EM REDE DE ALIMENTAÇÃO PARA SPRINKLER - FORNECIMENTO E INSTALAÇÃO. AF_01/2026</t>
  </si>
  <si>
    <t>LUVA DE REDUÇÃO, EM FERRO GALVANIZADO, 1 1/4" X 1", CONEXÃO ROSQUEADA, INSTALADO EM REDE DE ALIMENTAÇÃO PARA HIDRANTE - FORNECIMENTO E INSTALAÇÃO. AF_01/2026</t>
  </si>
  <si>
    <t>LUVA DE REDUÇÃO, EM FERRO GALVANIZADO, 1 1/4" X 1", CONEXÃO ROSQUEADA, INSTALADO EM REDE DE ALIMENTAÇÃO PARA SPRINKLER - FORNECIMENTO E INSTALAÇÃO. AF_01/2026</t>
  </si>
  <si>
    <t>LUVA DE REDUÇÃO, EM FERRO GALVANIZADO, 1 1/4" X 1/2", CONEXÃO ROSQUEADA, INSTALADO EM REDE DE ALIMENTAÇÃO PARA HIDRANTE - FORNECIMENTO E INSTALAÇÃO. AF_01/2026</t>
  </si>
  <si>
    <t>LUVA DE REDUÇÃO, EM FERRO GALVANIZADO, 1 1/4" X 1/2", CONEXÃO ROSQUEADA, INSTALADO EM REDE DE ALIMENTAÇÃO PARA SPRINKLER - FORNECIMENTO E INSTALAÇÃO. AF_01/2026</t>
  </si>
  <si>
    <t>LUVA DE REDUÇÃO, EM FERRO GALVANIZADO, 1 1/4" X 3/4", CONEXÃO ROSQUEADA, INSTALADO EM REDE DE ALIMENTAÇÃO PARA HIDRANTE - FORNECIMENTO E INSTALAÇÃO. AF_01/2026</t>
  </si>
  <si>
    <t>LUVA DE REDUÇÃO, EM FERRO GALVANIZADO, 1 1/4" X 3/4", CONEXÃO ROSQUEADA, INSTALADO EM REDE DE ALIMENTAÇÃO PARA SPRINKLER - FORNECIMENTO E INSTALAÇÃO. AF_01/2026</t>
  </si>
  <si>
    <t>LUVA DE REDUÇÃO, EM FERRO GALVANIZADO, 1" X 1/2", CONEXÃO ROSQUEADA, INSTALADO EM REDE DE ALIMENTAÇÃO PARA HIDRANTE - FORNECIMENTO E INSTALAÇÃO. AF_01/2026</t>
  </si>
  <si>
    <t>LUVA DE REDUÇÃO, EM FERRO GALVANIZADO, 1" X 1/2", CONEXÃO ROSQUEADA, INSTALADO EM REDE DE ALIMENTAÇÃO PARA SPRINKLER - FORNECIMENTO E INSTALAÇÃO. AF_01/2026</t>
  </si>
  <si>
    <t>LUVA DE REDUÇÃO, EM FERRO GALVANIZADO, 1" X 3/4", CONEXÃO ROSQUEADA, INSTALADO EM REDE DE ALIMENTAÇÃO PARA HIDRANTE - FORNECIMENTO E INSTALAÇÃO. AF_01/2026</t>
  </si>
  <si>
    <t>LUVA DE REDUÇÃO, EM FERRO GALVANIZADO, 1" X 3/4", CONEXÃO ROSQUEADA, INSTALADO EM REDE DE ALIMENTAÇÃO PARA SPRINKLER - FORNECIMENTO E INSTALAÇÃO. AF_01/2026</t>
  </si>
  <si>
    <t>LUVA DE REDUÇÃO, EM FERRO GALVANIZADO, 2 1/2" X 1 1/2", CONEXÃO ROSQUEADA, INSTALADO EM PRUMADAS - FORNECIMENTO E INSTALAÇÃO. AF_01/2026</t>
  </si>
  <si>
    <t>LUVA DE REDUÇÃO, EM FERRO GALVANIZADO, 2 1/2" X 1 1/2", CONEXÃO ROSQUEADA, INSTALADO EM REDE DE ALIMENTAÇÃO PARA HIDRANTE - FORNECIMENTO E INSTALAÇÃO. AF_01/2026</t>
  </si>
  <si>
    <t>LUVA DE REDUÇÃO, EM FERRO GALVANIZADO, 2 1/2" X 1 1/2", CONEXÃO ROSQUEADA, INSTALADO EM REDE DE ALIMENTAÇÃO PARA SPRINKLER - FORNECIMENTO E INSTALAÇÃO. AF_01/2026</t>
  </si>
  <si>
    <t>LUVA DE REDUÇÃO, EM FERRO GALVANIZADO, 2 1/2" X 2", CONEXÃO ROSQUEADA, INSTALADO EM PRUMADAS - FORNECIMENTO E INSTALAÇÃO. AF_01/2026</t>
  </si>
  <si>
    <t>LUVA DE REDUÇÃO, EM FERRO GALVANIZADO, 2 1/2" X 2", CONEXÃO ROSQUEADA, INSTALADO EM REDE DE ALIMENTAÇÃO PARA HIDRANTE - FORNECIMENTO E INSTALAÇÃO. AF_01/2026</t>
  </si>
  <si>
    <t>LUVA DE REDUÇÃO, EM FERRO GALVANIZADO, 2 1/2" X 2", CONEXÃO ROSQUEADA, INSTALADO EM REDE DE ALIMENTAÇÃO PARA SPRINKLER - FORNECIMENTO E INSTALAÇÃO. AF_01/2026</t>
  </si>
  <si>
    <t>LUVA DE REDUÇÃO, EM FERRO GALVANIZADO, 2" X 1 1/2", CONEXÃO ROSQUEADA, INSTALADO EM PRUMADAS - FORNECIMENTO E INSTALAÇÃO. AF_01/2026</t>
  </si>
  <si>
    <t>LUVA DE REDUÇÃO, EM FERRO GALVANIZADO, 2" X 1 1/2", CONEXÃO ROSQUEADA, INSTALADO EM REDE DE ALIMENTAÇÃO PARA HIDRANTE - FORNECIMENTO E INSTALAÇÃO. AF_01/2026</t>
  </si>
  <si>
    <t>LUVA DE REDUÇÃO, EM FERRO GALVANIZADO, 2" X 1 1/2", CONEXÃO ROSQUEADA, INSTALADO EM REDE DE ALIMENTAÇÃO PARA SPRINKLER - FORNECIMENTO E INSTALAÇÃO. AF_01/2026</t>
  </si>
  <si>
    <t>LUVA DE REDUÇÃO, EM FERRO GALVANIZADO, 2" X 1 1/4", CONEXÃO ROSQUEADA, INSTALADO EM PRUMADAS - FORNECIMENTO E INSTALAÇÃO. AF_01/2026</t>
  </si>
  <si>
    <t>LUVA DE REDUÇÃO, EM FERRO GALVANIZADO, 2" X 1 1/4", CONEXÃO ROSQUEADA, INSTALADO EM REDE DE ALIMENTAÇÃO PARA HIDRANTE - FORNECIMENTO E INSTALAÇÃO. AF_01/2026</t>
  </si>
  <si>
    <t>LUVA DE REDUÇÃO, EM FERRO GALVANIZADO, 2" X 1 1/4", CONEXÃO ROSQUEADA, INSTALADO EM REDE DE ALIMENTAÇÃO PARA SPRINKLER - FORNECIMENTO E INSTALAÇÃO. AF_01/2026</t>
  </si>
  <si>
    <t>LUVA DE REDUÇÃO, EM FERRO GALVANIZADO, 2" X 1", CONEXÃO ROSQUEADA, INSTALADO EM PRUMADAS - FORNECIMENTO E INSTALAÇÃO. AF_01/2026</t>
  </si>
  <si>
    <t>LUVA DE REDUÇÃO, EM FERRO GALVANIZADO, 2" X 1", CONEXÃO ROSQUEADA, INSTALADO EM REDE DE ALIMENTAÇÃO PARA HIDRANTE - FORNECIMENTO E INSTALAÇÃO. AF_01/2026</t>
  </si>
  <si>
    <t>LUVA DE REDUÇÃO, EM FERRO GALVANIZADO, 2" X 1", CONEXÃO ROSQUEADA, INSTALADO EM REDE DE ALIMENTAÇÃO PARA SPRINKLER - FORNECIMENTO E INSTALAÇÃO. AF_01/2026</t>
  </si>
  <si>
    <t>LUVA DE REDUÇÃO, EM FERRO GALVANIZADO, 3" X 1 1/2", CONEXÃO ROSQUEADA, INSTALADO EM PRUMADAS - FORNECIMENTO E INSTALAÇÃO. AF_01/2026</t>
  </si>
  <si>
    <t>LUVA DE REDUÇÃO, EM FERRO GALVANIZADO, 3" X 2 1/2", CONEXÃO ROSQUEADA, INSTALADO EM PRUMADAS - FORNECIMENTO E INSTALAÇÃO. AF_01/2026</t>
  </si>
  <si>
    <t>LUVA DE REDUÇÃO, EM FERRO GALVANIZADO, 3" X 2 1/2", CONEXÃO ROSQUEADA, INSTALADO EM REDE DE ALIMENTAÇÃO PARA HIDRANTE - FORNECIMENTO E INSTALAÇÃO. AF_01/2026</t>
  </si>
  <si>
    <t>LUVA DE REDUÇÃO, EM FERRO GALVANIZADO, 3" X 2 1/2", CONEXÃO ROSQUEADA, INSTALADO EM REDE DE ALIMENTAÇÃO PARA SPRINKLER - FORNECIMENTO E INSTALAÇÃO. AF_01/2026</t>
  </si>
  <si>
    <t>LUVA DE REDUÇÃO, EM FERRO GALVANIZADO, 3" X 2", CONEXÃO ROSQUEADA, INSTALADO EM PRUMADAS - FORNECIMENTO E INSTALAÇÃO. AF_01/2026</t>
  </si>
  <si>
    <t>LUVA DE REDUÇÃO, EM FERRO GALVANIZADO, 3" X 2", CONEXÃO ROSQUEADA, INSTALADO EM REDE DE ALIMENTAÇÃO PARA HIDRANTE - FORNECIMENTO E INSTALAÇÃO. AF_01/2026</t>
  </si>
  <si>
    <t>LUVA DE REDUÇÃO, EM FERRO GALVANIZADO, 3" X 2", CONEXÃO ROSQUEADA, INSTALADO EM REDE DE ALIMENTAÇÃO PARA SPRINKLER - FORNECIMENTO E INSTALAÇÃO. AF_01/2026</t>
  </si>
  <si>
    <t>LUVA DE REDUÇÃO, EM FERRO GALVANIZADO, 3/4" X 1/2", CONEXÃO ROSQUEADA, INSTALADO EM RAMAIS E SUB-RAMAIS DE GÁS - FORNECIMENTO E INSTALAÇÃO. AF_01/2026</t>
  </si>
  <si>
    <t>LUVA DE REDUÇÃO, EM FERRO GALVANIZADO, 4" X 2 1/2", CONEXÃO ROSQUEADA, INSTALADO EM PRUMADAS - FORNECIMENTO E INSTALAÇÃO. AF_01/2026</t>
  </si>
  <si>
    <t>LUVA DE REDUÇÃO, EM FERRO GALVANIZADO, 4" X 2 1/2", CONEXÃO ROSQUEADA, INSTALADO EM REDE DE ALIMENTAÇÃO PARA HIDRANTE - FORNECIMENTO E INSTALAÇÃO. AF_01/2026</t>
  </si>
  <si>
    <t>LUVA DE REDUÇÃO, EM FERRO GALVANIZADO, 4" X 2", CONEXÃO ROSQUEADA, INSTALADO EM PRUMADAS - FORNECIMENTO E INSTALAÇÃO. AF_01/2026</t>
  </si>
  <si>
    <t>LUVA DE REDUÇÃO, EM FERRO GALVANIZADO, 4" X 2", CONEXÃO ROSQUEADA, INSTALADO EM REDE DE ALIMENTAÇÃO PARA HIDRANTE - FORNECIMENTO E INSTALAÇÃO. AF_01/2026</t>
  </si>
  <si>
    <t>LUVA DE REDUÇÃO, EM FERRO GALVANIZADO, 4" X 3", CONEXÃO ROSQUEADA, INSTALADO EM PRUMADAS - FORNECIMENTO E INSTALAÇÃO. AF_01/2026</t>
  </si>
  <si>
    <t>LUVA DE REDUÇÃO, EM FERRO GALVANIZADO, 4" X 3", CONEXÃO ROSQUEADA, INSTALADO EM REDE DE ALIMENTAÇÃO PARA HIDRANTE - FORNECIMENTO E INSTALAÇÃO. AF_01/2026</t>
  </si>
  <si>
    <t>LUVA, EM AÇO, CONEXÃO SOLDADA, DN 15 (1/2"), INSTALADO EM RAMAIS E SUB-RAMAIS DE GÁS - FORNECIMENTO E INSTALAÇÃO. AF_01/2026</t>
  </si>
  <si>
    <t>LUVA, EM AÇO, CONEXÃO SOLDADA, DN 20 (3/4"), INSTALADO EM RAMAIS E SUB-RAMAIS DE GÁS - FORNECIMENTO E INSTALAÇÃO. AF_01/2026</t>
  </si>
  <si>
    <t>LUVA, EM AÇO, CONEXÃO SOLDADA, DN 25 (1"), INSTALADO EM RAMAIS E SUB-RAMAIS DE GÁS - FORNECIMENTO E INSTALAÇÃO. AF_01/2026</t>
  </si>
  <si>
    <t>LUVA, EM AÇO, CONEXÃO SOLDADA, DN 25 (1"), INSTALADO EM REDE DE ALIMENTAÇÃO PARA HIDRANTE - FORNECIMENTO E INSTALAÇÃO. AF_01/2026</t>
  </si>
  <si>
    <t>LUVA, EM AÇO, CONEXÃO SOLDADA, DN 25 (1"), INSTALADO EM REDE DE ALIMENTAÇÃO PARA SPRINKLER - FORNECIMENTO E INSTALAÇÃO. AF_01/2026</t>
  </si>
  <si>
    <t>LUVA, EM AÇO, CONEXÃO SOLDADA, DN 32 (1 1/4"), INSTALADO EM REDE DE ALIMENTAÇÃO PARA HIDRANTE - FORNECIMENTO E INSTALAÇÃO. AF_01/2026</t>
  </si>
  <si>
    <t>LUVA, EM AÇO, CONEXÃO SOLDADA, DN 32 (1 1/4"), INSTALADO EM REDE DE ALIMENTAÇÃO PARA SPRINKLER - FORNECIMENTO E INSTALAÇÃO. AF_01/2026</t>
  </si>
  <si>
    <t>LUVA, EM AÇO, CONEXÃO SOLDADA, DN 40 (1 1/2"), INSTALADO EM REDE DE ALIMENTAÇÃO PARA HIDRANTE - FORNECIMENTO E INSTALAÇÃO. AF_01/2026</t>
  </si>
  <si>
    <t>LUVA, EM AÇO, CONEXÃO SOLDADA, DN 40 (1 1/2"), INSTALADO EM REDE DE ALIMENTAÇÃO PARA SPRINKLER - FORNECIMENTO E INSTALAÇÃO. AF_01/2026</t>
  </si>
  <si>
    <t>LUVA, EM AÇO, CONEXÃO SOLDADA, DN 50 (2"), INSTALADO EM PRUMADAS - FORNECIMENTO E INSTALAÇÃO. AF_01/2026</t>
  </si>
  <si>
    <t>LUVA, EM AÇO, CONEXÃO SOLDADA, DN 50 (2"), INSTALADO EM REDE DE ALIMENTAÇÃO PARA HIDRANTE - FORNECIMENTO E INSTALAÇÃO. AF_01/2026</t>
  </si>
  <si>
    <t>LUVA, EM AÇO, CONEXÃO SOLDADA, DN 50 (2"), INSTALADO EM REDE DE ALIMENTAÇÃO PARA SPRINKLER - FORNECIMENTO E INSTALAÇÃO. AF_01/2026</t>
  </si>
  <si>
    <t>LUVA, EM AÇO, CONEXÃO SOLDADA, DN 65 (2 1/2"), INSTALADO EM PRUMADAS - FORNECIMENTO E INSTALAÇÃO. AF_01/2026</t>
  </si>
  <si>
    <t>LUVA, EM AÇO, CONEXÃO SOLDADA, DN 65 (2 1/2"), INSTALADO EM REDE DE ALIMENTAÇÃO PARA HIDRANTE - FORNECIMENTO E INSTALAÇÃO. AF_01/2026</t>
  </si>
  <si>
    <t>LUVA, EM AÇO, CONEXÃO SOLDADA, DN 65 (2 1/2"), INSTALADO EM REDE DE ALIMENTAÇÃO PARA SPRINKLER - FORNECIMENTO E INSTALAÇÃO. AF_01/2026</t>
  </si>
  <si>
    <t>LUVA, EM AÇO, CONEXÃO SOLDADA, DN 80 (3"), INSTALADO EM PRUMADAS - FORNECIMENTO E INSTALAÇÃO. AF_01/2026</t>
  </si>
  <si>
    <t>LUVA, EM AÇO, CONEXÃO SOLDADA, DN 80 (3"), INSTALADO EM REDE DE ALIMENTAÇÃO PARA HIDRANTE - FORNECIMENTO E INSTALAÇÃO. AF_01/2026</t>
  </si>
  <si>
    <t>LUVA, EM AÇO, CONEXÃO SOLDADA, DN 80 (3"), INSTALADO EM REDE DE ALIMENTAÇÃO PARA SPRINKLER - FORNECIMENTO E INSTALAÇÃO. AF_01/2026</t>
  </si>
  <si>
    <t>LUVA, EM FERRO GALVANIZADO, 4", CONEXÃO ROSQUEADA, INSTALADO EM PRUMADAS - FORNECIMENTO E INSTALAÇÃO. AF_01/2026</t>
  </si>
  <si>
    <t>LUVA, EM FERRO GALVANIZADO, 4", CONEXÃO ROSQUEADA, INSTALADO EM REDE DE ALIMENTAÇÃO PARA HIDRANTE - FORNECIMENTO E INSTALAÇÃO. AF_01/2026</t>
  </si>
  <si>
    <t>LUVA, EM FERRO GALVANIZADO, CONEXÃO ROSQUEADA, DN 15 (1/2"), INSTALADO EM RAMAIS E SUB-RAMAIS DE GÁS - FORNECIMENTO E INSTALAÇÃO. AF_01/2026</t>
  </si>
  <si>
    <t>LUVA, EM FERRO GALVANIZADO, CONEXÃO ROSQUEADA, DN 20 (3/4"), INSTALADO EM RAMAIS E SUB-RAMAIS DE GÁS - FORNECIMENTO E INSTALAÇÃO. AF_01/2026</t>
  </si>
  <si>
    <t>LUVA, EM FERRO GALVANIZADO, CONEXÃO ROSQUEADA, DN 25 (1"), INSTALADO EM RAMAIS E SUB-RAMAIS DE GÁS - FORNECIMENTO E INSTALAÇÃO. AF_01/2026</t>
  </si>
  <si>
    <t>LUVA, EM FERRO GALVANIZADO, CONEXÃO ROSQUEADA, DN 25 (1"), INSTALADO EM REDE DE ALIMENTAÇÃO PARA SPRINKLER - FORNECIMENTO E INSTALAÇÃO. AF_01/2026</t>
  </si>
  <si>
    <t>LUVA, EM FERRO GALVANIZADO, CONEXÃO ROSQUEADA, DN 32 (1 1/4"), INSTALADO EM REDE DE ALIMENTAÇÃO PARA SPRINKLER - FORNECIMENTO E INSTALAÇÃO. AF_01/2026</t>
  </si>
  <si>
    <t>LUVA, EM FERRO GALVANIZADO, CONEXÃO ROSQUEADA, DN 40 (1 1/2"), INSTALADO EM REDE DE ALIMENTAÇÃO PARA SPRINKLER - FORNECIMENTO E INSTALAÇÃO. AF_01/2026</t>
  </si>
  <si>
    <t>LUVA, EM FERRO GALVANIZADO, CONEXÃO ROSQUEADA, DN 50 (2"), INSTALADO EM REDE DE ALIMENTAÇÃO PARA SPRINKLER - FORNECIMENTO E INSTALAÇÃO. AF_01/2026</t>
  </si>
  <si>
    <t>LUVA, EM FERRO GALVANIZADO, CONEXÃO ROSQUEADA, DN 65 (2 1/2"), INSTALADO EM REDE DE ALIMENTAÇÃO PARA SPRINKLER - FORNECIMENTO E INSTALAÇÃO. AF_01/2026</t>
  </si>
  <si>
    <t>LUVA, EM FERRO GALVANIZADO, CONEXÃO ROSQUEADA, DN 80 (3"), INSTALADO EM REDE DE ALIMENTAÇÃO PARA SPRINKLER - FORNECIMENTO E INSTALAÇÃO. AF_01/2026</t>
  </si>
  <si>
    <t>LUVA, EM FERRO GALVANIZADO, DN 25 (1"), CONEXÃO ROSQUEADA, INSTALADO EM REDE DE ALIMENTAÇÃO PARA HIDRANTE - FORNECIMENTO E INSTALAÇÃO. AF_01/2026</t>
  </si>
  <si>
    <t>LUVA, EM FERRO GALVANIZADO, DN 32 (1 1/4"), CONEXÃO ROSQUEADA, INSTALADO EM REDE DE ALIMENTAÇÃO PARA HIDRANTE - FORNECIMENTO E INSTALAÇÃO. AF_01/2026</t>
  </si>
  <si>
    <t>LUVA, EM FERRO GALVANIZADO, DN 40 (1 1/2"), CONEXÃO ROSQUEADA, INSTALADO EM REDE DE ALIMENTAÇÃO PARA HIDRANTE - FORNECIMENTO E INSTALAÇÃO. AF_01/2026</t>
  </si>
  <si>
    <t>LUVA, EM FERRO GALVANIZADO, DN 50 (2"), CONEXÃO ROSQUEADA, INSTALADO EM PRUMADAS - FORNECIMENTO E INSTALAÇÃO. AF_01/2026</t>
  </si>
  <si>
    <t>LUVA, EM FERRO GALVANIZADO, DN 50 (2"), CONEXÃO ROSQUEADA, INSTALADO EM REDE DE ALIMENTAÇÃO PARA HIDRANTE - FORNECIMENTO E INSTALAÇÃO. AF_01/2026</t>
  </si>
  <si>
    <t>LUVA, EM FERRO GALVANIZADO, DN 65 (2 1/2"), CONEXÃO ROSQUEADA, INSTALADO EM PRUMADAS - FORNECIMENTO E INSTALAÇÃO. AF_01/2026</t>
  </si>
  <si>
    <t>LUVA, EM FERRO GALVANIZADO, DN 65 (2 1/2"), CONEXÃO ROSQUEADA, INSTALADO EM REDE DE ALIMENTAÇÃO PARA HIDRANTE - FORNECIMENTO E INSTALAÇÃO. AF_01/2026</t>
  </si>
  <si>
    <t>LUVA, EM FERRO GALVANIZADO, DN 80 (3"), CONEXÃO ROSQUEADA, INSTALADO EM PRUMADAS - FORNECIMENTO E INSTALAÇÃO. AF_01/2026</t>
  </si>
  <si>
    <t>LUVA, EM FERRO GALVANIZADO, DN 80 (3"), CONEXÃO ROSQUEADA, INSTALADO EM REDE DE ALIMENTAÇÃO PARA HIDRANTE - FORNECIMENTO E INSTALAÇÃO. AF_01/2026</t>
  </si>
  <si>
    <t>MANÔMETRO 0 A 200 PSI (0 A 14 KGF/CM2), D = 50MM - FORNECIMENTO E INSTALAÇÃO. AF_01/2026</t>
  </si>
  <si>
    <t>NIPLE, EM FERRO GALVANIZADO, 4", CONEXÃO ROSQUEADA, INSTALADO EM PRUMADAS - FORNECIMENTO E INSTALAÇÃO. AF_01/2026</t>
  </si>
  <si>
    <t>NIPLE, EM FERRO GALVANIZADO, 4", CONEXÃO ROSQUEADA, INSTALADO EM REDE DE ALIMENTAÇÃO PARA HIDRANTE - FORNECIMENTO E INSTALAÇÃO. AF_01/2026</t>
  </si>
  <si>
    <t>NIPLE, EM FERRO GALVANIZADO, CONEXÃO ROSQUEADA, DN 15 (1/2"), INSTALADO EM RAMAIS E SUB-RAMAIS DE GÁS - FORNECIMENTO E INSTALAÇÃO. AF_01/2026</t>
  </si>
  <si>
    <t>NIPLE, EM FERRO GALVANIZADO, CONEXÃO ROSQUEADA, DN 20 (3/4"), INSTALADO EM RAMAIS E SUB-RAMAIS DE GÁS - FORNECIMENTO E INSTALAÇÃO. AF_01/2026</t>
  </si>
  <si>
    <t>NIPLE, EM FERRO GALVANIZADO, CONEXÃO ROSQUEADA, DN 25 (1"), INSTALADO EM RAMAIS E SUB-RAMAIS DE GÁS - FORNECIMENTO E INSTALAÇÃO. AF_01/2026</t>
  </si>
  <si>
    <t>NIPLE, EM FERRO GALVANIZADO, CONEXÃO ROSQUEADA, DN 25 (1"), INSTALADO EM REDE DE ALIMENTAÇÃO PARA SPRINKLER - FORNECIMENTO E INSTALAÇÃO. AF_01/2026</t>
  </si>
  <si>
    <t>NIPLE, EM FERRO GALVANIZADO, CONEXÃO ROSQUEADA, DN 32 (1 1/4"), INSTALADO EM REDE DE ALIMENTAÇÃO PARA SPRINKLER - FORNECIMENTO E INSTALAÇÃO. AF_01/2026</t>
  </si>
  <si>
    <t>NIPLE, EM FERRO GALVANIZADO, CONEXÃO ROSQUEADA, DN 40 (1 1/2"), INSTALADO EM REDE DE ALIMENTAÇÃO PARA SPRINKLER - FORNECIMENTO E INSTALAÇÃO. AF_01/2026</t>
  </si>
  <si>
    <t>NIPLE, EM FERRO GALVANIZADO, CONEXÃO ROSQUEADA, DN 50 (2"), INSTALADO EM REDE DE ALIMENTAÇÃO PARA SPRINKLER - FORNECIMENTO E INSTALAÇÃO. AF_01/2026</t>
  </si>
  <si>
    <t>NIPLE, EM FERRO GALVANIZADO, CONEXÃO ROSQUEADA, DN 65 (2 1/2"), INSTALADO EM REDE DE ALIMENTAÇÃO PARA SPRINKLER - FORNECIMENTO E INSTALAÇÃO. AF_01/2026</t>
  </si>
  <si>
    <t>NIPLE, EM FERRO GALVANIZADO, CONEXÃO ROSQUEADA, DN 80 (3"), INSTALADO EM REDE DE ALIMENTAÇÃO PARA SPRINKLER - FORNECIMENTO E INSTALAÇÃO. AF_01/2026</t>
  </si>
  <si>
    <t>NIPLE, EM FERRO GALVANIZADO, DN 25 (1"), CONEXÃO ROSQUEADA, INSTALADO EM REDE DE ALIMENTAÇÃO PARA HIDRANTE - FORNECIMENTO E INSTALAÇÃO. AF_01/2026</t>
  </si>
  <si>
    <t>NIPLE, EM FERRO GALVANIZADO, DN 32 (1 1/4"), CONEXÃO ROSQUEADA, INSTALADO EM REDE DE ALIMENTAÇÃO PARA HIDRANTE - FORNECIMENTO E INSTALAÇÃO. AF_01/2026</t>
  </si>
  <si>
    <t>NIPLE, EM FERRO GALVANIZADO, DN 40 (1 1/2"), CONEXÃO ROSQUEADA, INSTALADO EM REDE DE ALIMENTAÇÃO PARA HIDRANTE - FORNECIMENTO E INSTALAÇÃO. AF_01/2026</t>
  </si>
  <si>
    <t>NIPLE, EM FERRO GALVANIZADO, DN 50 (2"), CONEXÃO ROSQUEADA, INSTALADO EM PRUMADAS - FORNECIMENTO E INSTALAÇÃO. AF_01/2026</t>
  </si>
  <si>
    <t>NIPLE, EM FERRO GALVANIZADO, DN 50 (2"), CONEXÃO ROSQUEADA, INSTALADO EM REDE DE ALIMENTAÇÃO PARA HIDRANTE - FORNECIMENTO E INSTALAÇÃO. AF_01/2026</t>
  </si>
  <si>
    <t>NIPLE, EM FERRO GALVANIZADO, DN 65 (2 1/2"), CONEXÃO ROSQUEADA, INSTALADO EM PRUMADAS - FORNECIMENTO E INSTALAÇÃO. AF_01/2026</t>
  </si>
  <si>
    <t>NIPLE, EM FERRO GALVANIZADO, DN 65 (2 1/2"), CONEXÃO ROSQUEADA, INSTALADO EM REDE DE ALIMENTAÇÃO PARA HIDRANTE - FORNECIMENTO E INSTALAÇÃO. AF_01/2026</t>
  </si>
  <si>
    <t>NIPLE, EM FERRO GALVANIZADO, DN 80 (3"), CONEXÃO ROSQUEADA, INSTALADO EM PRUMADAS - FORNECIMENTO E INSTALAÇÃO. AF_01/2026</t>
  </si>
  <si>
    <t>NIPLE, EM FERRO GALVANIZADO, DN 80 (3"), CONEXÃO ROSQUEADA, INSTALADO EM REDE DE ALIMENTAÇÃO PARA HIDRANTE - FORNECIMENTO E INSTALAÇÃO. AF_01/2026</t>
  </si>
  <si>
    <t>REGISTRO DE RECALQUE, HIDRANTE SUBTERRÂNEO PREDIAL, 65 MM - FORNECIMENTO E INSTALAÇÃO. AF_01/2026</t>
  </si>
  <si>
    <t>SPRINKLER TIPO PENDENTE, 68 °C, UNIÃO POR ROSCA DN 15 (1/2") - FORNECIMENTO E INSTALAÇÃO. AF_01/2026</t>
  </si>
  <si>
    <t>TUBO DE AÇO GALVANIZADO COM COSTURA, CLASSE MÉDIA, CONEXÃO RANHURADA, DN 50 (2"), INSTALADO EM PRUMADAS - FORNECIMENTO E INSTALAÇÃO. AF_01/2026</t>
  </si>
  <si>
    <t>TUBO DE AÇO GALVANIZADO COM COSTURA, CLASSE MÉDIA, CONEXÃO RANHURADA, DN 65 (2 1/2"), INSTALADO EM PRUMADAS - FORNECIMENTO E INSTALAÇÃO. AF_01/2026</t>
  </si>
  <si>
    <t>TUBO DE AÇO GALVANIZADO COM COSTURA, CLASSE MÉDIA, CONEXÃO RANHURADA, DN 80 (3"), INSTALADO EM PRUMADAS - FORNECIMENTO E INSTALAÇÃO. AF_01/2026</t>
  </si>
  <si>
    <t>TUBO DE AÇO GALVANIZADO COM COSTURA, CLASSE MÉDIA, CONEXÃO ROSQUEADA, DN 15 (1/2"), INSTALADO EM RAMAIS E SUB-RAMAIS DE GÁS - FORNECIMENTO E INSTALAÇÃO. AF_01/2026</t>
  </si>
  <si>
    <t>TUBO DE AÇO GALVANIZADO COM COSTURA, CLASSE MÉDIA, CONEXÃO ROSQUEADA, DN 20 (3/4"), INSTALADO EM RAMAIS E SUB-RAMAIS DE GÁS - FORNECIMENTO E INSTALAÇÃO. AF_01/2026</t>
  </si>
  <si>
    <t>TUBO DE AÇO GALVANIZADO COM COSTURA, CLASSE MÉDIA, CONEXÃO ROSQUEADA, DN 25 (1"), INSTALADO EM RAMAIS E SUB-RAMAIS DE GÁS - FORNECIMENTO E INSTALAÇÃO. AF_01/2026</t>
  </si>
  <si>
    <t>TUBO DE AÇO GALVANIZADO COM COSTURA, CLASSE MÉDIA, CONEXÃO ROSQUEADA, DN 25 (1"), INSTALADO EM REDE DE ALIMENTAÇÃO PARA SPRINKLER - FORNECIMENTO E INSTALAÇÃO. AF_01/2026</t>
  </si>
  <si>
    <t>TUBO DE AÇO GALVANIZADO COM COSTURA, CLASSE MÉDIA, CONEXÃO ROSQUEADA, DN 32 (1 1/4"), INSTALADO EM REDE DE ALIMENTAÇÃO PARA SPRINKLER - FORNECIMENTO E INSTALAÇÃO. AF_01/2026</t>
  </si>
  <si>
    <t>TUBO DE AÇO GALVANIZADO COM COSTURA, CLASSE MÉDIA, CONEXÃO ROSQUEADA, DN 40 (1 1/2"), INSTALADO EM REDE DE ALIMENTAÇÃO PARA SPRINKLER - FORNECIMENTO E INSTALAÇÃO. AF_01/2026</t>
  </si>
  <si>
    <t>TUBO DE AÇO GALVANIZADO COM COSTURA, CLASSE MÉDIA, CONEXÃO ROSQUEADA, DN 50 (2"), INSTALADO EM REDE DE ALIMENTAÇÃO PARA SPRINKLER - FORNECIMENTO E INSTALAÇÃO. AF_01/2026</t>
  </si>
  <si>
    <t>TUBO DE AÇO GALVANIZADO COM COSTURA, CLASSE MÉDIA, CONEXÃO ROSQUEADA, DN 65 (2 1/2"), INSTALADO EM REDE DE ALIMENTAÇÃO PARA SPRINKLER - FORNECIMENTO E INSTALAÇÃO. AF_01/2026</t>
  </si>
  <si>
    <t>TUBO DE AÇO GALVANIZADO COM COSTURA, CLASSE MÉDIA, CONEXÃO ROSQUEADA, DN 80 (3"), INSTALADO EM REDE DE ALIMENTAÇÃO PARA SPRINKLER - FORNECIMENTO E INSTALAÇÃO. AF_01/2026</t>
  </si>
  <si>
    <t>TUBO DE AÇO GALVANIZADO COM COSTURA, CLASSE MÉDIA, DN 100 (4"), CONEXÃO ROSQUEADA, INSTALADO EM PRUMADAS - FORNECIMENTO E INSTALAÇÃO. AF_01/2026</t>
  </si>
  <si>
    <t>TUBO DE AÇO GALVANIZADO COM COSTURA, CLASSE MÉDIA, DN 100 (4"), CONEXÃO ROSQUEADA, INSTALADO EM REDE DE ALIMENTAÇÃO PARA HIDRANTE - FORNECIMENTO E INSTALAÇÃO. AF_01/2026</t>
  </si>
  <si>
    <t>TUBO DE AÇO GALVANIZADO COM COSTURA, CLASSE MÉDIA, DN 25 (1"), CONEXÃO ROSQUEADA, INSTALADO EM REDE DE ALIMENTAÇÃO PARA HIDRANTE - FORNECIMENTO E INSTALAÇÃO. AF_01/2026</t>
  </si>
  <si>
    <t>TUBO DE AÇO GALVANIZADO COM COSTURA, CLASSE MÉDIA, DN 32 (1 1/4"), CONEXÃO ROSQUEADA, INSTALADO EM REDE DE ALIMENTAÇÃO PARA HIDRANTE - FORNECIMENTO E INSTALAÇÃO. AF_01/2026</t>
  </si>
  <si>
    <t>TUBO DE AÇO GALVANIZADO COM COSTURA, CLASSE MÉDIA, DN 40 (1 1/2"), CONEXÃO ROSQUEADA, INSTALADO EM REDE DE ALIMENTAÇÃO PARA HIDRANTE - FORNECIMENTO E INSTALAÇÃO. AF_01/2026</t>
  </si>
  <si>
    <t>TUBO DE AÇO GALVANIZADO COM COSTURA, CLASSE MÉDIA, DN 50 (2"), CONEXÃO ROSQUEADA, INSTALADO EM PRUMADAS - FORNECIMENTO E INSTALAÇÃO. AF_01/2026</t>
  </si>
  <si>
    <t>TUBO DE AÇO GALVANIZADO COM COSTURA, CLASSE MÉDIA, DN 50 (2"), CONEXÃO ROSQUEADA, INSTALADO EM REDE DE ALIMENTAÇÃO PARA HIDRANTE - FORNECIMENTO E INSTALAÇÃO. AF_01/2026</t>
  </si>
  <si>
    <t>TUBO DE AÇO GALVANIZADO COM COSTURA, CLASSE MÉDIA, DN 65 (2 1/2"), CONEXÃO ROSQUEADA, INSTALADO EM PRUMADAS - FORNECIMENTO E INSTALAÇÃO. AF_01/2026</t>
  </si>
  <si>
    <t>TUBO DE AÇO GALVANIZADO COM COSTURA, CLASSE MÉDIA, DN 65 (2 1/2"), CONEXÃO ROSQUEADA, INSTALADO EM REDE DE ALIMENTAÇÃO PARA HIDRANTE - FORNECIMENTO E INSTALAÇÃO. AF_01/2026</t>
  </si>
  <si>
    <t>TUBO DE AÇO GALVANIZADO COM COSTURA, CLASSE MÉDIA, DN 80 (3"), CONEXÃO ROSQUEADA, INSTALADO EM PRUMADAS - FORNECIMENTO E INSTALAÇÃO. AF_01/2026</t>
  </si>
  <si>
    <t>TUBO DE AÇO GALVANIZADO COM COSTURA, CLASSE MÉDIA, DN 80 (3"), CONEXÃO ROSQUEADA, INSTALADO EM REDE DE ALIMENTAÇÃO PARA HIDRANTE - FORNECIMENTO E INSTALAÇÃO. AF_01/2026</t>
  </si>
  <si>
    <t>TUBO DE AÇO PRETO SEM COSTURA, CLASSE MÉDIA, CONEXÃO SOLDADA, DN 15 (1/2"), INSTALADO EM RAMAIS E SUB-RAMAIS DE GÁS - FORNECIMENTO E INSTALAÇÃO. AF_01/2026</t>
  </si>
  <si>
    <t>TUBO DE AÇO PRETO SEM COSTURA, CLASSE MÉDIA, CONEXÃO SOLDADA, DN 20 (3/4"), INSTALADO EM RAMAIS E SUB-RAMAIS DE GÁS - FORNECIMENTO E INSTALAÇÃO. AF_01/2026</t>
  </si>
  <si>
    <t>TUBO DE AÇO PRETO SEM COSTURA, CLASSE MÉDIA, CONEXÃO SOLDADA, DN 25 (1"), INSTALADO EM RAMAIS E SUB-RAMAIS DE GÁS - FORNECIMENTO E INSTALAÇÃO. AF_01/2026</t>
  </si>
  <si>
    <t>TUBO DE AÇO PRETO SEM COSTURA, CONEXÃO SOLDADA, DN 25 (1"), INSTALADO EM REDE DE ALIMENTAÇÃO PARA HIDRANTE - FORNECIMENTO E INSTALAÇÃO. AF_01/2026</t>
  </si>
  <si>
    <t>TUBO DE AÇO PRETO SEM COSTURA, CONEXÃO SOLDADA, DN 25 (1"), INSTALADO EM REDE DE ALIMENTAÇÃO PARA SPRINKLER - FORNECIMENTO E INSTALAÇÃO. AF_01/2026</t>
  </si>
  <si>
    <t>TUBO DE AÇO PRETO SEM COSTURA, CONEXÃO SOLDADA, DN 32 (1 1/4"), INSTALADO EM REDE DE ALIMENTAÇÃO PARA HIDRANTE - FORNECIMENTO E INSTALAÇÃO. AF_01/2026</t>
  </si>
  <si>
    <t>TUBO DE AÇO PRETO SEM COSTURA, CONEXÃO SOLDADA, DN 32 (1 1/4"), INSTALADO EM REDE DE ALIMENTAÇÃO PARA SPRINKLER - FORNECIMENTO E INSTALAÇÃO. AF_01/2026</t>
  </si>
  <si>
    <t>TUBO DE AÇO PRETO SEM COSTURA, CONEXÃO SOLDADA, DN 40 (1 1/2"), INSTALADO EM REDE DE ALIMENTAÇÃO PARA HIDRANTE - FORNECIMENTO E INSTALAÇÃO. AF_01/2026</t>
  </si>
  <si>
    <t>TUBO DE AÇO PRETO SEM COSTURA, CONEXÃO SOLDADA, DN 40 (1 1/2"), INSTALADO EM REDE DE ALIMENTAÇÃO PARA SPRINKLER - FORNECIMENTO E INSTALAÇÃO. AF_01/2026</t>
  </si>
  <si>
    <t>TUBO DE AÇO PRETO SEM COSTURA, CONEXÃO SOLDADA, DN 50 (2"), INSTALADO EM PRUMADAS - FORNECIMENTO E INSTALAÇÃO. AF_01/2026</t>
  </si>
  <si>
    <t>TUBO DE AÇO PRETO SEM COSTURA, CONEXÃO SOLDADA, DN 50 (2"), INSTALADO EM REDE DE ALIMENTAÇÃO PARA HIDRANTE - FORNECIMENTO E INSTALAÇÃO. AF_01/2026</t>
  </si>
  <si>
    <t>TUBO DE AÇO PRETO SEM COSTURA, CONEXÃO SOLDADA, DN 50 (2"), INSTALADO EM REDE DE ALIMENTAÇÃO PARA SPRINKLER - FORNECIMENTO E INSTALAÇÃO. AF_01/2026</t>
  </si>
  <si>
    <t>TUBO DE AÇO PRETO SEM COSTURA, CONEXÃO SOLDADA, DN 65 (2 1/2"), INSTALADO EM PRUMADAS - FORNECIMENTO E INSTALAÇÃO. AF_01/2026</t>
  </si>
  <si>
    <t>TUBO DE AÇO PRETO SEM COSTURA, CONEXÃO SOLDADA, DN 65 (2 1/2"), INSTALADO EM REDE DE ALIMENTAÇÃO PARA HIDRANTE - FORNECIMENTO E INSTALAÇÃO. AF_01/2026</t>
  </si>
  <si>
    <t>TUBO DE AÇO PRETO SEM COSTURA, CONEXÃO SOLDADA, DN 65 (2 1/2"), INSTALADO EM REDE DE ALIMENTAÇÃO PARA SPRINKLER - FORNECIMENTO E INSTALAÇÃO. AF_01/2026</t>
  </si>
  <si>
    <t>TUBO DE AÇO PRETO SEM COSTURA, CONEXÃO SOLDADA, DN 80 (3"), INSTALADO EM PRUMADAS - FORNECIMENTO E INSTALAÇÃO. AF_01/2026</t>
  </si>
  <si>
    <t>TUBO DE AÇO PRETO SEM COSTURA, CONEXÃO SOLDADA, DN 80 (3"), INSTALADO EM REDE DE ALIMENTAÇÃO PARA HIDRANTE - FORNECIMENTO E INSTALAÇÃO. AF_01/2026</t>
  </si>
  <si>
    <t>TUBO DE AÇO PRETO SEM COSTURA, CONEXÃO SOLDADA, DN 80 (3"), INSTALADO EM REDE DE ALIMENTAÇÃO PARA SPRINKLER - FORNECIMENTO E INSTALAÇÃO. AF_01/2026</t>
  </si>
  <si>
    <t>TÊ, EM AÇO, CONEXÃO RANHURADA, DN 50 (2"), INSTALADO EM PRUMADAS - FORNECIMENTO E INSTALAÇÃO. AF_01/2026</t>
  </si>
  <si>
    <t>TÊ, EM AÇO, CONEXÃO RANHURADA, DN 65 (2 1/2"), INSTALADO EM PRUMADAS - FORNECIMENTO E INSTALAÇÃO. AF_01/2026</t>
  </si>
  <si>
    <t>TÊ, EM AÇO, CONEXÃO RANHURADA, DN 80 (3"), INSTALADO EM PRUMADAS - FORNECIMENTO E INSTALAÇÃO. AF_01/2026</t>
  </si>
  <si>
    <t>TÊ, EM AÇO, CONEXÃO SOLDADA, DN 15 (1/2"), INSTALADO EM RAMAIS E SUB-RAMAIS DE GÁS - FORNECIMENTO E INSTALAÇÃO. AF_01/2026</t>
  </si>
  <si>
    <t>TÊ, EM AÇO, CONEXÃO SOLDADA, DN 20 (3/4"), INSTALADO EM RAMAIS E SUB-RAMAIS DE GÁS - FORNECIMENTO E INSTALAÇÃO. AF_01/2026</t>
  </si>
  <si>
    <t>TÊ, EM AÇO, CONEXÃO SOLDADA, DN 25 (1"), INSTALADO EM RAMAIS E SUB-RAMAIS DE GÁS - FORNECIMENTO E INSTALAÇÃO. AF_01/2026</t>
  </si>
  <si>
    <t>TÊ, EM AÇO, CONEXÃO SOLDADA, DN 25 (1"), INSTALADO EM REDE DE ALIMENTAÇÃO PARA HIDRANTE - FORNECIMENTO E INSTALAÇÃO. AF_01/2026</t>
  </si>
  <si>
    <t>TÊ, EM AÇO, CONEXÃO SOLDADA, DN 25 (1"), INSTALADO EM REDE DE ALIMENTAÇÃO PARA SPRINKLER - FORNECIMENTO E INSTALAÇÃO. AF_01/2026</t>
  </si>
  <si>
    <t>TÊ, EM AÇO, CONEXÃO SOLDADA, DN 32 (1 1/4"), INSTALADO EM REDE DE ALIMENTAÇÃO PARA HIDRANTE - FORNECIMENTO E INSTALAÇÃO. AF_01/2026</t>
  </si>
  <si>
    <t>TÊ, EM AÇO, CONEXÃO SOLDADA, DN 32 (1 1/4"), INSTALADO EM REDE DE ALIMENTAÇÃO PARA SPRINKLER - FORNECIMENTO E INSTALAÇÃO. AF_01/2026</t>
  </si>
  <si>
    <t>TÊ, EM AÇO, CONEXÃO SOLDADA, DN 40 (1 1/2"), INSTALADO EM REDE DE ALIMENTAÇÃO PARA HIDRANTE - FORNECIMENTO E INSTALAÇÃO. AF_01/2026</t>
  </si>
  <si>
    <t>TÊ, EM AÇO, CONEXÃO SOLDADA, DN 40 (1 1/2"), INSTALADO EM REDE DE ALIMENTAÇÃO PARA SPRINKLER - FORNECIMENTO E INSTALAÇÃO. AF_01/2026</t>
  </si>
  <si>
    <t>TÊ, EM AÇO, CONEXÃO SOLDADA, DN 50 (2"), INSTALADO EM PRUMADAS - FORNECIMENTO E INSTALAÇÃO. AF_01/2026</t>
  </si>
  <si>
    <t>TÊ, EM AÇO, CONEXÃO SOLDADA, DN 50 (2"), INSTALADO EM REDE DE ALIMENTAÇÃO PARA HIDRANTE - FORNECIMENTO E INSTALAÇÃO. AF_01/2026</t>
  </si>
  <si>
    <t>TÊ, EM AÇO, CONEXÃO SOLDADA, DN 50 (2"), INSTALADO EM REDE DE ALIMENTAÇÃO PARA SPRINKLER - FORNECIMENTO E INSTALAÇÃO. AF_01/2026</t>
  </si>
  <si>
    <t>TÊ, EM AÇO, CONEXÃO SOLDADA, DN 65 (2 1/2"), INSTALADO EM PRUMADAS - FORNECIMENTO E INSTALAÇÃO. AF_01/2026</t>
  </si>
  <si>
    <t>TÊ, EM AÇO, CONEXÃO SOLDADA, DN 65 (2 1/2"), INSTALADO EM REDE DE ALIMENTAÇÃO PARA HIDRANTE - FORNECIMENTO E INSTALAÇÃO. AF_01/2026</t>
  </si>
  <si>
    <t>TÊ, EM AÇO, CONEXÃO SOLDADA, DN 65 (2 1/2"), INSTALADO EM REDE DE ALIMENTAÇÃO PARA SPRINKLER - FORNECIMENTO E INSTALAÇÃO. AF_01/2026</t>
  </si>
  <si>
    <t>TÊ, EM AÇO, CONEXÃO SOLDADA, DN 80 (3"), INSTALADO EM PRUMADAS - FORNECIMENTO E INSTALAÇÃO. AF_01/2026</t>
  </si>
  <si>
    <t>TÊ, EM AÇO, CONEXÃO SOLDADA, DN 80 (3"), INSTALADO EM REDE DE ALIMENTAÇÃO PARA HIDRANTE - FORNECIMENTO E INSTALAÇÃO. AF_01/2026</t>
  </si>
  <si>
    <t>TÊ, EM AÇO, CONEXÃO SOLDADA, DN 80 (3"), INSTALADO EM REDE DE ALIMENTAÇÃO PARA SPRINKLER - FORNECIMENTO E INSTALAÇÃO. AF_01/2026</t>
  </si>
  <si>
    <t>TÊ, EM FERRO GALVANIZADO, 4", CONEXÃO ROSQUEADA, INSTALADO EM PRUMADAS - FORNECIMENTO E INSTALAÇÃO. AF_01/2026</t>
  </si>
  <si>
    <t>TÊ, EM FERRO GALVANIZADO, 4", CONEXÃO ROSQUEADA, INSTALADO EM REDE DE ALIMENTAÇÃO PARA HIDRANTE - FORNECIMENTO E INSTALAÇÃO. AF_01/2026</t>
  </si>
  <si>
    <t>TÊ, EM FERRO GALVANIZADO, CONEXÃO ROSQUEADA, DN 15 (1/2"), INSTALADO EM RAMAIS E SUB-RAMAIS DE GÁS - FORNECIMENTO E INSTALAÇÃO. AF_01/2026</t>
  </si>
  <si>
    <t>TÊ, EM FERRO GALVANIZADO, CONEXÃO ROSQUEADA, DN 20 (3/4"), INSTALADO EM RAMAIS E SUB-RAMAIS DE GÁS - FORNECIMENTO E INSTALAÇÃO. AF_01/2026</t>
  </si>
  <si>
    <t>TÊ, EM FERRO GALVANIZADO, CONEXÃO ROSQUEADA, DN 25 (1"), INSTALADO EM RAMAIS E SUB-RAMAIS DE GÁS - FORNECIMENTO E INSTALAÇÃO. AF_01/2026</t>
  </si>
  <si>
    <t>TÊ, EM FERRO GALVANIZADO, CONEXÃO ROSQUEADA, DN 25 (1"), INSTALADO EM REDE DE ALIMENTAÇÃO PARA HIDRANTE - FORNECIMENTO E INSTALAÇÃO. AF_01/2026</t>
  </si>
  <si>
    <t>TÊ, EM FERRO GALVANIZADO, CONEXÃO ROSQUEADA, DN 25 (1"), INSTALADO EM REDE DE ALIMENTAÇÃO PARA SPRINKLER - FORNECIMENTO E INSTALAÇÃO. AF_01/2026</t>
  </si>
  <si>
    <t>TÊ, EM FERRO GALVANIZADO, CONEXÃO ROSQUEADA, DN 32 (1 1/4"), INSTALADO EM REDE DE ALIMENTAÇÃO PARA HIDRANTE - FORNECIMENTO E INSTALAÇÃO. AF_01/2026</t>
  </si>
  <si>
    <t>TÊ, EM FERRO GALVANIZADO, CONEXÃO ROSQUEADA, DN 32 (1 1/4"), INSTALADO EM REDE DE ALIMENTAÇÃO PARA SPRINKLER - FORNECIMENTO E INSTALAÇÃO. AF_01/2026</t>
  </si>
  <si>
    <t>TÊ, EM FERRO GALVANIZADO, CONEXÃO ROSQUEADA, DN 40 (1 1/2"), INSTALADO EM REDE DE ALIMENTAÇÃO PARA HIDRANTE - FORNECIMENTO E INSTALAÇÃO. AF_01/2026</t>
  </si>
  <si>
    <t>TÊ, EM FERRO GALVANIZADO, CONEXÃO ROSQUEADA, DN 40 (1 1/2"), INSTALADO EM REDE DE ALIMENTAÇÃO PARA SPRINKLER - FORNECIMENTO E INSTALAÇÃO. AF_01/2026</t>
  </si>
  <si>
    <t>TÊ, EM FERRO GALVANIZADO, CONEXÃO ROSQUEADA, DN 50 (2"), INSTALADO EM REDE DE ALIMENTAÇÃO PARA HIDRANTE - FORNECIMENTO E INSTALAÇÃO- FORNECIMENTO E INSTALAÇÃO. AF_01/2026</t>
  </si>
  <si>
    <t>TÊ, EM FERRO GALVANIZADO, CONEXÃO ROSQUEADA, DN 50 (2"), INSTALADO EM REDE DE ALIMENTAÇÃO PARA SPRINKLER - FORNECIMENTO E INSTALAÇÃO. AF_01/2026</t>
  </si>
  <si>
    <t>TÊ, EM FERRO GALVANIZADO, CONEXÃO ROSQUEADA, DN 65 (2 1/2"), INSTALADO EM REDE DE ALIMENTAÇÃO PARA HIDRANTE - FORNECIMENTO E INSTALAÇÃO. AF_01/2026</t>
  </si>
  <si>
    <t>TÊ, EM FERRO GALVANIZADO, CONEXÃO ROSQUEADA, DN 65 (2 1/2"), INSTALADO EM REDE DE ALIMENTAÇÃO PARA SPRINKLER - FORNECIMENTO E INSTALAÇÃO. AF_01/2026</t>
  </si>
  <si>
    <t>TÊ, EM FERRO GALVANIZADO, CONEXÃO ROSQUEADA, DN 80 (3"), INSTALADO EM REDE DE ALIMENTAÇÃO PARA HIDRANTE - FORNECIMENTO E INSTALAÇÃO. AF_01/2026</t>
  </si>
  <si>
    <t>TÊ, EM FERRO GALVANIZADO, CONEXÃO ROSQUEADA, DN 80 (3"), INSTALADO EM REDE DE ALIMENTAÇÃO PARA SPRINKLER - FORNECIMENTO E INSTALAÇÃO. AF_01/2026</t>
  </si>
  <si>
    <t>TÊ, EM FERRO GALVANIZADO, DN 50 (2"), CONEXÃO ROSQUEADA, INSTALADO EM PRUMADAS - FORNECIMENTO E INSTALAÇÃO. AF_01/2026</t>
  </si>
  <si>
    <t>TÊ, EM FERRO GALVANIZADO, DN 65 (2 1/2"), CONEXÃO ROSQUEADA, INSTALADO EM PRUMADAS - FORNECIMENTO E INSTALAÇÃO. AF_01/2026</t>
  </si>
  <si>
    <t>TÊ, EM FERRO GALVANIZADO, DN 80 (3"), CONEXÃO ROSQUEADA, INSTALADO EM PRUMADAS - FORNECIMENTO E INSTALAÇÃO. AF_01/2026</t>
  </si>
  <si>
    <t>UNIÃO, EM FERRO GALVANIZADO, 4", CONEXÃO ROSQUEADA, INSTALADO EM PRUMADAS - FORNECIMENTO E INSTALAÇÃO. AF_01/2026</t>
  </si>
  <si>
    <t>UNIÃO, EM FERRO GALVANIZADO, 4", CONEXÃO ROSQUEADA, INSTALADO EM REDE DE ALIMENTAÇÃO PARA HIDRANTE - FORNECIMENTO E INSTALAÇÃO. AF_01/2026</t>
  </si>
  <si>
    <t>UNIÃO, EM FERRO GALVANIZADO, CONEXÃO ROSQUEADA, DN 15 (1/2"), INSTALADO EM RAMAIS E SUB-RAMAIS DE GÁS - FORNECIMENTO E INSTALAÇÃO. AF_01/2026</t>
  </si>
  <si>
    <t>UNIÃO, EM FERRO GALVANIZADO, CONEXÃO ROSQUEADA, DN 20 (3/4"), INSTALADO EM RAMAIS E SUB-RAMAIS DE GÁS - FORNECIMENTO E INSTALAÇÃO. AF_01/2026</t>
  </si>
  <si>
    <t>UNIÃO, EM FERRO GALVANIZADO, CONEXÃO ROSQUEADA, DN 25 (1"), INSTALADO EM RAMAIS E SUB-RAMAIS DE GÁS - FORNECIMENTO E INSTALAÇÃO. AF_01/2026</t>
  </si>
  <si>
    <t>UNIÃO, EM FERRO GALVANIZADO, CONEXÃO ROSQUEADA, DN 25 (1"), INSTALADO EM REDE DE ALIMENTAÇÃO PARA SPRINKLER - FORNECIMENTO E INSTALAÇÃO. AF_01/2026</t>
  </si>
  <si>
    <t>UNIÃO, EM FERRO GALVANIZADO, CONEXÃO ROSQUEADA, DN 32 (1 1/4"), INSTALADO EM REDE DE ALIMENTAÇÃO PARA SPRINKLER - FORNECIMENTO E INSTALAÇÃO. AF_01/2026</t>
  </si>
  <si>
    <t>UNIÃO, EM FERRO GALVANIZADO, CONEXÃO ROSQUEADA, DN 40 (1 1/2"), INSTALADO EM REDE DE ALIMENTAÇÃO PARA SPRINKLER - FORNECIMENTO E INSTALAÇÃO. AF_01/2026</t>
  </si>
  <si>
    <t>UNIÃO, EM FERRO GALVANIZADO, CONEXÃO ROSQUEADA, DN 50 (2"), INSTALADO EM REDE DE ALIMENTAÇÃO PARA SPRINKLER - FORNECIMENTO E INSTALAÇÃO. AF_01/2026</t>
  </si>
  <si>
    <t>UNIÃO, EM FERRO GALVANIZADO, CONEXÃO ROSQUEADA, DN 65 (2 1/2"), INSTALADO EM REDE DE ALIMENTAÇÃO PARA SPRINKLER - FORNECIMENTO E INSTALAÇÃO. AF_01/2026</t>
  </si>
  <si>
    <t>UNIÃO, EM FERRO GALVANIZADO, CONEXÃO ROSQUEADA, DN 80 (3"), INSTALADO EM REDE DE ALIMENTAÇÃO PARA SPRINKLER - FORNECIMENTO E INSTALAÇÃO. AF_01/2026</t>
  </si>
  <si>
    <t>UNIÃO, EM FERRO GALVANIZADO, DN 25 (1"), CONEXÃO ROSQUEADA, INSTALADO EM REDE DE ALIMENTAÇÃO PARA HIDRANTE - FORNECIMENTO E INSTALAÇÃO. AF_01/2026</t>
  </si>
  <si>
    <t>UNIÃO, EM FERRO GALVANIZADO, DN 32 (1 1/4"), CONEXÃO ROSQUEADA, INSTALADO EM REDE DE ALIMENTAÇÃO PARA HIDRANTE - FORNECIMENTO E INSTALAÇÃO. AF_01/2026</t>
  </si>
  <si>
    <t>UNIÃO, EM FERRO GALVANIZADO, DN 40 (1 1/2"), CONEXÃO ROSQUEADA, INSTALADO EM REDE DE ALIMENTAÇÃO PARA HIDRANTE - FORNECIMENTO E INSTALAÇÃO. AF_01/2026</t>
  </si>
  <si>
    <t>UNIÃO, EM FERRO GALVANIZADO, DN 50 (2"), CONEXÃO ROSQUEADA, INSTALADO EM PRUMADAS - FORNECIMENTO E INSTALAÇÃO. AF_01/2026</t>
  </si>
  <si>
    <t>UNIÃO, EM FERRO GALVANIZADO, DN 50 (2"), CONEXÃO ROSQUEADA, INSTALADO EM REDE DE ALIMENTAÇÃO PARA HIDRANTE - FORNECIMENTO E INSTALAÇÃO. AF_01/2026</t>
  </si>
  <si>
    <t>UNIÃO, EM FERRO GALVANIZADO, DN 65 (2 1/2"), CONEXÃO ROSQUEADA, INSTALADO EM PRUMADAS - FORNECIMENTO E INSTALAÇÃO. AF_01/2026</t>
  </si>
  <si>
    <t>UNIÃO, EM FERRO GALVANIZADO, DN 65 (2 1/2"), CONEXÃO ROSQUEADA, INSTALADO EM REDE DE ALIMENTAÇÃO PARA HIDRANTE - FORNECIMENTO E INSTALAÇÃO. AF_01/2026</t>
  </si>
  <si>
    <t>UNIÃO, EM FERRO GALVANIZADO, DN 80 (3"), CONEXÃO ROSQUEADA, INSTALADO EM PRUMADAS - FORNECIMENTO E INSTALAÇÃO. AF_01/2026</t>
  </si>
  <si>
    <t>UNIÃO, EM FERRO GALVANIZADO, DN 80 (3"), CONEXÃO ROSQUEADA, INSTALADO EM REDE DE ALIMENTAÇÃO PARA HIDRANTE - FORNECIMENTO E INSTALAÇÃO. AF_01/2026</t>
  </si>
  <si>
    <t>CONEXÃO FIXA, ROSCA FÊMEA, METÁLICA, PARA INSTALAÇÕES EM PEX MULTICAMADA, DN 16MM X 1/2", CONEXÃO POR CRIMPAGEM - FORNECIMENTO E INSTALAÇÃO. AF_01/2020</t>
  </si>
  <si>
    <t>CONEXÃO FIXA, ROSCA FÊMEA, METÁLICA, PARA INSTALAÇÕES EM PEX MULTICAMADA, DN 20MM X 3/4", CONEXÃO POR CRIMPAGEM - FORNECIMENTO E INSTALAÇÃO. AF_01/2020</t>
  </si>
  <si>
    <t>CONEXÃO FIXA, ROSCA FÊMEA, METÁLICA, PARA INSTALAÇÕES EM PEX MULTICAMADA, DN 26MM X 1", CONEXÃO POR CRIMPAGEM - FORNECIMENTO E INSTALAÇÃO. AF_01/2020</t>
  </si>
  <si>
    <t>CONEXÃO FIXA, ROSCA FÊMEA, METÁLICA, PARA INSTALAÇÕES EM PEX MULTICAMADA, DN 32MM X 1 1/4", CONEXÃO POR CRIMPAGEM - FORNECIMENTO E INSTALAÇÃO. AF_01/2020</t>
  </si>
  <si>
    <t>CONEXÃO FIXA, ROSCA MACHO, METÁLICA, PARA INSTALAÇÕES EM PEX MULTICAMADA, DN 16MM X 1/2", CONEXÃO POR CRIMPAGEM - FORNECIMENTO E INSTALAÇÃO. AF_01/2020</t>
  </si>
  <si>
    <t>CONEXÃO FIXA, ROSCA MACHO, METÁLICA, PARA INSTALAÇÕES EM PEX MULTICAMADA, DN 20MM X 3/4", CONEXÃO POR CRIMPAGEM - FORNECIMENTO E INSTALAÇÃO. AF_01/2020</t>
  </si>
  <si>
    <t>CONEXÃO FIXA, ROSCA MACHO, METÁLICA, PARA INSTALAÇÕES EM PEX MULTICAMADA, DN 26MM X 1", CONEXÃO POR CRIMPAGEM - FORNECIMENTO E INSTALAÇÃO. AF_01/2020</t>
  </si>
  <si>
    <t>CONEXÃO FIXA, ROSCA MACHO, METÁLICA, PARA INSTALAÇÕES EM PEX MULTICAMADA, DN 32MM X 1 1/4", CONEXÃO POR CRIMPAGEM - FORNECIMENTO E INSTALAÇÃO. AF_01/2020</t>
  </si>
  <si>
    <t>FIXAÇÃO DE TUBOS VERTICAIS DE MULTICAMADA, DIÂMETROS MENORES OU IGUAIS A 32 MM, COM ABRAÇADEIRA TIPO SUPORTE MÚLTIPLO, FIXADA EM PAREDE EXTERNA - FORNECIMENTO E INSTALAÇÃO. AF_01/2020</t>
  </si>
  <si>
    <t>JOELHO 90 GRAUS, PARA INSTALAÇÕES EM PEX MULTICAMADA, DN 16 MM, CONEXÃO POR CRIMPAGEM - FORNECIMENTO E INSTALAÇÃO. AF_01/2020</t>
  </si>
  <si>
    <t>JOELHO 90 GRAUS, PARA INSTALAÇÕES EM PEX MULTICAMADA, DN 20 MM, CONEXÃO POR CRIMPAGEM - FORNECIMENTO E INSTALAÇÃO. AF_01/2020</t>
  </si>
  <si>
    <t>JOELHO 90 GRAUS, PARA INSTALAÇÕES EM PEX MULTICAMADA, DN 26 MM, CONEXÃO POR CRIMPAGEM - FORNECIMENTO E INSTALAÇÃO. AF_01/2020</t>
  </si>
  <si>
    <t>JOELHO 90 GRAUS, PARA INSTALAÇÕES EM PEX MULTICAMADA, DN 32 MM, CONEXÃO POR CRIMPAGEM - FORNECIMENTO E INSTALAÇÃO. AF_01/2020</t>
  </si>
  <si>
    <t>JOELHO 90 GRAUS, ROSCA FÊMEA, PARA INSTALAÇÕES EM PEX MULTICAMADA, DN 16 MM X 1/2'', CONEXÃO POR CRIMPAGEM - FORNECIMENTO E INSTALAÇÃO. AF_01/2020</t>
  </si>
  <si>
    <t>JOELHO 90 GRAUS, ROSCA FÊMEA, PARA INSTALAÇÕES EM PEX MULTICAMADA, DN 20 MM X 3/4", CONEXÃO POR CRIMPAGEM - FORNECIMENTO E INSTALAÇÃO. AF_01/2020</t>
  </si>
  <si>
    <t>JOELHO 90 GRAUS, ROSCA FÊMEA, PARA INSTALAÇÕES EM PEX MULTICAMADA, DN 25 MM X 1'', CONEXÃO POR CRIMPAGEM - FORNECIMENTO E INSTALAÇÃO. AF_01/2020</t>
  </si>
  <si>
    <t>JOELHO 90 GRAUS, ROSCA FÊMEA, PARA INSTALAÇÕES EM PEX MULTICAMADA, DN 32 MM X 1 1/4'', CONEXÃO POR CRIMPAGEM - FORNECIMENTO E INSTALAÇÃO. AF_01/2020</t>
  </si>
  <si>
    <t>JOELHO 90 GRAUS, ROSCA MACHO, PARA INSTALAÇÕES EM PEX MULTICAMADA, DN 16 MM X 1/2'', CONEXÃO POR CRIMPAGEM - FORNECIMENTO E INSTALAÇÃO. AF_01/2020</t>
  </si>
  <si>
    <t>JOELHO 90 GRAUS, ROSCA MACHO, PARA INSTALAÇÕES EM PEX MULTICAMADA, DN 20 MM X 3/4", CONEXÃO POR CRIMPAGEM - FORNECIMENTO E INSTALAÇÃO. AF_01/2020</t>
  </si>
  <si>
    <t>JOELHO 90 GRAUS, ROSCA MACHO, PARA INSTALAÇÕES EM PEX MULTICAMADA, DN 25 MM X 1'', CONEXÃO POR CRIMPAGEM - FORNECIMENTO E INSTALAÇÃO. AF_01/2020</t>
  </si>
  <si>
    <t>JOELHO 90 GRAUS, ROSCA MACHO, PARA INSTALAÇÕES EM PEX MULTICAMADA, DN 32 MM X 1 1/4'', CONEXÃO POR CRIMPAGEM - FORNECIMENTO E INSTALAÇÃO. AF_01/2020</t>
  </si>
  <si>
    <t>KIT CAVALETE PARA GÁS - COM MEDIDOR E REGULADOR - ENTRADA INDIVIDUAL PRINCIPAL, EM AÇO GALVANIZADO DN 15 E 25 MM (1/2" E 1") - FORNECIMENTO E INSTALAÇÃO. AF_01/2020</t>
  </si>
  <si>
    <t>KIT CAVALETE PARA GÁS - SEM MEDIDOR COM REGULADOR - ENTRADA INDIVIDUAL PRINCIPAL, EM AÇO GALVANIZADO DN 15 E 25 MM (1/2" E 1") - FORNECIMENTO E INSTALAÇÃO. AF_01/2020</t>
  </si>
  <si>
    <t>LUVA DE REDUÇÃO PARA INSTALAÇÕES EM PEX MULTICAMADA, DN 20 X 16 MM, CONEXÃO POR CRIMPAGEM - FORNECIMENTO E INSTALAÇÃO. AF_01/2020</t>
  </si>
  <si>
    <t>LUVA DE REDUÇÃO PARA INSTALAÇÕES EM PEX MULTICAMADA, DN 26 X 20 MM, CONEXÃO POR CRIMPAGEM - FORNECIMENTO E INSTALAÇÃO. AF_01/2020</t>
  </si>
  <si>
    <t>LUVA DE REDUÇÃO PARA INSTALAÇÕES EM PEX MULTICAMADA, DN 32 X 26 MM, CONEXÃO POR CRIMPAGEM - FORNECIMENTO E INSTALAÇÃO. AF_01/2020</t>
  </si>
  <si>
    <t>LUVA PARA INSTALAÇÕES EM PEX MULTICAMADA, DN 16 MM, CONEXÃO POR CRIMPAGEM - FORNECIMENTO E INSTALAÇÃO. AF_01/2020</t>
  </si>
  <si>
    <t>LUVA PARA INSTALAÇÕES EM PEX MULTICAMADA, DN 20 MM, CONEXÃO POR CRIMPAGEM - FORNECIMENTO E INSTALAÇÃO. AF_01/2020</t>
  </si>
  <si>
    <t>LUVA PARA INSTALAÇÕES EM PEX MULTICAMADA, DN 26 MM, CONEXÃO POR CRIMPAGEM - FORNECIMENTO E INSTALAÇÃO. AF_01/2020</t>
  </si>
  <si>
    <t>LUVA PARA INSTALAÇÕES EM PEX MULTICAMADA, DN 32 MM, CONEXÃO POR CRIMPAGEM - FORNECIMENTO E INSTALAÇÃO. AF_01/2020</t>
  </si>
  <si>
    <t>TUBO, PEX, MULTICAMADA, COM PROTEÇÃO UV, DN 16, INSTALADO EM IMPLANTAÇÃO DE INSTALAÇÕES DE GÁS - FORNECIMENTO E INSTALAÇÃO. AF_01/2020</t>
  </si>
  <si>
    <t>TUBO, PEX, MULTICAMADA, COM PROTEÇÃO UV, DN 16, INSTALADO EM PRUMADA DE INSTALAÇÕES DE GÁS - FORNECIMENTO E INSTALAÇÃO. AF_01/2020</t>
  </si>
  <si>
    <t>TUBO, PEX, MULTICAMADA, COM PROTEÇÃO UV, DN 20, INSTALADO EM IMPLANTAÇÃO DE INSTALAÇÕES DE GÁS - FORNECIMENTO E INSTALAÇÃO. AF_01/2020</t>
  </si>
  <si>
    <t>TUBO, PEX, MULTICAMADA, COM PROTEÇÃO UV, DN 20, INSTALADO EM PRUMADA DE INSTALAÇÕES DE GÁS - FORNECIMENTO E INSTALAÇÃO. AF_01/2020</t>
  </si>
  <si>
    <t>TUBO, PEX, MULTICAMADA, COM PROTEÇÃO UV, DN 25, INSTALADO EM PRUMADA DE INSTALAÇÕES DE GÁS - FORNECIMENTO E INSTALAÇÃO. AF_01/2020</t>
  </si>
  <si>
    <t>TUBO, PEX, MULTICAMADA, COM PROTEÇÃO UV, DN 26, INSTALADO EM IMPLANTAÇÃO DE INSTALAÇÕES DE GÁS - FORNECIMENTO E INSTALAÇÃO. AF_01/2020</t>
  </si>
  <si>
    <t>TUBO, PEX, MULTICAMADA, COM PROTEÇÃO UV, DN 32, INSTALADO EM IMPLANTAÇÃO DE INSTALAÇÕES DE GÁS - FORNECIMENTO E INSTALAÇÃO. AF_01/2020</t>
  </si>
  <si>
    <t>TUBO, PEX, MULTICAMADA, COM PROTEÇÃO UV, DN 32, INSTALADO EM PRUMADA DE INSTALAÇÕES DE GÁS - FORNECIMENTO E INSTALAÇÃO. AF_01/2020</t>
  </si>
  <si>
    <t>TÊ, PARA INSTALAÇÕES EM PEX MULTICAMADA, DN 16 MM, CONEXÃO POR CRIMPAGEM - FORNECIMENTO E INSTALAÇÃO. AF_01/2020</t>
  </si>
  <si>
    <t>TÊ, PARA INSTALAÇÕES EM PEX MULTICAMADA, DN 20 MM, CONEXÃO POR CRIMPAGEM - FORNECIMENTO E INSTALAÇÃO. AF_01/2020</t>
  </si>
  <si>
    <t>TÊ, PARA INSTALAÇÕES EM PEX MULTICAMADA, DN 26 MM, CONEXÃO POR CRIMPAGEM - FORNECIMENTO E INSTALAÇÃO. AF_01/2020</t>
  </si>
  <si>
    <t>TÊ, PARA INSTALAÇÕES EM PEX MULTICAMADA, DN 32 MM, CONEXÃO POR CRIMPAGEM - FORNECIMENTO E INSTALAÇÃO. AF_01/2020</t>
  </si>
  <si>
    <t>AR CONDICIONADO JANELA, 10000 BTU/H, CICLO FRIO - FORNECIMENTO E INSTALAÇÃO. AF_11/2021</t>
  </si>
  <si>
    <t>AR CONDICIONADO JANELA, 12000 BTU/H, CICLO FRIO - FORNECIMENTO E INSTALAÇÃO. AF_11/2021</t>
  </si>
  <si>
    <t>AR CONDICIONADO JANELA, 7500 BTU/H, CICLO FRIO - FORNECIMENTO E INSTALAÇÃO. AF_11/2021</t>
  </si>
  <si>
    <t>AR CONDICIONADO SPLIT DUTO, 18000 BTU/H, CICLO QUENTE/FRIO - FORNECIMENTO E INSTALAÇÃO. AF_11/2021</t>
  </si>
  <si>
    <t>AR CONDICIONADO SPLIT DUTO, 24000 BTU/H, CICLO QUENTE/FRIO - FORNECIMENTO E INSTALAÇÃO. AF_11/2021</t>
  </si>
  <si>
    <t>AR CONDICIONADO SPLIT DUTO, 36000 BTU/H, CICLO QUENTE/FRIO - FORNECIMENTO E INSTALAÇÃO. AF_11/2021</t>
  </si>
  <si>
    <t>DAMPER DE REGULAGEM PARA SISTEMA DE AR CONDICIONADO, 1000X500 MM - FORNECIMENTO E INSTALAÇÃO. AF_11/2021</t>
  </si>
  <si>
    <t>DIFUSOR PARA SISTEMA DE AR CONDICIONADO, 400X400 MM - FORNECIMENTO E INSTALAÇÃO. AF_11/2021</t>
  </si>
  <si>
    <t>GRELHA PARA SISTEMA DE AR CONDICIONADO, 400X400 MM - FORNECIMENTO E INSTALAÇÃO. AF_11/2021</t>
  </si>
  <si>
    <t>TUBO EM COBRE FLEXÍVEL, DN 1/2", COM ISOLAMENTO, INSTALADO EM FORRO, PARA RAMAL DE ALIMENTAÇÃO DE AR CONDICIONADO, INCLUSO FIXADOR.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</si>
  <si>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</si>
  <si>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</si>
  <si>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5/8", COM ISOLAMENTO, INSTALADO EM FORRO, PARA RAMAL DE ALIMENTAÇÃO DE AR CONDICIONADO, INCLUSO FIXADOR. AF_11/2021</t>
  </si>
  <si>
    <t>COTOVELO EM COBRE, 45 GRAUS, DN 1 1/8", INSTALADO EM RAMAL DE ALIMENTAÇÃO DE AR-CONDICIONADO COM CONDENSADORA CENTRAL - FORNECIMENTO E INSTALAÇÃO. AF_07/2025</t>
  </si>
  <si>
    <t>COTOVELO EM COBRE, 45 GRAUS, DN 1 5/8", INSTALADO EM RAMAL DE ALIMENTAÇÃO DE AR-CONDICIONADO COM CONDENSADORA CENTRAL - FORNECIMENTO E INSTALAÇÃO. AF_07/2025</t>
  </si>
  <si>
    <t>COTOVELO EM COBRE, 90 GRAUS, DN 1 1/8", INSTALADO EM RAMAL DE ALIMENTAÇÃO DE AR-CONDICIONADO COM CONDENSADORA CENTRAL - FORNECIMENTO E INSTALAÇÃO. AF_07/2025</t>
  </si>
  <si>
    <t>COTOVELO EM COBRE, 90 GRAUS, DN 1 5/8", INSTALADO EM RAMAL DE ALIMENTAÇÃO DE AR-CONDICIONADO COM CONDENSADORA CENTRAL - FORNECIMENTO E INSTALAÇÃO. AF_07/2025</t>
  </si>
  <si>
    <t>LUVA EM COBRE, DN 1 1/8", INSTALADO EM RAMAL DE ALIMENTAÇÃO DE AR-CONDICIONADO COM CONDENSADORA CENTRAL - FORNECIMENTO E INSTALAÇÃO. AF_07/2025</t>
  </si>
  <si>
    <t>LUVA EM COBRE, DN 1 5/8", INSTALADO EM RAMAL DE ALIMENTAÇÃO DE AR-CONDICIONADO COM CONDENSADORA CENTRAL - FORNECIMENTO E INSTALAÇÃO. AF_07/2025</t>
  </si>
  <si>
    <t>REFINETE EM COBRE, DN 1 1/8", INSTALADO EM RAMAL DE ALIMENTAÇÃO DE AR-CONDICIONADO COM CONDENSADORA CENTRAL - INSTALAÇÃO. AF_07/2025</t>
  </si>
  <si>
    <t>REFINETE EM COBRE, DN 1 5/8", INSTALADO EM RAMAL DE ALIMENTAÇÃO DE AR-CONDICIONADO COM CONDENSADORA CENTRAL - INSTALAÇÃO. AF_07/2025</t>
  </si>
  <si>
    <t>TE EM COBRE, DN 1 1/8", INSTALADO EM RAMAL DE ALIMENTAÇÃO DE AR-CONDICIONADO COM CONDENSADORA CENTRAL - FORNECIMENTO E INSTALAÇÃO. AF_07/2025</t>
  </si>
  <si>
    <t>TE EM COBRE, DN 1 5/8", INSTALADO EM RAMAL DE ALIMENTAÇÃO DE AR-CONDICIONADO COM CONDENSADORA CENTRAL - FORNECIMENTO E INSTALAÇÃO. AF_07/2025</t>
  </si>
  <si>
    <t>TUBO EM COBRE FLEXÍVEL, DN 1/2", COM ISOLAMENTO, INSTALADO EM RAMAL DE ALIMENTAÇÃO DE AR-CONDICIONADO - FORNECIMENTO E INSTALAÇÃO. AF_07/2025</t>
  </si>
  <si>
    <t>TUBO EM COBRE FLEXÍVEL, DN 1/4", COM ISOLAMENTO, INSTALADO EM RAMAL DE ALIMENTAÇÃO DE AR-CONDICIONADO - FORNECIMENTO E INSTALAÇÃO. AF_07/2025</t>
  </si>
  <si>
    <t>TUBO EM COBRE FLEXÍVEL, DN 3/4", COM ISOLAMENTO, INSTALADO EM RAMAL DE ALIMENTAÇÃO DE AR-CONDICIONADO - FORNECIMENTO E INSTALAÇÃO. AF_07/2025</t>
  </si>
  <si>
    <t>TUBO EM COBRE FLEXÍVEL, DN 3/8", COM ISOLAMENTO, INSTALADO EM RAMAL DE ALIMENTAÇÃO DE AR-CONDICIONADO - FORNECIMENTO E INSTALAÇÃO. AF_07/2025</t>
  </si>
  <si>
    <t>TUBO EM COBRE FLEXÍVEL, DN 5/8", COM ISOLAMENTO, INSTALADO EM RAMAL DE ALIMENTAÇÃO DE AR-CONDICIONADO - FORNECIMENTO E INSTALAÇÃO. AF_07/2025</t>
  </si>
  <si>
    <t>TUBO EM COBRE FLEXÍVEL, DN 7/8", COM ISOLAMENTO, INSTALADO EM RAMAL DE ALIMENTAÇÃO DE AR-CONDICIONADO - FORNECIMENTO E INSTALAÇÃO. AF_07/2025</t>
  </si>
  <si>
    <t>TUBO EM COBRE RÍGIDO, DN 1 1/8"", COM ISOLAMENTO, INSTALADO EM RAMAL DE ALIMENTAÇÃO DE AR-CONDICIONADO COM CONDENSADORA CENTRAL - FORNECIMENTO E INSTALAÇÃO. AF_07/2025</t>
  </si>
  <si>
    <t>TUBO EM COBRE RÍGIDO, DN 1 5/8"", COM ISOLAMENTO, INSTALADO EM RAMAL DE ALIMENTAÇÃO DE AR-CONDICIONADO COM CONDENSADORA CENTRAL - FORNECIMENTO E INSTALAÇÃO. AF_07/2025</t>
  </si>
  <si>
    <t>COTOVELO EM COBRE, DN 15 MM, 90 GRAUS, SEM ANEL DE SOLDA, INSTALADO EM RAMAL DE DISTRIBUIÇÃO FORNECIMENTO E INSTALAÇÃO. AF_04/2022</t>
  </si>
  <si>
    <t>CURVA EM COBRE, DN 35 MM, 45 GRAUS, SEM ANEL DE SOLDA, BOLSA X BOLSA, INSTALADO EM PRUMADA DE HIDRÁULICA PREDIAL - FORNECIMENTO E INSTALAÇÃO. AF_04/2022</t>
  </si>
  <si>
    <t>LUVA PASSANTE EM COBRE, DN 28 MM, SEM ANEL DE SOLDA, INSTALADO EM RAMAL E SUB-RAMAL DE HIDRÁULICA PREDIAL - FORNECIMENTO E INSTALAÇÃO. AF_04/2022</t>
  </si>
  <si>
    <t>INSTALAÇÃO DE CATRACA ELETRÔNICA. AF_03/2024</t>
  </si>
  <si>
    <t>PAREDE DE MADEIRA OSB PARA CONSTRUÇÃO TEMPORÁRIA EM CHAPA DUPLA, EXTERNA, COM ÁREA LÍQUIDA MAIOR OU IGUAL A QUE 6 M², COM VÃO. AF_03/2024</t>
  </si>
  <si>
    <t>PAREDE DE MADEIRA OSB PARA CONSTRUÇÃO TEMPORÁRIA EM CHAPA DUPLA, EXTERNA, COM ÁREA LÍQUIDA MENOR QUE 6 M², COM VÃO. AF_03/2024</t>
  </si>
  <si>
    <t>PAREDE DE MADEIRA OSB PARA CONSTRUÇÃO TEMPORÁRIA EM CHAPA DUPLA, EXTERNA, SEM VÃO. AF_03/2024</t>
  </si>
  <si>
    <t>PAREDE DE MADEIRA OSB PARA CONSTRUÇÃO TEMPORÁRIA EM CHAPA DUPLA, INTERNA, COM ÁREA LÍQUIDA MAIOR OU IGUAL A 6 M², COM VÃO. AF_03/2024</t>
  </si>
  <si>
    <t>PAREDE DE MADEIRA OSB PARA CONSTRUÇÃO TEMPORÁRIA EM CHAPA DUPLA, INTERNA, COM ÁREA LÍQUIDA MENOR QUE 6 M², COM VÃO. AF_03/2024</t>
  </si>
  <si>
    <t>PAREDE DE MADEIRA OSB PARA CONSTRUÇÃO TEMPORÁRIA EM CHAPA DUPLA, INTERNA, SEM VÃO. AF_03/2024</t>
  </si>
  <si>
    <t>PAREDE DE MADEIRA OSB PARA CONSTRUÇÃO TEMPORÁRIA EM CHAPA SIMPLES, EXTERNA, COM ÁREA LÍQUIDA MAIOR OU IGUAL A 6 M², COM VÃO. AF_03/2024</t>
  </si>
  <si>
    <t>PAREDE DE MADEIRA OSB PARA CONSTRUÇÃO TEMPORÁRIA EM CHAPA SIMPLES, EXTERNA, COM ÁREA LÍQUIDA MENOR QUE 6 M², COM VÃO. AF_03/2024</t>
  </si>
  <si>
    <t>PAREDE DE MADEIRA OSB PARA CONSTRUÇÃO TEMPORÁRIA EM CHAPA SIMPLES, EXTERNA, SEM VÃO. AF_03/2024</t>
  </si>
  <si>
    <t>PAREDE DE MADEIRA OSB PARA CONSTRUÇÃO TEMPORÁRIA EM CHAPA SIMPLES, INTERNA, COM ÁREA LÍQUIDA MAIOR OU IGUAL A 6 M², COM VÃO. AF_03/2024</t>
  </si>
  <si>
    <t>PAREDE DE MADEIRA OSB PARA CONSTRUÇÃO TEMPORÁRIA EM CHAPA SIMPLES, INTERNA, COM ÁREA LÍQUIDA MENOR QUE 6 M², COM VÃO. AF_03/2024</t>
  </si>
  <si>
    <t>PAREDE DE MADEIRA OSB PARA CONSTRUÇÃO TEMPORÁRIA EM CHAPA SIMPLES, INTERNA, SEM VÃO. AF_03/2024</t>
  </si>
  <si>
    <t>TAPUME COM CHAPA METÁLICA. AF_03/2024</t>
  </si>
  <si>
    <t>TAPUME EM CHAPA DE MADEIRA OSB. AF_03/2024</t>
  </si>
  <si>
    <t>LAJE PRÉ-MOLDADA UNIDIRECIONAL COM VÃOS MAIORES QUE 3,0 M, BIAPOIADA, PARA PISO, ENCHIMENTO EM CERÂMICA, VIGOTA PROTENDIDA, ALTURA TOTAL DA LAJE "LT" = 12 CM (ENCHIMENTO+CAPA) = (8+4). AF_08/2025</t>
  </si>
  <si>
    <t>LAJE PRÉ-MOLDADA UNIDIRECIONAL COM VÃOS MAIORES QUE 3,0 M, BIAPOIADA, PARA PISO, ENCHIMENTO EM CERÂMICA, VIGOTA PROTENDIDA, ALTURA TOTAL DA LAJE "LT" = 16 CM (ENCHIMENTO+CAPA) = (12+4). AF_08/2025</t>
  </si>
  <si>
    <t>LAJE PRÉ-MOLDADA UNIDIRECIONAL COM VÃOS MAIORES QUE 3,0 M, BIAPOIADA, PARA PISO, ENCHIMENTO EM CERÂMICA, VIGOTA PROTENDIDA, ALTURA TOTAL DA LAJE "LT" = 20 CM (ENCHIMENTO+CAPA) = (16+4). AF_08/2025</t>
  </si>
  <si>
    <t>LAJE PRÉ-MOLDADA UNIDIRECIONAL COM VÃOS MAIORES QUE 3,0 M, BIAPOIADA, PARA PISO, ENCHIMENTO EM CERÂMICA, VIGOTA PROTENDIDA, ALTURA TOTAL DA LAJE "LT" = 25 CM (ENCHIMENTO+CAPA) = (20+5). AF_08/2025</t>
  </si>
  <si>
    <t>LAJE PRÉ-MOLDADA UNIDIRECIONAL COM VÃOS MAIORES QUE 3,0 M, BIAPOIADA, PARA PISO, ENCHIMENTO EM CERÂMICA, VIGOTA PROTENDIDA, ALTURA TOTAL DA LAJE "LT" = 30 CM (ENCHIMENTO+CAPA) = (25+5). AF_08/2025</t>
  </si>
  <si>
    <t>LAJE PRÉ-MOLDADA UNIDIRECIONAL COM VÃOS MAIORES QUE 3,0 M, BIAPOIADA, PARA PISO, ENCHIMENTO EM EPS, VIGOTA PROTENDIDA, ALTURA TOTAL DA LAJE "LT" = 12 CM (ENCHIMENTO+CAPA) = (8+4). AF_08/2025</t>
  </si>
  <si>
    <t>LAJE PRÉ-MOLDADA UNIDIRECIONAL COM VÃOS MAIORES QUE 3,0 M, BIAPOIADA, PARA PISO, ENCHIMENTO EM EPS, VIGOTA PROTENDIDA, ALTURA TOTAL DA LAJE "LT" = 16 CM (ENCHIMENTO+CAPA) = (12+4). AF_08/2025</t>
  </si>
  <si>
    <t>LAJE PRÉ-MOLDADA UNIDIRECIONAL COM VÃOS MAIORES QUE 3,0 M, BIAPOIADA, PARA PISO, ENCHIMENTO EM EPS, VIGOTA PROTENDIDA, ALTURA TOTAL DA LAJE "LT" = 20 CM (ENCHIMENTO+CAPA) = (16+4). AF_08/2025</t>
  </si>
  <si>
    <t>LAJE PRÉ-MOLDADA UNIDIRECIONAL COM VÃOS MAIORES QUE 3,0 M, BIAPOIADA, PARA PISO, ENCHIMENTO EM EPS, VIGOTA PROTENDIDA, ALTURA TOTAL DA LAJE "LT" = 25 CM (ENCHIMENTO+CAPA) = (20+5). AF_08/2025</t>
  </si>
  <si>
    <t>LAJE PRÉ-MOLDADA UNIDIRECIONAL COM VÃOS MAIORES QUE 3,0 M, BIAPOIADA, PARA PISO, ENCHIMENTO EM EPS, VIGOTA PROTENDIDA, ALTURA TOTAL DA LAJE "LT" = 30 CM (ENCHIMENTO+CAPA) = (25+5). AF_08/2025</t>
  </si>
  <si>
    <t>LAJE PRÉ-MOLDADA UNIDIRECIONAL COM VÃOS MENORES OU IGUAIS A 3,0 M, BIAPOIADA, PARA PISO, ENCHIMENTO EM CERÂMICA, VIGOTA PROTENDIDA, ALTURA TOTAL DA LAJE "LT" = 12 CM (ENCHIMENTO+CAPA) = (8+4). AF_08/2025</t>
  </si>
  <si>
    <t>LAJE PRÉ-MOLDADA UNIDIRECIONAL COM VÃOS MENORES OU IGUAIS A 3,0 M, BIAPOIADA, PARA PISO, ENCHIMENTO EM CERÂMICA, VIGOTA PROTENDIDA, ALTURA TOTAL DA LAJE "LT" = 16 CM (ENCHIMENTO+CAPA) = (12+4). AF_08/2025</t>
  </si>
  <si>
    <t>LAJE PRÉ-MOLDADA UNIDIRECIONAL COM VÃOS MENORES OU IGUAIS A 3,0 M, BIAPOIADA, PARA PISO, ENCHIMENTO EM CERÂMICA, VIGOTA PROTENDIDA, ALTURA TOTAL DA LAJE "LT" = 20 CM (ENCHIMENTO+CAPA) = (16+4). AF_08/2025</t>
  </si>
  <si>
    <t>LAJE PRÉ-MOLDADA UNIDIRECIONAL COM VÃOS MENORES OU IGUAIS A 3,0 M, BIAPOIADA, PARA PISO, ENCHIMENTO EM CERÂMICA, VIGOTA PROTENDIDA, ALTURA TOTAL DA LAJE "LT" = 25 CM (ENCHIMENTO+CAPA) = (20+5). AF_08/2025</t>
  </si>
  <si>
    <t>LAJE PRÉ-MOLDADA UNIDIRECIONAL COM VÃOS MENORES OU IGUAIS A 3,0 M, BIAPOIADA, PARA PISO, ENCHIMENTO EM CERÂMICA, VIGOTA PROTENDIDA, ALTURA TOTAL DA LAJE "LT" = 30 CM (ENCHIMENTO+CAPA) = (25+5). AF_08/2025</t>
  </si>
  <si>
    <t>LAJE PRÉ-MOLDADA UNIDIRECIONAL COM VÃOS MENORES OU IGUAIS A 3,0 M, BIAPOIADA, PARA PISO, ENCHIMENTO EM EPS, VIGOTA PROTENDIDA, ALTURA TOTAL DA LAJE "LT" = 12 CM (ENCHIMENTO+CAPA) = (8+4). AF_08/2025</t>
  </si>
  <si>
    <t>LAJE PRÉ-MOLDADA UNIDIRECIONAL COM VÃOS MENORES OU IGUAIS A 3,0 M, BIAPOIADA, PARA PISO, ENCHIMENTO EM EPS, VIGOTA PROTENDIDA, ALTURA TOTAL DA LAJE "LT" = 16 CM (ENCHIMENTO+CAPA) = (12+4). AF_08/2025</t>
  </si>
  <si>
    <t>LAJE PRÉ-MOLDADA UNIDIRECIONAL COM VÃOS MENORES OU IGUAIS A 3,0 M, BIAPOIADA, PARA PISO, ENCHIMENTO EM EPS, VIGOTA PROTENDIDA, ALTURA TOTAL DA LAJE "LT" = 20 CM (ENCHIMENTO+CAPA) = (16+4). AF_08/2025</t>
  </si>
  <si>
    <t>LAJE PRÉ-MOLDADA UNIDIRECIONAL COM VÃOS MENORES OU IGUAIS A 3,0 M, BIAPOIADA, PARA PISO, ENCHIMENTO EM EPS, VIGOTA PROTENDIDA, ALTURA TOTAL DA LAJE "LT" = 25 CM (ENCHIMENTO+CAPA) = (20+5). AF_08/2025</t>
  </si>
  <si>
    <t>LAJE PRÉ-MOLDADA UNIDIRECIONAL COM VÃOS MENORES OU IGUAIS A 3,0 M, BIAPOIADA, PARA PISO, ENCHIMENTO EM EPS, VIGOTA PROTENDIDA, ALTURA TOTAL DA LAJE "LT" = 30 CM (ENCHIMENTO+CAPA) = (25+5). AF_08/2025</t>
  </si>
  <si>
    <t>LAJE PRÉ-MOLDADA UNIDIRECIONAL, BIAPOIADA TIPO LAJE PAINEL TRELIÇADO MACIÇO (SEM ENCHIMENTO), PARA PISO, ALTURA TOTAL DA LAJE "LT" = 12 CM (PAINEL+CAPA) = (3+9). AF_08/2025</t>
  </si>
  <si>
    <t>LAJE PRÉ-MOLDADA UNIDIRECIONAL, BIAPOIADA TIPO LAJE PAINEL TRELIÇADO MACIÇO (SEM ENCHIMENTO), PARA PISO, ALTURA TOTAL DA LAJE "LT" = 16 CM (PAINEL+CAPA) = (3+13). AF_08/2025</t>
  </si>
  <si>
    <t>LAJE PRÉ-MOLDADA UNIDIRECIONAL, BIAPOIADA TIPO LAJE PAINEL TRELIÇADO MACIÇO (SEM ENCHIMENTO), PARA PISO, ALTURA TOTAL DA LAJE "LT" = 20 CM (PAINEL+CAPA) = (3+17). AF_08/2025</t>
  </si>
  <si>
    <t>LAJE PRÉ-MOLDADA UNIDIRECIONAL, BIAPOIADA TIPO LAJE PAINEL TRELIÇADO MACIÇO (SEM ENCHIMENTO), PARA PISO, ALTURA TOTAL DA LAJE "LT" = 25 CM (PAINEL+CAPA) = (3+22). AF_08/2025</t>
  </si>
  <si>
    <t>LAJE PRÉ-MOLDADA UNIDIRECIONAL, BIAPOIADA TIPO LAJE PAINEL TRELIÇADO MACIÇO (SEM ENCHIMENTO), PARA PISO, ALTURA TOTAL DA LAJE "LT" = 30 CM (PAINEL+CAPA) = (3+27). AF_08/2025</t>
  </si>
  <si>
    <t>LAJE PRÉ-MOLDADA UNIDIRECIONAL, BIAPOIADA TIPO LAJE PAINEL TRELIÇADO NERVURADO (COM ENCHIMENTO EM EPS), PARA PISO, ALTURA TOTAL DA LAJE "LT" = 12 CM (PAINEL+ENCHIMENTO+CAPA) = (3+5+4). AF_08/2025</t>
  </si>
  <si>
    <t>LAJE PRÉ-MOLDADA UNIDIRECIONAL, BIAPOIADA TIPO LAJE PAINEL TRELIÇADO NERVURADO (COM ENCHIMENTO EM EPS), PARA PISO, ALTURA TOTAL DA LAJE "LT" = 16 CM (PAINEL+ENCHIMENTO+CAPA) = (3+9+4). AF_08/2025</t>
  </si>
  <si>
    <t>LAJE PRÉ-MOLDADA UNIDIRECIONAL, BIAPOIADA TIPO LAJE PAINEL TRELIÇADO NERVURADO (COM ENCHIMENTO EM EPS), PARA PISO, ALTURA TOTAL DA LAJE "LT" = 20 CM (PAINEL+ENCHIMENTO+CAPA) = (3+13+4). AF_08/2025</t>
  </si>
  <si>
    <t>LAJE PRÉ-MOLDADA UNIDIRECIONAL, BIAPOIADA TIPO LAJE PAINEL TRELIÇADO NERVURADO (COM ENCHIMENTO EM EPS), PARA PISO, ALTURA TOTAL DA LAJE "LT" = 25 CM (PAINEL+ENCHIMENTO+CAPA) = (3+17+5). AF_08/2025</t>
  </si>
  <si>
    <t>LAJE PRÉ-MOLDADA UNIDIRECIONAL, BIAPOIADA TIPO LAJE PAINEL TRELIÇADO NERVURADO (COM ENCHIMENTO EM EPS), PARA PISO, ALTURA TOTAL DA LAJE "LT" = 30 CM (PAINEL+ENCHIMENTO+CAPA) = (3+22+5). AF_08/2025</t>
  </si>
  <si>
    <t>LAJE PRÉ-MOLDADA UNIDIRECIONAL, BIAPOIADA, PARA FORRO, ENCHIMENTO EM CERÂMICA, VIGOTA CONVENCIONAL, ALTURA TOTAL DA LAJE "LT" = 12 CM (ENCHIMENTO+CAPA) = (8+4). AF_08/2025</t>
  </si>
  <si>
    <t>LAJE PRÉ-MOLDADA UNIDIRECIONAL, BIAPOIADA, PARA FORRO, ENCHIMENTO EM CERÂMICA, VIGOTA TRELIÇADA, ALTURA TOTAL DA LAJE "LT" = 12 CM (ENCHIMENTO+CAPA) = (8+4). AF_08/2025</t>
  </si>
  <si>
    <t>LAJE PRÉ-MOLDADA UNIDIRECIONAL, BIAPOIADA, PARA PISO, ENCHIMENTO EM CERÂMICA, VIGOTA CONVENCIONAL, ALTURA TOTAL DA LAJE "LT" = 12 CM (ENCHIMENTO+CAPA) = (8+4). AF_08/2025</t>
  </si>
  <si>
    <t>LAJE PRÉ-MOLDADA UNIDIRECIONAL, BIAPOIADA, PARA PISO, ENCHIMENTO EM CERÂMICA, VIGOTA TRELIÇADA, ALTURA TOTAL DA LAJE "LT" = 12 CM (ENCHIMENTO+CAPA) = (8+4). AF_08/2025</t>
  </si>
  <si>
    <t>LAJE PRÉ-MOLDADA UNIDIRECIONAL, BIAPOIADA, PARA PISO, ENCHIMENTO EM CERÂMICA, VIGOTA TRELIÇADA, ALTURA TOTAL DA LAJE "LT" = 16 CM (ENCHIMENTO+CAPA) = (12+4). AF_08/2025</t>
  </si>
  <si>
    <t>LAJE PRÉ-MOLDADA UNIDIRECIONAL, BIAPOIADA, PARA PISO, ENCHIMENTO EM CERÂMICA, VIGOTA TRELIÇADA, ALTURA TOTAL DA LAJE "LT" = 20 CM (ENCHIMENTO+CAPA) = (16+4). AF_08/2025</t>
  </si>
  <si>
    <t>LAJE PRÉ-MOLDADA UNIDIRECIONAL, BIAPOIADA, PARA PISO, ENCHIMENTO EM CERÂMICA, VIGOTA TRELIÇADA, ALTURA TOTAL DA LAJE "LT" = 25 CM (ENCHIMENTO+CAPA) = (20+5). AF_08/2025</t>
  </si>
  <si>
    <t>LAJE PRÉ-MOLDADA UNIDIRECIONAL, BIAPOIADA, PARA PISO, ENCHIMENTO EM CERÂMICA, VIGOTA TRELIÇADA, ALTURA TOTAL DA LAJE "LT" = 30 CM (ENCHIMENTO+CAPA) = (25+5). AF_08/2025</t>
  </si>
  <si>
    <t>LAJE PRÉ-MOLDADA UNIDIRECIONAL, BIAPOIADA, PARA PISO, ENCHIMENTO EM EPS, VIGOTA TRELIÇADA, ALTURA TOTAL DA LAJE "LT" = 12 CM (ENCHIMENTO+CAPA) = (8+4). AF_08/2025</t>
  </si>
  <si>
    <t>LAJE PRÉ-MOLDADA UNIDIRECIONAL, BIAPOIADA, PARA PISO, ENCHIMENTO EM EPS, VIGOTA TRELIÇADA, ALTURA TOTAL DA LAJE "LT" = 16 CM (ENCHIMENTO+CAPA) = (12+4). AF_08/2025</t>
  </si>
  <si>
    <t>LAJE PRÉ-MOLDADA UNIDIRECIONAL, BIAPOIADA, PARA PISO, ENCHIMENTO EM EPS, VIGOTA TRELIÇADA, ALTURA TOTAL DA LAJE "LT" = 20 CM (ENCHIMENTO+CAPA) = (16+4). AF_08/2025</t>
  </si>
  <si>
    <t>LAJE PRÉ-MOLDADA UNIDIRECIONAL, BIAPOIADA, PARA PISO, ENCHIMENTO EM EPS, VIGOTA TRELIÇADA, ALTURA TOTAL DA LAJE "LT" = 25 CM (ENCHIMENTO+CAPA) = (20+5). AF_08/2025</t>
  </si>
  <si>
    <t>LAJE PRÉ-MOLDADA UNIDIRECIONAL, BIAPOIADA, PARA PISO, ENCHIMENTO EM EPS, VIGOTA TRELIÇADA, ALTURA TOTAL DA LAJE "LT" = 30 CM (ENCHIMENTO+CAPA) = (25+5). AF_08/2025</t>
  </si>
  <si>
    <t>COLAR DE TOMADA, FERRO FUNDIDO, COM PARAFUSOS, DN 50 MM X 3/4", PARA LIGAÇÃO PREDIAL DE ÁGUA. AF_06/2022</t>
  </si>
  <si>
    <t>COLAR TOMADA EM FERRO FUNDIDO, COM PARAFUSOS, SAIDA COM ROSCA, DN 75 MM X 3/4", PARA LIGACAO PREDIAL DE AGUA. AF_06/2022</t>
  </si>
  <si>
    <t>REGISTRO ESFERA, LATÃO NIQUELADO, COM ROSCA, 3/4", PARA LIGAÇÃO PREDIAL DE ÁGUA. AF_06/2022</t>
  </si>
  <si>
    <t>TÊ DE REDUÇÃO, PVC OCRE, JUNTA ELÁSTICA, DN 150 X 100 MM, PARA COLETOR PREDIAL DE ESGOTO. AF_06/2022</t>
  </si>
  <si>
    <t>TÊ DE REDUÇÃO, PVC OCRE, JUNTA ELÁSTICA, DN 300 X 100 MM, PARA COLETOR PREDIAL DE ESGOTO. AF_06/2022</t>
  </si>
  <si>
    <t>TÊ DE REDUÇÃO, PVC OCRE, JUNTA ELÁSTICA, DN 300 X 150 MM, PARA COLETOR PREDIAL DE ESGOTO. AF_06/2022</t>
  </si>
  <si>
    <t>TÊ DE SERVIÇO INTEGRADO, POLIPROPILENO, PARA TUBOS EM PEAD, 63 MM X 32 MM, PARA LIGAÇÃO PREDIAL DE ÁGUA. AF_06/2022</t>
  </si>
  <si>
    <t>TÊ DE SERVIÇO INTEGRADO, POLIPROPILENO, PARA TUBOS EM PEAD, 90 MM X 20 MM, PARA LIGAÇÃO PREDIAL DE ÁGUA. AF_06/2022</t>
  </si>
  <si>
    <t>TÊ DE SERVIÇO INTEGRADO, POLIPROPILENO, PARA TUBOS EM PEAD, 90 MM X 32 MM, PARA LIGAÇÃO PREDIAL DE ÁGUA. AF_06/2022</t>
  </si>
  <si>
    <t>LIMPEZA DE BACIA SANITÁRIA, BIDÊ OU MICTÓRIO EM LOUÇA, INCLUSIVE METAIS CORRESPONDENTES. AF_10/2025_PS</t>
  </si>
  <si>
    <t>LIMPEZA DE BANCADA COM PLACA DE ROCHA (MÁRMORE OU GRANITO). AF_10/2025_PS</t>
  </si>
  <si>
    <t>LIMPEZA DE BANCADA COM PLACA DE ROCHA E CUBA DE LOUÇA, INCLUSIVE METAIS CORRESPONDENTES. AF_10/2025_PS</t>
  </si>
  <si>
    <t>LIMPEZA DE BANCADA DE PIA COM PLACA DE ROCHA E CUBA DE INOX, INCLUSIVE METAIS CORRESPONDENTES. AF_10/2025_PS</t>
  </si>
  <si>
    <t>LIMPEZA DE CONTRAPISO COM VASSOURA A SECO. AF_10/2025</t>
  </si>
  <si>
    <t>LIMPEZA DE FORRO REMOVÍVEL COM PANO ÚMIDO. AF_10/2025_PS</t>
  </si>
  <si>
    <t>LIMPEZA DE GRADIL. AF_10/2025_PS</t>
  </si>
  <si>
    <t>LIMPEZA DE JANELA DE VIDRO COM CAIXILHO EM AÇO/ALUMÍNIO/PVC. AF_10/2025_PS</t>
  </si>
  <si>
    <t>LIMPEZA DE JANELA INTEIRAMENTE DE VIDRO. AF_10/2025_PS</t>
  </si>
  <si>
    <t>LIMPEZA DE PISO CERÂMICO OU COM PEDRAS RÚSTICAS UTILIZANDO ÁCIDO MURIÁTICO. AF_10/2025_PS</t>
  </si>
  <si>
    <t>LIMPEZA DE PISO CERÂMICO OU PORCELANATO COM PANO ÚMIDO. AF_10/2025_PS</t>
  </si>
  <si>
    <t>LIMPEZA DE PISO CERÂMICO OU PORCELANATO COM VASSOURA A SECO. AF_10/2025</t>
  </si>
  <si>
    <t>LIMPEZA DE PISO CERÂMICO/ PORCELANATO/ MÁRMORE/ GRANITO UTILIZANDO DETERGENTE NEUTRO E ESCOVAÇÃO MANUAL. AF_10/2025_PS</t>
  </si>
  <si>
    <t>LIMPEZA DE PISO DE LADRILHO HIDRÁULICO COM PANO ÚMIDO. AF_10/2025_PS</t>
  </si>
  <si>
    <t>LIMPEZA DE PISO UTILIZANDO DETERGENTE NEUTRO E ESCOVAÇÃO MECÂNICA. AF_10/2025</t>
  </si>
  <si>
    <t>LIMPEZA DE PISO VINÍLICO COM VASSOURA E PANO ÚMIDO. AF_10/2025_PS</t>
  </si>
  <si>
    <t>LIMPEZA DE PORTA DE MADEIRA. AF_10/2025_PS</t>
  </si>
  <si>
    <t>LIMPEZA DE PORTA DE VIDRO COM CAIXILHO EM AÇO/ ALUMÍNIO/ PVC. AF_10/2025_PS</t>
  </si>
  <si>
    <t>LIMPEZA DE PORTA EM AÇO/ALUMÍNIO. AF_10/2025_PS</t>
  </si>
  <si>
    <t>LIMPEZA DE PORTA INTEIRAMENTE DE VIDRO. AF_10/2025_PS</t>
  </si>
  <si>
    <t>LIMPEZA DE REVESTIMENTO CERÂMICO EM PAREDE COM PANO ÚMIDO. AF_10/2025_PS</t>
  </si>
  <si>
    <t>LIMPEZA DE REVESTIMENTO CERÂMICO/ MÁRMORE/ GRANITO EM PAREDE UTILIZANDO DETERGENTE NEUTRO E ESCOVAÇÃO MANUAL. AF_10/2025_PS</t>
  </si>
  <si>
    <t>LIMPEZA DE RODAS DE CAMINHÕES COM JATO DE ALTA PRESSÃO, POR EIXO. AF_10/2025</t>
  </si>
  <si>
    <t>LIMPEZA DE RUA COM CAMINHÃO PIPA. AF_10/2025</t>
  </si>
  <si>
    <t>LIMPEZA DE RUA COM JATO DE ALTA PRESSÃO. AF_10/2025</t>
  </si>
  <si>
    <t>LIMPEZA DE SUPERFÍCIE PISO OU PAREDE COM JATO DE ALTA PRESSÃO. AF_10/2025</t>
  </si>
  <si>
    <t>LIMPEZA DE TANQUE OU LAVATÓRIO DE LOUÇA ISOLADO, INCLUSIVE METAIS CORRESPONDENTES. AF_10/2025_PS</t>
  </si>
  <si>
    <t>RETIRADA DE SALVA PISO DO CHÃO. AF_10/2025</t>
  </si>
  <si>
    <t>CURSO DE CAPACITAÇÃO PARA AUXILIAR DE LABORATORIO (ENCARGOS COMPLEMENTARES) - MENSALISTA</t>
  </si>
  <si>
    <t>CURSO DE CAPACITAÇÃO PARA AZULEJISTA OU LADRILHEIRO (ENCARGOS COMPLEMENTARES) - HORISTA</t>
  </si>
  <si>
    <t>CURSO DE CAPACITAÇÃO PARA AZULEJISTA OU LADRILHEIRO (ENCARGOS COMPLEMENTARES) - MENSALISTA</t>
  </si>
  <si>
    <t>CURSO DE CAPACITAÇÃO PARA INSTALADOR DE PISO ELEVADO (ENCARGOS COMPLEMENTARES) - HORISTA</t>
  </si>
  <si>
    <t>CURSO DE CAPACITAÇÃO PARA MONTADOR DE FÔRMAS DO SISTEMA DE PAREDES DE CONCRETO (ENCARGOS COMPLEMENTARES) - HORISTA</t>
  </si>
  <si>
    <t>CURSO DE CAPACITAÇÃO PARA MONTADOR DE TUBO AÇO/EQUIPAMENTOS (ENCARGOS COMPLEMENTARES) - HORISTA</t>
  </si>
  <si>
    <t>CURSO DE CAPACITAÇÃO PARA MOTORISTA DE CAMINHÃO (ENCARGOS COMPLEMENTARES) - MENSALISTA</t>
  </si>
  <si>
    <t>CURSO DE CAPACITAÇÃO PARA SOLDADOR A (PARA SOLDA A SER TESTADA COM RAIOS X) (ENCARGOS COMPLEMENTARES) - HORISTA</t>
  </si>
  <si>
    <t>INSTALADOR DE PISO ELEVADO COM ENCARGOS COMPLEMENTARES</t>
  </si>
  <si>
    <t>MONTADOR DE FÔRMAS DO SISTEMA DE PAREDES DE CONCRETO COM ENCARGOS COMPLEMENTARES</t>
  </si>
  <si>
    <t>MONTADOR ELETROMECÂNICO COM ENCARGOS COMPLEMENTARES</t>
  </si>
  <si>
    <t>LOCAÇÃO COM USO EXCLUSIVO DE EQUIPAMENTO TOPOGRÁFICO. AF_03/2024</t>
  </si>
  <si>
    <t>LOCAÇÃO CONVENCIONAL DE OBRA, UTILIZANDO GABARITO DE TÁBUAS CORRIDAS PONTALETADAS A CADA 1,50M - 2 UTILIZAÇÕES. AF_03/2024</t>
  </si>
  <si>
    <t>LOCAÇÃO CONVENCIONAL DE OBRA, UTILIZANDO GABARITO DE TÁBUAS CORRIDAS PONTALETADAS A CADA 2,00M - 2 UTILIZAÇÕES. AF_03/2024</t>
  </si>
  <si>
    <t>LOCAÇÃO DE PAVIMENTAÇÃO. AF_03/2024</t>
  </si>
  <si>
    <t>LOCAÇÃO DE PONTO PARA REFERÊNCIA TOPOGRÁFICA. AF_03/2024</t>
  </si>
  <si>
    <t>MARCAÇÃO DE PONTOS EM GABARITO OU CAVALETE, COM USO DE ESTAÇÃO TOTAL. AF_03/2024</t>
  </si>
  <si>
    <t>ACABAMENTO MONOCOMANDO PARA CHUVEIRO - FORNECIMENTO E INSTALAÇÃO. AF_02/2026</t>
  </si>
  <si>
    <t>APARELHO MISTURADOR DE MESA PARA LAVATÓRIO, PADRÃO MÉDIO - FORNECIMENTO E INSTALAÇÃO. AF_02/2026</t>
  </si>
  <si>
    <t>APARELHO MISTURADOR DE MESA PARA PIA DE COZINHA, PADRÃO MÉDIO - FORNECIMENTO E INSTALAÇÃO. AF_02/2026</t>
  </si>
  <si>
    <t>ASSENTO SANITÁRIO CONVENCIONAL - FORNECIMENTO E INSTALAÇÃO. AF_02/2026</t>
  </si>
  <si>
    <t>ASSENTO SANITÁRIO INFANTIL - FORNECIMENTO E INSTALAÇÃO. AF_02/2026</t>
  </si>
  <si>
    <t>ASSENTO SANITÁRIO PARA PCD - FORNECIMENTO E INSTALAÇÃO. AF_02/2026</t>
  </si>
  <si>
    <t>BACIA SANITÁRIA COM CAIXA ACOPLADA LOUÇA BRANCA - FORNECIMENTO E INSTALAÇÃO. AF_02/2026</t>
  </si>
  <si>
    <t>BACIA SANITÁRIA COM CAIXA ACOPLADA LOUÇA BRANCA - PADRÃO MÉDIO, INCLUSO ENGATE FLEXÍVEL EM METAL CROMADO, 1/2" X 40 CM - FORNECIMENTO E INSTALAÇÃO. AF_02/2026</t>
  </si>
  <si>
    <t>BACIA SANITÁRIA COM CAIXA ACOPLADA LOUÇA BRANCA, INCLUSO ENGATE FLEXÍVEL EM PLÁSTICO BRANCO, 1/2" X 40 CM - FORNECIMENTO E INSTALAÇÃO. AF_02/2026</t>
  </si>
  <si>
    <t>BACIA SANITÁRIA COM CAIXA ACOPLADA PARA PCD COM FURO FRONTAL EM LOUÇA BRANCA SEM ASSENTO - FORNECIMENTO E INSTALAÇÃO. AF_02/2026</t>
  </si>
  <si>
    <t>BACIA SANITÁRIA COM CAIXA ACOPLADA, LOUÇA BRANCA - PADRÃO ALTO - FORNECIMENTO E INSTALAÇÃO. AF_02/2026</t>
  </si>
  <si>
    <t>BACIA SANITÁRIA EM LOUÇA BRANCA PARA PCD SEM FURO FRONTAL, COM TUBO DE LIGAÇÃO CROMADO, SEM ASSENTO - FORNECIMENTO E INSTALAÇÃO. AF_02/2026_PS</t>
  </si>
  <si>
    <t>BACIA SANITÁRIA EM LOUÇA BRANCA, COM TUBO DE LIGAÇÃO CROMADO - FORNECIMENTO E INSTALAÇÃO. AF_02/2026_PS</t>
  </si>
  <si>
    <t>BACIA SANITÁRIA INFANTIL LOUÇA BRANCA, COM TUBO DE LIGAÇÃO CROMADO - FORNECIMENTO E INSTALAÇÃO. AF_02/2026_PS</t>
  </si>
  <si>
    <t>BANCADA DE GRANITO CINZA POLIDO, DE 0,50 X 0,60 M, PARA LAVATÓRIO - FORNECIMENTO E INSTALAÇÃO. AF_02/2026</t>
  </si>
  <si>
    <t>BANCADA DE GRANITO CINZA POLIDO, DE 1,50 X 0,60 M, PARA PIA DE COZINHA - FORNECIMENTO E INSTALAÇÃO. AF_02/2026</t>
  </si>
  <si>
    <t>BANCADA DE GRANITO CINZA POLIDO, DE 2,00 X 0,60 M, PARA LAVATÓRIO - FORNECIMENTO E INSTALAÇÃO. AF_02/2026</t>
  </si>
  <si>
    <t>BANCADA DE GRANITO CINZA POLIDO, DE 3,00 X 0,60 M, PARA LAVATÓRIO - FORNECIMENTO E INSTALAÇÃO. AF_02/2026</t>
  </si>
  <si>
    <t>BANCADA DE MÁRMORE BRANCO POLIDO, DE 0,50 X 0,60 M, PARA LAVATÓRIO - FORNECIMENTO E INSTALAÇÃO. AF_02/2026</t>
  </si>
  <si>
    <t>BANCADA DE MÁRMORE BRANCO POLIDO, DE 1,50 X 0,60 M, PARA PIA DE COZINHA - FORNECIMENTO E INSTALAÇÃO. AF_02/2026</t>
  </si>
  <si>
    <t>BANCADA DE MÁRMORE SINTÉTICO 120 X 60CM, COM CUBA INTEGRADA, INCLUSO SIFÃO TIPO FLEXÍVEL EM PVC, VÁLVULA EM PLÁSTICO CROMADO TIPO AMERICANA E TORNEIRA CROMADA LONGA, DE PAREDE, PADRÃO POPULAR - FORNECIMENTO E INSTALAÇÃO. AF_02/2026</t>
  </si>
  <si>
    <t>BANCADA DE MÁRMORE SINTÉTICO 120 X 60CM, COM CUBA INTEGRADA, INCLUSO SIFÃO TIPO GARRAFA EM PVC, VÁLVULA EM PLÁSTICO CROMADO TIPO AMERICANA E TORNEIRA CROMADA LONGA, DE PAREDE, PADRÃO POPULAR - FORNECIMENTO E INSTALAÇÃO. AF_02/2026</t>
  </si>
  <si>
    <t>BANCADA DE MÁRMORE SINTÉTICO, DE 120 X 60CM, COM CUBA INTEGRADA - FORNECIMENTO E INSTALAÇÃO. AF_02/2026</t>
  </si>
  <si>
    <t>BANCADA GRANITO CINZA 150 X 60 CM, COM CUBA DE EMBUTIR DE AÇO, VÁLVULA AMERICANA EM METAL, SIFÃO FLEXÍVEL EM PVC, ENGATE FLEXÍVEL 30 CM, TORNEIRA CROMADA LONGA, DE PAREDE, 1/2" OU 3/4", P/ COZINHA, PADRÃO POPULAR - FORNEC. E INSTALAÇÃO. AF_02/2026</t>
  </si>
  <si>
    <t>BANCADA GRANITO CINZA, 50 X 60 CM, INCL. CUBA DE EMBUTIR OVAL LOUÇA BRANCA 35 X 50 CM, VÁLVULA METAL CROMADO, SIFÃO FLEXÍVEL PVC, ENGATE 30 CM FLEXÍVEL PLÁSTICO E TORNEIRA CROMADA DE MESA, PADRÃO POPULAR - FORNEC. E INSTALAÇÃO. AF_02/2026</t>
  </si>
  <si>
    <t>BANCADA MÁRMORE BRANCO 150 X 60 CM, COM CUBA DE EMBUTIR DE AÇO, VÁLVULA AMERICANA E SIFÃO TIPO GARRAFA EM METAL, ENGATE FLEXÍVEL 30 CM, TORNEIRA CROMADA, DE MESA, 1/2" OU 3/4", PARA PIA COZINHA, PADRÃO ALTO - FORNEC. E INSTALAÇÃO. AF_02/2026</t>
  </si>
  <si>
    <t>BANCADA MÁRMORE BRANCO, 50 X 60 CM, INCLUSO CUBA DE EMBUTIR OVAL EM LOUÇA BRANCA 35 X 50 CM, VÁLVULA, SIFÃO TIPO GARRAFA E ENGATE FLEXÍVEL 40 CM EM METAL CROMADO E APARELHO MISTURADOR DE MESA, PADRÃO MÉDIO - FORNEC. E INSTALAÇÃO. AF_02/2026</t>
  </si>
  <si>
    <t>BANCO ARTICULADO, EM AÇO INOX, PARA PCD, FIXADO NA PAREDE - FORNECIMENTO E INSTALAÇÃO. AF_02/2026</t>
  </si>
  <si>
    <t>BARRA DE APOIO EM "L", EM AÇO INOX POLIDO 70 X 70 CM, FIXADA NA PAREDE - FORNECIMENTO E INSTALAÇÃO. AF_02/2026</t>
  </si>
  <si>
    <t>BARRA DE APOIO EM "L", EM AÇO INOX POLIDO 80 X 80 CM, FIXADA NA PAREDE - FORNECIMENTO E INSTALAÇÃO. AF_02/2026</t>
  </si>
  <si>
    <t>BARRA DE APOIO LATERAL ARTICULADA, COM TRAVA, EM AÇO INOX POLIDO, FIXADA NA PAREDE - FORNECIMENTO E INSTALAÇÃO. AF_02/2026</t>
  </si>
  <si>
    <t>BARRA DE APOIO RETA, EM ALUMÍNIO, COMPRIMENTO 60 CM, FIXADA NA PAREDE - FORNECIMENTO E INSTALAÇÃO. AF_02/2026</t>
  </si>
  <si>
    <t>BARRA DE APOIO RETA, EM ALUMÍNIO, COMPRIMENTO 70 CM, FIXADA NA PAREDE - FORNECIMENTO E INSTALAÇÃO. AF_02/2026</t>
  </si>
  <si>
    <t>BARRA DE APOIO RETA, EM ALUMÍNIO, COMPRIMENTO 80 CM, FIXADA NA PAREDE - FORNECIMENTO E INSTALAÇÃO. AF_02/2026</t>
  </si>
  <si>
    <t>BARRA DE APOIO RETA, EM ALUMÍNIO, COMPRIMENTO 90 CM, FIXADA NA PAREDE - FORNECIMENTO E INSTALAÇÃO. AF_02/2026</t>
  </si>
  <si>
    <t>BARRA DE APOIO RETA, EM AÇO INOX POLIDO, COMPRIMENTO 40 CM, FIXADA NA PAREDE - FORNECIMENTO E INSTALAÇÃO. AF_02/2026</t>
  </si>
  <si>
    <t>BARRA DE APOIO RETA, EM AÇO INOX POLIDO, COMPRIMENTO 60 CM, FIXADA NA PAREDE - FORNECIMENTO E INSTALAÇÃO. AF_02/2026</t>
  </si>
  <si>
    <t>BARRA DE APOIO RETA, EM AÇO INOX POLIDO, COMPRIMENTO 70 CM, FIXADA NA PAREDE - FORNECIMENTO E INSTALAÇÃO. AF_02/2026</t>
  </si>
  <si>
    <t>BARRA DE APOIO RETA, EM AÇO INOX POLIDO, COMPRIMENTO 80 CM, FIXADA NA PAREDE - FORNECIMENTO E INSTALAÇÃO. AF_02/2026</t>
  </si>
  <si>
    <t>BARRA DE APOIO RETA, EM AÇO INOX POLIDO, COMPRIMENTO 90 CM, FIXADA NA PAREDE - FORNECIMENTO E INSTALAÇÃO. AF_02/2026</t>
  </si>
  <si>
    <t>CABIDE METÁLICO TIPO GANCHO EM METAL CROMADO, INCLUSO FIXAÇÃO. AF_02/2026</t>
  </si>
  <si>
    <t>CHUVEIRO ELÉTRICO COMUM CORPO PLÁSTICO, TIPO DUCHA - FORNECIMENTO E INSTALAÇÃO. AF_02/2026</t>
  </si>
  <si>
    <t>CUBA DE EMBUTIR DE AÇO INOXIDÁVEL MÉDIA, INCLUSO VÁLVULA TIPO AMERICANA E SIFÃO TIPO GARRAFA EM METAL CROMADO - FORNECIMENTO E INSTALAÇÃO. AF_02/2026</t>
  </si>
  <si>
    <t>CUBA DE EMBUTIR DE AÇO INOXIDÁVEL MÉDIA, INCLUSO VÁLVULA TIPO AMERICANA EM METAL CROMADO E SIFÃO FLEXÍVEL EM PVC - FORNECIMENTO E INSTALAÇÃO. AF_02/2026</t>
  </si>
  <si>
    <t>CUBA DE EMBUTIR OVAL EM LOUÇA BRANCA, 35 X 50 CM OU EQUIVALENTE, INCLUSO VÁLVULA E SIFÃO TIPO GARRAFA EM METAL CROMADO - FORNECIMENTO E INSTALAÇÃO. AF_02/2026</t>
  </si>
  <si>
    <t>CUBA DE EMBUTIR OVAL EM LOUÇA BRANCA, 35 X 50 CM OU EQUIVALENTE, INCLUSO VÁLVULA EM METAL CROMADO E SIFÃO FLEXÍVEL EM PVC - FORNECIMENTO E INSTALAÇÃO. AF_02/2026</t>
  </si>
  <si>
    <t>CUBA DE EMBUTIR OVAL EM LOUÇA BRANCA, 35 X 50CM OU EQUIVALENTE - FORNECIMENTO E INSTALAÇÃO. AF_02/2026</t>
  </si>
  <si>
    <t>CUBA DE EMBUTIR REDONDA EM LOUÇA BRANCA, 36 CM OU EQUIVALENTE - FORNECIMENTO E INSTALAÇÃO. AF_02/2026</t>
  </si>
  <si>
    <t>CUBA DE EMBUTIR RETANGULAR DE AÇO INOXIDÁVEL, 46 X 30 X 12 CM - FORNECIMENTO E INSTALAÇÃO. AF_02/2026</t>
  </si>
  <si>
    <t>CUBA DE EMBUTIR RETANGULAR DE AÇO INOXIDÁVEL, 56 X 33 X 12 CM - FORNECIMENTO E INSTALAÇÃO. AF_02/2026</t>
  </si>
  <si>
    <t>DISPENSER DE MESA, PARA SABONETE LÍQUIDO ACABAMENTO METAL CROMADO, ACIONAMENTO HIDROMECÂNICO POR LEVE PRESSÃO MANUAL. AF_02/2026</t>
  </si>
  <si>
    <t>DISPENSER DE PLÁSTICO COM ALAVANCA PARA TOALHA DE PAPEL EM BOBINA, INCLUSO FIXAÇÃO. AF_02/2026</t>
  </si>
  <si>
    <t>DISPENSER DE PLÁSTICO PARA PAPEL HIGIÊNICO, INCLUSO FIXAÇÃO. AF_02/2026</t>
  </si>
  <si>
    <t>DISPENSER DE PLÁSTICO PARA TOALHA DE PAPEL INTERFOLHADA, INCLUSO FIXAÇÃO. AF_02/2026</t>
  </si>
  <si>
    <t>DUCHA HIGIÊNICA EM METAL CROMADO, COM GATILHO E REGISTRO - FORNECIMENTO E INSTALAÇÃO. AF_02/2026</t>
  </si>
  <si>
    <t>ENGATE FLEXÍVEL EM INOX, 1/2" X 30 CM - FORNECIMENTO E INSTALAÇÃO. AF_02/2026</t>
  </si>
  <si>
    <t>ENGATE FLEXÍVEL EM INOX, 1/2" X 40 CM - FORNECIMENTO E INSTALAÇÃO. AF_02/2026</t>
  </si>
  <si>
    <t>ENGATE FLEXÍVEL EM PLÁSTICO BRANCO, 1/2" X 30CM - FORNECIMENTO E INSTALAÇÃO. AF_02/2026</t>
  </si>
  <si>
    <t>ENGATE FLEXÍVEL EM PLÁSTICO BRANCO, 1/2" X 40CM - FORNECIMENTO E INSTALAÇÃO. AF_02/2026</t>
  </si>
  <si>
    <t>KIT DE ACESSÓRIOS PARA BANHEIRO EM METAL CROMADO, 5 PEÇAS, INCLUSO FIXAÇÃO. AF_02/2026</t>
  </si>
  <si>
    <t>LAVATÓRIO LOUÇA BRANCA COM COLUNA SUSPENSA, PCD, *43 X 53* CM - FORNECIMENTO E INSTALAÇÃO. AF_02/2026</t>
  </si>
  <si>
    <t>LAVATÓRIO LOUÇA BRANCA COM COLUNA, *44 X 35* CM, PADRÃO POPULAR - FORNECIMENTO E INSTALAÇÃO. AF_02/2026</t>
  </si>
  <si>
    <t>LAVATÓRIO LOUÇA BRANCA COM COLUNA, *44 X 35* CM, PADRÃO POPULAR, INCLUSO SIFÃO FLEXÍVEL EM PVC, VÁLVULA E ENGATE FLEXÍVEL 30 CM EM PLÁSTICO E COM TORNEIRA CROMADA PADRÃO POPULAR - FORNECIMENTO E INSTALAÇÃO. AF_02/2026</t>
  </si>
  <si>
    <t>LAVATÓRIO LOUÇA BRANCA COM COLUNA, *54 X 44* CM OU EQUIVALENTE, PADRÃO MÉDIO - FORNECIMENTO E INSTALAÇÃO. AF_02/2026</t>
  </si>
  <si>
    <t>LAVATÓRIO LOUÇA BRANCA COM COLUNA, 45 X 55 CM OU EQUIVALENTE, PADRÃO MÉDIO, INCLUSO SIFÃO TIPO GARRAFA, VÁLVULA E ENGATE FLEXÍVEL DE 40 CM EM METAL CROMADO, COM APARELHO MISTURADOR PADRÃO MÉDIO - FORNECIMENTO E INSTALAÇÃO. AF_02/2026</t>
  </si>
  <si>
    <t>LAVATÓRIO LOUÇA BRANCA COM COLUNA, 45 X 55 CM OU EQUIVALENTE, PADRÃO MÉDIO, INCLUSO SIFÃO TIPO GARRAFA, VÁLVULA E ENGATE FLEXÍVEL DE 40 CM EM METAL CROMADO, COM TORNEIRA CROMADA DE MESA, PADRÃO MÉDIO - FORNECIMENTO E INSTALAÇÃO. AF_02/2026</t>
  </si>
  <si>
    <t>LAVATÓRIO LOUÇA BRANCA SUSPENSO, *40 X 30* CM OU EQUIVALENTE, PADRÃO POPULAR - FORNECIMENTO E INSTALAÇÃO. AF_02/2026</t>
  </si>
  <si>
    <t>LAVATÓRIO LOUÇA BRANCA SUSPENSO, *40 X 30* CM OU EQUIVALENTE, PADRÃO POPULAR, INCLUSO SIFÃO FLEXÍVEL EM PVC, VÁLVULA E ENGATE FLEXÍVEL 30 CM EM PLÁSTICO E TORNEIRA CROMADA DE MESA, PADRÃO POPULAR - FORNECIMENTO E INSTALAÇÃO. AF_02/2026</t>
  </si>
  <si>
    <t>LAVATÓRIO LOUÇA BRANCA SUSPENSO, *40 X 30* CM OU EQUIVALENTE, PADRÃO POPULAR, INCLUSO SIFÃO TIPO GARRAFA EM PVC, VÁLVULA E ENGATE FLEXÍVEL 30 CM EM PLÁSTICO E TORNEIRA CROMADA DE MESA, PADRÃO POPULAR - FORNECIMENTO E INSTALAÇÃO. AF_02/2026</t>
  </si>
  <si>
    <t>MANOPLA E CANOPLA CROMADA - FORNECIMENTO E INSTALAÇÃO. AF_02/2026</t>
  </si>
  <si>
    <t>MICTÓRIO COLETIVO EM AÇO INOXIDÁVEL, 1,0 M - FORNECIMENTO E INSTALAÇÃO. AF_02/2026</t>
  </si>
  <si>
    <t>MICTÓRIO SIFONADO COM VÁLVULA DE DESCARGA EM LOUÇA BRANCA - PADRÃO MÉDIO - FORNECIMENTO E INSTALAÇÃO. AF_02/2026</t>
  </si>
  <si>
    <t>MICTÓRIO SIFONADO LOUÇA BRANCA PARA ENTRADA DE ÁGUA EMBUTIDA - PADRÃO ALTO - FORNECIMENTO E INSTALAÇÃO. AF_02/2026</t>
  </si>
  <si>
    <t>PAPELEIRA DE PAREDE EM METAL CROMADO SEM TAMPA, INCLUSO FIXAÇÃO. AF_02/2026</t>
  </si>
  <si>
    <t>PIA DE AÇO INOX, DE *0,55 X 1,20* M COM 1 CUBA - FORNECIMENTO E INSTALAÇÃO. AF_02/2026</t>
  </si>
  <si>
    <t>PORTA TOALHA BANHO EM METAL CROMADO, TIPO BARRA, INCLUSO FIXAÇÃO. AF_02/2026</t>
  </si>
  <si>
    <t>PORTA TOALHA ROSTO EM METAL CROMADO, TIPO ARGOLA, INCLUSO FIXAÇÃO. AF_02/2026</t>
  </si>
  <si>
    <t>PRATELEIRA DE VIDRO COM SUPORTE CROMADO, INCLUSO FIXAÇÃO. AF_02/2026</t>
  </si>
  <si>
    <t>PUXADOR PARA PCD, FIXADO NA PORTA - FORNECIMENTO E INSTALAÇÃO. AF_02/2026</t>
  </si>
  <si>
    <t>SABONETEIRA DE PAREDE EM METAL CROMADO, INCLUSO FIXAÇÃO. AF_02/2026</t>
  </si>
  <si>
    <t>SABONETEIRA PLÁSTICA TIPO DISPENSER PARA SABONETE LÍQUIDO COM RESERVATÓRIO 800 A 1500 ML, INCLUSO FIXAÇÃO. AF_02/2026</t>
  </si>
  <si>
    <t>SIFÃO DO TIPO FLEXÍVEL EM PVC 1" X 1.1/2" - FORNECIMENTO E INSTALAÇÃO. AF_02/2026</t>
  </si>
  <si>
    <t>SIFÃO DO TIPO GARRAFA EM METAL CROMADO 1" X 1.1/2" - FORNECIMENTO E INSTALAÇÃO. AF_02/2026</t>
  </si>
  <si>
    <t>SIFÃO DO TIPO GARRAFA/COPO EM PVC 1.1/4" X 1.1/2" - FORNECIMENTO E INSTALAÇÃO. AF_02/2026</t>
  </si>
  <si>
    <t>SUPORTE MÃO FRANCESA EM AÇO, ABAS IGUAIS 30 CM, CAPACIDADE MÍNIMA 60 KG, BRANCO - FORNECIMENTO E INSTALAÇÃO. AF_02/2026</t>
  </si>
  <si>
    <t>SUPORTE MÃO FRANCESA EM AÇO, ABAS IGUAIS 40 CM, CAPACIDADE MÍNIMA 70 KG, BRANCO - FORNECIMENTO E INSTALAÇÃO. AF_02/2026</t>
  </si>
  <si>
    <t>TANQUE DE LOUÇA BRANCA COM COLUNA, 30L OU EQUIVALENTE - FORNECIMENTO E INSTALAÇÃO. AF_02/2026</t>
  </si>
  <si>
    <t>TANQUE DE LOUÇA BRANCA COM COLUNA, 30L OU EQUIVALENTE, INCLUSO SIFÃO FLEXÍVEL EM PVC, VÁLVULA METÁLICA E TORNEIRA DE METAL CROMADO PADRÃO MÉDIO - FORNECIMENTO E INSTALAÇÃO. AF_02/2026</t>
  </si>
  <si>
    <t>TANQUE DE LOUÇA BRANCA COM COLUNA, 30L OU EQUIVALENTE, INCLUSO SIFÃO FLEXÍVEL EM PVC, VÁLVULA PLÁSTICA E TORNEIRA DE METAL CROMADO PADRÃO POPULAR - FORNECIMENTO E INSTALAÇÃO. AF_02/2026</t>
  </si>
  <si>
    <t>TANQUE DE LOUÇA BRANCA COM COLUNA, 30L OU EQUIVALENTE, INCLUSO SIFÃO FLEXÍVEL EM PVC, VÁLVULA PLÁSTICA E TORNEIRA DE PLÁSTICO - FORNECIMENTO E INSTALAÇÃO. AF_02/2026</t>
  </si>
  <si>
    <t>TANQUE DE LOUÇA BRANCA SUSPENSO, *20*L OU EQUIVALENTE - FORNECIMENTO E INSTALAÇÃO. AF_02/2026</t>
  </si>
  <si>
    <t>TANQUE DE LOUÇA BRANCA SUSPENSO, 20L OU EQUIVALENTE, INCLUSO SIFÃO TIPO GARRAFA EM METAL CROMADO, VÁLVULA METÁLICA E TORNEIRA DE METAL CROMADO PADRÃO MÉDIO - FORNECIMENTO E INSTALAÇÃO. AF_02/2026</t>
  </si>
  <si>
    <t>TANQUE DE LOUÇA BRANCA SUSPENSO, 20L OU EQUIVALENTE, INCLUSO SIFÃO TIPO GARRAFA EM PVC, VÁLVULA PLÁSTICA E TORNEIRA DE METAL CROMADO PADRÃO POPULAR - FORNECIMENTO E INSTALAÇÃO. AF_02/2026</t>
  </si>
  <si>
    <t>TANQUE DE LOUÇA BRANCA SUSPENSO, 20L OU EQUIVALENTE, INCLUSO SIFÃO TIPO GARRAFA EM PVC, VÁLVULA PLÁSTICA E TORNEIRA DE PLÁSTICO - FORNECIMENTO E INSTALAÇÃO. AF_02/2026</t>
  </si>
  <si>
    <t>TANQUE DE MÁRMORE SINTÉTICO COM COLUNA, 22L OU EQUIVALENTE FORNECIMENTO E INSTALAÇÃO. AF_02/2026</t>
  </si>
  <si>
    <t>TANQUE DE MÁRMORE SINTÉTICO COM COLUNA, 22L OU EQUIVALENTE, INCLUSO SIFÃO FLEXÍVEL EM PVC, VÁLVULA PLÁSTICA E TORNEIRA DE METAL CROMADO PADRÃO POPULAR - FORNECIMENTO E INSTALAÇÃO. AF_02/2026</t>
  </si>
  <si>
    <t>TANQUE DE MÁRMORE SINTÉTICO COM COLUNA, 22L OU EQUIVALENTE, INCLUSO SIFÃO FLEXÍVEL EM PVC, VÁLVULA PLÁSTICA E TORNEIRA DE PLÁSTICO - FORNECIMENTO E INSTALAÇÃO. AF_02/2026</t>
  </si>
  <si>
    <t>TANQUE DE MÁRMORE SINTÉTICO SUSPENSO, 22L OU EQUIVALENTE - FORNECIMENTO E INSTALAÇÃO. AF_02/2026</t>
  </si>
  <si>
    <t>TANQUE DE MÁRMORE SINTÉTICO SUSPENSO, 22L OU EQUIVALENTE, INCLUSO SIFÃO FLEXÍVEL EM PVC, VÁLVULA PLÁSTICA E TORNEIRA DE METAL CROMADO PADRÃO POPULAR - FORNECIMENTO E INSTALAÇÃO. AF_02/2026</t>
  </si>
  <si>
    <t>TANQUE DE MÁRMORE SINTÉTICO SUSPENSO, 22L OU EQUIVALENTE, INCLUSO SIFÃO FLEXÍVEL EM PVC, VÁLVULA PLÁSTICA E TORNEIRA DE PLÁSTICO - FORNECIMENTO E INSTALAÇÃO. AF_02/2026</t>
  </si>
  <si>
    <t>TANQUE DE MÁRMORE SINTÉTICO SUSPENSO, 22L OU EQUIVALENTE, INCLUSO SIFÃO TIPO GARRAFA EM PVC, VÁLVULA PLÁSTICA E TORNEIRA DE METAL CROMADO PADRÃO POPULAR - FORNEC. E INSTALAÇÃO. AF_02/2026</t>
  </si>
  <si>
    <t>TANQUE DE MÁRMORE SINTÉTICO SUSPENSO, 22L OU EQUIVALENTE, INCLUSO SIFÃO TIPO GARRAFA EM PVC, VÁLVULA PLÁSTICA E TORNEIRA DE PLÁSTICO - FORNECIMENTO E INSTALAÇÃO. AF_02/2026</t>
  </si>
  <si>
    <t>TANQUE EM AÇO INOXIDÁVEL SUSPENSO, 30L OU EQUIVALENTE - FORNECIMENTO E INSTALAÇÃO. AF_02/2026</t>
  </si>
  <si>
    <t>TORNEIRA CROMADA 1/2" OU 3/4" PARA TANQUE, PADRÃO MÉDIO - FORNECIMENTO E INSTALAÇÃO. AF_02/2026</t>
  </si>
  <si>
    <t>TORNEIRA CROMADA 1/2" OU 3/4" PARA TANQUE, PADRÃO POPULAR - FORNECIMENTO E INSTALAÇÃO. AF_02/2026</t>
  </si>
  <si>
    <t>TORNEIRA CROMADA DE MESA COM ALAVANCA, PARA LAVATÓRIO DE SANITÁRIO PCD - FORNECIMENTO E INSTALAÇÃO. AF_02/2026</t>
  </si>
  <si>
    <t>TORNEIRA CROMADA DE MESA COM FECHAMENTO AUTOMÁTICO, PARA LAVATÓRIO - FORNECIMENTO E INSTALAÇÃO. AF_02/2026</t>
  </si>
  <si>
    <t>TORNEIRA CROMADA DE MESA PARA LAVATÓRIO COM SENSOR DE PRESENÇA. AF_02/2026</t>
  </si>
  <si>
    <t>TORNEIRA CROMADA DE MESA PARA LAVATÓRIO, TIPO MONOCOMANDO. AF_02/2026</t>
  </si>
  <si>
    <t>TORNEIRA CROMADA DE MESA, 1/2" OU 3/4", PARA LAVATÓRIO, PADRÃO MÉDIO - FORNECIMENTO E INSTALAÇÃO. AF_02/2026</t>
  </si>
  <si>
    <t>TORNEIRA CROMADA DE MESA, 1/2" OU 3/4", PARA LAVATÓRIO, PADRÃO POPULAR - FORNECIMENTO E INSTALAÇÃO. AF_02/2026</t>
  </si>
  <si>
    <t>TORNEIRA CROMADA LONGA, DE PAREDE, 1/2" OU 3/4", PARA PIA DE COZINHA, PADRÃO POPULAR - FORNECIMENTO E INSTALAÇÃO. AF_02/2026</t>
  </si>
  <si>
    <t>TORNEIRA CROMADA TUBO MÓVEL, DE MESA, 1/2" OU 3/4", PARA PIA DE COZINHA, PADRÃO ALTO - FORNECIMENTO E INSTALAÇÃO. AF_02/2026</t>
  </si>
  <si>
    <t>TORNEIRA CROMADA TUBO MÓVEL, DE PAREDE, 1/2" OU 3/4", PARA PIA DE COZINHA, PADRÃO MÉDIO - FORNECIMENTO E INSTALAÇÃO. AF_02/2026</t>
  </si>
  <si>
    <t>TORNEIRA PLÁSTICA 3/4" PARA TANQUE - FORNECIMENTO E INSTALAÇÃO. AF_02/2026</t>
  </si>
  <si>
    <t>VÁLVULA EM METAL CROMADO 1.1/2" X 1.1/2" PARA TANQUE OU LAVATÓRIO, COM OU SEM LADRÃO - FORNECIMENTO E INSTALAÇÃO. AF_02/2026</t>
  </si>
  <si>
    <t>VÁLVULA EM METAL CROMADO TIPO AMERICANA 3.1/2" X 1.1/2" PARA PIA - FORNECIMENTO E INSTALAÇÃO. AF_02/2026</t>
  </si>
  <si>
    <t>VÁLVULA EM PLÁSTICO 1" PARA PIA, TANQUE OU LAVATÓRIO, COM OU SEM LADRÃO - FORNECIMENTO E INSTALAÇÃO. AF_02/2026</t>
  </si>
  <si>
    <t>VÁLVULA EM PLÁSTICO CROMADO TIPO AMERICANA 3.1/2" X 1.1/2" SEM ADAPTADOR PARA PIA - FORNECIMENTO E INSTALAÇÃO. AF_02/2026</t>
  </si>
  <si>
    <t>ABRAÇADEIRA DE FIXAÇÃO DE BRAÇOS DE LUMINÁRIAS DE 2" - FORNECIMENTO E INSTALAÇÃO. AF_02/2025</t>
  </si>
  <si>
    <t>ABRAÇADEIRA DE FIXAÇÃO DE BRAÇOS DE LUMINÁRIAS DE 3" - FORNECIMENTO E INSTALAÇÃO. AF_02/2025</t>
  </si>
  <si>
    <t>ABRAÇADEIRA DE FIXAÇÃO DE BRAÇOS DE LUMINÁRIAS DE 4" - FORNECIMENTO E INSTALAÇÃO. AF_02/2025</t>
  </si>
  <si>
    <t>BRAÇO PARA ILUMINAÇÃO PÚBLICA, EM TUBO DE AÇO GALVANIZADO, COMPRIMENTO DE 1,20 M, PARA FIXAÇÃO EM POSTE DE CONCRETO - FORNECIMENTO E INSTALAÇÃO. AF_02/2025</t>
  </si>
  <si>
    <t>BRAÇO PARA ILUMINAÇÃO PÚBLICA, EM TUBO DE AÇO GALVANIZADO, COMPRIMENTO DE 1,20 M, PARA FIXAÇÃO EM POSTE METÁLICO - FORNECIMENTO E INSTALAÇÃO. AF_02/2025</t>
  </si>
  <si>
    <t>BRAÇO PARA ILUMINAÇÃO PÚBLICA, EM TUBO DE AÇO GALVANIZADO, COMPRIMENTO DE 1,50 M, PARA FIXAÇÃO EM POSTE DE CONCRETO - FORNECIMENTO E INSTALAÇÃO. AF_02/2025_PS</t>
  </si>
  <si>
    <t>BRAÇO PARA ILUMINAÇÃO PÚBLICA, EM TUBO DE AÇO GALVANIZADO, COMPRIMENTO DE 1,50 M, PARA FIXAÇÃO EM POSTE METÁLICO - FORNECIMENTO E INSTALAÇÃO. AF_02/2025_PS</t>
  </si>
  <si>
    <t>BRAÇO PARA ILUMINAÇÃO PÚBLICA, EM TUBO DE AÇO GALVANIZADO, COMPRIMENTO DE 3,50 M, PARA FIXAÇÃO EM POSTE DE CONCRETO - FORNECIMENTO E INSTALAÇÃO. AF_02/2025</t>
  </si>
  <si>
    <t>BRAÇO PARA ILUMINAÇÃO PÚBLICA, EM TUBO DE AÇO GALVANIZADO, COMPRIMENTO DE 3,50 M, PARA FIXAÇÃO EM POSTE METÁLICO - FORNECIMENTO E INSTALAÇÃO. AF_02/2025</t>
  </si>
  <si>
    <t>LUMINÁRIA DE LED PARA ILUMINAÇÃO PÚBLICA, 1000 W - FORNECIMENTO E INSTALAÇÃO. AF_02/2025</t>
  </si>
  <si>
    <t>LUMINÁRIA DE LED PARA ILUMINAÇÃO PÚBLICA, DE 138 W ATÉ 180 W - FORNECIMENTO E INSTALAÇÃO. AF_02/2025_PS</t>
  </si>
  <si>
    <t>LUMINÁRIA DE LED PARA ILUMINAÇÃO PÚBLICA, DE 181 W ATÉ 239 W - FORNECIMENTO E INSTALAÇÃO. AF_02/2025_PS</t>
  </si>
  <si>
    <t>LUMINÁRIA DE LED PARA ILUMINAÇÃO PÚBLICA, DE 240 W ATÉ 350 W - FORNECIMENTO E INSTALAÇÃO. AF_02/2025_PS</t>
  </si>
  <si>
    <t>LUMINÁRIA DE LED PARA ILUMINAÇÃO PÚBLICA, DE 33 W ATÉ 50 W - FORNECIMENTO E INSTALAÇÃO. AF_02/2025_PS</t>
  </si>
  <si>
    <t>LUMINÁRIA DE LED PARA ILUMINAÇÃO PÚBLICA, DE 51 W ATÉ 67 W - FORNECIMENTO E INSTALAÇÃO. AF_02/2025_PS</t>
  </si>
  <si>
    <t>LUMINÁRIA DE LED PARA ILUMINAÇÃO PÚBLICA, DE 68 W ATÉ 97 W - FORNECIMENTO E INSTALAÇÃO. AF_02/2025_PS</t>
  </si>
  <si>
    <t>LUMINÁRIA DE LED PARA ILUMINAÇÃO PÚBLICA, DE 98 W ATÉ 137 W - FORNECIMENTO E INSTALAÇÃO. AF_02/2025_PS</t>
  </si>
  <si>
    <t>LUMINÁRIA REFLETOR LED PARA ILUMINAÇÃO PÚBLICA, 1000 W - FORNECIMENTO E INSTALAÇÃO. AF_02/2025</t>
  </si>
  <si>
    <t>LUMINÁRIA REFLETOR LED PARA ILUMINAÇÃO PÚBLICA, 200 W - FORNECIMENTO E INSTALAÇÃO. AF_02/2025</t>
  </si>
  <si>
    <t>LUMINÁRIA REFLETOR LED PARA ILUMINAÇÃO PÚBLICA, 50 W - FORNECIMENTO E INSTALAÇÃO. AF_02/2025</t>
  </si>
  <si>
    <t>LUMINÁRIA REFLETOR LED PARA ILUMINAÇÃO PÚBLICA, 600 W - FORNECIMENTO E INSTALAÇÃO. AF_02/2025</t>
  </si>
  <si>
    <t>RELÉ FOTOELÉTRICO PARA COMANDO DE ILUMINAÇÃO EXTERNA 1000 W - FORNECIMENTO E INSTALAÇÃO. AF_02/2025</t>
  </si>
  <si>
    <t>SUBSTITUIÇÃO DE LUMINÁRIA DE VAPOR DE MERCÚRIO/VAPOR DE SÓDIO POR LUMINÁRIA DE LED PARA ILUMINAÇÃO PÚBLICA (NÃO INCLUI FORNECIMENTO). AF_02/2025_PS</t>
  </si>
  <si>
    <t>SUBSTITUIÇÃO DE LUMINÁRIA REFLETOR LED PARA ILUMINAÇÃO PÚBLICA (NÃO INCLUI FORNECIMENTO). AF_02/2025</t>
  </si>
  <si>
    <t>SUBSTITUIÇÃO DE LÂMPADA PARA ILUMINAÇÃO PÚBLICA (NÃO INCLUI FORNECIMENTO). AF_02/2025_PS</t>
  </si>
  <si>
    <t>SUBSTITUIÇÃO DE REATOR PARA ILUMINAÇÃO PÚBLICA (NÃO INCLUI FORNECIMENTO). AF_02/2025_PS</t>
  </si>
  <si>
    <t>SUBSTITUIÇÃO DE RELÉ FOTOELÉTRICO PARA COMANDO DE ILUMINAÇÃO EXTERNA 1000 W - FORNECIMENTO E INSTALAÇÃO. AF_02/2025_PS</t>
  </si>
  <si>
    <t>EMBOÇO OU MASSA ÚNICA EM ARGAMASSA TRAÇO 1:2:8, PREPARO MECÂNICA COM BETONEIRA 400 L, APLICADA COM PROJETOR TIPO CANEQUINHA EM SUPERFÍCIES INTERNAS DA SACADA, ESPESSURA DE 25 MM, SEM USO DE TELA METÁLICA. AF_08/2022</t>
  </si>
  <si>
    <t>CARGA, MANOBRA E DESCARGA DE ESCAVADEIRA SOBRE ESTEIRAS, PESO OPERACIONAL DE 17 T, EM CAVALO MECÂNICO 6X2 COM PRANCHA RETA. AF_01/2026</t>
  </si>
  <si>
    <t>CARGA, MANOBRA E DESCARGA DE FRESADORA DE ASFALTO A FRIO SOBRE RODAS, LARGURA 1,0 M, PESO OPERACIONAL DE 14,7 T, EM CAVALO MECÂNICO 6X2 COM PRANCHA RETA. AF_01/2026</t>
  </si>
  <si>
    <t>CARGA, MANOBRA E DESCARGA DE FRESADORA DE ASFALTO A FRIO SOBRE RODAS, LARGURA 2,0 M, PESO OPERACIONAL DE 27,7 T, EM CAVALO MECÂNICO 6X2 COM PRANCHA REBAIXADA. AF_01/2026</t>
  </si>
  <si>
    <t>CARGA, MANOBRA E DESCARGA DE GUINDASTE HIDRÁULICO AUTOPROPELIDO, COM LANÇA TRELIÇADA 41 M, PESO OPERACIONAL DE 43 T, EM CAVALO MECÂNICO 6X2 COM PRANCHA REBAIXADA. AF_01/2026</t>
  </si>
  <si>
    <t>CARGA, MANOBRA E DESCARGA DE MINICARREGADEIRA SOBRE RODAS, PESO OPERACIONAL DE 2,58 T, EM CAMINHÃO GUINCHO-SOCORRO 23000 KG. AF_01/2026</t>
  </si>
  <si>
    <t>CARGA, MANOBRA E DESCARGA DE MINICARREGADEIRA SOBRE RODAS, PESO OPERACIONAL DE 2,58 T, EM CAMINHÃO PLATAFORMA 16000 KG. AF_01/2026</t>
  </si>
  <si>
    <t>CARGA, MANOBRA E DESCARGA DE MINIESCAVADEIRA SOBRE ESTEIRA, PESO OPERACIONAL DE 3,5 T, EM CAMINHÃO GUINCHO-SOCORRO 23000 KG. AF_01/2026</t>
  </si>
  <si>
    <t>CARGA, MANOBRA E DESCARGA DE MINIESCAVADEIRA SOBRE ESTEIRA, PESO OPERACIONAL DE 3,5 T, EM CAMINHÃO PLATAFORMA 16000 KG. AF_01/2026</t>
  </si>
  <si>
    <t>CARGA, MANOBRA E DESCARGA DE MOTONIVELADORA, PESO OPERACIONAL DE 13 T, EM CAMINHÃO PLATAFORMA 23000 KG. AF_01/2026</t>
  </si>
  <si>
    <t>CARGA, MANOBRA E DESCARGA DE PÁ CARREGADEIRA SOBRE RODAS, CAÇAMBA DE 1,7 A 2,8 M3, PESO OPERACIONAL DE 11,63 T, EM CAMINHÃO PLATAFORMA 23000 KG. AF_01/2026</t>
  </si>
  <si>
    <t>CARGA, MANOBRA E DESCARGA DE PÁ CARREGADEIRA SOBRE RODAS, CAÇAMBA DE 2,5 A 3,5 M3, PESO OPERACIONAL DE 18,34 T, EM CAVALO MECÂNICO 6X2 COM PRANCHA RETA. AF_01/2026</t>
  </si>
  <si>
    <t>CARGA, MANOBRA E DESCARGA DE RECICLADORA DE ASFALTO A FRIO SOBRE RODAS, LARGURA 2,0 M, PESO OPERACIONAL DE 24,2 T, EM CAVALO MECÂNICO 6X2 COM PRANCHA REBAIXADA. AF_01/2026</t>
  </si>
  <si>
    <t>CARGA, MANOBRA E DESCARGA DE RETROESCAVADEIRA SOBRE RODAS COM CARREGADEIRA E MARTELO ROMPEDOR HIDRÁULICO, PESO OPERACIONAL DE 6,67 T, EM CAMINHÃO GUINCHO-SOCORRO 23000 KG. AF_01/2026</t>
  </si>
  <si>
    <t>CARGA, MANOBRA E DESCARGA DE RETROESCAVADEIRA SOBRE RODAS COM CARREGADEIRA E MARTELO ROMPEDOR HIDRÁULICO, PESO OPERACIONAL DE 6,67 T, EM CAMINHÃO PLATAFORMA 16000 KG. AF_01/2026</t>
  </si>
  <si>
    <t>CARGA, MANOBRA E DESCARGA DE RETROESCAVADEIRA SOBRE RODAS COM CARREGADEIRA, PESO OPERACIONAL DE 7,14 T, EM CAMINHÃO GUINCHO-SOCORRO 23000 KG. AF_01/2026</t>
  </si>
  <si>
    <t>CARGA, MANOBRA E DESCARGA DE RETROESCAVADEIRA SOBRE RODAS COM CARREGADEIRA, PESO OPERACIONAL DE 7,14 T, EM CAMINHÃO PLATAFORMA 16000 KG. AF_01/2026</t>
  </si>
  <si>
    <t>CARGA, MANOBRA E DESCARGA DE ROLO COMPACTADOR DE CARNEIRO VIBRATORIO, PESO OPERACIONAL SEM LASTRO DE 11,95 T, EM CAMINHÃO PLATAFORMA 23000 KG. AF_01/2026</t>
  </si>
  <si>
    <t>CARGA, MANOBRA E DESCARGA DE ROLO COMPACTADOR DE CARNEIRO VIBRATORIO, PESO OPERACIONAL SEM LASTRO DE 7,4 T, EM CAMINHÃO GUINCHO-SOCORRO 23000 KG. AF_01/2026</t>
  </si>
  <si>
    <t>CARGA, MANOBRA E DESCARGA DE ROLO COMPACTADOR DE CARNEIRO VIBRATORIO, PESO OPERACIONAL SEM LASTRO DE 7,4 T, EM CAMINHÃO PLATAFORMA 16000 KG. AF_01/2026</t>
  </si>
  <si>
    <t>CARGA, MANOBRA E DESCARGA DE ROLO COMPACTADOR DE PNEUS, PESO OPERACIONAL SEM LASTRO DE 10,8 T, EM CAMINHÃO PLATAFORMA 23000 KG. AF_01/2026</t>
  </si>
  <si>
    <t>CARGA, MANOBRA E DESCARGA DE ROLO COMPACTADOR DE PNEUS, PESO OPERACIONAL SEM LASTRO DE 9,5 T, EM CAMINHÃO PLATAFORMA 16000 KG. AF_01/2026</t>
  </si>
  <si>
    <t>CARGA, MANOBRA E DESCARGA DE ROLO COMPACTADOR VIBRATORIO TAMDEM LISO, PESO OPERACIONAL SEM LASTRO DE 10,2 T, EM CAMINHÃO PLATAFORMA 23000 KG. AF_01/2026</t>
  </si>
  <si>
    <t>CARGA, MANOBRA E DESCARGA DE ROLO COMPACTADOR VIBRATORIO TAMDEM LISO, PESO OPERACIONAL SEM LASTRO DE 6,5 T, EM CAMINHÃO GUINCHO-SOCORRO 23000 KG. AF_01/2026</t>
  </si>
  <si>
    <t>CARGA, MANOBRA E DESCARGA DE ROLO COMPACTADOR VIBRATORIO TAMDEM LISO, PESO OPERACIONAL SEM LASTRO DE 6,5 T, EM CAMINHÃO PLATAFORMA 16000 KG. AF_01/2026</t>
  </si>
  <si>
    <t>CARGA, MANOBRA E DESCARGA DE TRATOR DE ESTEIRAS, PESO OPERACIONAL DE 12,9 T, EM CAMINHÃO PLATAFORMA 23000 KG. AF_01/2026</t>
  </si>
  <si>
    <t>CARGA, MANOBRA E DESCARGA DE TRATOR DE ESTEIRAS, PESO OPERACIONAL DE 16,7 T, EM CAVALO MECÂNICO 6X2 COM PRANCHA RETA. AF_01/2026</t>
  </si>
  <si>
    <t>CARGA, MANOBRA E DESCARGA DE TRATOR DE ESTEIRAS, PESO OPERACIONAL DE 38,5 T, EM CAVALO MECÂNICO 6X2 COM PRANCHA REBAIXADA. AF_01/2026</t>
  </si>
  <si>
    <t>CARGA, MANOBRA E DESCARGA DE TRATOR DE ESTEIRAS, PESO OPERACIONAL DE 9,4 T, EM CAMINHÃO GUINCHO-SOCORRO 23000 KG. AF_01/2026</t>
  </si>
  <si>
    <t>CARGA, MANOBRA E DESCARGA DE TRATOR DE ESTEIRAS, PESO OPERACIONAL DE 9,4 T, EM CAMINHÃO PLATAFORMA 16000 KG. AF_01/2026</t>
  </si>
  <si>
    <t>CARGA, MANOBRA E DESCARGA DE TRATOR DE PNEUS 85 CV COM GRADE DE DISCOS ACOPLADA, PESO OPERACIONAL DO CONJUNTO DE 7,018 T, EM CAVALO MECÂNICO 6X2 COM PRANCHA REBAIXADA. AF_01/2026</t>
  </si>
  <si>
    <t>CARGA, MANOBRA E DESCARGA DE TRATOR DE PNEUS 85 CV COM VASSOURA MECÂNICA ACOPLADA, PESO OPERACIONAL DO CONJUNTO DE 5,495 T, EM CAMINHÃO GUINCHO-SOCORRO 23000 KG. AF_01/2026</t>
  </si>
  <si>
    <t>CARGA, MANOBRA E DESCARGA DE TRATOR DE PNEUS 85 CV COM VASSOURA MECÂNICA ACOPLADA, PESO OPERACIONAL DO CONJUNTO DE 5,495 T, EM CAMINHÃO PLATAFORMA 16000 KG. AF_01/2026</t>
  </si>
  <si>
    <t>CARGA, MANOBRA E DESCARGA DE TRATOR DE PNEUS 85 CV, PESO COM LASTRO DE 4,675 T, EM CAMINHÃO GUINCHO-SOCORRO 23000 KG. AF_01/2026</t>
  </si>
  <si>
    <t>CARGA, MANOBRA E DESCARGA DE TRATOR DE PNEUS 85 CV, PESO COM LASTRO DE 4,675 T, EM CAMINHÃO PLATAFORMA 16000 KG. AF_01/2026</t>
  </si>
  <si>
    <t>CARGA, MANOBRA E DESCARGA DE TRATOR DE PNEUS COM ESPARGIDOR DE ASFALTO COM TANQUE 2500 L, PESO OPERACIONAL DE 9,51 T, EM CAMINHÃO GUINCHO-SOCORRO 23000 KG. AF_01/2026</t>
  </si>
  <si>
    <t>CARGA, MANOBRA E DESCARGA DE TRATOR DE PNEUS COM ESPARGIDOR DE ASFALTO COM TANQUE 2500 L, PESO OPERACIONAL DE 9,51 T, EM CAMINHÃO PLATAFORMA 16000 KG. AF_01/2026</t>
  </si>
  <si>
    <t>CARGA, MANOBRA E DESCARGA DE VIBROACABADORA DE ASFALTO SOBRE ESTEIRAS, LARGURA DE PAVIMENTAÇÃO 1,90 M A 5,30 M, PESO OPERACIONAL DE 13,575 T, EM CAMINHÃO PLATAFORMA 23000 KG. AF_01/2026</t>
  </si>
  <si>
    <t>CARGA, MANOBRA E DESCARGA DE VIBROACABADORA DE ASFALTO SOBRE ESTEIRAS, LARGURA DE PAVIMENTAÇÃO MÁXIMA 8,00 M, PESO OPERACIONAL DE 18,4 T, EM CAVALO MECÂNICO 6X2 COM PRANCHA RETA. AF_01/2026</t>
  </si>
  <si>
    <t>CARGA, MANOBRA E DESCARGA DE VIBROACABADORA DE ASFALTO SOBRE RODAS, LARGURA DE PAVIMENTAÇÃO 1,70 M A 4,20 M, PESO OPERACIONAL DE 12,5 T, EM CAMINHÃO PLATAFORMA 23000 KG. AF_01/2026</t>
  </si>
  <si>
    <t>TRANSPORTE DE EQUIPAMENTO PESADO COM CAMINHÃO GUINCHO-SOCORRO 23000 KG, EM VIA INTERNA (DENTRO DO CANTEIRO) EM LEITO NATURAL. AF_01/2026</t>
  </si>
  <si>
    <t>TRANSPORTE DE EQUIPAMENTO PESADO COM CAMINHÃO GUINCHO-SOCORRO 23000 KG, EM VIA INTERNA (DENTRO DO CANTEIRO) EM REVESTIMENTO PRIMÁRIO. AF_01/2026</t>
  </si>
  <si>
    <t>TRANSPORTE DE EQUIPAMENTO PESADO COM CAMINHÃO GUINCHO-SOCORRO 23000 KG, EM VIA INTERNA (DENTRO DO CANTEIRO) PAVIMENTADA. AF_01/2026</t>
  </si>
  <si>
    <t>TRANSPORTE DE EQUIPAMENTO PESADO COM CAMINHÃO GUINCHO-SOCORRO 23000 KG, EM VIA URBANA EM LEITO NATURAL. AF_01/2026</t>
  </si>
  <si>
    <t>TRANSPORTE DE EQUIPAMENTO PESADO COM CAMINHÃO GUINCHO-SOCORRO 23000 KG, EM VIA URBANA EM REVESTIMENTO PRIMÁRIO. AF_01/2026</t>
  </si>
  <si>
    <t>TRANSPORTE DE EQUIPAMENTO PESADO COM CAMINHÃO GUINCHO-SOCORRO 23000 KG, EM VIA URBANA PAVIMENTADA, ADICIONAL PARA DMT EXCEDENTE A 30 KM. AF_01/2026</t>
  </si>
  <si>
    <t>TRANSPORTE DE EQUIPAMENTO PESADO COM CAMINHÃO GUINCHO-SOCORRO 23000 KG, EM VIA URBANA PAVIMENTADA, DMT ATÉ 30 KM. AF_01/2026</t>
  </si>
  <si>
    <t>TRANSPORTE DE EQUIPAMENTO PESADO COM CAMINHÃO GUINCHO-SOCORRO 29000 KG, EM VIA INTERNA (DENTRO DO CANTEIRO) EM LEITO NATURAL. AF_01/2026</t>
  </si>
  <si>
    <t>TRANSPORTE DE EQUIPAMENTO PESADO COM CAMINHÃO GUINCHO-SOCORRO 29000 KG, EM VIA INTERNA (DENTRO DO CANTEIRO) EM REVESTIMENTO PRIMÁRIO. AF_01/2026</t>
  </si>
  <si>
    <t>TRANSPORTE DE EQUIPAMENTO PESADO COM CAMINHÃO GUINCHO-SOCORRO 29000 KG, EM VIA INTERNA (DENTRO DO CANTEIRO) PAVIMENTADA. AF_01/2026</t>
  </si>
  <si>
    <t>TRANSPORTE DE EQUIPAMENTO PESADO COM CAMINHÃO GUINCHO-SOCORRO 29000 KG, EM VIA URBANA EM LEITO NATURAL. AF_01/2026</t>
  </si>
  <si>
    <t>TRANSPORTE DE EQUIPAMENTO PESADO COM CAMINHÃO GUINCHO-SOCORRO 29000 KG, EM VIA URBANA EM REVESTIMENTO PRIMÁRIO. AF_01/2026</t>
  </si>
  <si>
    <t>TRANSPORTE DE EQUIPAMENTO PESADO COM CAMINHÃO GUINCHO-SOCORRO 29000 KG, EM VIA URBANA PAVIMENTADA, ADICIONAL PARA DMT EXCEDENTE A 30 KM. AF_01/2026</t>
  </si>
  <si>
    <t>TRANSPORTE DE EQUIPAMENTO PESADO COM CAMINHÃO GUINCHO-SOCORRO 29000 KG, EM VIA URBANA PAVIMENTADA, DMT ATÉ 30 KM. AF_01/2026</t>
  </si>
  <si>
    <t>TRANSPORTE DE EQUIPAMENTO PESADO COM CAMINHÃO PLATAFORMA 16000 KG, EM VIA INTERNA (DENTRO DO CANTEIRO) EM LEITO NATURAL. AF_01/2026</t>
  </si>
  <si>
    <t>TRANSPORTE DE EQUIPAMENTO PESADO COM CAMINHÃO PLATAFORMA 16000 KG, EM VIA INTERNA (DENTRO DO CANTEIRO) EM REVESTIMENTO PRIMÁRIO. AF_01/2026</t>
  </si>
  <si>
    <t>TRANSPORTE DE EQUIPAMENTO PESADO COM CAMINHÃO PLATAFORMA 16000 KG, EM VIA INTERNA (DENTRO DO CANTEIRO) PAVIMENTADA. AF_01/2026</t>
  </si>
  <si>
    <t>TRANSPORTE DE EQUIPAMENTO PESADO COM CAMINHÃO PLATAFORMA 16000 KG, EM VIA URBANA EM LEITO NATURAL. AF_01/2026</t>
  </si>
  <si>
    <t>TRANSPORTE DE EQUIPAMENTO PESADO COM CAMINHÃO PLATAFORMA 16000 KG, EM VIA URBANA EM REVESTIMENTO PRIMÁRIO. AF_01/2026</t>
  </si>
  <si>
    <t>TRANSPORTE DE EQUIPAMENTO PESADO COM CAMINHÃO PLATAFORMA 16000 KG, EM VIA URBANA PAVIMENTADA, ADICIONAL PARA DMT EXCEDENTE A 30 KM. AF_01/2026</t>
  </si>
  <si>
    <t>TRANSPORTE DE EQUIPAMENTO PESADO COM CAMINHÃO PLATAFORMA 16000 KG, EM VIA URBANA PAVIMENTADA, DMT ATÉ 30 KM. AF_01/2026</t>
  </si>
  <si>
    <t>TRANSPORTE DE EQUIPAMENTO PESADO COM CAMINHÃO PLATAFORMA 23000 KG, EM VIA INTERNA (DENTRO DO CANTEIRO) EM LEITO NATURAL. AF_01/2026</t>
  </si>
  <si>
    <t>TRANSPORTE DE EQUIPAMENTO PESADO COM CAMINHÃO PLATAFORMA 23000 KG, EM VIA INTERNA (DENTRO DO CANTEIRO) EM REVESTIMENTO PRIMÁRIO. AF_01/2026</t>
  </si>
  <si>
    <t>TRANSPORTE DE EQUIPAMENTO PESADO COM CAMINHÃO PLATAFORMA 23000 KG, EM VIA INTERNA (DENTRO DO CANTEIRO) PAVIMENTADA. AF_01/2026</t>
  </si>
  <si>
    <t>TRANSPORTE DE EQUIPAMENTO PESADO COM CAMINHÃO PLATAFORMA 23000 KG, EM VIA URBANA EM LEITO NATURAL. AF_01/2026</t>
  </si>
  <si>
    <t>TRANSPORTE DE EQUIPAMENTO PESADO COM CAMINHÃO PLATAFORMA 23000 KG, EM VIA URBANA EM REVESTIMENTO PRIMÁRIO. AF_01/2026</t>
  </si>
  <si>
    <t>TRANSPORTE DE EQUIPAMENTO PESADO COM CAMINHÃO PLATAFORMA 23000 KG, EM VIA URBANA PAVIMENTADA, ADICIONAL PARA DMT EXCEDENTE A 30 KM. AF_01/2026</t>
  </si>
  <si>
    <t>TRANSPORTE DE EQUIPAMENTO PESADO COM CAMINHÃO PLATAFORMA 23000 KG, EM VIA URBANA PAVIMENTADA, DMT ATÉ 30 KM. AF_01/2026</t>
  </si>
  <si>
    <t>TRANSPORTE DE EQUIPAMENTO PESADO COM CAMINHÃO PLATAFORMA 29000 KG, EM VIA INTERNA (DENTRO DO CANTEIRO) EM LEITO NATURAL. AF_01/2026</t>
  </si>
  <si>
    <t>TRANSPORTE DE EQUIPAMENTO PESADO COM CAMINHÃO PLATAFORMA 29000 KG, EM VIA INTERNA (DENTRO DO CANTEIRO) EM REVESTIMENTO PRIMÁRIO. AF_01/2026</t>
  </si>
  <si>
    <t>TRANSPORTE DE EQUIPAMENTO PESADO COM CAMINHÃO PLATAFORMA 29000 KG, EM VIA INTERNA (DENTRO DO CANTEIRO) PAVIMENTADA. AF_01/2026</t>
  </si>
  <si>
    <t>TRANSPORTE DE EQUIPAMENTO PESADO COM CAMINHÃO PLATAFORMA 29000 KG, EM VIA URBANA EM LEITO NATURAL. AF_01/2026</t>
  </si>
  <si>
    <t>TRANSPORTE DE EQUIPAMENTO PESADO COM CAMINHÃO PLATAFORMA 29000 KG, EM VIA URBANA EM REVESTIMENTO PRIMÁRIO. AF_01/2026</t>
  </si>
  <si>
    <t>TRANSPORTE DE EQUIPAMENTO PESADO COM CAMINHÃO PLATAFORMA 29000 KG, EM VIA URBANA PAVIMENTADA, ADICIONAL PARA DMT EXCEDENTE A 30 KM. AF_01/2026</t>
  </si>
  <si>
    <t>TRANSPORTE DE EQUIPAMENTO PESADO COM CAMINHÃO PLATAFORMA 29000 KG, EM VIA URBANA PAVIMENTADA, DMT ATÉ 30 KM. AF_01/2026</t>
  </si>
  <si>
    <t>TRANSPORTE DE EQUIPAMENTO PESADO COM CAVALO MECÂNICO 6X2 COM PRANCHA REBAIXADA KG, EM VIA INTERNA (DENTRO DO CANTEIRO) EM LEITO NATURAL. AF_01/2026</t>
  </si>
  <si>
    <t>TRANSPORTE DE EQUIPAMENTO PESADO COM CAVALO MECÂNICO 6X2 COM PRANCHA REBAIXADA KG, EM VIA INTERNA (DENTRO DO CANTEIRO) EM REVESTIMENTO PRIMÁRIO. AF_01/2026</t>
  </si>
  <si>
    <t>TRANSPORTE DE EQUIPAMENTO PESADO COM CAVALO MECÂNICO 6X2 COM PRANCHA REBAIXADA KG, EM VIA INTERNA (DENTRO DO CANTEIRO) PAVIMENTADA. AF_01/2026</t>
  </si>
  <si>
    <t>TRANSPORTE DE EQUIPAMENTO PESADO COM CAVALO MECÂNICO 6X2 COM PRANCHA REBAIXADA KG, EM VIA URBANA EM LEITO NATURAL. AF_01/2026</t>
  </si>
  <si>
    <t>TRANSPORTE DE EQUIPAMENTO PESADO COM CAVALO MECÂNICO 6X2 COM PRANCHA REBAIXADA KG, EM VIA URBANA EM REVESTIMENTO PRIMÁRIO. AF_01/2026</t>
  </si>
  <si>
    <t>TRANSPORTE DE EQUIPAMENTO PESADO COM CAVALO MECÂNICO 6X2 COM PRANCHA REBAIXADA KG, EM VIA URBANA PAVIMENTADA, ADICIONAL PARA DMT EXCEDENTE A 30 KM. AF_01/2026</t>
  </si>
  <si>
    <t>TRANSPORTE DE EQUIPAMENTO PESADO COM CAVALO MECÂNICO 6X2 COM PRANCHA REBAIXADA KG, EM VIA URBANA PAVIMENTADA, DMT ATÉ 30 KM. AF_01/2026</t>
  </si>
  <si>
    <t>TRANSPORTE DE EQUIPAMENTO PESADO COM CAVALO MECÂNICO 6X2 COM PRANCHA RETA KG, EM VIA INTERNA (DENTRO DO CANTEIRO) EM LEITO NATURAL. AF_01/2026</t>
  </si>
  <si>
    <t>TRANSPORTE DE EQUIPAMENTO PESADO COM CAVALO MECÂNICO 6X2 COM PRANCHA RETA KG, EM VIA INTERNA (DENTRO DO CANTEIRO) EM REVESTIMENTO PRIMÁRIO. AF_01/2026</t>
  </si>
  <si>
    <t>TRANSPORTE DE EQUIPAMENTO PESADO COM CAVALO MECÂNICO 6X2 COM PRANCHA RETA KG, EM VIA INTERNA (DENTRO DO CANTEIRO) PAVIMENTADA. AF_01/2026</t>
  </si>
  <si>
    <t>TRANSPORTE DE EQUIPAMENTO PESADO COM CAVALO MECÂNICO 6X2 COM PRANCHA RETA KG, EM VIA URBANA EM LEITO NATURAL. AF_01/2026</t>
  </si>
  <si>
    <t>TRANSPORTE DE EQUIPAMENTO PESADO COM CAVALO MECÂNICO 6X2 COM PRANCHA RETA KG, EM VIA URBANA EM REVESTIMENTO PRIMÁRIO. AF_01/2026</t>
  </si>
  <si>
    <t>TRANSPORTE DE EQUIPAMENTO PESADO COM CAVALO MECÂNICO 6X2 COM PRANCHA RETA KG, EM VIA URBANA PAVIMENTADA, ADICIONAL PARA DMT EXCEDENTE A 30 KM. AF_01/2026</t>
  </si>
  <si>
    <t>TRANSPORTE DE EQUIPAMENTO PESADO COM CAVALO MECÂNICO 6X2 COM PRANCHA RETA KG, EM VIA URBANA PAVIMENTADA, DMT ATÉ 30 KM. AF_01/2026</t>
  </si>
  <si>
    <t>INSTALAÇÃO DE BALIZADOR METÁLICO COM LED, EM ALUMÍNIO COM DIFUSOR EM POLICARBONATO E DIMENSÕES 6,2 CM X30 CM, COM PINTURA ELETROSTÁTICA, SOBRE PISO DE CONCRETO EXISTENTE. AF_11/2021</t>
  </si>
  <si>
    <t>INSTALAÇÃO DE BALIZADOR METÁLICO, MODELO OLEGÁRIO, EM TUBO DE AÇO GALVANIZADO ESPESSURA 3" E DIMENSÕES 9 CM X 78,5 CM, COM PINTURA ELETROSTÁTICA, SOBRE PISO DE CONCRETO EXISTENTE. AF_11/2021</t>
  </si>
  <si>
    <t>INSTALAÇÃO DE BALIZADOR METÁLICO, MODELO OLEGÁRIO, EM TUBO DE AÇO GALVANIZADO ESPESSURA 3" E DIMENSÕES 9 CM X 78,5 CM, COM PINTURA ELETROSTÁTICA, SOBRE SOLO. AF_11/2021</t>
  </si>
  <si>
    <t>INSTALAÇÃO DE BALIZADOR PRÉ-FABRICADO DE CONCRETO, DIMENSÕES 30 CM X 60 CM, SOBRE PISO DE CONCRETO EXISTENTE. AF_11/2021</t>
  </si>
  <si>
    <t>INSTALAÇÃO DE BALIZADOR PRÉ-FABRICADO DE CONCRETO, DIMENSÕES 30 CM X 60 CM, SOBRE SOLO. AF_11/2021</t>
  </si>
  <si>
    <t>INSTALAÇÃO DE BANCO CIRCULAR PRÉ-FABRICADO DE CONCRETO, DIMENSÕES 60 CM X 40 CM. AF_11/2021</t>
  </si>
  <si>
    <t>INSTALAÇÃO DE BANCO METÁLICO SEM ENCOSTO, EM TUBOS E CHAPAS DE AÇO CARBONO, PINTURA POR PROCESSO ELETROSTÁTICO, DIMENSÕES 49 CM X 157 CM X 34 CM, SOBRE PISO DE CONCRETO EXISTENTE. AF_11/2021</t>
  </si>
  <si>
    <t>INSTALAÇÃO DE BANCO PRÉ-FABRICADO DE CONCRETO COM ENCOSTO, DIMENSÕES 180 CM X 64 CM X 89 CM, SOBRE PISO DE CONCRETO EXISTENTE. AF_11/2021</t>
  </si>
  <si>
    <t>INSTALAÇÃO DE BANCO PRÉ-FABRICADO DE CONCRETO COM ENCOSTO, DIMENSÕES 180 CM X 64 CM X 89 CM, SOBRE SOLO. AF_11/2021</t>
  </si>
  <si>
    <t>INSTALAÇÃO DE BANCO PRÉ-FABRICADO DE CONCRETO SEM ENCOSTO, DIMENSÕES 115 CM X 50 CM X 45 CM, SOBRE PISO DE CONCRETO EXISTENTE. AF_11/2021</t>
  </si>
  <si>
    <t>INSTALAÇÃO DE BANCO PRÉ-FABRICADO DE CONCRETO SEM ENCOSTO, DIMENSÕES 115 CM X 50 CM X 45 CM, SOBRE SOLO. AF_11/2021</t>
  </si>
  <si>
    <t>INSTALAÇÃO DE BICICLETÁRIO MODELO U INVERTIDO, DIMENSÕES 110 CM X 78 CM EM TUBO CIRCULAR DE AÇO Ø 2'' COM PINTURA ELETROSTÁTICA, FIXADO COM CONCRETO, SOBRE SOLO. AF_11/2021</t>
  </si>
  <si>
    <t>INSTALAÇÃO DE BICICLETÁRIO MODELO U INVERTIDO, DIMENSÕES 82 CM X 78 CM EM TUBO CIRCULAR DE AÇO Ø 2'' COM PINTURA ELETROSTÁTICA, FIXADO COM CHUMBADOR MECÂNICO, SOBRE PISO DE CONCRETO EXISTENTE. AF_11/2021</t>
  </si>
  <si>
    <t>INSTALAÇÃO DE BICICLETÁRIO MODELO U INVERTIDO, DIMENSÕES 82 CM X 78 CM EM TUBO CIRCULAR DE AÇO Ø 2'' COM PINTURA ELETROSTÁTICA, FIXADO COM CONCRETO, SOBRE PISO DE CONCRETO EXISTENTE. AF_11/2021</t>
  </si>
  <si>
    <t>INSTALAÇÃO DE CONJUNTO COM MESA E QUATRO BANCOS PRÉ-FABRICADO DE CONCRETO, DIMENSÕES 90 CM X 95 CM (MESA) E 20 CM X 60 CM (BANCO), SOBRE PISO DE CONCRETO EXISTENTE. AF_11/2021</t>
  </si>
  <si>
    <t>INSTALAÇÃO DE CONJUNTO COM MESA E QUATRO BANCOS PRÉ-FABRICADO DE CONCRETO, DIMENSÕES 90 CM X 95 CM (MESA) E 20 CM X 60 CM (BANCO), SOBRE SOLO. AF_11/2021</t>
  </si>
  <si>
    <t>INSTALAÇÃO DE FLOREIRA CIRCULAR PRÉ-FABRICADO DE CONCRETO, DIMENSÕES 60 CM X 40 CM. AF_11/2021</t>
  </si>
  <si>
    <t>INSTALAÇÃO DE LIXEIRA PRÉ-FABRICADA DE CONCRETO, VOLUME MÍNIMO DE 120 L. AF_11/2021</t>
  </si>
  <si>
    <t>MONTAGEM E DESMONTAGEM DE GRUA ASCENSIONAL, UTILIZAÇÃO DE GUINDASTE AUTOPROPELIDO 90T. AF_03/2024</t>
  </si>
  <si>
    <t>MONTAGEM E DESMONTAGEM DE GRUA ASCENSIONAL, UTILIZAÇÃO DE GUINDASTE DERRICK. AF_03/2024</t>
  </si>
  <si>
    <t>PLANTIO DE ARBUSTO OU CERCA VIVA. AF_07/2024</t>
  </si>
  <si>
    <t>PLANTIO DE ESPÉCIE VEGETAL, TIPO COMIGO-NINGUÉM-PODE OU EQUIVALENTE, COM ALTURA DE MUDA MAIOR QUE 0,50 M E MENOR OU IGUAL A 1,00 M. AF_07/2024</t>
  </si>
  <si>
    <t>PLANTIO DE ESPÉCIE VEGETAL, TIPO COMIGO-NINGUÉM-PODE OU EQUIVALENTE, COM ALTURA DE MUDA MAIOR QUE 1,00 M. AF_07/2024</t>
  </si>
  <si>
    <t>PLANTIO DE ESPÉCIE VEGETAL, TIPO COMIGO-NINGUÉM-PODE OU EQUIVALENTE, COM ALTURA DE MUDA MENOR OU IGUAL A 0,50 M. AF_07/2024</t>
  </si>
  <si>
    <t>PLANTIO DE PALMEIRA COM ALTURA DE MUDA MAIOR QUE 2,00 M E MENOR OU IGUAL A 4,00 M. AF_07/2024</t>
  </si>
  <si>
    <t>PLANTIO DE PALMEIRA COM ALTURA DE MUDA MAIOR QUE 4,00 M . AF_07/2024</t>
  </si>
  <si>
    <t>PLANTIO DE ÁRVORE FRUTÍFERA COM ALTURA DE MUDA MAIOR QUE 2,00 M E MENOR OU IGUAL A 4,00 M. AF_07/2024</t>
  </si>
  <si>
    <t>PLANTIO DE ÁRVORE FRUTÍFERA COM ALTURA DE MUDA MAIOR QUE 4,00 M. AF_07/2024</t>
  </si>
  <si>
    <t>PLANTIO DE ÁRVORE FRUTÍFERA COM ALTURA DE MUDA MENOR OU IGUAL A 2,00 M. AF_07/2024</t>
  </si>
  <si>
    <t>PLANTIO DE ÁRVORE ORNAMENTAL COM ALTURA DE MUDA MAIOR QUE 4,00 M. AF_07/2024</t>
  </si>
  <si>
    <t>ARMAÇÃO DO SISTEMA DE PAREDES DE CONCRETO, EXECUTADA COMO ARMADURA NEGATIVA DE LAJES, TELA L-159. AF_12/2024</t>
  </si>
  <si>
    <t>ARMAÇÃO DO SISTEMA DE PAREDES DE CONCRETO, EXECUTADA COMO ARMADURA NEGATIVA DE LAJES, TELA L-196. AF_12/2024</t>
  </si>
  <si>
    <t>ARMAÇÃO DO SISTEMA DE PAREDES DE CONCRETO, EXECUTADA COMO ARMADURA NEGATIVA DE LAJES, TELA T-138. AF_12/2024</t>
  </si>
  <si>
    <t>ARMAÇÃO DO SISTEMA DE PAREDES DE CONCRETO, EXECUTADA COMO ARMADURA NEGATIVA DE LAJES, TELA T-159. AF_12/2024</t>
  </si>
  <si>
    <t>ARMAÇÃO DO SISTEMA DE PAREDES DE CONCRETO, EXECUTADA COMO ARMADURA NEGATIVA DE LAJES, TELA T-196. AF_12/2024</t>
  </si>
  <si>
    <t>ARMAÇÃO DO SISTEMA DE PAREDES DE CONCRETO, EXECUTADA COMO ARMADURA POSITIVA DE LAJES, TELA Q-113. AF_12/2024</t>
  </si>
  <si>
    <t>ARMAÇÃO DO SISTEMA DE PAREDES DE CONCRETO, EXECUTADA COMO ARMADURA POSITIVA DE LAJES, TELA Q-138. AF_12/2024</t>
  </si>
  <si>
    <t>ARMAÇÃO DO SISTEMA DE PAREDES DE CONCRETO, EXECUTADA COMO ARMADURA POSITIVA DE LAJES, TELA Q-159. AF_12/2024</t>
  </si>
  <si>
    <t>ARMAÇÃO DO SISTEMA DE PAREDES DE CONCRETO, EXECUTADA COMO ARMADURA POSITIVA DE LAJES, TELA Q-196. AF_12/2024</t>
  </si>
  <si>
    <t>ARMAÇÃO DO SISTEMA DE PAREDES DE CONCRETO, EXECUTADA COMO REFORÇO, VERGALHÃO DE 10,0 MM DE DIÂMETRO. AF_12/2024</t>
  </si>
  <si>
    <t>ARMAÇÃO DO SISTEMA DE PAREDES DE CONCRETO, EXECUTADA COMO REFORÇO, VERGALHÃO DE 12,5 MM DE DIÂMETRO. AF_12/2024</t>
  </si>
  <si>
    <t>ARMAÇÃO DO SISTEMA DE PAREDES DE CONCRETO, EXECUTADA COMO REFORÇO, VERGALHÃO DE 5,0 MM DE DIÂMETRO. AF_12/2024</t>
  </si>
  <si>
    <t>ARMAÇÃO DO SISTEMA DE PAREDES DE CONCRETO, EXECUTADA COMO REFORÇO, VERGALHÃO DE 6,3 MM DE DIÂMETRO. AF_12/2024</t>
  </si>
  <si>
    <t>ARMAÇÃO DO SISTEMA DE PAREDES DE CONCRETO, EXECUTADA COMO REFORÇO, VERGALHÃO DE 8,0 MM DE DIÂMETRO. AF_12/2024</t>
  </si>
  <si>
    <t>ARMAÇÃO DO SISTEMA DE PAREDES DE CONCRETO, EXECUTADA EM PAREDES DE EDIFICAÇÕES MULTIFAMILIARES, TELA Q-138. AF_12/2024_PS</t>
  </si>
  <si>
    <t>ARMAÇÃO DO SISTEMA DE PAREDES DE CONCRETO, EXECUTADA EM PAREDES DE EDIFICAÇÕES MULTIFAMILIARES, TELA Q-283. AF_12/2024_PS</t>
  </si>
  <si>
    <t>ARMAÇÃO DO SISTEMA DE PAREDES DE CONCRETO, EXECUTADA EM PAREDES DE EDIFICAÇÕES UNIFAMILIARES OU MULTIFAMILIARES, TELA Q-92. AF_12/2024_PS</t>
  </si>
  <si>
    <t>ARMAÇÃO DO SISTEMA DE PAREDES DE CONCRETO, EXECUTADA EM PAREDES DE EDIFICAÇÕES UNIFAMILIARES, TELA Q-61. AF_12/2024_PS</t>
  </si>
  <si>
    <t>ARMAÇÃO DO SISTEMA DE PAREDES DE CONCRETO, EXECUTADA EM PAREDES DE EDIFICAÇÕES UNIFAMILIARES, TELA Q-75. AF_12/2024</t>
  </si>
  <si>
    <t>ARMAÇÃO DO SISTEMA DE PAREDES DE CONCRETO, EXECUTADA EM PLATIBANDAS, TELA Q-92. AF_12/2024_PS</t>
  </si>
  <si>
    <t>CONCRETAGEM DE EDIFICAÇÕES (PAREDES E LAJES) FEITAS COM SISTEMA DE FÔRMAS MANUSEÁVEIS, COM CONCRETO USINADO AUTOADENSÁVEL FCK 25 MPA - LANÇAMENTO E ACABAMENTO. AF_09/2024</t>
  </si>
  <si>
    <t>CONCRETAGEM DE EDIFICAÇÕES (PAREDES E LAJES) FEITAS COM SISTEMA DE FÔRMAS MANUSEÁVEIS, COM CONCRETO USINADO AUTOADENSÁVEL REFORÇADO COM FIBRAS DE POLIPROPILENO, FCK 25 MPA - LANÇAMENTO E ACABAMENTO. AF_09/2024</t>
  </si>
  <si>
    <t>CONCRETAGEM DE EDIFICAÇÕES (PAREDES E LAJES) FEITAS COM SISTEMA DE FÔRMAS MANUSEÁVEIS, COM CONCRETO USINADO BOMBEÁVEL FCK 25 MPA - LANÇAMENTO, ADENSAMENTO E ACABAMENTO. AF_09/2024</t>
  </si>
  <si>
    <t>CONCRETAGEM DE ESCADAS EM EDIFICAÇÕES MULTIFAMILIARES FEITAS COM SISTEMA DE FÔRMAS MANUSEÁVEIS COM CONCRETO USINADO AUTOADENSÁVEL REFORÇADO COM FIBRAS DE POLIPROPILENO, FCK 25 MPA - LANÇAMENTO E ACABAMENTO. AF_09/2024</t>
  </si>
  <si>
    <t>CONCRETAGEM DE ESCADAS EM EDIFICAÇÕES MULTIFAMILIARES FEITAS COM SISTEMA DE FÔRMAS MANUSEÁVEIS COM CONCRETO USINADO AUTOADENSÁVEL, FCK 25 MPA - LANÇAMENTO E ACABAMENTO. AF_09/2024</t>
  </si>
  <si>
    <t>CONCRETAGEM DE ESCADAS EM EDIFICAÇÕES MULTIFAMILIARES FEITAS COM SISTEMA DE FÔRMAS MANUSEÁVEIS COM CONCRETO USINADO BOMBEÁVEL, FCK 25 MPA - LANÇAMENTO, ADENSAMENTO E ACABAMENTO. AF_09/2024</t>
  </si>
  <si>
    <t>CONCRETAGEM DE LAJES EM EDIFICAÇÕES MULTIFAMILIARES FEITAS COM SISTEMA DE FÔRMAS MANUSEÁVEIS, COM CONCRETO USINADO BOMBEÁVEL FCK 25 MPA - LANÇAMENTO, ADENSAMENTO E ACABAMENTO. AF_09/2024</t>
  </si>
  <si>
    <t>CONCRETAGEM DE LAJES EM EDIFICAÇÕES UNIFAMILIARES FEITAS COM SISTEMA DE FÔRMAS MANUSEÁVEIS, COM CONCRETO USINADO BOMBEÁVEL FCK 25 MPA - LANÇAMENTO, ADENSAMENTO E ACABAMENTO. AF_09/2024</t>
  </si>
  <si>
    <t>CONCRETAGEM DE PAREDES EM EDIFICAÇÕES MULTIFAMILIARES FEITAS COM SISTEMA DE FÔRMAS MANUSEÁVEIS, COM CONCRETO USINADO BOMBEÁVEL FCK 25 MPA - LANÇAMENTO, ADENSAMENTO E ACABAMENTO. AF_09/2024</t>
  </si>
  <si>
    <t>CONCRETAGEM DE PAREDES EM EDIFICAÇÕES UNIFAMILIARES FEITAS COM SISTEMA DE FÔRMAS MANUSEÁVEIS, COM CONCRETO USINADO BOMBEÁVEL FCK 25 MPA - LANÇAMENTO, ADENSAMENTO E ACABAMENTO. AF_09/2024</t>
  </si>
  <si>
    <t>CONCRETAGEM DE PLATIBANDA EM EDIFICAÇÕES MULTIFAMILIARES FEITAS COM SISTEMA DE FÔRMAS MANUSEÁVEIS, COM CONCRETO USINADO AUTOADENSÁVEL FCK 25 MPA - LANÇAMENTO E ACABAMENTO. AF_09/2024</t>
  </si>
  <si>
    <t>CONCRETAGEM DE PLATIBANDA EM EDIFICAÇÕES MULTIFAMILIARES FEITAS COM SISTEMA DE FÔRMAS MANUSEÁVEIS, COM CONCRETO USINADO AUTOADENSÁVEL REFORÇADO COM FIBRAS DE POLIPROPILENO, FCK 25 MPA - LANÇAMENTO E ACABAMENTO. AF_09/2024</t>
  </si>
  <si>
    <t>CONCRETAGEM DE PLATIBANDA EM EDIFICAÇÕES MULTIFAMILIARES FEITAS COM SISTEMA DE FÔRMAS MANUSEÁVEIS, COM CONCRETO USINADO BOMBEÁVEL FCK 25 MPA - LANÇAMENTO, ADENSAMENTO E ACABAMENTO. AF_09/2024</t>
  </si>
  <si>
    <t>CONCRETAGEM DE PLATIBANDA EM EDIFICAÇÕES UNIFAMILIARES FEITAS COM SISTEMA DE FÔRMAS MANUSEÁVEIS, COM CONCRETO USINADO AUTOADENSÁVEL FCK 25 MPA - LANÇAMENTO E ACABAMENTO. AF_09/2024</t>
  </si>
  <si>
    <t>CONCRETAGEM DE PLATIBANDA EM EDIFICAÇÕES UNIFAMILIARES FEITAS COM SISTEMA DE FÔRMAS MANUSEÁVEIS, COM CONCRETO USINADO AUTOADENSÁVEL REFORÇADO COM FIBRAS DE POLIPROPILENO, FCK 25 MPA - LANÇAMENTO E ACABAMENTO. AF_09/2024</t>
  </si>
  <si>
    <t>CONCRETAGEM DE PLATIBANDA EM EDIFICAÇÕES UNIFAMILIARES FEITAS COM SISTEMA DE FÔRMAS MANUSEÁVEIS, COM CONCRETO USINADO BOMBEÁVEL FCK 25 MPA - LANÇAMENTO, ADENSAMENTO E ACABAMENTO. AF_09/2024</t>
  </si>
  <si>
    <t>ESTUCAMENTO DE DENSIDADE ALTA DE PANOS DE FACHADA DO SISTEMA DE PAREDES DE CONCRETO EM EDIFICAÇÕES DE MÚLTIPLOS PAVIMENTOS, PAVIMENTO TÉRREO, UTILIZAÇÃO DE ARGAMASSA COLANTE. AF_12/2024</t>
  </si>
  <si>
    <t>ESTUCAMENTO DE DENSIDADE ALTA DE PANOS DE FACHADA DO SISTEMA DE PAREDES DE CONCRETO EM EDIFICAÇÕES DE MÚLTIPLOS PAVIMENTOS, PAVIMENTO TÉRREO, UTILIZAÇÃO DE ARGAMASSA POLIMÉRICA. AF_12/2024</t>
  </si>
  <si>
    <t>ESTUCAMENTO DE DENSIDADE ALTA DE PANOS DE FACHADA DO SISTEMA DE PAREDES DE CONCRETO EM EDIFICAÇÕES DE MÚLTIPLOS PAVIMENTOS, PAVIMENTO TÉRREO, UTILIZAÇÃO DE ARGAMASSA TRAÇO 1:0,5:4,5 (CIM:CAL:AREIA). AF_12/2024</t>
  </si>
  <si>
    <t>ESTUCAMENTO DE DENSIDADE ALTA DE PANOS DE FACHADA DO SISTEMA DE PAREDES DE CONCRETO EM EDIFICAÇÕES DE MÚLTIPLOS PAVIMENTOS, PAVIMENTOS SUPERIORES, UTILIZAÇÃO DE ARGAMASSA COLANTE. AF_12/2024</t>
  </si>
  <si>
    <t>ESTUCAMENTO DE DENSIDADE ALTA DE PANOS DE FACHADA DO SISTEMA DE PAREDES DE CONCRETO EM EDIFICAÇÕES DE MÚLTIPLOS PAVIMENTOS, PAVIMENTOS SUPERIORES, UTILIZAÇÃO DE ARGAMASSA POLIMÉRICA. AF_12/2024</t>
  </si>
  <si>
    <t>ESTUCAMENTO DE DENSIDADE ALTA DE PANOS DE FACHADA DO SISTEMA DE PAREDES DE CONCRETO EM EDIFICAÇÕES DE MÚLTIPLOS PAVIMENTOS, PAVIMENTOS SUPERIORES, UTILIZAÇÃO DE ARGAMASSA TRAÇO 1:0,5:4,5 (CIM:CAL:AREIA). AF_12/2024</t>
  </si>
  <si>
    <t>ESTUCAMENTO DE DENSIDADE ALTA DE PANOS DE FACHADA DO SISTEMA DE PAREDES DE CONCRETO EM UNIDADES HABITACIONAIS DE DOIS PAVIMENTOS (SOBRADO), ACESSO COM ANDAIME FACHADEIRO, UTILIZAÇÃO DE ARGAMASSA COLANTE. AF_12/2024</t>
  </si>
  <si>
    <t>ESTUCAMENTO DE DENSIDADE ALTA DE PANOS DE FACHADA DO SISTEMA DE PAREDES DE CONCRETO EM UNIDADES HABITACIONAIS DE DOIS PAVIMENTOS (SOBRADO), ACESSO COM ANDAIME FACHADEIRO, UTILIZAÇÃO DE ARGAMASSA POLIMÉRICA. AF_12/2024</t>
  </si>
  <si>
    <t>ESTUCAMENTO DE DENSIDADE ALTA DE PANOS DE FACHADA DO SISTEMA DE PAREDES DE CONCRETO EM UNIDADES HABITACIONAIS DE DOIS PAVIMENTOS (SOBRADO), ACESSO COM ANDAIME FACHADEIRO, UTILIZAÇÃO DE ARGAMASSA TRAÇO 1:0,5:4,5 (CIM:CAL:AREIA). AF_12/2024</t>
  </si>
  <si>
    <t>ESTUCAMENTO DE DENSIDADE ALTA DE PANOS DE FACHADA DO SISTEMA DE PAREDES DE CONCRETO EM UNIDADES HABITACIONAIS DE PAVIMENTO ÚNICO, UTILIZAÇÃO DE ARGAMASSA COLANTE. AF_12/2024</t>
  </si>
  <si>
    <t>ESTUCAMENTO DE DENSIDADE ALTA DE PANOS DE FACHADA DO SISTEMA DE PAREDES DE CONCRETO EM UNIDADES HABITACIONAIS DE PAVIMENTO ÚNICO, UTILIZAÇÃO DE ARGAMASSA POLIMÉRICA. AF_12/2024</t>
  </si>
  <si>
    <t>ESTUCAMENTO DE DENSIDADE ALTA DE PANOS DE FACHADA DO SISTEMA DE PAREDES DE CONCRETO EM UNIDADES HABITACIONAIS DE PAVIMENTO ÚNICO, UTILIZAÇÃO DE ARGAMASSA TRAÇO 1:0,5:4,5 (CIM:CAL:AREIA). AF_12/2024</t>
  </si>
  <si>
    <t>ESTUCAMENTO DE DENSIDADE ALTA NAS FACES INTERNAS DE PAREDES DO SISTEMA DE PAREDES DE CONCRETO, EM AMBIENTES COM ÁREA ENTRE 5 M² E 10 M², UTILIZAÇÃO DE ARGAMASSA COLANTE. AF_12/2024</t>
  </si>
  <si>
    <t>ESTUCAMENTO DE DENSIDADE ALTA NAS FACES INTERNAS DE PAREDES DO SISTEMA DE PAREDES DE CONCRETO, EM AMBIENTES COM ÁREA ENTRE 5 M² E 10 M², UTILIZAÇÃO DE ARGAMASSA POLIMÉRICA. AF_12/2024</t>
  </si>
  <si>
    <t>ESTUCAMENTO DE DENSIDADE ALTA NAS FACES INTERNAS DE PAREDES DO SISTEMA DE PAREDES DE CONCRETO, EM AMBIENTES COM ÁREA ENTRE 5 M² E 10 M², UTILIZAÇÃO DE ARGAMASSA TRAÇO 1:1:6 (CIM:CAL:AREIA). AF_12/2024</t>
  </si>
  <si>
    <t>ESTUCAMENTO DE DENSIDADE ALTA NAS FACES INTERNAS DE PAREDES DO SISTEMA DE PAREDES DE CONCRETO, EM AMBIENTES COM ÁREA MAIOR OU IGUAL A 10 M², UTILIZAÇÃO DE ARGAMASSA COLANTE. AF_12/2024</t>
  </si>
  <si>
    <t>ESTUCAMENTO DE DENSIDADE ALTA NAS FACES INTERNAS DE PAREDES DO SISTEMA DE PAREDES DE CONCRETO, EM AMBIENTES COM ÁREA MAIOR OU IGUAL A 10 M², UTILIZAÇÃO DE ARGAMASSA POLIMÉRICA. AF_12/2024</t>
  </si>
  <si>
    <t>ESTUCAMENTO DE DENSIDADE ALTA NAS FACES INTERNAS DE PAREDES DO SISTEMA DE PAREDES DE CONCRETO, EM AMBIENTES COM ÁREA MAIOR OU IGUAL A 10 M², UTILIZAÇÃO DE ARGAMASSA TRAÇO 1:1:6 (CIM:CAL:AREIA). AF_12/2024</t>
  </si>
  <si>
    <t>ESTUCAMENTO DE DENSIDADE ALTA NAS FACES INTERNAS DE PAREDES DO SISTEMA DE PAREDES DE CONCRETO, EM AMBIENTES COM ÁREA MENOR OU IGUAL A 5 M², UTILIZAÇÃO DE ARGAMASSA COLANTE. AF_12/2024</t>
  </si>
  <si>
    <t>ESTUCAMENTO DE DENSIDADE ALTA NAS FACES INTERNAS DE PAREDES DO SISTEMA DE PAREDES DE CONCRETO, EM AMBIENTES COM ÁREA MENOR OU IGUAL A 5 M², UTILIZAÇÃO DE ARGAMASSA POLIMÉRICA. AF_12/2024</t>
  </si>
  <si>
    <t>ESTUCAMENTO DE DENSIDADE ALTA NAS FACES INTERNAS DE PAREDES DO SISTEMA DE PAREDES DE CONCRETO, EM AMBIENTES COM ÁREA MENOR OU IGUAL A 5 M², UTILIZAÇÃO DE ARGAMASSA TRAÇO 1:1:6 (CIM:CAL:AREIA). AF_12/2024</t>
  </si>
  <si>
    <t>ESTUCAMENTO DE DENSIDADE BAIXA DE PANOS DE FACHADA DO SISTEMA DE PAREDES DE CONCRETO EM EDIFICAÇÕES DE MÚLTIPLOS PAVIMENTOS, PAVIMENTO TÉRREO, UTILIZAÇÃO DE ARGAMASSA COLANTE. AF_12/2024</t>
  </si>
  <si>
    <t>ESTUCAMENTO DE DENSIDADE BAIXA DE PANOS DE FACHADA DO SISTEMA DE PAREDES DE CONCRETO EM EDIFICAÇÕES DE MÚLTIPLOS PAVIMENTOS, PAVIMENTOS SUPERIORES, UTILIZAÇÃO DE ARGAMASSA COLANTE. AF_12/2024</t>
  </si>
  <si>
    <t>ESTUCAMENTO DE DENSIDADE BAIXA DE PANOS DE FACHADA DO SISTEMA DE PAREDES DE CONCRETO EM UNIDADES HABITACIONAIS DE DOIS PAVIMENTOS (SOBRADO), ACESSO COM ANDAIME FACHADEIRO, UTILIZAÇÃO DE ARGAMASSA COLANTE. AF_12/2024</t>
  </si>
  <si>
    <t>ESTUCAMENTO DE DENSIDADE BAIXA DE PANOS DE FACHADA DO SISTEMA DE PAREDES DE CONCRETO EM UNIDADES HABITACIONAIS DE PAVIMENTO ÚNICO, UTILIZAÇÃO DE ARGAMASSA COLANTE. AF_12/2024</t>
  </si>
  <si>
    <t>ESTUCAMENTO DE DENSIDADE BAIXA NAS FACES INTERNAS DE PAREDES DO SISTEMA DE PAREDES DE CONCRETO, EM AMBIENTES COM ÁREA ENTRE 5 M² E 10 M², UTILIZAÇÃO DE ARGAMASSA COLANTE. AF_12/2024</t>
  </si>
  <si>
    <t>ESTUCAMENTO DE DENSIDADE BAIXA NAS FACES INTERNAS DE PAREDES DO SISTEMA DE PAREDES DE CONCRETO, EM AMBIENTES COM ÁREA MAIOR OU IGUAL A 10 M², UTILIZAÇÃO DE ARGAMASSA COLANTE. AF_12/2024</t>
  </si>
  <si>
    <t>ESTUCAMENTO DE DENSIDADE BAIXA NAS FACES INTERNAS DE PAREDES DO SISTEMA DE PAREDES DE CONCRETO, EM AMBIENTES COM ÁREA MENOR OU IGUAL A 5 M², UTILIZAÇÃO DE ARGAMASSA COLANTE. AF_12/2024</t>
  </si>
  <si>
    <t>ESTUCAMENTO PARA QUALQUER REVESTIMENTO, EM TETO DO SISTEMA DE PAREDES DE CONCRETO, EM AMBIENTES COM ÁREA ENTRE 5 M² E 10 M², UTILIZAÇÃO DE ARGAMASSA COLANTE. AF_12/2024</t>
  </si>
  <si>
    <t>ESTUCAMENTO PARA QUALQUER REVESTIMENTO, EM TETO DO SISTEMA DE PAREDES DE CONCRETO, EM AMBIENTES COM ÁREA MAIOR OU IGUAL A 10 M², UTILIZAÇÃO DE ARGAMASSA COLANTE. AF_12/2024</t>
  </si>
  <si>
    <t>ESTUCAMENTO PARA QUALQUER REVESTIMENTO, EM TETO DO SISTEMA DE PAREDES DE CONCRETO, EM AMBIENTES COM ÁREA MENOR OU IGUAL A 5 M², UTILIZAÇÃO DE ARGAMASSA COLANTE. AF_12/2024</t>
  </si>
  <si>
    <t>FÔRMAS MANUSEÁVEIS DA ALUMÍNIO PARA PAREDES DE CONCRETO MOLDADAS IN LOCO, EM PLATIBANDA. AF_11/2024</t>
  </si>
  <si>
    <t>FÔRMAS MANUSEÁVEIS DE ALUMÍNIO PARA PAREDES DE CONCRETO MOLDADAS IN LOCO, DE EDIFICAÇÕES DE MÚLTIPLOS PAVIMENTOS, EM LAJES. AF_11/2024</t>
  </si>
  <si>
    <t>FÔRMAS MANUSEÁVEIS DE ALUMÍNIO PARA PAREDES DE CONCRETO MOLDADAS IN LOCO, DE EDIFICAÇÕES DE MÚLTIPLOS PAVIMENTOS, EM PAREDES. AF_11/2024</t>
  </si>
  <si>
    <t>FÔRMAS MANUSEÁVEIS DE ALUMÍNIO PARA PAREDES DE CONCRETO MOLDADAS IN LOCO, DE EDIFICAÇÕES UNIFAMILIARES, EM LAJES. AF_11/2024</t>
  </si>
  <si>
    <t>FÔRMAS MANUSEÁVEIS DE ALUMÍNIO PARA PAREDES DE CONCRETO MOLDADAS IN LOCO, DE EDIFICAÇÕES UNIFAMILIARES, EM PAREDES. AF_11/2024</t>
  </si>
  <si>
    <t>FÔRMAS MANUSEÁVEIS DE PLÁSTICO ESTRUTURADO EM AÇO PARA PAREDES DE CONCRETO MOLDADAS IN LOCO, DE EDIFICAÇÕES DE MÚLTIPLOS PAVIMENTOS, EM LAJES. AF_11/2024</t>
  </si>
  <si>
    <t>FÔRMAS MANUSEÁVEIS DE PLÁSTICO ESTRUTURADO EM AÇO PARA PAREDES DE CONCRETO MOLDADAS IN LOCO, DE EDIFICAÇÕES DE MÚLTIPLOS PAVIMENTOS, EM PLATIBANDA. AF_11/2024</t>
  </si>
  <si>
    <t>FÔRMAS MANUSEÁVEIS DE PLÁSTICO ESTRUTURADO EM AÇO PARA PAREDES DE CONCRETO MOLDADAS IN LOCO, DE EDIFICAÇÕES MÚLTIPLOS PAVIMENTOS, EM PAREDES. AF_11/2024</t>
  </si>
  <si>
    <t>FÔRMAS MANUSEÁVEIS DE PLÁSTICO ESTRUTURADO EM AÇO PARA PAREDES DE CONCRETO MOLDADAS IN LOCO, DE EDIFICAÇÕES UNIFAMILIARES, EM LAJES. AF_11/2024</t>
  </si>
  <si>
    <t>FÔRMAS MANUSEÁVEIS DE PLÁSTICO ESTRUTURADO EM AÇO PARA PAREDES DE CONCRETO MOLDADAS IN LOCO, DE EDIFICAÇÕES UNIFAMILIARES, EM PAREDES. AF_11/2024</t>
  </si>
  <si>
    <t>INSTALAÇÃO DE ISOLAMENTO COM LÃ DE PET EM PAREDE DRYWALL. AF_07/2023</t>
  </si>
  <si>
    <t>INSTALAÇÃO DE ISOLAMENTO COM LÃ DE VIDRO EM PAREDE DRYWALL. AF_07/2023</t>
  </si>
  <si>
    <t>PAREDE COM SISTEMA EM CHAPAS DE GESSO PARA DRYWALL, USO INTERNO, COM UMA FACE SIMPLES E OUTRA FACE DUPLA E ESTRUTURA METÁLICA COM GUIAS DUPLAS PARA PAREDES COM ÁREA LÍQUIDA MAIOR OU IGUAL A 6 M2, COM VÃOS. AF_07/2023_PS</t>
  </si>
  <si>
    <t>INSTALAÇÃO DE BALANÇO DE 2 LUGARES COM ESTRUTURA DE MADEIRA TRATADA, INSTALADO SOBRE PISO DE CONCRETO EXISTENTE. AF_10/2021</t>
  </si>
  <si>
    <t>INSTALAÇÃO DE BALANÇO DE 2 LUGARES COM ESTRUTURA DE MADEIRA TRATADA, INSTALADO SOBRE SOLO. AF_10/2021</t>
  </si>
  <si>
    <t>INSTALAÇÃO DE BALANÇO DE 2 LUGARES COM ESTRUTURA METÁLICA EM TUBOS DE AÇO CARBONO, INSTALADO SOBRE PISO DE CONCRETO EXISTENTE. AF_10/2021</t>
  </si>
  <si>
    <t>INSTALAÇÃO DE BALANÇO DE 2 LUGARES COM ESTRUTURA METÁLICA EM TUBOS DE AÇO CARBONO, INSTALADO SOBRE SOLO. AF_10/2021</t>
  </si>
  <si>
    <t>INSTALAÇÃO DE CASINHA DE MADEIRA TRATADA COM RAMPA ESCALADA, ESCORREGADOR E ESCADA MARINHEIRO, INSTALADO SOBRE PISO DE CONCRETO EXISTENTE. AF_10/2021</t>
  </si>
  <si>
    <t>INSTALAÇÃO DE CASINHA DE MADEIRA TRATADA COM RAMPA ESCALADA, ESCORREGADOR E ESCADA MARINHEIRO, INSTALADO SOBRE SOLO. AF_10/2021</t>
  </si>
  <si>
    <t>INSTALAÇÃO DE ESCORREGADOR DE MADEIRA TRATADA, INSTALADO SOBRE PISO DE CONCRETO EXISTENTE. AF_10/2021</t>
  </si>
  <si>
    <t>INSTALAÇÃO DE ESCORREGADOR DE MADEIRA TRATADA, INSTALADO SOBRE SOLO. AF_10/2021</t>
  </si>
  <si>
    <t>INSTALAÇÃO DE ESCORREGADOR METÁLICO EM TUBOS E CHAPAS DE AÇO CARBONO, INSTALADO SOBRE PISO DE CONCRETO EXISTENTE. AF_10/2021</t>
  </si>
  <si>
    <t>INSTALAÇÃO DE ESCORREGADOR METÁLICO EM TUBOS E CHAPAS DE AÇO CARBONO, INSTALADO SOBRE SOLO. AF_10/2021</t>
  </si>
  <si>
    <t>INSTALAÇÃO DE GAIOLA LABIRINTO METÁLICA EM TUBOS DE AÇO CARBONO, INSTALADA SOBRE PISO DE CONCRETO EXISTENTE. AF_10/2021</t>
  </si>
  <si>
    <t>INSTALAÇÃO DE GAIOLA LABIRINTO METÁLICA EM TUBOS DE AÇO CARBONO, INSTALADO SOBRE SOLO. AF_10/2021</t>
  </si>
  <si>
    <t>INSTALAÇÃO DE GANGORRA SIMPLES DE MADEIRA TRATADA, INSTALADA SOBRE PISO DE CONCRETO EXISTENTE. AF_10/2021</t>
  </si>
  <si>
    <t>INSTALAÇÃO DE GANGORRA SIMPLES DE MADEIRA TRATADA, INSTALADA SOBRE SOLO. AF_10/2021</t>
  </si>
  <si>
    <t>INSTALAÇÃO DE GANGORRA SIMPLES METÁLICA EM TUBOS DE AÇO CARBONO, INSTALADA SOBRE PISO DE CONCRETO EXISTENTE. AF_10/2021</t>
  </si>
  <si>
    <t>INSTALAÇÃO DE GANGORRA SIMPLES METÁLICA EM TUBOS DE AÇO CARBONO, INSTALADA SOBRE SOLO. AF_10/2021</t>
  </si>
  <si>
    <t>INSTALAÇÃO DE GIRA-GIRA METÁLICO EM TUBOS DE AÇO CARBONO, INSTALADO SOBRE PISO DE CONCRETO EXISTENTE. AF_10/2021</t>
  </si>
  <si>
    <t>INSTALAÇÃO DE GIRA-GIRA METÁLICO EM TUBOS DE AÇO CARBONO, INSTALADO SOBRE SOLO. AF_10/2021</t>
  </si>
  <si>
    <t>EXECUÇÃO DE PASSEIO (CALÇADA) COM CONCRETO MOLDADO IN LOCO, FEITO EM OBRA, ACABAMENTO ESTAMPADO, ESPESSURA 6 CM, ARMADO. AF_08/2022</t>
  </si>
  <si>
    <t>EXECUÇÃO DE PASSEIO (CALÇADA) COM CONCRETO MOLDADO IN LOCO, FEITO EM OBRA, ACABAMENTO ESTAMPADO, ESPESSURA 6 CM, NÃO ARMADO. AF_08/2022</t>
  </si>
  <si>
    <t>EXECUÇÃO DE PASSEIO (CALÇADA) COM CONCRETO MOLDADO IN LOCO, FEITO EM OBRA, ACABAMENTO ESTAMPADO, ESPESSURA 8 CM, ARMADO. AF_08/2022</t>
  </si>
  <si>
    <t>EXECUÇÃO DE PASSEIO (CALÇADA) COM CONCRETO MOLDADO IN LOCO, FEITO EM OBRA, ACABAMENTO ESTAMPADO, ESPESSURA 8 CM, NÃO ARMADO. AF_08/2022</t>
  </si>
  <si>
    <t>EXECUÇÃO DE PASSEIO (CALÇADA) COM CONCRETO MOLDADO IN LOCO, USINADO, ACABAMENTO ESTAMPADO, ESPESSURA 6 CM, ARMADO. AF_08/2022</t>
  </si>
  <si>
    <t>EXECUÇÃO DE PASSEIO (CALÇADA) COM CONCRETO MOLDADO IN LOCO, USINADO, ACABAMENTO ESTAMPADO, ESPESSURA 6 CM, NÃO ARMADO. AF_08/2022</t>
  </si>
  <si>
    <t>EXECUÇÃO DE PASSEIO (CALÇADA) COM CONCRETO MOLDADO IN LOCO, USINADO, ACABAMENTO ESTAMPADO, ESPESSURA 8 CM, ARMADO. AF_08/2022</t>
  </si>
  <si>
    <t>EXECUÇÃO DE PASSEIO (CALÇADA) COM CONCRETO MOLDADO IN LOCO, USINADO, ACABAMENTO ESTAMPADO, ESPESSURA 8 CM, NÃO ARMADO. AF_08/2022</t>
  </si>
  <si>
    <t>EXECUÇÃO DE PASSEIO (CALÇADA) COM PLACAS DE CONCRETO PRÉ-FABRICADAS, ASSENTADAS COM ARGAMASSA, PLACAS DE 100 X 100 CM, NÃO ARMADO. AF_08/2022</t>
  </si>
  <si>
    <t>EXECUÇÃO DE PASSEIO (CALÇADA) COM PLACAS DE CONCRETO PRÉ-FABRICADAS, ASSENTADAS COM ARGAMASSA, PLACAS DE 40 X 40 CM, NÃO ARMADO. AF_08/2022</t>
  </si>
  <si>
    <t>EXECUÇÃO DE PAVIMENTO EM PARALELEPÍPEDOS, REJUNTAMENTO COM PEDRISCO E EMULSÃO ASFÁLTICA. AF_05/2020</t>
  </si>
  <si>
    <t>EXECUÇÃO DE PAVIMENTO EM PEDRAS POLIÉDRICAS, REJUNTAMENTO COM PEDRISCO E EMULSÃO ASFÁLTICA. AF_05/2020</t>
  </si>
  <si>
    <t>EXECUÇÃO DE PASSEIO COM PLACAS DE CONCRETO PERMEÁVEL (DRENANTE), PRÉ-FABRICADAS, DE 40 X 40 CM, ESPESSURA 6 CM. AF_10/2022</t>
  </si>
  <si>
    <t>EXECUÇÃO DE PASSEIO EM PISO INTERTRAVADO, COM BLOCO DE CONCRETO PERMEÁVEL (DRENANTE) 16 FACES DE 22 X 11 CM, ESPESSURA 6 CM. AF_10/2022</t>
  </si>
  <si>
    <t>EXECUÇÃO DE PASSEIO EM PISO INTERTRAVADO, COM BLOCO DE CONCRETO PERMEÁVEL RETANGULAR DE 20 X 10 CM, ESPESSURA 6 CM. AF_10/2022</t>
  </si>
  <si>
    <t>EXECUÇÃO DE PASSEIO EM PISO INTERTRAVADO, COM BLOCO PODOTÁTIL (ALERTA OU DIRECIONAL) QUADRADO DE 20 X 20 CM, ESPESSURA 6 CM. AF_10/2022</t>
  </si>
  <si>
    <t>EXECUÇÃO DE PASSEIO EM PISO INTERTRAVADO, COM BLOCO PODOTÁTIL (ALERTA OU DIRECIONAL) RETANGULAR DE 20 X 10 CM, ESPESSURA 6 CM. AF_10/2022</t>
  </si>
  <si>
    <t>EXECUÇÃO DE PASSEIO EM PISO INTERTRAVADO, COM BLOCO RAQUETE 22 X 13,5 CM, ESPESSURA 6 CM. AF_10/2022</t>
  </si>
  <si>
    <t>EXECUÇÃO DE PAVIMENTO COM PLACAS DE CONCRETO PERMEÁVEL (DRENANTE), PRÉ-FABRICADAS, DE 40 X 40 CM, ESPESSURA 6 CM. AF_10/2022</t>
  </si>
  <si>
    <t>EXECUÇÃO DE PAVIMENTO COM PLACAS DE CONCRETO PERMEÁVEL (DRENANTE), PRÉ-FABRICADAS, DE 40 X 40 CM, ESPESSURA 8 CM. AF_10/2022</t>
  </si>
  <si>
    <t>EXECUÇÃO DE PAVIMENTO EM PISO INTERTRAVADO, COM BLOCO DE CONCRETO PERMEÁVEL (DRENANTE) 16 FACES DE 22 X 11 CM, ESPESSURA 6 CM. AF_10/2022</t>
  </si>
  <si>
    <t>EXECUÇÃO DE PAVIMENTO EM PISO INTERTRAVADO, COM BLOCO DE CONCRETO PERMEÁVEL (DRENANTE) 16 FACES DE 22 X 11 CM, ESPESSURA 8 CM. AF_10/2022</t>
  </si>
  <si>
    <t>EXECUÇÃO DE PAVIMENTO EM PISO INTERTRAVADO, COM BLOCO DE CONCRETO PERMEÁVEL (DRENANTE) RETANGULAR DE 20 X 10 CM, ESPESSURA 6 CM. AF_10/2022</t>
  </si>
  <si>
    <t>EXECUÇÃO DE PAVIMENTO EM PISO INTERTRAVADO, COM BLOCO DE CONCRETO PERMEÁVEL (DRENANTE) RETANGULAR DE 20 X 10 CM, ESPESSURA 8 CM. AF_10/2022</t>
  </si>
  <si>
    <t>EXECUÇÃO DE PAVIMENTO EM PISO INTERTRAVADO, COM BLOCO PODOTÁTIL (ALERTA OU DIRECIONAL) QUADRADO DE 20 X 20 CM, ESPESSURA 6 CM. AF_10/2022</t>
  </si>
  <si>
    <t>EXECUÇÃO DE PAVIMENTO EM PISO INTERTRAVADO, COM BLOCO PODOTÁTIL (ALERTA OU DIRECIONAL) RETANGULAR DE 20 X 10 CM, ESPESSURA 6 CM. AF_10/2022</t>
  </si>
  <si>
    <t>EXECUÇÃO DE PAVIMENTO EM PISO INTERTRAVADO, COM BLOCO RAQUETE 22 X 13,5 CM, ESPESSURA 6 CM. AF_10/2022</t>
  </si>
  <si>
    <t>EXECUÇÃO DE PISO INDUSTRIAL REFORÇADO COM FIBRAS, FCK = 30 MPA, ESPESSURA DE 12,0 CM. AF_04/2022</t>
  </si>
  <si>
    <t>EXECUÇÃO DE PISO INDUSTRIAL REFORÇADO COM FIBRAS, FCK = 30 MPA, ESPESSURA DE 14,0 CM. AF_04/2022</t>
  </si>
  <si>
    <t>EXECUÇÃO DE PISO INDUSTRIAL REFORÇADO COM FIBRAS, FCK = 30 MPA, ESPESSURA DE 16,0 CM. AF_04/2022</t>
  </si>
  <si>
    <t>EXECUÇÃO DE PISO INDUSTRIAL REFORÇADO COM FIBRAS, FCK = 30 MPA, ESPESSURA DE 18,0 CM. AF_04/2022</t>
  </si>
  <si>
    <t>EXECUÇÃO DE PISO INDUSTRIAL REFORÇADO COM FIBRAS, FCK = 30 MPA, ESPESSURA DE 20,0 CM. AF_04/2022</t>
  </si>
  <si>
    <t>CHAPIM SOBRE MUROS LINEARES, EM CONCRETO PRÉ-MOLDADO, COMPRIMENTO DE ATÉ 6 M, ASSENTADO COM ARGAMASSA 1:6 COM ADITIVO. AF_11/2020</t>
  </si>
  <si>
    <t>CHAPIM SOBRE MUROS LINEARES, EM CONCRETO PRÉ-MOLDADO, COMPRIMENTO MAIOR QUE 6 M, ASSENTADO COM ARGAMASSA 1:6 COM ADITIVO. AF_11/2020</t>
  </si>
  <si>
    <t>CHAPIM SOBRE MUROS NÃO LINEARES, EM CONCRETO PRÉ-MOLDADO, COMPRIMENTO DE ATÉ 6 M, ASSENTADO COM ARGAMASSA 1:6 COM ADITIVO. AF_11/2020</t>
  </si>
  <si>
    <t>CHAPIM SOBRE MUROS NÃO LINEARES, EM CONCRETO PRÉ-MOLDADO, COMPRIMENTO MAIOR QUE 6 M, ASSENTADO COM ARGAMASSA 1:6 COM ADITIVO. AF_11/2020</t>
  </si>
  <si>
    <t>PEITORIL LINEAR EM CONCRETO PRÉ-MOLDADO, COMPRIMENTO DE ATÉ 2 M, ASSENTADO COM ARGAMASSA 1:6 COM ADITIVO. AF_11/2020</t>
  </si>
  <si>
    <t>PEITORIL LINEAR EM CONCRETO PRÉ-MOLDADO, COMPRIMENTO MAIOR QUE 2 M, ASSENTADO COM ARGAMASSA 1:6 COM ADITIVO. AF_11/2020</t>
  </si>
  <si>
    <t>PEITORIL LINEAR EM GRANITO OU MÁRMORE, L = 15CM, ASSENTADO COM ARGAMASSA 1:6 COM ADITIVO. AF_11/2020</t>
  </si>
  <si>
    <t>FACHADA CORTINA EM VIDRO NO SISTEMA STICK, CONSIDERANDO MODULAÇÃO DE 1,25 X 3,20 M, COM ABERTURA, ACABAMENTO ANODIZADO OU PINTADO - FORNECIMENTO E INSTALAÇÃO. AF_06/2022</t>
  </si>
  <si>
    <t>FACHADA CORTINA EM VIDRO NO SISTEMA STICK, CONSIDERANDO MODULAÇÃO DE 1,25 X 3,20 M, SEM ABERTURA, ACABAMENTO ANODIZADO OU PINTADO - FORNECIMENTO E INSTALAÇÃO. AF_06/2022</t>
  </si>
  <si>
    <t>FACHADA CORTINA EM VIDRO NO SISTEMA UNITIZADO, CONSIDERANDO MODULAÇÃO DE 1,25 X 3,20 M, COM ABERTURA, ACABAMENTO ANODIZADO OU PINTADO - FORNECIMENTO E INSTALAÇÃO. AF_06/2022</t>
  </si>
  <si>
    <t>FACHADA CORTINA EM VIDRO NO SISTEMA UNITIZADO, CONSIDERANDO MODULAÇÃO DE 1,25 X 3,20 M, SEM ABERTURA, ACABAMENTO ANODIZADO OU PINTADO - FORNECIMENTO E INSTALAÇÃO. AF_06/2022</t>
  </si>
  <si>
    <t>FACHADA EM VIDRO NO SISTEMA SPIDER GLASS, CONSIDERANDO MÓDULOS DE 2,00 X 2,50 M, FIXADO EM ESTRUTURA METÁLICA FORNECIMENTO E INSTALAÇÃO. AF_06/2022</t>
  </si>
  <si>
    <t>ENSACAMENTO DE AREIA. AF_01/2026</t>
  </si>
  <si>
    <t>PENEIRAMENTO DE AREIA COM PENEIRA ELÉTRICA. AF_01/2026</t>
  </si>
  <si>
    <t>PENEIRAMENTO DE AREIA COM PENEIRA MANUAL. AF_01/2026</t>
  </si>
  <si>
    <t>PERFURAÇÃO HORIZONTAL DIRECIONAL E INSTALAÇÃO DE TUBULAÇÃO PEAD 110 MM, EM SOLO DE 1ª CATEGORIA. AF_01/2022</t>
  </si>
  <si>
    <t>PERFURAÇÃO HORIZONTAL DIRECIONAL E INSTALAÇÃO DE TUBULAÇÃO PEAD 110 MM, EM SOLO DE 2ª CATEGORIA. AF_01/2022</t>
  </si>
  <si>
    <t>PERFURAÇÃO HORIZONTAL DIRECIONAL E INSTALAÇÃO DE TUBULAÇÃO PEAD 110 MM, EM SOLO MOLE. AF_01/2022</t>
  </si>
  <si>
    <t>PERFURAÇÃO HORIZONTAL DIRECIONAL E INSTALAÇÃO DE TUBULAÇÃO PEAD 160 MM, EM SOLO DE 1ª CATEGORIA. AF_01/2022</t>
  </si>
  <si>
    <t>PERFURAÇÃO HORIZONTAL DIRECIONAL E INSTALAÇÃO DE TUBULAÇÃO PEAD 160 MM, EM SOLO DE 2ª CATEGORIA. AF_01/2022</t>
  </si>
  <si>
    <t>PERFURAÇÃO HORIZONTAL DIRECIONAL E INSTALAÇÃO DE TUBULAÇÃO PEAD 160 MM, EM SOLO MOLE. AF_01/2022</t>
  </si>
  <si>
    <t>PERFURAÇÃO HORIZONTAL DIRECIONAL E INSTALAÇÃO DE TUBULAÇÃO PEAD 180 MM, EM SOLO DE 1ª CATEGORIA. AF_01/2022</t>
  </si>
  <si>
    <t>PERFURAÇÃO HORIZONTAL DIRECIONAL E INSTALAÇÃO DE TUBULAÇÃO PEAD 180 MM, EM SOLO DE 2ª CATEGORIA. AF_01/2022</t>
  </si>
  <si>
    <t>PERFURAÇÃO HORIZONTAL DIRECIONAL E INSTALAÇÃO DE TUBULAÇÃO PEAD 180 MM, EM SOLO MOLE. AF_01/2022</t>
  </si>
  <si>
    <t>PERFURAÇÃO HORIZONTAL DIRECIONAL E INSTALAÇÃO DE TUBULAÇÃO PEAD 20 MM, EM SOLO DE 1ª CATEGORIA. AF_01/2022</t>
  </si>
  <si>
    <t>PERFURAÇÃO HORIZONTAL DIRECIONAL E INSTALAÇÃO DE TUBULAÇÃO PEAD 20 MM, EM SOLO DE 2ª CATEGORIA. AF_01/2022</t>
  </si>
  <si>
    <t>PERFURAÇÃO HORIZONTAL DIRECIONAL E INSTALAÇÃO DE TUBULAÇÃO PEAD 20 MM, EM SOLO MOLE. AF_01/2022</t>
  </si>
  <si>
    <t>PERFURAÇÃO HORIZONTAL DIRECIONAL E INSTALAÇÃO DE TUBULAÇÃO PEAD 200 MM, EM SOLO DE 1ª CATEGORIA. AF_01/2022</t>
  </si>
  <si>
    <t>PERFURAÇÃO HORIZONTAL DIRECIONAL E INSTALAÇÃO DE TUBULAÇÃO PEAD 200 MM, EM SOLO DE 2ª CATEGORIA. AF_01/2022</t>
  </si>
  <si>
    <t>PERFURAÇÃO HORIZONTAL DIRECIONAL E INSTALAÇÃO DE TUBULAÇÃO PEAD 200 MM, EM SOLO MOLE. AF_01/2022</t>
  </si>
  <si>
    <t>PERFURAÇÃO HORIZONTAL DIRECIONAL E INSTALAÇÃO DE TUBULAÇÃO PEAD 225 MM, EM SOLO DE 1ª CATEGORIA. AF_01/2022</t>
  </si>
  <si>
    <t>PERFURAÇÃO HORIZONTAL DIRECIONAL E INSTALAÇÃO DE TUBULAÇÃO PEAD 225 MM, EM SOLO DE 2ª CATEGORIA. AF_01/2022</t>
  </si>
  <si>
    <t>PERFURAÇÃO HORIZONTAL DIRECIONAL E INSTALAÇÃO DE TUBULAÇÃO PEAD 225 MM, EM SOLO MOLE. AF_01/2022</t>
  </si>
  <si>
    <t>PERFURAÇÃO HORIZONTAL DIRECIONAL E INSTALAÇÃO DE TUBULAÇÃO PEAD 250 MM, EM SOLO DE 1ª CATEGORIA. AF_01/2022</t>
  </si>
  <si>
    <t>PERFURAÇÃO HORIZONTAL DIRECIONAL E INSTALAÇÃO DE TUBULAÇÃO PEAD 250 MM, EM SOLO DE 2ª CATEGORIA. AF_01/2022</t>
  </si>
  <si>
    <t>PERFURAÇÃO HORIZONTAL DIRECIONAL E INSTALAÇÃO DE TUBULAÇÃO PEAD 250 MM, EM SOLO MOLE. AF_01/2022</t>
  </si>
  <si>
    <t>PERFURAÇÃO HORIZONTAL DIRECIONAL E INSTALAÇÃO DE TUBULAÇÃO PEAD 280 MM, EM SOLO DE 1ª CATEGORIA. AF_01/2022</t>
  </si>
  <si>
    <t>PERFURAÇÃO HORIZONTAL DIRECIONAL E INSTALAÇÃO DE TUBULAÇÃO PEAD 280 MM, EM SOLO DE 2ª CATEGORIA. AF_01/2022</t>
  </si>
  <si>
    <t>PERFURAÇÃO HORIZONTAL DIRECIONAL E INSTALAÇÃO DE TUBULAÇÃO PEAD 280 MM, EM SOLO MOLE. AF_01/2022</t>
  </si>
  <si>
    <t>PERFURAÇÃO HORIZONTAL DIRECIONAL E INSTALAÇÃO DE TUBULAÇÃO PEAD 315 MM, EM SOLO DE 1ª CATEGORIA. AF_01/2022</t>
  </si>
  <si>
    <t>PERFURAÇÃO HORIZONTAL DIRECIONAL E INSTALAÇÃO DE TUBULAÇÃO PEAD 315 MM, EM SOLO DE 2ª CATEGORIA. AF_01/2022</t>
  </si>
  <si>
    <t>PERFURAÇÃO HORIZONTAL DIRECIONAL E INSTALAÇÃO DE TUBULAÇÃO PEAD 315 MM, EM SOLO MOLE. AF_01/2022</t>
  </si>
  <si>
    <t>PERFURAÇÃO HORIZONTAL DIRECIONAL E INSTALAÇÃO DE TUBULAÇÃO PEAD 32 MM, EM SOLO DE 1ª CATEGORIA. AF_01/2022</t>
  </si>
  <si>
    <t>PERFURAÇÃO HORIZONTAL DIRECIONAL E INSTALAÇÃO DE TUBULAÇÃO PEAD 32 MM, EM SOLO DE 2ª CATEGORIA. AF_01/2022</t>
  </si>
  <si>
    <t>PERFURAÇÃO HORIZONTAL DIRECIONAL E INSTALAÇÃO DE TUBULAÇÃO PEAD 32 MM, EM SOLO MOLE. AF_01/2022</t>
  </si>
  <si>
    <t>PERFURAÇÃO HORIZONTAL DIRECIONAL E INSTALAÇÃO DE TUBULAÇÃO PEAD 355 MM, EM SOLO DE 1ª CATEGORIA. AF_01/2022</t>
  </si>
  <si>
    <t>PERFURAÇÃO HORIZONTAL DIRECIONAL E INSTALAÇÃO DE TUBULAÇÃO PEAD 355 MM, EM SOLO DE 2ª CATEGORIA. AF_01/2022</t>
  </si>
  <si>
    <t>PERFURAÇÃO HORIZONTAL DIRECIONAL E INSTALAÇÃO DE TUBULAÇÃO PEAD 355 MM, EM SOLO MOLE. AF_01/2022</t>
  </si>
  <si>
    <t>PERFURAÇÃO HORIZONTAL DIRECIONAL E INSTALAÇÃO DE TUBULAÇÃO PEAD 400 MM, EM SOLO DE 1ª CATEGORIA. AF_01/2022</t>
  </si>
  <si>
    <t>PERFURAÇÃO HORIZONTAL DIRECIONAL E INSTALAÇÃO DE TUBULAÇÃO PEAD 400 MM, EM SOLO DE 2ª CATEGORIA. AF_01/2022</t>
  </si>
  <si>
    <t>PERFURAÇÃO HORIZONTAL DIRECIONAL E INSTALAÇÃO DE TUBULAÇÃO PEAD 400 MM, EM SOLO MOLE. AF_01/2022</t>
  </si>
  <si>
    <t>PERFURAÇÃO HORIZONTAL DIRECIONAL E INSTALAÇÃO DE TUBULAÇÃO PEAD 450 MM, EM SOLO DE 1ª CATEGORIA. AF_01/2022</t>
  </si>
  <si>
    <t>PERFURAÇÃO HORIZONTAL DIRECIONAL E INSTALAÇÃO DE TUBULAÇÃO PEAD 450 MM, EM SOLO DE 2ª CATEGORIA. AF_01/2022</t>
  </si>
  <si>
    <t>PERFURAÇÃO HORIZONTAL DIRECIONAL E INSTALAÇÃO DE TUBULAÇÃO PEAD 450 MM, EM SOLO MOLE. AF_01/2022</t>
  </si>
  <si>
    <t>PERFURAÇÃO HORIZONTAL DIRECIONAL E INSTALAÇÃO DE TUBULAÇÃO PEAD 50 MM, EM SOLO DE 1ª CATEGORIA. AF_01/2022</t>
  </si>
  <si>
    <t>PERFURAÇÃO HORIZONTAL DIRECIONAL E INSTALAÇÃO DE TUBULAÇÃO PEAD 50 MM, EM SOLO DE 2ª CATEGORIA. AF_01/2022</t>
  </si>
  <si>
    <t>PERFURAÇÃO HORIZONTAL DIRECIONAL E INSTALAÇÃO DE TUBULAÇÃO PEAD 50 MM, EM SOLO MOLE. AF_01/2022</t>
  </si>
  <si>
    <t>PERFURAÇÃO HORIZONTAL DIRECIONAL E INSTALAÇÃO DE TUBULAÇÃO PEAD 500 MM, EM SOLO DE 1ª CATEGORIA. AF_01/2022</t>
  </si>
  <si>
    <t>PERFURAÇÃO HORIZONTAL DIRECIONAL E INSTALAÇÃO DE TUBULAÇÃO PEAD 500 MM, EM SOLO DE 2ª CATEGORIA. AF_01/2022</t>
  </si>
  <si>
    <t>PERFURAÇÃO HORIZONTAL DIRECIONAL E INSTALAÇÃO DE TUBULAÇÃO PEAD 500 MM, EM SOLO MOLE. AF_01/2022</t>
  </si>
  <si>
    <t>PERFURAÇÃO HORIZONTAL DIRECIONAL E INSTALAÇÃO DE TUBULAÇÃO PEAD 560 MM, EM SOLO DE 1ª CATEGORIA. AF_01/2022</t>
  </si>
  <si>
    <t>PERFURAÇÃO HORIZONTAL DIRECIONAL E INSTALAÇÃO DE TUBULAÇÃO PEAD 560 MM, EM SOLO DE 2ª CATEGORIA. AF_01/2022</t>
  </si>
  <si>
    <t>PERFURAÇÃO HORIZONTAL DIRECIONAL E INSTALAÇÃO DE TUBULAÇÃO PEAD 560 MM, EM SOLO MOLE. AF_01/2022</t>
  </si>
  <si>
    <t>PERFURAÇÃO HORIZONTAL DIRECIONAL E INSTALAÇÃO DE TUBULAÇÃO PEAD 63 MM, EM SOLO DE 1ª CATEGORIA. AF_01/2022</t>
  </si>
  <si>
    <t>PERFURAÇÃO HORIZONTAL DIRECIONAL E INSTALAÇÃO DE TUBULAÇÃO PEAD 63 MM, EM SOLO DE 2ª CATEGORIA. AF_01/2022</t>
  </si>
  <si>
    <t>PERFURAÇÃO HORIZONTAL DIRECIONAL E INSTALAÇÃO DE TUBULAÇÃO PEAD 63 MM, EM SOLO MOLE. AF_01/2022</t>
  </si>
  <si>
    <t>PERFURAÇÃO HORIZONTAL DIRECIONAL E INSTALAÇÃO DE TUBULAÇÃO PEAD 630 MM, EM SOLO DE 1ª CATEGORIA. AF_01/2022</t>
  </si>
  <si>
    <t>PERFURAÇÃO HORIZONTAL DIRECIONAL E INSTALAÇÃO DE TUBULAÇÃO PEAD 630 MM, EM SOLO DE 2ª CATEGORIA. AF_01/2022</t>
  </si>
  <si>
    <t>PERFURAÇÃO HORIZONTAL DIRECIONAL E INSTALAÇÃO DE TUBULAÇÃO PEAD 630 MM, EM SOLO MOLE. AF_01/2022</t>
  </si>
  <si>
    <t>PERFURAÇÃO HORIZONTAL DIRECIONAL E INSTALAÇÃO DE TUBULAÇÃO PEAD 710 MM, EM SOLO DE 1ª CATEGORIA. AF_01/2022</t>
  </si>
  <si>
    <t>PERFURAÇÃO HORIZONTAL DIRECIONAL E INSTALAÇÃO DE TUBULAÇÃO PEAD 710 MM, EM SOLO DE 2ª CATEGORIA. AF_01/2022</t>
  </si>
  <si>
    <t>PERFURAÇÃO HORIZONTAL DIRECIONAL E INSTALAÇÃO DE TUBULAÇÃO PEAD 710 MM, EM SOLO MOLE. AF_01/2022</t>
  </si>
  <si>
    <t>PERFURAÇÃO HORIZONTAL DIRECIONAL E INSTALAÇÃO DE TUBULAÇÃO PEAD 75 MM, EM SOLO DE 1ª CATEGORIA. AF_01/2022</t>
  </si>
  <si>
    <t>PERFURAÇÃO HORIZONTAL DIRECIONAL E INSTALAÇÃO DE TUBULAÇÃO PEAD 75 MM, EM SOLO DE 2ª CATEGORIA. AF_01/2022</t>
  </si>
  <si>
    <t>PERFURAÇÃO HORIZONTAL DIRECIONAL E INSTALAÇÃO DE TUBULAÇÃO PEAD 75 MM, EM SOLO MOLE. AF_01/2022</t>
  </si>
  <si>
    <t>PERFURAÇÃO HORIZONTAL DIRECIONAL E INSTALAÇÃO DE TUBULAÇÃO PEAD 800 MM, EM SOLO DE 1ª CATEGORIA. AF_01/2022</t>
  </si>
  <si>
    <t>PERFURAÇÃO HORIZONTAL DIRECIONAL E INSTALAÇÃO DE TUBULAÇÃO PEAD 800 MM, EM SOLO DE 2ª CATEGORIA. AF_01/2022</t>
  </si>
  <si>
    <t>PERFURAÇÃO HORIZONTAL DIRECIONAL E INSTALAÇÃO DE TUBULAÇÃO PEAD 800 MM, EM SOLO MOLE. AF_01/2022</t>
  </si>
  <si>
    <t>PERFURAÇÃO HORIZONTAL DIRECIONAL E INSTALAÇÃO DE TUBULAÇÃO PEAD 90 MM, EM SOLO DE 1ª CATEGORIA. AF_01/2022</t>
  </si>
  <si>
    <t>PERFURAÇÃO HORIZONTAL DIRECIONAL E INSTALAÇÃO DE TUBULAÇÃO PEAD 90 MM, EM SOLO DE 2ª CATEGORIA. AF_01/2022</t>
  </si>
  <si>
    <t>PERFURAÇÃO HORIZONTAL DIRECIONAL E INSTALAÇÃO DE TUBULAÇÃO PEAD 90 MM, EM SOLO MOLE. AF_01/2022</t>
  </si>
  <si>
    <t>EMASSAMENTO COM MASSA LÁTEX, APLICAÇÃO EM PAREDE, DUAS DEMÃOS, LIXAMENTO MECANIZADO. AF_04/2023</t>
  </si>
  <si>
    <t>EMASSAMENTO COM MASSA LÁTEX, APLICAÇÃO EM PAREDE, UMA DEMÃO, LIXAMENTO MECANIZADO. AF_04/2023</t>
  </si>
  <si>
    <t>EMASSAMENTO COM MASSA LÁTEX, APLICAÇÃO EM TETO, DUAS DEMÃOS, LIXAMENTO MECANIZADO. AF_04/2023</t>
  </si>
  <si>
    <t>EMASSAMENTO COM MASSA LÁTEX, APLICAÇÃO EM TETO, UMA DEMÃO, LIXAMENTO MECANIZADO. AF_04/2023</t>
  </si>
  <si>
    <t>FUNDO SELADOR ACRÍLICO, APLICAÇÃO MECÂNICA EM PAREDE, UMA DEMÃO. AF_04/2023</t>
  </si>
  <si>
    <t>FUNDO SELADOR ACRÍLICO, APLICAÇÃO MECÂNICA EM TETO, UMA DEMÃO. AF_04/2023</t>
  </si>
  <si>
    <t>PINTURA LÁTEX ACRÍLICA ECONÔMICA, APLICAÇÃO MECÂNICA EM PAREDES, DUAS DEMÃOS. AF_04/2023</t>
  </si>
  <si>
    <t>PINTURA LÁTEX ACRÍLICA ECONÔMICA, APLICAÇÃO MECÂNICA EM TETO, DUAS DEMÃOS. AF_04/2023</t>
  </si>
  <si>
    <t>PINTURA FUNDO NIVELADOR ACRÍLICO BRANCO EM MADEIRA. AF_01/2021</t>
  </si>
  <si>
    <t>PINTURA FUNDO NIVELADOR ALQUÍDICO INCOLOR EM MADEIRA. AF_01/2021</t>
  </si>
  <si>
    <t>PINTURA FUNDO NIVELADOR POLIURETÂNICO BRANCO EM MADEIRA. AF_01/2021</t>
  </si>
  <si>
    <t>PINTURA FUNDO NIVELADOR POLIURETÂNICO INCOLOR EM MADEIRA. AF_01/2021</t>
  </si>
  <si>
    <t>PINTURA TINTA DE ACABAMENTO (PIGMENTADA) ESMALTE BASE ÁGUA EM MADEIRA, 1 DEMÃO. AF_01/2021</t>
  </si>
  <si>
    <t>PINTURA TINTA DE ACABAMENTO (PIGMENTADA) ESMALTE BASE ÁGUA EM MADEIRA, 2 DEMÃOS. AF_01/2021</t>
  </si>
  <si>
    <t>PINTURA TINTA DE ACABAMENTO (PIGMENTADA) ESMALTE BASE ÁGUA EM MADEIRA, 3 DEMÃOS. AF_01/2021</t>
  </si>
  <si>
    <t>PINTURA TINTA DE ACABAMENTO (PIGMENTADA) POLIURETÂNICA EM MADEIRA, 1 DEMÃO. AF_01/2021</t>
  </si>
  <si>
    <t>PINTURA TINTA DE ACABAMENTO (PIGMENTADA) POLIURETÂNICA EM MADEIRA, 2 DEMÃOS. AF_01/2021</t>
  </si>
  <si>
    <t>PINTURA TINTA DE ACABAMENTO (PIGMENTADA) POLIURETÂNICA EM MADEIRA, 3 DEMÃOS. AF_01/2021</t>
  </si>
  <si>
    <t>PINTURA VERNIZ (INCOLOR) POLIURETÂNICO (RESINA POLIURETÂNICA) EM MADEIRA, 1 DEMÃO. AF_01/2021</t>
  </si>
  <si>
    <t>PINTURA VERNIZ (INCOLOR) POLIURETÂNICO (RESINA POLIURETÂNICA) EM MADEIRA, 2 DEMÃOS. AF_01/2021</t>
  </si>
  <si>
    <t>PINTURA VERNIZ (INCOLOR) POLIURETÂNICO (RESINA POLIURETÂNICA) EM MADEIRA, 3 DEMÃOS. AF_01/2021</t>
  </si>
  <si>
    <t>PINTURA COM TINTA ALQUÍDICA DE ACABAMENTO (ESMALTE SINTÉTICO BRILHANTE) PULVERIZADA SOBRE PERFIL METÁLICO EXECUTADO EM FÁBRICA (POR DEMÃO). AF_01/2020_PE</t>
  </si>
  <si>
    <t>PINTURA COM TINTA ALQUÍDICA DE ACABAMENTO (ESMALTE SINTÉTICO BRILHANTE) PULVERIZADA SOBRE SUPERFÍCIES METÁLICAS (EXCETO PERFIL) EXECUTADO EM OBRA (POR DEMÃO). AF_01/2020_PE</t>
  </si>
  <si>
    <t>PINTURA COM TINTA EPOXÍDICA DE FUNDO E ACABAMENTO APLICADA A ROLO OU PINCEL SOBRE PERFIL METÁLICO EXECUTADO EM FÁBRICA (POR DEMÃO). AF_01/2020</t>
  </si>
  <si>
    <t>PINTURA COM TINTA EPOXÍDICA DE FUNDO E ACABAMENTO PULVERIZADA SOBRE PERFIL METÁLICO EXECUTADO EM FÁBRICA (POR DEMÃO). AF_01/2020</t>
  </si>
  <si>
    <t>PINTURA COM TINTA POLIURETÂNICA DE ACABAMENTO APLICADA A ROLO OU PINCEL SOBRE PERFIL METÁLICO EXECUTADO EM FÁBRICA (02 DEMÃOS). AF_01/2020</t>
  </si>
  <si>
    <t>PINTURA COM TINTA POLIURETÂNICA DE ACABAMENTO APLICADA A ROLO OU PINCEL SOBRE PERFIL METÁLICO EXECUTADO EM FÁBRICA (POR DEMÃO). AF_01/2020</t>
  </si>
  <si>
    <t>PINTURA COM TINTA POLIURETÂNICA DE ACABAMENTO PULVERIZADA SOBRE PERFIL METÁLICO EXECUTADO EM FÁBRICA (02 DEMÃOS). AF_01/2020</t>
  </si>
  <si>
    <t>PINTURA COM TINTA POLIURETÂNICA DE ACABAMENTO PULVERIZADA SOBRE PERFIL METÁLICO EXECUTADO EM FÁBRICA (POR DEMÃO). AF_01/2020</t>
  </si>
  <si>
    <t>PINTURA DE DEMARCAÇÃO DE VAGA COM TINTA ACRÍLICA, E = 10 CM, APLICAÇÃO MECÂNICA COM DEMARCADORA A TRAÇÃO MANUAL. AF_05/2021</t>
  </si>
  <si>
    <t>PINTURA DE EIXO VIÁRIO COM TINTA RETRORREFLETIVA A BASE DE RESINA ACRÍLICA COM MICROESFERAS DE VIDRO, E = 10 CM, APLICAÇÃO MECÂNICA COM DEMARCADORA A TRAÇÃO MANUAL. AF_05/2021</t>
  </si>
  <si>
    <t>PINTURA DE EIXO VIÁRIO SOBRE ASFALTO COM TINTA RETRORREFLETIVA A BASE DE RESINA ACRÍLICA COM MICROESFERAS DE VIDRO, E = 10 CM, APLICAÇÃO MECÂNICA COM DEMARCADORA AUTOPROPELIDA. AF_05/2021</t>
  </si>
  <si>
    <t>PINTURA DE FAIXA DE PEDESTRE OU ZEBRADA COM TINTA ACRÍLICA, E = 30 CM, APLICAÇÃO MANUAL. AF_05/2021</t>
  </si>
  <si>
    <t>PINTURA DE FAIXA DE PEDESTRE OU ZEBRADA COM TINTA ACRÍLICA, E = 30 CM, APLICAÇÃO MECÂNICA COM DEMARCADORA A TRAÇÃO MANUAL. AF_05/2021</t>
  </si>
  <si>
    <t>PINTURA DE FAIXA DE PEDESTRE OU ZEBRADA COM TINTA EPÓXI, E = 30 CM, APLICAÇÃO MANUAL. AF_05/2021</t>
  </si>
  <si>
    <t>PINTURA DE FAIXA DE PEDESTRE OU ZEBRADA COM TINTA RETRORREFLETIVA A BASE DE RESINA ACRÍLICA COM MICROESFERAS DE VIDRO, E = 30 CM, APLICAÇÃO MECÂNICA COM DEMARCADORA A TRAÇÃO MANUAL. AF_05/2021</t>
  </si>
  <si>
    <t>PINTURA DE NÚMEROS E LETRAS PARA SINALIZAÇÃO HORIZONTAL, ALTURA 100 MM, APLICADOR SPRAY E MOLDE PLÁSTICO. AF_05/2021</t>
  </si>
  <si>
    <t>PINTURA DE PISO COM TINTA ACRÍLICA, APLICAÇÃO MECÂNICA, 2 DEMÃOS, INCLUSO FUNDO PREPARADOR. AF_05/2021</t>
  </si>
  <si>
    <t>PINTURA DE PISO COM TINTA EPÓXI, APLICAÇÃO MECÂNICA, 2 DEMÃOS. AF_05/2021</t>
  </si>
  <si>
    <t>PINTURA DE PISO DE PEDRAS DECORATIVAS COM VERNIZ DE POLIURETANO FOSCO, APLICAÇÃO MANUAL, 3 DEMÃOS. AF_05/2021</t>
  </si>
  <si>
    <t>PINTURA DE SÍMBOLO "BICICLETA" COM TINTA ACRÍLICA, UTILIZAÇÃO DE MOLDE PLÁSTICO E APLICAÇÃO MECÂNICA, 150X60 CM. AF_05/2021</t>
  </si>
  <si>
    <t>PINTURA DE SÍMBOLO "DEFICIENTE FÍSICO" COM TINTA ACRÍLICA, UTILIZAÇÃO DE MOLDE PLÁSTICO E APLICAÇÃO MECÂNICA, 120X120 CM. AF_05/2021</t>
  </si>
  <si>
    <t>PINTURA DE SÍMBOLO "GESTANTE" COM TINTA ACRÍLICA, UTILIZAÇÃO DE MOLDE PLÁSTICO E APLICAÇÃO MECÂNICA, 120X120 CM. AF_05/2021</t>
  </si>
  <si>
    <t>PINTURA DE SÍMBOLO "IDOSO" COM TINTA ACRÍLICA, UTILIZAÇÃO DE MOLDE PLÁSTICO E APLICAÇÃO MECÂNICA, 120X120 CM. AF_05/2021</t>
  </si>
  <si>
    <t>PINTURA DE SÍMBOLO "PEDESTRE" COM TINTA ACRÍLICA, UTILIZAÇÃO DE MOLDE PLÁSTICO E APLICAÇÃO MECÂNICA, 130X90 CM. AF_05/2021</t>
  </si>
  <si>
    <t>ACABAMENTO PARA PISO EM TACO DE MADEIRA. AF_02/2026</t>
  </si>
  <si>
    <t>ASSOALHO DE MADEIRA. AF_02/2026_PS</t>
  </si>
  <si>
    <t>PISO CIMENTADO, TRAÇO 1:3 (CIMENTO E AREIA), ACABAMENTO LISO, ESPESSURA 1,5 CM, PREPARO MECÂNICO DA ARGAMASSA. AF_02/2026</t>
  </si>
  <si>
    <t>PISO CIMENTADO, TRAÇO 1:3 (CIMENTO E AREIA), ACABAMENTO RUGOSO, ESPESSURA 1,5 CM, PREPARO MECÂNICO DA ARGAMASSA. AF_02/2026</t>
  </si>
  <si>
    <t>PISO CIMENTADO, TRAÇO 1:5 (CIMENTO E AREIA), ACABAMENTO LISO, ESPESSURA 2,0 CM, PREPARO MECÂNICO DA ARGAMASSA. AF_02/2026</t>
  </si>
  <si>
    <t>PISO CIMENTADO, TRAÇO 1:5 (CIMENTO E AREIA), ACABAMENTO LISO, ESPESSURA 3,0 CM, PREPARO MECÂNICO DA ARGAMASSA. AF_02/2026</t>
  </si>
  <si>
    <t>PISO CIMENTADO, TRAÇO 1:5 (CIMENTO E AREIA), ACABAMENTO LISO, ESPESSURA 4,0 CM, PREPARO MECÂNICO DA ARGAMASSA. AF_02/2026</t>
  </si>
  <si>
    <t>PISO CIMENTADO, TRAÇO 1:5 (CIMENTO E AREIA), ACABAMENTO RUGOSO, ESPESSURA 2,0 CM, PREPARO MECÂNICO DA ARGAMASSA. AF_02/2026</t>
  </si>
  <si>
    <t>PISO CIMENTADO, TRAÇO 1:5 (CIMENTO E AREIA), ACABAMENTO RUGOSO, ESPESSURA 3,0 CM, PREPARO MECÂNICO DA ARGAMASSA. AF_02/2026</t>
  </si>
  <si>
    <t>PISO CIMENTADO, TRAÇO 1:5 (CIMENTO E AREIA), ACABAMENTO RUGOSO, ESPESSURA 4,0 CM, PREPARO MECÂNICO DA ARGAMASSA. AF_02/2026</t>
  </si>
  <si>
    <t>PISO DE ALTA RESISTÊNCIA TIPO "KORODUR" EM AMBIENTES INTERNOS, COM ESPESSURA DE 12 MM, INCLUSO MISTURA EM BETONEIRA, COLOCAÇÃO DAS JUNTAS, APLICAÇÃO DO PISO, 4 POLIMENTOS COM POLITRIZ, ESTUCAMENTO, SELADOR E CERA.. AF_02/2026</t>
  </si>
  <si>
    <t>PISO DE BORRACHA CANELADO, ESPESSURA 3,5MM, FIXADO COM ADESIVO ACRÍLICO. AF_02/2026</t>
  </si>
  <si>
    <t>PISO DE BORRACHA ESPORTIVO, ESPESSURA 15MM, ASSENTADO COM ARGAMASSA. AF_02/2026</t>
  </si>
  <si>
    <t>PISO DE BORRACHA PASTILHADO, ESPESSURA 15MM, ASSENTADO COM ARGAMASSA. AF_02/2026</t>
  </si>
  <si>
    <t>PISO DE BORRACHA PASTILHADO, ESPESSURA 3,5MM, FIXADO COM ADESIVO ACRÍLICO. AF_02/2026</t>
  </si>
  <si>
    <t>PISO DE BORRACHA PASTILHADO/FRISADO, ESPESSURA 7MM, ASSENTADO COM ARGAMASSA. AF_02/2026</t>
  </si>
  <si>
    <t>PISO ELEVADO COM ESTRUTURA EM AÇO, COMPOSTO POR PEDESTAIS E PLACAS SEM ACABAMENTO. AF_02/2026</t>
  </si>
  <si>
    <t>PISO ELEVADO COM ESTRUTURA EM AÇO, COMPOSTO POR PEDESTAIS, LONGARINAS E PLACAS SEM ACABAMENTO. AF_02/2026</t>
  </si>
  <si>
    <t>PISO ELEVADO COM ESTRUTURA EM PLÁSTICO, COMPOSTO POR PEDESTAIS E PLACAS COM REVESTIMENTO EM PORCELANATO. AF_02/2026</t>
  </si>
  <si>
    <t>PISO ELEVADO COM ESTRUTURA EM PLÁSTICO, COMPOSTO POR PEDESTAIS E PLACAS SEM ACABAMENTO. AF_02/2026</t>
  </si>
  <si>
    <t>PISO EM GRANILITE, MARMORITE OU GRANITINA EM AMBIENTES INTERNOS, COM ESPESSURA DE 8 MM, INCLUSO MISTURA EM BETONEIRA, COLOCAÇÃO DAS JUNTAS, APLICAÇÃO DO PISO, 4 POLIMENTOS COM POLITRIZ, ESTUCAMENTO, SELADOR E CERA. AF_02/2026_PE</t>
  </si>
  <si>
    <t>PISO EM GRANITO APLICADO EM AMBIENTES INTERNOS. AF_02/2026</t>
  </si>
  <si>
    <t>PISO EM LADRILHO HIDRÁULICO APLICADO EM AMBIENTES INTERNOS DE ÁREA ENTRE 5 E 15 M², INCLUSO APLICAÇÃO DE RESINA. AF_02/2026</t>
  </si>
  <si>
    <t>PISO EM LADRILHO HIDRÁULICO APLICADO EM AMBIENTES INTERNOS DE ÁREA MENOR QUE 5 M², INCLUSO APLICAÇÃO DE RESINA. AF_02/2026</t>
  </si>
  <si>
    <t>PISO EM MÁRMORE APLICADO EM AMBIENTES INTERNOS. AF_02/2026</t>
  </si>
  <si>
    <t>PISO EM PEDRA ARDÓSIA ASSENTADO SOBRE ARGAMASSA 1:3 (CIMENTO E AREIA). AF_02/2026</t>
  </si>
  <si>
    <t>PISO EM PEDRA BASALTO POLIDO EM AMBIENTES INTERNOS. AF_02/2026</t>
  </si>
  <si>
    <t>PISO EM PEDRA SÃO TOMÉ ASSENTADO SOBRE ARGAMASSA 1:3 (CIMENTO E AREIA). AF_02/2026</t>
  </si>
  <si>
    <t>PISO EM TACO DE MADEIRA 7X21CM, FIXADO COM COLA PU. AF_02/2026_PS</t>
  </si>
  <si>
    <t>PISO EM TACO DE MADEIRA 7X42CM, FIXADO COM COLA PU. AF_02/2026_PS</t>
  </si>
  <si>
    <t>PISO LAMINADO EM AMBIENTES INTERNOS. AF_02/2026</t>
  </si>
  <si>
    <t>PISO PODOTÁTIL DE ALERTA OU DIRECIONAL, DE BORRACHA, ASSENTADO COM COLA. AF_02/2026</t>
  </si>
  <si>
    <t>PISO PODOTÁTIL DE ALERTA OU DIRECIONAL, DE BORRACHA, ASSENTADO SOBRE ARGAMASSA. AF_02/2026</t>
  </si>
  <si>
    <t>PISO PODOTÁTIL, DIRECIONAL OU ALERTA, SOLIDARIZADO AO PISO EXISTENTE (ELEMENTOS DISCRETOS) COM COLA. AF_02/2026</t>
  </si>
  <si>
    <t>PISO PODOTÁTIL, DIRECIONAL OU ALERTA, SOLIDARIZADO AO PISO EXISTENTE (ELEMENTOS DISCRETOS) COM PARAFUSO. AF_02/2026</t>
  </si>
  <si>
    <t>PISO TÊXTIL (CARPETE) EM MANTA (ROLO) E = 6 A 7 MM. AF_02/2026</t>
  </si>
  <si>
    <t>PISO TÊXTIL (CARPETE) EM MANTA (ROLO) E = 9 A 10 MM. AF_02/2026</t>
  </si>
  <si>
    <t>PISO TÊXTIL (CARPETE) EM PLACA. AF_02/2026</t>
  </si>
  <si>
    <t>PISO VINÍLICO FLEXÍVEL EM MANTA, PADRÃO LISO, ESPESSURA 2 MM, FIXADO COM COLA. AF_02/2026</t>
  </si>
  <si>
    <t>PISO VINÍLICO SEMI-FLEXÍVEL EM PLACAS, PADRÃO LISO, ESPESSURA 3,2 MM, FIXADO COM COLA. AF_02/2026</t>
  </si>
  <si>
    <t>PISO VINÍLICO SEMI-FLEXÍVEL EM RÉGUAS, PADRÃO LISO, ESPESSURA 3,2 MM, FIXADO COM COLA. AF_02/2026</t>
  </si>
  <si>
    <t>PREPARO DE CONTRAPISO COM MEMBRANA CIMENTÍCIA. AF_02/2026</t>
  </si>
  <si>
    <t>PREPARO DE CONTRAPISO COM POLITRIZ. AF_02/2026_PE</t>
  </si>
  <si>
    <t>REVESTIMENTO DE DEGRAUS DE ESCADA EM GRANITO. AF_02/2026</t>
  </si>
  <si>
    <t>RODAPÉ BORRACHA LISO, ALTURA = 7CM, ESPESSURA = 2 MM, FIXADO COM COLA. AF_02/2026_PS</t>
  </si>
  <si>
    <t>RODAPÉ EM ARDÓSIA ALTURA 10CM. AF_02/2026</t>
  </si>
  <si>
    <t>RODAPÉ EM GRANITO, ALTURA 10 CM. AF_02/2026</t>
  </si>
  <si>
    <t>RODAPÉ EM LADRILHO HIDRÁULICO, ALTURA 7 CM. AF_02/2026</t>
  </si>
  <si>
    <t>RODAPÉ EM MADEIRA, ALTURA 7CM, FIXADO COM COLA BASE DE POLIURETANO. AF_02/2026_PS</t>
  </si>
  <si>
    <t>RODAPÉ EM MADEIRA, ALTURA 7CM, FIXADO COM COLA PVA E PREGOS. AF_02/2026</t>
  </si>
  <si>
    <t>RODAPÉ EM MARMORITE, ALTURA 10CM. AF_02/2026_PE</t>
  </si>
  <si>
    <t>RODAPÉ EM MÁRMORE, ALTURA 7 CM. AF_02/2026</t>
  </si>
  <si>
    <t>RODAPÉ EM POLIESTIRENO, ALTURA 5 CM. AF_02/2026</t>
  </si>
  <si>
    <t>RODAPÉ VINÍLICO FLEXÍVEL EM MANTA, ALTURA 10 CM. AF_02/2026</t>
  </si>
  <si>
    <t>SOLEIRA EM GRANITO, LARGURA 15 CM, ESPESSURA 2,0 CM. AF_02/2026</t>
  </si>
  <si>
    <t>SOLEIRA EM MÁRMORE, LARGURA 15 CM, ESPESSURA 2,0 CM. AF_02/2026</t>
  </si>
  <si>
    <t>ASSENTAMENTO DE POSTE DE CONCRETO COM COMPRIMENTO NOMINAL DE 10 M, CARGA NOMINAL DE 1000 DAN, ENGASTAMENTO BASE CONCRETADA COM 1 M DE CONCRETO E 0,6 M DE SOLO (NÃO INCLUI FORNECIMENTO). AF_04/2025</t>
  </si>
  <si>
    <t>ASSENTAMENTO DE POSTE DE CONCRETO COM COMPRIMENTO NOMINAL DE 10 M, CARGA NOMINAL DE 300 DAN, ENGASTAMENTO BASE CONCRETADA COM 1 M DE CONCRETO E 0,6 M DE SOLO (NÃO INCLUI FORNECIMENTO). AF_04/2025</t>
  </si>
  <si>
    <t>ASSENTAMENTO DE POSTE DE CONCRETO COM COMPRIMENTO NOMINAL DE 10 M, CARGA NOMINAL DE 600 DAN, ENGASTAMENTO BASE CONCRETADA COM 1 M DE CONCRETO E 0,6 M DE SOLO (NÃO INCLUI FORNECIMENTO). AF_04/2025</t>
  </si>
  <si>
    <t>ASSENTAMENTO DE POSTE DE CONCRETO COM COMPRIMENTO NOMINAL DE 10 M, CARGA NOMINAL MAIOR QUE 1000 DAN, ENGASTAMENTO SIMPLES COM 1,6 M DE SOLO (NÃO INCLUI FORNECIMENTO). AF_04/2025</t>
  </si>
  <si>
    <t>ASSENTAMENTO DE POSTE DE CONCRETO COM COMPRIMENTO NOMINAL DE 10 M, CARGA NOMINAL MENOR OU IGUAL A 1000 DAN, ENGASTAMENTO SIMPLES COM 1,6 M DE SOLO (NÃO INCLUI FORNECIMENTO). AF_04/2025</t>
  </si>
  <si>
    <t>ASSENTAMENTO DE POSTE DE CONCRETO COM COMPRIMENTO NOMINAL DE 10,5 M, CARGA NOMINAL DE 1000 DAN, ENGASTAMENTO BASE CONCRETADA COM 1 M DE CONCRETO E 0,65 M DE SOLO (NÃO INCLUI FORNECIMENTO). AF_04/2025</t>
  </si>
  <si>
    <t>ASSENTAMENTO DE POSTE DE CONCRETO COM COMPRIMENTO NOMINAL DE 10,5 M, CARGA NOMINAL DE 300 DAN, ENGASTAMENTO BASE CONCRETADA COM 1 M DE CONCRETO E 0,65 M DE SOLO (NÃO INCLUI FORNECIMENTO). AF_04/2025</t>
  </si>
  <si>
    <t>ASSENTAMENTO DE POSTE DE CONCRETO COM COMPRIMENTO NOMINAL DE 10,5 M, CARGA NOMINAL DE 600 DAN, ENGASTAMENTO BASE CONCRETADA COM 1 M DE CONCRETO E 0,65 M DE SOLO (NÃO INCLUI FORNECIMENTO). AF_04/2025</t>
  </si>
  <si>
    <t>ASSENTAMENTO DE POSTE DE CONCRETO COM COMPRIMENTO NOMINAL DE 10,5 M, CARGA NOMINAL MAIOR QUE 1000 DAN, ENGASTAMENTO SIMPLES COM 1,65 M DE SOLO (NÃO INCLUI FORNECIMENTO). AF_04/2025</t>
  </si>
  <si>
    <t>ASSENTAMENTO DE POSTE DE CONCRETO COM COMPRIMENTO NOMINAL DE 10,5 M, CARGA NOMINAL MENOR OU IGUAL A 1000 DAN, ENGASTAMENTO SIMPLES COM 1,65 M DE SOLO (NÃO INCLUI FORNECIMENTO). AF_04/2025</t>
  </si>
  <si>
    <t>ASSENTAMENTO DE POSTE DE CONCRETO COM COMPRIMENTO NOMINAL DE 11 M, CARGA NOMINAL DE 1000 DAN, ENGASTAMENTO BASE CONCRETADA COM 1 M DE CONCRETO E 0,7 M DE SOLO (NÃO INCLUI FORNECIMENTO). AF_04/2025</t>
  </si>
  <si>
    <t>ASSENTAMENTO DE POSTE DE CONCRETO COM COMPRIMENTO NOMINAL DE 11 M, CARGA NOMINAL DE 300 DAN, ENGASTAMENTO BASE CONCRETADA COM 1 M DE CONCRETO E 0,7 M DE SOLO (NÃO INCLUI FORNECIMENTO). AF_04/2025</t>
  </si>
  <si>
    <t>ASSENTAMENTO DE POSTE DE CONCRETO COM COMPRIMENTO NOMINAL DE 11 M, CARGA NOMINAL DE 400 DAN, ENGASTAMENTO BASE CONCRETADA COM 1 M DE CONCRETO E 0,7 M DE SOLO (NÃO INCLUI FORNECIMENTO). AF_04/2025</t>
  </si>
  <si>
    <t>ASSENTAMENTO DE POSTE DE CONCRETO COM COMPRIMENTO NOMINAL DE 11 M, CARGA NOMINAL DE 600 DAN, ENGASTAMENTO BASE CONCRETADA COM 1 M DE CONCRETO E 0,7 M DE SOLO (NÃO INCLUI FORNECIMENTO). AF_04/2025</t>
  </si>
  <si>
    <t>ASSENTAMENTO DE POSTE DE CONCRETO COM COMPRIMENTO NOMINAL DE 11 M, CARGA NOMINAL MAIOR QUE 1000 DAN, ENGASTAMENTO SIMPLES COM 1,7 M DE SOLO (NÃO INCLUI FORNECIMENTO). AF_04/2025</t>
  </si>
  <si>
    <t>ASSENTAMENTO DE POSTE DE CONCRETO COM COMPRIMENTO NOMINAL DE 11 M, CARGA NOMINAL MENOR OU IGUAL A 1000 DAN, ENGASTAMENTO SIMPLES COM 1,7 M DE SOLO (NÃO INCLUI FORNECIMENTO). AF_04/2025</t>
  </si>
  <si>
    <t>ASSENTAMENTO DE POSTE DE CONCRETO COM COMPRIMENTO NOMINAL DE 12 M, CARGA NOMINAL DE 1000 DAN, ENGASTAMENTO BASE CONCRETADA COM 1 M DE CONCRETO E 0,8 M DE SOLO (NÃO INCLUI FORNECIMENTO). AF_04/2025</t>
  </si>
  <si>
    <t>ASSENTAMENTO DE POSTE DE CONCRETO COM COMPRIMENTO NOMINAL DE 12 M, CARGA NOMINAL DE 400 DAN, ENGASTAMENTO BASE CONCRETADA COM 1 M DE CONCRETO E 0,8 M DE SOLO (NÃO INCLUI FORNECIMENTO). AF_04/2025</t>
  </si>
  <si>
    <t>ASSENTAMENTO DE POSTE DE CONCRETO COM COMPRIMENTO NOMINAL DE 12 M, CARGA NOMINAL DE 600 DAN, ENGASTAMENTO BASE CONCRETADA COM 1 M DE CONCRETO E 0,8 M DE SOLO (NÃO INCLUI FORNECIMENTO). AF_04/2025</t>
  </si>
  <si>
    <t>ASSENTAMENTO DE POSTE DE CONCRETO COM COMPRIMENTO NOMINAL DE 12 M, CARGA NOMINAL MAIOR QUE 1000 DAN, ENGASTAMENTO SIMPLES COM 1,8 M DE SOLO (NÃO INCLUI FORNECIMENTO). AF_04/2025</t>
  </si>
  <si>
    <t>ASSENTAMENTO DE POSTE DE CONCRETO COM COMPRIMENTO NOMINAL DE 12 M, CARGA NOMINAL MENOR OU IGUAL A 1000 DAN, ENGASTAMENTO SIMPLES COM 1,8 M DE SOLO (NÃO INCLUI FORNECIMENTO). AF_04/2025</t>
  </si>
  <si>
    <t>ASSENTAMENTO DE POSTE DE CONCRETO COM COMPRIMENTO NOMINAL DE 13 M, CARGA NOMINAL DE 1000 DAN, ENGASTAMENTO BASE CONCRETADA COM 1 M DE CONCRETO E 0,9 M DE SOLO - SOMENTE INSTALAÇÃO, SEM FORNECIMENTO. AF_04/2025</t>
  </si>
  <si>
    <t>ASSENTAMENTO DE POSTE DE CONCRETO COM COMPRIMENTO NOMINAL DE 13 M, CARGA NOMINAL DE 600 DAN, ENGASTAMENTO BASE CONCRETADA COM 1 M DE CONCRETO E 0,9 M DE SOLO (NÃO INCLUI FORNECIMENTO). AF_04/2025</t>
  </si>
  <si>
    <t>ASSENTAMENTO DE POSTE DE CONCRETO COM COMPRIMENTO NOMINAL DE 13 M, CARGA NOMINAL MAIOR QUE 1000 DAN, ENGASTAMENTO SIMPLES COM 1,9 M DE SOLO (NÃO INCLUI FORNECIMENTO). AF_04/2025</t>
  </si>
  <si>
    <t>ASSENTAMENTO DE POSTE DE CONCRETO COM COMPRIMENTO NOMINAL DE 13 M, CARGA NOMINAL MENOR OU IGUAL A 1000 DAN, ENGASTAMENTO SIMPLES COM 1,9 M DE SOLO (NÃO INCLUI FORNECIMENTO). AF_04/2025</t>
  </si>
  <si>
    <t>ASSENTAMENTO DE POSTE DE CONCRETO COM COMPRIMENTO NOMINAL DE 13,5 M, CARGA NOMINAL MAIOR QUE 1000 DAN, ENGASTAMENTO SIMPLES COM 1,95 M DE SOLO (NÃO INCLUI FORNECIMENTO). AF_04/2025</t>
  </si>
  <si>
    <t>ASSENTAMENTO DE POSTE DE CONCRETO COM COMPRIMENTO NOMINAL DE 13,5 M, CARGA NOMINAL MENOR OU IGUAL A 1000 DAN, ENGASTAMENTO SIMPLES COM 1,95 M DE SOLO (NÃO INCLUI FORNECIMENTO). AF_04/2025</t>
  </si>
  <si>
    <t>ASSENTAMENTO DE POSTE DE CONCRETO COM COMPRIMENTO NOMINAL DE 14 M, CARGA NOMINAL MAIOR QUE 1000 DAN, ENGASTAMENTO SIMPLES COM 2 M DE SOLO (NÃO INCLUI FORNECIMENTO). AF_04/2025</t>
  </si>
  <si>
    <t>ASSENTAMENTO DE POSTE DE CONCRETO COM COMPRIMENTO NOMINAL DE 14 M, CARGA NOMINAL MENOR OU IGUAL A 1000 DAN, ENGASTAMENTO SIMPLES COM 2 M DE SOLO (NÃO INCLUI FORNECIMENTO). AF_04/2025</t>
  </si>
  <si>
    <t>ASSENTAMENTO DE POSTE DE CONCRETO COM COMPRIMENTO NOMINAL DE 15 M, CARGA NOMINAL MAIOR QUE 1000 DAN, ENGASTAMENTO SIMPLES COM 2,1 M DE SOLO (NÃO INCLUI FORNECIMENTO). AF_04/2025</t>
  </si>
  <si>
    <t>ASSENTAMENTO DE POSTE DE CONCRETO COM COMPRIMENTO NOMINAL DE 15 M, CARGA NOMINAL MENOR OU IGUAL A 1000 DAN, ENGASTAMENTO SIMPLES COM 2,1 M DE SOLO (NÃO INCLUI FORNECIMENTO). AF_04/2025</t>
  </si>
  <si>
    <t>ASSENTAMENTO DE POSTE DE CONCRETO COM COMPRIMENTO NOMINAL DE 18 M, CARGA NOMINAL MAIOR QUE 1000 DAN, ENGASTAMENTO SIMPLES COM 2,4 M DE SOLO (NÃO INCLUI FORNECIMENTO). AF_04/2025</t>
  </si>
  <si>
    <t>ASSENTAMENTO DE POSTE DE CONCRETO COM COMPRIMENTO NOMINAL DE 18 M, CARGA NOMINAL MENOR OU IGUAL A 1000 DAN, ENGASTAMENTO SIMPLES COM 2,4 M DE SOLO (NÃO INCLUI FORNECIMENTO). AF_04/2025</t>
  </si>
  <si>
    <t>ASSENTAMENTO DE POSTE DE CONCRETO COM COMPRIMENTO NOMINAL DE 20 M, CARGA NOMINAL MAIOR QUE 1000, ENGASTAMENTO SIMPLES COM 2,6 M DE SOLO (NÃO INCLUI FORNECIMENTO). AF_04/2025</t>
  </si>
  <si>
    <t>ASSENTAMENTO DE POSTE DE CONCRETO COM COMPRIMENTO NOMINAL DE 20 M, CARGA NOMINAL MENOR OU IGUAL A 1000 DAN, ENGASTAMENTO SIMPLES COM 2,6 M DE SOLO (NÃO INCLUI FORNECIMENTO). AF_04/2025</t>
  </si>
  <si>
    <t>ASSENTAMENTO DE POSTE DE CONCRETO COM COMPRIMENTO NOMINAL DE 9 M, CARGA NOMINAL DE 1000 DAN, ENGASTAMENTO BASE CONCRETADA COM 1 M DE CONCRETO E 0,5 M DE SOLO (NÃO INCLUI FORNECIMENTO). AF_04/2025</t>
  </si>
  <si>
    <t>ASSENTAMENTO DE POSTE DE CONCRETO COM COMPRIMENTO NOMINAL DE 9 M, CARGA NOMINAL DE 150 DAN, ENGASTAMENTO BASE CONCRETADA COM 1 M DE CONCRETO E 0,5 M DE SOLO (NÃO INCLUI FORNECIMENTO). AF_04/2025</t>
  </si>
  <si>
    <t>ASSENTAMENTO DE POSTE DE CONCRETO COM COMPRIMENTO NOMINAL DE 9 M, CARGA NOMINAL DE 300 DAN, ENGASTAMENTO BASE CONCRETADA COM 1 M DE CONCRETO E 0,5 M DE SOLO (NÃO INCLUI FORNECIMENTO). AF_04/2025</t>
  </si>
  <si>
    <t>ASSENTAMENTO DE POSTE DE CONCRETO COM COMPRIMENTO NOMINAL DE 9 M, CARGA NOMINAL DE 400 DAN, ENGASTAMENTO BASE CONCRETADA COM 1 M DE CONCRETO E 0,5 M DE SOLO (NÃO INCLUI FORNECIMENTO). AF_04/2025</t>
  </si>
  <si>
    <t>ASSENTAMENTO DE POSTE DE CONCRETO COM COMPRIMENTO NOMINAL DE 9 M, CARGA NOMINAL DE 600 DAN, ENGASTAMENTO BASE CONCRETADA COM 1 M DE CONCRETO E 0,5 M DE SOLO (NÃO INCLUI FORNECIMENTO). AF_04/2025</t>
  </si>
  <si>
    <t>ASSENTAMENTO DE POSTE DE CONCRETO COM COMPRIMENTO NOMINAL DE 9 M, CARGA NOMINAL MENOR OU IGUAL A 1000 DAN, ENGASTAMENTO SIMPLES COM 1,5 M DE SOLO (NÃO INCLUI FORNECIMENTO). AF_04/2025</t>
  </si>
  <si>
    <t>CORDOALHA DE ACO 7,9 (5/16) 7*2,64MM ZINCAGEM TIPO A E 13% DE IACS - FORNECIMENTO E INSTALAÇÃO. AF_04/2025</t>
  </si>
  <si>
    <t>CORDOALHA DE ACO 7,9 (5/16) 7*2,64MM ZINCAGEM TIPO B E 13% DE IACS - FORNECIMENTO E INSTALAÇÃO. AF_04/2025</t>
  </si>
  <si>
    <t>CORDOALHA DE ACO 9,5 (3/8) 7*3,05MM ZINCAGEM TIPO A E 13% DE IACS - FORNECIMENTO E INSTALAÇÃO. AF_04/2025</t>
  </si>
  <si>
    <t>CORDOALHA DE ACO 9,5(3/8) 7*3,05MM ZINCAGEM TIPO B E 13% DE IACS - FORNECIMENTO E INSTALAÇÃO. AF_04/2025</t>
  </si>
  <si>
    <t>ESTRUTURA DE ESTAIAMENTO PARA POSTES DE CONCRETO ANCORA CONCRETO - FORNECIMENTO E INSTALAÇÃO. AF_04/2025</t>
  </si>
  <si>
    <t>ESTRUTURA DE ESTAIAMENTO PARA POSTES DE CONCRETO CRUZETA A POSTE M3 E B3 - FORNECIMENTO E INSTALAÇÃO. AF_04/2025</t>
  </si>
  <si>
    <t>ESTRUTURA DE ESTAIAMENTO PARA POSTES DE CONCRETO CRUZETA A POSTE N3 - FORNECIMENTO E INSTALAÇÃO. AF_04/2025</t>
  </si>
  <si>
    <t>ESTRUTURA DE ESTAIAMENTO PARA POSTES DE CONCRETO HTE - FORNECIMENTO E INSTALAÇÃO. AF_04/2025</t>
  </si>
  <si>
    <t>ESTRUTURA DE ESTAIAMENTO PARA POSTES DE CONCRETO POSTE A POSTE - FORNECIMENTO E INSTALAÇÃO. AF_04/2025</t>
  </si>
  <si>
    <t>POSTE DE AÇO CÔNICO CONTÍNUO CURVO DUPLO, ENGASTAMENTO SIMPLES COM 1 M DE SOLO, H=6M - FORNECIMENTO E INSTALAÇÃO. AF_04/2025</t>
  </si>
  <si>
    <t>POSTE DE AÇO CÔNICO CONTÍNUO CURVO DUPLO, ENGASTAMENTO SIMPLES COM 1 M DE SOLO, H=7M - FORNECIMENTO E INSTALAÇÃO. AF_04/2025</t>
  </si>
  <si>
    <t>POSTE DE AÇO CÔNICO CONTÍNUO CURVO DUPLO, ENGASTAMENTO SIMPLES COM 1 M DE SOLO, H=8M - FORNECIMENTO E INSTALAÇÃO. AF_04/2025</t>
  </si>
  <si>
    <t>POSTE DE AÇO CÔNICO CONTÍNUO CURVO DUPLO, ENGASTAMENTO SIMPLES COM 1 M DE SOLO, H=9M - FORNECIMENTO E INSTALAÇÃO. AF_04/2025</t>
  </si>
  <si>
    <t>POSTE DE AÇO CÔNICO CONTÍNUO CURVO DUPLO, FLANGEADO, H=6M - FORNECIMENTO E INSTALAÇÃO. AF_04/2025</t>
  </si>
  <si>
    <t>POSTE DE AÇO CÔNICO CONTÍNUO CURVO DUPLO, FLANGEADO, H=7M - FORNECIMENTO E INSTALAÇÃO. AF_04/2025</t>
  </si>
  <si>
    <t>POSTE DE AÇO CÔNICO CONTÍNUO CURVO DUPLO, FLANGEADO, H=8M - FORNECIMENTO E INSTALAÇÃO. AF_04/2025</t>
  </si>
  <si>
    <t>POSTE DE AÇO CÔNICO CONTÍNUO CURVO DUPLO, FLANGEADO, H=9M - FORNECIMENTO E INSTALAÇÃO. AF_04/2025</t>
  </si>
  <si>
    <t>POSTE DE AÇO CÔNICO CONTÍNUO CURVO SIMPLES, ENGASTAMENTO SIMPLES COM 0,5 M DE SOLO, H=5M - FORNECIMENTO E INSTALAÇÃO. AF_04/2025</t>
  </si>
  <si>
    <t>POSTE DE AÇO CÔNICO CONTÍNUO CURVO SIMPLES, ENGASTAMENTO SIMPLES COM 1 M DE SOLO, H=6M - FORNECIMENTO E INSTALAÇÃO. AF_04/2025</t>
  </si>
  <si>
    <t>POSTE DE AÇO CÔNICO CONTÍNUO CURVO SIMPLES, ENGASTAMENTO SIMPLES COM 1 M DE SOLO, H=7M - FORNECIMENTO E INSTALAÇÃO. AF_04/2025</t>
  </si>
  <si>
    <t>POSTE DE AÇO CÔNICO CONTÍNUO CURVO SIMPLES, ENGASTAMENTO SIMPLES COM 1 M DE SOLO, H=8M - FORNECIMENTO E INSTALAÇÃO. AF_04/2025</t>
  </si>
  <si>
    <t>POSTE DE AÇO CÔNICO CONTÍNUO CURVO SIMPLES, ENGASTAMENTO SIMPLES COM 1 M DE SOLO, H=9M - FORNECIMENTO E INSTALAÇÃO. AF_04/2025</t>
  </si>
  <si>
    <t>POSTE DE AÇO CÔNICO CONTÍNUO CURVO SIMPLES, FLANGEADO, H=5M - FORNECIMENTO E INSTALAÇÃO. AF_04/2025</t>
  </si>
  <si>
    <t>POSTE DE AÇO CÔNICO CONTÍNUO CURVO SIMPLES, FLANGEADO, H=6M - FORNECIMENTO E INSTALAÇÃO. AF_04/2025</t>
  </si>
  <si>
    <t>POSTE DE AÇO CÔNICO CONTÍNUO CURVO SIMPLES, FLANGEADO, H=7M - FORNECIMENTO E INSTALAÇÃO. AF_04/2025</t>
  </si>
  <si>
    <t>POSTE DE AÇO CÔNICO CONTÍNUO CURVO SIMPLES, FLANGEADO, H=8M - FORNECIMENTO E INSTALAÇÃO. AF_04/2025</t>
  </si>
  <si>
    <t>POSTE DE AÇO CÔNICO CONTÍNUO CURVO SIMPLES, FLANGEADO, H=9M - FORNECIMENTO E INSTALAÇÃO. AF_04/2025</t>
  </si>
  <si>
    <t>POSTE DE AÇO CÔNICO CONTÍNUO RETO, ENGASTAMENTO SIMPLES COM 0,5 M DE SOLO, H=5M - FORNECIMENTO E INSTALAÇÃO. AF_04/2025</t>
  </si>
  <si>
    <t>POSTE DE AÇO CÔNICO CONTÍNUO RETO, ENGASTAMENTO SIMPLES COM 1 M DE SOLO, H=6M - FORNECIMENTO E INSTALAÇÃO. AF_04/2025</t>
  </si>
  <si>
    <t>POSTE DE AÇO CÔNICO CONTÍNUO RETO, ENGASTAMENTO SIMPLES COM 1 M DE SOLO, H=7M - FORNECIMENTO E INSTALAÇÃO. AF_04/2025</t>
  </si>
  <si>
    <t>POSTE DE AÇO CÔNICO CONTÍNUO RETO, ENGASTAMENTO SIMPLES COM 1 M DE SOLO, H=8M - FORNECIMENTO E INSTALAÇÃO. AF_04/2025</t>
  </si>
  <si>
    <t>POSTE DE AÇO CÔNICO CONTÍNUO RETO, ENGASTAMENTO SIMPLES COM 1 M DE SOLO, H=9M - FORNECIMENTO E INSTALAÇÃO. AF_04/2025</t>
  </si>
  <si>
    <t>POSTE DE AÇO CÔNICO CONTÍNUO RETO, FLANGEADO, H=5M - FORNECIMENTO E INSTALAÇÃO. AF_04/2025</t>
  </si>
  <si>
    <t>POSTE DE AÇO CÔNICO CONTÍNUO RETO, FLANGEADO, H=6M - FORNECIMENTO E INSTALAÇÃO. AF_04/2025</t>
  </si>
  <si>
    <t>POSTE DE AÇO CÔNICO CONTÍNUO RETO, FLANGEADO, H=7M - FORNECIMENTO E INSTALAÇÃO. AF_04/2025</t>
  </si>
  <si>
    <t>POSTE DE AÇO CÔNICO CONTÍNUO RETO, FLANGEADO, H=8M - FORNECIMENTO E INSTALAÇÃO. AF_04/2025</t>
  </si>
  <si>
    <t>POSTE DE AÇO CÔNICO CONTÍNUO RETO, FLANGEADO, H=9M - FORNECIMENTO E INSTALAÇÃO. AF_04/2025</t>
  </si>
  <si>
    <t>POSTE DECORATIVO PARA JARDIM EM AÇO TUBULAR, H = *2,5* M, SEM LUMINÁRIA - FORNECIMENTO E INSTALAÇÃO. AF_04/2025</t>
  </si>
  <si>
    <t>ACRÉSCIMO PARA POÇO DE VISITA CIRCULAR PARA ESGOTO, EM ALVENARIA COM TIJOLOS CERÂMICOS MACIÇOS, DIÂMETRO INTERNO = 1 M. AF_12/2020</t>
  </si>
  <si>
    <t>ACRÉSCIMO PARA POÇO DE VISITA CIRCULAR PARA ESGOTO, EM ALVENARIA COM TIJOLOS CERÂMICOS MACIÇOS, DIÂMETRO INTERNO = 1,5 M. AF_12/2020</t>
  </si>
  <si>
    <t>ACRÉSCIMO PARA POÇO DE VISITA CIRCULAR PARA ESGOTO, EM CONCRETO PRÉ-MOLDADO, DIÂMETRO INTERNO = 1,5 M. AF_12/2020</t>
  </si>
  <si>
    <t>BASE PARA POCO DE VISITA RETANGULAR PARA ESGOTO E DRENAGEM, EM CONCRETO ESTRUTURAL, DIMENSÕES INTERNAS DE 90X150 M, PROFUNDIDADE DE 1,25 M, EXCLUINDO TAMPÃO. AF_12/2020</t>
  </si>
  <si>
    <t>BASE PARA POÇO DE VISITA CIRCULAR PARA DRENAGEM, EM ALVENARIA COM TIJOLOS CERÂMICOS MACIÇOS, DIÂMETRO INTERNO = 0,80 M, PROFUNDIDADE = 1,40 M, EXCLUINDO TAMPÃO. AF_12/2020</t>
  </si>
  <si>
    <t>BASE PARA POÇO DE VISITA CIRCULAR PARA DRENAGEM, EM ALVENARIA COM TIJOLOS CERÂMICOS MACIÇOS, DIÂMETRO INTERNO = 1,0 M, PROFUNDIDADE = 1,40 M, EXCLUINDO TAMPÃO. AF_12/2020</t>
  </si>
  <si>
    <t>BASE PARA POÇO DE VISITA CIRCULAR PARA DRENAGEM, EM ALVENARIA COM TIJOLOS CERÂMICOS MACIÇOS, DIÂMETRO INTERNO = 1,2 M, PROFUNDIDADE = 1,40 M, EXCLUINDO TAMPÃO. AF_12/2020</t>
  </si>
  <si>
    <t>BASE PARA POÇO DE VISITA CIRCULAR PARA DRENAGEM, EM ALVENARIA COM TIJOLOS CERÂMICOS MACIÇOS, DIÂMETRO INTERNO = 1,50 M, PROFUNDIDADE = 1,40 M, EXCLUINDO TAMPÃO. AF_12/2020</t>
  </si>
  <si>
    <t>BASE PARA POÇO DE VISITA CIRCULAR PARA DRENAGEM, EM CONCRETO PRÉ-MOLDADO, DIÂMETRO INTERNO = 0,80 M, PROFUNDIDADE = 1,35 M, EXCLUINDO TAMPÃO. AF_12/2020</t>
  </si>
  <si>
    <t>BASE PARA POÇO DE VISITA CIRCULAR PARA DRENAGEM, EM CONCRETO PRÉ-MOLDADO, DIÂMETRO INTERNO = 1,0 M, PROFUNDIDADE = 1,35 M, EXCLUINDO TAMPÃO. AF_05/2018</t>
  </si>
  <si>
    <t>BASE PARA POÇO DE VISITA CIRCULAR PARA DRENAGEM, EM CONCRETO PRÉ-MOLDADO, DIÂMETRO INTERNO = 1,20 M, PROFUNDIDADE = 1,60 M, EXCLUINDO TAMPÃO. AF_05/2021</t>
  </si>
  <si>
    <t>BASE PARA POÇO DE VISITA CIRCULAR PARA DRENAGEM, EM CONCRETO PRÉ-MOLDADO, DIÂMETRO INTERNO = 1,50 M, PROFUNDIDADE = 1,35 M, EXCLUINDO TAMPÃO. AF_12/2020</t>
  </si>
  <si>
    <t>BASE PARA POÇO DE VISITA CIRCULAR PARA ESGOTO, EM ALVENARIA COM TIJOLOS CERÂMICOS MACIÇOS, DIÂMETRO INTERNO = 0,80 M, PROFUNDIDADE = 1,40 M, EXCLUINDO TAMPÃO. AF_12/2020</t>
  </si>
  <si>
    <t>BASE PARA POÇO DE VISITA CIRCULAR PARA ESGOTO, EM ALVENARIA COM TIJOLOS CERÂMICOS MACIÇOS, DIÂMETRO INTERNO = 1,0 M, PROFUNDIDADE = 1,40 M, EXCLUINDO TAMPÃO. AF_12/2020</t>
  </si>
  <si>
    <t>BASE PARA POÇO DE VISITA CIRCULAR PARA ESGOTO, EM ALVENARIA COM TIJOLOS CERÂMICOS MACIÇOS, DIÂMETRO INTERNO = 1,20 M, PROFUNDIDADE = 1,40 M, EXCLUINDO TAMPÃO. AF_12/2020</t>
  </si>
  <si>
    <t>BASE PARA POÇO DE VISITA CIRCULAR PARA ESGOTO, EM ALVENARIA COM TIJOLOS CERÂMICOS MACIÇOS, DIÂMETRO INTERNO = 1,50 M, PROFUNDIDADE = 1,40 M, EXCLUINDO TAMPÃO. AF_12/2020</t>
  </si>
  <si>
    <t>BASE PARA POÇO DE VISITA CIRCULAR PARA ESGOTO, EM CONCRETO PRÉ-MOLDADO, DIÂMETRO INTERNO = 0,80 M, PROFUNDIDADE = 1,35 M, EXCLUINDO TAMPÃO. AF_12/2020</t>
  </si>
  <si>
    <t>BASE PARA POÇO DE VISITA CIRCULAR PARA ESGOTO, EM CONCRETO PRÉ-MOLDADO, DIÂMETRO INTERNO = 1,0 M, PROFUNDIDADE = 1,35 M, EXCLUINDO TAMPÃO. AF_12/2020</t>
  </si>
  <si>
    <t>BASE PARA POÇO DE VISITA CIRCULAR PARA ESGOTO, EM CONCRETO PRÉ-MOLDADO, DIÂMETRO INTERNO = 1,20 M, PROFUNDIDADE = 1,60 M, EXCLUINDO TAMPÃO. AF_12/2020</t>
  </si>
  <si>
    <t>BASE PARA POÇO DE VISITA CIRCULAR PARA ESGOTO, EM CONCRETO PRÉ-MOLDADO, DIÂMETRO INTERNO = 1,50 M, PROFUNDIDADE = 1,35 M, EXCLUINDO TAMPÃO. AF_12/2020</t>
  </si>
  <si>
    <t>BASE PARA POÇO DE VISITA RETANGULAR PARA DRENAGEM, EM ALVENARIA COM BLOCOS DE CONCRETO, DIMENSÕES INTERNAS = 1,5X1,5 M, PROFUNDIDADE = 1,40 M, EXCLUINDO TAMPÃO. AF_12/2020</t>
  </si>
  <si>
    <t>BASE PARA POÇO DE VISITA RETANGULAR PARA DRENAGEM, EM ALVENARIA COM BLOCOS DE CONCRETO, DIMENSÕES INTERNAS = 1,5X2 M, PROFUNDIDADE = 1,40 M, EXCLUINDO TAMPÃO. AF_12/2020</t>
  </si>
  <si>
    <t>BASE PARA POÇO DE VISITA RETANGULAR PARA DRENAGEM, EM ALVENARIA COM BLOCOS DE CONCRETO, DIMENSÕES INTERNAS = 1,5X2,5 M, PROFUNDIDADE = 1,40 M, EXCLUINDO TAMPÃO. AF_12/2020</t>
  </si>
  <si>
    <t>BASE PARA POÇO DE VISITA RETANGULAR PARA DRENAGEM, EM ALVENARIA COM BLOCOS DE CONCRETO, DIMENSÕES INTERNAS = 1,5X3 M, PROFUNDIDADE = 1,40 M, EXCLUINDO TAMPÃO. AF_12/2020</t>
  </si>
  <si>
    <t>BASE PARA POÇO DE VISITA RETANGULAR PARA DRENAGEM, EM ALVENARIA COM BLOCOS DE CONCRETO, DIMENSÕES INTERNAS = 1,5X3,5 M, PROFUNDIDADE = 1,40 M, EXCLUINDO TAMPÃO. AF_12/2020</t>
  </si>
  <si>
    <t>BASE PARA POÇO DE VISITA RETANGULAR PARA DRENAGEM, EM ALVENARIA COM BLOCOS DE CONCRETO, DIMENSÕES INTERNAS = 1,5X4 M, PROFUNDIDADE = 1,40 M, EXCLUINDO TAMPÃO. AF_12/2020</t>
  </si>
  <si>
    <t>BASE PARA POÇO DE VISITA RETANGULAR PARA DRENAGEM, EM ALVENARIA COM BLOCOS DE CONCRETO, DIMENSÕES INTERNAS = 1X1 M, PROFUNDIDADE = 1,40 M, EXCLUINDO TAMPÃO. AF_12/2020</t>
  </si>
  <si>
    <t>BASE PARA POÇO DE VISITA RETANGULAR PARA DRENAGEM, EM ALVENARIA COM BLOCOS DE CONCRETO, DIMENSÕES INTERNAS = 1X1,5 M, PROFUNDIDADE = 1,40 M, EXCLUINDO TAMPÃO. AF_12/2020</t>
  </si>
  <si>
    <t>BASE PARA POÇO DE VISITA RETANGULAR PARA DRENAGEM, EM ALVENARIA COM BLOCOS DE CONCRETO, DIMENSÕES INTERNAS = 1X2 M, PROFUNDIDADE = 1,40 M, EXCLUINDO TAMPÃO. AF_12/2020</t>
  </si>
  <si>
    <t>BASE PARA POÇO DE VISITA RETANGULAR PARA DRENAGEM, EM ALVENARIA COM BLOCOS DE CONCRETO, DIMENSÕES INTERNAS = 1X2,5 M, PROFUNDIDADE = 1,40 M, EXCLUINDO TAMPÃO. AF_12/2020</t>
  </si>
  <si>
    <t>BASE PARA POÇO DE VISITA RETANGULAR PARA DRENAGEM, EM ALVENARIA COM BLOCOS DE CONCRETO, DIMENSÕES INTERNAS = 1X3 M, PROFUNDIDADE = 1,40 M, EXCLUINDO TAMPÃO. AF_12/2020</t>
  </si>
  <si>
    <t>BASE PARA POÇO DE VISITA RETANGULAR PARA DRENAGEM, EM ALVENARIA COM BLOCOS DE CONCRETO, DIMENSÕES INTERNAS = 1X3,5 M, PROFUNDIDADE = 1,40 M, EXCLUINDO TAMPÃO. AF_12/2020</t>
  </si>
  <si>
    <t>BASE PARA POÇO DE VISITA RETANGULAR PARA DRENAGEM, EM ALVENARIA COM BLOCOS DE CONCRETO, DIMENSÕES INTERNAS = 1X4 M, PROFUNDIDADE = 1,40 M, EXCLUINDO TAMPÃO. AF_12/2020</t>
  </si>
  <si>
    <t>BASE PARA POÇO DE VISITA RETANGULAR PARA DRENAGEM, EM ALVENARIA COM BLOCOS DE CONCRETO, DIMENSÕES INTERNAS = 2,5X2,5 M, PROFUNDIDADE = 1,40 M, EXCLUINDO TAMPÃO. AF_12/2020</t>
  </si>
  <si>
    <t>BASE PARA POÇO DE VISITA RETANGULAR PARA DRENAGEM, EM ALVENARIA COM BLOCOS DE CONCRETO, DIMENSÕES INTERNAS = 2,5X3 M, PROFUNDIDADE = 1,40 M, EXCLUINDO TAMPÃO. AF_12/2020</t>
  </si>
  <si>
    <t>BASE PARA POÇO DE VISITA RETANGULAR PARA DRENAGEM, EM ALVENARIA COM BLOCOS DE CONCRETO, DIMENSÕES INTERNAS = 2,5X3,5 M, PROFUNDIDADE = 1,40 M, EXCLUINDO TAMPÃO. AF_12/2020</t>
  </si>
  <si>
    <t>BASE PARA POÇO DE VISITA RETANGULAR PARA DRENAGEM, EM ALVENARIA COM BLOCOS DE CONCRETO, DIMENSÕES INTERNAS = 2,5X4 M, PROFUNDIDADE = 1,40 M, EXCLUINDO TAMPÃO. AF_12/2020</t>
  </si>
  <si>
    <t>BASE PARA POÇO DE VISITA RETANGULAR PARA DRENAGEM, EM ALVENARIA COM BLOCOS DE CONCRETO, DIMENSÕES INTERNAS = 2X2 M, PROFUNDIDADE = 1,40 M, EXCLUINDO TAMPÃO. AF_12/2020</t>
  </si>
  <si>
    <t>BASE PARA POÇO DE VISITA RETANGULAR PARA DRENAGEM, EM ALVENARIA COM BLOCOS DE CONCRETO, DIMENSÕES INTERNAS = 2X2,5 M, PROFUNDIDADE = 1,40 M, EXCLUINDO TAMPÃO. AF_12/2020</t>
  </si>
  <si>
    <t>BASE PARA POÇO DE VISITA RETANGULAR PARA DRENAGEM, EM ALVENARIA COM BLOCOS DE CONCRETO, DIMENSÕES INTERNAS = 2X3 M, PROFUNDIDADE = 1,40 M, EXCLUINDO TAMPÃO. AF_12/2020</t>
  </si>
  <si>
    <t>BASE PARA POÇO DE VISITA RETANGULAR PARA DRENAGEM, EM ALVENARIA COM BLOCOS DE CONCRETO, DIMENSÕES INTERNAS = 2X3,5 M, PROFUNDIDADE = 1,40 M, EXCLUINDO TAMPÃO. AF_12/2020</t>
  </si>
  <si>
    <t>BASE PARA POÇO DE VISITA RETANGULAR PARA DRENAGEM, EM ALVENARIA COM BLOCOS DE CONCRETO, DIMENSÕES INTERNAS = 2X4 M, PROFUNDIDADE = 1,40 M, EXCLUINDO TAMPÃO. AF_12/2020</t>
  </si>
  <si>
    <t>BASE PARA POÇO DE VISITA RETANGULAR PARA DRENAGEM, EM ALVENARIA COM BLOCOS DE CONCRETO, DIMENSÕES INTERNAS = 3,5X3,5 M, PROFUNDIDADE = 1,40 M, EXCLUINDO TAMPÃO. AF_12/2020</t>
  </si>
  <si>
    <t>BASE PARA POÇO DE VISITA RETANGULAR PARA DRENAGEM, EM ALVENARIA COM BLOCOS DE CONCRETO, DIMENSÕES INTERNAS = 3,5X4 M, PROFUNDIDADE = 1,40 M, EXCLUINDO TAMPÃO. AF_12/2020</t>
  </si>
  <si>
    <t>BASE PARA POÇO DE VISITA RETANGULAR PARA DRENAGEM, EM ALVENARIA COM BLOCOS DE CONCRETO, DIMENSÕES INTERNAS = 3X3 M, PROFUNDIDADE = 1,40 M, EXCLUINDO TAMPÃO. AF_12/2020</t>
  </si>
  <si>
    <t>BASE PARA POÇO DE VISITA RETANGULAR PARA DRENAGEM, EM ALVENARIA COM BLOCOS DE CONCRETO, DIMENSÕES INTERNAS = 3X3,5 M, PROFUNDIDADE = 1,40 M, EXCLUINDO TAMPÃO. AF_12/2020</t>
  </si>
  <si>
    <t>BASE PARA POÇO DE VISITA RETANGULAR PARA DRENAGEM, EM ALVENARIA COM BLOCOS DE CONCRETO, DIMENSÕES INTERNAS = 3X4 M, PROFUNDIDADE = 1,40 M, EXCLUINDO TAMPÃO. AF_12/2020</t>
  </si>
  <si>
    <t>BASE PARA POÇO DE VISITA RETANGULAR PARA DRENAGEM, EM ALVENARIA COM BLOCOS DE CONCRETO, DIMENSÕES INTERNAS = 4X4 M, PROFUNDIDADE = 1,40 M, EXCLUINDO TAMPÃO. AF_12/2020</t>
  </si>
  <si>
    <t>BASE PARA POÇO DE VISITA RETANGULAR PARA ESGOTO, EM ALVENARIA COM BLOCOS DE CONCRETO, DIMENSÕES INTERNAS = 1,5X1,5 M, PROFUNDIDADE = 1,45 M, EXCLUINDO TAMPÃO . AF_12/2020</t>
  </si>
  <si>
    <t>BASE PARA POÇO DE VISITA RETANGULAR PARA ESGOTO, EM ALVENARIA COM BLOCOS DE CONCRETO, DIMENSÕES INTERNAS = 1,5X2 M, PROFUNDIDADE = 1,40 M, EXCLUINDO TAMPÃO. AF_12/2020</t>
  </si>
  <si>
    <t>BASE PARA POÇO DE VISITA RETANGULAR PARA ESGOTO, EM ALVENARIA COM BLOCOS DE CONCRETO, DIMENSÕES INTERNAS = 1,5X2,5 M, PROFUNDIDADE = 1,40 M, EXCLUINDO TAMPÃO. AF_12/2020</t>
  </si>
  <si>
    <t>BASE PARA POÇO DE VISITA RETANGULAR PARA ESGOTO, EM ALVENARIA COM BLOCOS DE CONCRETO, DIMENSÕES INTERNAS = 1,5X3 M, PROFUNDIDADE = 1,40 M, EXCLUINDO TAMPÃO. AF_12/2020</t>
  </si>
  <si>
    <t>BASE PARA POÇO DE VISITA RETANGULAR PARA ESGOTO, EM ALVENARIA COM BLOCOS DE CONCRETO, DIMENSÕES INTERNAS = 1,5X3,5 M, PROFUNDIDADE = 1,40 M, EXCLUINDO TAMPÃO. AF_12/2020</t>
  </si>
  <si>
    <t>BASE PARA POÇO DE VISITA RETANGULAR PARA ESGOTO, EM ALVENARIA COM BLOCOS DE CONCRETO, DIMENSÕES INTERNAS = 1,5X4 M, PROFUNDIDADE = 1,40 M, EXCLUINDO TAMPÃO. AF_12/2020</t>
  </si>
  <si>
    <t>BASE PARA POÇO DE VISITA RETANGULAR PARA ESGOTO, EM ALVENARIA COM BLOCOS DE CONCRETO, DIMENSÕES INTERNAS = 1X1 M, PROFUNDIDADE = 1,40 M, EXCLUINDO TAMPÃO. AF_12/2020</t>
  </si>
  <si>
    <t>BASE PARA POÇO DE VISITA RETANGULAR PARA ESGOTO, EM ALVENARIA COM BLOCOS DE CONCRETO, DIMENSÕES INTERNAS = 1X1,5 M, PROFUNDIDADE = 1,40 M, EXCLUINDO TAMPÃO. AF_12/2020</t>
  </si>
  <si>
    <t>BASE PARA POÇO DE VISITA RETANGULAR PARA ESGOTO, EM ALVENARIA COM BLOCOS DE CONCRETO, DIMENSÕES INTERNAS = 1X2 M, PROFUNDIDADE = 1,40 M, EXCLUINDO TAMPÃO. AF_12/2020</t>
  </si>
  <si>
    <t>BASE PARA POÇO DE VISITA RETANGULAR PARA ESGOTO, EM ALVENARIA COM BLOCOS DE CONCRETO, DIMENSÕES INTERNAS = 1X2,5 M, PROFUNDIDADE = 1,40 M, EXCLUINDO TAMPÃO. AF_12/2020</t>
  </si>
  <si>
    <t>BASE PARA POÇO DE VISITA RETANGULAR PARA ESGOTO, EM ALVENARIA COM BLOCOS DE CONCRETO, DIMENSÕES INTERNAS = 1X3 M, PROFUNDIDADE = 1,40 M, EXCLUINDO TAMPÃO. AF_12/2020</t>
  </si>
  <si>
    <t>BASE PARA POÇO DE VISITA RETANGULAR PARA ESGOTO, EM ALVENARIA COM BLOCOS DE CONCRETO, DIMENSÕES INTERNAS = 1X3,5 M, PROFUNDIDADE = 1,40 M, EXCLUINDO TAMPÃO. AF_12/2020</t>
  </si>
  <si>
    <t>BASE PARA POÇO DE VISITA RETANGULAR PARA ESGOTO, EM ALVENARIA COM BLOCOS DE CONCRETO, DIMENSÕES INTERNAS = 1X4 M, PROFUNDIDADE = 1,40 M, EXCLUINDO TAMPÃO. AF_12/2020</t>
  </si>
  <si>
    <t>BASE PARA POÇO DE VISITA RETANGULAR PARA ESGOTO, EM ALVENARIA COM BLOCOS DE CONCRETO, DIMENSÕES INTERNAS = 2,5X2,5 M, PROFUNDIDADE = 1,40 M, EXCLUINDO TAMPÃO. AF_12/2020</t>
  </si>
  <si>
    <t>BASE PARA POÇO DE VISITA RETANGULAR PARA ESGOTO, EM ALVENARIA COM BLOCOS DE CONCRETO, DIMENSÕES INTERNAS = 2,5X3 M, PROFUNDIDADE = 1,40 M, EXCLUINDO TAMPÃO. AF_12/2020</t>
  </si>
  <si>
    <t>BASE PARA POÇO DE VISITA RETANGULAR PARA ESGOTO, EM ALVENARIA COM BLOCOS DE CONCRETO, DIMENSÕES INTERNAS = 2,5X3,5 M, PROFUNDIDADE = 1,40 M, EXCLUINDO TAMPÃO. AF_12/2020</t>
  </si>
  <si>
    <t>BASE PARA POÇO DE VISITA RETANGULAR PARA ESGOTO, EM ALVENARIA COM BLOCOS DE CONCRETO, DIMENSÕES INTERNAS = 2,5X4 M, PROFUNDIDADE = 1,40 M, EXCLUINDO TAMPÃO. AF_12/2020</t>
  </si>
  <si>
    <t>BASE PARA POÇO DE VISITA RETANGULAR PARA ESGOTO, EM ALVENARIA COM BLOCOS DE CONCRETO, DIMENSÕES INTERNAS = 2X2 M, PROFUNDIDADE = 1,40 M, EXCLUINDO TAMPÃO. AF_12/2020</t>
  </si>
  <si>
    <t>BASE PARA POÇO DE VISITA RETANGULAR PARA ESGOTO, EM ALVENARIA COM BLOCOS DE CONCRETO, DIMENSÕES INTERNAS = 2X2,5 M, PROFUNDIDADE = 1,40 M, EXCLUINDO TAMPÃO. AF_12/2020</t>
  </si>
  <si>
    <t>BASE PARA POÇO DE VISITA RETANGULAR PARA ESGOTO, EM ALVENARIA COM BLOCOS DE CONCRETO, DIMENSÕES INTERNAS = 2X3 M, PROFUNDIDADE = 1,40 M, EXCLUINDO TAMPÃO. AF_12/2020</t>
  </si>
  <si>
    <t>BASE PARA POÇO DE VISITA RETANGULAR PARA ESGOTO, EM ALVENARIA COM BLOCOS DE CONCRETO, DIMENSÕES INTERNAS = 2X3,5 M, PROFUNDIDADE = 1,40 M, EXCLUINDO TAMPÃO. AF_12/2020</t>
  </si>
  <si>
    <t>BASE PARA POÇO DE VISITA RETANGULAR PARA ESGOTO, EM ALVENARIA COM BLOCOS DE CONCRETO, DIMENSÕES INTERNAS = 2X4 M, PROFUNDIDADE = 1,40 M, EXCLUINDO TAMPÃO. AF_12/2020</t>
  </si>
  <si>
    <t>BASE PARA POÇO DE VISITA RETANGULAR PARA ESGOTO, EM ALVENARIA COM BLOCOS DE CONCRETO, DIMENSÕES INTERNAS = 3,5X3,5 M, PROFUNDIDADE = 1,40 M, EXCLUINDO TAMPÃO. AF_12/2020</t>
  </si>
  <si>
    <t>BASE PARA POÇO DE VISITA RETANGULAR PARA ESGOTO, EM ALVENARIA COM BLOCOS DE CONCRETO, DIMENSÕES INTERNAS = 3,5X4 M, PROFUNDIDADE = 1,40 M, EXCLUINDO TAMPÃO. AF_12/2020</t>
  </si>
  <si>
    <t>BASE PARA POÇO DE VISITA RETANGULAR PARA ESGOTO, EM ALVENARIA COM BLOCOS DE CONCRETO, DIMENSÕES INTERNAS = 3X3 M, PROFUNDIDADE = 1,40 M, EXCLUINDO TAMPÃO. AF_12/2020</t>
  </si>
  <si>
    <t>BASE PARA POÇO DE VISITA RETANGULAR PARA ESGOTO, EM ALVENARIA COM BLOCOS DE CONCRETO, DIMENSÕES INTERNAS = 3X3,5 M, PROFUNDIDADE = 1,40 M, EXCLUINDO TAMPÃO. AF_12/2020</t>
  </si>
  <si>
    <t>BASE PARA POÇO DE VISITA RETANGULAR PARA ESGOTO, EM ALVENARIA COM BLOCOS DE CONCRETO, DIMENSÕES INTERNAS = 3X4 M, PROFUNDIDADE = 1,40 M, EXCLUINDO TAMPÃO. AF_12/2020</t>
  </si>
  <si>
    <t>BASE PARA POÇO DE VISITA RETANGULAR PARA ESGOTO, EM ALVENARIA COM BLOCOS DE CONCRETO, DIMENSÕES INTERNAS = 4X4 M, PROFUNDIDADE = 1,45 M, EXCLUINDO TAMPÃO. AF_12/2020</t>
  </si>
  <si>
    <t>POÇO DE INSPEÇÃO CIRCULAR PARA DRENAGEM, EM ALVENARIA COM TIJOLOS CERÂMICOS MACIÇOS, DIÂMETRO INTERNO = 0,60 M, PROFUNDIDADE = 0,95 M, EXCLUINDO TAMPÃO. AF_12/2020</t>
  </si>
  <si>
    <t>POÇO DE INSPEÇÃO CIRCULAR PARA DRENAGEM, EM ALVENARIA COM TIJOLOS CERÂMICOS MACIÇOS, DIÂMETRO INTERNO = 0,60 M, PROFUNDIDADE = 1,45 M, EXCLUINDO TAMPÃO. AF_12/2020</t>
  </si>
  <si>
    <t>POÇO DE INSPEÇÃO CIRCULAR PARA DRENAGEM, EM CONCRETO PRÉ-MOLDADO, DIÂMETRO INTERNO = 0,60 M, PROFUNDIDADE = 0,90 M, EXCLUINDO TAMPÃO. AF_12/2020</t>
  </si>
  <si>
    <t>POÇO DE INSPEÇÃO CIRCULAR PARA DRENAGEM, EM CONCRETO PRÉ-MOLDADO, DIÂMETRO INTERNO = 0,60 M, PROFUNDIDADE = 1,40 M, EXCLUINDO TAMPÃO. AF_12/2020</t>
  </si>
  <si>
    <t>POÇO DE INSPEÇÃO CIRCULAR PARA ESGOTO, EM ALVENARIA COM TIJOLOS CERÂMICOS MACIÇOS, DIÂMETRO INTERNO = 0,60 M, PROFUNDIDADE = 0,95 M, EXCLUINDO TAMPÃO. AF_12/2020</t>
  </si>
  <si>
    <t>POÇO DE INSPEÇÃO CIRCULAR PARA ESGOTO, EM ALVENARIA COM TIJOLOS CERÂMICOS MACIÇOS, DIÂMETRO INTERNO = 0,60 M, PROFUNDIDADE = 1,45 M, EXCLUINDO TAMPÃO. AF_12/2020</t>
  </si>
  <si>
    <t>POÇO DE INSPEÇÃO CIRCULAR PARA ESGOTO, EM CONCRETO PRÉ-MOLDADO, DIÂMETRO INTERNO = 0,60 M, PROFUNDIDADE = 0,90 M, EXCLUINDO TAMPÃO. AF_12/2020</t>
  </si>
  <si>
    <t>POÇO DE INSPEÇÃO CIRCULAR PARA ESGOTO, EM CONCRETO PRÉ-MOLDADO, DIÂMETRO INTERNO = 0,60 M, PROFUNDIDADE = 1,40 M, EXCLUINDO TAMPÃO. AF_12/2020</t>
  </si>
  <si>
    <t>ARGAMASSA DE ASSENTAMENTO DE ALVENARIA DE VEDAÇÃO E REVESTIMENTO INTERNO, TRAÇO EM VOLUME SECO 1:1:3:3,8 (CIMENTO:CAL:AREIA NATURAL MÉDIA:AREIA RECICLADA), COM USO DE AGREGADO RECICLADO MISTO (ARM) - PREPARO MANUAL. AF_11/2023</t>
  </si>
  <si>
    <t>ARGAMASSA DE ASSENTAMENTO DE ALVENARIA DE VEDAÇÃO E REVESTIMENTO INTERNO, TRAÇO EM VOLUME SECO 1:1:3:3,8 (CIMENTO:CAL:AREIAS NATURAL MÉDIA: RECICLADA), COM USO DE AGREGADO RECICLADO CIMENTÍCIO OU DE CONCRETO (ARCI/ARCO) - PREPARO MANUAL. AF_11/2023</t>
  </si>
  <si>
    <t>ARGAMASSA PARA ALVENARIA DE VEDAÇÃO E REVESTIMENTO INTERNO, TRAÇO EM VOLUME SECO 1:1:3:3,8 (CIMENTO:CAL:AREIA MÉDIA:AREIA RECICLADA), COM AGREGADO RECICLADO CIMENTÍCIO OU DE CONCRETO - PREPARO MECÂNICO COM MISTURADOR HORIZONTAL DE 600 KG. AF_11/2023</t>
  </si>
  <si>
    <t>ARGAMASSA PARA ALVENARIA DE VEDAÇÃO E REVESTIMENTO INTERNO, TRAÇO EM VOLUME SECO 1:1:3:3,8 (CIMENTO:CAL:AREIA MÉDIA:AREIA RECICLADA), COM USO DE AGREGADO RECICLADO MISTO - PREPARO MECÂNICO COM MISTURADOR HORIZONTAL DE 600 KG. AF_11/2023</t>
  </si>
  <si>
    <t>ARGAMASSA PARA CONTRAPISO, TRAÇO EM VOLUME SECO 1:2:2,5 (CIMENTO:AREIA NATURAL MÉDIA:AREIA RECICLADA), COM USO DE AGREGADO RECICLADO CIMENTÍCIO OU DE CONCRETO (ARCI/ARCO) - PREPARO MANUAL. AF_11/2023</t>
  </si>
  <si>
    <t>ARGAMASSA PARA CONTRAPISO, TRAÇO EM VOLUME SECO 1:2:2,5 (CIMENTO:AREIA NATURAL MÉDIA:AREIA RECICLADA), COM USO DE AGREGADO RECICLADO CIMENTÍCIO OU DE CONCRETO (ARCI/ARCO) - PREPARO MECÂNICO COM MISTURADOR DE EIXO HORIZONTAL DE 600 KG. AF_11/2023</t>
  </si>
  <si>
    <t>ARGAMASSA PARA CONTRAPISO, TRAÇO EM VOLUME SECO 1:2:2,5 (CIMENTO:AREIA NATURAL MÉDIA:AREIA RECICLADA), COM USO DE AGREGADO RECICLADO MISTO (ARM) - PREPARO MANUAL. AF_11/2023</t>
  </si>
  <si>
    <t>ARGAMASSA PARA CONTRAPISO, TRAÇO EM VOLUME SECO 1:2:2,5 (CIMENTO:AREIA NATURAL MÉDIA:AREIA RECICLADA), COM USO DE AGREGADO RECICLADO MISTO (ARM) - PREPARO MECÂNICO COM MISTURADOR DE EIXO HORIZONTAL DE 600 KG. AF_11/2023</t>
  </si>
  <si>
    <t>CONCRETO MAGRO PARA LASTRO, TRAÇO EM MASSA SECA 1:3,4:3,5 (CIMENTO:AREIA RECICLADA:BRITA 1 RECICLADA), COM USO DE AGREGADO RECICLADO CIMENTÍCIO OU DE CONCRETO (ARCI/ARCO) - PREPARO MANUAL. AF_11/2023</t>
  </si>
  <si>
    <t>CONCRETO MAGRO PARA LASTRO, TRAÇO EM MASSA SECA 1:3,4:3,5 (CIMENTO:AREIA RECICLADA:BRITA 1 RECICLADA), COM USO DE AGREGADO RECICLADO CIMENTÍCIO OU DE CONCRETO (ARCI/ARCO) - PREPARO MECÂNICO COM BETONEIRA 600 L. AF_11/2023</t>
  </si>
  <si>
    <t>CONCRETO MAGRO PARA LASTRO, TRAÇO EM MASSA SECA 1:3,4:3,5 (CIMENTO:AREIA RECICLADA:BRITA 1 RECICLADA), COM USO DE AGREGADO RECICLADO MISTO (ARM) - PREPARO MANUAL. AF_11/2023</t>
  </si>
  <si>
    <t>CONCRETO MAGRO PARA LASTRO, TRAÇO EM MASSA SECA 1:3,4:3,5 (CIMENTO:AREIA RECICLADA:BRITA 1 RECICLADA), COM USO DE AGREGADO RECICLADO MISTO (ARM) - PREPARO MECÂNICO COM BETONEIRA 600 L. AF_11/2023</t>
  </si>
  <si>
    <t>ASSENTO COM ENCOSTO PARA ARQUIBANCADA - FORNECIMENTO E INSTALAÇÃO. AF_03/2022</t>
  </si>
  <si>
    <t>ASSENTO SEM ENCOSTO PARA ARQUIBANCADA - FORNECIMENTO E INSTALAÇÃO. AF_03/2022</t>
  </si>
  <si>
    <t>PAR DE ESTRUTURAS PARA TABELA DE BASQUETE EM TRELIÇA METÁLICA AÉREA, EXCETO TABELA, ARO E REDE - FORNECIMENTO E INSTALAÇÃO. AF_03/2022</t>
  </si>
  <si>
    <t>PAR DE ESTRUTURAS PARA TABELA DE BASQUETE EM TRELIÇA METÁLICA FIXADA NO PISO, EXCETO TABELA, ARO E REDE - FORNECIMENTO E INSTALAÇÃO. AF_03/2022</t>
  </si>
  <si>
    <t>PAR DE ESTRUTURAS PARA TABELA DE BASQUETE METÁLICA TUBULAR CHUMBADA COM CONCRETO NO PISO, EXCETO TABELA, ARO E REDE - FORNECIMENTO E INSTALAÇÃO. AF_03/2022</t>
  </si>
  <si>
    <t>PAR DE POSTES E REDE DE VÔLEI - FORNECIMENTO E INSTALAÇÃO. AF_03/2022</t>
  </si>
  <si>
    <t>PAR DE TABELAS DE BASQUETE DE ACRÍLICO, COM AROS E REDES - FORNECIMENTO E INSTALAÇÃO. AF_03/2022</t>
  </si>
  <si>
    <t>PAR DE TABELAS DE BASQUETE DE VIDRO TEMPERADO, COM AROS E REDES - FORNECIMENTO E INSTALAÇÃO. AF_03/2022</t>
  </si>
  <si>
    <t>PAR DE TRAVES E REDES DE FUTSAL - FORNECIMENTO E INSTALAÇÃO. AF_03/2022</t>
  </si>
  <si>
    <t>PISO ASFÁLTICO PARA QUADRA POLIESPORTIVA - FORNECIMENTO E INSTALAÇÃO. AF_03/2022</t>
  </si>
  <si>
    <t>PISO DE GRAMA SINTÉTICA PARA QUADRA POLIESPORTIVA - FORNECIMENTO E INSTALAÇÃO. AF_03/2022</t>
  </si>
  <si>
    <t>PISO DE MADEIRA COM AMORTECEDORES DE BORRACHA PARA QUADRA POLIESPORTIVA - FORNECIMENTO E INSTALAÇÃO. AF_03/2022</t>
  </si>
  <si>
    <t>PISO DE POLIURETANO PARA QUADRA POLIESPORTIVA - FORNECIMENTO E INSTALAÇÃO. AF_03/2022</t>
  </si>
  <si>
    <t>PISO MODULAR DE POLIPROPILENO PARA QUADRA POLIESPORTIVA - FORNECIMENTO E INSTALAÇÃO. AF_03/2022</t>
  </si>
  <si>
    <t>PISO MODULAR INTERNO DE POLIPROPILENO PARA QUADRA POLIESPORTIVA - FORNECIMENTO E INSTALAÇÃO. AF_03/2022</t>
  </si>
  <si>
    <t>REDE DE PROTEÇÃO HORIZONTAL PARA QUADRA POLIESPORTIVA - FORNECIMENTO E INSTALAÇÃO. AF_03/2022</t>
  </si>
  <si>
    <t>REDE DE PROTEÇÃO VERTICAL PARA QUADRA POLIESPORTIVA - FORNECIMENTO E INSTALAÇÃO. AF_03/2022</t>
  </si>
  <si>
    <t>BORNE CONECTOR PARA CABOS DE 1,5 MM2, PARA QUADRO DE BOMBA - FORNECIMENTO E INSTALAÇÃO. AF_11/2025</t>
  </si>
  <si>
    <t>BORNE CONECTOR PARA CABOS DE 10 MM2, PARA QUADRO DE BOMBA - FORNECIMENTO E INSTALAÇÃO. AF_11/2025</t>
  </si>
  <si>
    <t>BORNE CONECTOR PARA CABOS DE 16 MM2, PARA QUADRO DE BOMBA - FORNECIMENTO E INSTALAÇÃO. AF_11/2025</t>
  </si>
  <si>
    <t>BORNE CONECTOR PARA CABOS DE 2,5 MM2, PARA QUADRO DE BOMBA - FORNECIMENTO E INSTALAÇÃO. AF_11/2025</t>
  </si>
  <si>
    <t>BORNE CONECTOR PARA CABOS DE 25 MM2, PARA QUADRO DE BOMBA - FORNECIMENTO E INSTALAÇÃO. AF_11/2025</t>
  </si>
  <si>
    <t>BORNE CONECTOR PARA CABOS DE 4 MM2, PARA QUADRO DE BOMBA - FORNECIMENTO E INSTALAÇÃO. AF_11/2025</t>
  </si>
  <si>
    <t>BORNE CONECTOR PARA CABOS DE 6 MM2, PARA QUADRO DE BOMBA - FORNECIMENTO E INSTALAÇÃO. AF_11/2025</t>
  </si>
  <si>
    <t>BOTÃO DE EMERGÊNCIA TIPO COGUMELO, PARA QUADRO DE BOMBA - FORNECIMENTO E INSTALAÇÃO. AF_11/2025</t>
  </si>
  <si>
    <t>BOTÃO LIGA/DESLIGA BOMBA VERDE E VERMELHO, PARA QUADRO DE BOMBA - FORNECIMENTO E INSTALAÇÃO. AF_11/2025</t>
  </si>
  <si>
    <t>CANALETA, PARA QUADRO DE BOMBA - FORNECIMENTO E INSTALAÇÃO. AF_11/2025</t>
  </si>
  <si>
    <t>CHAVE COMUTADORA DE 3 POSIÇÕES DE 10 A, PARA QUADRO DE BOMBA - FORNECIMENTO E INSTALAÇÃO. AF_11/2025</t>
  </si>
  <si>
    <t>CHAVE COMUTADORA DE 3 POSIÇÕES DE 20 A, PARA QUADRO DE BOMBA - FORNECIMENTO E INSTALAÇÃO. AF_11/2025</t>
  </si>
  <si>
    <t>CHAVE COMUTADORA DE 3 POSIÇÕES DE 32A, PARA QUADRO DE BOMBA - FORNECIMENTO E INSTALAÇÃO. AF_11/2025</t>
  </si>
  <si>
    <t>CHAVE COMUTADORA DE 3 POSIÇÕES DE 40 A, PARA QUADRO DE BOMBA - FORNECIMENTO E INSTALAÇÃO. AF_11/2025</t>
  </si>
  <si>
    <t>CHAVE COMUTADORA DE 3 POSIÇÕES DE 63 A, PARA QUADRO DE BOMBA - FORNECIMENTO E INSTALAÇÃO. AF_11/2025</t>
  </si>
  <si>
    <t>CHAVE COMUTADORA DE 3 POSIÇÕES DE 80 A, PARA QUADRO DE BOMBA - FORNECIMENTO E INSTALAÇÃO. AF_11/2025</t>
  </si>
  <si>
    <t>CONTATOR TRIPOLAR, CORRENTE DE *22* A, TENSAO NOMINAL DE *500* V, CATEGORIA AC-2 E AC-3, PARA QUADRO DE BOMBA - FORNECIMENTO E INSTALAÇÃO. AF_11/2025</t>
  </si>
  <si>
    <t>CONTATOR TRIPOLAR, CORRENTE DE *38* A, TENSAO NOMINAL DE *500* V, CATEGORIA AC-2 E AC-3, PARA QUADRO DE BOMBA - FORNECIMENTO E INSTALAÇÃO. AF_11/2025</t>
  </si>
  <si>
    <t>CONTATOR TRIPOLAR, CORRENTE DE 12 A, TENSAO NOMINAL DE *500* V, CATEGORIA AC-2 E AC-3, PARA QUADRO DE BOMBA - FORNECIMENTO E INSTALAÇÃO. AF_11/2025</t>
  </si>
  <si>
    <t>CONTATOR TRIPOLAR, CORRENTE DE 25 A, TENSAO NOMINAL DE *500* V, CATEGORIA AC-2 E AC-3, PARA QUADRO DE BOMBA - FORNECIMENTO E INSTALAÇÃO. AF_11/2025</t>
  </si>
  <si>
    <t>CONTATOR TRIPOLAR, CORRENTE DE 32 A, TENSAO NOMINAL DE *500* V, CATEGORIA AC-2 E AC-3, PARA QUADRO DE BOMBA - FORNECIMENTO E INSTALAÇÃO. AF_11/2025</t>
  </si>
  <si>
    <t>CONTATOR TRIPOLAR, CORRENTE DE 45 A, TENSAO NOMINAL DE *500* V, CATEGORIA AC-2 E AC-3, PARA QUADRO DE BOMBA - FORNECIMENTO E INSTALAÇÃO. AF_11/2025</t>
  </si>
  <si>
    <t>CONTATOR TRIPOLAR, CORRENTE DE 9 A, TENSAO NOMINAL DE *500* V, CATEGORIA AC-2 E AC-3, PARA QUADRO DE BOMBA - FORNECIMENTO E INSTALAÇÃO. AF_11/2025</t>
  </si>
  <si>
    <t>DISJUNTOR TERMOMAGNETICO PARA TRILHO DIN (IEC), TRIPOLAR, 10 A, PARA QUADRO DE BOMBA - FORNECIMENTO E INSTALAÇÃO. AF_11/2025</t>
  </si>
  <si>
    <t>DISJUNTOR TERMOMAGNETICO PARA TRILHO DIN (IEC), TRIPOLAR, 16 A, PARA QUADRO DE BOMBA - FORNECIMENTO E INSTALAÇÃO. AF_11/2025</t>
  </si>
  <si>
    <t>DISJUNTOR TERMOMAGNETICO PARA TRILHO DIN (IEC), TRIPOLAR, 20 A, PARA QUADRO DE BOMBA - FORNECIMENTO E INSTALAÇÃO. AF_11/2025</t>
  </si>
  <si>
    <t>DISJUNTOR TERMOMAGNETICO PARA TRILHO DIN (IEC), TRIPOLAR, 25 A, PARA QUADRO DE BOMBA - FORNECIMENTO E INSTALAÇÃO. AF_11/2025</t>
  </si>
  <si>
    <t>DISJUNTOR TERMOMAGNETICO PARA TRILHO DIN (IEC), TRIPOLAR, 32 A, PARA QUADRO DE BOMBA - FORNECIMENTO E INSTALAÇÃO. AF_11/2025</t>
  </si>
  <si>
    <t>DISJUNTOR TERMOMAGNETICO PARA TRILHO DIN (IEC), TRIPOLAR, 40 A, PARA QUADRO DE BOMBA - FORNECIMENTO E INSTALAÇÃO. AF_11/2025</t>
  </si>
  <si>
    <t>DISJUNTOR TERMOMAGNETICO PARA TRILHO DIN (IEC), TRIPOLAR, 50 A, PARA QUADRO DE BOMBA - FORNECIMENTO E INSTALAÇÃO. AF_11/2025</t>
  </si>
  <si>
    <t>DISJUNTOR TERMOMAGNETICO PARA TRILHO DIN (IEC), TRIPOLAR, 63 A, PARA QUADRO DE BOMBA - FORNECIMENTO E INSTALAÇÃO. AF_11/2025</t>
  </si>
  <si>
    <t>INSTALAÇÃO DE QUADRO ELÉTRICO PARA 1 BOMBA TRIFÁSICA ATÉ 25 CV CADA (NÃO INCLUI O FORNECIMENTO DO QUADRO). AF_11/2025</t>
  </si>
  <si>
    <t>INSTALAÇÃO DE QUADRO ELÉTRICO PARA 2 BOMBAS TRIFÁSICAS ATÉ 25 CV CADA (NÃO INCLUI O FORNECIMENTO DO QUADRO). AF_11/2025</t>
  </si>
  <si>
    <t>QUADRO ELÉTRICO PARA 1 BOMBA CENTRÍFUGA TRIFÁSICA 1,5 CV - FORNECIMENTO E INSTALAÇÃO. AF_11/2025</t>
  </si>
  <si>
    <t>QUADRO ELÉTRICO PARA 1 BOMBA CENTRÍFUGA TRIFÁSICA 10 CV - FORNECIMENTO E INSTALAÇÃO. AF_11/2025</t>
  </si>
  <si>
    <t>QUADRO ELÉTRICO PARA 1 BOMBA CENTRÍFUGA TRIFÁSICA 3 CV - FORNECIMENTO E INSTALAÇÃO. AF_11/2025</t>
  </si>
  <si>
    <t>QUADRO ELÉTRICO PARA 2 BOMBAS CENTRÍFUGAS TRIFÁSICAS 1,5 CV CADA - FORNECIMENTO E INSTALAÇÃO. AF_11/2025</t>
  </si>
  <si>
    <t>QUADRO ELÉTRICO PARA 2 BOMBAS CENTRÍFUGAS TRIFÁSICAS 10 CV CADA - FORNECIMENTO E INSTALAÇÃO. AF_11/2025</t>
  </si>
  <si>
    <t>QUADRO ELÉTRICO PARA 2 BOMBAS CENTRÍFUGAS TRIFÁSICAS 3 CV CADA - FORNECIMENTO E INSTALAÇÃO. AF_11/2025</t>
  </si>
  <si>
    <t>RELÉ ESTRELA TRIANGULO, PARA QUADRO DE BOMBA - FORNECIMENTO E INSTALAÇÃO. AF_11/2025</t>
  </si>
  <si>
    <t>RELÉ FALTA DE FASE PARA ATUAR NO COMANDO DO CONTATOR, PARA QUADRO DE BOMBA - FORNECIMENTO E INSTALAÇÃO. AF_11/2025</t>
  </si>
  <si>
    <t>RELÉ PARA REVEZAMENTO DE MOTORES, PARA QUADRO DE BOMBA - FORNECIMENTO E INSTALAÇÃO. AF_11/2025</t>
  </si>
  <si>
    <t>RELÉ TÉRMICO 10 A 15 A PARA 220 V OU 7 A 10 A PARA 380 V, PARA QUADRO DE BOMBA - FORNECIMENTO E INSTALAÇÃO. AF_11/2025</t>
  </si>
  <si>
    <t>RELÉ TÉRMICO 32 A 40 A PARA 220 V OU 22 A 32 A PARA 380 V, PARA QUADRO DE BOMBA - FORNECIMENTO E INSTALAÇÃO. AF_11/2025</t>
  </si>
  <si>
    <t>RELÉ TÉRMICO 6 A 8 A PARA 220 V OU 4 A 6,3 A PARA 380 V, PARA QUADRO DE BOMBA - FORNECIMENTO E INSTALAÇÃO. AF_11/2025</t>
  </si>
  <si>
    <t>SINALEIRO LED PARA INDICAÇÃO BOMBA, PARA QUADRO DE BOMBA - FORNECIMENTO E INSTALAÇÃO. AF_11/2025</t>
  </si>
  <si>
    <t>TRILHO DIN, PARA QUADRO DE BOMBA - FORNECIMENTO E INSTALAÇÃO. AF_11/2025</t>
  </si>
  <si>
    <t>ARMAÇÃO PARA EXECUÇÃO DE RADIER, PISO DE CONCRETO OU LAJE SOBRE SOLO, COM USO DE TELA Q-246. AF_09/2021</t>
  </si>
  <si>
    <t>ARMAÇÃO PARA EXECUÇÃO DE RADIER, PISO DE CONCRETO OU LAJE SOBRE SOLO, COM USO DE TELA Q-396. AF_09/2021</t>
  </si>
  <si>
    <t>EXECUÇÃO DE LAJE SOBRE SOLO, ESPESSURA DE 10 CM, FCK = 30 MPA, COM USO DE FORMAS METÁLICAS. AF_09/2021</t>
  </si>
  <si>
    <t>EXECUÇÃO DE LAJE SOBRE SOLO, ESPESSURA DE 15 CM, FCK = 30 MPA, COM USO DE FORMAS METÁLICAS. AF_09/2021</t>
  </si>
  <si>
    <t>EXECUÇÃO DE LAJE SOBRE SOLO, ESPESSURA DE 20 CM, FCK = 30 MPA, COM USO DE FORMAS METÁLICAS. AF_09/2021</t>
  </si>
  <si>
    <t>EXECUÇÃO DE LAJE SOBRE SOLO, ESPESSURA DE 25 CM, FCK = 30 MPA, COM USO DE FORMAS METÁLICAS. AF_09/2021</t>
  </si>
  <si>
    <t>EXECUÇÃO DE LAJE SOBRE SOLO, ESPESSURA DE 30 CM, FCK = 30 MPA, COM USO DE FORMAS METÁLICAS. AF_09/2021</t>
  </si>
  <si>
    <t>EXECUÇÃO DE PISO DE CONCRETO, COM ACABAMENTO SUPERFICIAL, ESPESSURA DE 15 CM, FCK = 30 MPA, COM USO DE FORMAS METÁLICAS. AF_09/2021</t>
  </si>
  <si>
    <t>EXECUÇÃO DE PISO DE CONCRETO, COM ACABAMENTO SUPERFICIAL, ESPESSURA DE 20 CM, FCK = 30 MPA, COM USO DE FORMAS EM MADEIRA SERRADA. AF_09/2021</t>
  </si>
  <si>
    <t>EXECUÇÃO DE PISO DE CONCRETO, COM ACABAMENTO SUPERFICIAL, ESPESSURA DE 20 CM, FCK = 30 MPA, COM USO DE FORMAS METÁLICAS. AF_09/2021</t>
  </si>
  <si>
    <t>EXECUÇÃO DE PISO DE CONCRETO, COM ACABAMENTO SUPERFICIAL, ESPESSURA DE 25 CM, FCK = 30 MPA, COM USO DE FORMAS EM MADEIRA SERRADA. AF_09/2021</t>
  </si>
  <si>
    <t>EXECUÇÃO DE PISO DE CONCRETO, COM ACABAMENTO SUPERFICIAL, ESPESSURA DE 25 CM, FCK = 30 MPA, COM USO DE FORMAS METÁLICAS. AF_09/2021</t>
  </si>
  <si>
    <t>EXECUÇÃO DE PISO DE CONCRETO, SEM ACABAMENTO SUPERFICIAL, ESPESSURA DE 15 CM, FCK = 30 MPA, COM USO DE FORMAS METÁLICAS. AF_09/2021</t>
  </si>
  <si>
    <t>EXECUÇÃO DE PISO DE CONCRETO, SEM ACABAMENTO SUPERFICIAL, ESPESSURA DE 20 CM, FCK = 30 MPA, COM USO DE FORMAS EM MADEIRA SERRADA. AF_09/2021</t>
  </si>
  <si>
    <t>EXECUÇÃO DE PISO DE CONCRETO, SEM ACABAMENTO SUPERFICIAL, ESPESSURA DE 20 CM, FCK = 30 MPA, COM USO DE FORMAS METÁLICAS. AF_09/2021</t>
  </si>
  <si>
    <t>EXECUÇÃO DE PISO DE CONCRETO, SEM ACABAMENTO SUPERFICIAL, ESPESSURA DE 25 CM, FCK = 30 MPA, COM USO DE FORMAS EM MADEIRA SERRADA. AF_09/2021</t>
  </si>
  <si>
    <t>EXECUÇÃO DE PISO DE CONCRETO, SEM ACABAMENTO SUPERFICIAL, ESPESSURA DE 25 CM, FCK = 30 MPA, COM USO DE FORMAS METÁLICAS. AF_09/2021</t>
  </si>
  <si>
    <t>EXECUÇÃO DE RADIER, ESPESSURA DE 10 CM, FCK = 30 MPA, COM USO DE FORMAS METÁLICAS. AF_09/2021</t>
  </si>
  <si>
    <t>EXECUÇÃO DE RADIER, ESPESSURA DE 15 CM, FCK = 30 MPA, COM USO DE FORMAS METÁLICAS. AF_09/2021</t>
  </si>
  <si>
    <t>EXECUÇÃO DE RADIER, ESPESSURA DE 20 CM, FCK = 30 MPA, COM USO DE FORMAS METÁLICAS. AF_09/2021</t>
  </si>
  <si>
    <t>EXECUÇÃO DE RADIER, ESPESSURA DE 25 CM, FCK = 30 MPA, COM USO DE FORMAS METÁLICAS. AF_09/2021</t>
  </si>
  <si>
    <t>EXECUÇÃO DE RADIER, ESPESSURA DE 30 CM, FCK = 30 MPA, COM USO DE FORMAS METÁLICAS. AF_09/2021</t>
  </si>
  <si>
    <t>MONTAGEM E DESMONTAGEM DE FORMA PARA RADIER, PISO DE CONCRETO OU LAJE SOBRE SOLO, COM SISTEMA DE FORMAS MANUSEÁVEIS METÁLICAS. AF_09/2021</t>
  </si>
  <si>
    <t>CHUMBAMENTO PONTUAL DE ABERTURA EM LAJE COM PASSAGEM DE 1 TUBO COM DIÂMETRO DE 50 MM. AF_09/2023</t>
  </si>
  <si>
    <t>CHUMBAMENTO PONTUAL DE ABERTURA EM LAJE COM PASSAGEM DE 5 TUBOS COM DIÂMETROS DE 50 MM. AF_09/2023</t>
  </si>
  <si>
    <t>FIXAÇÃO DE DUTOS FLEXÍVEIS CIRCULARES, DIÂMETRO 109 MM OU 4", COM ABRAÇADEIRA METÁLICA FLEXÍVEL FIXADA DIRETAMENTE NA LAJE, SOMENTE MÃO DE OBRA. AF_09/2023</t>
  </si>
  <si>
    <t>FIXAÇÃO DE DUTOS FLEXÍVEIS CIRCULARES, DIÂMETRO 109 MM OU 4", COM ABRAÇADEIRA METÁLICA FLEXÍVEL FIXADA DIRETAMENTE NA LAJE. AF_09/2023</t>
  </si>
  <si>
    <t>FIXAÇÃO DE TUBOS HORIZONTAIS DE PPR DIÂMETROS MENORES OU IGUAIS A 40 MM, COM ABRAÇADEIRA METÁLICA RÍGIDA TIPO D COM PARAFUSO DE FIXAÇÃO 1 1/4", FIXADA DIRETAMENTE NA LAJE OU PAREDE. AF_09/2023</t>
  </si>
  <si>
    <t>FIXAÇÃO DE TUBOS HORIZONTAIS DE PVC ÁGUA/PVC ESGOTO/PVC PLUVIAL/CPVC/PPR/COBRE OU AÇO, DIÂMETROS MAIORES QUE 40 MM E MENORES OU IGUAIS A 75 MM, COM ABRAÇADEIRA TIPO D COM PARAFUSO DE FIXAÇÃO 2 1/2", FIXADA DIRETAMENTE NA LAJE OU PAREDE. AF_09/2023</t>
  </si>
  <si>
    <t>FIXAÇÃO DE TUBOS HORIZONTAIS DE PVC ÁGUA/PVC ESGOTO/PVC PLUVIAL/CPVC/PPR/COBRE OU AÇO, DIÂMETROS MAIORES QUE 75 MM E MENORES OU IGUAIS A 100 MM, COM ABRAÇADEIRA TIPO D COM PARAFUSO DE FIXAÇÃO 4", FIXADA DIRETAMENTE NA LAJE OU PAREDE. AF_09/2023</t>
  </si>
  <si>
    <t>FIXAÇÃO DE TUBOS HORIZONTAIS DE PVC ÁGUA/PVC ESGOTO/PVC PLUVIAL/CPVC/PPR/COBRE OU AÇO, DIÂMETROS MENORES OU IGUAIS A 40 MM, COM ABRAÇADEIRA METÁLICA RÍGIDA TIPO D COM PARAFUSO DE FIXAÇÃO 1 1/4", FIXADA DIRETAMENTE NA LAJE OU PAREDE. AF_09/2023</t>
  </si>
  <si>
    <t>EXECUÇÃO DE IMPRIMAÇÃO IMPERMEABILIZANTE COM ASFALTO DILUÍDO CM-30, PARA O FECHAMENTO DE VALAS. AF_05/2021</t>
  </si>
  <si>
    <t>EXECUÇÃO DE PINTURA DE LIGAÇÃO COM EMULSÃO ASFÁLTICA RR-2C, PARA O FECHAMENTO DE VALAS. AF_12/2020</t>
  </si>
  <si>
    <t>EXECUÇÃO DE TAPA BURACO COM APLICAÇÃO DE CONCRETO ASFÁLTICO (AQUISIÇÃO EM USINA) E PINTURA DE LIGAÇÃO. AF_12/2020</t>
  </si>
  <si>
    <t>EXECUÇÃO DE TAPA BURACO COM APLICAÇÃO DE CONCRETO ASFÁLTICO (USINAGEM PRÓPRIA) E PINTURA DE LIGAÇÃO. AF_12/2020</t>
  </si>
  <si>
    <t>EXECUÇÃO DE TAPA BURACO COM APLICAÇÃO DE PRÉ MISTURADO A FRIO (AQUISIÇÃO EM USINA) E PINTURA DE LIGAÇÃO. AF_12/2020</t>
  </si>
  <si>
    <t>EXECUÇÃO DE TAPA BURACO COM APLICAÇÃO DE PRÉ MISTURADO A FRIO (USINAGEM PRÓPRIA) E PINTURA DE LIGAÇÃO. AF_12/2020</t>
  </si>
  <si>
    <t>REASSENTAMENTO DE BLOCOS 16 FACES PARA PISO INTERTRAVADO, ESPESSURA DE 4 CM, EM CALÇADA, COM REAPROVEITAMENTO DOS BLOCOS 16 FACES - INCLUSO RETIRADA E COLOCAÇÃO DO MATERIAL. AF_12/2020</t>
  </si>
  <si>
    <t>REASSENTAMENTO DE BLOCOS RETANGULAR PARA PISO INTERTRAVADO, ESPESSURA DE 4 CM, EM CALÇADA, COM REAPROVEITAMENTO DOS BLOCOS RETANGULAR - INCLUSO RETIRADA E COLOCAÇÃO DO MATERIAL. AF_12/2020</t>
  </si>
  <si>
    <t>REASSENTAMENTO DE PARALELEPÍPEDOS, REJUNTAMENTO COM PEDRISCO E EMULSÃO ASFÁLTICA, COM REAPROVEITAMENTO DOS PARALELEPÍPEDOS - INCLUSO RETIRADA E COLOCAÇÃO DO MATERIAL. AF_12/2020</t>
  </si>
  <si>
    <t>REASSENTAMENTO DE PEDRAS POLIÉDRICAS, REJUNTAMENTO COM PEDRISCO E EMULSÃO ASFÁLTICA, COM REAPROVEITAMENTO DAS PEDRAS POLIÉDRICAS - INCLUSO RETIRADA E COLOCAÇÃO DO MATERIAL. AF_12/2020</t>
  </si>
  <si>
    <t>REASSENTAMENTO DE PEDRAS POLIÉDRICAS, REJUNTAMENTO COM PÓ DE PEDRA, COM REAPROVEITAMENTO DAS PEDRAS POLIÉDRICAS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</si>
  <si>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</si>
  <si>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</si>
  <si>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REVESTIMENTO EM CONCRETO ASFÁLTICO (USINAGEM PRÓPRIA), PARA O FECHAMENTO DE VALAS - INCLUSO DEMOLIÇÃO DO PAVIMENTO. AF_12/2020</t>
  </si>
  <si>
    <t>RECOMPOSIÇÃO DE REVESTIMENTO EM PRÉ MISTURADO A FRIO (AQUISIÇÃO EM USINA), PARA FECHAMENTO DE VALAS - INCLUSO DEMOLIÇÃO DO PAVIMENTO. AF_12/2020</t>
  </si>
  <si>
    <t>RECOMPOSIÇÃO DE REVESTIMENTO EM PRÉ MISTURADO A FRIO (USINAGEM PRÓPRIA), PARA FECHAMENTO DE VALAS - INCLUSO DEMOLIÇÃO DO PAVIMENTO. AF_12/2020</t>
  </si>
  <si>
    <t>ELETRODUTO FLEXÍVEL CORRUGADO, PEAD, DN 125 (5"), PARA REDE ENTERRADA DE DISTRIBUIÇÃO DE ENERGIA ELÉTRICA - FORNECIMENTO E INSTALAÇÃO. AF_12/2021</t>
  </si>
  <si>
    <t>ELETRODUTO FLEXÍVEL CORRUGADO, PEAD, DN 150 (6"), PARA REDE ENTERRADA DE DISTRIBUIÇÃO DE ENERGIA ELÉTRICA - FORNECIMENTO E INSTALAÇÃO. AF_12/2021</t>
  </si>
  <si>
    <t>ELETRODUTO FLEXÍVEL CORRUGADO, PEAD, DN 175 (7"), PARA REDE ENTERRADA DE DISTRIBUIÇÃO DE ENERGIA ELÉTRICA - FORNECIMENTO E INSTALAÇÃO. AF_12/2021</t>
  </si>
  <si>
    <t>ELETRODUTO FLEXÍVEL CORRUGADO, PEAD, DN 200 (8"), PARA REDE ENTERRADA DE DISTRIBUIÇÃO DE ENERGIA ELÉTRICA - FORNECIMENTO E INSTALAÇÃO. AF_12/2021</t>
  </si>
  <si>
    <t>FITA DE SINALIZAÇÃO SUBTERRÂNEA PARA REDE ENTERRADA DE DISTRIBUIÇÃO DE ENERGIA ELÉTRICA - FORNECIMENTO E INSTALAÇÃO. AF_12/2021</t>
  </si>
  <si>
    <t>BASTIDOR PARA BLOCO M10 - FORNECIMENTO E INSTALAÇÃO. AF_08/2025</t>
  </si>
  <si>
    <t>BLOCO DE ENGATE RÁPIDO PARA BASTIDOR TIPO M10 - FORNECIMENTO E INSTALAÇÃO. AF_08/2025</t>
  </si>
  <si>
    <t>CABO COAXIAL RG11 95% - FORNECIMENTO E INSTALAÇÃO. AF_08/2025</t>
  </si>
  <si>
    <t>CABO COAXIAL RG59 95% - FORNECIMENTO E INSTALAÇÃO. AF_08/2025</t>
  </si>
  <si>
    <t>CABO COAXIAL RG6 95% - FORNECIMENTO E INSTALAÇÃO. AF_08/2025</t>
  </si>
  <si>
    <t>CABO ELETRÔNICO CATEGORIA 5E, INSTALADO EM EDIFICAÇÃO INSTITUCIONAL - FORNECIMENTO E INSTALAÇÃO. AF_08/2025</t>
  </si>
  <si>
    <t>CABO ELETRÔNICO CATEGORIA 5E, INSTALADO EM EDIFICAÇÃO RESIDENCIAL - FORNECIMENTO E INSTALAÇÃO. AF_08/2025</t>
  </si>
  <si>
    <t>CABO ELETRÔNICO CATEGORIA 6, INSTALADO EM EDIFICAÇÃO INSTITUCIONAL - FORNECIMENTO E INSTALAÇÃO. AF_08/2025</t>
  </si>
  <si>
    <t>CABO ELETRÔNICO CATEGORIA 6, INSTALADO EM EDIFICAÇÃO RESIDENCIAL - FORNECIMENTO E INSTALAÇÃO. AF_08/2025</t>
  </si>
  <si>
    <t>CABO ELETRÔNICO CATEGORIA 6A, INSTALADO EM EDIFICAÇÃO INSTITUCIONAL - FORNECIMENTO E INSTALAÇÃO. AF_08/2025</t>
  </si>
  <si>
    <t>CABO ELETRÔNICO CATEGORIA 6A, INSTALADO EM EDIFICAÇÃO RESIDENCIAL - FORNECIMENTO E INSTALAÇÃO. AF_08/2025</t>
  </si>
  <si>
    <t>CABO TELEFÔNICO CCI-50 1 PAR, INSTALADO EM ENTRADA DE EDIFICAÇÃO - FORNECIMENTO E INSTALAÇÃO. AF_08/2025</t>
  </si>
  <si>
    <t>CABO TELEFÔNICO CCI-50 1 PAR, SEM BLINDAGEM, INSTALADO EM DISTRIBUIÇÃO DE EDIFICAÇÃO INSTITUCIONAL - FORNECIMENTO E INSTALAÇÃO. AF_08/2025</t>
  </si>
  <si>
    <t>CABO TELEFÔNICO CCI-50 1 PAR, SEM BLINDAGEM, INSTALADO EM DISTRIBUIÇÃO DE EDIFICAÇÃO RESIDENCIAL - FORNECIMENTO E INSTALAÇÃO. AF_08/2025</t>
  </si>
  <si>
    <t>CABO TELEFÔNICO CCI-50 2 PARES, SEM BLINDAGEM, INSTALADO EM DISTRIBUIÇÃO DE EDIFICAÇÃO INSTITUCIONAL - FORNECIMENTO E INSTALAÇÃO. AF_08/2025</t>
  </si>
  <si>
    <t>CABO TELEFÔNICO CCI-50 2 PARES, SEM BLINDAGEM, INSTALADO EM DISTRIBUIÇÃO DE EDIFICAÇÃO RESIDENCIAL - FORNECIMENTO E INSTALAÇÃO. AF_08/2025</t>
  </si>
  <si>
    <t>CABO TELEFÔNICO CCI-50 2 PARES, SEM BLINDAGEM, INSTALADO EM ENTRADA DE EDIFICAÇÃO - FORNECIMENTO E INSTALAÇÃO. AF_08/2025</t>
  </si>
  <si>
    <t>CABO TELEFÔNICO CCI-50 3 PARES, SEM BLINDAGEM, INSTALADO EM DISTRIBUIÇÃO DE EDIFICAÇÃO INSTITUCIONAL - FORNECIMENTO E INSTALAÇÃO. AF_08/2025</t>
  </si>
  <si>
    <t>CABO TELEFÔNICO CCI-50 3 PARES, SEM BLINDAGEM, INSTALADO EM DISTRIBUIÇÃO DE EDIFICAÇÃO RESIDENCIAL - FORNECIMENTO E INSTALAÇÃO. AF_08/2025</t>
  </si>
  <si>
    <t>CABO TELEFÔNICO CCI-50 3 PARES, SEM BLINDAGEM, INSTALADO EM ENTRADA DE EDIFICAÇÃO - FORNECIMENTO E INSTALAÇÃO. AF_08/2025</t>
  </si>
  <si>
    <t>CABO TELEFÔNICO CCI-50 4 PARES, SEM BLINDAGEM, INSTALADO EM DISTRIBUIÇÃO DE EDIFICAÇÃO INSTITUCIONAL - FORNECIMENTO E INSTALAÇÃO. AF_08/2025</t>
  </si>
  <si>
    <t>CABO TELEFÔNICO CCI-50 4 PARES, SEM BLINDAGEM, INSTALADO EM DISTRIBUIÇÃO DE EDIFICAÇÃO RESIDENCIAL - FORNECIMENTO E INSTALAÇÃO. AF_08/2025</t>
  </si>
  <si>
    <t>CABO TELEFÔNICO CCI-50 4 PARES, SEM BLINDAGEM, INSTALADO EM ENTRADA DE EDIFICAÇÃO - FORNECIMENTO E INSTALAÇÃO. AF_08/2025</t>
  </si>
  <si>
    <t>CABO TELEFÔNICO CCI-50 4 PARES, SEM BLINDAGEM, INSTALADO EM PRUMADA - FORNECIMENTO E INSTALAÇÃO. AF_08/2025</t>
  </si>
  <si>
    <t>CABO TELEFÔNICO CCI-50 5 PARES, SEM BLINDAGEM, INSTALADO EM DISTRIBUIÇÃO DE EDIFICAÇÃO INSTITUCIONAL - FORNECIMENTO E INSTALAÇÃO. AF_08/2025</t>
  </si>
  <si>
    <t>CABO TELEFÔNICO CCI-50 5 PARES, SEM BLINDAGEM, INSTALADO EM DISTRIBUIÇÃO DE EDIFICAÇÃO RESIDENCIAL - FORNECIMENTO E INSTALAÇÃO. AF_08/2025</t>
  </si>
  <si>
    <t>CABO TELEFÔNICO CCI-50 5 PARES, SEM BLINDAGEM, INSTALADO EM ENTRADA DE EDIFICAÇÃO - FORNECIMENTO E INSTALAÇÃO. AF_08/2025</t>
  </si>
  <si>
    <t>CABO TELEFÔNICO CCI-50 5 PARES, SEM BLINDAGEM, INSTALADO EM PRUMADA - FORNECIMENTO E INSTALAÇÃO. AF_08/2025</t>
  </si>
  <si>
    <t>CABO TELEFÔNICO CCI-50 6 PARES, SEM BLINDAGEM, INSTALADO EM DISTRIBUIÇÃO DE EDIFICAÇÃO INSTITUCIONAL - FORNECIMENTO E INSTALAÇÃO. AF_08/2025</t>
  </si>
  <si>
    <t>CABO TELEFÔNICO CCI-50 6 PARES, SEM BLINDAGEM, INSTALADO EM DISTRIBUIÇÃO DE EDIFICAÇÃO RESIDENCIAL - FORNECIMENTO E INSTALAÇÃO. AF_08/2025</t>
  </si>
  <si>
    <t>CABO TELEFÔNICO CCI-50 6 PARES, SEM BLINDAGEM, INSTALADO EM ENTRADA DE EDIFICAÇÃO - FORNECIMENTO E INSTALAÇÃO. AF_08/2025</t>
  </si>
  <si>
    <t>CABO TELEFÔNICO CCI-50 6 PARES, SEM BLINDAGEM, INSTALADO EM PRUMADA - FORNECIMENTO E INSTALAÇÃO. AF_08/2025</t>
  </si>
  <si>
    <t>CABO TELEFÔNICO CI-50 10 PARES INSTALADO EM DISTRIBUIÇÃO DE EDIFICAÇÃO INSTITUCIONAL - FORNECIMENTO E INSTALAÇÃO. AF_08/2025</t>
  </si>
  <si>
    <t>CABO TELEFÔNICO CI-50 10 PARES INSTALADO EM DISTRIBUIÇÃO DE EDIFICAÇÃO RESIDENCIAL - FORNECIMENTO E INSTALAÇÃO. AF_08/2025</t>
  </si>
  <si>
    <t>CABO TELEFÔNICO CI-50 10 PARES INSTALADO EM ENTRADA DE EDIFICAÇÃO - FORNECIMENTO E INSTALAÇÃO. AF_08/2025</t>
  </si>
  <si>
    <t>CABO TELEFÔNICO CI-50 10 PARES INSTALADO EM PRUMADA - FORNECIMENTO E INSTALAÇÃO. AF_08/2025</t>
  </si>
  <si>
    <t>CABO TELEFÔNICO CI-50 20 PARES INSTALADO EM ENTRADA DE EDIFICAÇÃO - FORNECIMENTO E INSTALAÇÃO. AF_08/2025</t>
  </si>
  <si>
    <t>CABO TELEFÔNICO CI-50 20 PARES INSTALADO EM PRUMADA - FORNECIMENTO E INSTALAÇÃO. AF_08/2025</t>
  </si>
  <si>
    <t>CABO TELEFÔNICO CI-50 200 PARES INSTALADO EM ENTRADA DE EDIFICAÇÃO - FORNECIMENTO E INSTALAÇÃO. AF_08/2025</t>
  </si>
  <si>
    <t>CABO TELEFÔNICO CI-50 30 PARES INSTALADO EM ENTRADA DE EDIFICAÇÃO - FORNECIMENTO E INSTALAÇÃO. AF_08/2025</t>
  </si>
  <si>
    <t>CABO TELEFÔNICO CI-50 30 PARES INSTALADO EM PRUMADA - FORNECIMENTO E INSTALAÇÃO. AF_08/2025</t>
  </si>
  <si>
    <t>CABO TELEFÔNICO CI-50 50 PARES INSTALADO EM ENTRADA DE EDIFICAÇÃO - FORNECIMENTO E INSTALAÇÃO. AF_08/2025</t>
  </si>
  <si>
    <t>CABO TELEFÔNICO CI-50 50 PARES INSTALADO EM PRUMADA - FORNECIMENTO E INSTALAÇÃO. AF_08/2025</t>
  </si>
  <si>
    <t>CABO TELEFÔNICO CI-50 75 PARES INSTALADO EM ENTRADA DE EDIFICAÇÃO - FORNECIMENTO E INSTALAÇÃO. AF_08/2025</t>
  </si>
  <si>
    <t>CABO TELEFÔNICO CTP-APL-50 10 PARES INSTALADO EM ENTRADA DE EDIFICAÇÃO - FORNECIMENTO E INSTALAÇÃO. AF_08/2025</t>
  </si>
  <si>
    <t>CABO TELEFÔNICO CTP-APL-50 20 PARES INSTALADO EM ENTRADA DE EDIFICAÇÃO - FORNECIMENTO E INSTALAÇÃO. AF_08/2025</t>
  </si>
  <si>
    <t>CABO TELEFÔNICO CTP-APL-50 30 PARES INSTALADO EM ENTRADA DE EDIFICAÇÃO - FORNECIMENTO E INSTALAÇÃO. AF_08/2025</t>
  </si>
  <si>
    <t>CAIXA DE PASSAGEM PARA TELEFONE 15X15X10CM (SOBREPOR) - FORNECIMENTO E INSTALAÇÃO. AF_08/2025</t>
  </si>
  <si>
    <t>CAIXA DE PASSAGEM PARA TELEFONE 20X20X10CM (SOBREPOR) - FORNECIMENTO E INSTALAÇÃO. AF_08/2025</t>
  </si>
  <si>
    <t>CAIXA DE PASSAGEM PARA TELEFONE 80X80X15CM (SOBREPOR) - FORNECIMENTO E INSTALAÇÃO. AF_08/2025</t>
  </si>
  <si>
    <t>CAIXA DE PISO DUPLA PARA 2 TOMADAS RJ45 E 2 TOMADAS ELÉTRICAS - FORNECIMENTO E INSTALAÇÃO. AF_08/2025</t>
  </si>
  <si>
    <t>INTERFONE COLETIVO COM 16 MONOFONES, BIVOLT(INCLUI TAG'S) - FORNECIMENTO E INSTALAÇÃO. AF_08/2025</t>
  </si>
  <si>
    <t>INTERFONE COLETIVO COM 16 MONOFONES, BIVOLT(NÃO INCLUI TAG'S) - FORNECIMENTO E INSTALAÇÃO. AF_08/2025</t>
  </si>
  <si>
    <t>PATCH PANEL 24 PORTAS, CATEGORIA 5E - FORNECIMENTO E INSTALAÇÃO. AF_08/2025</t>
  </si>
  <si>
    <t>PATCH PANEL 24 PORTAS, CATEGORIA 6 - FORNECIMENTO E INSTALAÇÃO. AF_08/2025</t>
  </si>
  <si>
    <t>PATCH PANEL 48 PORTAS, CATEGORIA 5E - FORNECIMENTO E INSTALAÇÃO. AF_08/2025</t>
  </si>
  <si>
    <t>PATCH PANEL 48 PORTAS, CATEGORIA 6 - FORNECIMENTO E INSTALAÇÃO. AF_08/2025</t>
  </si>
  <si>
    <t>PORTEIRO ELETRÔNICO/INTERFONE DE SOBREPOR, COM MONOFONE, BIVOLT - FORNECIMENTO E INSTALAÇÃO. AF_08/2025</t>
  </si>
  <si>
    <t>QUADRO DE DISTRIBUICÃO PARA TELEFONE N.3, 40X40X12CM EM CHAPA METÁLICA, DE EMBUTIR, SEM ACESSÓRIOS, PADRÃO TELEBRAS - FORNECIMENTO E INSTALAÇÃO. AF_08/2025</t>
  </si>
  <si>
    <t>QUADRO DE DISTRIBUICÃO PARA TELEFONE N.4, 60X60X12CM EM CHAPA METÁLICA, DE EMBUTIR, SEM ACESSÓRIOS, PADRÃO TELEBRAS - FORNECIMENTO E INSTALAÇÃO. AF_08/2025</t>
  </si>
  <si>
    <t>QUADRO DE DISTRIBUIÇÃO PARA TELEFONE N.2, 20X20X12CM EM CHAPA METÁLICA, DE EMBUTIR, SEM ACESSÓRIOS, PADRÃO TELEBRAS - FORNECIMENTO E INSTALAÇÃO. AF_08/2025</t>
  </si>
  <si>
    <t>QUADRO DE DISTRIBUIÇÃO PARA TELEFONE N.5, 80X80X12CM EM CHAPA METÁLICA, DE EMBUTIR, SEM ACESSÓRIOS, PADRÃO TELEBRAS - FORNECIMENTO E INSTALAÇÃO. AF_08/2025</t>
  </si>
  <si>
    <t>RACK ABERTO EM COLUNA 44U PARA SERVIDOR - FORNECIMENTO E INSTALAÇÃO. AF_08/2025</t>
  </si>
  <si>
    <t>RACK DE PAREDE FECHADO DE 12 U EM CHAPA DE AÇO, 19", *570*MM - FORNECIMENTO E INSTALAÇÃO. AF_08/2025</t>
  </si>
  <si>
    <t>RACK DE PISO FECHADO DE 20U EM CHAPA DE AÇO, 19", *670*MM - FORNECIMENTO E INSTALAÇÃO. AF_08/2025</t>
  </si>
  <si>
    <t>RACK DE PISO FECHADO DE 24 U EM CHAPA DE AÇO, 19", *570*MM - FORNECIMENTO E INSTALAÇÃO. AF_08/2025</t>
  </si>
  <si>
    <t>RACK DE PISO FECHADO DE 36 U EM CHAPA DE AÇO, 19", *570*MM - FORNECIMENTO E INSTALAÇÃO. AF_08/2025</t>
  </si>
  <si>
    <t>RACK FECHADO 44U PARA SERVIDOR - FORNECIMENTO E INSTALAÇÃO. AF_08/2025</t>
  </si>
  <si>
    <t>TOMADA DE REDE RJ45 - FORNECIMENTO E INSTALAÇÃO. AF_08/2025</t>
  </si>
  <si>
    <t>TOMADA PARA TELEFONE RJ11 - FORNECIMENTO E INSTALAÇÃO. AF_08/2025</t>
  </si>
  <si>
    <t>TOMADA RJ45 CAT 6E (COMPLETA) - FORNECIMENTO E INSTALAÇÃO. AF_08/2025</t>
  </si>
  <si>
    <t>TOMADA RJ45 CAT 6E (MÓDULO) - FORNECIMENTO E INSTALAÇÃO. AF_08/2025</t>
  </si>
  <si>
    <t>EXECUÇÃO DE JUNTA SOLDADA POR ELETROFUSÃO, DE TUBO OU CONEXÃO EM PEAD LISO PARA REDE DE ÁGUA OU ESGOTO, DIÂMETRO DE 1000 MM (NÃO INCLUI O FORNECIMENTO DE TUBO E CONEXÃO). AF_12/2021</t>
  </si>
  <si>
    <t>EXECUÇÃO DE JUNTA SOLDADA POR ELETROFUSÃO, DE TUBO OU CONEXÃO EM PEAD LISO PARA REDE DE ÁGUA OU ESGOTO, DIÂMETRO DE 110 MM (NÃO INCLUI O FORNECIMENTO DE TUBO E CONEXÃO). AF_12/2021</t>
  </si>
  <si>
    <t>EXECUÇÃO DE JUNTA SOLDADA POR ELETROFUSÃO, DE TUBO OU CONEXÃO EM PEAD LISO PARA REDE DE ÁGUA OU ESGOTO, DIÂMETRO DE 1200 MM (NÃO INCLUI O FORNECIMENTO DE TUBO E CONEXÃO). AF_12/2021</t>
  </si>
  <si>
    <t>EXECUÇÃO DE JUNTA SOLDADA POR ELETROFUSÃO, DE TUBO OU CONEXÃO EM PEAD LISO PARA REDE DE ÁGUA OU ESGOTO, DIÂMETRO DE 1400 MM (NÃO INCLUI O FORNECIMENTO DE TUBO E CONEXÃO). AF_12/2021</t>
  </si>
  <si>
    <t>EXECUÇÃO DE JUNTA SOLDADA POR ELETROFUSÃO, DE TUBO OU CONEXÃO EM PEAD LISO PARA REDE DE ÁGUA OU ESGOTO, DIÂMETRO DE 160 MM (NÃO INCLUI O FORNECIMENTO DE TUBO E CONEXÃO). AF_12/2021</t>
  </si>
  <si>
    <t>EXECUÇÃO DE JUNTA SOLDADA POR ELETROFUSÃO, DE TUBO OU CONEXÃO EM PEAD LISO PARA REDE DE ÁGUA OU ESGOTO, DIÂMETRO DE 1600 MM (NÃO INCLUI O FORNECIMENTO DE TUBO E CONEXÃO). AF_12/2021</t>
  </si>
  <si>
    <t>EXECUÇÃO DE JUNTA SOLDADA POR ELETROFUSÃO, DE TUBO OU CONEXÃO EM PEAD LISO PARA REDE DE ÁGUA OU ESGOTO, DIÂMETRO DE 180 MM (NÃO INCLUI O FORNECIMENTO DE TUBO E CONEXÃO). AF_12/2021</t>
  </si>
  <si>
    <t>EXECUÇÃO DE JUNTA SOLDADA POR ELETROFUSÃO, DE TUBO OU CONEXÃO EM PEAD LISO PARA REDE DE ÁGUA OU ESGOTO, DIÂMETRO DE 20 MM (NÃO INCLUI O FORNECIMENTO DE TUBO E CONEXÃO). AF_12/2021</t>
  </si>
  <si>
    <t>EXECUÇÃO DE JUNTA SOLDADA POR ELETROFUSÃO, DE TUBO OU CONEXÃO EM PEAD LISO PARA REDE DE ÁGUA OU ESGOTO, DIÂMETRO DE 200 MM (NÃO INCLUI O FORNECIMENTO DE TUBO E CONEXÃO). AF_12/2021</t>
  </si>
  <si>
    <t>EXECUÇÃO DE JUNTA SOLDADA POR ELETROFUSÃO, DE TUBO OU CONEXÃO EM PEAD LISO PARA REDE DE ÁGUA OU ESGOTO, DIÂMETRO DE 225 MM (NÃO INCLUI O FORNECIMENTO DE TUBO E CONEXÃO). AF_12/2021</t>
  </si>
  <si>
    <t>EXECUÇÃO DE JUNTA SOLDADA POR ELETROFUSÃO, DE TUBO OU CONEXÃO EM PEAD LISO PARA REDE DE ÁGUA OU ESGOTO, DIÂMETRO DE 250 MM (NÃO INCLUI O FORNECIMENTO DE TUBO E CONEXÃO). AF_12/2021</t>
  </si>
  <si>
    <t>EXECUÇÃO DE JUNTA SOLDADA POR ELETROFUSÃO, DE TUBO OU CONEXÃO EM PEAD LISO PARA REDE DE ÁGUA OU ESGOTO, DIÂMETRO DE 280 MM (NÃO INCLUI O FORNECIMENTO DE TUBO E CONEXÃO). AF_12/2021</t>
  </si>
  <si>
    <t>EXECUÇÃO DE JUNTA SOLDADA POR ELETROFUSÃO, DE TUBO OU CONEXÃO EM PEAD LISO PARA REDE DE ÁGUA OU ESGOTO, DIÂMETRO DE 315 MM (NÃO INCLUI O FORNECIMENTO DE TUBO E CONEXÃO). AF_12/2021</t>
  </si>
  <si>
    <t>EXECUÇÃO DE JUNTA SOLDADA POR ELETROFUSÃO, DE TUBO OU CONEXÃO EM PEAD LISO PARA REDE DE ÁGUA OU ESGOTO, DIÂMETRO DE 32 MM (NÃO INCLUI O FORNECIMENTO DE TUBO E CONEXÃO). AF_12/2021</t>
  </si>
  <si>
    <t>EXECUÇÃO DE JUNTA SOLDADA POR ELETROFUSÃO, DE TUBO OU CONEXÃO EM PEAD LISO PARA REDE DE ÁGUA OU ESGOTO, DIÂMETRO DE 355 MM (NÃO INCLUI O FORNECIMENTO DE TUBO E CONEXÃO). AF_12/2021</t>
  </si>
  <si>
    <t>EXECUÇÃO DE JUNTA SOLDADA POR ELETROFUSÃO, DE TUBO OU CONEXÃO EM PEAD LISO PARA REDE DE ÁGUA OU ESGOTO, DIÂMETRO DE 400 MM (NÃO INCLUI O FORNECIMENTO DE TUBO E CONEXÃO). AF_12/2021</t>
  </si>
  <si>
    <t>EXECUÇÃO DE JUNTA SOLDADA POR ELETROFUSÃO, DE TUBO OU CONEXÃO EM PEAD LISO PARA REDE DE ÁGUA OU ESGOTO, DIÂMETRO DE 450 MM (NÃO INCLUI O FORNECIMENTO DE TUBO E CONEXÃO). AF_12/2021</t>
  </si>
  <si>
    <t>EXECUÇÃO DE JUNTA SOLDADA POR ELETROFUSÃO, DE TUBO OU CONEXÃO EM PEAD LISO PARA REDE DE ÁGUA OU ESGOTO, DIÂMETRO DE 500 MM (NÃO INCLUI O FORNECIMENTO DE TUBO E CONEXÃO). AF_12/2021</t>
  </si>
  <si>
    <t>EXECUÇÃO DE JUNTA SOLDADA POR ELETROFUSÃO, DE TUBO OU CONEXÃO EM PEAD LISO PARA REDE DE ÁGUA OU ESGOTO, DIÂMETRO DE 560 MM (NÃO INCLUI O FORNECIMENTO DE TUBO E CONEXÃO). AF_12/2021</t>
  </si>
  <si>
    <t>EXECUÇÃO DE JUNTA SOLDADA POR ELETROFUSÃO, DE TUBO OU CONEXÃO EM PEAD LISO PARA REDE DE ÁGUA OU ESGOTO, DIÂMETRO DE 63 MM (NÃO INCLUI O FORNECIMENTO DE TUBO E CONEXÃO). AF_12/2021</t>
  </si>
  <si>
    <t>EXECUÇÃO DE JUNTA SOLDADA POR ELETROFUSÃO, DE TUBO OU CONEXÃO EM PEAD LISO PARA REDE DE ÁGUA OU ESGOTO, DIÂMETRO DE 630 MM (NÃO INCLUI O FORNECIMENTO DE TUBO E CONEXÃO). AF_12/2021</t>
  </si>
  <si>
    <t>EXECUÇÃO DE JUNTA SOLDADA POR ELETROFUSÃO, DE TUBO OU CONEXÃO EM PEAD LISO PARA REDE DE ÁGUA OU ESGOTO, DIÂMETRO DE 710 MM (NÃO INCLUI O FORNECIMENTO DE TUBO E CONEXÃO). AF_12/2021</t>
  </si>
  <si>
    <t>EXECUÇÃO DE JUNTA SOLDADA POR ELETROFUSÃO, DE TUBO OU CONEXÃO EM PEAD LISO PARA REDE DE ÁGUA OU ESGOTO, DIÂMETRO DE 800 MM (NÃO INCLUI O FORNECIMENTO DE TUBO E CONEXÃO). AF_12/2021</t>
  </si>
  <si>
    <t>EXECUÇÃO DE JUNTA SOLDADA POR ELETROFUSÃO, DE TUBO OU CONEXÃO EM PEAD LISO PARA REDE DE ÁGUA OU ESGOTO, DIÂMETRO DE 90 MM (NÃO INCLUI O FORNECIMENTO DE TUBO E CONEXÃO). AF_12/2021</t>
  </si>
  <si>
    <t>EXECUÇÃO DE JUNTA SOLDADA POR ELETROFUSÃO, DE TUBO OU CONEXÃO EM PEAD LISO PARA REDE DE ÁGUA OU ESGOTO, DIÂMETRO DE 900 MM (NÃO INCLUI O FORNECIMENTO DE TUBO E CONEXÃO). AF_12/2021</t>
  </si>
  <si>
    <t>EXECUÇÃO DE JUNTA SOLDADA POR TERMOFUSÃO, DE TUBO OU CONEXÃO EM PEAD LISO PARA REDE DE ÁGUA OU ESGOTO, DIÂMETRO DE 1000 MM (NÃO INCLUI O FORNECIMENTO DE TUBO E CONEXÃO). AF_12/2021</t>
  </si>
  <si>
    <t>EXECUÇÃO DE JUNTA SOLDADA POR TERMOFUSÃO, DE TUBO OU CONEXÃO EM PEAD LISO PARA REDE DE ÁGUA OU ESGOTO, DIÂMETRO DE 1200 MM (NÃO INCLUI O FORNECIMENTO DE TUBO E CONEXÃO). AF_12/2021</t>
  </si>
  <si>
    <t>EXECUÇÃO DE JUNTA SOLDADA POR TERMOFUSÃO, DE TUBO OU CONEXÃO EM PEAD LISO PARA REDE DE ÁGUA OU ESGOTO, DIÂMETRO DE 160 MM (NÃO INCLUI O FORNECIMENTO DE TUBO E CONEXÃO). AF_12/2021</t>
  </si>
  <si>
    <t>EXECUÇÃO DE JUNTA SOLDADA POR TERMOFUSÃO, DE TUBO OU CONEXÃO EM PEAD LISO PARA REDE DE ÁGUA OU ESGOTO, DIÂMETRO DE 180 MM (NÃO INCLUI O FORNECIMENTO DE TUBO E CONEXÃO). AF_12/2021</t>
  </si>
  <si>
    <t>EXECUÇÃO DE JUNTA SOLDADA POR TERMOFUSÃO, DE TUBO OU CONEXÃO EM PEAD LISO PARA REDE DE ÁGUA OU ESGOTO, DIÂMETRO DE 200 MM (NÃO INCLUI O FORNECIMENTO DE TUBO E CONEXÃO). AF_12/2021</t>
  </si>
  <si>
    <t>EXECUÇÃO DE JUNTA SOLDADA POR TERMOFUSÃO, DE TUBO OU CONEXÃO EM PEAD LISO PARA REDE DE ÁGUA OU ESGOTO, DIÂMETRO DE 225 MM (NÃO INCLUI O FORNECIMENTO DE TUBO E CONEXÃO). AF_12/2021</t>
  </si>
  <si>
    <t>EXECUÇÃO DE JUNTA SOLDADA POR TERMOFUSÃO, DE TUBO OU CONEXÃO EM PEAD LISO PARA REDE DE ÁGUA OU ESGOTO, DIÂMETRO DE 250 MM (NÃO INCLUI O FORNECIMENTO DE TUBO E CONEXÃO). AF_12/2021</t>
  </si>
  <si>
    <t>EXECUÇÃO DE JUNTA SOLDADA POR TERMOFUSÃO, DE TUBO OU CONEXÃO EM PEAD LISO PARA REDE DE ÁGUA OU ESGOTO, DIÂMETRO DE 280 MM (NÃO INCLUI O FORNECIMENTO DE TUBO E CONEXÃO). AF_12/2021</t>
  </si>
  <si>
    <t>EXECUÇÃO DE JUNTA SOLDADA POR TERMOFUSÃO, DE TUBO OU CONEXÃO EM PEAD LISO PARA REDE DE ÁGUA OU ESGOTO, DIÂMETRO DE 315 MM (NÃO INCLUI O FORNECIMENTO DE TUBO E CONEXÃO). AF_12/2021</t>
  </si>
  <si>
    <t>EXECUÇÃO DE JUNTA SOLDADA POR TERMOFUSÃO, DE TUBO OU CONEXÃO EM PEAD LISO PARA REDE DE ÁGUA OU ESGOTO, DIÂMETRO DE 355 MM (NÃO INCLUI O FORNECIMENTO DE TUBO E CONEXÃO). AF_12/2021</t>
  </si>
  <si>
    <t>EXECUÇÃO DE JUNTA SOLDADA POR TERMOFUSÃO, DE TUBO OU CONEXÃO EM PEAD LISO PARA REDE DE ÁGUA OU ESGOTO, DIÂMETRO DE 400 MM (NÃO INCLUI O FORNECIMENTO DE TUBO E CONEXÃO). AF_12/2021</t>
  </si>
  <si>
    <t>EXECUÇÃO DE JUNTA SOLDADA POR TERMOFUSÃO, DE TUBO OU CONEXÃO EM PEAD LISO PARA REDE DE ÁGUA OU ESGOTO, DIÂMETRO DE 450 MM (NÃO INCLUI O FORNECIMENTO DE TUBO E CONEXÃO). AF_12/2021</t>
  </si>
  <si>
    <t>EXECUÇÃO DE JUNTA SOLDADA POR TERMOFUSÃO, DE TUBO OU CONEXÃO EM PEAD LISO PARA REDE DE ÁGUA OU ESGOTO, DIÂMETRO DE 500 MM (NÃO INCLUI O FORNECIMENTO DE TUBO E CONEXÃO). AF_12/2021</t>
  </si>
  <si>
    <t>EXECUÇÃO DE JUNTA SOLDADA POR TERMOFUSÃO, DE TUBO OU CONEXÃO EM PEAD LISO PARA REDE DE ÁGUA OU ESGOTO, DIÂMETRO DE 560 MM (NÃO INCLUI O FORNECIMENTO DE TUBO E CONEXÃO). AF_12/2021</t>
  </si>
  <si>
    <t>EXECUÇÃO DE JUNTA SOLDADA POR TERMOFUSÃO, DE TUBO OU CONEXÃO EM PEAD LISO PARA REDE DE ÁGUA OU ESGOTO, DIÂMETRO DE 630 MM (NÃO INCLUI O FORNECIMENTO DE TUBO E CONEXÃO). AF_12/2021</t>
  </si>
  <si>
    <t>EXECUÇÃO DE JUNTA SOLDADA POR TERMOFUSÃO, DE TUBO OU CONEXÃO EM PEAD LISO PARA REDE DE ÁGUA OU ESGOTO, DIÂMETRO DE 710 MM (NÃO INCLUI O FORNECIMENTO DE TUBO E CONEXÃO). AF_12/2021</t>
  </si>
  <si>
    <t>EXECUÇÃO DE JUNTA SOLDADA POR TERMOFUSÃO, DE TUBO OU CONEXÃO EM PEAD LISO PARA REDE DE ÁGUA OU ESGOTO, DIÂMETRO DE 800 MM (NÃO INCLUI O FORNECIMENTO DE TUBO E CONEXÃO). AF_12/2021</t>
  </si>
  <si>
    <t>EXECUÇÃO DE JUNTA SOLDADA POR TERMOFUSÃO, DE TUBO OU CONEXÃO EM PEAD LISO PARA REDE DE ÁGUA OU ESGOTO, DIÂMETRO DE 900 MM (NÃO INCLUI O FORNECIMENTO DE TUBO E CONEXÃO).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</si>
  <si>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</si>
  <si>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</si>
  <si>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</si>
  <si>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TUBO PEAD LISO PARA REDE DE ÁGUA OU ESGOTO, DIÂMETRO DE 180 MM, JUNTA SOLDADA (NÃO INCLUI A EXECUÇÃO DE SOLDA) - FORNECIMENTO E ASSENTAMENTO. AF_12/2021</t>
  </si>
  <si>
    <t>TUBO PEAD LISO PARA REDE DE ÁGUA OU ESGOTO, DIÂMETRO DE 225 MM, JUNTA SOLDADA (NÃO INCLUI A EXECUÇÃO DE SOLDA) - FORNECIMENTO E ASSENTAMENTO. AF_12/2021</t>
  </si>
  <si>
    <t>TUBO PEAD LISO PARA REDE DE ÁGUA OU ESGOTO, DIÂMETRO DE 250 MM, JUNTA SOLDADA (NÃO INCLUI A EXECUÇÃO DE SOLDA) - FORNECIMENTO E ASSENTAMENTO. AF_12/2021</t>
  </si>
  <si>
    <t>TUBO PEAD LISO PARA REDE DE ÁGUA OU ESGOTO, DIÂMETRO DE 280 MM, JUNTA SOLDADA (NÃO INCLUI A EXECUÇÃO DE SOLDA) - FORNECIMENTO E ASSENTAMENTO. AF_12/2021</t>
  </si>
  <si>
    <t>TUBO PEAD LISO PARA REDE DE ÁGUA OU ESGOTO, DIÂMETRO DE 355 MM, JUNTA SOLDADA (NÃO INCLUI A EXECUÇÃO DE SOLDA) - FORNECIMENTO E ASSENTAMENTO. AF_12/2021</t>
  </si>
  <si>
    <t>TUBO PEAD LISO PARA REDE DE ÁGUA OU ESGOTO, DIÂMETRO DE 450 MM, JUNTA SOLDADA (NÃO INCLUI A EXECUÇÃO DE SOLDA) - FORNECIMENTO E ASSENTAMENTO. AF_12/2021</t>
  </si>
  <si>
    <t>TUBO PEAD LISO PARA REDE DE ÁGUA OU ESGOTO, DIÂMETRO DE 560 MM, JUNTA SOLDADA (NÃO INCLUI A EXECUÇÃO DE SOLDA) - FORNECIMENTO E ASSENTAMENTO. AF_12/2021</t>
  </si>
  <si>
    <t>TUBO PEAD LISO PARA REDE DE ÁGUA OU ESGOTO, DIÂMETRO DE 63 MM, JUNTA SOLDADA (NÃO INCLUI A EXECUÇÃO DE SOLDA) - FORNECIMENTO E ASSENTAMENTO. AF_12/2021</t>
  </si>
  <si>
    <t>TUBO PEAD LISO PARA REDE DE ÁGUA OU ESGOTO, DIÂMETRO DE 710 MM, JUNTA SOLDADA (NÃO INCLUI A EXECUÇÃO DE SOLDA) - FORNECIMENTO E ASSENTAMENTO. AF_12/2021</t>
  </si>
  <si>
    <t>TUBO PEAD LISO PARA REDE DE ÁGUA OU ESGOTO, DIÂMETRO DE 90 MM, JUNTA SOLDADA (NÃO INCLUI A EXECUÇÃO DE SOLDA) - FORNECIMENTO E ASSENTAMENTO. AF_12/2021</t>
  </si>
  <si>
    <t>REMOÇÃO DE ENTULHO CLASSE A (ALVENARIA, CONCRETO, ARGAMASSAS E CERÂMICOS) POR DUTO DE ENTULHO E ACONDICIONAMENTO FINAL EM CAÇAMBA ESTACIONÁRIA. EXCLUSO FRETE. AF_09/2025</t>
  </si>
  <si>
    <t>REMOÇÃO DE ENTULHO CLASSE B (BALDES VAZIOS NÃO CONTAMINADOS DE 29 LITROS) TRANSPORTADAS POR CREMALHEIRA. ACONDICIONAMENTO FINAL EM BAIAS. EXCLUSO FRETE. AF_09/2025</t>
  </si>
  <si>
    <t>REMOÇÃO DE ENTULHO CLASSE B (FRAGMENTOS DE MADEIRA) TRANSPORTADOS POR CREMALHEIRA. ACONDICIONAMENTO FINAL CAÇAMBA ESTACIONÁRIA. EXCLUSO FRETE. AF_09/2025</t>
  </si>
  <si>
    <t>REMOÇÃO DE ENTULHO CLASSE B (FRAGMENTOS DE MADEIRA) TRANSPORTADOS POR GRUA. ACONDICIONAMENTO FINAL CAÇAMBA ESTACIONÁRIA. EXCLUSO FRETE. AF_09/2025</t>
  </si>
  <si>
    <t>REMOÇÃO DE ENTULHO CLASSE B (FRAGMENTOS E RESÍDUOS DE GESSO) TRANSPORTADOS POR CREMALHEIRA. ACONDICIONAMENTO FINAL CAÇAMBA ESTACIONÁRIA. EXCLUSO FRETE. AF_09/2025</t>
  </si>
  <si>
    <t>REMOÇÃO DE ENTULHO CLASSE B (LATAS OU BALDES VAZIOS NÃO CONTAMINADOS DE 18 LITROS) TRANSPORTADAS POR CREMALHEIRA. ACONDICIONAMENTO FINAL EM BAIAS. EXCLUSO FRETE. AF_09/2025</t>
  </si>
  <si>
    <t>REMOÇÃO DE ENTULHO CLASSE B (PEÇAS MAIORES DE GESSO ACARTONADO) TRANSPORTADOS POR CREMALHEIRA. ACONDICIONAMENTO FINAL CAÇAMBA ESTACIONÁRIA. EXCLUSO FRETE. AF_09/2025</t>
  </si>
  <si>
    <t>REMOÇÃO DE ENTULHO CLASSE B (PEÇAS MAIORES DE MADEIRA) TRANSPORTADOS POR CREMALHEIRA. ACONDICIONAMENTO FINAL EM CAIXA ROLL ON/ ROLL OFF. EXCLUSO FRETE. AF_09/2025</t>
  </si>
  <si>
    <t>REMOÇÃO DE ENTULHO CLASSE B (PEÇAS MAIORES DE MADEIRA) TRANSPORTADOS POR GRUA. ACONDICIONAMENTO FINAL EM CAIXA ROLL ON/ ROLL OFF. EXCLUSO FRETE. AF_09/2025</t>
  </si>
  <si>
    <t>REMOÇÃO DE ENTULHO CLASSE B (PLASTICO/ PAPEL/ METAL) ARMAZENADO INICIALMENTE EM BOMBONAS E ACONDICIONAMENTO FINAL EM ABRIGOS COBERTOS. EXCLUSO FRETE. AF_09/2025</t>
  </si>
  <si>
    <t>RESERVATÓRIO DE CONCRETO PRÉ-FABRICADO, DIÂMETRO IGUAL A 2,5 M E ALTURA TOTAL IGUAL A 10,5 M - FORNECIMENTO E INSTALAÇÃO. AF_12/2025</t>
  </si>
  <si>
    <t>RESERVATÓRIO DE CONCRETO PRÉ-FABRICADO, DIÂMETRO IGUAL A 2,5 M E ALTURA TOTAL IGUAL A 15,0 M - FORNECIMENTO E INSTALAÇÃO. AF_12/2025</t>
  </si>
  <si>
    <t>RESERVATÓRIO DE CONCRETO PRÉ-FABRICADO, DIÂMETRO IGUAL A 2,5 M E ALTURA TOTAL IGUAL A 20,0 M - FORNECIMENTO E INSTALAÇÃO. AF_12/2025</t>
  </si>
  <si>
    <t>RESERVATÓRIO DE CONCRETO PRÉ-FABRICADO, DIÂMETRO IGUAL A 2,5 M E ALTURA TOTAL IGUAL A 25,0 M - FORNECIMENTO E INSTALAÇÃO. AF_12/2025</t>
  </si>
  <si>
    <t>RESERVATÓRIO DE CONCRETO PRÉ-FABRICADO, DIÂMETRO IGUAL A 2,5 M E ALTURA TOTAL IGUAL A 30,5 M - FORNECIMENTO E INSTALAÇÃO. AF_12/2025</t>
  </si>
  <si>
    <t>RESERVATÓRIO DE CONCRETO PRÉ-FABRICADO, DIÂMETRO IGUAL A 2,5 M E ALTURA TOTAL MENOR OU IGUAL A 30,5 M - SOMENTE INSTALAÇÃO, SEM FORNECIMENTO. AF_12/2025</t>
  </si>
  <si>
    <t>RESERVATÓRIO DE CONCRETO PRÉ-FABRICADO, DIÂMETRO IGUAL A 3,0 M E ALTURA TOTAL IGUAL A 10,5 M - FORNECIMENTO E INSTALAÇÃO. AF_12/2025</t>
  </si>
  <si>
    <t>RESERVATÓRIO DE CONCRETO PRÉ-FABRICADO, DIÂMETRO IGUAL A 3,0 M E ALTURA TOTAL IGUAL A 15,0 M - FORNECIMENTO E INSTALAÇÃO. AF_12/2025</t>
  </si>
  <si>
    <t>RESERVATÓRIO DE CONCRETO PRÉ-FABRICADO, DIÂMETRO IGUAL A 3,0 M E ALTURA TOTAL IGUAL A 20,0 M - FORNECIMENTO E INSTALAÇÃO. AF_12/2025</t>
  </si>
  <si>
    <t>RESERVATÓRIO DE CONCRETO PRÉ-FABRICADO, DIÂMETRO IGUAL A 3,0 M E ALTURA TOTAL IGUAL A 25,0 M - FORNECIMENTO E INSTALAÇÃO. AF_12/2025</t>
  </si>
  <si>
    <t>RESERVATÓRIO DE CONCRETO PRÉ-FABRICADO, DIÂMETRO IGUAL A 3,0 M E ALTURA TOTAL IGUAL A 30,5 M - FORNECIMENTO E INSTALAÇÃO. AF_12/2025</t>
  </si>
  <si>
    <t>RESERVATÓRIO DE CONCRETO PRÉ-FABRICADO, DIÂMETRO IGUAL A 3,0 M E ALTURA TOTAL MENOR OU IGUAL A 30,5 M - SOMENTE INSTALAÇÃO, SEM FORNECIMENTO. AF_12/2025</t>
  </si>
  <si>
    <t>RESERVATÓRIO METÁLICO, TIPO TAÇA COM COLUNA SECA E CAPACIDADE IGUAL A 10.000 L - FORNECIMENTO E INSTALAÇÃO. AF_12/2025</t>
  </si>
  <si>
    <t>RESERVATÓRIO METÁLICO, TIPO TAÇA COM COLUNA SECA E CAPACIDADE IGUAL A 100.000 L - FORNECIMENTO E INSTALAÇÃO. AF_12/2025</t>
  </si>
  <si>
    <t>RESERVATÓRIO METÁLICO, TIPO TAÇA COM COLUNA SECA E CAPACIDADE IGUAL A 15.000 L - FORNECIMENTO E INSTALAÇÃO. AF_12/2025</t>
  </si>
  <si>
    <t>RESERVATÓRIO METÁLICO, TIPO TAÇA COM COLUNA SECA E CAPACIDADE IGUAL A 20.000 L - FORNECIMENTO E INSTALAÇÃO. AF_12/2025</t>
  </si>
  <si>
    <t>RESERVATÓRIO METÁLICO, TIPO TAÇA COM COLUNA SECA E CAPACIDADE IGUAL A 30.000 L - FORNECIMENTO E INSTALAÇÃO. AF_12/2025</t>
  </si>
  <si>
    <t>RESERVATÓRIO METÁLICO, TIPO TAÇA COM COLUNA SECA E CAPACIDADE IGUAL A 40.000 L - FORNECIMENTO E INSTALAÇÃO. AF_12/2025</t>
  </si>
  <si>
    <t>RESERVATÓRIO METÁLICO, TIPO TAÇA COM COLUNA SECA E CAPACIDADE IGUAL A 5.000 L - FORNECIMENTO E INSTALAÇÃO. AF_12/2025</t>
  </si>
  <si>
    <t>RESERVATÓRIO METÁLICO, TIPO TAÇA COM COLUNA SECA E CAPACIDADE IGUAL A 50.000 L - FORNECIMENTO E INSTALAÇÃO. AF_12/2025</t>
  </si>
  <si>
    <t>RESERVATÓRIO METÁLICO, TIPO TAÇA COM COLUNA SECA E CAPACIDADE IGUAL A 75.000 L - FORNECIMENTO E INSTALAÇÃO. AF_12/2025</t>
  </si>
  <si>
    <t>RESERVATÓRIO METÁLICO, TIPO TAÇA COM ÁGUA NA COLUNA E CAPACIDADE IGUAL A 10.000 L - FORNECIMENTO E INSTALAÇÃO. AF_12/2025</t>
  </si>
  <si>
    <t>RESERVATÓRIO METÁLICO, TIPO TAÇA COM ÁGUA NA COLUNA E CAPACIDADE IGUAL A 100.000 L - FORNECIMENTO E INSTALAÇÃO. AF_12/2025</t>
  </si>
  <si>
    <t>RESERVATÓRIO METÁLICO, TIPO TAÇA COM ÁGUA NA COLUNA E CAPACIDADE IGUAL A 15.000 L - FORNECIMENTO E INSTALAÇÃO. AF_12/2025</t>
  </si>
  <si>
    <t>RESERVATÓRIO METÁLICO, TIPO TAÇA COM ÁGUA NA COLUNA E CAPACIDADE IGUAL A 20.000 L - FORNECIMENTO E INSTALAÇÃO. AF_12/2025</t>
  </si>
  <si>
    <t>RESERVATÓRIO METÁLICO, TIPO TAÇA COM ÁGUA NA COLUNA E CAPACIDADE IGUAL A 30.000 L - FORNECIMENTO E INSTALAÇÃO. AF_12/2025</t>
  </si>
  <si>
    <t>RESERVATÓRIO METÁLICO, TIPO TAÇA COM ÁGUA NA COLUNA E CAPACIDADE IGUAL A 40.000 L - FORNECIMENTO E INSTALAÇÃO. AF_12/2025</t>
  </si>
  <si>
    <t>RESERVATÓRIO METÁLICO, TIPO TAÇA COM ÁGUA NA COLUNA E CAPACIDADE IGUAL A 5.000 L - FORNECIMENTO E INSTALAÇÃO. AF_12/2025</t>
  </si>
  <si>
    <t>RESERVATÓRIO METÁLICO, TIPO TAÇA COM ÁGUA NA COLUNA E CAPACIDADE IGUAL A 50.000 L - FORNECIMENTO E INSTALAÇÃO. AF_12/2025</t>
  </si>
  <si>
    <t>RESERVATÓRIO METÁLICO, TIPO TAÇA COM ÁGUA NA COLUNA E CAPACIDADE IGUAL A 75.000 L - FORNECIMENTO E INSTALAÇÃO. AF_12/2025</t>
  </si>
  <si>
    <t>RESERVATÓRIO METÁLICO, TIPO TUBULAR E CAPACIDADE IGUAL A 10.000 L - FORNECIMENTO E INSTALAÇÃO. AF_12/2025</t>
  </si>
  <si>
    <t>RESERVATÓRIO METÁLICO, TIPO TUBULAR E CAPACIDADE IGUAL A 100.000 L - FORNECIMENTO E INSTALAÇÃO. AF_12/2025</t>
  </si>
  <si>
    <t>RESERVATÓRIO METÁLICO, TIPO TUBULAR E CAPACIDADE IGUAL A 15.000 L - FORNECIMENTO E INSTALAÇÃO. AF_12/2025</t>
  </si>
  <si>
    <t>RESERVATÓRIO METÁLICO, TIPO TUBULAR E CAPACIDADE IGUAL A 20.000 L - FORNECIMENTO E INSTALAÇÃO. AF_12/2025</t>
  </si>
  <si>
    <t>RESERVATÓRIO METÁLICO, TIPO TUBULAR E CAPACIDADE IGUAL A 30.000 L - FORNECIMENTO E INSTALAÇÃO. AF_12/2025</t>
  </si>
  <si>
    <t>RESERVATÓRIO METÁLICO, TIPO TUBULAR E CAPACIDADE IGUAL A 40.000 L - FORNECIMENTO E INSTALAÇÃO. AF_12/2025</t>
  </si>
  <si>
    <t>RESERVATÓRIO METÁLICO, TIPO TUBULAR E CAPACIDADE IGUAL A 5.000 L - FORNECIMENTO E INSTALAÇÃO. AF_12/2025</t>
  </si>
  <si>
    <t>RESERVATÓRIO METÁLICO, TIPO TUBULAR E CAPACIDADE IGUAL A 50.000 L - FORNECIMENTO E INSTALAÇÃO. AF_12/2025</t>
  </si>
  <si>
    <t>RESERVATÓRIO METÁLICO, TIPO TUBULAR E CAPACIDADE IGUAL A 75.000 L - FORNECIMENTO E INSTALAÇÃO. AF_12/2025</t>
  </si>
  <si>
    <t>REVESTIMENTO CERÂMICO PARA PAREDES EXTERNAS, COM PLACAS TIPO GRÊS OU SEMIGRÊS, FORMATO MENOR OU IGUAL A 200 CM2, ALINHADAS A PRUMO, APLICADO EM SUPERFÍCIES INTERNAS DE SACADA. AF_02/2023</t>
  </si>
  <si>
    <t>REVESTIMENTO CERÂMICO PARA PAREDES EXTERNAS, COM PLACAS TIPO GRÊS OU SEMIGRÊS, FORMATO MENOR OU IGUAL A 200 CM2, ALINHADAS A PRUMO. AF_02/2023</t>
  </si>
  <si>
    <t>REVESTIMENTO CERÂMICO PARA PAREDES EXTERNAS, COM PLACAS TIPO GRÊS OU SEMIGRÊS, FORMATO MENOR OU IGUAL A 200 CM2, DISPOSTAS EM AMARRAÇÃO, APLICADO EM SUPERFÍCIES INTERNAS DE SACADA. AF_02/2023</t>
  </si>
  <si>
    <t>REVESTIMENTO CERÂMICO PARA PAREDES EXTERNAS, COM PLACAS TIPO GRÊS OU SEMIGRÊS, FORMATO MENOR OU IGUAL A 200 CM2, DISPOSTAS EM AMARRAÇÃO. AF_02/2023</t>
  </si>
  <si>
    <t>REVESTIMENTO CERÂMICO PARA PAREDES INTERNAS COM PLACAS TIPO ESMALTADA DE DIMENSÕES 20X20 CM APLICADAS NA ALTURA INTEIRA DAS PAREDES. AF_02/2023_PE</t>
  </si>
  <si>
    <t>FORNECIMENTO E INSTALAÇÃO DE BALIZADOR SOBRE ASFALTO. AF_03/2022</t>
  </si>
  <si>
    <t>FORNECIMENTO E INSTALAÇÃO DE BARREIRA DE CONCRETO PERFIL NEW JERSEY DUPLA - 1070 MM. AF_03/2022</t>
  </si>
  <si>
    <t>FORNECIMENTO E INSTALAÇÃO DE BARREIRA DE CONCRETO PERFIL NEW JERSEY DUPLA - 810 MM. AF_03/2022</t>
  </si>
  <si>
    <t>FORNECIMENTO E INSTALAÇÃO DE BARREIRA DE CONCRETO PERFIL NEW JERSEY SIMPLES - 1070 MM. AF_03/2022</t>
  </si>
  <si>
    <t>FORNECIMENTO E INSTALAÇÃO DE BARREIRA DE CONCRETO PERFIL NEW JERSEY SIMPLES - 810 MM. AF_03/2022</t>
  </si>
  <si>
    <t>FORNECIMENTO E INSTALAÇÃO DE BARREIRA DE CONCRETO PERFIL TIPO F DUPLA - 1070 MM. AF_03/2022</t>
  </si>
  <si>
    <t>FORNECIMENTO E INSTALAÇÃO DE BARREIRA DE CONCRETO PERFIL TIPO F DUPLA - 810 MM. AF_03/2022</t>
  </si>
  <si>
    <t>FORNECIMENTO E INSTALAÇÃO DE BARREIRA DE CONCRETO PERFIL TIPO F SIMPLES - 1070 MM. AF_03/2022</t>
  </si>
  <si>
    <t>FORNECIMENTO E INSTALAÇÃO DE BARREIRA DE CONCRETO PERFIL TIPO F SIMPLES - 810 MM. AF_03/2022</t>
  </si>
  <si>
    <t>FORNECIMENTO E INSTALAÇÃO DE BATE RODAS SOBRE ASFALTO. AF_03/2022</t>
  </si>
  <si>
    <t>FORNECIMENTO E INSTALAÇÃO DE CALOTA SOBRE ASFALTO. AF_03/2022</t>
  </si>
  <si>
    <t>FORNECIMENTO E INSTALAÇÃO DE DEFENSA METÁLICA MALEÁVEL DUPLA, SOBRE SOLO. AF_03/2022</t>
  </si>
  <si>
    <t>FORNECIMENTO E INSTALAÇÃO DE DEFENSA METÁLICA MALEÁVEL SIMPLES, SOBRE SOLO. AF_03/2022</t>
  </si>
  <si>
    <t>FORNECIMENTO E INSTALAÇÃO DE DEFENSA METÁLICA SEMI MALEÁVEL DUPLA, SOBRE SOLO. AF_03/2022</t>
  </si>
  <si>
    <t>FORNECIMENTO E INSTALAÇÃO DE DEFENSA METÁLICA SEMI MALEÁVEL SIMPLES (ANCORAGEM), SOBRE SOLO. AF_03/2022</t>
  </si>
  <si>
    <t>FORNECIMENTO E INSTALAÇÃO DE DEFENSA METÁLICA SEMI MALEÁVEL SIMPLES, SOBRE SOLO. AF_03/2022</t>
  </si>
  <si>
    <t>FORNECIMENTO E INSTALAÇÃO DE DEFENSA METÁLICA SEMI-MALEAVEL DUPLA (ANCORAGEM), SOBRE SOLO. AF_03/2022</t>
  </si>
  <si>
    <t>FORNECIMENTO E INSTALAÇÃO DE DEFENSA METÁLICA TRIPLA ONDA DUPLA, SOBRE SOLO. AF_03/2022</t>
  </si>
  <si>
    <t>FORNECIMENTO E INSTALAÇÃO DE DEFENSA METÁLICA TRIPLA ONDA SIMPLES, SOBRE SOLO. AF_03/2022</t>
  </si>
  <si>
    <t>FORNECIMENTO E INSTALAÇÃO DE LOMBADA SOBRE ASFALTO. AF_03/2022</t>
  </si>
  <si>
    <t>FORNECIMENTO E INSTALAÇÃO DE PRISMA SOBRE ASFALTO. AF_03/2022</t>
  </si>
  <si>
    <t>FORNECIMENTO E INSTALAÇÃO DE SEGREGADOR SOBRE ASFALTO. AF_03/2022</t>
  </si>
  <si>
    <t>FORNECIMENTO E INSTALAÇÃO DE TACHA SOBRE ASFALTO. AF_03/2022</t>
  </si>
  <si>
    <t>FORNECIMENTO E INSTALAÇÃO DE TACHÃO SOBRE ASFALTO. AF_03/2022</t>
  </si>
  <si>
    <t>FORNECIMENTO E INSTALAÇÃO DE TERMINAL DE ANCORAGEM DE DEFENSA METÁLICA, EM BARREIRA DE CONCRETO. AF_03/2022</t>
  </si>
  <si>
    <t>FORNECIMENTO E INSTALAÇÃO DE PLACA DE SINALIZAÇÃO EM CHAPA DE ALUMÍNIO EM SUPORTE DE CONCRETO. AF_03/2022</t>
  </si>
  <si>
    <t>FORNECIMENTO E INSTALAÇÃO DE PLACA DE SINALIZAÇÃO EM CHAPA DE ALUMÍNIO EM SUPORTE DE MADEIRA. AF_03/2022</t>
  </si>
  <si>
    <t>FORNECIMENTO E INSTALAÇÃO DE PLACA DE SINALIZAÇÃO EM CHAPA DE ALUMÍNIO EM SUPORTE METÁLICO. AF_03/2022</t>
  </si>
  <si>
    <t>FORNECIMENTO E INSTALAÇÃO DE PLACA DE SINALIZAÇÃO EM CHAPA DE AÇO EM SUPORTE DE CONCRETO. AF_03/2022</t>
  </si>
  <si>
    <t>FORNECIMENTO E INSTALAÇÃO DE PLACA DE SINALIZAÇÃO EM CHAPA DE AÇO EM SUPORTE DE MADEIRA. AF_03/2022</t>
  </si>
  <si>
    <t>FORNECIMENTO E INSTALAÇÃO DE PLACA DE SINALIZAÇÃO EM CHAPA DE AÇO EM SUPORTE METÁLICO. AF_03/2022</t>
  </si>
  <si>
    <t>FORNECIMENTO E INSTALAÇÃO DE PLACA DE SINALIZAÇÃO EM PÓRTICO E SEMI-PÓRTICO. AF_03/2022</t>
  </si>
  <si>
    <t>FORNECIMENTO E INSTALAÇÃO DE PÓRTICO METÁLICO COM VÃO DE 10,3 M. AF_03/2022</t>
  </si>
  <si>
    <t>FORNECIMENTO E INSTALAÇÃO DE PÓRTICO METÁLICO COM VÃO DE 11,4 M. AF_03/2022</t>
  </si>
  <si>
    <t>FORNECIMENTO E INSTALAÇÃO DE PÓRTICO METÁLICO COM VÃO DE 12,5 M. AF_03/2022</t>
  </si>
  <si>
    <t>FORNECIMENTO E INSTALAÇÃO DE PÓRTICO METÁLICO COM VÃO DE 13,6 M. AF_03/2022</t>
  </si>
  <si>
    <t>FORNECIMENTO E INSTALAÇÃO DE PÓRTICO METÁLICO COM VÃO DE 14,8 M. AF_03/2022</t>
  </si>
  <si>
    <t>FORNECIMENTO E INSTALAÇÃO DE PÓRTICO METÁLICO COM VÃO DE 15,9 M. AF_03/2022</t>
  </si>
  <si>
    <t>FORNECIMENTO E INSTALAÇÃO DE PÓRTICO METÁLICO COM VÃO DE 17 M. AF_03/2022</t>
  </si>
  <si>
    <t>FORNECIMENTO E INSTALAÇÃO DE PÓRTICO METÁLICO COM VÃO DE 18,1 M. AF_03/2022</t>
  </si>
  <si>
    <t>FORNECIMENTO E INSTALAÇÃO DE PÓRTICO METÁLICO COM VÃO DE 19,2 M. AF_03/2022</t>
  </si>
  <si>
    <t>FORNECIMENTO E INSTALAÇÃO DE PÓRTICO METÁLICO COM VÃO DE 20,3 M. AF_03/2022</t>
  </si>
  <si>
    <t>FORNECIMENTO E INSTALAÇÃO DE PÓRTICO METÁLICO COM VÃO DE 21,5 M. AF_03/2022</t>
  </si>
  <si>
    <t>FORNECIMENTO E INSTALAÇÃO DE PÓRTICO METÁLICO COM VÃO DE 22,6 M. AF_03/2022</t>
  </si>
  <si>
    <t>FORNECIMENTO E INSTALAÇÃO DE PÓRTICO METÁLICO COM VÃO DE 23,7 M. AF_03/2022</t>
  </si>
  <si>
    <t>FORNECIMENTO E INSTALAÇÃO DE PÓRTICO METÁLICO COM VÃO DE 24,8 M. AF_03/2022</t>
  </si>
  <si>
    <t>FORNECIMENTO E INSTALAÇÃO DE PÓRTICO METÁLICO COM VÃO DE 26 M. AF_03/2022</t>
  </si>
  <si>
    <t>FORNECIMENTO E INSTALAÇÃO DE PÓRTICO METÁLICO COM VÃO DE 27,1 M. AF_03/2022</t>
  </si>
  <si>
    <t>FORNECIMENTO E INSTALAÇÃO DE PÓRTICO METÁLICO COM VÃO DE 9,2 M. AF_03/2022</t>
  </si>
  <si>
    <t>FORNECIMENTO E INSTALAÇÃO DE SEMI PÓRTICO DUPLO METÁLICO COM VÃO DE 2,7 M. AF_03/2022</t>
  </si>
  <si>
    <t>FORNECIMENTO E INSTALAÇÃO DE SEMI PÓRTICO DUPLO METÁLICO COM VÃO DE 3,8 M. AF_03/2022</t>
  </si>
  <si>
    <t>FORNECIMENTO E INSTALAÇÃO DE SEMI PÓRTICO DUPLO METÁLICO COM VÃO DE 4,9 M. AF_03/2022</t>
  </si>
  <si>
    <t>FORNECIMENTO E INSTALAÇÃO DE SEMI PÓRTICO DUPLO METÁLICO COM VÃO DE 6 M. AF_03/2022</t>
  </si>
  <si>
    <t>FORNECIMENTO E INSTALAÇÃO DE SEMI PÓRTICO DUPLO METÁLICO COM VÃO DE 7,2 M. AF_03/2022</t>
  </si>
  <si>
    <t>FORNECIMENTO E INSTALAÇÃO DE SEMI PÓRTICO DUPLO METÁLICO COM VÃO DE 8,3 M. AF_03/2022</t>
  </si>
  <si>
    <t>FORNECIMENTO E INSTALAÇÃO DE SEMI PÓRTICO METÁLICO COM VÃO DE 2,7 M. AF_03/2022</t>
  </si>
  <si>
    <t>FORNECIMENTO E INSTALAÇÃO DE SEMI PÓRTICO METÁLICO COM VÃO DE 3,8 M. AF_03/2022</t>
  </si>
  <si>
    <t>FORNECIMENTO E INSTALAÇÃO DE SEMI PÓRTICO METÁLICO COM VÃO DE 4,9 M. AF_03/2022</t>
  </si>
  <si>
    <t>FORNECIMENTO E INSTALAÇÃO DE SEMI PÓRTICO METÁLICO COM VÃO DE 6 M. AF_03/2022</t>
  </si>
  <si>
    <t>FORNECIMENTO E INSTALAÇÃO DE SEMI PÓRTICO METÁLICO COM VÃO DE 7,2 M. AF_03/2022</t>
  </si>
  <si>
    <t>FORNECIMENTO E INSTALAÇÃO DE SEMI PÓRTICO METÁLICO COM VÃO DE 8,3 M. AF_03/2022</t>
  </si>
  <si>
    <t>FORNECIMENTO E INSTALAÇÃO DE SUPORTE DE MADEIRA PARA PLACAS DE SINALIZAÇÃO, EM SOLO, COM H= DE 2,5 M E SEÇÃO DE 7,5 X 7,5 CM. AF_03/2022</t>
  </si>
  <si>
    <t>FORNECIMENTO E INSTALAÇÃO DE SUPORTE METÁLICO GALVANIZADO PARA PLACAS DE SINALIZAÇÃO EM SOLO, COM H= DE 2,5 M E DIÂMETRO DE 2''. AF_03/2022</t>
  </si>
  <si>
    <t>FORNECIMENTO E INSTALAÇÃO DE SUPORTE METÁLICO GALVANIZADO PARA PLACAS DE SINALIZAÇÃO, EM BASE DE CONCRETO, COM H= DE 2,0 M E DIÂMETRO DE 2''. AF_03/2022</t>
  </si>
  <si>
    <t>FORNECIMENTO E INSTALAÇÃO DE SUPORTE METÁLICO GALVANIZADO PARA PLACAS DE SINALIZAÇÃO, EM BASE DE CONCRETO, COM H= DE 2,5 M E DIÂMETRO DE 2''. AF_03/2022</t>
  </si>
  <si>
    <t>FORNECIMENTO E INSTALAÇÃO DE SUPORTE METÁLICO GALVANIZADO PARA PLACAS DE SINALIZAÇÃO, EM SOLO, COM H= DE 2,0 M E DIÂMETRO DE 2''. AF_03/2022</t>
  </si>
  <si>
    <t>BASE METÁLICA PARA MASTRO 1 ½" PARA SPDA - FORNECIMENTO E INSTALAÇÃO. AF_08/2023</t>
  </si>
  <si>
    <t>CONECTOR SPLIT-BOLT, PARA SPDA, PARA CABOS DE 16 A 70 MM2 - FORNECIMENTO E INSTALAÇÃO. AF_08/2023</t>
  </si>
  <si>
    <t>CONJUNTO DE ESTAIAMENTO PARA MASTRO DE SPDA (COMPRIMENTO DOS ESTAIS = 12 M) - FORNECIMENTO E INSTALAÇÃO. AF_08/2023</t>
  </si>
  <si>
    <t>CONJUNTO DE ESTAIAMENTO PARA MASTRO DE SPDA (COMPRIMENTO DOS ESTAIS = 2 M) - FORNECIMENTO E INSTALAÇÃO. AF_08/2023</t>
  </si>
  <si>
    <t>CONJUNTO DE ESTAIAMENTO PARA MASTRO DE SPDA (COMPRIMENTO DOS ESTAIS = 4 M) - FORNECIMENTO E INSTALAÇÃO. AF_08/2023</t>
  </si>
  <si>
    <t>CONJUNTO DE ESTAIAMENTO PARA MASTRO DE SPDA (COMPRIMENTO DOS ESTAIS = 8 M) - FORNECIMENTO E INSTALAÇÃO. AF_08/2023</t>
  </si>
  <si>
    <t>CONJUNTO PARA-RAIOS TIPO FRANKLIN PARA SPDA (INCLUSO BASE METÁLICA, MASTRO COM 6 M, CAPTOR FRANKLIN E CONJUNTO DE ESTAIAMENTO COM 3 ESTAIS FLEXÍVEIS DE 4 M) - FORNECIMENTO E INSTALAÇÃO. AF_08/2023</t>
  </si>
  <si>
    <t>CORDOALHA DE COBRE NU 35 MM², NÃO ENTERRADA, COM PRESILHA - FORNECIMENTO E INSTALAÇÃO. AF_08/2023</t>
  </si>
  <si>
    <t>CORDOALHA DE COBRE NU 50 MM², NÃO ENTERRADA, COM PRESILHA - FORNECIMENTO E INSTALAÇÃO. AF_08/2023</t>
  </si>
  <si>
    <t>CORDOALHA DE COBRE NU 70 MM², NÃO ENTERRADA, COM PRESILHA - FORNECIMENTO E INSTALAÇÃO. AF_08/2023</t>
  </si>
  <si>
    <t>FITA DE ALUMÍNIO 70 MM² PARA SPDA - FORNECIMENTO E INSTALAÇÃO. AF_08/2023</t>
  </si>
  <si>
    <t>PRESILHA PARA FIXAÇÃO DE CORDOALHA NÃO ENTERRADA PARA SPDA - FORNECIMENTO E INSTALAÇÃO. AF_08/2023</t>
  </si>
  <si>
    <t>SOLDA EXOTÉRMICA PARA SPDA - FORNECIMENTO E INSTALAÇÃO. AF_08/2023</t>
  </si>
  <si>
    <t>SUPORTE ISOLADOR 2 DESCIDAS PARA FIXAÇÃO DA CORDOALHA DE COBRE EM MASTRO 1 1/2" DE SPDA - FORNECIMENTO E INSTALAÇÃO. AF_08/2023</t>
  </si>
  <si>
    <t>INSTALAÇÃO E FORNECIMENTO DE PAINEL FIXO NA PAREDE COM TOMADAS E SAÍDAS PARA GASES MEDICINAIS. AF_11/2023</t>
  </si>
  <si>
    <t>INSTALAÇÃO E FORNECIMENTO DE PAINEL SUSPENSO COM TOMADAS E SAÍDAS PARA GASES MEDICINAIS. AF_11/2023</t>
  </si>
  <si>
    <t>INSTALAÇÃO E FORNECIMENTO DE POSTO PAREDE, INTERNO OU EXTERNO, PARA REDE DE GASES HOSPITALARES, COM VÁLVULA DE IMPACTO P/ESTANQUEIDADE, PRESSÃO MÁX. TRAB. 8,0 KGF/CM2, CONEXÕES, COM CANOPLA PLÁSTICA COM INDICAÇÃO DO TIPO DE GÁS, COMPLETO. AF_11/2023</t>
  </si>
  <si>
    <t>INSTALAÇÃO E FORNECIMENTO DE RÉGUA DE INALOTERAPIA DE PAREDE PARA REDE DE GÁS COMPRIMIDO, COM 3 PONTOS DE CONSUMO DE GASES IDENTIFICADOS, EM PERFIL DE ALUMÍNIO, APROX. 40 CM, INCLUI VÁLVULA DE IMPACTO E CONEXÕES EM LATÃO, COMPLETO. AF_11/2023</t>
  </si>
  <si>
    <t>INSTALAÇÃO E FORNECIMENTO DE RÉGUA DE INALOTERAPIA DE PAREDE PARA REDE DE GÁS OXIGÊNIO, COM 3 PONTOS DE CONSUMO DE GASES IDENTIFICADOS, EM PERFIL DE ALUMÍNIO ANODIZ., APROX. 40 CM, INCLUI VÁLVULA DE IMPACTO E CONEXÕES EM LATÃO, COMPLETO. AF_11/2023</t>
  </si>
  <si>
    <t>CAIXA DE EMBUTIR EM AÇO GALVANIZADO PARA ABRIGO DE HIDRÔMETRO - FORNECIMENTO E INSTALAÇÃO (EXCLUSIVE HIDRÔMETRO). AF_03/2024</t>
  </si>
  <si>
    <t>CAIXA DE EMBUTIR EM POLICARBONATO PARA ABRIGO DE HIDRÔMETRO - FORNECIMENTO E INSTALAÇÃO (EXCLUSIVE HIDRÔMETRO). AF_03/2024</t>
  </si>
  <si>
    <t>CAIXA DE EMBUTIR EM POLIPROPILENO PARA ABRIGO DE HIDRÔMETRO - FORNECIMENTO E INSTALAÇÃO (EXCLUSIVE HIDRÔMETRO). AF_03/2024</t>
  </si>
  <si>
    <t>CAIXA DE SOBREPOR EM AÇO GALVANIZADO PARA ABRIGO DE HIDRÔMETRO - FORNECIMENTO E INSTALAÇÃO (EXCLUSIVE HIDRÔMETRO). AF_03/2024</t>
  </si>
  <si>
    <t>CAIXA EM CONCRETO PRÉ-MOLDADO PARA ABRIGO DE HIDRÔMETRO COM DN 25 MM - FORNECIMENTO E INSTALAÇÃO (EXCLUSIVE HIDRÔMETRO). AF_03/2024</t>
  </si>
  <si>
    <t>HIDRÔMETRO DN 2", 30 M³/H - FORNECIMENTO E INSTALAÇÃO. AF_03/2024</t>
  </si>
  <si>
    <t>CUMEEIRA NORMAL PARA TELHA TRAPEZOIDAL DE AÇO, E = 0,5 MM, INCLUSO ACESSÓRIOS DE FIXAÇÃO E IÇAMENTO. AF_07/2019</t>
  </si>
  <si>
    <t>ISOLAMENTO TERMOACÚSTICO COM LÃ MINERAL NA SUBCOBERTURA, INCLUSO TRANSPORTE VERTICAL. AF_07/2019</t>
  </si>
  <si>
    <t>RETIRADA E RECOLOCAÇÃO DE TELHA CERÂMICA CAPA-CANAL, COM ATÉ DUAS ÁGUAS, INCLUSO IÇAMENTO. AF_07/2019</t>
  </si>
  <si>
    <t>RETIRADA E RECOLOCAÇÃO DE TELHA CERÂMICA CAPA-CANAL, COM MAIS DE DUAS ÁGUAS, INCLUSO IÇAMENTO. AF_07/2019</t>
  </si>
  <si>
    <t>RETIRADA E RECOLOCAÇÃO DE TELHA CERÂMICA DE ENCAIXE, COM ATÉ DUAS ÁGUAS, INCLUSO IÇAMENTO. AF_07/2019</t>
  </si>
  <si>
    <t>RETIRADA E RECOLOCAÇÃO DE TELHA CERÂMICA DE ENCAIXE, COM MAIS DE DUAS ÁGUAS, INCLUSO IÇAMENTO. AF_07/2019</t>
  </si>
  <si>
    <t>CARGA E DESCARGA COM CARRINHO PLATAFORMA, DE BANCADA DE MÁRMORE OU GRANITO PARA COZINHA/LAVATÓRIO OU MÁRMORE SINTÉTICO COM CUBA INTEGRADA, EM BALSA DE 1000 TONELADAS. AF_05/2024</t>
  </si>
  <si>
    <t>CARGA E DESCARGA COM CARRINHO PLATAFORMA, DE BANCADA DE MÁRMORE OU GRANITO PARA COZINHA/LAVATÓRIO OU MÁRMORE SINTÉTICO COM CUBA INTEGRADA, EM BALSA DE 1500 TONELADAS. AF_05/2024</t>
  </si>
  <si>
    <t>CARGA E DESCARGA COM CARRINHO PLATAFORMA, DE BANCADA DE MÁRMORE OU GRANITO PARA COZINHA/LAVATÓRIO OU MÁRMORE SINTÉTICO COM CUBA INTEGRADA, EM BALSA DE 2000 TONELADAS. AF_05/2024</t>
  </si>
  <si>
    <t>CARGA E DESCARGA COM CARRINHO PLATAFORMA, DE BANCADA DE MÁRMORE OU GRANITO PARA COZINHA/LAVATÓRIO OU MÁRMORE SINTÉTICO COM CUBA INTEGRADA, EM BALSA DE 600 TONELADAS. AF_05/2024</t>
  </si>
  <si>
    <t>CARGA E DESCARGA COM MANIPULADOR TELESCÓPICO, DE PÁLETE DE BACIA SANITÁRIA, CAIXA ACOPLADA, TANQUE OU PIA, EM BALSA DE 1000 TONELADAS. AF_05/2024</t>
  </si>
  <si>
    <t>CARGA E DESCARGA COM MANIPULADOR TELESCÓPICO, DE PÁLETE DE BACIA SANITÁRIA, CAIXA ACOPLADA, TANQUE OU PIA, EM BALSA DE 1500 TONELADAS. AF_05/2024</t>
  </si>
  <si>
    <t>CARGA E DESCARGA COM MANIPULADOR TELESCÓPICO, DE PÁLETE DE BACIA SANITÁRIA, CAIXA ACOPLADA, TANQUE OU PIA, EM BALSA DE 2000 TONELADAS. AF_05/2024</t>
  </si>
  <si>
    <t>CARGA E DESCARGA COM MANIPULADOR TELESCÓPICO, DE PÁLETE DE BACIA SANITÁRIA, CAIXA ACOPLADA, TANQUE OU PIA, EM BALSA DE 600 TONELADAS. AF_05/2024</t>
  </si>
  <si>
    <t>CARGA E DESCARGA COM MANIPULADOR TELESCÓPICO, DE PÁLETE DE BLOCOS VAZADOS DE CONCRETO OU CERÂMICO, EM BALSA DE 1000 TONELADAS. AF_05/2024</t>
  </si>
  <si>
    <t>CARGA E DESCARGA COM MANIPULADOR TELESCÓPICO, DE PÁLETE DE BLOCOS VAZADOS DE CONCRETO OU CERÂMICO, EM BALSA DE 1500 TONELADAS. AF_05/2024</t>
  </si>
  <si>
    <t>CARGA E DESCARGA COM MANIPULADOR TELESCÓPICO, DE PÁLETE DE BLOCOS VAZADOS DE CONCRETO OU CERÂMICO, EM BALSA DE 2000 TONELADAS. AF_05/2024</t>
  </si>
  <si>
    <t>CARGA E DESCARGA COM MANIPULADOR TELESCÓPICO, DE PÁLETE DE BLOCOS VAZADOS DE CONCRETO OU CERÂMICO, EM BALSA DE 600 TONELADAS. AF_05/2024</t>
  </si>
  <si>
    <t>CARGA E DESCARGA COM MANIPULADOR TELESCÓPICO, DE PÁLETE DE CAIXAS COM REVESTIMENTO CERÂMICO, EM BALSA DE 1000 TONELADAS. AF_05/2024</t>
  </si>
  <si>
    <t>CARGA E DESCARGA COM MANIPULADOR TELESCÓPICO, DE PÁLETE DE CAIXAS COM REVESTIMENTO CERÂMICO, EM BALSA DE 1500 TONELADAS. AF_05/2024</t>
  </si>
  <si>
    <t>CARGA E DESCARGA COM MANIPULADOR TELESCÓPICO, DE PÁLETE DE CAIXAS COM REVESTIMENTO CERÂMICO, EM BALSA DE 2000 TONELADAS. AF_05/2024</t>
  </si>
  <si>
    <t>CARGA E DESCARGA COM MANIPULADOR TELESCÓPICO, DE PÁLETE DE CAIXAS COM REVESTIMENTO CERÂMICO, EM BALSA DE 600 TONELADAS. AF_05/2024</t>
  </si>
  <si>
    <t>CARGA E DESCARGA COM MANIPULADOR TELESCÓPICO, DE PÁLETE DE LATAS 18 LITROS, EM BALSA DE 1000 TONELADAS. AF_05/2024</t>
  </si>
  <si>
    <t>CARGA E DESCARGA COM MANIPULADOR TELESCÓPICO, DE PÁLETE DE LATAS 18 LITROS, EM BALSA DE 1500 TONELADAS. AF_05/2024</t>
  </si>
  <si>
    <t>CARGA E DESCARGA COM MANIPULADOR TELESCÓPICO, DE PÁLETE DE LATAS 18 LITROS, EM BALSA DE 2000 TONELADAS. AF_05/2024</t>
  </si>
  <si>
    <t>CARGA E DESCARGA COM MANIPULADOR TELESCÓPICO, DE PÁLETE DE LATAS 18 LITROS, EM BALSA DE 600 TONELADAS. AF_05/2024</t>
  </si>
  <si>
    <t>CARGA E DESCARGA COM MANIPULADOR TELESCÓPICO, DE PÁLETE DE SACOS, EM BALSA DE 1000 TONELADAS. AF_05/2024</t>
  </si>
  <si>
    <t>CARGA E DESCARGA COM MANIPULADOR TELESCÓPICO, DE PÁLETE DE SACOS, EM BALSA DE 1500 TONELADAS. AF_05/2024</t>
  </si>
  <si>
    <t>CARGA E DESCARGA COM MANIPULADOR TELESCÓPICO, DE PÁLETE DE SACOS, EM BALSA DE 2000 TONELADAS. AF_05/2024</t>
  </si>
  <si>
    <t>CARGA E DESCARGA COM MANIPULADOR TELESCÓPICO, DE PÁLETE DE SACOS, EM BALSA DE 600 TONELADAS. AF_05/2024</t>
  </si>
  <si>
    <t>CARGA E DESCARGA COM MANIPULADOR TELESCÓPICO, DE PÁLETE DE TELHA DE CONCRETO OU CERÂMICA, EM BALSA DE 1000 TONELADAS. AF_05/2024</t>
  </si>
  <si>
    <t>CARGA E DESCARGA COM MANIPULADOR TELESCÓPICO, DE PÁLETE DE TELHA DE CONCRETO OU CERÂMICA, EM BALSA DE 1500 TONELADAS. AF_05/2024</t>
  </si>
  <si>
    <t>CARGA E DESCARGA COM MANIPULADOR TELESCÓPICO, DE PÁLETE DE TELHA DE CONCRETO OU CERÂMICA, EM BALSA DE 2000 TONELADAS. AF_05/2024</t>
  </si>
  <si>
    <t>CARGA E DESCARGA COM MANIPULADOR TELESCÓPICO, DE PÁLETE DE TELHA DE CONCRETO OU CERÂMICA, EM BALSA DE 600 TONELADAS. AF_05/2024</t>
  </si>
  <si>
    <t>CARGA E DESCARGA COM MANIPULADOR TELESCÓPICO, DE TELHAS TERMOACÚSTICAS, FIBROCIMENTO, AÇO ZINCADO, FIBROCIMENTO ESTRUTURAL, CANALETE 90 OU KALHETÃO, EM BALSA DE 1000 TONELADAS. AF_05/2024</t>
  </si>
  <si>
    <t>CARGA E DESCARGA COM MANIPULADOR TELESCÓPICO, DE TELHAS TERMOACÚSTICAS, FIBROCIMENTO, AÇO ZINCADO, FIBROCIMENTO ESTRUTURAL, CANALETE 90 OU KALHETÃO, EM BALSA DE 1500 TONELADAS. AF_05/2024</t>
  </si>
  <si>
    <t>CARGA E DESCARGA COM MANIPULADOR TELESCÓPICO, DE TELHAS TERMOACÚSTICAS, FIBROCIMENTO, AÇO ZINCADO, FIBROCIMENTO ESTRUTURAL, CANALETE 90 OU KALHETÃO, EM BALSA DE 2000 TONELADAS. AF_05/2024</t>
  </si>
  <si>
    <t>CARGA E DESCARGA COM MANIPULADOR TELESCÓPICO, DE TELHAS TERMOACÚSTICAS, FIBROCIMENTO, AÇO ZINCADO, FIBROCIMENTO ESTRUTURAL, CANALETE 90 OU KALHETÃO, EM BALSA DE 600 TONELADAS. AF_05/2024</t>
  </si>
  <si>
    <t>CARGA E DESCARGA DE BETONEIRA, COM CAMINHÃO CARROCERIA COM GUINDAUTO (MUNCK) 11,7 TM, EM BALSA DE 1000 TONELADAS. AF_05/2024</t>
  </si>
  <si>
    <t>CARGA E DESCARGA DE BETONEIRA, COM CAMINHÃO CARROCERIA COM GUINDAUTO (MUNCK) 11,7 TM, EM BALSA DE 1500 TONELADAS. AF_05/2024</t>
  </si>
  <si>
    <t>CARGA E DESCARGA DE BETONEIRA, COM CAMINHÃO CARROCERIA COM GUINDAUTO (MUNCK) 11,7 TM, EM BALSA DE 2000 TONELADAS. AF_05/2024</t>
  </si>
  <si>
    <t>CARGA E DESCARGA DE BETONEIRA, COM CAMINHÃO CARROCERIA COM GUINDAUTO (MUNCK) 11,7 TM, EM BALSA DE 600 TONELADAS. AF_05/2024</t>
  </si>
  <si>
    <t>CARGA E DESCARGA DE CAMINHÃO DE 10 M³, EM BALSA DE 1000 TONELADAS. AF_05/2024</t>
  </si>
  <si>
    <t>CARGA E DESCARGA DE CAMINHÃO DE 10 M³, EM BALSA DE 1500 TONELADAS. AF_05/2024</t>
  </si>
  <si>
    <t>CARGA E DESCARGA DE CAMINHÃO DE 10 M³, EM BALSA DE 2000 TONELADAS. AF_05/2024</t>
  </si>
  <si>
    <t>CARGA E DESCARGA DE CAMINHÃO DE 10 M³, EM BALSA DE 600 TONELADAS. AF_05/2024</t>
  </si>
  <si>
    <t>CARGA E DESCARGA DE CAMINHÃO DE 14 M³, EM BALSA DE 1000 TONELADAS. AF_05/2024</t>
  </si>
  <si>
    <t>CARGA E DESCARGA DE CAMINHÃO DE 14 M³, EM BALSA DE 1500 TONELADAS. AF_05/2024</t>
  </si>
  <si>
    <t>CARGA E DESCARGA DE CAMINHÃO DE 14 M³, EM BALSA DE 2000 TONELADAS. AF_05/2024</t>
  </si>
  <si>
    <t>CARGA E DESCARGA DE CAMINHÃO DE 14 M³, EM BALSA DE 600 TONELADAS. AF_05/2024</t>
  </si>
  <si>
    <t>CARGA E DESCARGA DE CAMINHÃO DE 6 M³, EM BALSA DE 1000 TONELADAS. AF_05/2024</t>
  </si>
  <si>
    <t>CARGA E DESCARGA DE CAMINHÃO DE 6 M³, EM BALSA DE 1500 TONELADAS. AF_05/2024</t>
  </si>
  <si>
    <t>CARGA E DESCARGA DE CAMINHÃO DE 6 M³, EM BALSA DE 2000 TONELADAS. AF_05/2024</t>
  </si>
  <si>
    <t>CARGA E DESCARGA DE CAMINHÃO DE 6 M³, EM BALSA DE 600 TONELADAS. AF_05/2024</t>
  </si>
  <si>
    <t>CARGA E DESCARGA DE PERFIL METÁLICO E VERGALHÕES DE AÇO E VERGALHÕES DE AÇO, COM CAMINHÃO CARROCERIA COM GUINDAUTO (MUNCK) 11,7 TM, EM BALSA DE 1500 TONELADAS. AF_05/2024</t>
  </si>
  <si>
    <t>CARGA E DESCARGA DE PERFIL METÁLICO E VERGALHÕES DE AÇO, COM CAMINHÃO CARROCERIA COM GUINDAUTO (MUNCK) 11,7 TM, EM BALSA DE 1000 TONELADAS. AF_05/2024</t>
  </si>
  <si>
    <t>CARGA E DESCARGA DE PERFIL METÁLICO E VERGALHÕES DE AÇO, COM CAMINHÃO CARROCERIA COM GUINDAUTO (MUNCK) 11,7 TM, EM BALSA DE 2000 TONELADAS. AF_05/2024</t>
  </si>
  <si>
    <t>CARGA E DESCARGA DE PERFIL METÁLICO E VERGALHÕES DE AÇO, COM CAMINHÃO CARROCERIA COM GUINDAUTO (MUNCK) 11,7 TM, EM BALSA DE 600 TONELADAS. AF_05/2024</t>
  </si>
  <si>
    <t>CARGA E DESCARGA DE POSTES DE CONCRETO, COM CAMINHÃO CARROCERIA COM GUINDAUTO (MUNCK) 11,7 TM, EM BALSA DE 1000 TONELADAS. AF_05/2024</t>
  </si>
  <si>
    <t>CARGA E DESCARGA DE POSTES DE CONCRETO, COM CAMINHÃO CARROCERIA COM GUINDAUTO (MUNCK) 11,7 TM, EM BALSA DE 1500 TONELADAS. AF_05/2024</t>
  </si>
  <si>
    <t>CARGA E DESCARGA DE POSTES DE CONCRETO, COM CAMINHÃO CARROCERIA COM GUINDAUTO (MUNCK) 11,7 TM, EM BALSA DE 2000 TONELADAS. AF_05/2024</t>
  </si>
  <si>
    <t>CARGA E DESCARGA DE POSTES DE CONCRETO, COM CAMINHÃO CARROCERIA COM GUINDAUTO (MUNCK) 11,7 TM, EM BALSA DE 600 TONELADAS. AF_05/2024</t>
  </si>
  <si>
    <t>CARGA E DESCARGA DE RETROESCAVADEIRA, EM BALSA DE 1000 TONELADAS. AF_05/2024</t>
  </si>
  <si>
    <t>CARGA E DESCARGA DE RETROESCAVADEIRA, EM BALSA DE 1500 TONELADAS. AF_05/2024</t>
  </si>
  <si>
    <t>CARGA E DESCARGA DE RETROESCAVADEIRA, EM BALSA DE 2000 TONELADAS. AF_05/2024</t>
  </si>
  <si>
    <t>CARGA E DESCARGA DE RETROESCAVADEIRA, EM BALSA DE 600 TONELADAS. AF_05/2024</t>
  </si>
  <si>
    <t>CARGA E DESCARGA DE SOLOS E MATERIAIS GRANULARES, COM CAMINHÃO DE 10 M³ E ESCAVADEIRA HIDRÁULICA, EM BALSA DE 1000 TONELADAS. AF_05/2024</t>
  </si>
  <si>
    <t>CARGA E DESCARGA DE SOLOS E MATERIAIS GRANULARES, COM CAMINHÃO DE 10 M³ E ESCAVADEIRA HIDRÁULICA, EM BALSA DE 1500 TONELADAS. AF_05/2024</t>
  </si>
  <si>
    <t>CARGA E DESCARGA DE SOLOS E MATERIAIS GRANULARES, COM CAMINHÃO DE 10 M³ E ESCAVADEIRA HIDRÁULICA, EM BALSA DE 2000 TONELADAS. AF_05/2024</t>
  </si>
  <si>
    <t>CARGA E DESCARGA DE SOLOS E MATERIAIS GRANULARES, COM CAMINHÃO DE 10 M³ E ESCAVADEIRA HIDRÁULICA, EM BALSA DE 600 TONELADAS. AF_05/2024</t>
  </si>
  <si>
    <t>CARGA E DESCARGA DE SOLOS E MATERIAIS GRANULARES, COM CAMINHÃO DE 14 M³ E ESCAVADEIRA HIDRÁULICA, EM BALSA DE 1000 TONELADAS. AF_05/2024</t>
  </si>
  <si>
    <t>CARGA E DESCARGA DE SOLOS E MATERIAIS GRANULARES, COM CAMINHÃO DE 14 M³ E ESCAVADEIRA HIDRÁULICA, EM BALSA DE 1500 TONELADAS. AF_05/2024</t>
  </si>
  <si>
    <t>CARGA E DESCARGA DE SOLOS E MATERIAIS GRANULARES, COM CAMINHÃO DE 14 M³ E ESCAVADEIRA HIDRÁULICA, EM BALSA DE 2000 TONELADAS. AF_05/2024</t>
  </si>
  <si>
    <t>CARGA E DESCARGA DE SOLOS E MATERIAIS GRANULARES, COM CAMINHÃO DE 14 M³ E ESCAVADEIRA HIDRÁULICA, EM BALSA DE 600 TONELADAS. AF_05/2024</t>
  </si>
  <si>
    <t>CARGA E DESCARGA DE SOLOS E MATERIAIS GRANULARES, COM CAMINHÃO DE 6 M³ E ESCAVADEIRA HIDRÁULICA, EM BALSA DE 1000 TONELADAS. AF_05/2024</t>
  </si>
  <si>
    <t>CARGA E DESCARGA DE SOLOS E MATERIAIS GRANULARES, COM CAMINHÃO DE 6 M³ E ESCAVADEIRA HIDRÁULICA, EM BALSA DE 1500 TONELADAS. AF_05/2024</t>
  </si>
  <si>
    <t>CARGA E DESCARGA DE SOLOS E MATERIAIS GRANULARES, COM CAMINHÃO DE 6 M³ E ESCAVADEIRA HIDRÁULICA, EM BALSA DE 2000 TONELADAS. AF_05/2024</t>
  </si>
  <si>
    <t>CARGA E DESCARGA DE SOLOS E MATERIAIS GRANULARES, COM CAMINHÃO DE 6 M³ E ESCAVADEIRA HIDRÁULICA, EM BALSA DE 600 TONELADAS. AF_05/2024</t>
  </si>
  <si>
    <t>CARGA E DESCARGA DE TELA DE AÇO, COM CAMINHÃO CARROCERIA COM GUINDAUTO (MUNCK) 11,7 TM, EM BALSA DE 1000 TONELADAS. AF_05/2024</t>
  </si>
  <si>
    <t>CARGA E DESCARGA DE TELA DE AÇO, COM CAMINHÃO CARROCERIA COM GUINDAUTO (MUNCK) 11,7 TM, EM BALSA DE 1500 TONELADAS. AF_05/2024</t>
  </si>
  <si>
    <t>CARGA E DESCARGA DE TELA DE AÇO, COM CAMINHÃO CARROCERIA COM GUINDAUTO (MUNCK) 11,7 TM, EM BALSA DE 2000 TONELADAS. AF_05/2024</t>
  </si>
  <si>
    <t>CARGA E DESCARGA DE TELA DE AÇO, COM CAMINHÃO CARROCERIA COM GUINDAUTO (MUNCK) 11,7 TM, EM BALSA DE 600 TONELADAS. AF_05/2024</t>
  </si>
  <si>
    <t>CARGA E DESCARGA DE TUBOS DE CONCRETO, COM CAMINHÃO CARROCERIA COM GUINDAUTO (MUNCK) 11,7 TM, EM BALSA DE 1000 TONELADAS. AF_05/2024</t>
  </si>
  <si>
    <t>CARGA E DESCARGA DE TUBOS DE CONCRETO, COM CAMINHÃO CARROCERIA COM GUINDAUTO (MUNCK) 11,7 TM, EM BALSA DE 1500 TONELADAS. AF_05/2024</t>
  </si>
  <si>
    <t>CARGA E DESCARGA DE TUBOS DE CONCRETO, COM CAMINHÃO CARROCERIA COM GUINDAUTO (MUNCK) 11,7 TM, EM BALSA DE 2000 TONELADAS. AF_05/2024</t>
  </si>
  <si>
    <t>CARGA E DESCARGA DE TUBOS DE CONCRETO, COM CAMINHÃO CARROCERIA COM GUINDAUTO (MUNCK) 11,7 TM, EM BALSA DE 600 TONELADAS. AF_05/2024</t>
  </si>
  <si>
    <t>CARGA E DESCARGA DE TUBOS METÁLICOS, COM CAMINHÃO CARROCERIA COM GUINDAUTO (MUNCK) 11,7 TM, EM BALSA DE 1000 TONELADAS. AF_05/2024</t>
  </si>
  <si>
    <t>CARGA E DESCARGA DE TUBOS METÁLICOS, COM CAMINHÃO CARROCERIA COM GUINDAUTO (MUNCK) 11,7 TM, EM BALSA DE 1500 TONELADAS. AF_05/2024</t>
  </si>
  <si>
    <t>CARGA E DESCARGA DE TUBOS METÁLICOS, COM CAMINHÃO CARROCERIA COM GUINDAUTO (MUNCK) 11,7 TM, EM BALSA DE 2000 TONELADAS. AF_05/2024</t>
  </si>
  <si>
    <t>CARGA E DESCARGA DE TUBOS METÁLICOS, COM CAMINHÃO CARROCERIA COM GUINDAUTO (MUNCK) 11,7 TM, EM BALSA DE 600 TONELADAS. AF_05/2024</t>
  </si>
  <si>
    <t>CARGA E DESCARGA DE TUBOS PLÁSTICOS, COM CAMINHÃO CARROCERIA COM GUINDAUTO (MUNCK) 11,7 TM, EM BALSA DE 1000 TONELADAS. AF_05/2024</t>
  </si>
  <si>
    <t>CARGA E DESCARGA DE TUBOS PLÁSTICOS, COM CAMINHÃO CARROCERIA COM GUINDAUTO (MUNCK) 11,7 TM, EM BALSA DE 1500 TONELADAS. AF_05/2024</t>
  </si>
  <si>
    <t>CARGA E DESCARGA DE TUBOS PLÁSTICOS, COM CAMINHÃO CARROCERIA COM GUINDAUTO (MUNCK) 11,7 TM, EM BALSA DE 2000 TONELADAS. AF_05/2024</t>
  </si>
  <si>
    <t>CARGA E DESCARGA DE TUBOS PLÁSTICOS, COM CAMINHÃO CARROCERIA COM GUINDAUTO (MUNCK) 11,7 TM, EM BALSA DE 600 TONELADAS. AF_05/2024</t>
  </si>
  <si>
    <t>CARGA E DESCARGA MANUAL, DE JANELA, KIT PORTA-PRONTA OU PORTA DE MADEIRA, PORTA DE AÇO E PORTA DE ALUMÍNIO, EM BALSA DE 1000 TONELADAS. AF_05/2024</t>
  </si>
  <si>
    <t>CARGA E DESCARGA MANUAL, DE JANELA, KIT PORTA-PRONTA OU PORTA DE MADEIRA, PORTA DE AÇO E PORTA DE ALUMÍNIO, EM BALSA DE 1500 TONELADAS. AF_05/2024</t>
  </si>
  <si>
    <t>CARGA E DESCARGA MANUAL, DE JANELA, KIT PORTA-PRONTA OU PORTA DE MADEIRA, PORTA DE AÇO E PORTA DE ALUMÍNIO, EM BALSA DE 2000 TONELADAS. AF_05/2024</t>
  </si>
  <si>
    <t>CARGA E DESCARGA MANUAL, DE JANELA, KIT PORTA-PRONTA OU PORTA DE MADEIRA, PORTA DE AÇO E PORTA DE ALUMÍNIO, EM BALSA DE 600 TONELADAS. AF_05/2024</t>
  </si>
  <si>
    <t>CARGA E DESCARGA MANUAL, DE PEÇAS DE MADEIRA (CAIBROS, TÁBUAS, RIPAS, VIGAS E COMPENSADOS), EM BALSA DE 1000 TONELADAS. AF_05/2024</t>
  </si>
  <si>
    <t>CARGA E DESCARGA MANUAL, DE PEÇAS DE MADEIRA (CAIBROS, TÁBUAS, RIPAS, VIGAS E COMPENSADOS), EM BALSA DE 1500 TONELADAS. AF_05/2024</t>
  </si>
  <si>
    <t>CARGA E DESCARGA MANUAL, DE PEÇAS DE MADEIRA (CAIBROS, TÁBUAS, RIPAS, VIGAS E COMPENSADOS), EM BALSA DE 2000 TONELADAS. AF_05/2024</t>
  </si>
  <si>
    <t>CARGA E DESCARGA MANUAL, DE PEÇAS DE MADEIRA (CAIBROS, TÁBUAS, RIPAS, VIGAS E COMPENSADOS), EM BALSA DE 600 TONELADAS. AF_05/2024</t>
  </si>
  <si>
    <t>CARGA E DESCARGA MANUAL, DE VIDRO, EM BALSA DE 1000 TONELADAS. AF_05/2024</t>
  </si>
  <si>
    <t>CARGA E DESCARGA MANUAL, DE VIDRO, EM BALSA DE 1500 TONELADAS. AF_05/2024</t>
  </si>
  <si>
    <t>CARGA E DESCARGA MANUAL, DE VIDRO, EM BALSA DE 2000 TONELADAS. AF_05/2024</t>
  </si>
  <si>
    <t>CARGA E DESCARGA MANUAL, DE VIDRO, EM BALSA DE 600 TONELADAS. AF_05/2024</t>
  </si>
  <si>
    <t>TRANSPORTE FLUVIAL COM CONJUNTO EMPURRADOR DE 250 HP E BALSA DE 200 A 600 TONELADAS, EM VIA NAVEGÁVEL NO SENTIDO A JUSANTE (DESCENDO O RIO). AF_05/2024</t>
  </si>
  <si>
    <t>TRANSPORTE FLUVIAL COM CONJUNTO EMPURRADOR DE 250 HP E BALSA DE 200 A 600 TONELADAS, EM VIA NAVEGÁVEL NO SENTIDO A MONTANTE (SUBINDO O RIO). AF_05/2024</t>
  </si>
  <si>
    <t>TRANSPORTE FLUVIAL COM CONJUNTO EMPURRADOR DE 315 HP E BALSA 600 A 1000 TONELADAS, EM VIA NAVEGÁVEL NO SENTIDO A JUSANTE (DESCENDO O RIO). AF_05/2024</t>
  </si>
  <si>
    <t>TRANSPORTE FLUVIAL COM CONJUNTO EMPURRADOR DE 315 HP E BALSA 600 A 1000 TONELADAS, EM VIA NAVEGÁVEL NO SENTIDO A MONTANTE (SUBINDO O RIO). AF_05/2024</t>
  </si>
  <si>
    <t>TRANSPORTE FLUVIAL COM CONJUNTO EMPURRADOR DE 475 HP E BALSA DE 1.000 A 1.500 TONELADAS, EM VIA NAVEGÁVEL NO SENTIDO A JUSANTE (DESCENDO O RIO). AF_05/2024</t>
  </si>
  <si>
    <t>TRANSPORTE FLUVIAL COM CONJUNTO EMPURRADOR DE 475 HP E BALSA DE 1.000 A 1.500 TONELADAS, EM VIA NAVEGÁVEL NO SENTIDO A MONTANTE (SUBINDO O RIO). AF_05/2024</t>
  </si>
  <si>
    <t>TRANSPORTE FLUVIAL COM CONJUNTO EMPURRADOR DE 600 HP E BALSA DE 1.500 A 2.000 TONELADAS, EM VIA NAVEGÁVEL NO SENTIDO A JUSANTE (DESCENDO O RIO). AF_05/2024</t>
  </si>
  <si>
    <t>TRANSPORTE FLUVIAL COM CONJUNTO EMPURRADOR DE 600 HP E BALSA DE 1.500 A 2.000 TONELADAS, EM VIA NAVEGÁVEL NO SENTIDO A MONTANTE (SUBINDO O RIO). AF_05/2024</t>
  </si>
  <si>
    <t>TRANSPORTE HORIZONTAL COM CARREGADEIRA, DE MASSA/ GRANEL (UNIDADE: M3XKM). AF_04/2026</t>
  </si>
  <si>
    <t>TRANSPORTE HORIZONTAL COM CARRINHO DE MÃO, DE CAIXA COM REVESTIMENTO CERÂMICO (UNIDADE: M2XKM). AF_04/2026</t>
  </si>
  <si>
    <t>TRANSPORTE HORIZONTAL COM CARRINHO DE MÃO, DE SACOS DE 20 KG (UNIDADE: KGXKM). AF_04/2026</t>
  </si>
  <si>
    <t>TRANSPORTE HORIZONTAL COM CARRINHO DE MÃO, DE SACOS DE 30 KG (UNIDADE: KGXKM). AF_04/2026</t>
  </si>
  <si>
    <t>TRANSPORTE HORIZONTAL COM CARRINHO DE MÃO, DE SACOS DE 50 KG (UNIDADE: KGXKM). AF_04/2026</t>
  </si>
  <si>
    <t>TRANSPORTE HORIZONTAL COM CARRINHO MANUAL RACIONAL, DE BLOCOS CERÂMICOS FURADOS NA HORIZONTAL DE 9X19X19CM (UNIDADE: BLOCOXKM). AF_04/2026</t>
  </si>
  <si>
    <t>TRANSPORTE HORIZONTAL COM CARRINHO MANUAL RACIONAL, DE BLOCOS VAZADOS DE CONCRETO OU CERÂMICO DE 19X19X39CM (UNIDADE: BLOCOXKM). AF_04/2026</t>
  </si>
  <si>
    <t>TRANSPORTE HORIZONTAL COM CARRINHO MINI PÁLETES, DE BLOCOS CERÂMICOS FURADOS NA HORIZONTAL DE 9X19X19CM (UNIDADE: BLOCOXKM). AF_04/2026</t>
  </si>
  <si>
    <t>TRANSPORTE HORIZONTAL COM CARRINHO MINI PÁLETES, DE BLOCOS CERÂMICOS FURADOS NA VERTICAL DE 19X19X39CM (UNIDADE: BLOCOXKM). AF_04/2026</t>
  </si>
  <si>
    <t>TRANSPORTE HORIZONTAL COM CARRINHO MINI PÁLETES, DE BLOCOS VAZADOS DE CONCRETO DE 19X19X39CM (UNIDADE: BLOCOXKM). AF_04/2026</t>
  </si>
  <si>
    <t>TRANSPORTE HORIZONTAL COM CARRINHO MINI PÁLETES, DE CAIXA COM REVESTIMENTO CERÂMICO (UNIDADE: M2XKM). AF_04/2026</t>
  </si>
  <si>
    <t>TRANSPORTE HORIZONTAL COM CARRINHO PLATAFORMA, DE BACIA SANITÁRIA, CAIXA ACOPLADA, TANQUE OU PIA (UNIDADE: UNIDXKM). AF_04/2026</t>
  </si>
  <si>
    <t>TRANSPORTE HORIZONTAL COM CARRINHO PLATAFORMA, DE BANCADA DE MÁRMORE OU GRANITO PARA COZINHA/LAVATÓRIO OU MÁRMORE SINTÉTICO COM CUBA INTEGRADA (UNIDADE: UNIDXKM). AF_04/2026</t>
  </si>
  <si>
    <t>TRANSPORTE HORIZONTAL COM CARRINHO PLATAFORMA, DE BARRAMENTO BLINDADO (UNIDADE: MXKM). AF_04/2026</t>
  </si>
  <si>
    <t>TRANSPORTE HORIZONTAL COM CARRINHO PLATAFORMA, DE BLOCOS CERÂMICOS FURADOS NA HORIZONTAL DE 9X19X19CM (UNIDADE: BLOCOXKM). AF_04/2026</t>
  </si>
  <si>
    <t>TRANSPORTE HORIZONTAL COM CARRINHO PLATAFORMA, DE BLOCOS VAZADOS DE CONCRETO OU CERÂMICO DE 19X19X39CM (UNIDADE: BLOCOXKM). AF_04/2026</t>
  </si>
  <si>
    <t>TRANSPORTE HORIZONTAL COM CARRINHO PLATAFORMA, DE CAIXA COM REVESTIMENTO CERÂMICO (UNIDADE: M2XKM). AF_04/2026</t>
  </si>
  <si>
    <t>TRANSPORTE HORIZONTAL COM CARRINHO PLATAFORMA, DE LATA DE 18 LITROS (UNIDADE: LXKM). AF_04/2026</t>
  </si>
  <si>
    <t>TRANSPORTE HORIZONTAL COM CARRINHO PLATAFORMA, DE SACOS DE 20 KG (UNIDADE: KGXKM). AF_04/2026</t>
  </si>
  <si>
    <t>TRANSPORTE HORIZONTAL COM CARRINHO PLATAFORMA, DE SACOS DE 30 KG (UNIDADE: KGXKM). AF_04/2026</t>
  </si>
  <si>
    <t>TRANSPORTE HORIZONTAL COM CARRINHO PLATAFORMA, DE SACOS DE 50 KG (UNIDADE: KGXKM). AF_04/2026</t>
  </si>
  <si>
    <t>TRANSPORTE HORIZONTAL COM CARRINHO PLATAFORMA, DE TELHA DE CONCRETO OU CERÂMICA (UNIDADE: M2XKM). AF_04/2026</t>
  </si>
  <si>
    <t>TRANSPORTE HORIZONTAL COM CARRINHO PÁLETES, 50 M, DE BLOCOS CERÂMICOS FURADOS NA HORIZONTAL DE 9X19X19CM. AF_04/2026</t>
  </si>
  <si>
    <t>TRANSPORTE HORIZONTAL COM CARRINHO PÁLETES, 50 M, DE BLOCOS CERÂMICOS FURADOS NA VERTICAL DE 19X19X39CM. AF_04/2026</t>
  </si>
  <si>
    <t>TRANSPORTE HORIZONTAL COM CARRINHO PÁLETES, 50 M, DE BLOCOS VAZADOS DE CONCRETO DE 19X19X39CM. AF_04/2026</t>
  </si>
  <si>
    <t>TRANSPORTE HORIZONTAL COM CARRINHO PÁLETES, 50 M, DE CAIXA COM REVESTIMENTO CERÂMICO. AF_04/2026</t>
  </si>
  <si>
    <t>TRANSPORTE HORIZONTAL COM CARRINHO RACIONAL, DE LATA DE 18 LITROS (UNIDADE: LXKM). AF_04/2026</t>
  </si>
  <si>
    <t>TRANSPORTE HORIZONTAL COM JERICA DE 60 L, DE MASSA/ GRANEL (UNIDADE: M3XKM). AF_04/2026</t>
  </si>
  <si>
    <t>TRANSPORTE HORIZONTAL COM JERICA DE 90 L, DE MASSA/ GRANEL (UNIDADE: M3XKM). AF_04/2026</t>
  </si>
  <si>
    <t>TRANSPORTE HORIZONTAL COM MANIPULADOR TELESCÓPICO, DE BACIA SANITÁRIA, CAIXA ACOPLADA, TANQUE OU PIA (UNIDADE: UNIDXKM). AF_04/2026</t>
  </si>
  <si>
    <t>TRANSPORTE HORIZONTAL COM MANIPULADOR TELESCÓPICO, DE BLOCOS CERÂMICOS FURADOS NA HORIZONTAL DE 9X19X19CM (UNIDADE: BLOCOXKM). AF_04/2026</t>
  </si>
  <si>
    <t>TRANSPORTE HORIZONTAL COM MANIPULADOR TELESCÓPICO, DE BLOCOS CERÂMICOS FURADOS NA VERTICAL DE 19X19X39CM (UNIDADE: BLOCOXKM). AF_04/2026</t>
  </si>
  <si>
    <t>TRANSPORTE HORIZONTAL COM MANIPULADOR TELESCÓPICO, DE BLOCOS VAZADOS DE CONCRETO DE 19X19X39CM (UNIDADE: BLOCOXKM). AF_04/2026</t>
  </si>
  <si>
    <t>TRANSPORTE HORIZONTAL COM MANIPULADOR TELESCÓPICO, DE CAIXA COM REVESTIMENTO CERÂMICO (UNIDADE: M2XKM). AF_04/2026</t>
  </si>
  <si>
    <t>TRANSPORTE HORIZONTAL COM MANIPULADOR TELESCÓPICO, DE LATA DE 18 LITROS (UNIDADE: LXKM). AF_04/2026</t>
  </si>
  <si>
    <t>TRANSPORTE HORIZONTAL COM MANIPULADOR TELESCÓPICO, DE PÁLETE DE SACOS (UNIDADE: KGXKM). AF_04/2026</t>
  </si>
  <si>
    <t>TRANSPORTE HORIZONTAL COM MANIPULADOR TELESCÓPICO, DE TELHA DE CONCRETO OU CERÂMICA (UNIDADE: M2XKM). AF_04/2026</t>
  </si>
  <si>
    <t>TRANSPORTE HORIZONTAL COM MANIPULADOR TELESCÓPICO, DE TELHAS TERMOACÚSTICAS, FIBROCIMENTO, AÇO ZINCADO, FIBROCIMENTO ESTRUTURAL, CANALETE 90 OU KALHETÃO (UNIDADE: M2XKM). AF_04/2026</t>
  </si>
  <si>
    <t>TRANSPORTE HORIZONTAL MANUAL, DE BACIA SANITÁRIA, CAIXA ACOPLADA, TANQUE OU PIA (UNIDADE: UNIDXKM). AF_04/2026</t>
  </si>
  <si>
    <t>TRANSPORTE HORIZONTAL MANUAL, DE BANCADA DE MÁRMORE OU GRANITO PARA COZINHA/LAVATÓRIO OU MÁRMORE SINTÉTICO COM CUBA INTEGRADA (UNIDADE: UNIDXKM). AF_04/2026</t>
  </si>
  <si>
    <t>TRANSPORTE HORIZONTAL MANUAL, DE BARRAMENTO BLINDADO (UNIDADE: MXKM). AF_04/2026</t>
  </si>
  <si>
    <t>TRANSPORTE HORIZONTAL MANUAL, DE BLOCOS CERÂMICOS FURADOS NA HORIZONTAL DE 9X19X19CM (UNIDADE: BLOCOXKM). AF_04/2026</t>
  </si>
  <si>
    <t>TRANSPORTE HORIZONTAL MANUAL, DE BLOCOS VAZADOS DE CONCRETO OU CERÂMICO DE 19X19X39CM (UNIDADE: BLOCOXKM). AF_04/2026</t>
  </si>
  <si>
    <t>TRANSPORTE HORIZONTAL MANUAL, DE CAIBROS DE MADEIRA COM SEÇÃO TRANSVERSAL DE 7,5 X 6 CM E 6 X 8 CM (UNIDADE: MXKM). AF_04/2026</t>
  </si>
  <si>
    <t>TRANSPORTE HORIZONTAL MANUAL, DE CAIXA COM REVESTIMENTO CERÂMICO (UNIDADE: M2XKM). AF_04/2026</t>
  </si>
  <si>
    <t>TRANSPORTE HORIZONTAL MANUAL, DE CALHA QUADRADA NÚMERO 24 - CORTE 33 (UNIDADE: MXKM). AF_04/2026</t>
  </si>
  <si>
    <t>TRANSPORTE HORIZONTAL MANUAL, DE COMPENSADO DE MADEIRA (UNIDADE: M2XKM). AF_04/2026</t>
  </si>
  <si>
    <t>TRANSPORTE HORIZONTAL MANUAL, DE JANELA (UNIDADE: M2XKM). AF_04/2026</t>
  </si>
  <si>
    <t>TRANSPORTE HORIZONTAL MANUAL, DE LATA DE 18 LITROS (UNIDADE: LXKM). AF_04/2026</t>
  </si>
  <si>
    <t>TRANSPORTE HORIZONTAL MANUAL, DE PORTA (UNIDADE: UNIDXKM). AF_04/2026</t>
  </si>
  <si>
    <t>TRANSPORTE HORIZONTAL MANUAL, DE RIPAS DE MADEIRA COM SEÇÃO TRANSVERSAL DE 1 X 5 CM E 2 X 5 CM (UNIDADE: MXKM). AF_04/2026</t>
  </si>
  <si>
    <t>TRANSPORTE HORIZONTAL MANUAL, DE SACOS DE 20 KG (UNIDADE: KGXKM). AF_04/2026</t>
  </si>
  <si>
    <t>TRANSPORTE HORIZONTAL MANUAL, DE SACOS DE 30 KG (UNIDADE: KGXKM). AF_04/2026</t>
  </si>
  <si>
    <t>TRANSPORTE HORIZONTAL MANUAL, DE SACOS DE 50 KG (UNIDADE: KGXKM). AF_04/2026</t>
  </si>
  <si>
    <t>TRANSPORTE HORIZONTAL MANUAL, DE TELA DE AÇO (UNIDADE: KGXKM). AF_04/2026</t>
  </si>
  <si>
    <t>TRANSPORTE HORIZONTAL MANUAL, DE TELHA DE CONCRETO OU CERÂMICA (UNIDADE: M2XKM). AF_04/2026</t>
  </si>
  <si>
    <t>TRANSPORTE HORIZONTAL MANUAL, DE TELHA DE FIBROCIMENTO OU TELHA ESTRUTURAL DE FIBROCIMENTO, CANALETE 90 OU KALHETÃO (UNIDADE: M2XKM). AF_04/2026</t>
  </si>
  <si>
    <t>TRANSPORTE HORIZONTAL MANUAL, DE TELHA TERMOACÚSTICA OU TELHA DE AÇO ZINCADO (UNIDADE: M2XKM). AF_04/2026</t>
  </si>
  <si>
    <t>TRANSPORTE HORIZONTAL MANUAL, DE TUBO DE AÇO CARBONO LEVE OU MÉDIO, PRETO OU GALVANIZADO, COM DIÂMETRO MAIOR QUE 125 MM E MENOR OU IGUAL A 150 MM (UNIDADE: MXKM). AF_04/2026</t>
  </si>
  <si>
    <t>TRANSPORTE HORIZONTAL MANUAL, DE TUBO DE AÇO CARBONO LEVE OU MÉDIO, PRETO OU GALVANIZADO, COM DIÂMETRO MAIOR QUE 20 MM E MENOR OU IGUAL A 32 MM (UNIDADE: MXKM). AF_04/2026</t>
  </si>
  <si>
    <t>TRANSPORTE HORIZONTAL MANUAL, DE TUBO DE AÇO CARBONO LEVE OU MÉDIO, PRETO OU GALVANIZADO, COM DIÂMETRO MAIOR QUE 32 MM E MENOR OU IGUAL A 65 MM (UNIDADE: MXKM). AF_04/2026</t>
  </si>
  <si>
    <t>TRANSPORTE HORIZONTAL MANUAL, DE TUBO DE AÇO CARBONO LEVE OU MÉDIO, PRETO OU GALVANIZADO, COM DIÂMETRO MAIOR QUE 65 MM E MENOR OU IGUAL A 90 MM (UNIDADE: MXKM). AF_04/2026</t>
  </si>
  <si>
    <t>TRANSPORTE HORIZONTAL MANUAL, DE TUBO DE AÇO CARBONO LEVE OU MÉDIO, PRETO OU GALVANIZADO, COM DIÂMETRO MAIOR QUE 90 MM E MENOR OU IGUAL A 125 MM (UNIDADE: MXKM). AF_04/2026</t>
  </si>
  <si>
    <t>TRANSPORTE HORIZONTAL MANUAL, DE TUBO DE AÇO CARBONO LEVE OU MÉDIO, PRETO OU GALVANIZADO, COM DIÂMETRO MENOR OU IGUAL A 20 MM (UNIDADE: MXKM). AF_04/2026</t>
  </si>
  <si>
    <t>TRANSPORTE HORIZONTAL MANUAL, DE TUBO DE COBRE - CLASSE E - COM DIÂMETRO MAIOR QUE 54 MM E MENOR OU IGUAL A 79 MM (UNIDADE: MXKM). AF_04/2026</t>
  </si>
  <si>
    <t>TRANSPORTE HORIZONTAL MANUAL, DE TUBO DE COBRE - CLASSE E - COM DIÂMETRO MAIOR QUE 79 MM E MENOR OU IGUAL A 104 MM (UNIDADE: MXKM). AF_04/2026</t>
  </si>
  <si>
    <t>TRANSPORTE HORIZONTAL MANUAL, DE TUBO DE COBRE - CLASSE E - COM DIÂMETRO MENOR OU IGUAL A 54 MM (UNIDADE: MXKM). AF_04/2026</t>
  </si>
  <si>
    <t>TRANSPORTE HORIZONTAL MANUAL, DE TUBO DE CPVC COM DIÂMETRO MAIOR QUE 73 MM E MENOR OU IGUAL A 89 MM (UNIDADE: MXKM). AF_04/2026</t>
  </si>
  <si>
    <t>TRANSPORTE HORIZONTAL MANUAL, DE TUBO DE CPVC COM DIÂMETRO MENOR OU IGUAL A 73 MM (UNIDADE: MXKM). AF_04/2026</t>
  </si>
  <si>
    <t>TRANSPORTE HORIZONTAL MANUAL, DE TUBO DE PPR - PN12 OU PN25 - COM DIÂMETRO MAIOR QUE 50 MM E MENOR OU IGUAL A 75 MM (UNIDADE: MXKM). AF_04/2026</t>
  </si>
  <si>
    <t>TRANSPORTE HORIZONTAL MANUAL, DE TUBO DE PPR - PN12 OU PN25 - COM DIÂMETRO MAIOR QUE 75 MM E MENOR OU IGUAL A 110 MM (UNIDADE: MXKM). AF_04/2026</t>
  </si>
  <si>
    <t>TRANSPORTE HORIZONTAL MANUAL, DE TUBO DE PPR - PN12 OU PN25 - COM DIÂMETRO MENOR OU IGUAL A 50 MM (UNIDADE: MXKM). AF_04/2026</t>
  </si>
  <si>
    <t>TRANSPORTE HORIZONTAL MANUAL, DE TUBO DE PVC SOLDÁVEL COM DIÂMETRO MAIOR QUE 60 MM E MENOR OU IGUAL A 85 MM (UNIDADE: MXKM). AF_04/2026</t>
  </si>
  <si>
    <t>TRANSPORTE HORIZONTAL MANUAL, DE TUBO DE PVC SOLDÁVEL COM DIÂMETRO MENOR OU IGUAL A 60 MM (UNIDADE: MXKM). AF_04/2026</t>
  </si>
  <si>
    <t>TRANSPORTE HORIZONTAL MANUAL, DE TUBO DE PVC SÉRIE NORMAL - ESGOTO PREDIAL, OU REFORÇADO PARA ESGOTO OU ÁGUAS PLUVIAIS PREDIAL, COM DIÂMETRO MAIOR QUE 100 MM E MENOR OU IGUAL A 150 MM (UNIDADE: MXKM). AF_04/2026</t>
  </si>
  <si>
    <t>TRANSPORTE HORIZONTAL MANUAL, DE TUBO DE PVC SÉRIE NORMAL - ESGOTO PREDIAL, OU REFORÇADO PARA ESGOTO OU ÁGUAS PLUVIAIS PREDIAL, COM DIÂMETRO MAIOR QUE 75 MM E MENOR OU IGUAL A 100 MM (UNIDADE: MXKM). AF_04/2026</t>
  </si>
  <si>
    <t>TRANSPORTE HORIZONTAL MANUAL, DE TUBO DE PVC SÉRIE NORMAL - ESGOTO PREDIAL, OU REFORÇADO PARA ESGOTO OU ÁGUAS PLUVIAIS PREDIAL, COM DIÂMETRO MENOR OU IGUAL A 75 MM (UNIDADE: MXKM). AF_04/2026</t>
  </si>
  <si>
    <t>TRANSPORTE HORIZONTAL MANUAL, DE TÁBUAS DE MADEIRA COM SEÇÃO TRANSVERSAL DE 2,5 X 25 CM E 2,5 X 30 CM (UNIDADE: MXKM). AF_04/2026</t>
  </si>
  <si>
    <t>TRANSPORTE HORIZONTAL MANUAL, DE VERGALHÕES DE AÇO COM DIÂMETRO DE 10 MM; 12,5 MM; 16 MM; 20 MM; 25 MM OU 32 MM (UNIDADE: KGXKM). AF_04/2026</t>
  </si>
  <si>
    <t>TRANSPORTE HORIZONTAL MANUAL, DE VERGALHÕES DE AÇO COM DIÂMETRO DE 5 MM (UNIDADE: KGXKM). AF_04/2026</t>
  </si>
  <si>
    <t>TRANSPORTE HORIZONTAL MANUAL, DE VERGALHÕES DE AÇO COM DIÂMETRO DE 6,3 MM (UNIDADE: KGXKM). AF_04/2026</t>
  </si>
  <si>
    <t>TRANSPORTE HORIZONTAL MANUAL, DE VERGALHÕES DE AÇO COM DIÂMETRO DE 8 MM (UNIDADE: KGXKM). AF_04/2026</t>
  </si>
  <si>
    <t>TRANSPORTE HORIZONTAL MANUAL, DE VIDRO (UNIDADE: M2XKM). AF_04/2026</t>
  </si>
  <si>
    <t>TRANSPORTE HORIZONTAL MANUAL, DE VIGAS DE MADEIRA COM SEÇÃO TRANSVERSAL DE 5 X 12 CM (UNIDADE: MXKM). AF_04/2026</t>
  </si>
  <si>
    <t>TRANSPORTE HORIZONTAL MANUAL, DE VIGAS DE MADEIRA COM SEÇÃO TRANSVERSAL DE 6 X 16 CM (UNIDADE: MXKM). AF_04/2026</t>
  </si>
  <si>
    <t>TRANSPORTE VERTICAL MANUAL, 1 PAVIMENTO, DE BACIA SANITÁRIA, CAIXA ACOPLADA, TANQUE OU PIA (UNIDADE: UNID). AF_04/2026</t>
  </si>
  <si>
    <t>TRANSPORTE VERTICAL MANUAL, 1 PAVIMENTO, DE BLOCOS CERÂMICOS FURADOS NA HORIZONTAL DE 9X19X19CM (UNIDADE: BLOCO). AF_04/2026</t>
  </si>
  <si>
    <t>TRANSPORTE VERTICAL MANUAL, 1 PAVIMENTO, DE BLOCOS VAZADOS DE CONCRETO OU CERÂMICO DE 19X19X39CM (UNIDADE: BLOCO). AF_04/2026</t>
  </si>
  <si>
    <t>TRANSPORTE VERTICAL MANUAL, 1 PAVIMENTO, DE CAIXA COM REVESTIMENTO CERÂMICO (UNIDADE: M2). AF_04/2026</t>
  </si>
  <si>
    <t>TRANSPORTE VERTICAL MANUAL, 1 PAVIMENTO, DE JANELA (UNIDADE: M2). AF_04/2026</t>
  </si>
  <si>
    <t>TRANSPORTE VERTICAL MANUAL, 1 PAVIMENTO, DE LATA DE 18 LITROS (UNIDADE: L). AF_04/2026</t>
  </si>
  <si>
    <t>TRANSPORTE VERTICAL MANUAL, 1 PAVIMENTO, DE PORTA (UNIDADE: UNID). AF_04/2026</t>
  </si>
  <si>
    <t>TRANSPORTE VERTICAL MANUAL, 1 PAVIMENTO, DE SACOS DE 20 KG (UNIDADE: KG). AF_04/2026</t>
  </si>
  <si>
    <t>TRANSPORTE VERTICAL MANUAL, 1 PAVIMENTO, DE SACOS DE 30 KG (UNIDADE: KG). AF_04/2026</t>
  </si>
  <si>
    <t>TRANSPORTE VERTICAL MANUAL, 1 PAVIMENTO, DE SACOS DE 50 KG (UNIDADE: KG). AF_04/2026</t>
  </si>
  <si>
    <t>TRANSPORTE VERTICAL MANUAL, 1 PAVIMENTO, DE VIDRO (UNIDADE: M2). AF_04/2026</t>
  </si>
  <si>
    <t>TRANSPORTE VERTICAL, BANCADA DE MÁRMORE OU GRANITO PARA COZINHA/LAVATÓRIO OU MÁRMORE SINTÉTICO COM CUBA INTEGRADA, MANUAL, 1 PAVIMENTO, (UNIDADE: UNID). AF_04/2026</t>
  </si>
  <si>
    <t>CARGA DE MISTURA ASFÁLTICA EM CAMINHÃO BASCULANTE 10 M³ (UNIDADE: M3). AF_02/2026</t>
  </si>
  <si>
    <t>CARGA DE MISTURA ASFÁLTICA EM CAMINHÃO BASCULANTE 10 M³ (UNIDADE: T). AF_02/2026</t>
  </si>
  <si>
    <t>CARGA DE MISTURA ASFÁLTICA EM CAMINHÃO BASCULANTE 14 M³ (UNIDADE: M3). AF_02/2026</t>
  </si>
  <si>
    <t>CARGA DE MISTURA ASFÁLTICA EM CAMINHÃO BASCULANTE 14 M³ (UNIDADE: T). AF_02/2026</t>
  </si>
  <si>
    <t>CARGA DE MISTURA ASFÁLTICA EM CAMINHÃO BASCULANTE 18 M³ (UNIDADE: M3). AF_02/2026</t>
  </si>
  <si>
    <t>CARGA DE MISTURA ASFÁLTICA EM CAMINHÃO BASCULANTE 18 M³ (UNIDADE: T). AF_02/2026</t>
  </si>
  <si>
    <t>CARGA DE MISTURA ASFÁLTICA EM CAMINHÃO BASCULANTE 6 M³ (UNIDADE: M3). AF_02/2026</t>
  </si>
  <si>
    <t>CARGA DE MISTURA ASFÁLTICA EM CAMINHÃO BASCULANTE 6 M³ (UNIDADE: T). AF_02/2026</t>
  </si>
  <si>
    <t>CARGA DE ÁGUA EM CAMINHÃO PIPA 10 M³. AF_02/2026</t>
  </si>
  <si>
    <t>CARGA DE ÁGUA EM CAMINHÃO PIPA 14 M³. AF_02/2026</t>
  </si>
  <si>
    <t>CARGA DE ÁGUA EM CAMINHÃO PIPA 6 M³. AF_02/2026</t>
  </si>
  <si>
    <t>CARGA, MANOBRA E DESCARGA DE CAÇAMBA DE ENTULHO EM CAMINHÃO POLIGUINDASTE 8 M3. AF_02/2026</t>
  </si>
  <si>
    <t>CARGA, MANOBRA E DESCARGA DE ELEMENTOS PRÉ-FABRICADOS DE ATÉ 1,0 T EM CAMINHÃO CAVALO MECÂNICO COM SEMIRREBOQUE 30T. AF_02/2026</t>
  </si>
  <si>
    <t>CARGA, MANOBRA E DESCARGA DE ELEMENTOS PRÉ-FABRICADOS DE MAIS DE 1,0 T EM CAMINHÃO CAVALO MECÂNICO COM SEMIRREBOQUE 30T. AF_02/2026</t>
  </si>
  <si>
    <t>CARGA, MANOBRA E DESCARGA DE ENTULHO EM CAMINHÃO BASCULANTE 10 M³ - CARGA COM ESCAVADEIRA HIDRÁULICA (CAÇAMBA DE 0,80 M³ / 111 HP) E DESCARGA LIVRE (UNIDADE: M3). AF_02/2026</t>
  </si>
  <si>
    <t>CARGA, MANOBRA E DESCARGA DE ENTULHO EM CAMINHÃO BASCULANTE 10 M³ - CARGA COM ESCAVADEIRA HIDRÁULICA (CAÇAMBA DE 0,80 M³ / 111 HP) E DESCARGA LIVRE (UNIDADE: T). AF_02/2026</t>
  </si>
  <si>
    <t>CARGA, MANOBRA E DESCARGA DE ENTULHO EM CAMINHÃO BASCULANTE 14 M³ - CARGA COM ESCAVADEIRA HIDRÁULICA (CAÇAMBA DE 0,80 M³ / 111 HP) E DESCARGA LIVRE (UNIDADE: M3). AF_02/2026</t>
  </si>
  <si>
    <t>CARGA, MANOBRA E DESCARGA DE ENTULHO EM CAMINHÃO BASCULANTE 14 M³ - CARGA COM ESCAVADEIRA HIDRÁULICA (CAÇAMBA DE 0,80 M³ / 111 HP) E DESCARGA LIVRE (UNIDADE: T). AF_02/2026</t>
  </si>
  <si>
    <t>CARGA, MANOBRA E DESCARGA DE ENTULHO EM CAMINHÃO BASCULANTE 18 M³ - CARGA COM ESCAVADEIRA HIDRÁULICA (CAÇAMBA DE 0,80 M³ / 111 HP) E DESCARGA LIVRE (UNIDADE: M3). AF_02/2026</t>
  </si>
  <si>
    <t>CARGA, MANOBRA E DESCARGA DE ENTULHO EM CAMINHÃO BASCULANTE 18 M³ - CARGA COM ESCAVADEIRA HIDRÁULICA (CAÇAMBA DE 0,80 M³ / 111 HP) E DESCARGA LIVRE (UNIDADE: T). AF_02/2026</t>
  </si>
  <si>
    <t>CARGA, MANOBRA E DESCARGA DE ENTULHO EM CAMINHÃO BASCULANTE 6 M³ - CARGA COM ESCAVADEIRA HIDRÁULICA (CAÇAMBA DE 0,80 M³ / 111 HP) E DESCARGA LIVRE (UNIDADE: M3). AF_02/2026</t>
  </si>
  <si>
    <t>CARGA, MANOBRA E DESCARGA DE ENTULHO EM CAMINHÃO BASCULANTE 6 M³ - CARGA COM ESCAVADEIRA HIDRÁULICA (CAÇAMBA DE 0,80 M³ / 111 HP) E DESCARGA LIVRE (UNIDADE: T). AF_02/2026</t>
  </si>
  <si>
    <t>CARGA, MANOBRA E DESCARGA DE PERFIL METÁLICO EM CAMINHÃO CARROCERIA COM GUINDAUTO (MUNCK) 11,7 TM. AF_02/2026</t>
  </si>
  <si>
    <t>CARGA, MANOBRA E DESCARGA DE PERFIL METÁLICO EM CAMINHÃO CARROCERIA COM GUINDAUTO (MUNCK) 42,3 TM. AF_02/2026</t>
  </si>
  <si>
    <t>CARGA, MANOBRA E DESCARGA DE POSTE DE CONCRETO EM CAMINHÃO CARROCERIA COM GUINDAUTO (MUNCK) 11,7 TM. AF_02/2026</t>
  </si>
  <si>
    <t>CARGA, MANOBRA E DESCARGA DE POSTES DE CONCRETO EM CAMINHÃO CARROCERIA COM GUINDAUTO (MUNCK) 42,3 TM. AF_02/2026</t>
  </si>
  <si>
    <t>CARGA, MANOBRA E DESCARGA DE SOLOS E MATERIAIS GRANULARES EM CAMINHÃO BASCULANTE 10 M³ - CARGA COM ESCAVADEIRA HIDRÁULICA (CAÇAMBA DE 1,20 M³ / 155 HP) E DESCARGA LIVRE (UNIDADE: M3). AF_02/2026</t>
  </si>
  <si>
    <t>CARGA, MANOBRA E DESCARGA DE SOLOS E MATERIAIS GRANULARES EM CAMINHÃO BASCULANTE 10 M³ - CARGA COM ESCAVADEIRA HIDRÁULICA (CAÇAMBA DE 1,20 M³ / 155 HP) E DESCARGA LIVRE (UNIDADE: T). AF_02/2026</t>
  </si>
  <si>
    <t>CARGA, MANOBRA E DESCARGA DE SOLOS E MATERIAIS GRANULARES EM CAMINHÃO BASCULANTE 10 M³ - CARGA COM PÁ CARREGADEIRA (CAÇAMBA DE 1,7 A 2,8 M³ / 128 HP) E DESCARGA LIVRE (UNIDADE: M3). AF_02/2026</t>
  </si>
  <si>
    <t>CARGA, MANOBRA E DESCARGA DE SOLOS E MATERIAIS GRANULARES EM CAMINHÃO BASCULANTE 10 M³ - CARGA COM PÁ CARREGADEIRA (CAÇAMBA DE 1,7 A 2,8 M³ / 128 HP) E DESCARGA LIVRE (UNIDADE: T). AF_02/2026</t>
  </si>
  <si>
    <t>CARGA, MANOBRA E DESCARGA DE SOLOS E MATERIAIS GRANULARES EM CAMINHÃO BASCULANTE 14 M³ - CARGA COM ESCAVADEIRA HIDRÁULICA (CAÇAMBA DE 1,20 M³ / 155 HP) E DESCARGA LIVRE (UNIDADE: M3). AF_02/2026</t>
  </si>
  <si>
    <t>CARGA, MANOBRA E DESCARGA DE SOLOS E MATERIAIS GRANULARES EM CAMINHÃO BASCULANTE 14 M³ - CARGA COM ESCAVADEIRA HIDRÁULICA (CAÇAMBA DE 1,20 M³ / 155 HP) E DESCARGA LIVRE (UNIDADE: T). AF_02/2026</t>
  </si>
  <si>
    <t>CARGA, MANOBRA E DESCARGA DE SOLOS E MATERIAIS GRANULARES EM CAMINHÃO BASCULANTE 14 M³ - CARGA COM PÁ CARREGADEIRA (CAÇAMBA DE 1,7 A 2,8 M³ / 128 HP) E DESCARGA LIVRE (UNIDADE: M3). AF_02/2026</t>
  </si>
  <si>
    <t>CARGA, MANOBRA E DESCARGA DE SOLOS E MATERIAIS GRANULARES EM CAMINHÃO BASCULANTE 14 M³ - CARGA COM PÁ CARREGADEIRA (CAÇAMBA DE 1,7 A 2,8 M³ / 128 HP) E DESCARGA LIVRE (UNIDADE: T). AF_02/2026</t>
  </si>
  <si>
    <t>CARGA, MANOBRA E DESCARGA DE SOLOS E MATERIAIS GRANULARES EM CAMINHÃO BASCULANTE 18 M³ - CARGA COM ESCAVADEIRA HIDRÁULICA (CAÇAMBA DE 1,20 M³ / 155 HP) E DESCARGA LIVRE (UNIDADE: M3). AF_02/2026</t>
  </si>
  <si>
    <t>CARGA, MANOBRA E DESCARGA DE SOLOS E MATERIAIS GRANULARES EM CAMINHÃO BASCULANTE 18 M³ - CARGA COM ESCAVADEIRA HIDRÁULICA (CAÇAMBA DE 1,20 M³ / 155 HP) E DESCARGA LIVRE (UNIDADE: T). AF_02/2026</t>
  </si>
  <si>
    <t>CARGA, MANOBRA E DESCARGA DE SOLOS E MATERIAIS GRANULARES EM CAMINHÃO BASCULANTE 18 M³ - CARGA COM PÁ CARREGADEIRA (CAÇAMBA DE 1,7 A 2,8 M³ / 128 HP) E DESCARGA LIVRE (UNIDADE: M3). AF_02/2026</t>
  </si>
  <si>
    <t>CARGA, MANOBRA E DESCARGA DE SOLOS E MATERIAIS GRANULARES EM CAMINHÃO BASCULANTE 18 M³ - CARGA COM PÁ CARREGADEIRA (CAÇAMBA DE 1,7 A 2,8 M³ / 128 HP) E DESCARGA LIVRE (UNIDADE: T). AF_02/2026</t>
  </si>
  <si>
    <t>CARGA, MANOBRA E DESCARGA DE SOLOS E MATERIAIS GRANULARES EM CAMINHÃO BASCULANTE 6 M³ - CARGA COM ESCAVADEIRA HIDRÁULICA (CAÇAMBA DE 1,20 M³ / 155 HP) E DESCARGA LIVRE (UNIDADE: M3). AF_02/2026</t>
  </si>
  <si>
    <t>CARGA, MANOBRA E DESCARGA DE SOLOS E MATERIAIS GRANULARES EM CAMINHÃO BASCULANTE 6 M³ - CARGA COM ESCAVADEIRA HIDRÁULICA (CAÇAMBA DE 1,20 M³ / 155 HP) E DESCARGA LIVRE (UNIDADE: T). AF_02/2026</t>
  </si>
  <si>
    <t>CARGA, MANOBRA E DESCARGA DE SOLOS E MATERIAIS GRANULARES EM CAMINHÃO BASCULANTE 6 M³ - CARGA COM PÁ CARREGADEIRA (CAÇAMBA DE 1,7 A 2,8 M³ / 128 HP) E DESCARGA LIVRE (UNIDADE: M3). AF_02/2026</t>
  </si>
  <si>
    <t>CARGA, MANOBRA E DESCARGA DE SOLOS E MATERIAIS GRANULARES EM CAMINHÃO BASCULANTE 6 M³ - CARGA COM PÁ CARREGADEIRA (CAÇAMBA DE 1,7 A 2,8 M³ / 128 HP) E DESCARGA LIVRE (UNIDADE: T). AF_02/2026</t>
  </si>
  <si>
    <t>CARGA, MANOBRA E DESCARGA DE TUBOS DE CONCRETO, DN 1000 MM, EM CAMINHÃO CARROCERIA COM GUINDAUTO (MUNCK) 11,7 TM. AF_02/2026</t>
  </si>
  <si>
    <t>CARGA, MANOBRA E DESCARGA DE TUBOS DE CONCRETO, DN 1000 MM, EM CAMINHÃO CARROCERIA COM GUINDAUTO (MUNCK) 42,3 TM. AF_02/2026</t>
  </si>
  <si>
    <t>CARGA, MANOBRA E DESCARGA DE TUBOS DE CONCRETO, DN 1200 MM, EM CAMINHÃO CARROCERIA COM GUINDAUTO (MUNCK) 11,7 TM. AF_02/2026</t>
  </si>
  <si>
    <t>CARGA, MANOBRA E DESCARGA DE TUBOS DE CONCRETO, DN 1200 MM, EM CAMINHÃO CARROCERIA COM GUINDAUTO (MUNCK) 42,3 TM. AF_02/2026</t>
  </si>
  <si>
    <t>CARGA, MANOBRA E DESCARGA DE TUBOS DE CONCRETO, DN 400 MM, EM CAMINHÃO CARROCERIA COM GUINDAUTO (MUNCK) 11,7 TM. AF_02/2026</t>
  </si>
  <si>
    <t>CARGA, MANOBRA E DESCARGA DE TUBOS DE CONCRETO, DN 400 MM, EM CAMINHÃO CARROCERIA COM GUINDAUTO (MUNCK) 42,3 TM. AF_02/2026</t>
  </si>
  <si>
    <t>CARGA, MANOBRA E DESCARGA DE TUBOS DE CONCRETO, DN 500 MM, EM CAMINHÃO CARROCERIA COM GUINDAUTO (MUNCK) 11,7 TM. AF_02/2026</t>
  </si>
  <si>
    <t>CARGA, MANOBRA E DESCARGA DE TUBOS DE CONCRETO, DN 500 MM, EM CAMINHÃO CARROCERIA COM GUINDAUTO (MUNCK) 42,3 TM. AF_02/2026</t>
  </si>
  <si>
    <t>CARGA, MANOBRA E DESCARGA DE TUBOS DE CONCRETO, DN 600 MM, EM CAMINHÃO CARROCERIA COM GUINDAUTO (MUNCK) 11,7 TM. AF_02/2026</t>
  </si>
  <si>
    <t>CARGA, MANOBRA E DESCARGA DE TUBOS DE CONCRETO, DN 600 MM, EM CAMINHÃO CARROCERIA COM GUINDAUTO (MUNCK) 42,3 TM. AF_02/2026</t>
  </si>
  <si>
    <t>CARGA, MANOBRA E DESCARGA DE TUBOS DE CONCRETO, DN 700 MM, EM CAMINHÃO CARROCERIA COM GUINDAUTO (MUNCK) 11,7 TM. AF_02/2026</t>
  </si>
  <si>
    <t>CARGA, MANOBRA E DESCARGA DE TUBOS DE CONCRETO, DN 700 MM, EM CAMINHÃO CARROCERIA COM GUINDAUTO (MUNCK) 42,3 TM. AF_02/2026</t>
  </si>
  <si>
    <t>CARGA, MANOBRA E DESCARGA DE TUBOS DE CONCRETO, DN 800 MM, EM CAMINHÃO CARROCERIA COM GUINDAUTO (MUNCK) 11,7 TM. AF_02/2026</t>
  </si>
  <si>
    <t>CARGA, MANOBRA E DESCARGA DE TUBOS DE CONCRETO, DN 800 MM, EM CAMINHÃO CARROCERIA COM GUINDAUTO (MUNCK) 42,3 TM. AF_02/2026</t>
  </si>
  <si>
    <t>CARGA, MANOBRA E DESCARGA DE TUBOS DE CONCRETO, DN 900 MM, EM CAMINHÃO CARROCERIA COM GUINDAUTO (MUNCK) 11,7 TM. AF_02/2026</t>
  </si>
  <si>
    <t>CARGA, MANOBRA E DESCARGA DE TUBOS DE CONCRETO, DN 900 MM, EM CAMINHÃO CARROCERIA COM GUINDAUTO (MUNCK) 42,3 TM. AF_02/2026</t>
  </si>
  <si>
    <t>CARGA, MANOBRA E DESCARGA DE TUBOS DE CONCRETO, DN MENOR OU IGUAL A 300 MM, EM CAMINHÃO CARROCERIA COM GUINDAUTO (MUNCK) 11,7 TM. AF_02/2026</t>
  </si>
  <si>
    <t>CARGA, MANOBRA E DESCARGA DE TUBOS DE CONCRETO, DN MENOR OU IGUAL A 300 MM, EM CAMINHÃO CARROCERIA COM GUINDAUTO (MUNCK) 42,3 TM. AF_02/2026</t>
  </si>
  <si>
    <t>CARGA, MANOBRA E DESCARGA DE TUBOS METÁLICOS, DN 1000 MM, EM CAMINHÃO CARROCERIA COM GUINDAUTO (MUNCK) 11,7 TM. AF_02/2026</t>
  </si>
  <si>
    <t>CARGA, MANOBRA E DESCARGA DE TUBOS METÁLICOS, DN 1000 MM, EM CAMINHÃO CARROCERIA COM GUINDAUTO (MUNCK) 42,3 TM. AF_02/2026</t>
  </si>
  <si>
    <t>CARGA, MANOBRA E DESCARGA DE TUBOS METÁLICOS, DN 1200 MM, EM CAMINHÃO CARROCERIA COM GUINDAUTO (MUNCK) 11,7 TM. AF_02/2026</t>
  </si>
  <si>
    <t>CARGA, MANOBRA E DESCARGA DE TUBOS METÁLICOS, DN 1200 MM, EM CAMINHÃO CARROCERIA COM GUINDAUTO (MUNCK) 42,3 TM. AF_02/2026</t>
  </si>
  <si>
    <t>CARGA, MANOBRA E DESCARGA DE TUBOS METÁLICOS, DN 200 MM, EM CAMINHÃO CARROCERIA COM GUINDAUTO (MUNCK) 11,7 TM. AF_02/2026</t>
  </si>
  <si>
    <t>CARGA, MANOBRA E DESCARGA DE TUBOS METÁLICOS, DN 200 MM, EM CAMINHÃO CARROCERIA COM GUINDAUTO (MUNCK) 42,3 TM. AF_02/2026</t>
  </si>
  <si>
    <t>CARGA, MANOBRA E DESCARGA DE TUBOS METÁLICOS, DN 250 MM, EM CAMINHÃO CARROCERIA COM GUINDAUTO (MUNCK) 11,7 TM. AF_02/2026</t>
  </si>
  <si>
    <t>CARGA, MANOBRA E DESCARGA DE TUBOS METÁLICOS, DN 250 MM, EM CAMINHÃO CARROCERIA COM GUINDAUTO (MUNCK) 42,3 TM. AF_02/2026</t>
  </si>
  <si>
    <t>CARGA, MANOBRA E DESCARGA DE TUBOS METÁLICOS, DN 300 MM, EM CAMINHÃO CARROCERIA COM GUINDAUTO (MUNCK) 11,7 TM. AF_02/2026</t>
  </si>
  <si>
    <t>CARGA, MANOBRA E DESCARGA DE TUBOS METÁLICOS, DN 300 MM, EM CAMINHÃO CARROCERIA COM GUINDAUTO (MUNCK) 42,3 TM. AF_02/2026</t>
  </si>
  <si>
    <t>CARGA, MANOBRA E DESCARGA DE TUBOS METÁLICOS, DN 350 MM, EM CAMINHÃO CARROCERIA COM GUINDAUTO (MUNCK) 11,7 TM. AF_02/2026</t>
  </si>
  <si>
    <t>CARGA, MANOBRA E DESCARGA DE TUBOS METÁLICOS, DN 350 MM, EM CAMINHÃO CARROCERIA COM GUINDAUTO (MUNCK) 42,3 TM. AF_02/2026</t>
  </si>
  <si>
    <t>CARGA, MANOBRA E DESCARGA DE TUBOS METÁLICOS, DN 400 MM, EM CAMINHÃO CARROCERIA COM GUINDAUTO (MUNCK) 11,7 TM. AF_02/2026</t>
  </si>
  <si>
    <t>CARGA, MANOBRA E DESCARGA DE TUBOS METÁLICOS, DN 400 MM, EM CAMINHÃO CARROCERIA COM GUINDAUTO (MUNCK) 42,3 TM. AF_02/2026</t>
  </si>
  <si>
    <t>CARGA, MANOBRA E DESCARGA DE TUBOS METÁLICOS, DN 500 MM, EM CAMINHÃO CARROCERIA COM GUINDAUTO (MUNCK) 11,7 TM. AF_02/2026</t>
  </si>
  <si>
    <t>CARGA, MANOBRA E DESCARGA DE TUBOS METÁLICOS, DN 500 MM, EM CAMINHÃO CARROCERIA COM GUINDAUTO (MUNCK) 42,3 TM. AF_02/2026</t>
  </si>
  <si>
    <t>CARGA, MANOBRA E DESCARGA DE TUBOS METÁLICOS, DN 600 MM, EM CAMINHÃO CARROCERIA COM GUINDAUTO (MUNCK) 11,7 TM. AF_02/2026</t>
  </si>
  <si>
    <t>CARGA, MANOBRA E DESCARGA DE TUBOS METÁLICOS, DN 600 MM, EM CAMINHÃO CARROCERIA COM GUINDAUTO (MUNCK) 42,3 TM. AF_02/2026</t>
  </si>
  <si>
    <t>CARGA, MANOBRA E DESCARGA DE TUBOS METÁLICOS, DN 700 MM, EM CAMINHÃO CARROCERIA COM GUINDAUTO (MUNCK) 11,7 TM. AF_02/2026</t>
  </si>
  <si>
    <t>CARGA, MANOBRA E DESCARGA DE TUBOS METÁLICOS, DN 700 MM, EM CAMINHÃO CARROCERIA COM GUINDAUTO (MUNCK) 42,3 TM. AF_02/2026</t>
  </si>
  <si>
    <t>CARGA, MANOBRA E DESCARGA DE TUBOS METÁLICOS, DN 800 MM, EM CAMINHÃO CARROCERIA COM GUINDAUTO (MUNCK) 11,7 TM. AF_02/2026</t>
  </si>
  <si>
    <t>CARGA, MANOBRA E DESCARGA DE TUBOS METÁLICOS, DN 800 MM, EM CAMINHÃO CARROCERIA COM GUINDAUTO (MUNCK) 42,3 TM. AF_02/2026</t>
  </si>
  <si>
    <t>CARGA, MANOBRA E DESCARGA DE TUBOS METÁLICOS, DN 900 MM, EM CAMINHÃO CARROCERIA COM GUINDAUTO (MUNCK) 11,7 TM. AF_02/2026</t>
  </si>
  <si>
    <t>CARGA, MANOBRA E DESCARGA DE TUBOS METÁLICOS, DN 900 MM, EM CAMINHÃO CARROCERIA COM GUINDAUTO (MUNCK) 42,3 TM. AF_02/2026</t>
  </si>
  <si>
    <t>CARGA, MANOBRA E DESCARGA DE TUBOS METÁLICOS, DN MENOR OU IGUAL A 150 MM, EM CAMINHÃO CARROCERIA COM GUINDAUTO (MUNCK) 11,7 TM. AF_02/2026</t>
  </si>
  <si>
    <t>CARGA, MANOBRA E DESCARGA DE TUBOS METÁLICOS, DN MENOR OU IGUAL A 150 MM, EM CAMINHÃO CARROCERIA COM GUINDAUTO (MUNCK) 42,3 TM. AF_02/2026</t>
  </si>
  <si>
    <t>CARGA, MANOBRA E DESCARGA DE TUBOS PLÁSTICOS, DN 1000 MM, EM CAMINHÃO CARROCERIA COM GUINDAUTO (MUNCK) 11,7 TM. AF_02/2026</t>
  </si>
  <si>
    <t>CARGA, MANOBRA E DESCARGA DE TUBOS PLÁSTICOS, DN 1000 MM, EM CAMINHÃO CARROCERIA COM GUINDAUTO (MUNCK) 42,3 TM. AF_02/2026</t>
  </si>
  <si>
    <t>CARGA, MANOBRA E DESCARGA DE TUBOS PLÁSTICOS, DN 1200 MM, EM CAMINHÃO CARROCERIA COM GUINDAUTO (MUNCK) 11,7 TM. AF_02/2026</t>
  </si>
  <si>
    <t>CARGA, MANOBRA E DESCARGA DE TUBOS PLÁSTICOS, DN 1200 MM, EM CAMINHÃO CARROCERIA COM GUINDAUTO (MUNCK) 42,3 TM. AF_02/2026</t>
  </si>
  <si>
    <t>CARGA, MANOBRA E DESCARGA DE TUBOS PLÁSTICOS, DN 250 MM, EM CAMINHÃO CARROCERIA COM GUINDAUTO (MUNCK) 11,7 TM. AF_02/2026</t>
  </si>
  <si>
    <t>CARGA, MANOBRA E DESCARGA DE TUBOS PLÁSTICOS, DN 250 MM, EM CAMINHÃO CARROCERIA COM GUINDAUTO (MUNCK) 42,3 TM. AF_02/2026</t>
  </si>
  <si>
    <t>CARGA, MANOBRA E DESCARGA DE TUBOS PLÁSTICOS, DN 300 MM, EM CAMINHÃO CARROCERIA COM GUINDAUTO (MUNCK) 11,7 TM. AF_02/2026</t>
  </si>
  <si>
    <t>CARGA, MANOBRA E DESCARGA DE TUBOS PLÁSTICOS, DN 300 MM, EM CAMINHÃO CARROCERIA COM GUINDAUTO (MUNCK) 42,3 TM. AF_02/2026</t>
  </si>
  <si>
    <t>CARGA, MANOBRA E DESCARGA DE TUBOS PLÁSTICOS, DN 400 MM, EM CAMINHÃO CARROCERIA COM GUINDAUTO (MUNCK) 11,7 TM. AF_02/2026</t>
  </si>
  <si>
    <t>CARGA, MANOBRA E DESCARGA DE TUBOS PLÁSTICOS, DN 400 MM, EM CAMINHÃO CARROCERIA COM GUINDAUTO (MUNCK) 42,3 TM. AF_02/2026</t>
  </si>
  <si>
    <t>CARGA, MANOBRA E DESCARGA DE TUBOS PLÁSTICOS, DN 500 MM, EM CAMINHÃO CARROCERIA COM GUINDAUTO (MUNCK) 11,7 TM. AF_02/2026</t>
  </si>
  <si>
    <t>CARGA, MANOBRA E DESCARGA DE TUBOS PLÁSTICOS, DN 500 MM, EM CAMINHÃO CARROCERIA COM GUINDAUTO (MUNCK) 42,3 TM. AF_02/2026</t>
  </si>
  <si>
    <t>CARGA, MANOBRA E DESCARGA DE TUBOS PLÁSTICOS, DN 600 MM, EM CAMINHÃO CARROCERIA COM GUINDAUTO (MUNCK) 11,7 TM. AF_02/2026</t>
  </si>
  <si>
    <t>CARGA, MANOBRA E DESCARGA DE TUBOS PLÁSTICOS, DN 600 MM, EM CAMINHÃO CARROCERIA COM GUINDAUTO (MUNCK) 42,3 TM. AF_02/2026</t>
  </si>
  <si>
    <t>CARGA, MANOBRA E DESCARGA DE TUBOS PLÁSTICOS, DN 750 MM, EM CAMINHÃO CARROCERIA COM GUINDAUTO (MUNCK) 11,7 TM. AF_02/2026</t>
  </si>
  <si>
    <t>CARGA, MANOBRA E DESCARGA DE TUBOS PLÁSTICOS, DN 750 MM, EM CAMINHÃO CARROCERIA COM GUINDAUTO (MUNCK) 42,3 TM. AF_02/2026</t>
  </si>
  <si>
    <t>CARGA, MANOBRA E DESCARGA DE TUBOS PLÁSTICOS, DN 900 MM, EM CAMINHÃO CARROCERIA COM GUINDAUTO (MUNCK) 11,7 TM. AF_02/2026</t>
  </si>
  <si>
    <t>CARGA, MANOBRA E DESCARGA DE TUBOS PLÁSTICOS, DN 900 MM, EM CAMINHÃO CARROCERIA COM GUINDAUTO (MUNCK) 42,3 TM. AF_02/2026</t>
  </si>
  <si>
    <t>CARGA, MANOBRA E DESCARGA DE ÁGUA EM CAMINHÃO PIPA 10 M³. AF_02/2026</t>
  </si>
  <si>
    <t>CARGA, MANOBRA E DESCARGA DE ÁGUA EM CAMINHÃO PIPA 14 M³. AF_02/2026</t>
  </si>
  <si>
    <t>CARGA, MANOBRA E DESCARGA DE ÁGUA EM CAMINHÃO PIPA 6 M³. AF_02/2026</t>
  </si>
  <si>
    <t>CARGA, MANOBRA E DESCARGA MANUAL DE BLOCO CERAMICO FURADO NA HORIZONTAL, EM CAMINHÃO CARROCERIA 15T. AF_02/2026</t>
  </si>
  <si>
    <t>CARGA, MANOBRA E DESCARGA MANUAL DE BLOCO CERAMICO FURADO NA HORIZONTAL, EM CAMINHÃO CARROCERIA 9T. AF_02/2026</t>
  </si>
  <si>
    <t>CARGA, MANOBRA E DESCARGA MANUAL DE BLOCO CERAMICO FURADO NA VERTICAL, EM CAMINHÃO CARROCERIA 15T. AF_02/2026</t>
  </si>
  <si>
    <t>CARGA, MANOBRA E DESCARGA MANUAL DE BLOCO CERAMICO FURADO NA VERTICAL, EM CAMINHÃO CARROCERIA 9T. AF_02/2026</t>
  </si>
  <si>
    <t>CARGA, MANOBRA E DESCARGA MANUAL DE BLOCO DE CONCRETO, EM CAMINHÃO CARROCERIA 15T. AF_02/2026</t>
  </si>
  <si>
    <t>CARGA, MANOBRA E DESCARGA MANUAL DE BLOCO DE CONCRETO, EM CAMINHÃO CARROCERIA 9T. AF_02/2026</t>
  </si>
  <si>
    <t>CARGA, MANOBRA E DESCARGA MANUAL DE SACOS DE AREIA DE 25 KG, EM CAMINHÃO CARROCERIA 15T. AF_02/2026</t>
  </si>
  <si>
    <t>CARGA, MANOBRA E DESCARGA MANUAL DE SACOS DE AREIA DE 25 KG, EM CAMINHÃO CARROCERIA 9T. AF_02/2026</t>
  </si>
  <si>
    <t>CARGA, MANOBRA E DESCARGA MANUAL DE SACOS DE ARGAMASSA DE 20 KG, EM CAMINHÃO CARROCERIA 15T. AF_02/2026</t>
  </si>
  <si>
    <t>CARGA, MANOBRA E DESCARGA MANUAL DE SACOS DE ARGAMASSA DE 20 KG, EM CAMINHÃO CARROCERIA 9T. AF_02/2026</t>
  </si>
  <si>
    <t>CARGA, MANOBRA E DESCARGA MANUAL DE SACOS DE CIMENTO DE 50 KG, EM CAMINHÃO CARROCERIA 15T. AF_02/2026</t>
  </si>
  <si>
    <t>CARGA, MANOBRA E DESCARGA MANUAL DE SACOS DE CIMENTO DE 50 KG, EM CAMINHÃO CARROCERIA 9T. AF_02/2026</t>
  </si>
  <si>
    <t>CARGA, MANOBRA E DESCARGA MANUAL DE TIJOLO MACIÇO, EM CAMINHÃO CARROCERIA 15T. AF_02/2026</t>
  </si>
  <si>
    <t>CARGA, MANOBRA E DESCARGA MANUAL DE TIJOLO MACIÇO, EM CAMINHÃO CARROCERIA 9T. AF_02/2026</t>
  </si>
  <si>
    <t>CARGA, MANOBRA E DESCARGA MANUAL DE TUBOS PLÁSTICOS, DN 150 MM, EM CAMINHÃO CARROCERIA 15T. AF_02/2026</t>
  </si>
  <si>
    <t>CARGA, MANOBRA E DESCARGA MANUAL DE TUBOS PLÁSTICOS, DN 150 MM, EM CAMINHÃO CARROCERIA 9T. AF_02/2026</t>
  </si>
  <si>
    <t>CARGA, MANOBRA E DESCARGA MANUAL DE TUBOS PLÁSTICOS, DN 200 MM, EM CAMINHÃO CARROCERIA 15T. AF_02/2026</t>
  </si>
  <si>
    <t>CARGA, MANOBRA E DESCARGA MANUAL DE TUBOS PLÁSTICOS, DN 200 MM, EM CAMINHÃO CARROCERIA 9T. AF_02/2026</t>
  </si>
  <si>
    <t>CARGA, MANOBRA E DESCARGA MANUAL DE TUBOS PLÁSTICOS, DN MENOR OU IGUAL A 100 MM, EM CAMINHÃO CARROCERIA 15T. AF_02/2026</t>
  </si>
  <si>
    <t>CARGA, MANOBRA E DESCARGA MANUAL DE TUBOS PLÁSTICOS, DN MENOR OU IGUAL A 100 MM, EM CAMINHÃO CARROCERIA 9T. AF_02/2026</t>
  </si>
  <si>
    <t>CARGA, MANOBRA E DESCARGA MECANIZADA DE PALETES, EM CAMINHÃO CARROCERIA 15T. AF_02/2026</t>
  </si>
  <si>
    <t>CARGA, MANOBRA E DESCARGA MECANIZADA DE PALETES, EM CAMINHÃO CARROCERIA 9T. AF_02/2026</t>
  </si>
  <si>
    <t>TRANSPORTE COM CAMINHÃO BASCULANTE DE 10 M³, EM VIA INTERNA (DENTRO DO CANTEIRO - UNIDADE: M3XKM). AF_02/2026</t>
  </si>
  <si>
    <t>TRANSPORTE COM CAMINHÃO BASCULANTE DE 10 M³, EM VIA INTERNA A OBRA (UNIDADE: TXKM). AF_02/2026</t>
  </si>
  <si>
    <t>TRANSPORTE COM CAMINHÃO BASCULANTE DE 10 M³, EM VIA URBANA EM LEITO NATURAL (UNIDADE: M3XKM). AF_02/2026</t>
  </si>
  <si>
    <t>TRANSPORTE COM CAMINHÃO BASCULANTE DE 10 M³, EM VIA URBANA EM LEITO NATURAL (UNIDADE: TXKM). AF_02/2026</t>
  </si>
  <si>
    <t>TRANSPORTE COM CAMINHÃO BASCULANTE DE 10 M³, EM VIA URBANA EM REVESTIMENTO PRIMÁRIO (UNIDADE: M3XKM). AF_02/2026</t>
  </si>
  <si>
    <t>TRANSPORTE COM CAMINHÃO BASCULANTE DE 10 M³, EM VIA URBANA EM REVESTIMENTO PRIMÁRIO (UNIDADE: TXKM). AF_02/2026</t>
  </si>
  <si>
    <t>TRANSPORTE COM CAMINHÃO BASCULANTE DE 10 M³, EM VIA URBANA PAVIMENTADA, ADICIONAL PARA DMT EXCEDENTE A 30 KM (UNIDADE: M3XKM). AF_02/2026</t>
  </si>
  <si>
    <t>TRANSPORTE COM CAMINHÃO BASCULANTE DE 10 M³, EM VIA URBANA PAVIMENTADA, ADICIONAL PARA DMT EXCEDENTE A 30 KM (UNIDADE: TXKM). AF_02/2026</t>
  </si>
  <si>
    <t>TRANSPORTE COM CAMINHÃO BASCULANTE DE 10 M³, EM VIA URBANA PAVIMENTADA, DMT ATÉ 30 KM (UNIDADE: M3XKM). AF_02/2026</t>
  </si>
  <si>
    <t>TRANSPORTE COM CAMINHÃO BASCULANTE DE 10 M³, EM VIA URBANA PAVIMENTADA, DMT ATÉ 30 KM (UNIDADE: TXKM). AF_02/2026</t>
  </si>
  <si>
    <t>TRANSPORTE COM CAMINHÃO BASCULANTE DE 14 M³, EM VIA INTERNA (DENTRO DO CANTEIRO - UNIDADE: TXKM). AF_02/2026</t>
  </si>
  <si>
    <t>TRANSPORTE COM CAMINHÃO BASCULANTE DE 14 M³, EM VIA INTERNA (DENTRO DO CANTEIRO - UNIDADE:M3XKM). AF_02/2026</t>
  </si>
  <si>
    <t>TRANSPORTE COM CAMINHÃO BASCULANTE DE 14 M³, EM VIA URBANA EM LEITO NATURAL (UNIDADE: M3XKM). AF_02/2026</t>
  </si>
  <si>
    <t>TRANSPORTE COM CAMINHÃO BASCULANTE DE 14 M³, EM VIA URBANA EM LEITO NATURAL (UNIDADE: TXKM). AF_02/2026</t>
  </si>
  <si>
    <t>TRANSPORTE COM CAMINHÃO BASCULANTE DE 14 M³, EM VIA URBANA EM REVESTIMENTO PRIMÁRIO (UNIDADE: M3XKM). AF_02/2026</t>
  </si>
  <si>
    <t>TRANSPORTE COM CAMINHÃO BASCULANTE DE 14 M³, EM VIA URBANA EM REVESTIMENTO PRIMÁRIO (UNIDADE: TXKM). AF_02/2026</t>
  </si>
  <si>
    <t>TRANSPORTE COM CAMINHÃO BASCULANTE DE 14 M³, EM VIA URBANA PAVIMENTADA, ADICIONAL PARA DMT EXCEDENTE A 30 KM (UNIDADE: M3XKM). AF_02/2026</t>
  </si>
  <si>
    <t>TRANSPORTE COM CAMINHÃO BASCULANTE DE 14 M³, EM VIA URBANA PAVIMENTADA, ADICIONAL PARA DMT EXCEDENTE A 30 KM (UNIDADE: TXKM). AF_02/2026</t>
  </si>
  <si>
    <t>TRANSPORTE COM CAMINHÃO BASCULANTE DE 14 M³, EM VIA URBANA PAVIMENTADA, DMT ATÉ 30 KM (UNIDADE: M3XKM). AF_02/2026</t>
  </si>
  <si>
    <t>TRANSPORTE COM CAMINHÃO BASCULANTE DE 14 M³, EM VIA URBANA PAVIMENTADA, DMT ATÉ 30 KM (UNIDADE: TXKM). AF_02/2026</t>
  </si>
  <si>
    <t>TRANSPORTE COM CAMINHÃO BASCULANTE DE 18 M³, EM VIA INTERNA (DENTRO DO CANTEIRO - UNIDADE: M3XKM). AF_02/2026</t>
  </si>
  <si>
    <t>TRANSPORTE COM CAMINHÃO BASCULANTE DE 18 M³, EM VIA INTERNA (DENTRO DO CANTEIRO - UNIDADE: TXKM). AF_02/2026</t>
  </si>
  <si>
    <t>TRANSPORTE COM CAMINHÃO BASCULANTE DE 18 M³, EM VIA URBANA EM LEITO NATURAL (UNIDADE: M3XKM). AF_02/2026</t>
  </si>
  <si>
    <t>TRANSPORTE COM CAMINHÃO BASCULANTE DE 18 M³, EM VIA URBANA EM LEITO NATURAL (UNIDADE: TXKM). AF_02/2026</t>
  </si>
  <si>
    <t>TRANSPORTE COM CAMINHÃO BASCULANTE DE 18 M³, EM VIA URBANA EM REVESTIMENTO PRIMÁRIO (UNIDADE: M3XKM). AF_02/2026</t>
  </si>
  <si>
    <t>TRANSPORTE COM CAMINHÃO BASCULANTE DE 18 M³, EM VIA URBANA EM REVESTIMENTO PRIMÁRIO (UNIDADE: TXKM). AF_02/2026</t>
  </si>
  <si>
    <t>TRANSPORTE COM CAMINHÃO BASCULANTE DE 18 M³, EM VIA URBANA PAVIMENTADA, ADICIONAL PARA DMT EXCEDENTE A 30 KM (UNIDADE: M3XKM). AF_02/2026</t>
  </si>
  <si>
    <t>TRANSPORTE COM CAMINHÃO BASCULANTE DE 18 M³, EM VIA URBANA PAVIMENTADA, ADICIONAL PARA DMT EXCEDENTE A 30 KM (UNIDADE: TXKM). AF_02/2026</t>
  </si>
  <si>
    <t>TRANSPORTE COM CAMINHÃO BASCULANTE DE 18 M³, EM VIA URBANA PAVIMENTADA, DMT ATÉ 30 KM (UNIDADE: M3XKM). AF_02/2026</t>
  </si>
  <si>
    <t>TRANSPORTE COM CAMINHÃO BASCULANTE DE 18 M³, EM VIA URBANA PAVIMENTADA, DMT ATÉ 30 KM (UNIDADE: TXKM). AF_02/2026</t>
  </si>
  <si>
    <t>TRANSPORTE COM CAMINHÃO BASCULANTE DE 6 M³, EM VIA INTERNA (DENTRO DO CANTEIRO - UNIDADE: M3XKM). AF_02/2026</t>
  </si>
  <si>
    <t>TRANSPORTE COM CAMINHÃO BASCULANTE DE 6 M³, EM VIA INTERNA (DENTRO DO CANTEIRO - UNIDADE: TXKM). AF_02/2026</t>
  </si>
  <si>
    <t>TRANSPORTE COM CAMINHÃO BASCULANTE DE 6 M³, EM VIA URBANA EM LEITO NATURAL (UNIDADE: M3XKM). AF_02/2026</t>
  </si>
  <si>
    <t>TRANSPORTE COM CAMINHÃO BASCULANTE DE 6 M³, EM VIA URBANA EM LEITO NATURAL (UNIDADE: TXKM). AF_02/2026</t>
  </si>
  <si>
    <t>TRANSPORTE COM CAMINHÃO BASCULANTE DE 6 M³, EM VIA URBANA EM REVESTIMENTO PRIMÁRIO (UNIDADE: M3XKM). AF_02/2026</t>
  </si>
  <si>
    <t>TRANSPORTE COM CAMINHÃO BASCULANTE DE 6 M³, EM VIA URBANA EM REVESTIMENTO PRIMÁRIO (UNIDADE: TXKM). AF_02/2026</t>
  </si>
  <si>
    <t>TRANSPORTE COM CAMINHÃO BASCULANTE DE 6 M³, EM VIA URBANA PAVIMENTADA, ADICIONAL PARA DMT EXCEDENTE A 30 KM (UNIDADE: M3XKM). AF_02/2026</t>
  </si>
  <si>
    <t>TRANSPORTE COM CAMINHÃO BASCULANTE DE 6 M³, EM VIA URBANA PAVIMENTADA, ADICIONAL PARA DMT EXCEDENTE A 30 KM (UNIDADE: TXKM). AF_02/2026</t>
  </si>
  <si>
    <t>TRANSPORTE COM CAMINHÃO BASCULANTE DE 6 M³, EM VIA URBANA PAVIMENTADA, DMT ATÉ 30 KM (UNIDADE: M3XKM). AF_02/2026</t>
  </si>
  <si>
    <t>TRANSPORTE COM CAMINHÃO BASCULANTE DE 6 M³, EM VIA URBANA PAVIMENTADA, DMT ATÉ 30 KM (UNIDADE: TXKM). AF_02/2026</t>
  </si>
  <si>
    <t>TRANSPORTE COM CAMINHÃO CARROCERIA 15T DE 10 M³, EM VIA INTERNA (DENTRO DO CANTEIRO) (UNIDADE: TXKM). AF_02/2026</t>
  </si>
  <si>
    <t>TRANSPORTE COM CAMINHÃO CARROCERIA 15T DE 10 M³, EM VIA URBANA EM LEITO NATURAL (UNIDADE: TXKM). AF_02/2026</t>
  </si>
  <si>
    <t>TRANSPORTE COM CAMINHÃO CARROCERIA 15T DE 10 M³, EM VIA URBANA EM REVESTIMENTO PRIMÁRIO (UNIDADE: TXKM). AF_02/2026</t>
  </si>
  <si>
    <t>TRANSPORTE COM CAMINHÃO CARROCERIA 15T DE 10 M³, EM VIA URBANA PAVIMENTADA, ADICIONAL PARA DMT EXCEDENTE A 30 KM (UNIDADE: TXKM). AF_02/2026</t>
  </si>
  <si>
    <t>TRANSPORTE COM CAMINHÃO CARROCERIA 15T DE 10 M³, EM VIA URBANA PAVIMENTADA, DMT ATÉ 30KM (UNIDADE: TXKM). AF_02/2026</t>
  </si>
  <si>
    <t>TRANSPORTE COM CAMINHÃO CARROCERIA 9T, EM VIA INTERNA (DENTRO DO CANTEIRO - UNIDADE: TXKM). AF_02/2026</t>
  </si>
  <si>
    <t>TRANSPORTE COM CAMINHÃO CARROCERIA 9T, EM VIA URBANA EM LEITO NATURAL (UNIDADE: TXKM). AF_02/2026</t>
  </si>
  <si>
    <t>TRANSPORTE COM CAMINHÃO CARROCERIA 9T, EM VIA URBANA EM REVESTIMENTO PRIMÁRIO (UNIDADE: TXKM). AF_02/2026</t>
  </si>
  <si>
    <t>TRANSPORTE COM CAMINHÃO CARROCERIA 9T, EM VIA URBANA PAVIMENTADA, ADICIONAL PARA DMT EXCEDENTE A 30 KM (UNIDADE: TXKM). AF_02/2026</t>
  </si>
  <si>
    <t>TRANSPORTE COM CAMINHÃO CARROCERIA 9T, EM VIA URBANA PAVIMENTADA, DMT ATÉ 30KM (UNIDADE: TXKM). AF_02/2026</t>
  </si>
  <si>
    <t>TRANSPORTE COM CAMINHÃO CARROCERIA COM GUINDAUTO (MUNCK), MOMENTO MÁXIMO DE CARGA 11,7 TM, EM VIA INTERNA (DENTRO DO CANTEIRO - UNIDADE: TXKM). AF_02/2026</t>
  </si>
  <si>
    <t>TRANSPORTE COM CAMINHÃO CARROCERIA COM GUINDAUTO (MUNCK), MOMENTO MÁXIMO DE CARGA 11,7 TM, EM VIA URBANA EM LEITO NATURAL (UNIDADE: TXKM). AF_02/2026</t>
  </si>
  <si>
    <t>TRANSPORTE COM CAMINHÃO CARROCERIA COM GUINDAUTO (MUNCK), MOMENTO MÁXIMO DE CARGA 11,7 TM, EM VIA URBANA EM REVESTIMENTO PRIMÁRIO (UNIDADE: TXKM). AF_02/2026</t>
  </si>
  <si>
    <t>TRANSPORTE COM CAMINHÃO CARROCERIA COM GUINDAUTO (MUNCK), MOMENTO MÁXIMO DE CARGA 11,7 TM, EM VIA URBANA PAVIMENTADA, ADICIONAL PARA DMT EXCEDENTE A 30 KM (UNIDADE: TXKM). AF_02/2026</t>
  </si>
  <si>
    <t>TRANSPORTE COM CAMINHÃO CARROCERIA COM GUINDAUTO (MUNCK), MOMENTO MÁXIMO DE CARGA 11,7 TM, EM VIA URBANA PAVIMENTADA, DMT ATÉ 30KM (UNIDADE: TXKM). AF_02/2026</t>
  </si>
  <si>
    <t>TRANSPORTE COM CAMINHÃO CARROCERIA COM GUINDAUTO (MUNCK), MOMENTO MÁXIMO DE CARGA 42,3 TM, EM VIA INTERNA (DENTRO DO CANTEIRO) (UNIDADE: TXKM). AF_02/2026</t>
  </si>
  <si>
    <t>TRANSPORTE COM CAMINHÃO CARROCERIA COM GUINDAUTO (MUNCK), MOMENTO MÁXIMO DE CARGA 42,3 TM, EM VIA URBANA EM LEITO NATURAL (UNIDADE: TXKM). AF_02/2026</t>
  </si>
  <si>
    <t>TRANSPORTE COM CAMINHÃO CARROCERIA COM GUINDAUTO (MUNCK), MOMENTO MÁXIMO DE CARGA 42,3 TM, EM VIA URBANA EM REVESTIMENTO PRIMÁRIO (UNIDADE: TXKM). AF_02/2026</t>
  </si>
  <si>
    <t>TRANSPORTE COM CAMINHÃO CARROCERIA COM GUINDAUTO (MUNCK), MOMENTO MÁXIMO DE CARGA 42,3 TM, EM VIA URBANA PAVIMENTADA, ADICIONAL PARA DMT EXCEDENTE A 30 KM (UNIDADE: TXKM). AF_02/2026</t>
  </si>
  <si>
    <t>TRANSPORTE COM CAMINHÃO CARROCERIA COM GUINDAUTO (MUNCK), MOMENTO MÁXIMO DE CARGA 42,3 TM, EM VIA URBANA PAVIMENTADA, DMT ATÉ 30KM (UNIDADE: TXKM). AF_02/2026</t>
  </si>
  <si>
    <t>TRANSPORTE COM CAMINHÃO PIPA DE 10 M³, EM VIA INTERNA (DENTRO DO CANTEIRO - UNIDADE: M3XKM). AF_02/2026</t>
  </si>
  <si>
    <t>TRANSPORTE COM CAMINHÃO PIPA DE 10 M³, EM VIA URBANA EM LEITO NATURAL (UNIDADE: M3XKM). AF_02/2026</t>
  </si>
  <si>
    <t>TRANSPORTE COM CAMINHÃO PIPA DE 10 M³, EM VIA URBANA EM REVESTIMENTO PRIMÁRIO (UNIDADE: M3XKM). AF_02/2026</t>
  </si>
  <si>
    <t>TRANSPORTE COM CAMINHÃO PIPA DE 10 M³, EM VIA URBANA PAVIMENTADA, ADICIONAL PARA DMT EXCEDENTE A 30 KM (UNIDADE: M3XKM). AF_02/2026</t>
  </si>
  <si>
    <t>TRANSPORTE COM CAMINHÃO PIPA DE 10 M³, EM VIA URBANA PAVIMENTADA, DMT ATÉ 30KM (UNIDADE: M3XKM). AF_02/2026</t>
  </si>
  <si>
    <t>TRANSPORTE COM CAMINHÃO PIPA DE 14 M³, EM VIA INTERNA (DENTRO DO CANTEIRO) (UNIDADE: M³XKM). AF_02/2026</t>
  </si>
  <si>
    <t>TRANSPORTE COM CAMINHÃO PIPA DE 14 M³, EM VIA URBANA EM LEITO NATURAL (UNIDADE: M³XKM). AF_02/2026</t>
  </si>
  <si>
    <t>TRANSPORTE COM CAMINHÃO PIPA DE 14 M³, EM VIA URBANA EM REVESTIMENTO PRIMÁRIO (UNIDADE: M³XKM). AF_02/2026</t>
  </si>
  <si>
    <t>TRANSPORTE COM CAMINHÃO PIPA DE 14 M³, EM VIA URBANA PAVIMENTADA, ADICIONAL PARA DMT EXCEDENTE A 30 KM (UNIDADE: M³XKM). AF_02/2026</t>
  </si>
  <si>
    <t>TRANSPORTE COM CAMINHÃO PIPA DE 14 M³, EM VIA URBANA PAVIMENTADA, DMT ATÉ 30KM (UNIDADE: M³XKM). AF_02/2026</t>
  </si>
  <si>
    <t>TRANSPORTE COM CAMINHÃO PIPA DE 6 M³, EM VIA INTERNA (DENTRO DO CANTEIRO - UNIDADE: M3XKM). AF_02/2026</t>
  </si>
  <si>
    <t>TRANSPORTE COM CAMINHÃO PIPA DE 6 M³, EM VIA URBANA EM LEITO NATURAL (UNIDADE: M3XKM). AF_02/2026</t>
  </si>
  <si>
    <t>TRANSPORTE COM CAMINHÃO PIPA DE 6 M³, EM VIA URBANA EM REVESTIMENTO PRIMÁRIO (UNIDADE: M3XKM). AF_02/2026</t>
  </si>
  <si>
    <t>TRANSPORTE COM CAMINHÃO PIPA DE 6 M³, EM VIA URBANA PAVIMENTADA, ADICIONAL PARA DMT EXCEDENTE A 30 KM (UNIDADE: M3XKM). AF_02/2026</t>
  </si>
  <si>
    <t>TRANSPORTE COM CAMINHÃO PIPA DE 6 M³, EM VIA URBANA PAVIMENTADA, DMT ATÉ 30KM (UNIDADE: M3XKM). AF_02/2026</t>
  </si>
  <si>
    <t>TRANSPORTE COM CAMINHÃO POLIGUINDASTE SIMPLES 8 T DE 8 M³, EM VIA INTERNA (DENTRO DO CANTEIRO) (UNIDADE: M³XKM). AF_02/2026</t>
  </si>
  <si>
    <t>TRANSPORTE COM CAMINHÃO POLIGUINDASTE SIMPLES 8 T DE 8 M³, EM VIA URBANA EM LEITO NATURAL (UNIDADE: M³XKM). AF_02/2026</t>
  </si>
  <si>
    <t>TRANSPORTE COM CAMINHÃO POLIGUINDASTE SIMPLES 8 T DE 8 M³, EM VIA URBANA EM REVESTIMENTO PRIMÁRIO (UNIDADE: M³XKM). AF_02/2026</t>
  </si>
  <si>
    <t>TRANSPORTE COM CAMINHÃO POLIGUINDASTE SIMPLES 8 T DE 8 M³, EM VIA URBANA PAVIMENTADA, ADICIONAL PARA DMT EXCEDENTE A 30 KM (UNIDADE: M³XKM). AF_02/2026</t>
  </si>
  <si>
    <t>TRANSPORTE COM CAMINHÃO POLIGUINDASTE SIMPLES 8 T DE 8 M³, EM VIA URBANA PAVIMENTADA, DMT ATÉ 30KM (UNIDADE: M³XKM). AF_02/2026</t>
  </si>
  <si>
    <t>TRANSPORTE COM CAMINHÃO TANQUE DE TRANSPORTE DE MATERIAL ASFÁLTICO DE 20000 L, EM VIA URBANA EM LEITO NATURAL (UNIDADE: TXKM). AF_02/2026</t>
  </si>
  <si>
    <t>TRANSPORTE COM CAMINHÃO TANQUE DE TRANSPORTE DE MATERIAL ASFÁLTICO DE 20000 L, EM VIA URBANA EM REVESTIMENTO PRIMÁRIO (UNIDADE: TXKM). AF_02/2026</t>
  </si>
  <si>
    <t>TRANSPORTE COM CAMINHÃO TANQUE DE TRANSPORTE DE MATERIAL ASFÁLTICO DE 20000 L, EM VIA URBANA PAVIMENTADA, ADICIONAL PARA DMT EXCEDENTE A 30 KM (UNIDADE: TXKM). AF_02/2026</t>
  </si>
  <si>
    <t>TRANSPORTE COM CAMINHÃO TANQUE DE TRANSPORTE DE MATERIAL ASFÁLTICO DE 20000 L, EM VIA URBANA PAVIMENTADA, DMT ATÉ 30KM (UNIDADE: TXKM). AF_02/2026</t>
  </si>
  <si>
    <t>TRANSPORTE COM CAMINHÃO TANQUE DE TRANSPORTE DE MATERIAL ASFÁLTICO DE 30000 L, EM VIA URBANA EM LEITO NATURAL (UNIDADE: TXKM). AF_02/2026</t>
  </si>
  <si>
    <t>TRANSPORTE COM CAMINHÃO TANQUE DE TRANSPORTE DE MATERIAL ASFÁLTICO DE 30000 L, EM VIA URBANA EM REVESTIMENTO PRIMÁRIO (UNIDADE: TXKM). AF_02/2026</t>
  </si>
  <si>
    <t>TRANSPORTE COM CAMINHÃO TANQUE DE TRANSPORTE DE MATERIAL ASFÁLTICO DE 30000 L, EM VIA URBANA PAVIMENTADA, ADICIONAL PARA DMT EXCEDENTE A 30 KM (UNIDADE: TXKM). AF_02/2026</t>
  </si>
  <si>
    <t>TRANSPORTE COM CAMINHÃO TANQUE DE TRANSPORTE DE MATERIAL ASFÁLTICO DE 30000 L, EM VIA URBANA PAVIMENTADA, DMT ATÉ 30KM (UNIDADE: TXKM). AF_02/2026</t>
  </si>
  <si>
    <t>TRANSPORTE COM CAVALO MECÂNICO E SEMIRREBOQUE 30 T, EM VIA INTERNA (DENTRO DO CANTEIRO) (UNIDADE: TXKM). AF_02/2026</t>
  </si>
  <si>
    <t>TRANSPORTE COM CAVALO MECÂNICO E SEMIRREBOQUE 30 T, EM VIA URBANA EM LEITO NATURAL (UNIDADE: TXKM). AF_02/2026</t>
  </si>
  <si>
    <t>TRANSPORTE COM CAVALO MECÂNICO E SEMIRREBOQUE 30 T, EM VIA URBANA EM REVESTIMENTO PRIMÁRIO (UNIDADE: TXKM). AF_02/2026</t>
  </si>
  <si>
    <t>TRANSPORTE COM CAVALO MECÂNICO E SEMIRREBOQUE 30 T, EM VIA URBANA PAVIMENTADA, ADICIONAL PARA DMT EXCEDENTE A 30 KM (UNIDADE: TXKM). AF_02/2026</t>
  </si>
  <si>
    <t>TRANSPORTE COM CAVALO MECÂNICO E SEMIRREBOQUE 30 T, EM VIA URBANA PAVIMENTADA, DMT ATÉ 30KM (UNIDADE: TXKM). AF_02/2026</t>
  </si>
  <si>
    <t>PAVIMENTO COM TRATAMENTO SUPERFICIAL DUPLO, COM CAP 150/200 E ROLO COMPACTADOR DE PNEUS. AF_11/2025</t>
  </si>
  <si>
    <t>PAVIMENTO COM TRATAMENTO SUPERFICIAL DUPLO, COM CAP 150/200 E ROLO COMPACTADOR TANDEM. AF_11/2025</t>
  </si>
  <si>
    <t>PAVIMENTO COM TRATAMENTO SUPERFICIAL DUPLO, COM EMULSÃO ASFÁLTICA RR-2C E ROLO COMPACTADOR DE PNEUS. AF_11/2025</t>
  </si>
  <si>
    <t>PAVIMENTO COM TRATAMENTO SUPERFICIAL DUPLO, COM EMULSÃO ASFÁLTICA RR-2C E ROLO COMPACTADOR TANDEM. AF_11/2025</t>
  </si>
  <si>
    <t>PAVIMENTO COM TRATAMENTO SUPERFICIAL DUPLO, COM EMULSÃO ASFÁLTICA RR-2C, COM BANHO DILUÍDO E ROLO COMPACTADOR DE PNEUS. AF_11/2025</t>
  </si>
  <si>
    <t>PAVIMENTO COM TRATAMENTO SUPERFICIAL DUPLO, COM EMULSÃO ASFÁLTICA RR-2C, COM BANHO DILUÍDO E ROLO COMPACTADOR TANDEM. AF_11/2025</t>
  </si>
  <si>
    <t>PAVIMENTO COM TRATAMENTO SUPERFICIAL DUPLO, COM EMULSÃO ASFÁLTICA RR-2C, COM CAPA SELANTE E ROLO COMPACTADOR DE PNEUS. AF_11/2025</t>
  </si>
  <si>
    <t>PAVIMENTO COM TRATAMENTO SUPERFICIAL DUPLO, COM EMULSÃO ASFÁLTICA RR-2C, COM CAPA SELANTE E ROLO COMPACTADOR TANDEM. AF_11/2025</t>
  </si>
  <si>
    <t>PAVIMENTO COM TRATAMENTO SUPERFICIAL SIMPLES, COM CAP 150/200 E ROLO COMPACTADOR DE PNEUS. AF_11/2025</t>
  </si>
  <si>
    <t>PAVIMENTO COM TRATAMENTO SUPERFICIAL SIMPLES, COM CAP 150/200 E ROLO COMPACTADOR TANDEM. AF_11/2025</t>
  </si>
  <si>
    <t>PAVIMENTO COM TRATAMENTO SUPERFICIAL SIMPLES, COM EMULSÃO ASFÁLTICA RR-2C E ROLO COMPACTADOR DE PNEUS. AF_11/2025</t>
  </si>
  <si>
    <t>PAVIMENTO COM TRATAMENTO SUPERFICIAL SIMPLES, COM EMULSÃO ASFÁLTICA RR-2C E ROLO COMPACTADOR TANDEM. AF_11/2025</t>
  </si>
  <si>
    <t>PAVIMENTO COM TRATAMENTO SUPERFICIAL SIMPLES, COM EMULSÃO ASFÁLTICA RR-2C, COM BANHO DILUÍDO E ROLO COMPACTADOR DE PNEUS. AF_11/2025</t>
  </si>
  <si>
    <t>PAVIMENTO COM TRATAMENTO SUPERFICIAL SIMPLES, COM EMULSÃO ASFÁLTICAA RR-2C, COM BANHO DILUÍDO E ROLO COMPACTADOR TANDEM. AF_11/2025</t>
  </si>
  <si>
    <t>PAVIMENTO COM TRATAMENTO SUPERFICIAL TRIPLO, COM CAP 150/200 E ROLO COMPACTADOR DE PNEUS. AF_11/2025</t>
  </si>
  <si>
    <t>PAVIMENTO COM TRATAMENTO SUPERFICIAL TRIPLO, COM CAP 150/200 E ROLO COMPACTADOR TANDEM. AF_11/2025</t>
  </si>
  <si>
    <t>PAVIMENTO COM TRATAMENTO SUPERFICIAL TRIPLO, COM EMULSÃO ASFÁLTICA RR-2C E ROLO COMPACTADOR DE PNEUS. AF_11/2025</t>
  </si>
  <si>
    <t>PAVIMENTO COM TRATAMENTO SUPERFICIAL TRIPLO, COM EMULSÃO ASFÁLTICA RR-2C E ROLO COMPACTADOR TANDEM. AF_11/2025</t>
  </si>
  <si>
    <t>PAVIMENTO COM TRATAMENTO SUPERFICIAL TRIPLO, COM EMULSÃO ASFÁLTICA RR-2C, COM BANHO DILUÍDO E ROLO COMPACTADOR DE PNEUS. AF_11/2025</t>
  </si>
  <si>
    <t>PAVIMENTO COM TRATAMENTO SUPERFICIAL TRIPLO, COM EMULSÃO ASFÁLTICA RR-2C, COM BANHO DILUÍDO E ROLO COMPACTADOR TANDEM. AF_11/2025</t>
  </si>
  <si>
    <t>PAVIMENTO COM TRATAMENTO SUPERFICIAL TRIPLO, COM EMULSÃO ASFÁLTICA RR-2C, COM CAPA SELANTE E ROLO COMPACTADOR DE PNEUS. AF_11/2025</t>
  </si>
  <si>
    <t>PAVIMENTO COM TRATAMENTO SUPERFICIAL TRIPLO, COM EMULSÃO ASFÁLTICA RR-2C, COM CAPA SELANTE E ROLO COMPACTADOR TANDEM. AF_11/2025</t>
  </si>
  <si>
    <t>ASSENTAMENTO DE CONEXÃO COM 1 ACESSO, FERRO FUNDIDO PARA REDE DE ÁGUA, DN 100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</si>
  <si>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</si>
  <si>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</si>
  <si>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</si>
  <si>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</si>
  <si>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</si>
  <si>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</si>
  <si>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</si>
  <si>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</si>
  <si>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</si>
  <si>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</si>
  <si>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</si>
  <si>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</si>
  <si>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</si>
  <si>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</si>
  <si>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</si>
  <si>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</si>
  <si>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</si>
  <si>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</si>
  <si>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</si>
  <si>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</si>
  <si>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</si>
  <si>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</si>
  <si>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</si>
  <si>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</si>
  <si>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</si>
  <si>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</si>
  <si>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</si>
  <si>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</si>
  <si>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</si>
  <si>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</si>
  <si>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</si>
  <si>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</si>
  <si>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</si>
  <si>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</si>
  <si>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</si>
  <si>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</si>
  <si>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</si>
  <si>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</si>
  <si>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</si>
  <si>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</si>
  <si>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</si>
  <si>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</si>
  <si>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</si>
  <si>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</si>
  <si>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</si>
  <si>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</si>
  <si>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</si>
  <si>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TUBULÃO A CÉU ABERTO, DIÂMETRO DO FUSTE DE 100CM, ESCAVAÇÃO MANUAL, SEM ALARGAMENTO DE BASE, CONCRETO FEITO EM OBRA E LANÇADO COM JERICA. AF_05/2020</t>
  </si>
  <si>
    <t>TUBULÃO A CÉU ABERTO, DIÂMETRO DO FUSTE DE 100CM, ESCAVAÇÃO MANUAL, SEM ALARGAMENTO DE BASE, CONCRETO USINADO E LANÇADO COM BOMBA OU DIRETAMENTE DO CAMINHÃO (EXCLUSIVE BOMBEAMENTO). AF_05/2020</t>
  </si>
  <si>
    <t>TUBULÃO A CÉU ABERTO, DIÂMETRO DO FUSTE DE 100CM, ESCAVAÇÃO MECÂNICA, SEM ALARGAMENTO DE BASE, CONCRETO FEITO EM OBRA E LANÇADO COM JERICA (EXCLUSIVE MOBILIZAÇÃO E DESMOBILIZAÇÃO). AF_05/2020</t>
  </si>
  <si>
    <t>TUBULÃO A CÉU ABERTO, DIÂMETRO DO FUSTE DE 100CM, ESCAVAÇÃO MECÂNICA, SEM ALARGAMENTO DE BASE, CONCRETO USINADO E LANÇADO COM BOMBA OU DIRETAMENTE DO CAMINHÃO (EXCLUSIVE BOMBEAMENTO, MOBILIZAÇÃO E DESMOBILIZAÇÃO). AF_05/2020</t>
  </si>
  <si>
    <t>TUBULÃO A CÉU ABERTO, DIÂMETRO DO FUSTE DE 120CM, ESCAVAÇÃO MANUAL, SEM ALARGAMENTO DE BASE, CONCRETO FEITO EM OBRA E LANÇADO COM JERICA. AF_05/2020</t>
  </si>
  <si>
    <t>TUBULÃO A CÉU ABERTO, DIÂMETRO DO FUSTE DE 120CM, ESCAVAÇÃO MANUAL, SEM ALARGAMENTO DE BASE, CONCRETO USINADO E LANÇADO COM BOMBA OU DIRETAMENTE DO CAMINHÃO (EXCLUSIVE BOMBEAMENTO). AF_05/2020</t>
  </si>
  <si>
    <t>TUBULÃO A CÉU ABERTO, DIÂMETRO DO FUSTE DE 120CM, ESCAVAÇÃO MECÂNICA, SEM ALARGAMENTO DE BASE, CONCRETO FEITO EM OBRA E LANÇADO COM JERICA (EXCLUSIVE MOBILIZAÇÃO E DESMOBILIZAÇÃO). AF_05/2020</t>
  </si>
  <si>
    <t>TUBULÃO A CÉU ABERTO, DIÂMETRO DO FUSTE DE 120CM, ESCAVAÇÃO MECÂNICA, SEM ALARGAMENTO DE BASE, CONCRETO USINADO E LANÇADO COM BOMBA OU DIRETAMENTE DO CAMINHÃO (EXCLUSIVE BOMBEAMENTO, MOBILIZAÇÃO E DESMOBILIZAÇÃO). AF_05/2020</t>
  </si>
  <si>
    <t>TUBULÃO A CÉU ABERTO, DIÂMETRO DO FUSTE DE 70CM, ESCAVAÇÃO MANUAL, SEM ALARGAMENTO DE BASE, CONCRETO FEITO EM OBRA E LANÇADO COM JERICA. AF_05/2020</t>
  </si>
  <si>
    <t>TUBULÃO A CÉU ABERTO, DIÂMETRO DO FUSTE DE 70CM, ESCAVAÇÃO MANUAL, SEM ALARGAMENTO DE BASE, CONCRETO USINADO E LANÇADO COM BOMBA OU DIRETAMENTE DO CAMINHÃO (EXCLUSIVE BOMBEAMENTO). AF_05/2020</t>
  </si>
  <si>
    <t>TUBULÃO A CÉU ABERTO, DIÂMETRO DO FUSTE DE 70CM, ESCAVAÇÃO MECÂNICA, SEM ALARGAMENTO DE BASE, CONCRETO FEITO EM OBRA E LANÇADO COM JERICA. AF_05/2020</t>
  </si>
  <si>
    <t>TUBULÃO A CÉU ABERTO, DIÂMETRO DO FUSTE DE 70CM, ESCAVAÇÃO MECÂNICA, SEM ALARGAMENTO DE BASE, CONCRETO USINADO E LANÇADO COM BOMBA OU DIRETAMENTE DO CAMINHÃO (EXCLUSIVE BOMBEAMENTO, MOBILIZAÇÃO E DESMOBILIZAÇÃO). AF_05/2020</t>
  </si>
  <si>
    <t>TUBULÃO A CÉU ABERTO, DIÂMETRO DO FUSTE DE 80CM, ESCAVAÇÃO MANUAL, SEM ALARGAMENTO DE BASE, CONCRETO FEITO EM OBRA E LANÇADO COM JERICA. AF_05/2020</t>
  </si>
  <si>
    <t>TUBULÃO A CÉU ABERTO, DIÂMETRO DO FUSTE DE 80CM, ESCAVAÇÃO MANUAL, SEM ALARGAMENTO DE BASE, CONCRETO USINADO E LANÇADO COM BOMBA OU DIRETAMENTE DO CAMINHÃO (EXCLUSIVE BOMBEAMENTO). AF_05/2020</t>
  </si>
  <si>
    <t>TUBULÃO A CÉU ABERTO, DIÂMETRO DO FUSTE DE 80CM, ESCAVAÇÃO MECÂNICA, SEM ALARGAMENTO DE BASE, CONCRETO FEITO EM OBRA E LANÇADO COM JERICA (EXCLUSIVE MOBILIZAÇÃO E DESMOBILIZAÇÃO). AF_05/2020</t>
  </si>
  <si>
    <t>TUBULÃO A CÉU ABERTO, DIÂMETRO DO FUSTE DE 80CM, ESCAVAÇÃO MECÂNICA, SEM ALARGAMENTO DE BASE, CONCRETO USINADO E LANÇADO COM BOMBA OU DIRETAMENTE DO CAMINHÃO (EXCLUSIVE BOMBEAMENTO, MOBILIZAÇÃO E DESMOBILIZAÇÃO). AF_05/2020</t>
  </si>
  <si>
    <t>ACOMPANHAMENTO TOPOGRAFICO PARA EXECUÇÃO DE TUNNEL LINER EM CHAPA GALVANIZADA. AF_10/2025</t>
  </si>
  <si>
    <t>CHAPA GALVANIZADA COM OU SEM REVESTIMENTO EPÓXI, DIÂMETRO 1,4 M, ESPESSURA DE 2,2 MM, PARA TUNNEL LINER HORIZONTAL - FORNECIMENTO E INSTALAÇÃO. AF_10/2025</t>
  </si>
  <si>
    <t>CHAPA GALVANIZADA COM OU SEM REVESTIMENTO EPÓXI, DIÂMETRO 1,4 M, ESPESSURA DE 2,7 MM, PARA TUNNEL LINER HORIZONTAL - FORNECIMENTO E INSTALAÇÃO. AF_10/2025</t>
  </si>
  <si>
    <t>CHAPA GALVANIZADA COM OU SEM REVESTIMENTO EPÓXI, DIÂMETRO 1,6 M, ESPESSURA DE 2,2 MM, PARA TUNNEL LINER HORIZONTAL - FORNECIMENTO E INSTALAÇÃO. AF_10/2025</t>
  </si>
  <si>
    <t>CHAPA GALVANIZADA COM OU SEM REVESTIMENTO EPÓXI, DIÂMETRO 1,6 M, ESPESSURA DE 2,7 MM, PARA TUNNEL LINER HORIZONTAL - FORNECIMENTO E INSTALAÇÃO. AF_10/2025</t>
  </si>
  <si>
    <t>CHAPA GALVANIZADA COM OU SEM REVESTIMENTO EPÓXI, DIÂMETRO 1,8 M, ESPESSURA DE 2,2 MM, PARA TUNNEL LINER HORIZONTAL - FORNECIMENTO E INSTALAÇÃO. AF_10/2025</t>
  </si>
  <si>
    <t>CHAPA GALVANIZADA COM OU SEM REVESTIMENTO EPÓXI, DIÂMETRO 1,8 M, ESPESSURA DE 2,7 MM, PARA TUNNEL LINER HORIZONTAL - FORNECIMENTO E INSTALAÇÃO. AF_10/2025</t>
  </si>
  <si>
    <t>CHAPA GALVANIZADA COM OU SEM REVESTIMENTO EPÓXI, DIÂMETRO 1,8 M, ESPESSURA DE 3,4 MM, PARA TUNNEL LINER HORIZONTAL - FORNECIMENTO E INSTALAÇÃO. AF_10/2025</t>
  </si>
  <si>
    <t>CHAPA GALVANIZADA COM OU SEM REVESTIMENTO EPÓXI, DIÂMETRO 2 M, ESPESSURA DE 2,2 MM, PARA TUNNEL LINER HORIZONTAL - FORNECIMENTO E INSTALAÇÃO. AF_10/2025</t>
  </si>
  <si>
    <t>CHAPA GALVANIZADA COM OU SEM REVESTIMENTO EPÓXI, DIÂMETRO 2 M, ESPESSURA DE 2,7 MM, PARA TUNNEL LINER HORIZONTAL - FORNECIMENTO E INSTALAÇÃO. AF_10/2025</t>
  </si>
  <si>
    <t>CHAPA GALVANIZADA COM OU SEM REVESTIMENTO EPÓXI, DIÂMETRO 2 M, ESPESSURA DE 3,4 MM, PARA TUNNEL LINER HORIZONTAL - FORNECIMENTO E INSTALAÇÃO. AF_10/2025</t>
  </si>
  <si>
    <t>CHAPA GALVANIZADA COM OU SEM REVESTIMENTO EPÓXI, DIÂMETRO 2,2 M, ESPESSURA DE 2,2 MM, PARA TUNNEL LINER HORIZONTAL - FORNECIMENTO E INSTALAÇÃO. AF_10/2025</t>
  </si>
  <si>
    <t>CHAPA GALVANIZADA COM OU SEM REVESTIMENTO EPÓXI, DIÂMETRO 2,2 M, ESPESSURA DE 2,7 MM, PARA TUNNEL LINER HORIZONTAL - FORNECIMENTO E INSTALAÇÃO. AF_10/2025</t>
  </si>
  <si>
    <t>CHAPA GALVANIZADA COM OU SEM REVESTIMENTO EPÓXI, DIÂMETRO 2,2 M, ESPESSURA DE 3,4 MM, PARA TUNNEL LINER HORIZONTAL - FORNECIMENTO E INSTALAÇÃO. AF_10/2025</t>
  </si>
  <si>
    <t>CHAPA GALVANIZADA COM OU SEM REVESTIMENTO EPÓXI, DIÂMETRO 2,4 M, ESPESSURA DE 2,2 MM, PARA TUNNEL LINER HORIZONTAL - FORNECIMENTO E INSTALAÇÃO. AF_10/2025</t>
  </si>
  <si>
    <t>CHAPA GALVANIZADA COM OU SEM REVESTIMENTO EPÓXI, DIÂMETRO 2,4 M, ESPESSURA DE 2,7 MM, PARA TUNNEL LINER HORIZONTAL - FORNECIMENTO E INSTALAÇÃO. AF_10/2025</t>
  </si>
  <si>
    <t>CHAPA GALVANIZADA COM OU SEM REVESTIMENTO EPÓXI, DIÂMETRO 2,4 M, ESPESSURA DE 3,4 MM, PARA TUNNEL LINER HORIZONTAL - FORNECIMENTO E INSTALAÇÃO. AF_10/2025</t>
  </si>
  <si>
    <t>CHAPA GALVANIZADA COM OU SEM REVESTIMENTO EPÓXI, DIÂMETRO 2,4 M, ESPESSURA DE 3,9 MM, PARA TUNNEL LINER HORIZONTAL - FORNECIMENTO E INSTALAÇÃO. AF_10/2025</t>
  </si>
  <si>
    <t>CHAPA GALVANIZADA COM OU SEM REVESTIMENTO EPÓXI, DIÂMETRO 2,6 M, ESPESSURA DE 2,2 MM, PARA TUNNEL LINER HORIZONTAL - FORNECIMENTO E INSTALAÇÃO. AF_10/2025</t>
  </si>
  <si>
    <t>CHAPA GALVANIZADA COM OU SEM REVESTIMENTO EPÓXI, DIÂMETRO 2,6 M, ESPESSURA DE 2,7 MM, PARA TUNNEL LINER HORIZONTAL - FORNECIMENTO E INSTALAÇÃO. AF_10/2025</t>
  </si>
  <si>
    <t>CHAPA GALVANIZADA COM OU SEM REVESTIMENTO EPÓXI, DIÂMETRO 2,6 M, ESPESSURA DE 3,4 MM, PARA TUNNEL LINER HORIZONTAL - FORNECIMENTO E INSTALAÇÃO. AF_10/2025</t>
  </si>
  <si>
    <t>CHAPA GALVANIZADA COM OU SEM REVESTIMENTO EPÓXI, DIÂMETRO 2,6 M, ESPESSURA DE 3,9 MM, PARA TUNNEL LINER HORIZONTAL - FORNECIMENTO E INSTALAÇÃO. AF_10/2025</t>
  </si>
  <si>
    <t>CHAPA GALVANIZADA COM OU SEM REVESTIMENTO EPÓXI, DIÂMETRO 2,8 M, ESPESSURA DE 2,2 MM, PARA TUNNEL LINER HORIZONTAL - FORNECIMENTO E INSTALAÇÃO. AF_10/2025</t>
  </si>
  <si>
    <t>CHAPA GALVANIZADA COM OU SEM REVESTIMENTO EPÓXI, DIÂMETRO 2,8 M, ESPESSURA DE 2,7 MM, PARA TUNNEL LINER HORIZONTAL - FORNECIMENTO E INSTALAÇÃO. AF_10/2025</t>
  </si>
  <si>
    <t>CHAPA GALVANIZADA COM OU SEM REVESTIMENTO EPÓXI, DIÂMETRO 2,8 M, ESPESSURA DE 3,4 MM, PARA TUNNEL LINER HORIZONTAL - FORNECIMENTO E INSTALAÇÃO. AF_10/2025</t>
  </si>
  <si>
    <t>CHAPA GALVANIZADA COM OU SEM REVESTIMENTO EPÓXI, DIÂMETRO 2,8 M, ESPESSURA DE 3,9 MM, PARA TUNNEL LINER HORIZONTAL - FORNECIMENTO E INSTALAÇÃO. AF_10/2025</t>
  </si>
  <si>
    <t>CHAPA GALVANIZADA COM OU SEM REVESTIMENTO EPÓXI, DIÂMETRO 3 M, ESPESSURA DE 2,2 MM, PARA TUNNEL LINER HORIZONTAL - FORNECIMENTO E INSTALAÇÃO. AF_10/2025</t>
  </si>
  <si>
    <t>CHAPA GALVANIZADA COM OU SEM REVESTIMENTO EPÓXI, DIÂMETRO 3 M, ESPESSURA DE 2,7 MM, PARA TUNNEL LINER HORIZONTAL OU VERTICAL - FORNECIMENTO E INSTALAÇÃO. AF_10/2025</t>
  </si>
  <si>
    <t>CHAPA GALVANIZADA COM OU SEM REVESTIMENTO EPÓXI, DIÂMETRO 3 M, ESPESSURA DE 3,4 MM, PARA TUNNEL LINER HORIZONTAL - FORNECIMENTO E INSTALAÇÃO. AF_10/2025</t>
  </si>
  <si>
    <t>CHAPA GALVANIZADA COM OU SEM REVESTIMENTO EPÓXI, DIÂMETRO 3 M, ESPESSURA DE 3,9 MM, PARA TUNNEL LINER HORIZONTAL - FORNECIMENTO E INSTALAÇÃO. AF_10/2025</t>
  </si>
  <si>
    <t>CHAPA GALVANIZADA COM OU SEM REVESTIMENTO EPÓXI, DIÂMETRO 3,2 M, ESPESSURA DE 2,7 MM, PARA TUNNEL LINER VERTICAL - FORNECIMENTO E INSTALAÇÃO. AF_10/2025</t>
  </si>
  <si>
    <t>CHAPA GALVANIZADA COM OU SEM REVESTIMENTO EPÓXI, DIÂMETRO 3,4 M, ESPESSURA DE 2,7 MM, PARA TUNNEL LINER VERTICAL - FORNECIMENTO E INSTALAÇÃO. AF_10/2025</t>
  </si>
  <si>
    <t>CHAPA GALVANIZADA COM OU SEM REVESTIMENTO EPÓXI, DIÂMETRO 3,6 M, ESPESSURA DE 2,7 MM, PARA TUNNEL LINER VERTICAL - FORNECIMENTO E INSTALAÇÃO. AF_10/2025</t>
  </si>
  <si>
    <t>CHAPA GALVANIZADA COM OU SEM REVESTIMENTO EPÓXI, DIÂMETRO 3,8 M, ESPESSURA DE 2,7 MM, PARA TUNNEL LINER VERTICAL - FORNECIMENTO E INSTALAÇÃO. AF_10/2025</t>
  </si>
  <si>
    <t>ESCAVAÇÃO MANUAL DE TUNNEL LINER EM SOLO DE PRIMEIRA CATEGORIA. AF_10/2025</t>
  </si>
  <si>
    <t>ESCAVAÇÃO MANUAL DE TUNNEL LINER EM SOLO DE SEGUNDA CATEGORIA. AF_10/2025</t>
  </si>
  <si>
    <t>INJEÇÃO DE ARGAMASSA FLUIDA SOLO CIMENTO NA EXECUÇÃO DE TUNNEL LINER - EXCLUSIVE ARGAMASSA. AF_10/2025</t>
  </si>
  <si>
    <t>VEDAÇÃO COM ESPUMA DURA OU PRODUTO SIMILAR NAS JUNTAS OU EMENDAS DAS CHAPAS DE TUNNEL LINER. AF_10/2025</t>
  </si>
  <si>
    <t>USINAGEM DE BRITA GRADUADA SIMPLES. AF_09/2025</t>
  </si>
  <si>
    <t>USINAGEM DE BRITA GRADUADA TRATADA COM CIMENTO. AF_09/2025</t>
  </si>
  <si>
    <t>USINAGEM DE CONCRETO ASFÁLTICO COM CAP 50/70 PARA CAMADA DE ROLAMENTO, PADRÃO DNIT FAIXA C, EM USINA DE ASFALTO GRAVIMÉTRICA DE 150 TON/H. AF_09/2025</t>
  </si>
  <si>
    <t>USINAGEM DE CONCRETO ASFÁLTICO COM CAP 50/70, PARA CAMADA DE BINDER, PADRÃO DNIT FAIXA B, EM USINA DE ASFALTO CONTÍNUA DE 140 TON/H. AF_09/2025</t>
  </si>
  <si>
    <t>USINAGEM DE CONCRETO ASFÁLTICO COM CAP 50/70, PARA CAMADA DE BINDER, PADRÃO DNIT FAIXA B, EM USINA DE ASFALTO CONTÍNUA DE 80 TON/H. AF_09/2025</t>
  </si>
  <si>
    <t>USINAGEM DE CONCRETO ASFÁLTICO COM CAP 50/70, PARA CAMADA DE BINDER, PADRÃO DNIT FAIXA B, EM USINA DE ASFALTO GRAVIMÉTRICA DE 150 TON/H. AF_09/2025</t>
  </si>
  <si>
    <t>USINAGEM DE CONCRETO ASFÁLTICO COM CAP 50/70, PARA CAMADA DE ROLAMENTO, PADRÃO DNIT FAIXA C, EM USINA DE ASFALTO CONTÍNUA DE 140 TON/H. AF_09/2025</t>
  </si>
  <si>
    <t>USINAGEM DE CONCRETO ASFÁLTICO COM CAP 50/70, PARA CAMADA DE ROLAMENTO, PADRÃO DNIT FAIXA C, EM USINA DE ASFALTO CONTÍNUA DE 80 TON/H. AF_09/2025</t>
  </si>
  <si>
    <t>USINAGEM DE CONCRETO PARA COMPACTAÇÃO COM ROLO. AF_09/2025</t>
  </si>
  <si>
    <t>USINAGEM DE MICRORREVESTIMENTO, PADRÃO DNIT FAIXA 2. AF_09/2025</t>
  </si>
  <si>
    <t>USINAGEM DE MICRORREVESTIMENTO, PADRÃO DNIT FAIXA 3. AF_09/2025</t>
  </si>
  <si>
    <t>USINAGEM DE PRÉ MISTURADO A FRIO, PARA CAMADA DE BINDER, PADRÃO DNIT FAIXA B. AF_09/2025</t>
  </si>
  <si>
    <t>USINAGEM DE PRÉ MISTURADO A FRIO, PARA CAMADA DE ROLAMENTO, PADRÃO DNIT FAIXA C. AF_09/2025</t>
  </si>
  <si>
    <t>USINAGEM DE SOLO BRITA 40%-60% COM 4% DE CIMENTO, UTILIZANDO BRITA COMERCIAL. AF_09/2025</t>
  </si>
  <si>
    <t>USINAGEM DE SOLO BRITA 40%-60% COM 6% DE CIMENTO, UTILIZANDO BRITA COMERCIAL. AF_09/2025</t>
  </si>
  <si>
    <t>USINAGEM DE SOLO BRITA 40%-60% COM 8% DE CIMENTO, UTILIZANDO BRITA COMERCIAL. AF_09/2025</t>
  </si>
  <si>
    <t>USINAGEM DE SOLO BRITA 40%-60%, UTILIZANDO BRITA COMERCIAL. AF_09/2025</t>
  </si>
  <si>
    <t>USINAGEM DE SOLO BRITA 50%-50% COM 4% DE CIMENTO, UTILIZANDO BRITA COMERCIAL. AF_09/2025</t>
  </si>
  <si>
    <t>USINAGEM DE SOLO BRITA 50%-50% COM 6% DE CIMENTO, UTILIZANDO BRITA COMERCIAL. AF_09/2025</t>
  </si>
  <si>
    <t>USINAGEM DE SOLO BRITA 50%-50% COM 8% DE CIMENTO, UTILIZANDO BRITA COMERCIAL. AF_09/2025</t>
  </si>
  <si>
    <t>USINAGEM DE SOLO BRITA 50%-50%, UTILIZANDO BRITA COMERCIAL. AF_09/2025</t>
  </si>
  <si>
    <t>USINAGEM DE SOLO JAZIDA MELHORADO COM CIMENTO 2%. AF_09/2025</t>
  </si>
  <si>
    <t>USINAGEM DE SOLO JAZIDA MELHORADO COM CIMENTO 3%. AF_09/2025</t>
  </si>
  <si>
    <t>USINAGEM DE SOLO JAZIDA MELHORADO COM CIMENTO 4%. AF_09/2025</t>
  </si>
  <si>
    <t>USINAGEM DE SOLO JAZIDA MELHORADO COM CIMENTO 6%. AF_09/2025</t>
  </si>
  <si>
    <t>USINAGEM DE SOLO  JAZIDA MELHORADO COM CIMENTO 8%. AF_09/2025</t>
  </si>
  <si>
    <t>BOX EM L DE CORRER, COM VIDRO TEMPERADO 8 MM, 90X90X190 CM, 2 FOLHAS FIXAS, 2 FOLHAS MÓVEIS, PERFIS E FERRAGENS EM ALUMÍNIO. AF_11/2025</t>
  </si>
  <si>
    <t>BOX FRONTAL DE CORRER, COM VIDRO TEMPERADO 8 MM, 190X100CM, 1 FOLHA FIXA, 1 FOLHA MÓVEL, PERFIS E FERRAGENS EM ALUMÍNIO. AF_11/2025</t>
  </si>
  <si>
    <t>ESPELHO CRISTAL, ESPESSURA 4 MM, ADERIDO COM ADESIVO FIXA ESPELHO E FITA DUPLA-FACE, COM MOLDURA DE MADEIRA APARAFUSADA NA PAREDE, COM ÁREA MAIOR QUE 1,0 M2. AF_11/2025</t>
  </si>
  <si>
    <t>ESPELHO CRISTAL, ESPESSURA 4 MM, ADERIDO COM ADESIVO FIXA ESPELHO FITA DUPLA-FACE, COM MOLDURA DE MADEIRA APARAFUSADA NA PAREDE, COM ÁREA MENOR OU IGUAL A 1,0 M2. AF_11/2025</t>
  </si>
  <si>
    <t>ESPELHO CRISTAL, ESPESSURA 4 MM, ADERIDO COM ADESIVO FIXA ESPELHO, COM MOLDURA DE MADEIRA APARAFUSADA NA PAREDE, COM ÁREA MAIOR QUE 1,0 M2. AF_11/2025</t>
  </si>
  <si>
    <t>ESPELHO CRISTAL, ESPESSURA 4 MM, ADERIDO COM ADESIVO FIXA ESPELHO, COM MOLDURA DE MADEIRA APARAFUSADA NA PAREDE, COM ÁREA MENOR OU IGUAL A 1,0 M2. AF_11/2025</t>
  </si>
  <si>
    <t>ESPELHO CRISTAL, ESPESSURA 4 MM, SEM MOLDURA, ADERIDO COM ADESIVO FIXA ESPELHO E FITA DUPLA-FACE. AF_11/2025</t>
  </si>
  <si>
    <t>ESPELHO CRISTAL, ESPESSURA 4 MM, SEM MOLDURA, ADERIDO COM ADESIVO FIXA ESPELHO. AF_11/2025</t>
  </si>
  <si>
    <t>ESPELHO CRISTAL, ESPESSURA 4 MM, SEM MOLDURA, APARAFUSADO COM BOTÃO DE ROSCA INTERNA, COM ÁREA MAIOR QUE 1,0 M2.. AF_11/2025</t>
  </si>
  <si>
    <t>INSTALAÇÃO DE VIDRO ARAMADO, E = 6 MM, EM ESQUADRIA DE ALUMÍNIO OU PVC, FIXADO COM BAGUETE. AF_11/2025</t>
  </si>
  <si>
    <t>INSTALAÇÃO DE VIDRO ARAMADO, E = 7 MM, EM ESQUADRIA DE ALUMÍNIO OU PVC, FIXADO COM BAGUETE. AF_11/2025</t>
  </si>
  <si>
    <t>INSTALAÇÃO DE VIDRO IMPRESSO, E = 4 MM, EM ESQUADRIA DE ALUMÍNIO OU PVC, FIXADO COM BAGUETE. AF_11/2025</t>
  </si>
  <si>
    <t>INSTALAÇÃO DE VIDRO IMPRESSO, E = 4 MM, EM ESQUADRIA DE MADEIRA, FIXADO COM BAGUETE. AF_11/2025</t>
  </si>
  <si>
    <t>INSTALAÇÃO DE VIDRO LAMINADO, E = 12 MM (4+4+4), ENCAIXADO EM PERFIL U. AF_11/2025</t>
  </si>
  <si>
    <t>INSTALAÇÃO DE VIDRO LAMINADO, E = 12 MM (4+4+4), FIXADO COM SILICONE ESTRUTURAL. AF_11/2025</t>
  </si>
  <si>
    <t>INSTALAÇÃO DE VIDRO LAMINADO, E = 15 MM (5+5+5), ENCAIXADO EM PERFIL U. AF_11/2025</t>
  </si>
  <si>
    <t>INSTALAÇÃO DE VIDRO LAMINADO, E = 15 MM (5+5+5), FIXADO COM SILICONE ESTRUTURAL. AF_11/2025</t>
  </si>
  <si>
    <t>INSTALAÇÃO DE VIDRO LAMINADO, E = 8 MM (4+4), ENCAIXADO EM PERFIL U. AF_11/2025</t>
  </si>
  <si>
    <t>INSTALAÇÃO DE VIDRO LAMINADO, E = 8 MM (4+4), FIXADO COM SILICONE ESTRUTURAL. AF_11/2025</t>
  </si>
  <si>
    <t>INSTALAÇÃO DE VIDRO LISO FUMÊ, E = 4 MM, EM ESQUADRIA DE ALUMÍNIO OU PVC, FIXADO COM BAGUETE. AF_11/2025</t>
  </si>
  <si>
    <t>INSTALAÇÃO DE VIDRO LISO FUMÊ, E = 4 MM, EM ESQUADRIA DE MADEIRA, FIXADO COM BAGUETE. AF_11/2025</t>
  </si>
  <si>
    <t>INSTALAÇÃO DE VIDRO LISO FUMÊ, E = 5 MM, EM ESQUADRIA DE ALUMÍNIO OU PVC, FIXADO COM BAGUETE. AF_11/2025</t>
  </si>
  <si>
    <t>INSTALAÇÃO DE VIDRO LISO FUMÊ, E = 5 MM, EM ESQUADRIA DE MADEIRA, FIXADO COM BAGUETE. AF_11/2025</t>
  </si>
  <si>
    <t>INSTALAÇÃO DE VIDRO LISO FUMÊ, E = 6 MM, EM ESQUADRIA DE ALUMÍNIO OU PVC, FIXADO COM BAGUETE. AF_11/2025</t>
  </si>
  <si>
    <t>INSTALAÇÃO DE VIDRO LISO FUMÊ, E = 6 MM, EM ESQUADRIA DE MADEIRA, FIXADO COM BAGUETE. AF_11/2025</t>
  </si>
  <si>
    <t>INSTALAÇÃO DE VIDRO LISO INCOLOR, E = 10 MM, EM ESQUADRIA DE ALUMÍNIO OU PVC, FIXADO COM BAGUETE. AF_11/2025</t>
  </si>
  <si>
    <t>INSTALAÇÃO DE VIDRO LISO INCOLOR, E = 10 MM, EM ESQUADRIA DE MADEIRA, FIXADO COM BAGUETE. AF_11/2025</t>
  </si>
  <si>
    <t>INSTALAÇÃO DE VIDRO LISO INCOLOR, E = 3 MM, EM ESQUADRIA DE ALUMÍNIO OU PVC, FIXADO COM BAGUETE. AF_11/2025</t>
  </si>
  <si>
    <t>INSTALAÇÃO DE VIDRO LISO INCOLOR, E = 3 MM, EM ESQUADRIA DE MADEIRA, FIXADO COM BAGUETE. AF_11/2025</t>
  </si>
  <si>
    <t>INSTALAÇÃO DE VIDRO LISO INCOLOR, E = 4 MM, EM ESQUADRIA DE ALUMÍNIO OU PVC, FIXADO COM BAGUETE. AF_11/2025</t>
  </si>
  <si>
    <t>INSTALAÇÃO DE VIDRO LISO INCOLOR, E = 4 MM, EM ESQUADRIA DE MADEIRA, FIXADO COM BAGUETE. AF_11/2025</t>
  </si>
  <si>
    <t>INSTALAÇÃO DE VIDRO LISO INCOLOR, E = 5 MM, EM ESQUADRIA DE ALUMÍNIO OU PVC, FIXADO COM BAGUETE. AF_11/2025</t>
  </si>
  <si>
    <t>INSTALAÇÃO DE VIDRO LISO INCOLOR, E = 5 MM, EM ESQUADRIA DE MADEIRA, FIXADO COM BAGUETE. AF_11/2025</t>
  </si>
  <si>
    <t>INSTALAÇÃO DE VIDRO LISO INCOLOR, E = 6 MM, EM ESQUADRIA DE ALUMÍNIO OU PVC, FIXADO COM BAGUETE. AF_11/2025</t>
  </si>
  <si>
    <t>INSTALAÇÃO DE VIDRO LISO INCOLOR, E = 6 MM, EM ESQUADRIA DE MADEIRA, FIXADO COM BAGUETE. AF_11/2025</t>
  </si>
  <si>
    <t>INSTALAÇÃO DE VIDRO LISO INCOLOR, E = 8 MM, EM ESQUADRIA DE ALUMÍNIO OU PVC, FIXADO COM BAGUETE. AF_11/2025</t>
  </si>
  <si>
    <t>INSTALAÇÃO DE VIDRO LISO INCOLOR, E = 8 MM, EM ESQUADRIA DE MADEIRA, FIXADO COM BAGUETE. AF_11/2025</t>
  </si>
  <si>
    <t>INSTALAÇÃO DE VIDRO TEMPERADO, E = 10 MM, ENCAIXADO EM PERFIL U. AF_11/2025</t>
  </si>
  <si>
    <t>INSTALAÇÃO DE VIDRO TEMPERADO, E = 6 MM, ENCAIXADO EM PERFIL U. AF_11/2025</t>
  </si>
  <si>
    <t>INSTALAÇÃO DE VIDRO TEMPERADO, E = 8 MM, ENCAIXADO EM PERFIL U. AF_11/2025</t>
  </si>
  <si>
    <t>JOGO DE FERRAGENS CROMADAS PARA PORTA DE VIDRO TEMPERADO, UMA FOLHA COMPOSTO DE DOBRADICAS SUPERIOR E INFERIOR, TRINCO, FECHADURA, CONTRA FECHADURA COM CAPUCHINHO SEM MOLA E PUXADOR. AF_11/2025</t>
  </si>
  <si>
    <t>MOLA HIDRAULICA DE PISO PARA PORTA DE VIDRO TEMPERADO. AF_11/2025</t>
  </si>
  <si>
    <t>PORTA DE ABRIR COM MOLA HIDRÁULICA, EM VIDRO TEMPERADO, 120X210 CM, ESPESSURA 10 MM, INCLUSIVE ACESSÓRIOS. AF_11/2025</t>
  </si>
  <si>
    <t>PORTA DE ABRIR COM MOLA HIDRÁULICA, EM VIDRO TEMPERADO, 2 FOLHAS DE 90X210 CM, ESPESSURA DE 10 MM, INCLUSIVE ACESSÓRIOS. AF_11/2025</t>
  </si>
  <si>
    <t>PORTA DE ABRIR COM MOLA HIDRÁULICA, EM VIDRO TEMPERADO, 70X210 CM, ESPESSURA 10 MM, INCLUSIVE ACESSÓRIOS. AF_11/2025</t>
  </si>
  <si>
    <t>PORTA DE ABRIR COM MOLA HIDRÁULICA, EM VIDRO TEMPERADO, 80X210 CM, ESPESSURA 10 MM, INCLUSIVE ACESSÓRIOS. AF_11/2025</t>
  </si>
  <si>
    <t>PORTA DE ABRIR COM MOLA HIDRÁULICA, EM VIDRO TEMPERADO, 90X210 CM, ESPESSURA 10 MM, INCLUSIVE ACESSÓRIOS. AF_11/2025</t>
  </si>
  <si>
    <t>PORTA DE CORRER EM VIDRO TEMPERADO, 2 FOLHAS DE 90X210 CM, ESPESSURA 10 MM, INCLUSIVE ACESSÓRIOS. AF_11/2025</t>
  </si>
  <si>
    <t>PORTA DE CORRER EM VIDRO TEMPERADO, 90X210 CM, ESPESSURA 10 MM, INCLUSIVE ACESSÓRIOS. AF_11/2025</t>
  </si>
  <si>
    <t>PORTA PIVOTANTE DE VIDRO TEMPERADO, 2 FOLHAS DE 90X210 CM, ESPESSURA DE 10 MM, INCLUSIVE ACESSÓRIOS. AF_11/2025</t>
  </si>
  <si>
    <t>PORTA PIVOTANTE DE VIDRO TEMPERADO, 90X210 CM, ESPESSURA 10 MM, INCLUSIVE ACESSÓRIOS. AF_11/2025</t>
  </si>
  <si>
    <t>REMOÇÃO DE VIDRO LISO COMUM DE ESQUADRIA COM BAGUETE DE ALUMÍNIO OU PVC. AF_11/2025</t>
  </si>
  <si>
    <t>REMOÇÃO DE VIDRO LISO COMUM DE ESQUADRIA COM BAGUETE DE MADEIRA. AF_11/2025</t>
  </si>
  <si>
    <t>REMOÇÃO DE VIDRO TEMPERADO FIXADO EM PERFIL U. AF_11/2025</t>
  </si>
  <si>
    <t>REGISTRO DE ESFERA, PVC, SOLDÁVEL, COM VOLANTE, DN 20 MM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</si>
  <si>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</si>
  <si>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</si>
  <si>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</si>
  <si>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</si>
  <si>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</si>
  <si>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PRESSÃO BRUTO, LATÃO, ROSCÁVEL, 3/4''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</si>
  <si>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</si>
  <si>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</si>
  <si>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</si>
  <si>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</si>
  <si>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</si>
  <si>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VÁLVULA DE RETENÇÃO HORIZONTAL, DE BRONZE, ROSCÁVEL, 1 1/2" - FORNECIMENTO E INSTALAÇÃO. AF_08/2021</t>
  </si>
  <si>
    <t>VÁLVULA DE RETENÇÃO HORIZONTAL, DE BRONZE, ROSCÁVEL, 2" - FORNECIMENTO E INSTALAÇÃO. AF_08/2021</t>
  </si>
  <si>
    <t>VÁLVULA DE SEGURANÇA À TEMPERATURA, 1/2" - FORNECIMENTO E INSTALAÇÃO. AF_08/2021</t>
  </si>
  <si>
    <t>VÁLVULA ESFERA PARA GÁS, 1" - FORNECIMENTO E INSTALAÇÃO. AF_08/2021</t>
  </si>
  <si>
    <t>VÁLVULA ESFERA PARA GÁS, 1/2" - FORNECIMENTO E INSTALAÇÃO. AF_08/2021</t>
  </si>
  <si>
    <t>VÁLVULA ESFERA PARA GÁS, 3/4" - FORNECIMENTO E INSTALAÇÃO. AF_08/2021</t>
  </si>
  <si>
    <t>VÁLVULA ESTABILIZADORA DE VAZÃO/ AUTOFLOW, 1" - FORNECIMENTO E INSTALAÇÃO. AF_08/2021</t>
  </si>
  <si>
    <t>VÁLVULA ESTABILIZADORA DE VAZÃO/ AUTOFLOW, 3/4" - FORNECIMENTO E INSTALAÇÃO. AF_08/2021</t>
  </si>
  <si>
    <t>VÁLVULA REDUTORA DE PRESSÃO PARA SISTEMAS PREDIAIS, 1 1/2" - FORNECIMENTO E INSTALAÇÃO. AF_08/2021</t>
  </si>
  <si>
    <t>VÁLVULA REDUTORA DE PRESSÃO PARA SISTEMAS PREDIAIS, 1 1/4" - FORNECIMENTO E INSTALAÇÃO. AF_08/2021</t>
  </si>
  <si>
    <t>VÁLVULA REDUTORA DE PRESSÃO PARA SISTEMAS PREDIAIS, 1" - FORNECIMENTO E INSTALAÇÃO. AF_08/2021</t>
  </si>
  <si>
    <t>VÁLVULA REDUTORA DE PRESSÃO PARA SISTEMAS PREDIAIS, 1/2" - FORNECIMENTO E INSTALAÇÃO. AF_08/2021</t>
  </si>
  <si>
    <t>VÁLVULA REDUTORA DE PRESSÃO PARA SISTEMAS PREDIAIS, 2 1/2" - FORNECIMENTO E INSTALAÇÃO. AF_08/2021</t>
  </si>
  <si>
    <t>VÁLVULA REDUTORA DE PRESSÃO PARA SISTEMAS PREDIAIS, 2" - FORNECIMENTO E INSTALAÇÃO. AF_08/2021</t>
  </si>
  <si>
    <t>VÁLVULA REDUTORA DE PRESSÃO PARA SISTEMAS PREDIAIS, 3/4" - FORNECIMENTO E INSTALAÇÃO. AF_08/2021</t>
  </si>
  <si>
    <t>VÁLVULA VENTOSA ELIMINADORA DE AR, PARA SISTEMAS PREDIAIS, 1/2" - FORNECIMENTO E INSTALAÇÃO. AF_08/2021</t>
  </si>
  <si>
    <t>VÁLVULA VENTOSA ELIMINADORA DE AR, PARA SISTEMAS PREDIAIS, 3/4" - FORNECIMENTO E INSTALAÇÃO. AF_08/2021</t>
  </si>
  <si>
    <t>JUNTA DE DESMONTAGEM TRAVADA AXIALMENTE DE FERRO FUNDIDO PARA REDE DE ÁGUA OU ESGOTO, DN 100 MM. AF_12/2021</t>
  </si>
  <si>
    <t>JUNTA DE DESMONTAGEM TRAVADA AXIALMENTE DE FERRO FUNDIDO PARA REDE DE ÁGUA OU ESGOTO, DN 150 MM. AF_12/2021</t>
  </si>
  <si>
    <t>JUNTA DE DESMONTAGEM TRAVADA AXIALMENTE DE FERRO FUNDIDO PARA REDE DE ÁGUA OU ESGOTO, DN 200 MM. AF_12/2021</t>
  </si>
  <si>
    <t>JUNTA DE DESMONTAGEM TRAVADA AXIALMENTE DE FERRO FUNDIDO PARA REDE DE ÁGUA OU ESGOTO, DN 250 MM. AF_12/2021</t>
  </si>
  <si>
    <t>JUNTA DE DESMONTAGEM TRAVADA AXIALMENTE DE FERRO FUNDIDO PARA REDE DE ÁGUA OU ESGOTO, DN 300 MM. AF_12/2021</t>
  </si>
  <si>
    <t>JUNTA DE DESMONTAGEM TRAVADA AXIALMENTE DE FERRO FUNDIDO PARA REDE DE ÁGUA OU ESGOTO, DN 350 MM. AF_12/2021</t>
  </si>
  <si>
    <t>JUNTA DE DESMONTAGEM TRAVADA AXIALMENTE DE FERRO FUNDIDO PARA REDE DE ÁGUA OU ESGOTO, DN 400 MM. AF_12/2021</t>
  </si>
  <si>
    <t>JUNTA DE DESMONTAGEM TRAVADA AXIALMENTE DE FERRO FUNDIDO PARA REDE DE ÁGUA OU ESGOTO, DN 500 MM. AF_12/2021</t>
  </si>
  <si>
    <t>JUNTA DE DESMONTAGEM TRAVADA AXIALMENTE DE FERRO FUNDIDO PARA REDE DE ÁGUA OU ESGOTO, DN 600 MM. AF_12/2021</t>
  </si>
  <si>
    <t>JUNTA DE DESMONTAGEM TRAVADA AXIALMENTE DE FERRO FUNDIDO PARA REDE DE ÁGUA OU ESGOTO, DN 80 MM. AF_12/2021</t>
  </si>
  <si>
    <t>JUNTA MECÂNICA (LUVA DE CORRER COM BOLSA JUNTA MECÂNICA) DE FERRO FUNDIDO PARA REDE DE ÁGUA OU ESGOTO, DN 100 MM. AF_12/2021</t>
  </si>
  <si>
    <t>JUNTA MECÂNICA (LUVA DE CORRER COM BOLSA JUNTA MECÂNICA) DE FERRO FUNDIDO PARA REDE DE ÁGUA OU ESGOTO, DN 1000 MM. AF_12/2021</t>
  </si>
  <si>
    <t>JUNTA MECÂNICA (LUVA DE CORRER COM BOLSA JUNTA MECÂNICA) DE FERRO FUNDIDO PARA REDE DE ÁGUA OU ESGOTO, DN 1200 MM. AF_12/2021</t>
  </si>
  <si>
    <t>JUNTA MECÂNICA (LUVA DE CORRER COM BOLSA JUNTA MECÂNICA) DE FERRO FUNDIDO PARA REDE DE ÁGUA OU ESGOTO, DN 150 MM. AF_12/2021</t>
  </si>
  <si>
    <t>JUNTA MECÂNICA (LUVA DE CORRER COM BOLSA JUNTA MECÂNICA) DE FERRO FUNDIDO PARA REDE DE ÁGUA OU ESGOTO, DN 200 MM. AF_12/2021</t>
  </si>
  <si>
    <t>JUNTA MECÂNICA (LUVA DE CORRER COM BOLSA JUNTA MECÂNICA) DE FERRO FUNDIDO PARA REDE DE ÁGUA OU ESGOTO, DN 250 MM. AF_12/2021</t>
  </si>
  <si>
    <t>JUNTA MECÂNICA (LUVA DE CORRER COM BOLSA JUNTA MECÂNICA) DE FERRO FUNDIDO PARA REDE DE ÁGUA OU ESGOTO, DN 300 MM. AF_12/2021</t>
  </si>
  <si>
    <t>JUNTA MECÂNICA (LUVA DE CORRER COM BOLSA JUNTA MECÂNICA) DE FERRO FUNDIDO PARA REDE DE ÁGUA OU ESGOTO, DN 350 MM. AF_12/2021</t>
  </si>
  <si>
    <t>JUNTA MECÂNICA (LUVA DE CORRER COM BOLSA JUNTA MECÂNICA) DE FERRO FUNDIDO PARA REDE DE ÁGUA OU ESGOTO, DN 400 MM. AF_12/2021</t>
  </si>
  <si>
    <t>JUNTA MECÂNICA (LUVA DE CORRER COM BOLSA JUNTA MECÂNICA) DE FERRO FUNDIDO PARA REDE DE ÁGUA OU ESGOTO, DN 500 MM. AF_12/2021</t>
  </si>
  <si>
    <t>JUNTA MECÂNICA (LUVA DE CORRER COM BOLSA JUNTA MECÂNICA) DE FERRO FUNDIDO PARA REDE DE ÁGUA OU ESGOTO, DN 600 MM. AF_12/2021</t>
  </si>
  <si>
    <t>JUNTA MECÂNICA (LUVA DE CORRER COM BOLSA JUNTA MECÂNICA) DE FERRO FUNDIDO PARA REDE DE ÁGUA OU ESGOTO, DN 700 MM. AF_12/2021</t>
  </si>
  <si>
    <t>JUNTA MECÂNICA (LUVA DE CORRER COM BOLSA JUNTA MECÂNICA) DE FERRO FUNDIDO PARA REDE DE ÁGUA OU ESGOTO, DN 80 MM. AF_12/2021</t>
  </si>
  <si>
    <t>JUNTA MECÂNICA (LUVA DE CORRER COM BOLSA JUNTA MECÂNICA) DE FERRO FUNDIDO PARA REDE DE ÁGUA OU ESGOTO, DN 800 MM. AF_12/2021</t>
  </si>
  <si>
    <t>JUNTA MECÂNICA (LUVA DE CORRER COM BOLSA JUNTA MECÂNICA) DE FERRO FUNDIDO PARA REDE DE ÁGUA OU ESGOTO, DN 900 MM. AF_12/2021</t>
  </si>
  <si>
    <t>MEDIDOR DE VAZÃO ELETROMAGNÉTICO DE AÇO CARBONO PARA REDE DE ÁGUA OU ESGOTO, DN 100 MM, JUNTA FLANGEADA. AF_12/2021</t>
  </si>
  <si>
    <t>MEDIDOR DE VAZÃO ELETROMAGNÉTICO DE AÇO CARBONO PARA REDE DE ÁGUA OU ESGOTO, DN 200 MM, JUNTA FLANGEADA. AF_12/2021</t>
  </si>
  <si>
    <t>MEDIDOR DE VAZÃO ELETROMAGNÉTICO DE AÇO CARBONO PARA REDE DE ÁGUA OU ESGOTO, DN 300 MM, JUNTA FLANGEADA. AF_12/2021</t>
  </si>
  <si>
    <t>MEDIDOR DE VAZÃO ELETROMAGNÉTICO DE AÇO CARBONO PARA REDE DE ÁGUA OU ESGOTO, DN 400 MM, JUNTA FLANGEADA. AF_12/2021</t>
  </si>
  <si>
    <t>MEDIDOR DE VAZÃO ELETROMAGNÉTICO DE AÇO CARBONO PARA REDE DE ÁGUA OU ESGOTO, DN 500 MM, JUNTA FLANGEADA. AF_12/2021</t>
  </si>
  <si>
    <t>REGISTRO DE GAVETA DE FERRO FUNDIDO PARA REDE DE ÁGUA OU ESGOTO, DN 100 MM, JUNTA FLANGEADA. AF_12/2021</t>
  </si>
  <si>
    <t>REGISTRO DE GAVETA DE FERRO FUNDIDO PARA REDE DE ÁGUA OU ESGOTO, DN 150 MM, JUNTA FLANGEADA. AF_01/2021</t>
  </si>
  <si>
    <t>REGISTRO DE GAVETA DE FERRO FUNDIDO PARA REDE DE ÁGUA OU ESGOTO, DN 200 MM, JUNTA FLANGEADA. AF_12/2021</t>
  </si>
  <si>
    <t>REGISTRO DE GAVETA DE FERRO FUNDIDO PARA REDE DE ÁGUA OU ESGOTO, DN 250 MM, JUNTA FLANGEADA. AF_12/2021</t>
  </si>
  <si>
    <t>REGISTRO DE GAVETA DE FERRO FUNDIDO PARA REDE DE ÁGUA OU ESGOTO, DN 300 MM, JUNTA FLANGEADA. AF_12/2021</t>
  </si>
  <si>
    <t>REGISTRO DE GAVETA DE FERRO FUNDIDO PARA REDE DE ÁGUA OU ESGOTO, DN 350 MM, JUNTA FLANGEADA. AF_12/2021</t>
  </si>
  <si>
    <t>REGISTRO DE GAVETA DE FERRO FUNDIDO PARA REDE DE ÁGUA OU ESGOTO, DN 400 MM, JUNTA FLANGEADA. AF_12/2021</t>
  </si>
  <si>
    <t>REGISTRO DE GAVETA DE FERRO FUNDIDO PARA REDE DE ÁGUA OU ESGOTO, DN 50 MM, JUNTA FLANGEADA. AF_12/2021</t>
  </si>
  <si>
    <t>REGISTRO DE GAVETA DE FERRO FUNDIDO PARA REDE DE ÁGUA OU ESGOTO, DN 500 MM, JUNTA FLANGEADA. AF_12/2021</t>
  </si>
  <si>
    <t>REGISTRO DE GAVETA DE FERRO FUNDIDO PARA REDE DE ÁGUA OU ESGOTO, DN 80 MM, JUNTA FLANGEADA. AF_12/2021</t>
  </si>
  <si>
    <t>VÁLVULA DE RETENÇÃO DE FERRO FUNDIDO PARA REDE DE ÁGUA OU ESGOTO, COM FLANGES, DN 200 MM, JUNTA FLANGEADA. AF_12/2021</t>
  </si>
  <si>
    <t>VÁLVULA DE RETENÇÃO DE FERRO FUNDIDO PARA REDE DE ÁGUA OU ESGOTO, DN 100 MM, JUNTA FLANGEADA. AF_12/2021</t>
  </si>
  <si>
    <t>VÁLVULA DE RETENÇÃO DE FERRO FUNDIDO PARA REDE DE ÁGUA OU ESGOTO, DN 150 MM, JUNTA FLANGEADA. AF_12/2021</t>
  </si>
  <si>
    <t>VÁLVULA DE RETENÇÃO DE FERRO FUNDIDO PARA REDE DE ÁGUA OU ESGOTO, DN 250 MM, JUNTA FLANGEADA. AF_12/2021</t>
  </si>
  <si>
    <t>VÁLVULA DE RETENÇÃO DE FERRO FUNDIDO PARA REDE DE ÁGUA OU ESGOTO, DN 300 MM, JUNTA FLANGEADA. AF_12/2021</t>
  </si>
  <si>
    <t>VÁLVULA DE RETENÇÃO DE FERRO FUNDIDO PARA REDE DE ÁGUA OU ESGOTO, DN 350 MM, JUNTA FLANGEADA. AF_12/2021</t>
  </si>
  <si>
    <t>VÁLVULA DE RETENÇÃO DE FERRO FUNDIDO PARA REDE DE ÁGUA OU ESGOTO, DN 400 MM, JUNTA FLANGEADA. AF_12/2021</t>
  </si>
  <si>
    <t>VÁLVULA DE RETENÇÃO DE FERRO FUNDIDO PARA REDE DE ÁGUA OU ESGOTO, DN 50 MM, JUNTA FLANGEADA. AF_12/2021</t>
  </si>
  <si>
    <t>VÁLVULA DE RETENÇÃO DE FERRO FUNDIDO PARA REDE DE ÁGUA OU ESGOTO, DN 500 MM, JUNTA FLANGEADA. AF_12/2021</t>
  </si>
  <si>
    <t>VÁLVULA DE RETENÇÃO DE FERRO FUNDIDO PARA REDE DE ÁGUA OU ESGOTO, DN 80 MM, JUNTA FLANGEADA. AF_12/2021</t>
  </si>
  <si>
    <t>VÁLVULA REDUTORA DE PRESSÃO DE FERRO FUNDIDO PARA REDE DE ÁGUA, DN 100 MM, JUNTA FLANGEADA. AF_12/2021</t>
  </si>
  <si>
    <t>VÁLVULA REDUTORA DE PRESSÃO DE FERRO FUNDIDO PARA REDE DE ÁGUA, DN 150 MM, JUNTA FLANGEADA. AF_12/2021</t>
  </si>
  <si>
    <t>VÁLVULA REDUTORA DE PRESSÃO DE FERRO FUNDIDO PARA REDE DE ÁGUA, DN 200 MM, JUNTA FLANGEADA. AF_12/2021</t>
  </si>
  <si>
    <t>VÁLVULA REDUTORA DE PRESSÃO DE FERRO FUNDIDO PARA REDE DE ÁGUA, DN 250 MM, JUNTA FLANGEADA. AF_12/2021</t>
  </si>
  <si>
    <t>VÁLVULA REDUTORA DE PRESSÃO DE FERRO FUNDIDO PARA REDE DE ÁGUA, DN 300 MM, JUNTA FLANGEADA. AF_12/2021</t>
  </si>
  <si>
    <t>VÁLVULA REDUTORA DE PRESSÃO DE FERRO FUNDIDO PARA REDE DE ÁGUA, DN 350 MM, JUNTA FLANGEADA. AF_12/2021</t>
  </si>
  <si>
    <t>VÁLVULA REDUTORA DE PRESSÃO DE FERRO FUNDIDO PARA REDE DE ÁGUA, DN 400 MM, JUNTA FLANGEADA. AF_12/2021</t>
  </si>
  <si>
    <t>VÁLVULA REDUTORA DE PRESSÃO DE FERRO FUNDIDO PARA REDE DE ÁGUA, DN 50 MM, JUNTA FLANGEADA. AF_12/2021</t>
  </si>
  <si>
    <t>VÁLVULA REDUTORA DE PRESSÃO DE FERRO FUNDIDO PARA REDE DE ÁGUA, DN 500 MM, JUNTA FLANGEADA. AF_12/2021</t>
  </si>
  <si>
    <t>VÁLVULA REDUTORA DE PRESSÃO DE FERRO FUNDIDO PARA REDE DE ÁGUA, DN 80 MM, JUNTA FLANGEADA. AF_12/2021</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</si>
  <si>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</si>
  <si>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</si>
  <si>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</si>
  <si>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</si>
  <si>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</si>
  <si>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</si>
  <si>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</si>
  <si>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</si>
  <si>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</si>
  <si>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</si>
  <si>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</si>
  <si>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 E CUNHA DE FIXACAO</t>
  </si>
  <si>
    <t>ABRACADEIRA EM ACO PARA AMARRACAO DE ELETRODUTOS, TIPO D, COM 1" E PARAFUSO DE FIXACAO</t>
  </si>
  <si>
    <t>ABRACADEIRA EM ACO PARA AMARRACAO DE ELETRODUTOS, TIPO D, COM 1/2" E CUNHA DE FIXACAO</t>
  </si>
  <si>
    <t>ABRACADEIRA EM ACO PARA AMARRACAO DE ELETRODUTOS, TIPO D, COM 1/2"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</si>
  <si>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</si>
  <si>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</si>
  <si>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</si>
  <si>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</si>
  <si>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</si>
  <si>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 E CUNHA DE FIXACAO</t>
  </si>
  <si>
    <t>ABRACADEIRA EM ACO PARA AMARRACAO DE ELETRODUTOS, TIPO D, COM 3" E PARAFUSO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</si>
  <si>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</si>
  <si>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</si>
  <si>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</si>
  <si>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</si>
  <si>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</si>
  <si>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</si>
  <si>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</si>
  <si>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</si>
  <si>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t>
  </si>
  <si>
    <t>ABRACADEIRA EM ACO PARA AMARRACAO DE ELETRODUTOS, TIPO U SIMPLES, COM 1/2"</t>
  </si>
  <si>
    <t>ABRACADEIRA EM ACO PARA AMARRACAO DE ELETRODUTOS, TIPO U SIMPLES, COM 2 1/2"</t>
  </si>
  <si>
    <t>ABRACADEIRA EM ACO PARA AMARRACAO DE ELETRODUTOS, TIPO U SIMPLES, COM 2"</t>
  </si>
  <si>
    <t>ABRACADEIRA EM ACO PARA AMARRACAO DE ELETRODUTOS, TIPO U SIMPLES, COM 3"</t>
  </si>
  <si>
    <t>ABRACADEIRA EM ACO PARA AMARRACAO DE ELETRODUTOS, TIPO U SIMPLES, COM 3/4"</t>
  </si>
  <si>
    <t>ABRACADEIRA EM ACO PARA AMARRACAO DE ELETRODUTOS, TIPO U SIMPLES, COM 3/8"</t>
  </si>
  <si>
    <t>ABRACADEIRA EM ACO PARA AMARRACAO DE ELETRODUTOS, TIPO U SIMPLES, COM 4"</t>
  </si>
  <si>
    <t>ABRACADEIRA PVC, PARA CALHA PLUVIAL, DIAMETRO ENTRE *80 E 100* MM, PARA DRENAGEM PLUVIAL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</si>
  <si>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</si>
  <si>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</si>
  <si>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</si>
  <si>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DE METAL CROMADO PARA REGISTRO PEQUENO, DE PAREDE, 1/2" OU 3/4"</t>
  </si>
  <si>
    <t>ACABAMENTO SIMPLES/CONVENCIONAL PARA FORRO PVC, TIPO "U" OU "C", COR BRANCA, COMPRIMENTO 6 M</t>
  </si>
  <si>
    <t>ACESSORIO DE LIGACAO NAO ELETRICO PARA CARGAS EXPLOSIVAS, TUBO DE 6 M</t>
  </si>
  <si>
    <t>ACESSORIO INICIADOR NAO ELETRICO, TUBO DE 6 M, TEMPO DE RETARDO DE *160* MS</t>
  </si>
  <si>
    <t>ACETILENO - RECARGA DE GAS PARA CILINDRO (NAO INCLUI TROCA/MANUTENCAO DO CILINDRO)</t>
  </si>
  <si>
    <t>ACIDO CLORIDRICO / 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</si>
  <si>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</si>
  <si>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</si>
  <si>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</si>
  <si>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</si>
  <si>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</si>
  <si>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</si>
  <si>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</si>
  <si>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</si>
  <si>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</si>
  <si>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</si>
  <si>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</si>
  <si>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</si>
  <si>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</si>
  <si>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</si>
  <si>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</si>
  <si>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</si>
  <si>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</si>
  <si>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</si>
  <si>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</si>
  <si>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</si>
  <si>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</si>
  <si>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</si>
  <si>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CPVC, ROSCAVEL, COM FLANGES E ANEL DE VEDACAO, 15 MM, CAIXA D'AGUA PARA AGUA QUENTE</t>
  </si>
  <si>
    <t>ADAPTADOR CPVC, ROSCAVEL, COM FLANGES E ANEL DE VEDACAO, 22 MM, CAIXA D'AGUA PARA AGUA QUENTE</t>
  </si>
  <si>
    <t>ADAPTADOR CPVC, ROSCAVEL, COM FLANGES E ANEL DE VEDACAO, 28 MM, CAIXA D'AGUA PARA AGUA QUENTE</t>
  </si>
  <si>
    <t>ADAPTADOR CPVC, ROSCAVEL, COM FLANGES E ANEL DE VEDACAO, 35 MM, CAIXA D'AGUA PARA AGUA QUENTE</t>
  </si>
  <si>
    <t>ADAPTADOR CPVC, ROSCAVEL, COM FLANGES E ANEL DE VEDACAO, 42 MM, CAIXA D'AGUA PARA AGUA QUENTE</t>
  </si>
  <si>
    <t>ADAPTADOR CPVC, ROSCAVEL, COM FLANGES E ANEL DE VEDACAO, 54 MM, CAIXA D'AGUA PARA AGUA QUENTE</t>
  </si>
  <si>
    <t>ADAPTADOR CPVC, SOLDAVEL, 15 MM, PARA AGUA QUENTE</t>
  </si>
  <si>
    <t>ADAPTADOR CPVC, SOLDAVEL, 22 MM, PARA AGUA QUENTE</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</si>
  <si>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</si>
  <si>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</si>
  <si>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</si>
  <si>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</si>
  <si>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</si>
  <si>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100 / DE 110 MM</t>
  </si>
  <si>
    <t>ADAPTADOR PVC PBA, BOLSA/ROSCA, JE, DN 50 / DE 60 MM</t>
  </si>
  <si>
    <t>ADAPTADOR PVC PBA, BOLSA/ROSCA, JE, DN 75 / DE 85 MM</t>
  </si>
  <si>
    <t>ADAPTADOR PVC PBA, PONTA/ROSCA, JE, DN 50 / DE 60 MM</t>
  </si>
  <si>
    <t>ADAPTADOR PVC PBA, PONTA/ROSCA, JE, DN 75 / DE 85 MM</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</si>
  <si>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</si>
  <si>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</si>
  <si>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</si>
  <si>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</si>
  <si>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</si>
  <si>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</si>
  <si>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</si>
  <si>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</si>
  <si>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</si>
  <si>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</si>
  <si>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</si>
  <si>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</si>
  <si>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</si>
  <si>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</si>
  <si>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</si>
  <si>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</si>
  <si>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COM REGISTRO, PARA PEAD, 20 MM X 3/4", PARA LIGACAO PREDIAL DE AGUA</t>
  </si>
  <si>
    <t>ADAPTADOR PVC, ROSCAVEL, COM FLANGES E ANEL DE VEDACAO, 1 1/2", PARA CAIXA D'AGUA</t>
  </si>
  <si>
    <t>ADAPTADOR PVC, ROSCAVEL, COM FLANGES E ANEL DE VEDACAO, 1", PARA CAIXA D'AGUA</t>
  </si>
  <si>
    <t>ADAPTADOR PVC, ROSCAVEL, COM FLANGES E ANEL DE VEDACAO, 1/2", PARA CAIXA D'AGUA</t>
  </si>
  <si>
    <t>ADAPTADOR PVC, ROSCAVEL, COM FLANGES E ANEL DE VEDACAO, 3/4", PARA CAIXA D'AGUA</t>
  </si>
  <si>
    <t>ADAPTADOR PVC, SOLDAVEL, COM FLANGES E ANEL DE VEDACAO, 60 MM X 2", PARA CAIXA D'AGUA</t>
  </si>
  <si>
    <t>ADAPTADOR PVC, SOLDAVEL, COM FLANGES LIVRES, 110 MM X 4", PARA CAIXA D'AGUA</t>
  </si>
  <si>
    <t>ADAPTADOR PVC, SOLDAVEL, COM FLANGES LIVRES, 75 MM X 2 1/2", PARA CAIXA D'AGUA</t>
  </si>
  <si>
    <t>ADAPTADOR PVC, SOLDAVEL, COM FLANGES LIVRES, 85 MM X 3", PARA CAIXA D'AGUA</t>
  </si>
  <si>
    <t>ADAPTADOR PVC, SOLDAVEL, LONGO, COM FLANGE LIVRE, 110 MM X 4", PARA CAIXA D'AGUA</t>
  </si>
  <si>
    <t>ADAPTADOR PVC, SOLDAVEL, LONGO, COM FLANGE LIVRE, 32 MM X 1", PARA CAIXA D'AGUA</t>
  </si>
  <si>
    <t>ADAPTADOR PVC, SOLDAVEL, LONGO, COM FLANGE LIVRE, 75 MM X 2 1/2", PARA CAIXA D'AGUA</t>
  </si>
  <si>
    <t>ADAPTADOR PVC, SOLDAVEL, LONGO, COM FLANGE LIVRE, 85 MM X 3", PARA CAIXA D'AGUA</t>
  </si>
  <si>
    <t>ADESIVO / COLA DE CONTATO LIQUIDO, A BASE DE RESINAS, PARA COLAGEM DE ESPUMA PARA ISOLAMENTO TERMICO FLEXIVEL</t>
  </si>
  <si>
    <t>ADESIVO / COLA PARA EPS (ISOPOR) E OUTROS MATERIAIS</t>
  </si>
  <si>
    <t>ADESIVO ACRILICO DE BASE AQUOSA / 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</si>
  <si>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</si>
  <si>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</si>
  <si>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</si>
  <si>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</si>
  <si>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</si>
  <si>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*850* GR</t>
  </si>
  <si>
    <t>ADESIVO PLASTICO PARA PVC, FRASCO COM 175 GR</t>
  </si>
  <si>
    <t>ADITIVO ACELERADOR DE PEGA E ENDURECIMENTO PARA ARGAMASSAS E CONCRETOS, LIQUIDO E ISENTO DE CLORETOS</t>
  </si>
  <si>
    <t>ADITIVO ADESIVO LIQUIDO PARA ARGAMASSAS DE REVESTIMENTOS CIMENTICIOS</t>
  </si>
  <si>
    <t>ADITIVO IMPERMEABILIZANTE CRISTALIZANTE PARA CONCRETO</t>
  </si>
  <si>
    <t>ADITIVO IMPERMEABILIZANTE DE PEGA NORMAL PARA ARGAMASSAS E CONCRETOS SEM ARMACAO, LIQUIDO E ISENTO DE CLORETOS</t>
  </si>
  <si>
    <t>ADITIVO IMPERMEABILIZANTE DE PEGA ULTRARRAPIDA, LIQUIDO E ISENTO DE CLORETOS</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</si>
  <si>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</si>
  <si>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</si>
  <si>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</si>
  <si>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</si>
  <si>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</si>
  <si>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</si>
  <si>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</si>
  <si>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</si>
  <si>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AFASTADOR PARA TELHA DE FIBROCIMENTO CANALETE 90 OU KALHETAO</t>
  </si>
  <si>
    <t>AGENTE DE CURA, PROTETOR DA EVAPORACAO DA AGUA DE HIDRATACAO DO CONCRETO</t>
  </si>
  <si>
    <t>AGREGADO RECICLADO, TIPO RACHAO RECICLADO CINZA, CLASSE A</t>
  </si>
  <si>
    <t>AJUDANTE DE ARMADOR (HORISTA)</t>
  </si>
  <si>
    <t>AJUDANTE DE ARMADOR (MENSALISTA)</t>
  </si>
  <si>
    <t>AJUDANTE DE ELETRICISTA (HORISTA)</t>
  </si>
  <si>
    <t>AJUDANTE DE ELETRICISTA (MENSALISTA)</t>
  </si>
  <si>
    <t>AJUDANTE DE ESTRUTURAS METALICAS (HORISTA)</t>
  </si>
  <si>
    <t>AJUDANTE DE ESTRUTURAS METALICAS (MENSALISTA)</t>
  </si>
  <si>
    <t>AJUDANTE DE OPERACAO EM GERAL (HORISTA)</t>
  </si>
  <si>
    <t>AJUDANTE DE OPERACAO EM GERAL (MENSALISTA)</t>
  </si>
  <si>
    <t>AJUDANTE DE PINTOR (HORISTA)</t>
  </si>
  <si>
    <t>AJUDANTE DE PINTOR (MENSALISTA)</t>
  </si>
  <si>
    <t>AJUDANTE DE SERRALHEIRO (HORISTA)</t>
  </si>
  <si>
    <t>AJUDANTE DE SERRALHEIRO (MENSALISTA)</t>
  </si>
  <si>
    <t>AJUDANTE ESPECIALIZADO (HORISTA)</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</si>
  <si>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</si>
  <si>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</si>
  <si>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</si>
  <si>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</si>
  <si>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</si>
  <si>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</si>
  <si>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</si>
  <si>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AMPERIMETRO, TENSAO AC/DC, CAPACIDADE MAXIMA 1000 A</t>
  </si>
  <si>
    <t>ALICATE BICO LONGO (MEIA CANA) 6", COM ISOLAMENTO ATE 1000 V</t>
  </si>
  <si>
    <t>ALICATE DE CORTE DIAGONAL 6" COM ISOLAMENTO</t>
  </si>
  <si>
    <t>ALICATE DE CRIMPAR RJ11, RJ12 E RJ45, COM CATRACA</t>
  </si>
  <si>
    <t>ALICATE DE PRESSAO 11" PARA SOLDA, TIPO C</t>
  </si>
  <si>
    <t>ALICATE DE PRESSAO 11" PARA SOLDA, TIPO U</t>
  </si>
  <si>
    <t>ALICATE DE PRESSAO PARA SOLDA DE CHAPA 18"</t>
  </si>
  <si>
    <t>ALICATE DESENCAPADOR AUTOMATICO 8"</t>
  </si>
  <si>
    <t>ALICATE PARA ANEIS DE PISTAO, CAPACIDADE *50* A 100 MM</t>
  </si>
  <si>
    <t>ALICATE PROFISSIONAL 8", UNIVERSAL, COM ISOLAMENTO ATE 1000 V</t>
  </si>
  <si>
    <t>ALIMENTACAO - HORISTA (COLETADO CAIXA - ENCARGOS COMPLEMENTARES)</t>
  </si>
  <si>
    <t>ALIMENTACAO - MENSALISTA (COLETADO CAIXA - ENCARGOS COMPLEMENTARES)</t>
  </si>
  <si>
    <t>ALISADORA DE CONCRETO COM MOTOR A GASOLINA DE 5,5 HP, PESO COM MOTOR DE 78 KG, 4 PAS</t>
  </si>
  <si>
    <t>ALMOXARIFE (HORISTA)</t>
  </si>
  <si>
    <t>ALMOXARIFE (MENSALISTA)</t>
  </si>
  <si>
    <t>ALONGADOR COM TRES ALTURAS, EM TUBO DE ACO CARBONO, PINTURA NO PROCESSO ELETROSTATICO - EQUIPAMENTO DE GINASTICA PARA ACADEMIA AO AR LIVRE / ACADEMIA DA TERCEIRA IDADE - ATI</t>
  </si>
  <si>
    <t>ANEL BORRACHA PARA TUBO ESGOTO PREDIAL, DN 100 MM (NBR 5688)</t>
  </si>
  <si>
    <t>ANEL BORRACHA PARA TUBO ESGOTO PREDIAL, DN 50 MM (NBR 5688)</t>
  </si>
  <si>
    <t>ANEL BORRACHA PARA TUBO ESGOTO PREDIAL, DN 75 MM (NBR 5688)</t>
  </si>
  <si>
    <t>ANEL BORRACHA, DN 100 MM, PARA TUBO SERIE REFORCADA ESGOTO PREDIAL</t>
  </si>
  <si>
    <t>ANEL BORRACHA, DN 150 MM, PARA TUBO SERIE REFORCADA ESGOTO PREDIAL</t>
  </si>
  <si>
    <t>ANEL BORRACHA, DN 50 MM, PARA TUBO SERIE REFORCADA ESGOTO PREDIAL</t>
  </si>
  <si>
    <t>ANEL BORRACHA, DN 75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</si>
  <si>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</si>
  <si>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</si>
  <si>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</si>
  <si>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</si>
  <si>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</si>
  <si>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</si>
  <si>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</si>
  <si>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</si>
  <si>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</si>
  <si>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 PVC REDE COLETOR ESGOTO, DN 300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</si>
  <si>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</si>
  <si>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</si>
  <si>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</si>
  <si>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</si>
  <si>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</si>
  <si>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</si>
  <si>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</si>
  <si>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</si>
  <si>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</si>
  <si>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</si>
  <si>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</si>
  <si>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</si>
  <si>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</si>
  <si>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</si>
  <si>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</si>
  <si>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</si>
  <si>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</si>
  <si>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</si>
  <si>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 PVC FLEXIVEL, 100 MM, PARA SAIDA DE BACIA / VASO SANITARIO</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</si>
  <si>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</si>
  <si>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</si>
  <si>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</si>
  <si>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</si>
  <si>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</si>
  <si>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</si>
  <si>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</si>
  <si>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</si>
  <si>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</si>
  <si>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</si>
  <si>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</si>
  <si>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</si>
  <si>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</si>
  <si>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</si>
  <si>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</si>
  <si>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</si>
  <si>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</si>
  <si>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</si>
  <si>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</si>
  <si>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</si>
  <si>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</si>
  <si>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</si>
  <si>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</si>
  <si>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</si>
  <si>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</si>
  <si>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</si>
  <si>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</si>
  <si>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</si>
  <si>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</si>
  <si>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SINALIZADOR LUMINOSO COM LED, PARA SAIDA GARAGEM, COM 2 LENTES EM POLICARBONATO, BIVOLT (INCLUI SUPORTE DE FIXACAO)</t>
  </si>
  <si>
    <t>APOIO DO PORTA DENTE PARA FRESADORA DE ASFALTO</t>
  </si>
  <si>
    <t>APONTADOR OU APROPRIADOR DE MAO DE OBRA (HORISTA)</t>
  </si>
  <si>
    <t>APONTADOR OU APROPRIADOR DE MAO DE OBRA (MENSALISTA)</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</si>
  <si>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</si>
  <si>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</si>
  <si>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</si>
  <si>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</si>
  <si>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</si>
  <si>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AR-CONDICIONADO FRIO SPLITAO MODULAR 10 TR</t>
  </si>
  <si>
    <t>AR-CONDICIONADO FRIO SPLITAO MODULAR 15 TR</t>
  </si>
  <si>
    <t>AR-CONDICIONADO FRIO SPLITAO MODULAR 20 TR</t>
  </si>
  <si>
    <t>AR-CONDICIONADO SPLIT INVERTER, HI-WALL (PAREDE), 12000 BTU/H, CICLO FRIO, 60HZ, CLASSIFICACAO A (SELO PROCEL), GAS HFC, CONTROLE S/FIO</t>
  </si>
  <si>
    <t>AR-CONDICIONADO SPLIT INVERTER, HI-WALL (PAREDE), 18000 BTU/H, CICLO FRIO, 60HZ, CLASSIFICACAO A (SELO PROCEL), GAS HFC, CONTROLE S/FIO</t>
  </si>
  <si>
    <t>AR-CONDICIONADO SPLIT INVERTER, HI-WALL (PAREDE), 24000 BTU/H, CICLO FRIO, 60HZ, CLASSIFICACAO A (SELO PROCEL), GAS HFC, CONTROLE S/FIO</t>
  </si>
  <si>
    <t>AR-CONDICIONADO SPLIT INVERTER, HI-WALL (PAREDE), 9000 BTU/H, CICLO FRIO, 60HZ, CLASSIFICACAO A (SELO PROCEL), GAS HFC, CONTROLE S/FIO</t>
  </si>
  <si>
    <t>AR-CONDICIONADO SPLIT INVERTER, PISO TETO, 18000 BTU/H, CICLO FRIO, 60HZ, CLASSIFICACAO ENERGETICA A OU B (SELO PROCEL), GAS HFC, CONTROLE S/FIO</t>
  </si>
  <si>
    <t>AR-CONDICIONADO SPLIT INVERTER, PISO TETO, 24000 BTU/H, CICLO FRIO, 60HZ, CLASSIFICACAO ENERGETICA A OU B (SELO PROCEL), GAS HFC, CONTROLE S/FIO</t>
  </si>
  <si>
    <t>AR-CONDICIONADO SPLIT INVERTER, PISO TETO, 24000 BTU/H, QUENTE/FRIO, 60HZ, CLASSIFICACAO ENERGETICA A - SELO PROCEL, GAS HFC, CONTROLE S/FIO</t>
  </si>
  <si>
    <t>AR-CONDICIONADO SPLIT INVERTER, PISO TETO, 36000 BTU/H, CICLO FRIO, 60HZ, CLASSIFICACAO ENERGETICA A OU B (SELO PROCEL), GAS HFC, CONTROLE S/FIO</t>
  </si>
  <si>
    <t>AR-CONDICIONADO SPLIT INVERTER, PISO TETO, 48000 BTU/H, CICLO FRIO, 60HZ, CLASSIFICACAO ENERGETICA A OU B (SELO PROCEL), GAS HFC, CONTROLE S/FIO</t>
  </si>
  <si>
    <t>AR-CONDICIONADO SPLIT INVERTER, PISO TETO, APRESENTANDO ENTRE 54000 E 58000 BTU/H, CICLO FRIO, 60HZ, CLASSIFICACAO ENERGETICA A OU B (SELO PROCEL), GAS HFC, CONTROLE S/FIO</t>
  </si>
  <si>
    <t>AR-CONDICIONADO SPLIT ON/OFF, CASSETE (TETO), 18000 BTUS/H, CICLO QUENTE/FRIO, 60 HZ, CLASSIFICACAO ENERGETICA C - SELO PROCEL, GAS HFC, CONTROLE S/ FIO</t>
  </si>
  <si>
    <t>AR-CONDICIONADO SPLIT ON/OFF, CASSETE (TETO), 24000 BTUS/H, CICLO QUENTE/FRIO, 60 HZ, CLASSIFICACAO ENERGETICA C - SELO PROCEL, GAS HFC, CONTROLE S/ FIO</t>
  </si>
  <si>
    <t>AR-CONDICIONADO SPLIT ON/OFF, CASSETE (TETO), 36000 BTUS/H, CICLO QUENTE/FRIO, 60 HZ, CLASSIFICACAO ENERGETICA A - SELO PROCEL, GAS HFC, CONTROLE S/ FIO</t>
  </si>
  <si>
    <t>AR-CONDICIONADO SPLIT ON/OFF, CASSETE (TETO), 48000 BTUS/H, CICLO QUENTE/FRIO, 60 HZ, CLASSIFICACAO ENERGETICA A - SELO PROCEL, GAS HFC, CONTROLE S/ FIO</t>
  </si>
  <si>
    <t>AR-CONDICIONADO SPLIT ON/OFF, CASSETE (TETO), 60000 BTUS/H, CICLO QUENTE/FRIO, 60 HZ, CLASSIFICACAO ENERGETICA A - SELO PROCEL, GAS HFC, CONTROLE S/ FIO</t>
  </si>
  <si>
    <t>AR-CONDICIONADO SPLIT ON/OFF, CASSETE (TETO), FRIO 4 VIAS 18000 BTUS/H, CLASSIFICACAO ENERGETICA C - SELO PROCEL, GAS HFC, CONTROLE S/ FIO</t>
  </si>
  <si>
    <t>AR-CONDICIONADO SPLIT ON/OFF, CASSETE (TETO), FRIO 4 VIAS 24000 BTUS/H, CLASSIFICACAO ENERGETICA C - SELO PROCEL, GAS HFC, CONTROLE S/ FIO</t>
  </si>
  <si>
    <t>AR-CONDICIONADO SPLIT ON/OFF, CASSETE (TETO), FRIO 4 VIAS 36000 BTUS/H, CLASSIFICACAO ENERGETICA C - SELO PROCEL, GAS HFC, CONTROLE S/ FIO</t>
  </si>
  <si>
    <t>AR-CONDICIONADO SPLIT ON/OFF, CASSETE (TETO), FRIO 4 VIAS 48000 BTUS/H, CLASSIFICACAO ENERGETICA C - SELO PROCEL, GAS HFC, CONTROLE S/ FIO</t>
  </si>
  <si>
    <t>AR-CONDICIONADO SPLIT ON/OFF, CASSETE (TETO), FRIO 4 VIAS 60000 BTUS/H, CLASSIFICACAO ENERGETICA C - SELO PROCEL, GAS HFC, CONTROLE S/ FIO</t>
  </si>
  <si>
    <t>AR-CONDICIONADO SPLIT ON/OFF, HI-WALL (PAREDE), 12000 BTUS/H, CICLO FRIO, 60 HZ, CLASSIFICACAO ENERGETICA A - SELO PROCEL, GAS HFC, CONTROLE S/ FIO</t>
  </si>
  <si>
    <t>AR-CONDICIONADO SPLIT ON/OFF, HI-WALL (PAREDE), 12000 BTUS/H, CICLO QUENTE/FRIO, 60 HZ, CLASSIFICACAO ENERGETICA A - SELO PROCEL, GAS HFC, CONTROLE S/ FIO</t>
  </si>
  <si>
    <t>AR-CONDICIONADO SPLIT ON/OFF, HI-WALL (PAREDE), 18000 BTUS/H, CICLO FRIO, 60 HZ, CLASSIFICACAO ENERGETICA A - SELO PROCEL, GAS HFC, CONTROLE S/ FIO</t>
  </si>
  <si>
    <t>AR-CONDICIONADO SPLIT ON/OFF, HI-WALL (PAREDE), 18000 BTUS/H, CICLO QUENTE/FRIO, 60 HZ, CLASSIFICACAO ENERGETICA A - SELO PROCEL, GAS HFC, CONTROLE S/ FIO</t>
  </si>
  <si>
    <t>AR-CONDICIONADO SPLIT ON/OFF, HI-WALL (PAREDE), 24000 BTUS/H, CICLO FRIO, 60 HZ, CLASSIFICACAO ENERGETICA A - SELO PROCEL, GAS HFC, CONTROLE S/ FIO</t>
  </si>
  <si>
    <t>AR-CONDICIONADO SPLIT ON/OFF, HI-WALL (PAREDE), 24000 BTUS/H, CICLO QUENTE/FRIO, 60 HZ, CLASSIFICACAO ENERGETICA A - SELO PROCEL, GAS HFC, CONTROLE S/ FIO</t>
  </si>
  <si>
    <t>AR-CONDICIONADO SPLIT ON/OFF, HI-WALL (PAREDE), 9000 BTUS/H, CICLO FRIO, 60 HZ, CLASSIFICACAO ENERGETICA A - SELO PROCEL, GAS HFC, CONTROLE S/ FIO</t>
  </si>
  <si>
    <t>AR-CONDICIONADO SPLIT ON/OFF, HI-WALL (PAREDE), 9000 BTUS/H, CICLO QUENTE/FRIO, 60 HZ, CLASSIFICACAO ENERGETICA A - SELO PROCEL, GAS HFC, CONTROLE S/ FIO</t>
  </si>
  <si>
    <t>AR-CONDICIONADO SPLIT ON/OFF, PISO TETO, 18.000 BTU/H, CICLO FRIO, 60HZ, CLASSIFICACAO ENERGETICA C - SELO PROCEL, GAS HFC, CONTROLE S/FIO</t>
  </si>
  <si>
    <t>AR-CONDICIONADO SPLIT ON/OFF, PISO TETO, 24.000 BTU/H, CICLO FRIO, 60HZ, CLASSIFICACAO ENERGETICA C - SELO PROCEL, GAS HFC, CONTROLE S/FIO</t>
  </si>
  <si>
    <t>AR-CONDICIONADO SPLIT ON/OFF, PISO TETO, 36.000 BTU/H, CICLO FRIO, 60HZ, CLASSIFICACAO ENERGETICA C - SELO PROCEL, GAS HFC, CONTROLE S/FIO</t>
  </si>
  <si>
    <t>AR-CONDICIONADO SPLIT ON/OFF, PISO TETO, 48.000 BTU/H, CICLO FRIO, 60HZ, CLASSIFICACAO ENERGETICA C - SELO PROCEL, GAS HFC, CONTROLE S/FIO</t>
  </si>
  <si>
    <t>AR-CONDICIONADO SPLIT ON/OFF, PISO TETO, 60.000 BTU/H, CICLO FRIO, 60HZ, CLASSIFICACAO ENERGETICA C - SELO PROCEL, GAS HFC, CONTROLE S/FIO</t>
  </si>
  <si>
    <t>ARAME DE ACO OVALADO 15 X 17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</si>
  <si>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</si>
  <si>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</si>
  <si>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</si>
  <si>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</si>
  <si>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</si>
  <si>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</si>
  <si>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</si>
  <si>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</si>
  <si>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</si>
  <si>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ARCO DE SERRA REGULAVEL PARA LAMINAS DE 8" A 12"</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</si>
  <si>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</si>
  <si>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</si>
  <si>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</si>
  <si>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</si>
  <si>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</si>
  <si>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</si>
  <si>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</si>
  <si>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</si>
  <si>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</si>
  <si>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</si>
  <si>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</si>
  <si>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</si>
  <si>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</si>
  <si>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</si>
  <si>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</si>
  <si>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A BASE DE CIMENTO E ADITIVOS</t>
  </si>
  <si>
    <t>ARGAMASSA PRONTA PARA CONTRAPISO</t>
  </si>
  <si>
    <t>ARGAMASSA USINADA AUTOADENSAVEL E AUTONIVELANTE PARA CONTRAPISO, COM BOMBEAMENTO (DISPONIBILIZACAO DE BOMBA), SEM O LANCAMENTO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</si>
  <si>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</si>
  <si>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</si>
  <si>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</si>
  <si>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</si>
  <si>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</si>
  <si>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</si>
  <si>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</si>
  <si>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</si>
  <si>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</si>
  <si>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</si>
  <si>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</si>
  <si>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</si>
  <si>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(HORISTA)</t>
  </si>
  <si>
    <t>ARMADOR (MENSALISTA)</t>
  </si>
  <si>
    <t>ARQUITETO JUNIOR (HORISTA)</t>
  </si>
  <si>
    <t>ARQUITETO JUNIOR (MENSALISTA)</t>
  </si>
  <si>
    <t>ARQUITETO PLENO (HORISTA)</t>
  </si>
  <si>
    <t>ARQUITETO PLENO (MENSALISTA)</t>
  </si>
  <si>
    <t>ARQUITETO SENIOR (HORISTA)</t>
  </si>
  <si>
    <t>ARQUITETO SENIOR (MENSALISTA)</t>
  </si>
  <si>
    <t>ARRUELA EM ACO CARBONO, GALVANIZADA A FOGO (IMERSAO A QUENTE), DIAMETRO EXTERNO = 35 MM, ESPESSURA = 3 MM, DIAMETRO DO FURO = 18 MM</t>
  </si>
  <si>
    <t>ARRUELA EM ALUMINIO, COM ROSCA, DE 1 1/2", PARA ELETRODUTO</t>
  </si>
  <si>
    <t>ARRUELA EM ALUMINIO, COM ROSCA, DE 1 1/4", PARA ELETRODUTO</t>
  </si>
  <si>
    <t>ARRUELA EM ALUMINIO, COM ROSCA, DE 1", PARA ELETRODUTO</t>
  </si>
  <si>
    <t>ARRUELA EM ALUMINIO, COM ROSCA, DE 1/2", PARA ELETRODUTO</t>
  </si>
  <si>
    <t>ARRUELA EM ALUMINIO, COM ROSCA, DE 2 1/2", PARA ELETRODUTO</t>
  </si>
  <si>
    <t>ARRUELA EM ALUMINIO, COM ROSCA, DE 2", PARA ELETRODUTO</t>
  </si>
  <si>
    <t>ARRUELA EM ALUMINIO, COM ROSCA, DE 3", PARA ELETRODUTO</t>
  </si>
  <si>
    <t>ARRUELA EM ALUMINIO, COM ROSCA, DE 3/4", PARA ELETRODUTO</t>
  </si>
  <si>
    <t>ARRUELA EM ALUMINIO, COM ROSCA, DE 3/8", PARA ELETRODUTO</t>
  </si>
  <si>
    <t>ARRUELA EM ALUMINIO, COM ROSCA, DE 4", PARA ELETRODUTO</t>
  </si>
  <si>
    <t>ARRUELA LISA, REDONDA, DE LATAO POLIDO, DIAMETRO NOMINAL 5/8", DIAMETRO EXTERNO = 34 MM, DIAMETRO DO FURO = 17 MM, ESPESSURA = *2,5* MM</t>
  </si>
  <si>
    <t>ARRUELA QUADRADA EM ACO CARBONO, GALVANIZADA A FOGO (IMERSAO A QUENTE), DIMENSAO = 38 MM, ESPESSURA = 3 MM, DIAMETRO DO FURO =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</si>
  <si>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</si>
  <si>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</si>
  <si>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</si>
  <si>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 (HORISTA)</t>
  </si>
  <si>
    <t>ASSENTADOR DE MANILHAS (MENSALISTA)</t>
  </si>
  <si>
    <t>ASSENTO SANITARIO DE PLASTICO, TIPO CONVENCIONAL</t>
  </si>
  <si>
    <t>ASSENTO VASO SANITARIO INFANTIL EM PLASTICO BRANCO</t>
  </si>
  <si>
    <t>AUTOMATICO DE BOIA SUPERIOR / INFERIOR, *15* A / 250 V</t>
  </si>
  <si>
    <t>AUXILIAR DE AZULEJISTA (HORISTA)</t>
  </si>
  <si>
    <t>AUXILIAR DE AZULEJISTA (MENSALISTA)</t>
  </si>
  <si>
    <t>AUXILIAR DE ENCANADOR OU BOMBEIRO HIDRAULICO (HORISTA)</t>
  </si>
  <si>
    <t>AUXILIAR DE ENCANADOR OU BOMBEIRO HIDRAULICO (MENSALISTA)</t>
  </si>
  <si>
    <t>AUXILIAR DE ESCRITORIO (HORISTA)</t>
  </si>
  <si>
    <t>AUXILIAR DE ESCRITORIO (MENSALISTA)</t>
  </si>
  <si>
    <t>AUXILIAR DE LABORATORISTA DE SOLOS E DE CONCRETO (HORISTA)</t>
  </si>
  <si>
    <t>AUXILIAR DE LABORATORISTA DE SOLOS E DE CONCRETO (MENSALISTA)</t>
  </si>
  <si>
    <t>AUXILIAR DE MECANICO (HORISTA)</t>
  </si>
  <si>
    <t>AUXILIAR DE MECANICO (MENSALISTA)</t>
  </si>
  <si>
    <t>AUXILIAR DE PEDREIRO (HORISTA)</t>
  </si>
  <si>
    <t>AUXILIAR DE PEDREIRO (MENSALISTA)</t>
  </si>
  <si>
    <t>AUXILIAR DE SERVICOS GERAIS (HORISTA)</t>
  </si>
  <si>
    <t>AUXILIAR DE SERVICOS GERAIS (MENSALISTA)</t>
  </si>
  <si>
    <t>AUXILIAR DE TOPOGRAFO (HORISTA)</t>
  </si>
  <si>
    <t>AUXILIAR DE TOPOGRAFO (MENSALISTA)</t>
  </si>
  <si>
    <t>AUXILIAR TECNICO / ASSISTENTE DE ENGENHARIA (HORISTA)</t>
  </si>
  <si>
    <t>AUXILIAR TECNICO / ASSISTENTE DE ENGENHARIA (MENSALISTA)</t>
  </si>
  <si>
    <t>AVENTAL DE SEGURANCA DE RASPA DE COURO 1,00 X 0,60 M</t>
  </si>
  <si>
    <t>AVENTAL EM PVC, FORRADO, *0,3* MM DE ESPESSURA, *1,15 X 0,70* M (COMPRIMENTO X LARGURA), 100% IMPERMEAVEL</t>
  </si>
  <si>
    <t>AZULEJISTA OU LADRILHEIRO (HORISTA)</t>
  </si>
  <si>
    <t>AZULEJISTA OU LADRILHEIRO (MENSALISTA)</t>
  </si>
  <si>
    <t>BACIA SANITARIA (VASO) COM CAIXA ACOPLADA, SIFAO APARENTE, DE LOUCA BRANCA (SEM ASSENTO)</t>
  </si>
  <si>
    <t>BACIA SANITARIA (VASO) COM CAIXA ACOPLADA, SIFAO OCULTO / CARENADO, DE LOUCA BRANCA (SEM ASSENTO)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</si>
  <si>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</si>
  <si>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</si>
  <si>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</si>
  <si>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</si>
  <si>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</si>
  <si>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BALANCIM INDIVIDUAL, TIPO CADEIRA SUSPENSA SOBE E DESCE</t>
  </si>
  <si>
    <t>BALDE DE PLASTICO CAPACIDADE 12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</si>
  <si>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</si>
  <si>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</si>
  <si>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</si>
  <si>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</si>
  <si>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</si>
  <si>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BALCAO/ TAMPO EM MARMORE BRANCO COMUM, POLIDO, LISO, ACABAMENTO RETO, E= *3* CM (SEM FUROS)</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</si>
  <si>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</si>
  <si>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</si>
  <si>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</si>
  <si>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</si>
  <si>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</si>
  <si>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</si>
  <si>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</si>
  <si>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</si>
  <si>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</si>
  <si>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</si>
  <si>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</si>
  <si>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</si>
  <si>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</si>
  <si>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BARRA ANTIPANICO DUPLA, PARA PORTA DE VIDRO, COR CINZA</t>
  </si>
  <si>
    <t>BARRA ANTIPANICO SIMPLES, CEGA EM LADO OPOSTO, COR CINZA</t>
  </si>
  <si>
    <t>BARRA ANTIPANICO SIMPLES, COM FECHADURA LADO OPOSTO, COR CINZA</t>
  </si>
  <si>
    <t>BARRA ANTIPANICO SIMPLES, PARA PORTA DE VIDRO, COR CINZA</t>
  </si>
  <si>
    <t>BARRA DE ACO CHATA, RETANGULAR (QUALQUER BITOLA)</t>
  </si>
  <si>
    <t>BARRA DE ACO CHATO, RETANGULAR, 19,05 MM X 3,17 MM (L X E), 0,47 KG/M</t>
  </si>
  <si>
    <t>BARRA DE ACO CHATO, RETANGULAR, 25,4 MM X 4,76 MM (L X E), 0,94 KG/M</t>
  </si>
  <si>
    <t>BARRA DE ACO CHATO, RETANGULAR, 25,4 MM X 6,35 MM (L X E), 1,2265 KG/M</t>
  </si>
  <si>
    <t>BARRA DE ACO CHATO, RETANGULAR, 38,1 MM X 12,7 MM (L X E), 3,79 KG/M</t>
  </si>
  <si>
    <t>BARRA DE ACO CHATO, RETANGULAR, 38,1 MM X 6,35 MM (L X E), 1,89 KG/M</t>
  </si>
  <si>
    <t>BARRA DE ACO CHATO, RETANGULAR, 38,1 MM X 9,53 MM (L X E), 2,84 KG/M</t>
  </si>
  <si>
    <t>BARRA DE ACO CHATO, RETANGULAR, 50,8 MM X 12,7 MM (L X E), 5,06 KG/M</t>
  </si>
  <si>
    <t>BARRA DE ACO CHATO, RETANGULAR, 50,8 MM X 25,4 MM (L X E), 10,12 KG/M</t>
  </si>
  <si>
    <t>BARRA DE ACO CHATO, RETANGULAR, 50,8 MM X 6,35 MM (L X E), 2,53 KG/M</t>
  </si>
  <si>
    <t>BARRA DE ACO CHATO, RETANGULAR, 50,8 MM X 7,94 MM (L X E), 3,162 KG/M</t>
  </si>
  <si>
    <t>BARRA DE ACO CHATO, RETANGULAR, 50,8 MM X 9,53 MM (L X E), 3,79KG/M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</si>
  <si>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</si>
  <si>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</si>
  <si>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</si>
  <si>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</si>
  <si>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</si>
  <si>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</si>
  <si>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</si>
  <si>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</si>
  <si>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</si>
  <si>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</si>
  <si>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</si>
  <si>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 DE PAREDE (NAO INCLUI ACABAMENTOS)</t>
  </si>
  <si>
    <t>BASE PARA MASTRO DE PARA-RAIOS DIAMETRO NOMINAL 1 1/2"</t>
  </si>
  <si>
    <t>BASE PARA MASTRO DE PARA-RAIOS DIAMETRO NOMINAL 2"</t>
  </si>
  <si>
    <t>BASE PARA RELE COM SUPORTE METALICO</t>
  </si>
  <si>
    <t>BASTIDOR PARA BLOCO M10</t>
  </si>
  <si>
    <t>BATE-ESTACAS POR GRAVIDADE, POTENCIA160 HP, PESO DO MARTELO ATE 3 TONELADAS</t>
  </si>
  <si>
    <t>BATENTE / PORTAL / ADUELA / MARCO EM MADEIRA MACICA COM REBAIXO, E = *3* CM, L = *14* CM, PARA PORTAS DE GIRO DE *60 CM A 120* CM X *210* CM, CEDRINHO / ANGELIM COMERCIAL / TAURI / CURUPIXA / PEROBA / CUMARU OU EQUIVALENTE DA REGIAO (NAO INCLUI ALIZARES)</t>
  </si>
  <si>
    <t>JG</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</si>
  <si>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</si>
  <si>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</si>
  <si>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</si>
  <si>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BATENTE/PORTAL/ADUELA/MARCO, EM MDF/PVC WOOD/POLIESTIRENO OU MADEIRA LAMINADA, L = *9,0* CM COM GUARNICAO REGULAVEL 2 FACES = *35* MM, PRIMER</t>
  </si>
  <si>
    <t>BENTONITA, ARGILA CONSTITUIDA POR MONTMORILONITA</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</si>
  <si>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</si>
  <si>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</si>
  <si>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</si>
  <si>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360 L, MOTOR ELETRICO TRIFASICO 220/380V, POTENCIA 4CV, SEM CARREGADOR</t>
  </si>
  <si>
    <t>BETONEIRA, CAPACIDADE NOMINAL 600 L, CAPACIDADE DE MISTURA 440 L, MOTOR A DIESEL, POTENCIA 10 CV, COM CARREGADOR</t>
  </si>
  <si>
    <t>BLASTER, DINAMITADOR OU CABO DE FOGO (HORISTA)</t>
  </si>
  <si>
    <t>BLASTER, DINAMITADOR OU CABO DE FOGO (MENSALISTA)</t>
  </si>
  <si>
    <t>BLOCO / TIJOLO DE VIDRO INCOLOR, CANELADO / ONDULADO, *19 X 19 X 8* CM (A X L X E)</t>
  </si>
  <si>
    <t>BLOCO / TIJOLO DE VIDRO INCOLOR, XADREZ, *20 X 20 X 10* CM (A X L X E)</t>
  </si>
  <si>
    <t>BLOCO CERAMICO / TIJOLO VAZADO PARA ALVENARIA DE VEDACAO, 4 FUROS NA HORIZONTAL DE 9 X 9 X 19 CM (L X A X C)</t>
  </si>
  <si>
    <t>BLOCO CERAMICO / TIJOLO VAZADO PARA ALVENARIA DE VEDACAO, 6 FUROS NA HORIZONTAL DE 11,5 X 19 X 29 CM (L X A X C)</t>
  </si>
  <si>
    <t>BLOCO CERAMICO / TIJOLO VAZADO PARA ALVENARIA DE VEDACAO, 6 FUROS NA HORIZONTAL DE 11,5 X 19 X 39 CM (L X A X C)</t>
  </si>
  <si>
    <t>BLOCO CERAMICO / TIJOLO VAZADO PARA ALVENARIA DE VEDACAO, 6 FUROS NA HORIZONTAL DE 9 X 14 X 19 CM (L X A X C)</t>
  </si>
  <si>
    <t>BLOCO CERAMICO / TIJOLO VAZADO PARA ALVENARIA DE VEDACAO, 6 FUROS NA HORIZONTAL DE 9 X 14 X 24 CM (L X A X C)</t>
  </si>
  <si>
    <t>BLOCO CERAMICO / TIJOLO VAZADO PARA ALVENARIA DE VEDACAO, 6 FUROS NA HORIZONTAL DE 9 X 19 X 39 CM (L X A X C)</t>
  </si>
  <si>
    <t>BLOCO CERAMICO / TIJOLO VAZADO PARA ALVENARIA DE VEDACAO, 8 FUROS NA HORIZONTAL DE 9 X 19 X 19 CM (L X A X C)</t>
  </si>
  <si>
    <t>BLOCO CERAMICO / TIJOLO VAZADO PARA ALVENARIA DE VEDACAO, 8 FUROS NA HORIZONTAL DE 9 X 19 X 29 CM (L X A X C)</t>
  </si>
  <si>
    <t>BLOCO CERAMICO / TIJOLO VAZADO PARA ALVENARIA DE VEDACAO, 9 FUROS NA HORIZONTAL DE 11,5 X 14 X 24 CM (L X A X C)</t>
  </si>
  <si>
    <t>BLOCO CERAMICO / TIJOLO VAZADO PARA ALVENARIA DE VEDACAO, 9 FUROS NA HORIZONTAL DE 14 X 19 X 29 CM (L X A X C)</t>
  </si>
  <si>
    <t>BLOCO CERAMICO / TIJOLO VAZADO PARA ALVENARIA DE VEDACAO, 9 FUROS NA HORIZONTAL DE 14 X 19 X 39 CM (L X A X C)</t>
  </si>
  <si>
    <t>BLOCO CERAMICO / TIJOLO VAZADO PARA ALVENARIA DE VEDACAO, 9 FUROS NA HORIZONTAL DE 19 X 19 X 29 CM (L X A X C)</t>
  </si>
  <si>
    <t>BLOCO CERAMICO / TIJOLO VAZADO PARA ALVENARIA DE VEDACAO, 9 FUROS NA HORIZONTAL DE 19 X 19 X 39 CM (L X A X C)</t>
  </si>
  <si>
    <t>BLOCO CERAMICO / TIJOLO VAZADO PARA ALVENARIA DE VEDACAO, FUROS NA HORIZONTAL DE 11,5 X 19 X 19 CM (L X A X C)</t>
  </si>
  <si>
    <t>BLOCO CERAMICO / TIJOLO VAZADO PARA ALVENARIA DE VEDACAO, FUROS NA VERTICAL DE 11,5 X 19 X 29 CM (L X A X C)</t>
  </si>
  <si>
    <t>BLOCO CERAMICO / TIJOLO VAZADO PARA ALVENARIA DE VEDACAO, FUROS NA VERTICAL DE 11,5 X 19 X 39 CM (L X A X C)</t>
  </si>
  <si>
    <t>BLOCO CERAMICO / TIJOLO VAZADO PARA ALVENARIA DE VEDACAO, FUROS NA VERTICAL DE 14 X 19 X 29 CM (L X A X C)</t>
  </si>
  <si>
    <t>BLOCO CERAMICO / TIJOLO VAZADO PARA ALVENARIA DE VEDACAO, FUROS NA VERTICAL DE 14 X 19 X 39 CM (L X A X C)</t>
  </si>
  <si>
    <t>BLOCO CERAMICO / TIJOLO VAZADO PARA ALVENARIA DE VEDACAO, FUROS NA VERTICAL DE 19 X 19 X 39 CM (L X A X C)</t>
  </si>
  <si>
    <t>BLOCO CERAMICO / TIJOLO VAZADO PARA ALVENARIA DE VEDACAO, FUROS NA VERTICAL DE 9 X 19 X 39 CM (L X A X C)</t>
  </si>
  <si>
    <t>BLOCO CONCRETO CELULAR AUTOCLAVADO 12,5 X 30 X 60 CM (E X A X C)</t>
  </si>
  <si>
    <t>BLOCO CONCRETO CELULAR AUTOCLAVADO 7,5 X 30 X 60 CM (E X A X C)</t>
  </si>
  <si>
    <t>BLOCO DE CONCRETO ESTRUTURAL 14 X 19 X 29 CM (L X A X C) - FBK 10,0 MPA</t>
  </si>
  <si>
    <t>BLOCO DE CONCRETO ESTRUTURAL 14 X 19 X 29 CM (L X A X C) - FBK 12,0 MPA</t>
  </si>
  <si>
    <t>BLOCO DE CONCRETO ESTRUTURAL 14 X 19 X 29 CM (L X A X C) - FBK 16,0 MPA</t>
  </si>
  <si>
    <t>BLOCO DE CONCRETO ESTRUTURAL 14 X 19 X 29 CM (L X A X C) - FBK 6,0 MPA</t>
  </si>
  <si>
    <t>BLOCO DE CONCRETO ESTRUTURAL 14 X 19 X 29 CM, FBK 14 MPA (NBR 6136)</t>
  </si>
  <si>
    <t>BLOCO DE CONCRETO ESTRUTURAL 14 X 19 X 29 CM, FBK 4,5 MPA (NBR 6136)</t>
  </si>
  <si>
    <t>BLOCO DE CONCRETO ESTRUTURAL 14 X 19 X 29 CM, FBK 8 MPA (NBR 6136)</t>
  </si>
  <si>
    <t>BLOCO DE CONCRETO ESTRUTURAL 14 X 19 X 34 CM, FBK 4,5 MPA (NBR 6136)</t>
  </si>
  <si>
    <t>BLOCO DE CONCRETO ESTRUTURAL 14 X 19 X 39 CM (L X A X C) - FBK 10,0 MPA</t>
  </si>
  <si>
    <t>BLOCO DE CONCRETO ESTRUTURAL 14 X 19 X 39 CM (L X A X C) - FBK 12,0 MPA</t>
  </si>
  <si>
    <t>BLOCO DE CONCRETO ESTRUTURAL 14 X 19 X 39 CM (L X A X C) - FBK 16,0 MPA</t>
  </si>
  <si>
    <t>BLOCO DE CONCRETO ESTRUTURAL 14 X 19 X 39 CM (L X A X C) - FBK 6,0 MPA</t>
  </si>
  <si>
    <t>BLOCO DE CONCRETO ESTRUTURAL 14 X 19 X 39 CM, FBK 14 MPA (NBR 6136)</t>
  </si>
  <si>
    <t>BLOCO DE CONCRETO ESTRUTURAL 14 X 19 X 39 CM, FBK 4,5 MPA (NBR 6136)</t>
  </si>
  <si>
    <t>BLOCO DE CONCRETO ESTRUTURAL 14 X 19 X 39 CM, FBK 8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</si>
  <si>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</si>
  <si>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</si>
  <si>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</si>
  <si>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</si>
  <si>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</si>
  <si>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</si>
  <si>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</si>
  <si>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ENGATE RAPIDO PARA BASTIDOR TIPO M10</t>
  </si>
  <si>
    <t>BLOCO DE ESPUMA MULTIUSO *23X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</si>
  <si>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</si>
  <si>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</si>
  <si>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</si>
  <si>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14 X 19 X 29 CM (CLASSE C - NBR 6136)</t>
  </si>
  <si>
    <t>BLOCO DE VEDACAO CONCRETO APARENTE 9 X 19 X 39 CM (CLASSE C - NBR 6136)</t>
  </si>
  <si>
    <t>BLOCO DE VEDACAO DE CONCRETO 14 X 19 X 39 CM (CLASSE C - NBR 6136)</t>
  </si>
  <si>
    <t>BLOCO DE VEDACAO DE CONCRETO 19 X 19 X 39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</si>
  <si>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</si>
  <si>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</si>
  <si>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</si>
  <si>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</si>
  <si>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</si>
  <si>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9 X 19 X 39 CM (CLASSE C - NBR 6136)</t>
  </si>
  <si>
    <t>BLOCO DE VIDRO / ELEMENTO VAZADO, INCOLOR, VENEZIANA, *20 X 20 X 6* CM (A X L X E)</t>
  </si>
  <si>
    <t>BLOCO DE VIDRO / ELEMENTO VAZADO, INCOLOR, VENEZIANA, DE *20 X 10 X 8* CM (A X L X E)</t>
  </si>
  <si>
    <t>BLOCO ESTRUTURAL CERAMICO DE 14 X 19 X 29 CM (L X A X C) E 6,0 MPA</t>
  </si>
  <si>
    <t>BLOCO ESTRUTURAL CERAMICO DE 14 X 19 X 34 CM (L X A X C) E 6,0 MPA</t>
  </si>
  <si>
    <t>BLOCO ESTRUTURAL CERAMICO DE 14 X 19 X 39 CM (L X A X C) E 6,0 MPA</t>
  </si>
  <si>
    <t>BLOCO ESTRUTURAL CERAMICO DE 19 X 19 X 29 CM (L X A X C) E 6,0 MPA</t>
  </si>
  <si>
    <t>BLOCO ESTRUTURAL CERAMICO DE 19 X 19 X 39 CM (L X A X C) E 6,0 MPA</t>
  </si>
  <si>
    <t>BLOQUETE/PISO DE CONCRETO - MODELO PISOGRAMA/CONCREGRAMA 2 FUROS, DIMENSOES APROX. DE *35 X 15* CM E ESPESSURA DE 7 CM (+/- 1 CM), COR NATURAL</t>
  </si>
  <si>
    <t>BLOQUETE/PISO DE CONCRETO - MODELO PISOGRAMA/CONCREGRAMA/PAVI-GRADE/GRAMEIRO, DIMENSOES APROXIMADAS DE *60 X 45* CM E ESPESSURA DE 8 CM (+/- 1 CM), COR NATURAL</t>
  </si>
  <si>
    <t>BLOQUETE/PISO INTERTRAVADO DE CONCRETO - MODELO ONDA/16 FACES/RETANGULAR/TIJOLINHO/PAVER/HOLANDES/PARALELEPIPEDO, *20 X 10* CM, E = 10 CM, RESISTENCIA DE 35 MPA, COR NATURAL</t>
  </si>
  <si>
    <t>BLOQUETE/PISO INTERTRAVADO DE CONCRETO - MODELO ONDA/16 FACES/RETANGULAR/TIJOLINHO/PAVER/HOLANDES/PARALELEPIPEDO, *20 X 10* CM, E = 10 CM, RESISTENCIA DE 50 MPA, COR NATURAL</t>
  </si>
  <si>
    <t>BLOQUETE/PISO INTERTRAVADO DE CONCRETO - MODELO ONDA/16 FACES/RETANGULAR/TIJOLINHO/PAVER/HOLANDES/PARALELEPIPEDO, *20 X 10* CM, E = 6 CM, RESISTENCIA DE 35 MPA, COLORIDO</t>
  </si>
  <si>
    <t>BLOQUETE/PISO INTERTRAVADO DE CONCRETO - MODELO ONDA/16 FACES/RETANGULAR/TIJOLINHO/PAVER/HOLANDES/PARALELEPIPEDO, *20 X 10* CM, E = 6 CM, RESISTENCIA DE 35 MPA, COR NATURAL</t>
  </si>
  <si>
    <t>BLOQUETE/PISO INTERTRAVADO DE CONCRETO - MODELO ONDA/16 FACES/RETANGULAR/TIJOLINHO/PAVER/HOLANDES/PARALELEPIPEDO, *20 X 10* CM, E = 8 CM, RESISTENCIA DE 35 MPA, COLORIDO</t>
  </si>
  <si>
    <t>BLOQUETE/PISO INTERTRAVADO DE CONCRETO - MODELO ONDA/16 FACES/RETANGULAR/TIJOLINHO/PAVER/HOLANDES/PARALELEPIPEDO, *20 X 10* CM, E = 8 CM, RESISTENCIA DE 35 MPA, COR NATURAL</t>
  </si>
  <si>
    <t>BLOQUETE/PISO INTERTRAVADO DE CONCRETO - MODELO RAQUETE, *22 X 13,5* CM, E = 6 CM, RESISTENCIA DE 35 MPA, COR NATURAL</t>
  </si>
  <si>
    <t>BLOQUETE/PISO INTERTRAVADO DE CONCRETO - MODELO SEXTAVADO / HEXAGONAL, *25 X 25* CM, E = 10 CM, RESISTENCIA DE 35 MPA, COR NATURAL</t>
  </si>
  <si>
    <t>BLOQUETE/PISO INTERTRAVADO DE CONCRETO - MODELO SEXTAVADO / HEXAGONAL, *25 X 25* CM, E = 6 CM, RESISTENCIA DE 35 MPA, COR NATURAL</t>
  </si>
  <si>
    <t>BLOQUETE/PISO INTERTRAVADO DE CONCRETO - MODELO SEXTAVADO / HEXAGONAL, *25 X 25* CM, E = 8 CM, RESISTENCIA DE 35 MPA, COR NATURAL</t>
  </si>
  <si>
    <t>BOCAL PVC, PARA CALHA PLUVIAL, DIAMETRO DA SAIDA ENTRE *75 E 120* MM, PARA DRENAGEM PLUVIAL PREDIAL</t>
  </si>
  <si>
    <t>BOLSA DE LIGACAO EM PVC FLEXIVEL PARA VASO SANITARIO 40 MM (1 1/2")</t>
  </si>
  <si>
    <t>BOLSA DE LONA PARA FERRAMENTAS *50 X 35 X 25* CM</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</si>
  <si>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</si>
  <si>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</si>
  <si>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</si>
  <si>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</si>
  <si>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</si>
  <si>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</si>
  <si>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</si>
  <si>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</si>
  <si>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</si>
  <si>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</si>
  <si>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SUBMERSIVEL, ELETRICA, TRIFASICA, POTENCIA 0,99 HP, DIAMETRO ROTOR 98 MM SEMIABERTO, BOCAL DE SAIDA DIAMETRO 2 POLEGADAS, HM/Q = 2 M / 28,90 M3/H A 14 M / 7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</si>
  <si>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</si>
  <si>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</si>
  <si>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</si>
  <si>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</si>
  <si>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</si>
  <si>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</si>
  <si>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t>
  </si>
  <si>
    <t>BRACO OU HASTE COM CANOPLA PLASTICA, 1/2", PARA CHUVEIRO SIMPLES</t>
  </si>
  <si>
    <t>BRACO OU HASTE RETA COM CANOPLA PLASTICA, 1/2", PARA CHUVEIRO ELETRICO</t>
  </si>
  <si>
    <t>BRACO P/ LUMINARIA PUBLICA 1 X 1,50M ROMAGNOLE OU EQUIV</t>
  </si>
  <si>
    <t>BROCHA RETANGULAR, *15 X 5* CM</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</si>
  <si>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</si>
  <si>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</si>
  <si>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</si>
  <si>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</si>
  <si>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</si>
  <si>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</si>
  <si>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</si>
  <si>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</si>
  <si>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</si>
  <si>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</si>
  <si>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CPVC, SOLDAVEL, 54 X 28 MM, PARA AGUA QUENTE</t>
  </si>
  <si>
    <t>BUCHA DE REDUCAO DE COBRE SEM ANEL DE SOLDA, PONTA X BOLSA, 22 X 15 MM</t>
  </si>
  <si>
    <t>BUCHA DE REDUCAO DE COBRE SEM ANEL DE SOLDA, PONTA X BOLSA, 28 X 22 MM</t>
  </si>
  <si>
    <t>BUCHA DE REDUCAO DE COBRE SEM ANEL DE SOLDA, PONTA X BOLSA, 35 X 28 MM</t>
  </si>
  <si>
    <t>BUCHA DE REDUCAO DE COBRE SEM ANEL DE SOLDA, PONTA X BOLSA, 42 X 35 MM</t>
  </si>
  <si>
    <t>BUCHA DE REDUCAO DE COBRE SEM ANEL DE SOLDA, PONTA X BOLSA, 54 X 42 MM</t>
  </si>
  <si>
    <t>BUCHA DE REDUCAO DE COBRE SEM ANEL DE SOLDA, PONTA X BOLSA, 66 X 54 MM</t>
  </si>
  <si>
    <t>BUCHA DE REDUCAO DE FERRO GALVANIZADO, COM ROSCA BSP, DE 1 1/2" X 1 1/4"</t>
  </si>
  <si>
    <t>BUCHA DE REDUCAO DE FERRO GALVANIZADO, COM ROSCA BSP, DE 1 1/2" X 1"</t>
  </si>
  <si>
    <t>BUCHA DE REDUCAO DE FERRO GALVANIZADO, COM ROSCA BSP, DE 1 1/2" X 1/2"</t>
  </si>
  <si>
    <t>BUCHA DE REDUCAO DE FERRO GALVANIZADO, COM ROSCA BSP, DE 1 1/2" X 3/4"</t>
  </si>
  <si>
    <t>BUCHA DE REDUCAO DE FERRO GALVANIZADO, COM ROSCA BSP, DE 1 1/4" X 1"</t>
  </si>
  <si>
    <t>BUCHA DE REDUCAO DE FERRO GALVANIZADO, COM ROSCA BSP, DE 1 1/4" X 1/2"</t>
  </si>
  <si>
    <t>BUCHA DE REDUCAO DE FERRO GALVANIZADO, COM ROSCA BSP, DE 1 1/4" X 3/4"</t>
  </si>
  <si>
    <t>BUCHA DE REDUCAO DE FERRO GALVANIZADO, COM ROSCA BSP, DE 1" X 1/2"</t>
  </si>
  <si>
    <t>BUCHA DE REDUCAO DE FERRO GALVANIZADO, COM ROSCA BSP, DE 1" X 3/4"</t>
  </si>
  <si>
    <t>BUCHA DE REDUCAO DE FERRO GALVANIZADO, COM ROSCA BSP, DE 1/2" X 1/4"</t>
  </si>
  <si>
    <t>BUCHA DE REDUCAO DE FERRO GALVANIZADO, COM ROSCA BSP, DE 1/2" X 3/8"</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</si>
  <si>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</si>
  <si>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</si>
  <si>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</si>
  <si>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</si>
  <si>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</si>
  <si>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</si>
  <si>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</si>
  <si>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</si>
  <si>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</si>
  <si>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</si>
  <si>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</si>
  <si>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3/4" X 1/2"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</si>
  <si>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</si>
  <si>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</si>
  <si>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</si>
  <si>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</si>
  <si>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</si>
  <si>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</si>
  <si>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</si>
  <si>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</si>
  <si>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</si>
  <si>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</si>
  <si>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</si>
  <si>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LONGA, 50 X 40 MM, PARA ESGOTO PREDIAL</t>
  </si>
  <si>
    <t>BUCHA DE REDUCAO DE PVC, SOLDAVEL, LONGA, COM 32 X 20 MM, PARA AGUA FRIA PREDIAL</t>
  </si>
  <si>
    <t>BUCHA DE REDUCAO DE PVC, SOLDAVEL, LONGA, COM 40 X 25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</si>
  <si>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</si>
  <si>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</si>
  <si>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</si>
  <si>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</si>
  <si>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50 MM, PARA AGUA FRIA PREDIAL</t>
  </si>
  <si>
    <t>BUCHA DE REDUCAO DE PVC, SOLDAVEL, LONGA, COM 75 X 50 MM, PARA AGUA FRIA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</si>
  <si>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</si>
  <si>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</si>
  <si>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</si>
  <si>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 PARA ELETRODUTO</t>
  </si>
  <si>
    <t>BUCHA DE REDUCAO EM ALUMINIO, COM ROSCA, DE 1 1/4" X 1/2",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</si>
  <si>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</si>
  <si>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</si>
  <si>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</si>
  <si>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</si>
  <si>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</si>
  <si>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</si>
  <si>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</si>
  <si>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</si>
  <si>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</si>
  <si>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</si>
  <si>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</si>
  <si>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</si>
  <si>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</si>
  <si>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</si>
  <si>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</si>
  <si>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3/4" X 1/2", PARA ELETRODUTO</t>
  </si>
  <si>
    <t>BUCHA DE REDUCAO EM ALUMINIO, COM ROSCA, DE 4" X 2 1/2", PARA ELETRODUTO</t>
  </si>
  <si>
    <t>BUCHA DE REDUCAO EM ALUMINIO, COM ROSCA, DE 4" X 2", PARA ELETRODUTO</t>
  </si>
  <si>
    <t>BUCHA DE REDUCAO EM ALUMINIO, COM ROSCA, DE 4" X 3", PARA ELETRODUTO</t>
  </si>
  <si>
    <t>BUCHA DE REDUCAO PVC ROSCAVEL 3/4" X 1/2"</t>
  </si>
  <si>
    <t>BUCHA DE REDUCAO PVC, ROSCAVEL 1 1/2" X 1"</t>
  </si>
  <si>
    <t>BUCHA DE REDUCAO PVC, ROSCAVEL, 1 1/2" X 3/4"</t>
  </si>
  <si>
    <t>BUCHA DE REDUCAO PVC, ROSCAVEL, 1" X 1/2"</t>
  </si>
  <si>
    <t>BUCHA DE REDUCAO PVC, ROSCAVEL, 1" X 3/4"</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</si>
  <si>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</si>
  <si>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</si>
  <si>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</si>
  <si>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</si>
  <si>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CPVC, SOLDAVEL, 54 X 35 MM, PARA AGUA QUENTE</t>
  </si>
  <si>
    <t>BUCHA DE REDUCAO, PPR, DN 25 X 20 MM, PARA AGUA QUENTE PREDIAL</t>
  </si>
  <si>
    <t>BUCHA DE REDUCAO, PPR, DN 32 X 25 MM, PARA AGUA QUENTE E FRIA PREDIAL</t>
  </si>
  <si>
    <t>BUCHA DE REDUCAO, PPR, DN 40 X 25 MM, PARA AGUA QUENTE E FRIA PREDIAL</t>
  </si>
  <si>
    <t>BUCHA DE REDUCAO, PPR, DN 50 X 25 MM, PARA AGUA QUENTE E FRIA PREDIAL</t>
  </si>
  <si>
    <t>BUCHA DE REDUCAO, PPR, DN 50 X 32 MM, PARA AGUA QUENTE E FRIA PREDIAL</t>
  </si>
  <si>
    <t>BUCHA DE REDUCAO, PVC, LONGA, SERIE R, DN 50 X 40 MM, PARA ESGOTO PREDIAL</t>
  </si>
  <si>
    <t>BUCHA EM ALUMINIO, COM ROSCA, DE 1 1/2", PARA ELETRODUTO</t>
  </si>
  <si>
    <t>BUCHA EM ALUMINIO, COM ROSCA, DE 1 1/4", PARA ELETRODUTO</t>
  </si>
  <si>
    <t>BUCHA EM ALUMINIO, COM ROSCA, DE 1", PARA ELETRODUTO</t>
  </si>
  <si>
    <t>BUCHA EM ALUMINIO, COM ROSCA, DE 1/2", PARA ELETRODUTO</t>
  </si>
  <si>
    <t>BUCHA EM ALUMINIO, COM ROSCA, DE 2 1/2", PARA ELETRODUTO</t>
  </si>
  <si>
    <t>BUCHA EM ALUMINIO, COM ROSCA, DE 2", PARA ELETRODUTO</t>
  </si>
  <si>
    <t>BUCHA EM ALUMINIO, COM ROSCA, DE 3", PARA ELETRODUTO</t>
  </si>
  <si>
    <t>BUCHA EM ALUMINIO, COM ROSCA, DE 3/4", PARA ELETRODUTO</t>
  </si>
  <si>
    <t>BUCHA EM ALUMINIO, COM ROSCA, DE 3/8", PARA ELETRODUTO</t>
  </si>
  <si>
    <t>BUCHA EM ALUMINIO, COM ROSCA, DE 4", PARA ELETRODUTO</t>
  </si>
  <si>
    <t>CABECEIRA DIREITA OU ESQUERDA, PVC, PARA CALHA PLUVIAL, DIAMETRO ENTRE *119 E 170* MM, PARA DRENAGEM PLUVIAL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</si>
  <si>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</si>
  <si>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</si>
  <si>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</si>
  <si>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</si>
  <si>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</si>
  <si>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</si>
  <si>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</si>
  <si>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</si>
  <si>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</si>
  <si>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4"</t>
  </si>
  <si>
    <t>CABIDE/GANCHO DE BANHEIRO SIMPLES EM METAL CROMADO</t>
  </si>
  <si>
    <t>CABO COAXIAL RG11 95% DE MALHA</t>
  </si>
  <si>
    <t>CABO COAXIAL RG59 95% DE MALHA</t>
  </si>
  <si>
    <t>CABO COAXIAL RG6 95% DE MALHA</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</si>
  <si>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</si>
  <si>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</si>
  <si>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</si>
  <si>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</si>
  <si>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</si>
  <si>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</si>
  <si>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</si>
  <si>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</si>
  <si>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</si>
  <si>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</si>
  <si>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</si>
  <si>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FLEXIVEL NAO HALOGENADO, SEM EMISSAO DE FUMACA, 750V, SECAO NOMINAL 120 MM</t>
  </si>
  <si>
    <t>CABO DE COBRE FLEXIVEL NAO HALOGENADO, SEM EMISSAO DE FUMACA, 750V, SECAO NOMINAL 2,5 MM</t>
  </si>
  <si>
    <t>CABO DE COBRE FLEXIVEL NAO HALOGENADO, SEM EMISSAO DE FUMACA, 750V, SECAO NOMINAL 240 MM</t>
  </si>
  <si>
    <t>CABO DE COBRE FLEXIVEL NAO HALOGENADO, SEM EMISSAO DE FUMACA, 750V, SECAO NOMINAL 50 MM</t>
  </si>
  <si>
    <t>CABO DE COBRE FLEXIVEL NAO HALOGENADO, SEM EMISSAO DE FUMACA, 750V, SECAO NOMINAL 6,0 MM</t>
  </si>
  <si>
    <t>CABO DE COBRE NU 10 MM2 MEIO-DURO</t>
  </si>
  <si>
    <t>CABO DE COBRE NU 120 MM2 MEIO-DURO</t>
  </si>
  <si>
    <t>CABO DE COBRE NU 150 MM2 MEIO-DURO</t>
  </si>
  <si>
    <t>CABO DE COBRE NU 16 MM2 MEIO-DURO</t>
  </si>
  <si>
    <t>CABO DE COBRE NU 185 MM2 MEIO-DURO</t>
  </si>
  <si>
    <t>CABO DE COBRE NU 25 MM2 MEIO-DURO</t>
  </si>
  <si>
    <t>CABO DE COBRE NU 35 MM2 MEIO-DURO</t>
  </si>
  <si>
    <t>CABO DE COBRE NU 50 MM2 MEIO-DURO</t>
  </si>
  <si>
    <t>CABO DE COBRE NU 70 MM2 MEIO-DURO</t>
  </si>
  <si>
    <t>CABO DE COBRE NU 95 MM2 MEIO-DURO</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</si>
  <si>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</si>
  <si>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</si>
  <si>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</si>
  <si>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</si>
  <si>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</si>
  <si>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</si>
  <si>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</si>
  <si>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</si>
  <si>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</si>
  <si>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</si>
  <si>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</si>
  <si>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</si>
  <si>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</si>
  <si>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</si>
  <si>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</si>
  <si>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</si>
  <si>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</si>
  <si>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</si>
  <si>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</si>
  <si>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</si>
  <si>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</si>
  <si>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</si>
  <si>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</si>
  <si>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</si>
  <si>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</si>
  <si>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</si>
  <si>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</si>
  <si>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</si>
  <si>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</si>
  <si>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</si>
  <si>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</si>
  <si>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</si>
  <si>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</si>
  <si>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</si>
  <si>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</si>
  <si>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</si>
  <si>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RIGIDO, CLASSE 2, ISOLACAO EM PVC, ANTI-CHAMA BWF-B, 1 CONDUTOR, 450/750 V, DIAMETRO 120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</si>
  <si>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</si>
  <si>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</si>
  <si>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</si>
  <si>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</si>
  <si>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</si>
  <si>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</si>
  <si>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50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</si>
  <si>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</si>
  <si>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</si>
  <si>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</si>
  <si>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REDE, PAR TRANCADO U/UTP, 4 PARES, CATEGORIA 5E (CAT 5E), ISOLAMENTO PVC (CM)</t>
  </si>
  <si>
    <t>CABO DE REDE, PAR TRANCADO U/UTP, 4 PARES, CATEGORIA 5E (CAT 5E), ISOLAMENTO PVC (CMX)</t>
  </si>
  <si>
    <t>CABO DE REDE, PAR TRANCADO U/UTP, 4 PARES, CATEGORIA 5E (CAT 5E), ISOLAMENTO PVC (LSZH)</t>
  </si>
  <si>
    <t>CABO DE REDE, PAR TRANCADO U/UTP, 4 PARES, CATEGORIA 6 (CAT 6), ISOLAMENTO PVC (CM)</t>
  </si>
  <si>
    <t>CABO DE REDE, PAR TRANCADO UTP, 4 PARES, CATEGORIA 6 (CAT 6), ISOLAMENTO PVC (LSZH)</t>
  </si>
  <si>
    <t>CABO ELETRONICO CATEGORIA 6A U/UTP 23AWG X 4P</t>
  </si>
  <si>
    <t>CABO FLEXIVEL PVC 750 V, 2 CONDUTORES DE 1,5 MM2</t>
  </si>
  <si>
    <t>CABO FLEXIVEL PVC 750 V, 2 CONDUTORES DE 4,0 MM2</t>
  </si>
  <si>
    <t>CABO FLEXIVEL PVC 750 V, 2 CONDUTORES DE 6,0 MM2</t>
  </si>
  <si>
    <t>CABO FLEXIVEL PVC 750 V, 3 CONDUTORES DE 1,5 MM2</t>
  </si>
  <si>
    <t>CABO FLEXIVEL PVC 750 V, 3 CONDUTORES DE 4,0 MM2</t>
  </si>
  <si>
    <t>CABO FLEXIVEL PVC 750 V, 3 CONDUTORES DE 6,0 MM2</t>
  </si>
  <si>
    <t>CABO FLEXIVEL PVC 750 V, 4 CONDUTORES DE 1,5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</si>
  <si>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</si>
  <si>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</si>
  <si>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</si>
  <si>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</si>
  <si>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</si>
  <si>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</si>
  <si>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</si>
  <si>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</si>
  <si>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</si>
  <si>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</si>
  <si>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</si>
  <si>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</si>
  <si>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</si>
  <si>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</si>
  <si>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</si>
  <si>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</si>
  <si>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</si>
  <si>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</si>
  <si>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</si>
  <si>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</si>
  <si>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</si>
  <si>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</si>
  <si>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</si>
  <si>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</si>
  <si>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</si>
  <si>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</si>
  <si>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</si>
  <si>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</si>
  <si>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</si>
  <si>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</si>
  <si>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</si>
  <si>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6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</si>
  <si>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</si>
  <si>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</si>
  <si>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</si>
  <si>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</si>
  <si>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5 X 5 CM EM PINUS, MISTA OU EQUIVALENTE DA REGIAO - BRUTA</t>
  </si>
  <si>
    <t>CAIBRO APARELHADO *6 X 8* CM, EM MACARANDUBA/MASSARANDUBA, ANGELIM OU EQUIVALENTE DA REGIAO</t>
  </si>
  <si>
    <t>CAIBRO APARELHADO *7,5 X 7,5* CM, EM MACARANDUBA/MASSARANDUBA, ANGELIM OU EQUIVALENTE DA REGIAO</t>
  </si>
  <si>
    <t>CAIBRO NAO APARELHADO *5 X 6* CM, EM MACARANDUBA/MASSARANDUBA, ANGELIM OU EQUIVALENTE DA REGIAO - BRUTA</t>
  </si>
  <si>
    <t>CAIBRO NAO APARELHADO *6 X 6* CM, EM MACARANDUBA/MASSARANDUBA, ANGELIM OU EQUIVALENTE DA REGIAO - BRUTA</t>
  </si>
  <si>
    <t>CAIBRO NAO APARELHADO, *6 X 8* CM, EM MACARANDUBA/MASSARANDUBA, ANGELIM OU EQUIVALENTE DA REGIAO - BRUTA</t>
  </si>
  <si>
    <t>CAIBRO ROLICO DE MADEIRA TRATADA, D = 4 A 7 CM, H = 3,00 M, EM EUCALIPTO OU EQUIVALENTE DA REGIAO</t>
  </si>
  <si>
    <t>CAIXA D'AGUA / RESERVATORIO EM POLIESTER REFORCADO COM FIBRA DE VIDRO, 10000 LITROS, COM TAMPA</t>
  </si>
  <si>
    <t>CAIXA D'AGUA / RESERVATORIO EM POLIESTER REFORCADO COM FIBRA DE VIDRO, 1500 LITROS, COM TAMPA</t>
  </si>
  <si>
    <t>CAIXA D'AGUA / RESERVATORIO EM POLIESTER REFORCADO COM FIBRA DE VIDRO, 15000 LITROS, COM TAMPA</t>
  </si>
  <si>
    <t>CAIXA D'AGUA / RESERVATORIO EM POLIESTER REFORCADO COM FIBRA DE VIDRO, 2000 LITROS, COM TAMPA</t>
  </si>
  <si>
    <t>CAIXA D'AGUA / RESERVATORIO EM POLIESTER REFORCADO COM FIBRA DE VIDRO, 20000 LITROS, COM TAMPA</t>
  </si>
  <si>
    <t>CAIXA D'AGUA / RESERVATORIO EM POLIESTER REFORCADO COM FIBRA DE VIDRO, 3000 LITROS, COM TAMPA</t>
  </si>
  <si>
    <t>CAIXA D'AGUA / RESERVATORIO EM POLIESTER REFORCADO COM FIBRA DE VIDRO, 500 LITROS, COM TAMPA</t>
  </si>
  <si>
    <t>CAIXA D'AGUA / RESERVATORIO EM POLIESTER REFORCADO COM FIBRA DE VIDRO, 5000 LITROS, COM TAMPA</t>
  </si>
  <si>
    <t>CAIXA D'AGUA / RESERVATORIO EM POLIESTER REFORCADO COM FIBRA DE VIDRO, 7000 LITROS, COM TAMPA</t>
  </si>
  <si>
    <t>CAIXA D'AGUA / RESERVATORIO EM POLIESTER REFORCADO COM FIBRA DE VIDRO, 750 LITROS, COM TAMPA</t>
  </si>
  <si>
    <t>CAIXA D'AGUA / RESERVATORIO EM POLIESTER REFORCADO COM FIBRA DE VIDRO,1000 LITROS, COM TAMPA</t>
  </si>
  <si>
    <t>CAIXA D'AGUA / RESERVATORIO EM POLIETILENO, 1000 LITROS, COM TAMPA</t>
  </si>
  <si>
    <t>CAIXA D'AGUA / RESERVATORIO EM POLIETILENO, 1500 LITROS, COM TAMPA</t>
  </si>
  <si>
    <t>CAIXA D'AGUA / RESERVATORIO EM POLIETILENO, 2000 LITROS, COM TAMPA</t>
  </si>
  <si>
    <t>CAIXA D'AGUA / RESERVATORIO EM POLIETILENO, 3000 LITROS, COM TAMPA</t>
  </si>
  <si>
    <t>CAIXA D'AGUA / RESERVATORIO EM POLIETILENO, 500 LITROS, COM TAMPA</t>
  </si>
  <si>
    <t>CAIXA D'AGUA / RESERVATORIO EM POLIETILENO, 750 LITROS, COM TAMPA</t>
  </si>
  <si>
    <t>CAIXA DE ATERRAMENTO EM CONCRETO PRE-MOLDADO,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</si>
  <si>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</si>
  <si>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</si>
  <si>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</si>
  <si>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</si>
  <si>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</si>
  <si>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</si>
  <si>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</si>
  <si>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</si>
  <si>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</si>
  <si>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</si>
  <si>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</si>
  <si>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</si>
  <si>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</si>
  <si>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</si>
  <si>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</si>
  <si>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PLASTICA PARA BACIA / VASO SANITARIO DE EMBUTIR, COM ESPELHO ACIONADOR EM PLASTICO, CAPACIDADE 6 A 10 LITROS, (COMPLETA - ACESSORIOS INCLUSOS)</t>
  </si>
  <si>
    <t>CAIXA DE DESCARGA PLASTICA PARA BACIA / VASO SANITARIO, EXTERNA, CAPACIDADE 9 LITROS, PUXADOR FIO DE NYLON, NAO INCLUSO CANO, BOLSA, ENGATE</t>
  </si>
  <si>
    <t>CAIXA DE GORDURA CILINDRICA EM CONCRETO SIMPLES, PRE-MOLDADA, COM DIAMETRO DE 40 CM E ALTURA DE 45 CM, COM TAMPA</t>
  </si>
  <si>
    <t>CAIXA DE GORDURA EM PVC, DIAMETRO MINIMO 300 MM, DIAMETRO DE SAIDA 100 MM, CAPACIDADE APROXIMADA 18 LITROS, COM TAMPA E CESTO</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</si>
  <si>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</si>
  <si>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</si>
  <si>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</si>
  <si>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</si>
  <si>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INSPECAO PARA ATERRAMENTO E PARA RAIOS, EM POLIPROPILENO, DIAMETRO = 300 MM X ALTURA = 400 MM (INCLUIDA TAMPA SEM ESCOTILHA)</t>
  </si>
  <si>
    <t>CAIXA DE INSPECAO PARA ATERRAMENTO OU OUTRO USO, EM PVC, DN = 250 X 250 MM (INCLUIDA TAMPA EM FERRO FUNDIDO SEM ESCOTILHA)</t>
  </si>
  <si>
    <t>CAIXA DE INSPECAO PARA ATERRAMENTO OU OUTRO USO, EM PVC, DN = 300 X *300* MM (INCLUIDA TAMPA EM FERRO FUNDIDO SEM ESCOTILHA)</t>
  </si>
  <si>
    <t>CAIXA DE INSPECAO PARA ATERRAMENTO OU OUTRO USO, EM PVC, DN = 300 X 250 MM (INCLUIDA TAMPA EM FERRO FUNDIDO SEM ESCOTILHA)</t>
  </si>
  <si>
    <t>CAIXA DE INSPECAO PARA ATERRAMENTO OU OUTRO USO, EM PVC, DN = 300 X 600 MM (INCLUIDA TAMPA EM FERRO FUNDIDO SEM ESCOTILHA)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</si>
  <si>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</si>
  <si>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</si>
  <si>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</si>
  <si>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</si>
  <si>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</si>
  <si>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</si>
  <si>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</si>
  <si>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</si>
  <si>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</si>
  <si>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</si>
  <si>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APARAFUSADA,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</si>
  <si>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</si>
  <si>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</si>
  <si>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</si>
  <si>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</si>
  <si>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</si>
  <si>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</si>
  <si>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</si>
  <si>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</si>
  <si>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</si>
  <si>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</si>
  <si>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</si>
  <si>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EM PVC, DE 4" X 2", PARA ELETRODUTO FLEXIVEL CORRUGADO</t>
  </si>
  <si>
    <t>CAIXA DE PASSAGEM, EM PVC, DE 4" X 4", PARA ELETRODUTO FLEXIVEL CORRUGADO</t>
  </si>
  <si>
    <t>CAIXA DE PASSAGEM/ LUZ / TELEFONIA, DE EMBUTIR, EM CHAPA DE ACO GALVANIZADO, DIMENSOES 120 X 120 X *12* CM (PADRAO CONCESSIONARIA LOCAL)</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</si>
  <si>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</si>
  <si>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</si>
  <si>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</si>
  <si>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</si>
  <si>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</si>
  <si>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</si>
  <si>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SOBREPOR, EM CHAPA DE ACO GALVANIZADO, DIMENSOES 80 X 80 X *12* CM (PADRAO CONCESSIONARIA LOCAL)</t>
  </si>
  <si>
    <t>CAIXA DE PROTECAO EXTERNA PARA MEDIDOR HOROSAZONAL, DE BAIXA TENSAO, COM MODULO, EM CHAPA DE ACO (PADRAO DA CONCESSIONARIA LOCAL)</t>
  </si>
  <si>
    <t>CAIXA DE PROTECAO PARA TRANSFORMADOR CORRENTE, EM CHAPA DE ACO 18 USG (PADRAO DA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</si>
  <si>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</si>
  <si>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</si>
  <si>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</si>
  <si>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</si>
  <si>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</si>
  <si>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</si>
  <si>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</si>
  <si>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</si>
  <si>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</si>
  <si>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</si>
  <si>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</si>
  <si>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</si>
  <si>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</si>
  <si>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</si>
  <si>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</si>
  <si>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</si>
  <si>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</si>
  <si>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 HIDRATADA CH-I PARA ARGAMASSAS</t>
  </si>
  <si>
    <t>CAL HIDRATADA PARA PINTURA</t>
  </si>
  <si>
    <t>CAL VIRGEM COMUM PARA ARGAMASSAS (NBR 6453)</t>
  </si>
  <si>
    <t>CALCARIO DOLOMITICO A (POSTO PEDREIRA/FORNECEDOR, SEM FRETE)</t>
  </si>
  <si>
    <t>CALCETEIRO / RASTELEIRO (HORISTA)</t>
  </si>
  <si>
    <t>CALCETEIRO / RASTELEIRO (MENSALISTA)</t>
  </si>
  <si>
    <t>CALHA / PERFIL PLUVIAL DE PVC, DIAMETRO ENTRE *119 E 170* MM, COMPRIMENTO DE 3 M, PARA DRENAGEM PLUVIAL PREDIAL</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</si>
  <si>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</si>
  <si>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</si>
  <si>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</si>
  <si>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</si>
  <si>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</si>
  <si>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</si>
  <si>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</si>
  <si>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</si>
  <si>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</si>
  <si>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</si>
  <si>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</si>
  <si>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</si>
  <si>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</si>
  <si>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</si>
  <si>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</si>
  <si>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</si>
  <si>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CAMINHAO TOCO, PESO BRUTO TOTAL 10700 KG, CARGA UTIL MAXIMA 7400 KG, DISTANCIA ENTRE EIXOS 4,00 M, POTENCIA 175 CV (INCLUI CABINE E CHASSI, NAO INCLUI CARROCERIA)</t>
  </si>
  <si>
    <t>CAMINHAO TOCO, PESO BRUTO TOTAL 13200 KG, CARGA UTIL MAXIMA 9200 KG, DISTANCIA ENTRE EIXOS 3,31 M, POTENCIA 175 CV (INCLUI CABINE E CHASSI, NAO INCLUI CARROCERIA)</t>
  </si>
  <si>
    <t>CAMINHAO TOCO, PESO BRUTO TOTAL 14300 KG, CARGA UTIL MAXIMA 9480 KG, DISTANCIA ENTRE EIXOS 4,80 M, POTENCIA 185 CV (INCLUI CABINE E CHASSI, NAO INCLUI CARROCERIA)</t>
  </si>
  <si>
    <t>CAMINHAO TOCO, PESO BRUTO TOTAL 16000 KG, CARGA UTIL MAXIMA 10830 KG, DISTANCIA ENTRE EIXOS 3,56 M, POTENCIA 226 CV (INCLUI CABINE E CHASSI, NAO INCLUI CARROCERIA)</t>
  </si>
  <si>
    <t>CAMINHAO TOCO, PESO BRUTO TOTAL 16000 KG, CARGA UTIL MAXIMA 11030 KG, DISTANCIA ENTRE EIXOS 5,41 M, POTENCIA 185 CV (INCLUI CABINE E CHASSI, NAO INCLUI CARROCERIA)</t>
  </si>
  <si>
    <t>CAMINHAO TRUCADO, PESO BRUTO TOTAL 23000 KG, CARGA UTIL MAXIMA 15285 KG, DISTANCIA ENTRE EIXOS 4,80 M, POTENCIA 326 CV (INCLUI CABINE E CHASSI, NAO INCLUI CARROCERIA)</t>
  </si>
  <si>
    <t>CAMINHAO TRUCADO, PESO BRUTO TOTAL 23000 KG, CARGA UTIL MAXIMA 15460 KG, DISTANCIA ENTRE EIXOS 4,80 M, POTENCIA 286 CV (INCLUI CABINE E CHASSI, NAO INCLUI CARROCERIA)</t>
  </si>
  <si>
    <t>CAMINHAO TRUCADO, PESO BRUTO TOTAL 23000 KG, CARGA UTIL MAXIMA 16540 KG, DISTANCIA ENTRE EIXOS 4,80 M, POTENCIA 256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</si>
  <si>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</si>
  <si>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</si>
  <si>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</si>
  <si>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</si>
  <si>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14 X 19 X 19 CM (CLASSE C - NBR 6136)</t>
  </si>
  <si>
    <t>CANALETA DE CONCRETO 19 X 19 X 19 CM (CLASSE C - NBR 6136)</t>
  </si>
  <si>
    <t>CANALETA DE CONCRETO 9 X 19 X 19 CM (CLASSE C - NBR 6136)</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</si>
  <si>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</si>
  <si>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</si>
  <si>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</si>
  <si>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</si>
  <si>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ESTRUTURAL CERAMICA DE 14 X 19 X 19 CM (L X A X C) E 6,0 MPA</t>
  </si>
  <si>
    <t>CANALETA ESTRUTURAL CERAMICA DE 14 X 19 X 29 CM (L X A X C) E 6,0 MPA</t>
  </si>
  <si>
    <t>CANALETA ESTRUTURAL CERAMICA DE 14 X 19 X 39 CM (L X A X C) E 6,0 MPA</t>
  </si>
  <si>
    <t>CANOPLA ACABAMENTO CROMADO PARA INSTALACAO DE SPRINKLER, SOB FORRO, 15 MM</t>
  </si>
  <si>
    <t>CANTONEIRA (ABAS IGUAIS) EM ACO CARBONO, 25,4 MM X 3,17 MM (L X E), 1,27KG/M</t>
  </si>
  <si>
    <t>CANTONEIRA (ABAS IGUAIS) EM ACO CARBONO, 38,1 MM X 3,17 MM (L X E), 3,48 KG/M</t>
  </si>
  <si>
    <t>CANTONEIRA (ABAS IGUAIS) EM ACO CARBONO, 50,8 MM X 9,53 MM (L X E), 6,99 KG/M</t>
  </si>
  <si>
    <t>CANTONEIRA ACO ABAS IGUAIS (QUALQUER BITOLA), ESPESSURA ENTRE 1/8" E 1/4"</t>
  </si>
  <si>
    <t>CANTONEIRA EM ALUMINIO, ABAS IGUAIS, LARGURA DE 25,40 MM (1"), ESPESSURA DE 3,17 MM (1/8") E PESO LINEAR DE APROXIMADAMENTE 0,408 KG/M</t>
  </si>
  <si>
    <t>CANTONEIRA EM ALUMINIO, ABAS IGUAIS, LARGURA DE 25,40 MM (1"), ESPESSURA DE 4,76 MM (3/16") E PESO LINEAR DE APROXIMADAMENTE 0,593 KG/M</t>
  </si>
  <si>
    <t>CANTONEIRA EM ALUMINIO, ABAS IGUAIS, LARGURA DE 31,75 MM (1 1/4"), ESPESSURA DE 4,76 MM (3/16") E PESO LINEAR DE APROXIMADAMENTE 0,755 KG/M</t>
  </si>
  <si>
    <t>CANTONEIRA EM ALUMINIO, ABAS IGUAIS, LARGURA DE 38,10 MM (1 1/2"), ESPESSURA DE 4,76 MM (3/16") E PESO LINEAR DE APROXIMADAMENTE 0,915 KG/M</t>
  </si>
  <si>
    <t>CANTONEIRA EM ALUMINIO, ABAS IGUAIS, LARGURA DE 50,80 MM (2"), ESPESSURA DE 3,17 MM (1/8") E PESO LINEAR DE APROXIMADAMENTE 0,842 KG/M</t>
  </si>
  <si>
    <t>CANTONEIRA EM ALUMINIO, ABAS IGUAIS, LARGURA DE 50,80 MM (2"), ESPESSURA DE 6,35 MM (1/4") E PESO LINEAR DE APROXIMADAMENTE 1,630 KG/M</t>
  </si>
  <si>
    <t>CAP OU TAMPAO DE FERRO GALVANIZADO, COM ROSCA BSP, DE 1 1/2"</t>
  </si>
  <si>
    <t>CAP OU TAMPAO DE FERRO GALVANIZADO, COM ROSCA BSP, DE 1 1/4"</t>
  </si>
  <si>
    <t>CAP OU TAMPAO DE FERRO GALVANIZADO, COM ROSCA BSP, DE 1"</t>
  </si>
  <si>
    <t>CAP OU TAMPAO DE FERRO GALVANIZADO, COM ROSCA BSP, DE 1/2"</t>
  </si>
  <si>
    <t>CAP OU TAMPAO DE FERRO GALVANIZADO, COM ROSCA BSP, DE 1/4"</t>
  </si>
  <si>
    <t>CAP OU TAMPAO DE FERRO GALVANIZADO, COM ROSCA BSP, DE 2 1/2"</t>
  </si>
  <si>
    <t>CAP OU TAMPAO DE FERRO GALVANIZADO, COM ROSCA BSP, DE 2"</t>
  </si>
  <si>
    <t>CAP OU TAMPAO DE FERRO GALVANIZADO, COM ROSCA BSP, DE 3"</t>
  </si>
  <si>
    <t>CAP OU TAMPAO DE FERRO GALVANIZADO, COM ROSCA BSP, DE 3/4"</t>
  </si>
  <si>
    <t>CAP OU TAMPAO DE FERRO GALVANIZADO, COM ROSCA BSP, DE 3/8"</t>
  </si>
  <si>
    <t>CAP OU TAMPAO DE FERRO GALVANIZADO, COM ROSCA BSP, DE 4"</t>
  </si>
  <si>
    <t>CAP PPR DN 20 MM, PARA AGUA QUENTE PREDIAL</t>
  </si>
  <si>
    <t>CAP PPR DN 25 MM, PARA AGUA QUENTE PREDIAL</t>
  </si>
  <si>
    <t>CAP PVC, ROSCAVEL, 1", PARA AGUA FRIA PREDIAL</t>
  </si>
  <si>
    <t>CAP PVC, ROSCAVEL, 1/2", PARA AGUA FRIA PREDIAL</t>
  </si>
  <si>
    <t>CAP PVC, ROSCAVEL, 3/4", PARA AGUA FRIA PREDIAL</t>
  </si>
  <si>
    <t>CAP PVC, SERIE R, DN 100 MM, PARA ESGOTO PREDIAL</t>
  </si>
  <si>
    <t>CAP PVC, SERIE R, DN 150 MM, PARA ESGOTO PREDIAL</t>
  </si>
  <si>
    <t>CAP PVC, SERIE R, DN 75 MM, PARA ESGOTO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</si>
  <si>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</si>
  <si>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</si>
  <si>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</si>
  <si>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</si>
  <si>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</si>
  <si>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</si>
  <si>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</si>
  <si>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DN 100 MM, SERIE NORMAL, PARA ESGOTO PREDIAL</t>
  </si>
  <si>
    <t>CAP PVC, SOLDAVEL, DN 50 MM, SERIE NORMAL, PARA ESGOTO PREDIAL</t>
  </si>
  <si>
    <t>CAP PVC, SOLDAVEL, DN 75 MM, SERIE NORMAL, PARA ESGOTO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</si>
  <si>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</si>
  <si>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</si>
  <si>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</si>
  <si>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</si>
  <si>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</si>
  <si>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</si>
  <si>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</si>
  <si>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</si>
  <si>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</si>
  <si>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</si>
  <si>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</si>
  <si>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</si>
  <si>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</si>
  <si>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</si>
  <si>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CARENAGEM /TAMPA, EM PLASTICO, COR BRANCA, UTILIZADO EM KIT CHASSI METALICO PARA INSTAL. HIDRAULICA DE CUBA SIMPLES SEM MAQUINA DE LAVAR ROUPA, *355* X *670* MM (L X H) (COM FUROS E DEMAIS ENCAIXES)</t>
  </si>
  <si>
    <t>CARENAGEM /TAMPA, EM PLASTICO, COR BRANCA, UTILIZADO EM KIT CHASSI METALICO PARA INSTAL. HIDRAULICA DE TANQUE COM MAQUINA DE LAVAR ROUPA, *360* X *470* MM (L X H)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</si>
  <si>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</si>
  <si>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</si>
  <si>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</si>
  <si>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</si>
  <si>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</si>
  <si>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(HORISTA)</t>
  </si>
  <si>
    <t>CARPINTEIRO AUXILIAR (MENSALISTA)</t>
  </si>
  <si>
    <t>CARPINTEIRO DE ESQUADRIAS (HORISTA)</t>
  </si>
  <si>
    <t>CARPINTEIRO DE ESQUADRIAS (MENSALISTA)</t>
  </si>
  <si>
    <t>CARPINTEIRO DE FORMAS OU OFICIAL (MENSALISTA)</t>
  </si>
  <si>
    <t>CARPINTEIRO DE FORMAS PARA CONCRETO (HORISTA)</t>
  </si>
  <si>
    <t>CARRANCA PARA JANELA VENEZIANA DE ABRIR, EM LATAO CROMADO, SIMPLES, PARA APARAFUSAR NA PAREDE</t>
  </si>
  <si>
    <t>CARRINHO DE MAO, EM ACO, COM CAPACIDADE DE *45 A 65* L / *100* KG, PNEU COM CAMARA</t>
  </si>
  <si>
    <t>CARRINHO PLATAFORMA EM MADEIRA COM ESTRUTURA EM ACO, 1500 X 800 MM, COM CAPACIDADE DE 600 KG, 4 RODAS/PNEUS/CAMARAS</t>
  </si>
  <si>
    <t>CARROCERIA FIXA ABERTA DE MADEIRA PARA TRANSPORTE GERAL DE CARGA SECA DIMENSOES APROXIMADAS 2,25 X 4,10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</si>
  <si>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</si>
  <si>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</si>
  <si>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</si>
  <si>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CAVALETE DE FERRO DOBRAVEL, ALTURA 80 CM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</si>
  <si>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</si>
  <si>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</si>
  <si>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</si>
  <si>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</si>
  <si>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 (HORISTA)</t>
  </si>
  <si>
    <t>CAVOUQUEIRO OU OPERADOR DE PERFURATRIZ / ROMPEDOR (MENSALISTA)</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</si>
  <si>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</si>
  <si>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</si>
  <si>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</si>
  <si>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</si>
  <si>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 INCOLOR MULTIPISO</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</si>
  <si>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</si>
  <si>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</si>
  <si>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</si>
  <si>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</si>
  <si>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</si>
  <si>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</si>
  <si>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</si>
  <si>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</si>
  <si>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</si>
  <si>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</si>
  <si>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</si>
  <si>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</si>
  <si>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</si>
  <si>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</si>
  <si>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</si>
  <si>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</si>
  <si>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</si>
  <si>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</si>
  <si>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</si>
  <si>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</si>
  <si>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</si>
  <si>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(25,40 MM) 199,18 KG/M2</t>
  </si>
  <si>
    <t>CHAPA DE ACO GROSSA, ASTM A36, E = 1/2" (12,70 MM) 99,59 KG/M2</t>
  </si>
  <si>
    <t>CHAPA DE ACO GROSSA, ASTM A36, E = 1/4" (6,35 MM) 49,79 KG/M2</t>
  </si>
  <si>
    <t>CHAPA DE ACO GROSSA, ASTM A36, E = 3/4" (19,05 MM) 149,39 KG/M2</t>
  </si>
  <si>
    <t>CHAPA DE ACO GROSSA, ASTM A36, E = 3/8" (9,53 MM) 74,69 KG/M2</t>
  </si>
  <si>
    <t>CHAPA DE ACO GROSSA, ASTM A36, E = 5/8" (15,88 MM) 124,49 KG/M2</t>
  </si>
  <si>
    <t>CHAPA DE ACO GROSSA, ASTM A36, E = 7/8" (22,23 MM) 174,28 KG/M2</t>
  </si>
  <si>
    <t>CHAPA DE ACO GROSSA, SAE 1020, BITOLA 1/4", E = 6,35 MM (49,85 KG/M2)</t>
  </si>
  <si>
    <t>CHAPA DE ACO XADREZ PARA PISOS, E = 1/4" (6,30 MM) 54,53 KG/M2</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</si>
  <si>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</si>
  <si>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</si>
  <si>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</si>
  <si>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</si>
  <si>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</si>
  <si>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</si>
  <si>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</si>
  <si>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</si>
  <si>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</si>
  <si>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</si>
  <si>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</si>
  <si>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</si>
  <si>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</si>
  <si>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</si>
  <si>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</si>
  <si>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</si>
  <si>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</si>
  <si>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</si>
  <si>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</si>
  <si>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</si>
  <si>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</si>
  <si>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</si>
  <si>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E= 4,75 MM, 4 FUROS, LARGURA 45 MM, COMPRIMENTO 500 MM</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</si>
  <si>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</si>
  <si>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</si>
  <si>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</si>
  <si>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</si>
  <si>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</si>
  <si>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</si>
  <si>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</si>
  <si>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</si>
  <si>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20 MM</t>
  </si>
  <si>
    <t>CHAPA/PAINEL DE MADEIRA COMPENSADA RESINADA (MADEIRITE RESINADO ROSA) PARA FORMA DE CONCRETO, DE 2200 X 1100 MM, E = 6 MM</t>
  </si>
  <si>
    <t>CHAPA/PAINEL DE MADEIRA COMPENSADA RESINADA (MADEIRITE RESINADO ROSA) PARA FORMA DE CONCRETO, DE 2200 X 1100 MM, E = 8 A 12 MM</t>
  </si>
  <si>
    <t>CHAVE AJUSTAVEL (INGLESA) 10"</t>
  </si>
  <si>
    <t>CHAVE AJUSTAVEL (INGLESA) 15"</t>
  </si>
  <si>
    <t>CHAVE AJUSTAVEL (INGLESA) 6"</t>
  </si>
  <si>
    <t>CHAVE DE GRIFO DE 24"</t>
  </si>
  <si>
    <t>CHAVE DUPLA PARA CONEXOES TIPO STORZ, ENGATE RAPIDO 1 1/2" X 2 1/2", EM LATAO, PARA INSTALACAO PREDIAL COMBATE A INCENDIO</t>
  </si>
  <si>
    <t>CHAVE FIXA 19 X 22 MM</t>
  </si>
  <si>
    <t>CHUMBADOR DE ACO GALVANIZADO, 1" X 600 MM, PARA POSTES DE ACO COM BASE, INCLUSO PORCA E ARRUELA</t>
  </si>
  <si>
    <t>CHUMBADOR DE ACO TIPO PARABOLT, * 5/8" X 200* MM, COM PORCA E ARRUELA</t>
  </si>
  <si>
    <t>CHUMBADOR DE ACO ZINCADO, DIAMETRO 1/2", COMPRIMENTO 75 MM</t>
  </si>
  <si>
    <t>CHUMBADOR DE ACO ZINCADO, DIAMETRO 1/4" COM PARAFUSO 1/4" X 40 MM</t>
  </si>
  <si>
    <t>CHUMBADOR DE ACO ZINCADO, DIAMETRO 5/8", COMPRIMENTO 6", COM PORCA</t>
  </si>
  <si>
    <t>CHUVEIRO COMUM EM PLASTICO BRANCO, COM CANO, 3 TEMPERATURAS, 5500 W (110/220 V)</t>
  </si>
  <si>
    <t>CHUVEIRO COMUM EM PLASTICO CROMADO, COM CANO, 4 TEMPERATURAS (110/220 V)</t>
  </si>
  <si>
    <t>CIMENTO BRANCO NAO ESTRUTURAL (CPB - NAO ESTRUTURAL)</t>
  </si>
  <si>
    <t>CIMENTO IMPERMEABILIZANTE DE PEGA ULTRARRAPIDA PARA TAMPONAMENTOS</t>
  </si>
  <si>
    <t>CIMENTO PORTLAND COMPOSTO CP II-32</t>
  </si>
  <si>
    <t>CIMENTO PORTLAND DE ALTO FORNO (AF) CP III-40</t>
  </si>
  <si>
    <t>CIMENTO PORTLAND ESTRUTURAL BRANCO CPB - 32 OU CPB - 40</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</si>
  <si>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</si>
  <si>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</si>
  <si>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</si>
  <si>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SUSPENSORIO, CINTURA E PERNAS</t>
  </si>
  <si>
    <t>COBRE ELETROLITICO EM BARRA OU CHAPA</t>
  </si>
  <si>
    <t>COLA BRANCA BASE PVA</t>
  </si>
  <si>
    <t>COLA PARA TUBOS E MANTAS ELASTOMERICAS, A BASE DE SOLVENTE</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</si>
  <si>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</si>
  <si>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</si>
  <si>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</si>
  <si>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</si>
  <si>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</si>
  <si>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</si>
  <si>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</si>
  <si>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</si>
  <si>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</si>
  <si>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60 MM X 1/2" OU 60 MM X 3/4", PARA LIGACAO PREDIAL DE AGUA</t>
  </si>
  <si>
    <t>COLHER DE PEDREIRO 9", EM ACO, COM CANTOS REDONDOS E CABO DE MADEIRA OU PLASTICO</t>
  </si>
  <si>
    <t>COMPACTADOR DE SOLO A PERCUSSAO (SOQUETE), A GASOLINA 4 TEMPOS, PESO 55 A 65 KG, FORCA DE IMPACTO 1.000 A 1.500 KGF, FREQ. 600 A 700 GOLPES P/ MINUTO, VELOCIDADE TRABALHO DE 10 A 15 M/MIN, POT. DE 2,00 A 3,00 HP</t>
  </si>
  <si>
    <t>COMPACTADOR DE SOLO TIPO PLACA VIBRATORIA REVERSIVEL, A GASOLINA 4 TEMPOS, PESO 125 A 150 KG, FORCA CENTRIF. 2500 A 2800 KGF, LARG. TRABALHO 400 A 450 MM, FREQ. VIBRACAO 4300 A 4500 RPM, VELOC. TRABALHO 15 A 20 M/MIN, POT. 5,5 A 6,0 HP</t>
  </si>
  <si>
    <t>COMPACTADOR DE SOLOS DE PERCURSAO (SOQUETE) COM MOTOR A GASOLINA 4 TEMPOS DE 4 HP (4 CV)</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</si>
  <si>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</si>
  <si>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</si>
  <si>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</si>
  <si>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</si>
  <si>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</si>
  <si>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</si>
  <si>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</si>
  <si>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</si>
  <si>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COMPRESSOR DE AR PROFISSIONAL 10 PCM, *110* L, 140 PSI, 110/220 VOLTS, MONOFASICO</t>
  </si>
  <si>
    <t>COMPRESSOR DE AR REBOCAVEL VAZAO 400 PCM, PRESSAO EFETIVA DE TRABALHO 102 PSI, MOTOR DIESEL, POTENCIA 110 CV</t>
  </si>
  <si>
    <t>COMPRESSOR DE AR REBOCAVEL VAZAO 748 PCM, PRESSAO EFETIVA DE TRABALHO 102 PSI, MOTOR DIESEL, POTENCIA 210 CV</t>
  </si>
  <si>
    <t>COMPRESSOR DE AR REBOCAVEL, VAZAO 189 PCM, PRESSAO EFETIVA DE TRABALHO 102 PSI, MOTOR DIESEL, POTENCIA 63 CV</t>
  </si>
  <si>
    <t>COMPRESSOR DE AR REBOCAVEL, VAZAO 250 PCM, PRESSAO EFETIVA DE TRABALHO 102 PSI, MOTOR DIESEL, POTENCIA 81 CV</t>
  </si>
  <si>
    <t>COMPRESSOR DE AR REBOCAVEL, VAZAO 89 PCM, PRESSAO EFETIVA DE TRABALHO *102* PSI, MOTOR DIESEL, POTENCIA *20*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</si>
  <si>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</si>
  <si>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</si>
  <si>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COM BOMBEAMENTO (DISPONIBILIZACAO DE BOMBA), SEM O LANCAMENTO (NBR 15823)</t>
  </si>
  <si>
    <t>CONCRETO AUTOADENSAVEL (CAA) CLASSE DE RESISTENCIA C20, ESPALHAMENTO SF2, COM BOMBEAMENTO (DISPONIBILIZACAO DE BOMBA), SEM O LANCAMENTO (NBR 15823)</t>
  </si>
  <si>
    <t>CONCRETO AUTOADENSAVEL (CAA) CLASSE DE RESISTENCIA C25, ESPALHAMENTO SF2, COM BOMBEAMENTO (DISPONIBILIZACAO DE BOMBA), SEM O LANCAMENTO (NBR 15823)</t>
  </si>
  <si>
    <t>CONCRETO AUTOADENSAVEL (CAA) CLASSE DE RESISTENCIA C30, ESPALHAMENTO SF2, COM BOMBEAMENTO (DISPONIBILIZACAO DE BOMBA), SEM O LANCAMENTO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</si>
  <si>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</si>
  <si>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</si>
  <si>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</si>
  <si>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BRITA 0 E 1, SLUMP = 100 +/- 20 MM, COM BOMBEAMENTO (DISPONIBILIZACAO DE BOMBA), SEM O LANCAMENTO (NBR 8953)</t>
  </si>
  <si>
    <t>CONCRETO USINADO BOMBEAVEL, CLASSE DE RESISTENCIA C20, COM BRITA 0 E 1, SLUMP = 100 +/- 20 MM, EXCLUI SERVICO DE BOMBEAMENTO (NBR 8953)</t>
  </si>
  <si>
    <t>CONCRETO USINADO BOMBEAVEL, CLASSE DE RESISTENCIA C20, COM BRITA 0 E 1, SLUMP = 130 +/- 20 MM, EXCLUI SERVICO DE BOMBEAMENTO (NBR 8953)</t>
  </si>
  <si>
    <t>CONCRETO USINADO BOMBEAVEL, CLASSE DE RESISTENCIA C20, COM BRITA 0 E 1, SLUMP = 190 +/- 20 MM, COM BOMBEAMENTO (DISPONIBILIZACAO DE BOMBA), SEM O LANCAMENTO (NBR 8953)</t>
  </si>
  <si>
    <t>CONCRETO USINADO BOMBEAVEL, CLASSE DE RESISTENCIA C20, COM BRITA 0, SLUMP = 220 +/- 20 MM, COM BOMBEAMENTO (DISPONIBILIZACAO DE BOMBA), SEM O LANCAMENTO (NBR 8953)</t>
  </si>
  <si>
    <t>CONCRETO USINADO BOMBEAVEL, CLASSE DE RESISTENCIA C25, BRITA 0 E 1, SLUMP = 100 +/- 20 MM, COM BOMBEAMENTO (DISPONIBILIZACAO DE BOMBA), SEM O LANCAMENTO (NBR 8953)</t>
  </si>
  <si>
    <t>CONCRETO USINADO BOMBEAVEL, CLASSE DE RESISTENCIA C25, COM BRITA 0 E 1, SLUMP = 100 +/- 20 MM, EXCLUI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</si>
  <si>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</si>
  <si>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</si>
  <si>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BRITA 0 E 1, SLUMP = 100 +/- 20 MM, COM BOMBEAMENTO (DISPONIBILIZACAO DE BOMBA), SEM O LANCAMENTO (NBR 8953)</t>
  </si>
  <si>
    <t>CONCRETO USINADO BOMBEAVEL, CLASSE DE RESISTENCIA C30, COM BRITA 0 E 1, SLUMP = 100 +/- 20 MM, EXCLUI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</si>
  <si>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</si>
  <si>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</si>
  <si>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</si>
  <si>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BRITA 0 E 1, SLUMP = 100 +/- 20 MM, COM BOMBEAMENTO (DISPONIBILIZACAO DE BOMBA), SEM O LANCAMENTO (NBR 8953)</t>
  </si>
  <si>
    <t>CONCRETO USINADO BOMBEAVEL, CLASSE DE RESISTENCIA C35, COM BRITA 0 E 1, SLUMP = 100 +/- 20 MM, EXCLUI SERVICO DE BOMBEAMENTO (NBR 8953)</t>
  </si>
  <si>
    <t>CONCRETO USINADO BOMBEAVEL, CLASSE DE RESISTENCIA C40, BRITA 0 E 1, SLUMP = 100 +/- 20 MM, COM BOMBEAMENTO (DISPONIBILIZACAO DE BOMBA), SEM O LANCAMENTO (NBR 8953)</t>
  </si>
  <si>
    <t>CONCRETO USINADO BOMBEAVEL, CLASSE DE RESISTENCIA C40, COM BRITA 0 E 1, SLUMP = 100 +/- 20 MM, EXCLUI SERVICO DE BOMBEAMENTO (NBR 8953)</t>
  </si>
  <si>
    <t>CONCRETO USINADO BOMBEAVEL, CLASSE DE RESISTENCIA C45, BRITA 0 E 1, SLUMP = 100 +/- 20 MM, COM BOMBEAMENTO (DISPONIBILIZACAO DE BOMBA), SEM O LANCAMENTO (NBR 8953)</t>
  </si>
  <si>
    <t>CONCRETO USINADO BOMBEAVEL, CLASSE DE RESISTENCIA C50, BRITA 0 E 1, SLUMP = 100 +/- 20 MM, COM BOMBEAMENTO (DISPONIBILIZACAO DE BOMBA), SEM O LANCAMENTO (NBR 8953)</t>
  </si>
  <si>
    <t>CONCRETO USINADO BOMBEAVEL, CLASSE DE RESISTENCIA C60, COM BRITA 0 E 1, SLUMP = 100 +/- 20 MM, COM BOMBEAMENTO (DISPONIBILIZACAO DE BOMBA), SEM O LANCAMENTO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</si>
  <si>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</si>
  <si>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</si>
  <si>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 COM TAMPA CEGA</t>
  </si>
  <si>
    <t>CONDULETE DE ALUMINIO TIPO B, PARA ELETRODUTO ROSCAVEL DE 1/2", COM TAMPA CEGA</t>
  </si>
  <si>
    <t>CONDULETE DE ALUMINIO TIPO B, PARA ELETRODUTO ROSCAVEL DE 3/4", COM TAMPA CEGA</t>
  </si>
  <si>
    <t>CONDULETE DE ALUMINIO TIPO C, PARA ELETRODUTO ROSCAVEL DE 1", COM TAMPA CEGA</t>
  </si>
  <si>
    <t>CONDULETE DE ALUMINIO TIPO C, PARA ELETRODUTO ROSCAVEL DE 1/2", COM TAMPA CEGA</t>
  </si>
  <si>
    <t>CONDULETE DE ALUMINIO TIPO C, PARA ELETRODUTO ROSCAVEL DE 3/4", COM TAMPA CEGA</t>
  </si>
  <si>
    <t>CONDULETE DE ALUMINIO TIPO C, PARA ELETRODUTO ROSCAVEL DE 4", COM TAMPA CEGA</t>
  </si>
  <si>
    <t>CONDULETE DE ALUMINIO TIPO E, PARA ELETRODUTO ROSCAVEL DE 1 1/2", COM TAMPA CEGA</t>
  </si>
  <si>
    <t>CONDULETE DE ALUMINIO TIPO E, PARA ELETRODUTO ROSCAVEL DE 1 1/4", COM TAMPA CEGA</t>
  </si>
  <si>
    <t>CONDULETE DE ALUMINIO TIPO E, PARA ELETRODUTO ROSCAVEL DE 1", COM TAMPA CEGA</t>
  </si>
  <si>
    <t>CONDULETE DE ALUMINIO TIPO E, PARA ELETRODUTO ROSCAVEL DE 1/2", COM TAMPA CEGA</t>
  </si>
  <si>
    <t>CONDULETE DE ALUMINIO TIPO E, PARA ELETRODUTO ROSCAVEL DE 2", COM TAMPA CEGA</t>
  </si>
  <si>
    <t>CONDULETE DE ALUMINIO TIPO E, PARA ELETRODUTO ROSCAVEL DE 3", COM TAMPA CEGA</t>
  </si>
  <si>
    <t>CONDULETE DE ALUMINIO TIPO E, PARA ELETRODUTO ROSCAVEL DE 3/4",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</si>
  <si>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</si>
  <si>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</si>
  <si>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</si>
  <si>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 COM TAMPA CEGA</t>
  </si>
  <si>
    <t>CONDULETE DE ALUMINIO TIPO LR, PARA ELETRODUTO ROSCAVEL DE 1/2", COM TAMPA CEGA</t>
  </si>
  <si>
    <t>CONDULETE DE ALUMINIO TIPO LR, PARA ELETRODUTO ROSCAVEL DE 2", COM TAMPA CEGA</t>
  </si>
  <si>
    <t>CONDULETE DE ALUMINIO TIPO LR, PARA ELETRODUTO ROSCAVEL DE 3", COM TAMPA CEGA</t>
  </si>
  <si>
    <t>CONDULETE DE ALUMINIO TIPO LR, PARA ELETRODUTO ROSCAVEL DE 3/4",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</si>
  <si>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</si>
  <si>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</si>
  <si>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</si>
  <si>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 COM TAMPA CEGA</t>
  </si>
  <si>
    <t>CONDULETE DE ALUMINIO TIPO T, PARA ELETRODUTO ROSCAVEL DE 1/2", COM TAMPA CEGA</t>
  </si>
  <si>
    <t>CONDULETE DE ALUMINIO TIPO T, PARA ELETRODUTO ROSCAVEL DE 2", COM TAMPA CEGA</t>
  </si>
  <si>
    <t>CONDULETE DE ALUMINIO TIPO T, PARA ELETRODUTO ROSCAVEL DE 3", COM TAMPA CEGA</t>
  </si>
  <si>
    <t>CONDULETE DE ALUMINIO TIPO T, PARA ELETRODUTO ROSCAVEL DE 3/4",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</si>
  <si>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</si>
  <si>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</si>
  <si>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</si>
  <si>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</si>
  <si>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 COM TAMPA CEGA</t>
  </si>
  <si>
    <t>CONDULETE DE ALUMINIO TIPO X, PARA ELETRODUTO ROSCAVEL DE 1/2", COM TAMPA CEGA</t>
  </si>
  <si>
    <t>CONDULETE DE ALUMINIO TIPO X, PARA ELETRODUTO ROSCAVEL DE 2", COM TAMPA CEGA</t>
  </si>
  <si>
    <t>CONDULETE DE ALUMINIO TIPO X, PARA ELETRODUTO ROSCAVEL DE 3", COM TAMPA CEGA</t>
  </si>
  <si>
    <t>CONDULETE DE ALUMINIO TIPO X, PARA ELETRODUTO ROSCAVEL DE 3/4", COM TAMPA CEGA</t>
  </si>
  <si>
    <t>CONDULETE DE ALUMINIO TIPO X, PARA ELETRODUTO ROSCAVEL DE 4", COM TAMPA CEGA</t>
  </si>
  <si>
    <t>CONDULETE EM PVC, TIPO "B", SEM TAMPA, DE 1"</t>
  </si>
  <si>
    <t>CONDULETE EM PVC, TIPO "B", SEM TAMPA, DE 1/2" OU 3/4"</t>
  </si>
  <si>
    <t>CONDULETE EM PVC, TIPO "C", SEM TAMPA, DE 1"</t>
  </si>
  <si>
    <t>CONDULETE EM PVC, TIPO "C", SEM TAMPA, DE 1/2"</t>
  </si>
  <si>
    <t>CONDULETE EM PVC, TIPO "C", SEM TAMPA, DE 3/4"</t>
  </si>
  <si>
    <t>CONDULETE EM PVC, TIPO "E", SEM TAMPA, DE 1"</t>
  </si>
  <si>
    <t>CONDULETE EM PVC, TIPO "E", SEM TAMPA, DE 1/2"</t>
  </si>
  <si>
    <t>CONDULETE EM PVC, TIPO "E", SEM TAMPA, DE 3/4"</t>
  </si>
  <si>
    <t>CONDULETE EM PVC, TIPO "LB", SEM TAMPA, DE 1"</t>
  </si>
  <si>
    <t>CONDULETE EM PVC, TIPO "LB", SEM TAMPA, DE 1/2" OU 3/4"</t>
  </si>
  <si>
    <t>CONDULETE EM PVC, TIPO "LL", SEM TAMPA, DE 1"</t>
  </si>
  <si>
    <t>CONDULETE EM PVC, TIPO "LL", SEM TAMPA, DE 1/2" OU 3/4"</t>
  </si>
  <si>
    <t>CONDULETE EM PVC, TIPO "LR", SEM TAMPA, DE 1"</t>
  </si>
  <si>
    <t>CONDULETE EM PVC, TIPO "LR", SEM TAMPA, DE 1/2"</t>
  </si>
  <si>
    <t>CONDULETE EM PVC, TIPO "LR", SEM TAMPA, DE 3/4"</t>
  </si>
  <si>
    <t>CONDULETE EM PVC, TIPO "T", SEM TAMPA, DE 1"</t>
  </si>
  <si>
    <t>CONDULETE EM PVC, TIPO "T", SEM TAMPA, DE 3/4"</t>
  </si>
  <si>
    <t>CONDULETE EM PVC, TIPO "TB", SEM TAMPA, DE 1"</t>
  </si>
  <si>
    <t>CONDULETE EM PVC, TIPO "TB", SEM TAMPA, DE 1/2" OU 3/4"</t>
  </si>
  <si>
    <t>CONDULETE EM PVC, TIPO "X", SEM TAMPA, DE 1"</t>
  </si>
  <si>
    <t>CONDULETE EM PVC, TIPO "X", SEM TAMPA, DE 1/2"</t>
  </si>
  <si>
    <t>CONDULETE EM PVC, TIPO "X", SEM TAMPA, DE 3/4"</t>
  </si>
  <si>
    <t>CONDUTOR PLUVIAL, PVC, CIRCULAR, DIAMETRO ENTRE 80 E 100 MM, PARA DRENAGEM PLUVIAL PREDIAL</t>
  </si>
  <si>
    <t>CONE DE SINALIZACAO EM PVC FLEXIVEL, H = 70 / 76 CM (NBR 15071)</t>
  </si>
  <si>
    <t>CONE DE SINALIZACAO EM PVC RIGIDO COM FAIXA REFLETIVA, H = 70 / 76 CM</t>
  </si>
  <si>
    <t>CONECTOR / ADAPTADOR F/F, COM INSERTO METALICO, PPR, DN 25 MM X 1/2", PARA AGUA QUENTE E FRIA PREDIAL</t>
  </si>
  <si>
    <t>CONECTOR / ADAPTADOR F/F, COM INSERTO METALICO, PPR, DN 32 MM X 3/4", PARA AGUA QUENTE E FRIA PREDIAL</t>
  </si>
  <si>
    <t>CONECTOR / ADAPTADOR F/M, COM INSERTO METALICO, PPR, DN 25 MM X 1/2", PARA AGUA QUENTE E FRIA PREDIAL</t>
  </si>
  <si>
    <t>CONECTOR / ADAPTADOR F/M, COM INSERTO METALICO, PPR, DN 25 MM X 3/4", PARA AGUA QUENTE E FRIA PREDIAL</t>
  </si>
  <si>
    <t>CONECTOR / ADAPTADOR F/M, COM INSERTO METALICO, PPR, DN 32 MM X 1", PARA AGUA QUENTE E FRIA PREDIAL</t>
  </si>
  <si>
    <t>CONECTOR / ADAPTADOR F/M, COM INSERTO METALICO, PPR, DN 32 MM X 3/4", PARA AGUA QUENTE E FRIA PREDIAL</t>
  </si>
  <si>
    <t>CONECTOR / TOMADA FEMEA RJ 45, CATEGORIA 5 E (CAT 5E) PARA CABOS</t>
  </si>
  <si>
    <t>CONECTOR / TOMADA FEMEA RJ 45, CATEGORIA 6 (CAT 6) PARA CABOS</t>
  </si>
  <si>
    <t>CONECTOR BRONZE/LATAO SEM ANEL DE SOLDA, BOLSA X ROSCA F, 15 MM X 1/2"</t>
  </si>
  <si>
    <t>CONECTOR BRONZE/LATAO SEM ANEL DE SOLDA, BOLSA X ROSCA F, 22 MM X 1/2"</t>
  </si>
  <si>
    <t>CONECTOR BRONZE/LATAO SEM ANEL DE SOLDA, BOLSA X ROSCA F, 22 MM X 3/4"</t>
  </si>
  <si>
    <t>CONECTOR BRONZE/LATAO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</si>
  <si>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</si>
  <si>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</si>
  <si>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</si>
  <si>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1/2",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</si>
  <si>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</si>
  <si>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</si>
  <si>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 PARA ADAPTAR ENTRADA DE ELETRODUTO METALICO FLEXIVEL EM QUADROS</t>
  </si>
  <si>
    <t>CONECTOR CURVO 90 GRAUS DE ALUMINIO, BITOLA 3/4",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</si>
  <si>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</si>
  <si>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</si>
  <si>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</si>
  <si>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 PARA CABOS DE DIAMETRO DE 22,5 A 25 MM</t>
  </si>
  <si>
    <t>CONECTOR DE ALUMINIO TIPO PRENSA CABO, BITOLA 1/2", PARA CABOS DE DIAMETRO DE 12,5 A 15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</si>
  <si>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</si>
  <si>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</si>
  <si>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</si>
  <si>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MACHO RJ 45, CATEGORIA 5 E (CAT 5E) PARA CABOS</t>
  </si>
  <si>
    <t>CONECTOR MACHO RJ 45, CATEGORIA 6 (CAT 6) PARA CABOS</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</si>
  <si>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</si>
  <si>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</si>
  <si>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</si>
  <si>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</si>
  <si>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</si>
  <si>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</si>
  <si>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</si>
  <si>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</si>
  <si>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</si>
  <si>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</si>
  <si>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</si>
  <si>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</si>
  <si>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</si>
  <si>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</si>
  <si>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</si>
  <si>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</si>
  <si>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</si>
  <si>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1/2",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</si>
  <si>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</si>
  <si>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</si>
  <si>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 PARA ADAPTAR ENTRADA DE ELETRODUTO METALICO FLEXIVEL EM QUADROS</t>
  </si>
  <si>
    <t>CONECTOR RETO DE ALUMINIO PARA ELETRODUTO DE 3/4", PARA ADAPTAR ENTRADA DE ELETRODUTO METALICO FLEXIVEL EM QUADROS</t>
  </si>
  <si>
    <t>CONECTOR RETO DE ALUMINIO PARA ELETRODUTO DE 4", PARA ADAPTAR ENTRADA DE ELETRODUTO METALICO FLEXIVEL EM QUADROS</t>
  </si>
  <si>
    <t>CONECTOR, CPVC, SOLDAVEL, 114 MM X 4", PARA AGUA QUENTE</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</si>
  <si>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</si>
  <si>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</si>
  <si>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</si>
  <si>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</si>
  <si>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</si>
  <si>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</si>
  <si>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CONECTOR, CPVC, SOLDAVEL, 54 MM X 2", PARA AGUA QUENTE</t>
  </si>
  <si>
    <t>CONECTOR, CPVC, SOLDAVEL, 73 MM X 2 1/2", PARA AGUA QUENTE</t>
  </si>
  <si>
    <t>CONECTOR, CPVC, SOLDAVEL, 89 MM X 3", PARA AGUA QUENTE</t>
  </si>
  <si>
    <t>CONECTOR/ADAPTADOR FIXO, ROSCA FEMEA, EM PLASTICO, DN 16 MM X 1/2", PARA CONEXAO COM CRIMPAGEM, EM TUBO PEX PARA INST. AGUA QUENTE/FRIA</t>
  </si>
  <si>
    <t>CONECTOR/ADAPTADOR FIXO, ROSCA FEMEA, EM PLASTICO, DN 20 MM X 1/2", PARA CONEXAO COM CRIMPAGEM, EM TUBO PEX PARA INST. AGUA QUENTE/FRIA</t>
  </si>
  <si>
    <t>CONECTOR/ADAPTADOR FIXO, ROSCA FEMEA, EM PLASTICO, DN 20 MM X 3/4", PARA CONEXAO COM CRIMPAGEM, EM TUBO PEX PARA INST. AGUA QUENTE/FRIA</t>
  </si>
  <si>
    <t>CONECTOR/ADAPTADOR FIXO, ROSCA FEMEA, EM PLASTICO, DN 25 MM X 3/4", PARA CONEXAO COM CRIMPAGEM, EM TUBO PEX PARA INST. AGUA QUENTE/FRIA</t>
  </si>
  <si>
    <t>CONECTOR/ADAPTADOR FIXO, ROSCA FEMEA, METALICA, COM ANEL DESLIZANTE, DN 16 MM X 1/2", PARA TUBO PEX PARA INST. AGUA QUENTE/FRIA</t>
  </si>
  <si>
    <t>CONECTOR/ADAPTADOR FIXO, ROSCA FEMEA, METALICA, COM ANEL DESLIZANTE, DN 20 MM X 1/2", PARA TUBO PEX PARA INST. AGUA QUENTE/FRIA</t>
  </si>
  <si>
    <t>CONECTOR/ADAPTADOR FIXO, ROSCA FEMEA, METALICA, COM ANEL DESLIZANTE, DN 20 MM X 3/4", PARA TUBO PEX PARA INST. AGUA QUENTE/FRIA</t>
  </si>
  <si>
    <t>CONECTOR/ADAPTADOR FIXO, ROSCA FEMEA, METALICA, COM ANEL DESLIZANTE, DN 25 MM X 1", PARA TUBO PEX PARA INST. AGUA QUENTE/FRIA</t>
  </si>
  <si>
    <t>CONECTOR/ADAPTADOR FIXO, ROSCA FEMEA, METALICA, COM ANEL DESLIZANTE, DN 25 MM X 3/4", PARA TUBO PEX PARA INST. AGUA QUENTE/FRIA</t>
  </si>
  <si>
    <t>CONECTOR/ADAPTADOR FIXO, ROSCA FEMEA, METALICA, COM ANEL DESLIZANTE, DN 32 MM X 1", PARA TUBO PEX PARA INST. AGUA QUENTE/FRIA</t>
  </si>
  <si>
    <t>CONECTOR/ADAPTADOR MOVEL, ROSCA FEMEA, METALICA, COM ANEL DESLIZANTE, DN 16 MM X 3/4", PARA TUBO PEX PARA INST. AGUA QUENTE/FRIA</t>
  </si>
  <si>
    <t>CONJ. DE FERRAGENS PARA PORTA DE VIDRO TEMPERADO, EM ZAMAC CROMADO, CONTEMPLANDO DOBRADICA INF., DOBRADICA SUP., PIVO PARA DOBRADICA INF., PIVO PARA DOBRADICA SUP., FECHADURA CENTRAL EM ZAMC. CROMADO, CONTRA FECHADURA DE PRESSAO</t>
  </si>
  <si>
    <t>CONJUNTO ARRUELAS DE VEDACAO 5/16" PARA TELHA FIBROCIMENTO (UMA ARRUELA METALICA E UMA ARRUELA PVC - CONICAS)</t>
  </si>
  <si>
    <t>CONJUNTO DE FERRAGENS PIVO, PARA PORTA PIVOTANTE DE ATE 100 KG, REGULAVEL COM ESFERA, CROMADO - SUPERIOR E INFERIOR - COMPLETO</t>
  </si>
  <si>
    <t>CONJUNTO DE LIGACAO AJUSTAVEL, PARA VASO / BACIA SANITARIA, EM PLASTICO BRANCO, COM TUBO, CANOPLA E ESPUDE</t>
  </si>
  <si>
    <t>CONJUNTO DE LIGACAO PARA VASO / BACIA SANITARIA, EM PLASTICO BRANCO, COM TUBO, CANOPLA E ANEL DE EXPANSAO (TUBO 1.1/2" X 20 CM)</t>
  </si>
  <si>
    <t>CONJUNTO MONTADO ESTOPIM COM ESPOLETA COMUM NUMERO 8, COM CABECA ACENDEDORA, 1,5 M</t>
  </si>
  <si>
    <t>CONJUNTO PARA FUTSAL COM PAR DE TRAVES OFICIAIS DE 3,00 X 2,00 M EM TUBO DE ACO GALVANIZADO 3" COM REQUADROS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</si>
  <si>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</si>
  <si>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</si>
  <si>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</si>
  <si>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</si>
  <si>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</si>
  <si>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</si>
  <si>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</si>
  <si>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</si>
  <si>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</si>
  <si>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</si>
  <si>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</si>
  <si>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</si>
  <si>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</si>
  <si>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</si>
  <si>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</si>
  <si>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</si>
  <si>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</si>
  <si>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</si>
  <si>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</si>
  <si>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</si>
  <si>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</si>
  <si>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CONTRAMARCO DE ALUMINIO (PERFIL 25) PARA ESQUADRIAS, TIPO CONVENCIONAL / CADEIRINHA, 60 MM (CM-060), INCLUSO CONEXOES, GRAPAS E TRAVAMENTOS</t>
  </si>
  <si>
    <t>CORDA DE POLIAMIDA 12 MM TIPO BOMBEIRO, PARA TRABALHO EM ALTURA</t>
  </si>
  <si>
    <t>100M</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</si>
  <si>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</si>
  <si>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</si>
  <si>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</si>
  <si>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</si>
  <si>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</si>
  <si>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</si>
  <si>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</si>
  <si>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</si>
  <si>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COROA PARA PERFURATRIZ T38, D = 2 1/2", 6 X 4 BOTOES BALISTICOS, FACE PLANA</t>
  </si>
  <si>
    <t>CORRENTE DE ELO CURTO COMUM, SOLDADA, GALVANIZADA, ESPESSURA DO ELO = 1/2" (12,5 MM)</t>
  </si>
  <si>
    <t>CORTA-TUBOS COM CAPACIDADE DE 6 A 42 MM</t>
  </si>
  <si>
    <t>CORTADEIRA DE PISO DE CONCRETO E ASFALTO, PARA DISCO PADRAO DE DIAMETRO 350 MM (14") OU 450 MM (18"), MOTOR A GASOLINA, POTENCIA 13 HP, SEM DISCO</t>
  </si>
  <si>
    <t>CORTADEIRA HIDRAULICA DE VERGALHAO, PARA ACO DE DIAMETRO ATE 50 MM, MOTOR ELETRICO TRIFASICO, POTENCIA DE 5,5 HP A 7,5 HP</t>
  </si>
  <si>
    <t>COTOVELO 45 GRAUS DE FERRO GALVANIZADO, COM ROSCA BSP, DE 1 1/2"</t>
  </si>
  <si>
    <t>COTOVELO 45 GRAUS DE FERRO GALVANIZADO, COM ROSCA BSP, DE 1 1/4"</t>
  </si>
  <si>
    <t>COTOVELO 45 GRAUS DE FERRO GALVANIZADO, COM ROSCA BSP, DE 1"</t>
  </si>
  <si>
    <t>COTOVELO 45 GRAUS DE FERRO GALVANIZADO, COM ROSCA BSP, DE 1/2"</t>
  </si>
  <si>
    <t>COTOVELO 45 GRAUS DE FERRO GALVANIZADO, COM ROSCA BSP, DE 2 1/2"</t>
  </si>
  <si>
    <t>COTOVELO 45 GRAUS DE FERRO GALVANIZADO, COM ROSCA BSP, DE 2"</t>
  </si>
  <si>
    <t>COTOVELO 45 GRAUS DE FERRO GALVANIZADO, COM ROSCA BSP, DE 3"</t>
  </si>
  <si>
    <t>COTOVELO 45 GRAUS DE FERRO GALVANIZADO, COM ROSCA BSP, DE 3/4"</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</si>
  <si>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</si>
  <si>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</si>
  <si>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</si>
  <si>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</si>
  <si>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</si>
  <si>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</si>
  <si>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</si>
  <si>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</si>
  <si>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t>
  </si>
  <si>
    <t>COTOVELO 90 GRAUS DE FERRO GALVANIZADO, COM ROSCA BSP MACHO/FEMEA, DE 1/2"</t>
  </si>
  <si>
    <t>COTOVELO 90 GRAUS DE FERRO GALVANIZADO, COM ROSCA BSP MACHO/FEMEA, DE 2 1/2"</t>
  </si>
  <si>
    <t>COTOVELO 90 GRAUS DE FERRO GALVANIZADO, COM ROSCA BSP MACHO/FEMEA, DE 2"</t>
  </si>
  <si>
    <t>COTOVELO 90 GRAUS DE FERRO GALVANIZADO, COM ROSCA BSP MACHO/FEMEA, DE 3"</t>
  </si>
  <si>
    <t>COTOVELO 90 GRAUS DE FERRO GALVANIZADO, COM ROSCA BSP MACHO/FEMEA, DE 3/4"</t>
  </si>
  <si>
    <t>COTOVELO 90 GRAUS DE FERRO GALVANIZADO, COM ROSCA BSP, DE 1 1/2"</t>
  </si>
  <si>
    <t>COTOVELO 90 GRAUS DE FERRO GALVANIZADO, COM ROSCA BSP, DE 1 1/4"</t>
  </si>
  <si>
    <t>COTOVELO 90 GRAUS DE FERRO GALVANIZADO, COM ROSCA BSP, DE 1"</t>
  </si>
  <si>
    <t>COTOVELO 90 GRAUS DE FERRO GALVANIZADO, COM ROSCA BSP, DE 1/2"</t>
  </si>
  <si>
    <t>COTOVELO 90 GRAUS DE FERRO GALVANIZADO, COM ROSCA BSP, DE 2 1/2"</t>
  </si>
  <si>
    <t>COTOVELO 90 GRAUS DE FERRO GALVANIZADO, COM ROSCA BSP, DE 2"</t>
  </si>
  <si>
    <t>COTOVELO 90 GRAUS DE FERRO GALVANIZADO, COM ROSCA BSP, DE 3"</t>
  </si>
  <si>
    <t>COTOVELO 90 GRAUS DE FERRO GALVANIZADO, COM ROSCA BSP, DE 3/4"</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</si>
  <si>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</si>
  <si>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</si>
  <si>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</si>
  <si>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</si>
  <si>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</si>
  <si>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</si>
  <si>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</si>
  <si>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</si>
  <si>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 BRONZE/LATAO SEM ANEL DE SOLDA, BOLSA X ROSCA F, 15MM X 1/2"</t>
  </si>
  <si>
    <t>COTOVELO BRONZE/LATAO SEM ANEL DE SOLDA, BOLSA X ROSCA F, 22MM X 1/2"</t>
  </si>
  <si>
    <t>COTOVELO BRONZE/LATAO SEM ANEL DE SOLDA, BOLSA X ROSCA F, 22MM X 3/4"</t>
  </si>
  <si>
    <t>COTOVELO DE COBRE 90 GRAUS SEM ANEL DE SOLDA, BOLSA X BOLSA, 104 MM</t>
  </si>
  <si>
    <t>COTOVELO DE COBRE 90 GRAUS SEM ANEL DE SOLDA, BOLSA X BOLSA, 15 MM</t>
  </si>
  <si>
    <t>COTOVELO DE COBRE 90 GRAUS SEM ANEL DE SOLDA, BOLSA X BOLSA, 22 MM</t>
  </si>
  <si>
    <t>COTOVELO DE COBRE 90 GRAUS SEM ANEL DE SOLDA, BOLSA X BOLSA, 28 MM</t>
  </si>
  <si>
    <t>COTOVELO DE COBRE 90 GRAUS SEM ANEL DE SOLDA, BOLSA X BOLSA, 35 MM</t>
  </si>
  <si>
    <t>COTOVELO DE COBRE 90 GRAUS SEM ANEL DE SOLDA, BOLSA X BOLSA, 42 MM</t>
  </si>
  <si>
    <t>COTOVELO DE COBRE 90 GRAUS SEM ANEL DE SOLDA, BOLSA X BOLSA, 54 MM</t>
  </si>
  <si>
    <t>COTOVELO DE COBRE 90 GRAUS SEM ANEL DE SOLDA, BOLSA X BOLSA, 66 MM</t>
  </si>
  <si>
    <t>COTOVELO DE COBRE 90 GRAUS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</si>
  <si>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</si>
  <si>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</si>
  <si>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</si>
  <si>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</si>
  <si>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</si>
  <si>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</si>
  <si>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</si>
  <si>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</si>
  <si>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HORIZONTAL RETO 90 GRAUS PARA ELETROCALHA, EM CHAPA PERFURADA DE ACO GALVANIZADO ESPESSURA #14, 700 X 50 MM (L X A), SEM VIROLA, SEM TAMPA</t>
  </si>
  <si>
    <t>COTOVELO HORIZONTAL RETO 90 GRAUS, PARA ELETROCALHA, EM CHAPA LISA DE ACO GALVANIZADO ESPESSURA # 22, 150 X 50 MM (L X A), SEM VIROLA, SEM TAMPA</t>
  </si>
  <si>
    <t>COTOVELO HORIZONTAL RETO 90 GRAUS, PARA ELETROCALHA, EM CHAPA LISA DE ACO GALVANIZADO ESPESSURA #14, 700 X 50 MM (L X A), SEM VIROLA, SEM TAMPA</t>
  </si>
  <si>
    <t>COTOVELO HORIZONTAL RETO 90 GRAUS, PARA ELETROCALHA, EM CHAPA LISA DE ACO GALVANIZADO ESPESSURA #14, 800 X 50 MM (L X A), SEM VIROLA, SEM TAMPA</t>
  </si>
  <si>
    <t>COTOVELO HORIZONTAL RETO 90 GRAUS, PARA ELETROCALHA, EM CHAPA LISA DE ACO GALVANIZADO ESPESSURA #16, 500 X 50 MM (L X A), SEM VIROLA, SEM TAMPA</t>
  </si>
  <si>
    <t>COTOVELO HORIZONTAL RETO 90 GRAUS, PARA ELETROCALHA, EM CHAPA LISA DE ACO GALVANIZADO ESPESSURA #16, 600 X 50 MM (L X A), SEM VIROLA, SEM TAMPA</t>
  </si>
  <si>
    <t>COTOVELO HORIZONTAL RETO 90 GRAUS, PARA ELETROCALHA, EM CHAPA LISA DE ACO GALVANIZADO ESPESSURA #18, 300 X 50 MM (L X A), SEM VIROLA, SEM TAMPA</t>
  </si>
  <si>
    <t>COTOVELO HORIZONTAL RETO 90 GRAUS, PARA ELETROCALHA, EM CHAPA LISA DE ACO GALVANIZADO ESPESSURA #18, 400 X 50 MM (L X A), SEM VIROLA, SEM TAMPA</t>
  </si>
  <si>
    <t>COTOVELO HORIZONTAL RETO 90 GRAUS, PARA ELETROCALHA, EM CHAPA LISA DE ACO GALVANIZADO ESPESSURA #22, 100 X 50 MM (L X A), SEM VIROLA, SEM TAMPA</t>
  </si>
  <si>
    <t>COTOVELO HORIZONTAL RETO 90 GRAUS, PARA ELETROCALHA, EM CHAPA LISA DE ACO GALVANIZADO ESPESSURA #22, 125 X 50 MM (L X A), SEM VIROLA, SEM TAMPA</t>
  </si>
  <si>
    <t>COTOVELO HORIZONTAL RETO 90 GRAUS, PARA ELETROCALHA, EM CHAPA LISA DE ACO GALVANIZADO ESPESSURA #22, 200 X 50 MM (L X A), SEM VIROLA, SEM TAMPA</t>
  </si>
  <si>
    <t>COTOVELO HORIZONTAL RETO 90 GRAUS, PARA ELETROCALHA, EM CHAPA LISA DE ACO GALVANIZADO ESPESSURA #22, 250 X 50 MM (L X A), SEM VIROLA, SEM TAMPA</t>
  </si>
  <si>
    <t>COTOVELO HORIZONTAL RETO 90 GRAUS, PARA ELETROCALHA, EM CHAPA LISA DE ACO GALVANIZADO ESPESSURA #22, 50 X 50 MM (L X A), SEM VIROLA, SEM TAMPA</t>
  </si>
  <si>
    <t>COTOVELO HORIZONTAL RETO 90 GRAUS, PARA ELETROCALHA, EM CHAPA LISA DE ACO GALVANIZADO ESPESSURA #22, 75 X 50 MM (L X A), SEM VIROLA, SEM TAMPA</t>
  </si>
  <si>
    <t>COTOVELO HORIZONTAL RETO 90 GRAUS, PARA ELETROCALHA, EM CHAPA PERFURADA DE ACO GALVANIZADO ESPESSURA #14, 800 X 50 MM (L X A), SEM VIROLA, SEM TAMPA</t>
  </si>
  <si>
    <t>COTOVELO HORIZONTAL RETO 90 GRAUS, PARA ELETROCALHA, EM CHAPA PERFURADA DE ACO GALVANIZADO ESPESSURA #16, 500 X 50 MM (L X A), SEM VIROLA, SEM TAMPA</t>
  </si>
  <si>
    <t>COTOVELO HORIZONTAL RETO 90 GRAUS, PARA ELETROCALHA, EM CHAPA PERFURADA DE ACO GALVANIZADO ESPESSURA #16, 600 X 50 MM (L X A), SEM VIROLA, SEM TAMPA</t>
  </si>
  <si>
    <t>COTOVELO HORIZONTAL RETO 90 GRAUS, PARA ELETROCALHA, EM CHAPA PERFURADA DE ACO GALVANIZADO ESPESSURA #18, 300 X 50 MM (L X A), SEM VIROLA, SEM TAMPA</t>
  </si>
  <si>
    <t>COTOVELO HORIZONTAL RETO 90 GRAUS, PARA ELETROCALHA, EM CHAPA PERFURADA DE ACO GALVANIZADO ESPESSURA #18, 400 X 50 MM (L X A), SEM VIROLA, SEM TAMPA</t>
  </si>
  <si>
    <t>COTOVELO HORIZONTAL RETO 90 GRAUS, PARA ELETROCALHA, EM CHAPA PERFURADA DE ACO GALVANIZADO ESPESSURA #22, 125 X 50 MM (L X A), SEM VIROLA, SEM TAMPA</t>
  </si>
  <si>
    <t>COTOVELO HORIZONTAL RETO 90 GRAUS, PARA ELETROCALHA, EM CHAPA PERFURADA DE ACO GALVANIZADO ESPESSURA #22, 150 X 50 MM (L X A), SEM VIROLA, SEM TAMPA</t>
  </si>
  <si>
    <t>COTOVELO HORIZONTAL RETO 90 GRAUS, PARA ELETROCALHA, EM CHAPA PERFURADA DE ACO GALVANIZADO ESPESSURA #22, 200 X 50 MM (L X A), SEM VIROLA, SEM TAMPA</t>
  </si>
  <si>
    <t>COTOVELO HORIZONTAL RETO 90 GRAUS, PARA ELETROCALHA, EM CHAPA PERFURADA DE ACO GALVANIZADO ESPESSURA #22, 250 X 50 MM (L X A), SEM VIROLA, SEM TAMPA</t>
  </si>
  <si>
    <t>COTOVELO HORIZONTAL RETO 90 GRAUS, PARA ELETROCALHA, EM CHAPA PERFURADA DE ACO GALVANIZADO ESPESSURA #22, 50 X 50 MM (L X A), SEM VIROLA, SEM TAMPA</t>
  </si>
  <si>
    <t>COTOVELO HORIZONTAL RETO 90 GRAUS, PARA ELETROCALHA, EM CHAPA PERFURADA DE ACO GALVANIZADO ESPESSURA #22, 75 X 50 MM (L X A), SEM VIROLA, SEM TAMPA</t>
  </si>
  <si>
    <t>COTOVELO HORIZONTAL RETO, 90 GRAUS, PARA ELETROCALHA, EM CHAPA PERFURADA DE ACO GALVANIZADO ESPESSURA #22, 100 X 50 MM (L X A), SEM VIROLA, SEM TAMPA</t>
  </si>
  <si>
    <t>COTOVELO/JOELHO 90 GRAUS, EM POLIPROPILENO, PN 16, PARA TUBOS PEAD, 20 X 20 MM - LIGACAO PREDIAL DE AGUA</t>
  </si>
  <si>
    <t>COTOVELO/JOELHO 90 GRAUS, EM POLIPROPILENO, PN 16, PARA TUBOS PEAD, 32 X 32 MM - LIGACAO PREDIAL DE AGUA</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</si>
  <si>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</si>
  <si>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</si>
  <si>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</si>
  <si>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</si>
  <si>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</si>
  <si>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</si>
  <si>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</si>
  <si>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</si>
  <si>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t>
  </si>
  <si>
    <t>CRUZETA DE FERRO GALVANIZADO, COM ROSCA BSP, DE 1/2"</t>
  </si>
  <si>
    <t>CRUZETA DE FERRO GALVANIZADO, COM ROSCA BSP, DE 2 1/2"</t>
  </si>
  <si>
    <t>CRUZETA DE FERRO GALVANIZADO, COM ROSCA BSP, DE 2"</t>
  </si>
  <si>
    <t>CRUZETA DE FERRO GALVANIZADO, COM ROSCA BSP, DE 3"</t>
  </si>
  <si>
    <t>CRUZETA DE FERRO GALVANIZADO, COM ROSCA BSP, DE 3/4"</t>
  </si>
  <si>
    <t>CRUZETA DE MADEIRA TRATADA, *90 X 115 X 2400* MM, EM EUCALIPTO OU EQUIVALENTE DA REGIAO</t>
  </si>
  <si>
    <t>CUBA ACO INOX (AISI 304) DE EMBUTIR COM VALVULA 3 1/2", DE *40 X 34 X 12* CM</t>
  </si>
  <si>
    <t>CUBA ACO INOX (AISI 304) DE EMBUTIR COM VALVULA 3 1/2", DE *46 X 30 X 12* CM</t>
  </si>
  <si>
    <t>CUBA ACO INOX (AISI 304) DE EMBUTIR COM VALVULA DE 3 1/2", DE *56 X 33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</si>
  <si>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</si>
  <si>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</si>
  <si>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</si>
  <si>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</si>
  <si>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</si>
  <si>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</si>
  <si>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CUMEEIRA UNIVERSAL PARA TELHA ONDULADA DE FIBROCIMENTO, E = 6 MM, ABA 210 MM, COMPRIMENTO 1100 MM (SEM AMIANTO)</t>
  </si>
  <si>
    <t>CURVA 135 GRAUS PARA ELETRODUTO, EM ACO GALVANIZADO ELETROLITICO, COM ROSCA, DIAMETRO DE 100 MM (4")</t>
  </si>
  <si>
    <t>CURVA 135 GRAUS PARA ELETRODUTO, EM ACO GALVANIZADO ELETROLITICO, COM ROSCA, DIAMETRO DE 15 MM (1/2"), ESPESSURA DE 1,50 MM</t>
  </si>
  <si>
    <t>CURVA 135 GRAUS PARA ELETRODUTO, EM ACO GALVANIZADO ELETROLITICO, COM ROSCA, DIAMETRO DE 20 MM (3/4"), ESPESSURA DE 1,50 MM</t>
  </si>
  <si>
    <t>CURVA 135 GRAUS PARA ELETRODUTO, EM ACO GALVANIZADO ELETROLITICO, COM ROSCA, DIAMETRO DE 25 MM (1"), ESPESSURA DE 1,50 MM</t>
  </si>
  <si>
    <t>CURVA 135 GRAUS PARA ELETRODUTO, EM ACO GALVANIZADO ELETROLITICO, COM ROSCA, DIAMETRO DE 32 MM (1 1/4"), ESPESSURA DE 1,50 MM</t>
  </si>
  <si>
    <t>CURVA 135 GRAUS PARA ELETRODUTO, EM ACO GALVANIZADO ELETROLITICO, COM ROSCA, DIAMETRO DE 40 MM (1 1/2"), ESPESSURA DE 1,50 MM</t>
  </si>
  <si>
    <t>CURVA 135 GRAUS PARA ELETRODUTO, EM ACO GALVANIZADO ELETROLITICO, COM ROSCA, DIAMETRO DE 50 MM (2")</t>
  </si>
  <si>
    <t>CURVA 135 GRAUS PARA ELETRODUTO, EM ACO GALVANIZADO ELETROLITICO, COM ROSCA, DIAMETRO DE 65 MM (2 1/2")</t>
  </si>
  <si>
    <t>CURVA 135 GRAUS PARA ELETRODUTO, EM ACO GALVANIZADO ELETROLITICO, COM ROSCA, DIAMETRO DE 80 MM (3")</t>
  </si>
  <si>
    <t>CURVA 135 GRAUS, DE PVC RIGIDO ROSCAVEL, DE 1", PARA ELETRODUTO</t>
  </si>
  <si>
    <t>CURVA 135 GRAUS, DE PVC RIGIDO ROSCAVEL, DE 3/4", PARA ELETRODUTO</t>
  </si>
  <si>
    <t>CURVA 180 GRAUS, DE PVC RIGIDO ROSCAVEL, DE 1 1/2", PARA ELETRODUTO</t>
  </si>
  <si>
    <t>CURVA 180 GRAUS, DE PVC RIGIDO ROSCAVEL, DE 1 1/4", PARA ELETRODUTO</t>
  </si>
  <si>
    <t>CURVA 180 GRAUS, DE PVC RIGIDO ROSCAVEL, DE 1", PARA ELETRODUTO</t>
  </si>
  <si>
    <t>CURVA 180 GRAUS, DE PVC RIGIDO ROSCAVEL, DE 1/2", PARA ELETRODUTO</t>
  </si>
  <si>
    <t>CURVA 180 GRAUS, DE PVC RIGIDO ROSCAVEL, DE 2", PARA ELETRODUTO</t>
  </si>
  <si>
    <t>CURVA 180 GRAUS, DE PVC RIGIDO ROSCAVEL, DE 3/4", PARA ELETRODUTO</t>
  </si>
  <si>
    <t>CURVA 45 GRAUS DE COBRE SEM ANEL DE SOLDA, BOLSA X BOLSA, 15 MM</t>
  </si>
  <si>
    <t>CURVA 45 GRAUS DE COBRE SEM ANEL DE SOLDA, BOLSA X BOLSA, 22 MM</t>
  </si>
  <si>
    <t>CURVA 45 GRAUS DE COBRE SEM ANEL DE SOLDA, BOLSA X BOLSA, 28 MM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</si>
  <si>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</si>
  <si>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</si>
  <si>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</si>
  <si>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</si>
  <si>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CURVA 45 GRAUS DE FERRO GALVANIZADO, COM ROSCA BSP FEMEA, DE 1 1/2"</t>
  </si>
  <si>
    <t>CURVA 45 GRAUS DE FERRO GALVANIZADO, COM ROSCA BSP FEMEA, DE 1 1/4"</t>
  </si>
  <si>
    <t>CURVA 45 GRAUS DE FERRO GALVANIZADO, COM ROSCA BSP FEMEA, DE 1"</t>
  </si>
  <si>
    <t>CURVA 45 GRAUS DE FERRO GALVANIZADO, COM ROSCA BSP FEMEA, DE 1/2"</t>
  </si>
  <si>
    <t>CURVA 45 GRAUS DE FERRO GALVANIZADO, COM ROSCA BSP FEMEA, DE 2 1/2"</t>
  </si>
  <si>
    <t>CURVA 45 GRAUS DE FERRO GALVANIZADO, COM ROSCA BSP FEMEA, DE 2"</t>
  </si>
  <si>
    <t>CURVA 45 GRAUS DE FERRO GALVANIZADO, COM ROSCA BSP FEMEA, DE 3"</t>
  </si>
  <si>
    <t>CURVA 45 GRAUS DE FERRO GALVANIZADO, COM ROSCA BSP FEMEA, DE 3/4"</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</si>
  <si>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</si>
  <si>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</si>
  <si>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</si>
  <si>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t>
  </si>
  <si>
    <t>CURVA 45 GRAUS DE FERRO GALVANIZADO, COM ROSCA BSP MACHO/FEMEA, DE 1/2"</t>
  </si>
  <si>
    <t>CURVA 45 GRAUS DE FERRO GALVANIZADO, COM ROSCA BSP MACHO/FEMEA, DE 2 1/2"</t>
  </si>
  <si>
    <t>CURVA 45 GRAUS DE FERRO GALVANIZADO, COM ROSCA BSP MACHO/FEMEA, DE 2"</t>
  </si>
  <si>
    <t>CURVA 45 GRAUS DE FERRO GALVANIZADO, COM ROSCA BSP MACHO/FEMEA, DE 3"</t>
  </si>
  <si>
    <t>CURVA 45 GRAUS DE FERRO GALVANIZADO, COM ROSCA BSP MACHO/FEMEA, DE 3/4"</t>
  </si>
  <si>
    <t>CURVA 45 GRAUS EM ACO CARBONO, SOLDAVEL, PRESSAO 3.000 LBS, DN 1 1/2"</t>
  </si>
  <si>
    <t>CURVA 45 GRAUS EM ACO CARBONO, SOLDAVEL, PRESSAO 3.000 LBS, DN 1 1/4"</t>
  </si>
  <si>
    <t>CURVA 45 GRAUS EM ACO CARBONO, SOLDAVEL, PRESSAO 3.000 LBS, DN 1"</t>
  </si>
  <si>
    <t>CURVA 45 GRAUS EM ACO CARBONO, SOLDAVEL, PRESSAO 3.000 LBS, DN 1/2"</t>
  </si>
  <si>
    <t>CURVA 45 GRAUS EM ACO CARBONO, SOLDAVEL, PRESSAO 3.000 LBS, DN 2 1/2"</t>
  </si>
  <si>
    <t>CURVA 45 GRAUS EM ACO CARBONO, SOLDAVEL, PRESSAO 3.000 LBS, DN 2"</t>
  </si>
  <si>
    <t>CURVA 45 GRAUS EM ACO CARBONO, SOLDAVEL, PRESSAO 3.000 LBS, DN 3"</t>
  </si>
  <si>
    <t>CURVA 45 GRAUS EM ACO CARBONO, SOLDAVEL, PRESSAO 3.000 LBS, DN 3/4"</t>
  </si>
  <si>
    <t>CURVA 45 GRAUS PARA ELETRODUTO, EM ACO GALVANIZADO ELETROLITICO, COM ROSCA, DIAMETRO DE 20 MM (3/4"), ESPESSURA DE 1,50 MM</t>
  </si>
  <si>
    <t>CURVA 45 GRAUS PARA ELETRODUTO, EM ACO GALVANIZADO ELETROLITICO, COM ROSCA, DIAMETRO DE 25 MM (1"), ESPESSURA DE 1,50 MM</t>
  </si>
  <si>
    <t>CURVA 45 GRAUS PARA ELETRODUTO, EM ACO GALVANIZADO ELETROLITICO, COM ROSCA, DIAMETRO DE 40 MM (1 1/2"), ESPESSURA DE 1,50 MM</t>
  </si>
  <si>
    <t>CURVA 45 GRAUS RANHURADA EM FERRO FUNDIDO, DN 50 MM (2")</t>
  </si>
  <si>
    <t>CURVA 45 GRAUS RANHURADA EM FERRO FUNDIDO, DN 65 MM (2 1/2")</t>
  </si>
  <si>
    <t>CURVA 45 GRAUS RANHURADA EM FERRO FUNDIDO, DN 80 MM (3")</t>
  </si>
  <si>
    <t>CURVA 90 GRAUS DE BARRA CHATA EM ALUMINIO 3/4" X 1/4" X 300 MM</t>
  </si>
  <si>
    <t>CURVA 90 GRAUS DE FERRO GALVANIZADO, COM ROSCA BSP FEMEA, DE 1 1/2"</t>
  </si>
  <si>
    <t>CURVA 90 GRAUS DE FERRO GALVANIZADO, COM ROSCA BSP FEMEA, DE 1 1/4"</t>
  </si>
  <si>
    <t>CURVA 90 GRAUS DE FERRO GALVANIZADO, COM ROSCA BSP FEMEA, DE 1"</t>
  </si>
  <si>
    <t>CURVA 90 GRAUS DE FERRO GALVANIZADO, COM ROSCA BSP FEMEA, DE 1/2"</t>
  </si>
  <si>
    <t>CURVA 90 GRAUS DE FERRO GALVANIZADO, COM ROSCA BSP FEMEA, DE 2 1/2"</t>
  </si>
  <si>
    <t>CURVA 90 GRAUS DE FERRO GALVANIZADO, COM ROSCA BSP FEMEA, DE 2"</t>
  </si>
  <si>
    <t>CURVA 90 GRAUS DE FERRO GALVANIZADO, COM ROSCA BSP FEMEA, DE 3"</t>
  </si>
  <si>
    <t>CURVA 90 GRAUS DE FERRO GALVANIZADO, COM ROSCA BSP FEMEA, DE 3/4"</t>
  </si>
  <si>
    <t>CURVA 90 GRAUS DE FERRO GALVANIZADO, COM ROSCA BSP FEMEA, DE 4"</t>
  </si>
  <si>
    <t>CURVA 90 GRAUS DE FERRO GALVANIZADO, COM ROSCA BSP MACHO, DE 1 1/2"</t>
  </si>
  <si>
    <t>CURVA 90 GRAUS DE FERRO GALVANIZADO, COM ROSCA BSP MACHO, DE 1 1/4"</t>
  </si>
  <si>
    <t>CURVA 90 GRAUS DE FERRO GALVANIZADO, COM ROSCA BSP MACHO, DE 1"</t>
  </si>
  <si>
    <t>CURVA 90 GRAUS DE FERRO GALVANIZADO, COM ROSCA BSP MACHO, DE 1/2"</t>
  </si>
  <si>
    <t>CURVA 90 GRAUS DE FERRO GALVANIZADO, COM ROSCA BSP MACHO, DE 2 1/2"</t>
  </si>
  <si>
    <t>CURVA 90 GRAUS DE FERRO GALVANIZADO, COM ROSCA BSP MACHO, DE 2"</t>
  </si>
  <si>
    <t>CURVA 90 GRAUS DE FERRO GALVANIZADO, COM ROSCA BSP MACHO, DE 3"</t>
  </si>
  <si>
    <t>CURVA 90 GRAUS DE FERRO GALVANIZADO, COM ROSCA BSP MACHO, DE 3/4"</t>
  </si>
  <si>
    <t>CURVA 90 GRAUS DE FERRO GALVANIZADO, COM ROSCA BSP MACHO, DE 4"</t>
  </si>
  <si>
    <t>CURVA 90 GRAUS DE FERRO GALVANIZADO, COM ROSCA BSP MACHO, DE 6"</t>
  </si>
  <si>
    <t>CURVA 90 GRAUS DE FERRO GALVANIZADO, COM ROSCA BSP MACHO/FEMEA, DE 1 1/2"</t>
  </si>
  <si>
    <t>CURVA 90 GRAUS DE FERRO GALVANIZADO, COM ROSCA BSP MACHO/FEMEA, DE 1 1/4"</t>
  </si>
  <si>
    <t>CURVA 90 GRAUS DE FERRO GALVANIZADO, COM ROSCA BSP MACHO/FEMEA, DE 1"</t>
  </si>
  <si>
    <t>CURVA 90 GRAUS DE FERRO GALVANIZADO, COM ROSCA BSP MACHO/FEMEA, DE 1/2"</t>
  </si>
  <si>
    <t>CURVA 90 GRAUS DE FERRO GALVANIZADO, COM ROSCA BSP MACHO/FEMEA, DE 2 1/2"</t>
  </si>
  <si>
    <t>CURVA 90 GRAUS DE FERRO GALVANIZADO, COM ROSCA BSP MACHO/FEMEA, DE 2"</t>
  </si>
  <si>
    <t>CURVA 90 GRAUS DE FERRO GALVANIZADO, COM ROSCA BSP MACHO/FEMEA, DE 3"</t>
  </si>
  <si>
    <t>CURVA 90 GRAUS DE FERRO GALVANIZADO, COM ROSCA BSP MACHO/FEMEA, DE 3/4"</t>
  </si>
  <si>
    <t>CURVA 90 GRAUS DE FERRO GALVANIZADO, COM ROSCA BSP MACHO/FEMEA, DE 4"</t>
  </si>
  <si>
    <t>CURVA 90 GRAUS EM ACO CARBONO, RAIO CURTO, SOLDAVEL, PRESSAO 3.000 LBS, DN 1 1/2"</t>
  </si>
  <si>
    <t>CURVA 90 GRAUS EM ACO CARBONO, RAIO CURTO, SOLDAVEL, PRESSAO 3.000 LBS, DN 1 1/4"</t>
  </si>
  <si>
    <t>CURVA 90 GRAUS EM ACO CARBONO, RAIO CURTO, SOLDAVEL, PRESSAO 3.000 LBS, DN 1"</t>
  </si>
  <si>
    <t>CURVA 90 GRAUS EM ACO CARBONO, RAIO CURTO, SOLDAVEL, PRESSAO 3.000 LBS, DN 1/2"</t>
  </si>
  <si>
    <t>CURVA 90 GRAUS EM ACO CARBONO, RAIO CURTO, SOLDAVEL, PRESSAO 3.000 LBS, DN 2 1/2"</t>
  </si>
  <si>
    <t>CURVA 90 GRAUS EM ACO CARBONO, RAIO CURTO, SOLDAVEL, PRESSAO 3.000 LBS, DN 2"</t>
  </si>
  <si>
    <t>CURVA 90 GRAUS EM ACO CARBONO, RAIO CURTO, SOLDAVEL, PRESSAO 3.000 LBS, DN 3"</t>
  </si>
  <si>
    <t>CURVA 90 GRAUS EM ACO CARBONO, RAIO CURTO, SOLDAVEL, PRESSAO 3.000 LBS, DN 3/4"</t>
  </si>
  <si>
    <t>CURVA 90 GRAUS PARA ELETRODUTO, EM ACO GALVANIZADO ELETROLITICO, COM ROSCA, DIAMETRO DE 100 MM (4")</t>
  </si>
  <si>
    <t>CURVA 90 GRAUS PARA ELETRODUTO, EM ACO GALVANIZADO ELETROLITICO, COM ROSCA, DIAMETRO DE 15 MM (1/2"), ESPESSURA DE 1,50 MM</t>
  </si>
  <si>
    <t>CURVA 90 GRAUS PARA ELETRODUTO, EM ACO GALVANIZADO ELETROLITICO, COM ROSCA, DIAMETRO DE 20 MM (3/4"), ESPESSURA DE 1,50 MM</t>
  </si>
  <si>
    <t>CURVA 90 GRAUS PARA ELETRODUTO, EM ACO GALVANIZADO ELETROLITICO, COM ROSCA, DIAMETRO DE 25 MM (1"), ESPESSURA DE 1,50 MM</t>
  </si>
  <si>
    <t>CURVA 90 GRAUS PARA ELETRODUTO, EM ACO GALVANIZADO ELETROLITICO, COM ROSCA, DIAMETRO DE 32 MM (1 1/4"), ESPESSURA DE 1,50 MM</t>
  </si>
  <si>
    <t>CURVA 90 GRAUS PARA ELETRODUTO, EM ACO GALVANIZADO ELETROLITICO, COM ROSCA, DIAMETRO DE 40 MM (1 1/2"), ESPESSURA DE 1,50 MM</t>
  </si>
  <si>
    <t>CURVA 90 GRAUS PARA ELETRODUTO, EM ACO GALVANIZADO ELETROLITICO, COM ROSCA, DIAMETRO DE 50 MM (2")</t>
  </si>
  <si>
    <t>CURVA 90 GRAUS PARA ELETRODUTO, EM ACO GALVANIZADO ELETROLITICO, COM ROSCA, DIAMETRO DE 65 MM (2 1/2")</t>
  </si>
  <si>
    <t>CURVA 90 GRAUS PARA ELETRODUTO, EM ACO GALVANIZADO ELETROLITICO, COM ROSCA, DIAMETRO DE 80 MM (3")</t>
  </si>
  <si>
    <t>CURVA 90 GRAUS RANHURADA EM FERRO FUNDIDO, DN 50 MM (2")</t>
  </si>
  <si>
    <t>CURVA 90 GRAUS RANHURADA EM FERRO FUNDIDO, DN 65 MM (2 1/2")</t>
  </si>
  <si>
    <t>CURVA 90 GRAUS RANHURADA EM FERRO FUNDIDO, DN 80 MM (3")</t>
  </si>
  <si>
    <t>CURVA 90 GRAUS, CURTA, DE PVC RIGIDO ROSCAVEL, DE 1", PARA ELETRODUTO</t>
  </si>
  <si>
    <t>CURVA 90 GRAUS, CURTA, DE PVC RIGIDO ROSCAVEL, DE 1/2",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</si>
  <si>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</si>
  <si>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</si>
  <si>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</si>
  <si>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 PARA ELETRODUTO</t>
  </si>
  <si>
    <t>CURVA 90 GRAUS, LONGA, DE PVC RIGIDO ROSCAVEL, DE 1/2", PARA ELETRODUTO</t>
  </si>
  <si>
    <t>CURVA 90 GRAUS, LONGA, DE PVC RIGIDO ROSCAVEL, DE 2 1/2", PARA ELETRODUTO</t>
  </si>
  <si>
    <t>CURVA 90 GRAUS, LONGA, DE PVC RIGIDO ROSCAVEL, DE 2", PARA ELETRODUTO</t>
  </si>
  <si>
    <t>CURVA 90 GRAUS, LONGA, DE PVC RIGIDO ROSCAVEL, DE 3", PARA ELETRODUTO</t>
  </si>
  <si>
    <t>CURVA 90 GRAUS, LONGA, DE PVC RIGIDO ROSCAVEL, DE 3/4", PARA ELETRODUTO</t>
  </si>
  <si>
    <t>CURVA 90 GRAUS, LONGA, DE PVC RIGIDO ROSCAVEL, DE 4", PARA ELETRODUTO</t>
  </si>
  <si>
    <t>CURVA CPVC, 90 GRAUS, SOLDAVEL, 15 MM, PARA AGUA QUENTE</t>
  </si>
  <si>
    <t>CURVA CPVC, 90 GRAUS, SOLDAVEL, 22 MM, PARA AGUA QUENTE</t>
  </si>
  <si>
    <t>CURVA CPVC, 90 GRAUS, SOLDAVEL, 28 MM, PARA AGUA QUENTE</t>
  </si>
  <si>
    <t>CURVA DE PVC 45 GRAUS, SOLDAVEL, 20 MM, COR MARROM, PARA AGUA FRIA PREDIAL</t>
  </si>
  <si>
    <t>CURVA DE PVC 45 GRAUS, SOLDAVEL, 25 MM, COR MARROM, PARA AGUA FRIA PREDIAL</t>
  </si>
  <si>
    <t>CURVA DE PVC 45 GRAUS, SOLDAVEL, 32 MM, COR MARROM, PARA AGUA FRIA PREDIAL</t>
  </si>
  <si>
    <t>CURVA DE PVC 45 GRAUS, SOLDAVEL, 40 MM, COR MARROM, PARA AGUA FRIA PREDIAL</t>
  </si>
  <si>
    <t>CURVA DE PVC 45 GRAUS, SOLDAVEL, 50 MM, COR MARROM, PARA AGUA FRIA PREDIAL</t>
  </si>
  <si>
    <t>CURVA DE PVC 45 GRAUS, SOLDAVEL, 60 MM, COR MARROM, PARA AGUA FRIA PREDIAL</t>
  </si>
  <si>
    <t>CURVA DE PVC 45 GRAUS, SOLDAVEL, 75 MM, COR MARROM, PARA AGUA FRIA PREDIAL</t>
  </si>
  <si>
    <t>CURVA DE PVC 45 GRAUS, SOLDAVEL, 85 MM, COR MARROM, PARA AGUA FRIA PREDIAL</t>
  </si>
  <si>
    <t>CURVA DE PVC 90 GRAUS, SOLDAVEL, 110 MM, COR MARROM, PARA AGUA FRIA PREDIAL</t>
  </si>
  <si>
    <t>CURVA DE PVC 90 GRAUS, SOLDAVEL, 20 MM, COR MARROM, PARA AGUA FRIA PREDIAL</t>
  </si>
  <si>
    <t>CURVA DE PVC 90 GRAUS, SOLDAVEL, 25 MM, COR MARROM, PARA AGUA FRIA PREDIAL</t>
  </si>
  <si>
    <t>CURVA DE PVC 90 GRAUS, SOLDAVEL, 32 MM, COR MARROM, PARA AGUA FRIA PREDIAL</t>
  </si>
  <si>
    <t>CURVA DE PVC 90 GRAUS, SOLDAVEL, 40 MM, COR MARROM, PARA AGUA FRIA PREDIAL</t>
  </si>
  <si>
    <t>CURVA DE PVC 90 GRAUS, SOLDAVEL, 50 MM, COR MARROM, PARA AGUA FRIA PREDIAL</t>
  </si>
  <si>
    <t>CURVA DE PVC 90 GRAUS, SOLDAVEL, 60 MM, COR MARROM, PARA AGUA FRIA PREDIAL</t>
  </si>
  <si>
    <t>CURVA DE PVC 90 GRAUS, SOLDAVEL, 75 MM, COR MARROM, PARA AGUA FRIA PREDIAL</t>
  </si>
  <si>
    <t>CURVA DE PVC 90 GRAUS, SOLDAVEL, 85 MM, COR MARROM, PARA AGUA FRIA PREDIAL</t>
  </si>
  <si>
    <t>CURVA DE PVC, 90 GRAUS, SERIE R, DN 100 MM, PARA ESGOTO PREDIAL</t>
  </si>
  <si>
    <t>CURVA DE TRANSPOSICAO BRONZE/LATAO SEM ANEL DE SOLDA, BOLSA X BOLSA, 15 MM</t>
  </si>
  <si>
    <t>CURVA DE TRANSPOSICAO BRONZE/LATAO SEM ANEL DE SOLDA, BOLSA X BOLSA, 22 MM</t>
  </si>
  <si>
    <t>CURVA DE TRANSPOSICAO BRONZE/LATAO SEM ANEL DE SOLDA, BOLSA X BOLSA, 28 MM</t>
  </si>
  <si>
    <t>CURVA DE TRANSPOSICAO, CPVC, SOLDAVEL, 15 MM</t>
  </si>
  <si>
    <t>CURVA DE TRANSPOSICAO, CPVC, SOLDAVEL, 22 MM</t>
  </si>
  <si>
    <t>CURVA DE TRANSPOSICAO, PVC SOLDAVEL, 20 MM, COR MARROM, PARA AGUA FRIA PREDIAL</t>
  </si>
  <si>
    <t>CURVA DE TRANSPOSICAO, PVC, SOLDAVEL, 25 MM, COR MARROM, PARA AGUA FRIA PREDIAL</t>
  </si>
  <si>
    <t>CURVA DE TRANSPOSICAO, PVC, SOLDAVEL, 32 MM, COR MARROM, PARA AGUA FRIA PREDIAL</t>
  </si>
  <si>
    <t>CURVA HORIZONTAL 90 GRAUS PERFURADA, PARA ELETROCALHA, EM CHAPA DE ACO GALVANIZADO ESPESSURA #14, 700 X 50 MM (L X A), SEM VIROLA, SEM TAMPA</t>
  </si>
  <si>
    <t>CURVA HORIZONTAL 90 GRAUS PERFURADA, PARA ELETROCALHA, EM CHAPA DE ACO GALVANIZADO ESPESSURA #14, 800 X 50 MM (L X A), SEM VIROLA, SEM TAMPA</t>
  </si>
  <si>
    <t>CURVA HORIZONTAL 90 GRAUS PERFURADA, PARA ELETROCALHA, EM CHAPA DE ACO GALVANIZADO ESPESSURA #16, 500 X 50 MM (L X A), SEM VIROLA, SEM TAMPA</t>
  </si>
  <si>
    <t>CURVA HORIZONTAL 90 GRAUS PERFURADA, PARA ELETROCALHA, EM CHAPA DE ACO GALVANIZADO ESPESSURA #16, 600 X 50 MM (L X A), SEM VIROLA, SEM TAMPA</t>
  </si>
  <si>
    <t>CURVA HORIZONTAL 90 GRAUS PERFURADA, PARA ELETROCALHA, EM CHAPA DE ACO GALVANIZADO ESPESSURA #18, 300 X 50 MM (L X A), SEM VIROLA, SEM TAMPA</t>
  </si>
  <si>
    <t>CURVA HORIZONTAL 90 GRAUS PERFURADA, PARA ELETROCALHA, EM CHAPA DE ACO GALVANIZADO ESPESSURA #18, 400 X 50 MM (L X A), SEM VIROLA, SEM TAMPA</t>
  </si>
  <si>
    <t>CURVA HORIZONTAL 90 GRAUS PERFURADA, PARA ELETROCALHA, EM CHAPA DE ACO GALVANIZADO ESPESSURA #22, 100 X 50 MM (L X A), SEM VIROLA, SEM TAMPA</t>
  </si>
  <si>
    <t>CURVA HORIZONTAL 90 GRAUS PERFURADA, PARA ELETROCALHA, EM CHAPA DE ACO GALVANIZADO ESPESSURA #22, 125 X 50 MM (L X A), SEM VIROLA, SEM TAMPA</t>
  </si>
  <si>
    <t>CURVA HORIZONTAL 90 GRAUS PERFURADA, PARA ELETROCALHA, EM CHAPA DE ACO GALVANIZADO ESPESSURA #22, 150 X 50 MM (L X A), SEM VIROLA, SEM TAMPA</t>
  </si>
  <si>
    <t>CURVA HORIZONTAL 90 GRAUS PERFURADA, PARA ELETROCALHA, EM CHAPA DE ACO GALVANIZADO ESPESSURA #22, 200 X 50 MM (L X A), SEM VIROLA, SEM TAMPA</t>
  </si>
  <si>
    <t>CURVA HORIZONTAL 90 GRAUS PERFURADA, PARA ELETROCALHA, EM CHAPA DE ACO GALVANIZADO ESPESSURA #22, 250 X 50 MM (L X A), SEM VIROLA, SEM TAMPA</t>
  </si>
  <si>
    <t>CURVA HORIZONTAL 90 GRAUS PERFURADA, PARA ELETROCALHA, EM CHAPA DE ACO GALVANIZADO ESPESSURA #22, 50 X 50 MM (L X A), SEM VIROLA, SEM TAMPA</t>
  </si>
  <si>
    <t>CURVA HORIZONTAL 90 GRAUS PERFURADA, PARA ELETROCALHA, EM CHAPA DE ACO GALVANIZADO ESPESSURA #22, 75 X 50 MM (L X A), SEM VIROLA, SEM TAMPA</t>
  </si>
  <si>
    <t>CURVA LONGA PVC, PB, JE, 45 GRAUS, DN 100 MM, PARA REDE COLETORA ESGOTO</t>
  </si>
  <si>
    <t>CURVA LONGA PVC, PB, JE, 45 GRAUS, DN 150 MM, PARA REDE COLETORA ESGOTO</t>
  </si>
  <si>
    <t>CURVA LONGA PVC, PB, JE, 90 GRAUS, DN 100 MM, PARA REDE COLETORA ESGOTO</t>
  </si>
  <si>
    <t>CURVA LONGA PVC, PB, JE, 90 GRAUS, DN 150 MM, PARA REDE COLETORA ESGOTO</t>
  </si>
  <si>
    <t>CURVA PPR 90 GRAUS, F/F, DN 20 MM, PARA AGUA QUENTE PREDIAL</t>
  </si>
  <si>
    <t>CURVA PPR 90 GRAUS, F/F, DN 25 MM, PARA AGUA QUENTE PREDIAL</t>
  </si>
  <si>
    <t>CURVA PVC 90 GRAUS, ROSCAVEL, 1 1/4", COR BRANCA, AGUA FRIA PREDIAL</t>
  </si>
  <si>
    <t>CURVA PVC 90 GRAUS, ROSCAVEL, 1", COR BRANCA, AGUA FRIA PREDIAL</t>
  </si>
  <si>
    <t>CURVA PVC 90 GRAUS, ROSCAVEL, 1/2", COR BRANCA, AGUA FRIA PREDIAL</t>
  </si>
  <si>
    <t>CURVA PVC 90 GRAUS, ROSCAVEL, 3/4", COR BRANCA, AGUA FRIA PREDIAL</t>
  </si>
  <si>
    <t>CURVA PVC CURTA 90 GRAUS, DN 100 MM, PARA ESGOTO PREDIAL</t>
  </si>
  <si>
    <t>CURVA PVC CURTA 90 GRAUS, DN 40 MM, PARA ESGOTO PREDIAL</t>
  </si>
  <si>
    <t>CURVA PVC CURTA 90 GRAUS, DN 50 MM, PARA ESGOTO PREDIAL</t>
  </si>
  <si>
    <t>CURVA PVC CURTA 90 GRAUS, DN 75 MM, PARA ESGOTO PREDIAL</t>
  </si>
  <si>
    <t>CURVA PVC LONGA 90 GRAUS, DN 100 MM, PARA ESGOTO PREDIAL</t>
  </si>
  <si>
    <t>CURVA PVC LONGA 90 GRAUS, DN 40 MM, PARA ESGOTO PREDIAL</t>
  </si>
  <si>
    <t>CURVA PVC LONGA 90 GRAUS, DN 50 MM, PARA ESGOTO PREDIAL</t>
  </si>
  <si>
    <t>CURVA PVC LONGA 90 GRAUS, DN 75 MM, PARA ESGOTO PREDIAL</t>
  </si>
  <si>
    <t>CURVA PVC PBA, JE, PB, 45 GRAUS, DN 100 / DE 110 MM, PARA REDE DE AGUA</t>
  </si>
  <si>
    <t>CURVA PVC PBA, JE, PB, 45 GRAUS, DN 50 / DE 60 MM, PARA REDE DE AGUA</t>
  </si>
  <si>
    <t>CURVA PVC PBA, JE, PB, 45 GRAUS, DN 75 / DE 85 MM, PARA REDE DE AGUA</t>
  </si>
  <si>
    <t>CURVA PVC PBA, JE, PB, 90 GRAUS, DN 100 / DE 110 MM, PARA REDE DE AGUA</t>
  </si>
  <si>
    <t>CURVA PVC PBA, JE, PB, 90 GRAUS, DN 50 / DE 60 MM, PARA REDE DE AGUA</t>
  </si>
  <si>
    <t>CURVA PVC PBA, JE, PB, 90 GRAUS, DN 75 / DE 85 MM, PARA REDE DE AGUA</t>
  </si>
  <si>
    <t>CURVA PVC, BB, JE, 45 GRAUS, DN 250 MM, PARA TUBO CORRUGADO E/OU LISO, REDE COLETORA ESGOTO</t>
  </si>
  <si>
    <t>CURVA PVC, BB, JE, 90 GRAUS, DN 200 MM, PARA TUBO CORRUGADO E/OU LISO, REDE COLETORA ESGOTO</t>
  </si>
  <si>
    <t>CURVA PVC, BB, JE, 90 GRAUS, DN 250 MM, PARA TUBO CORRUGADO E/OU LISO, REDE COLETORA ESGOTO</t>
  </si>
  <si>
    <t>CURVA PVC, SERIE R, 87.30 GRAUS, CURTA, PARA PE-DE-COLUNA, DN 100 MM, PARA ESGOTO PREDIAL</t>
  </si>
  <si>
    <t>CURVA PVC, SERIE R, 87.30 GRAUS, CURTA, PARA PE-DE-COLUNA, DN 150 MM, PARA ESGOTO PREDIAL</t>
  </si>
  <si>
    <t>CURVA PVC, SERIE R, 87.30 GRAUS, CURTA, PARA PE-DE-COLUNA, DN 75 MM, PARA ESGOTO PREDIAL</t>
  </si>
  <si>
    <t>DENTE PARA FRESADORA</t>
  </si>
  <si>
    <t>DESEMPENADEIRA DE ACO DENTADA 12 X *25* CM, DENTES 8 X 8 MM, CABO FECHADO DE MADEIRA</t>
  </si>
  <si>
    <t>DESEMPENADEIRA DE ACO LISA 12 X *25* CM COM CABO FECHADO DE MADEIRA</t>
  </si>
  <si>
    <t>DESEMPENADEIRA DE MADEIRA *16 X 27* CM</t>
  </si>
  <si>
    <t>DESEMPENADEIRA PLASTICA LISA *14 X 27* CM</t>
  </si>
  <si>
    <t>DESENHISTA PROJETISTA (HORISTA)</t>
  </si>
  <si>
    <t>DESENHISTA PROJETISTA (MENSALISTA)</t>
  </si>
  <si>
    <t>DESINFETANTE PRONTO USO</t>
  </si>
  <si>
    <t>DESMOLDANTE PARA CONCRETO ESTAMPADO</t>
  </si>
  <si>
    <t>DESMOLDANTE PARA FORMAS METALICAS A BASE DE OLEO VEGETAL</t>
  </si>
  <si>
    <t>DESMOLDANTE PROTETOR PARA FORMAS DE MADEIRA, DE BASE OLEOSA EMULSIONADA EM AGUA</t>
  </si>
  <si>
    <t>DETECTOR DE TENSAO 90 V A 1000 V (CAT IV)</t>
  </si>
  <si>
    <t>DETERGENTE NEUTRO USO GERAL, CONCENTRADO</t>
  </si>
  <si>
    <t>DILUENTE AGUARRAS</t>
  </si>
  <si>
    <t>DILUENTE EPOXI</t>
  </si>
  <si>
    <t>DISCO DE BORRACHA PARA LIXADEIRA RIGIDO 7" COM ARRUELA CENTRAL</t>
  </si>
  <si>
    <t>DISCO DE CORTE DIAMANTADO SEGMENTADO DIAMETRO DE 180 MM PARA ESMERILHADEIRA 7"</t>
  </si>
  <si>
    <t>DISCO DE CORTE DIAMANTADO SEGMENTADO PARA CONCRETO/ASFALTO, DIAMETRO DE *350* MM, FURO DE 25,40 MM</t>
  </si>
  <si>
    <t>DISCO DE CORTE DIAMANTADO SEGMENTADO, DIAMETRO DE *110* MM, FURO DE 20 MM</t>
  </si>
  <si>
    <t>DISCO DE CORTE PARA METAL COM DUAS TELAS 12 X 1/8 X 3/4" (300 X 3,2 X 19,05 MM)</t>
  </si>
  <si>
    <t>DISCO DE DESBASTE PARA METAL FERROSO EM GERAL, COM TRES TELAS, 9 X 1/4 X 7/8" (228,6 X 6,4 X 22,2 MM)</t>
  </si>
  <si>
    <t>DISCO DE LIXA PARA METAL, DIAMETRO = 180 MM, GRAO 120</t>
  </si>
  <si>
    <t>DISJUNTOR TERMOMAGNETICO AJUSTAVEL, TRIPOLAR DE 100 ATE 250A, CAPACIDADE DE INTERRUPCAO DE 35KA</t>
  </si>
  <si>
    <t>DISJUNTOR TERMOMAGNETICO AJUSTAVEL, TRIPOLAR DE 300 ATE 400A, CAPACIDADE DE INTERRUPCAO DE 35KA</t>
  </si>
  <si>
    <t>DISJUNTOR TERMOMAGNETICO AJUSTAVEL, TRIPOLAR DE 450 ATE 600A, CAPACIDADE DE INTERRUPCAO DE 35KA</t>
  </si>
  <si>
    <t>DISJUNTOR TERMOMAGNETICO PARA TRILHO DIN (IEC), BIPOLAR, 40 - 50 A</t>
  </si>
  <si>
    <t>DISJUNTOR TERMOMAGNETICO PARA TRILHO DIN (IEC), BIPOLAR, 6 - 32 A</t>
  </si>
  <si>
    <t>DISJUNTOR TERMOMAGNETICO PARA TRILHO DIN (IEC), BIPOLAR, 63 A</t>
  </si>
  <si>
    <t>DISJUNTOR TERMOMAGNETICO PARA TRILHO DIN (IEC), MONOPOLAR, 40 - 50 A</t>
  </si>
  <si>
    <t>DISJUNTOR TERMOMAGNETICO PARA TRILHO DIN (IEC), MONOPOLAR, 6 - 32 A</t>
  </si>
  <si>
    <t>DISJUNTOR TERMOMAGNETICO PARA TRILHO DIN (IEC), MONOPOLAR, 63 A</t>
  </si>
  <si>
    <t>DISJUNTOR TERMOMAGNETICO PARA TRILHO DIN (IEC), TRIPOLAR, 10 - 50 A</t>
  </si>
  <si>
    <t>DISJUNTOR TERMOMAGNETICO PARA TRILHO DIN (IEC), TRIPOLAR, 63 A</t>
  </si>
  <si>
    <t>DISJUNTOR TERMOMAGNETICO TRIPOLAR 125 A / 425 V / ICC - 25 KA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</si>
  <si>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</si>
  <si>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</si>
  <si>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</si>
  <si>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</si>
  <si>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</si>
  <si>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 X 400 A / 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</si>
  <si>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</si>
  <si>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</si>
  <si>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</si>
  <si>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</si>
  <si>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NEMA, BIPOLAR 10 ATE 50 A, TENSAO MAXIMA 415 V</t>
  </si>
  <si>
    <t>DISJUNTOR TIPO NEMA, BIPOLAR 60 ATE 100A, TENSAO MAXIMA 415 V</t>
  </si>
  <si>
    <t>DISJUNTOR TIPO NEMA, MONOPOLAR 10 ATE 30A, TENSAO MAXIMA DE 240 V</t>
  </si>
  <si>
    <t>DISJUNTOR TIPO NEMA, MONOPOLAR 35 ATE 50 A, TENSAO MAXIMA DE 240 V</t>
  </si>
  <si>
    <t>DISJUNTOR TIPO NEMA, MONOPOLAR DE 60 ATE 70A,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</si>
  <si>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</si>
  <si>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</si>
  <si>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</si>
  <si>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</si>
  <si>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</si>
  <si>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</si>
  <si>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</si>
  <si>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</si>
  <si>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</si>
  <si>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</si>
  <si>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</si>
  <si>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</si>
  <si>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</si>
  <si>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</si>
  <si>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</si>
  <si>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</si>
  <si>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</si>
  <si>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</si>
  <si>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</si>
  <si>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</si>
  <si>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</si>
  <si>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</si>
  <si>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</si>
  <si>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</si>
  <si>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</si>
  <si>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</si>
  <si>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</si>
  <si>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</si>
  <si>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</si>
  <si>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</si>
  <si>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</si>
  <si>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</si>
  <si>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</si>
  <si>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</si>
  <si>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</si>
  <si>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</si>
  <si>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</si>
  <si>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</si>
  <si>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</si>
  <si>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 PARA INST. AGUA QUENTE/FRIA</t>
  </si>
  <si>
    <t>DISTRIBUIDOR METALICO, COM ROSCA, 2 SAIDAS, DN 3/4" X 1/2", PARA CONEXAO COM ANEL DESLIZANTE EM TUBO PEX PARA INST. AGUA QUENTE/FRIA</t>
  </si>
  <si>
    <t>DISTRIBUIDOR METALICO, COM ROSCA, 3 SAIDAS, DN 1" X 1/2", PARA CONEXAO COM ANEL DESLIZANTE EM TUBO PEX PARA INST. AGUA QUENTE/FRIA</t>
  </si>
  <si>
    <t>DISTRIBUIDOR METALICO, COM ROSCA, 3 SAIDAS, DN 3/4" X 1/2", PARA CONEXAO COM ANEL DESLIZANTE EM TUBO PEX PARA INST. AGUA QUENTE/FRIA</t>
  </si>
  <si>
    <t>DISTRIBUIDOR, PLASTICO, 2 SAIDAS, DN 32 X 16 MM, PARA CONEXAO COM CRIMPAGEM, EM TUBO PEX PARA INST. AGUA QUENTE/FRIA</t>
  </si>
  <si>
    <t>DISTRIBUIDOR, PLASTICO, 2 SAIDAS, DN 32 X 25 MM, PARA CONEXAO COM CRIMPAGEM, EM TUBO PEX PARA INST. AGUA QUENTE/FRIA</t>
  </si>
  <si>
    <t>DISTRIBUIDOR, PLASTICO, 3 SAIDAS, DN 32 X 16 MM, PARA CONEXAO COM CRIMPAGEM, EM TUBO PEX PARA INST. AGUA QUENTE/FRIA</t>
  </si>
  <si>
    <t>DISTRIBUIDOR, PLASTICO, 3 SAIDAS, DN 32 X 25 MM, PARA CONEXAO COM CRIMPAGEM, EM TUBO PEX PARA INST. AGUA QUENTE/FRIA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</si>
  <si>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</si>
  <si>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</si>
  <si>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</si>
  <si>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</si>
  <si>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</si>
  <si>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</si>
  <si>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</si>
  <si>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</si>
  <si>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X 2 1/2", E= 1,9 A 2 MM, COM ANEL, CROMADO, TAMPA BOLA, COM PARAFUSOS</t>
  </si>
  <si>
    <t>DOBRADICA TIPO VAI-E-VEM EM ACO/FERRO, TAMANHO 3", GALVANIZADO, COM PARAFUSOS</t>
  </si>
  <si>
    <t>DOMOS / CLARABOIA INDIVIDUAL, EM ACRILICO BRANCO/LEITOSO, *95 X 95* CM, INCLUI ACESSORIOS DE FIXACAO, SEM INSTALACAO</t>
  </si>
  <si>
    <t>DOSADOR DE AREIA, CAPACIDADE DE *26* LITROS</t>
  </si>
  <si>
    <t>DUCHA / CHUVEIRO METALICO, DE PAREDE, ARTICULAVEL, COM BRACO/CANO, SEM DESVIADOR</t>
  </si>
  <si>
    <t>DUCHA / CHUVEIRO METALICO, DE PAREDE, ARTICULAVEL, COM DESVIADOR E DUCHA MANUAL</t>
  </si>
  <si>
    <t>DUCHA / CHUVEIRO PLASTICO SIMPLES, 5", BRANCO, PARA ACOPLAR EM HASTE 1/2", AGUA FRIA</t>
  </si>
  <si>
    <t>DUCHA HIGIENICA PLASTICA COM REGISTRO METALICO 1/2"</t>
  </si>
  <si>
    <t>ELEMENTO PRE-MOLDADO PARA TRANSICAO EXCENTRICA EM CONCRETO ARMADO, DN *1200* MM, FURO CIRCULAR DN 600 MM, ESPESSURA *12* CM</t>
  </si>
  <si>
    <t>ELEMENTO PRE-MOLDADO PARA TRANSICAO EXCENTRICA EM CONCRETO ARMADO, DN *1500* MM, FURO CIRCULAR DN 600 MM, ESPESSURA 15 CM</t>
  </si>
  <si>
    <t>ELEMENTO VAZADO CERAMICO DIAGONAL (TIPO FLOR/QUADRADO/XIS) DE *7 X 18 X 25* CM (L X A X C)</t>
  </si>
  <si>
    <t>ELEMENTO VAZADO CERAMICO QUADRADO (TIPO RETO OU REDONDO) DE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</si>
  <si>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</si>
  <si>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</si>
  <si>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</si>
  <si>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</si>
  <si>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</si>
  <si>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</si>
  <si>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</si>
  <si>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</si>
  <si>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</si>
  <si>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</si>
  <si>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</si>
  <si>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 (HORISTA)</t>
  </si>
  <si>
    <t>ELETRICISTA (MENSALISTA)</t>
  </si>
  <si>
    <t>ELETROCALHA LISA OU PERFURADA TIPO U, EM CHAPA DE ACO GALVANIZADO A FOGO, ESPESSURA # 14, DE 700 X 50 MM (L X A), SEM VIROLA, SEM TAMPA</t>
  </si>
  <si>
    <t>ELETROCALHA LISA OU PERFURADA TIPO U, EM CHAPA DE ACO GALVANIZADO A FOGO, ESPESSURA # 14, DE 800 X 50 MM (L X A), SEM VIROLA, SEM TAMPA</t>
  </si>
  <si>
    <t>ELETROCALHA LISA OU PERFURADA TIPO U, EM CHAPA DE ACO GALVANIZADO A FOGO, ESPESSURA # 16, DE 500 X 50 MM (L X A), SEM VIROLA, SEM TAMPA</t>
  </si>
  <si>
    <t>ELETROCALHA LISA OU PERFURADA TIPO U, EM CHAPA DE ACO GALVANIZADO A FOGO, ESPESSURA # 16, DE 600 X 50 MM (L X A), SEM VIROLA, SEM TAMPA</t>
  </si>
  <si>
    <t>ELETROCALHA LISA OU PERFURADA TIPO U, EM CHAPA DE ACO GALVANIZADO A FOGO, ESPESSURA # 18, DE 300 X 50 MM (L X A), SEM VIROLA, SEM TAMPA</t>
  </si>
  <si>
    <t>ELETROCALHA LISA OU PERFURADA TIPO U, EM CHAPA DE ACO GALVANIZADO A FOGO, ESPESSURA # 18, DE 400 X 50 MM (L X A), SEM VIROLA, SEM TAMPA</t>
  </si>
  <si>
    <t>ELETROCALHA LISA OU PERFURADA TIPO U, EM CHAPA DE ACO GALVANIZADO A FOGO, ESPESSURA # 22, DE 100 X 50 MM (L X A), SEM VIROLA, SEM TAMPA</t>
  </si>
  <si>
    <t>ELETROCALHA LISA OU PERFURADA TIPO U, EM CHAPA DE ACO GALVANIZADO A FOGO, ESPESSURA # 22, DE 125 X 50 MM (L X A), SEM VIROLA, SEM TAMPA</t>
  </si>
  <si>
    <t>ELETROCALHA LISA OU PERFURADA TIPO U, EM CHAPA DE ACO GALVANIZADO A FOGO, ESPESSURA # 22, DE 150 X 50 MM (L X A), SEM VIROLA, SEM TAMPA</t>
  </si>
  <si>
    <t>ELETROCALHA LISA OU PERFURADA TIPO U, EM CHAPA DE ACO GALVANIZADO A FOGO, ESPESSURA # 22, DE 250 X 50 MM (L X A), SEM VIROLA, SEM TAMPA</t>
  </si>
  <si>
    <t>ELETROCALHA LISA OU PERFURADA TIPO U, EM CHAPA DE ACO GALVANIZADO A FOGO, ESPESSURA # 22, DE 75 X 50 MM (L X A), SEM VIROLA, SEM TAMPA</t>
  </si>
  <si>
    <t>ELETROCALHA LISA OU PERFURADA, TIPO U, EM CHAPA DE ACO GALVANIZADO A FOGO, ESPESSURA # 22, DE 200 X 50 MM (L X A), SEM VIROLA, SEM TAMPA</t>
  </si>
  <si>
    <t>ELETROCALHA LISA OU PERFURADA, TIPO U, EM CHAPA DE ACO GALVANIZADO A FOGO, ESPESSURA #22, DE 50 X 50 MM (L X A), SEM VIROLA, SEM TAMPA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</si>
  <si>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</si>
  <si>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</si>
  <si>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</si>
  <si>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</si>
  <si>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1/2", SEM LUVA</t>
  </si>
  <si>
    <t>ELETRODUTO DE PVC RIGIDO ROSCAVEL DE 1 1/4", SEM LUVA</t>
  </si>
  <si>
    <t>ELETRODUTO DE PVC RIGIDO ROSCAVEL DE 1", SEM LUVA</t>
  </si>
  <si>
    <t>ELETRODUTO DE PVC RIGIDO ROSCAVEL DE 1/2", SEM LUVA</t>
  </si>
  <si>
    <t>ELETRODUTO DE PVC RIGIDO ROSCAVEL DE 2 1/2", SEM LUVA</t>
  </si>
  <si>
    <t>ELETRODUTO DE PVC RIGIDO ROSCAVEL DE 2", SEM LUVA</t>
  </si>
  <si>
    <t>ELETRODUTO DE PVC RIGIDO ROSCAVEL DE 3", SEM LUVA</t>
  </si>
  <si>
    <t>ELETRODUTO DE PVC RIGIDO ROSCAVEL DE 3/4", SEM LUVA</t>
  </si>
  <si>
    <t>ELETRODUTO DE PVC RIGIDO ROSCAVEL DE 4",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</si>
  <si>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</si>
  <si>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</si>
  <si>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</si>
  <si>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</si>
  <si>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</si>
  <si>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</si>
  <si>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EM ACO GALVANIZADO ELETROLITICO, LEVE, DIAMETRO 3/4", PAREDE DE 0,90 MM</t>
  </si>
  <si>
    <t>ELETRODUTO FLEXIVEL PLANO EM PEAD, COR PRETA E LARANJA, DIAMETRO 25 MM</t>
  </si>
  <si>
    <t>ELETRODUTO FLEXIVEL PLANO EM PEAD, COR PRETA E LARANJA, DIAMETRO 32 MM</t>
  </si>
  <si>
    <t>ELETRODUTO FLEXIVEL PLANO EM PEAD, COR PRETA E LARANJA, DIAMETRO 40 MM</t>
  </si>
  <si>
    <t>ELETRODUTO FLEXIVEL, EM FITA DE ACO GALVANIZADO, REVESTIDO COM PVC PRETO, DIAMETRO EXTERNO DE 15 MM, DN = 3/8", TIPO SEALTUBO</t>
  </si>
  <si>
    <t>ELETRODUTO FLEXIVEL, EM FITA DE ACO GALVANIZADO, REVESTIDO COM PVC PRETO, DIAMETRO EXTERNO DE 25 MM, DN = 3/4", TIPO SEALTUBO</t>
  </si>
  <si>
    <t>ELETRODUTO FLEXIVEL, EM FITA DE ACO GALVANIZADO, REVESTIDO COM PVC PRETO, DIAMETRO EXTERNO DE 32 MM, DN = 1", TIPO SEALTUBO</t>
  </si>
  <si>
    <t>ELETRODUTO FLEXIVEL, EM FITA DE ACO GALVANIZADO, REVESTIDO COM PVC PRETO, DIAMETRO EXTERNO DE 40 MM, DN = 1 1/4", TIPO SEALTUBO</t>
  </si>
  <si>
    <t>ELETRODUTO FLEXIVEL, EM FITA DE ACO GALVANIZADO, REVESTIDO COM PVC PRETO, DIAMETRO EXTERNO DE 50 MM, DN = 1 1/2", TIPO SEALTUBO</t>
  </si>
  <si>
    <t>ELETRODUTO FLEXIVEL, EM FITA DE ACO GALVANIZADO, REVESTIDO COM PVC PRETO, DIAMETRO EXTERNO DE 60 MM, DN = 2", TIPO SEALTUBO</t>
  </si>
  <si>
    <t>ELETRODUTO FLEXIVEL, EM FITA DE ACO GALVANIZADO, REVESTIDO COM PVC PRETO, DIAMETRO EXTERNO DE 75 MM, DN = 2 1/2", TIPO SEALTUBO</t>
  </si>
  <si>
    <t>ELETRODUTO FLEXIVEL, EM FITA DE ACO GALVANIZADO, SEM REVESTIMENTO, DIAMETRO NOMINAL 1 1/2"</t>
  </si>
  <si>
    <t>ELETRODUTO FLEXIVEL, EM FITA DE ACO GALVANIZADO, SEM REVESTIMENTO, DIAMETRO NOMINAL 1 1/4"</t>
  </si>
  <si>
    <t>ELETRODUTO FLEXIVEL, EM FITA DE ACO GALVANIZADO, SEM REVESTIMENTO, DIAMETRO NOMINAL 1"</t>
  </si>
  <si>
    <t>ELETRODUTO FLEXIVEL, EM FITA DE ACO GALVANIZADO, SEM REVESTIMENTO, DIAMETRO NOMINAL 1/2"</t>
  </si>
  <si>
    <t>ELETRODUTO FLEXIVEL, EM FITA DE ACO GALVANIZADO, SEM REVESTIMENTO, DIAMETRO NOMINAL 2 1/2"</t>
  </si>
  <si>
    <t>ELETRODUTO FLEXIVEL, EM FITA DE ACO GALVANIZADO, SEM REVESTIMENTO, DIAMETRO NOMINAL 2"</t>
  </si>
  <si>
    <t>ELETRODUTO FLEXIVEL, EM FITA DE ACO GALVANIZADO, SEM REVESTIMENTO, DIAMETRO NOMINAL 3"</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</si>
  <si>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</si>
  <si>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</si>
  <si>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</si>
  <si>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</si>
  <si>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</si>
  <si>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</si>
  <si>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</si>
  <si>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 PARA INSTALACOES APARENTES (NBR 5410)</t>
  </si>
  <si>
    <t>ELETRODUTO/CONDULETE DE PVC RIGIDO, LISO, COR CINZA, DE 1/2", PARA INSTALACOES APARENTES (NBR 5410)</t>
  </si>
  <si>
    <t>ELETRODUTO/CONDULETE DE PVC RIGIDO, LISO, COR CINZA, DE 3/4", PARA INSTALACOES APARENTES (NBR 5410)</t>
  </si>
  <si>
    <t>ELETRODUTO/DUTO PEAD FLEXIVEL PAREDE SIMPLES, CORRUGACAO HELICOIDAL, COR PRETA, SEM ROSCA, DE 1 1/2", CRC 680 N, PARA CABEAMENTO SUBTERRANEO (NBR 15715)</t>
  </si>
  <si>
    <t>ELETRODUTO/DUTO PEAD FLEXIVEL PAREDE SIMPLES, CORRUGACAO HELICOIDAL, COR PRETA, SEM ROSCA, DE 1 1/4", CRC 680 N, PARA CABEAMENTO SUBTERRANEO (NBR 15715)</t>
  </si>
  <si>
    <t>ELETRODUTO/DUTO PEAD FLEXIVEL PAREDE SIMPLES, CORRUGACAO HELICOIDAL, COR PRETA, SEM ROSCA, DE 2", CRC 680 N, PARA CABEAMENTO SUBTERRANEO (NBR 15715)</t>
  </si>
  <si>
    <t>ELETRODUTO/DUTO PEAD FLEXIVEL PAREDE SIMPLES, CORRUGACAO HELICOIDAL, COR PRETA, SEM ROSCA, DE 3", CRC 680 N, PARA CABEAMENTO SUBTERRANEO (NBR 15715)</t>
  </si>
  <si>
    <t>ELETRODUTO/DUTO PEAD FLEXIVEL PAREDE SIMPLES, CORRUGACAO HELICOIDAL, COR PRETA, SEM ROSCA, DE 4", CRC 680 N, PARA CABEAMENTO SUBTERRANEO (NBR 15715)</t>
  </si>
  <si>
    <t>ELETROTECNICO (HORISTA)</t>
  </si>
  <si>
    <t>ELETROTECNICO (MENSALISTA)</t>
  </si>
  <si>
    <t>EMENDA INTERNA, TIPO U, BASE LISA, PARA ELETROCALHA, EM CHAPA DE ACO GALVANIZADO ESPESSURA #14, 700 X 50 MM (L X A)</t>
  </si>
  <si>
    <t>EMENDA INTERNA, TIPO U, BASE LISA, PARA ELETROCALHA, EM CHAPA DE ACO GALVANIZADO ESPESSURA #14, 800 X 50 MM (L X A)</t>
  </si>
  <si>
    <t>EMENDA INTERNA, TIPO U, BASE LISA, PARA ELETROCALHA, EM CHAPA DE ACO GALVANIZADO ESPESSURA #16, 500 X 50 MM (L X A)</t>
  </si>
  <si>
    <t>EMENDA INTERNA, TIPO U, BASE LISA, PARA ELETROCALHA, EM CHAPA DE ACO GALVANIZADO ESPESSURA #16, 600 X 50 MM (L X A)</t>
  </si>
  <si>
    <t>EMENDA INTERNA, TIPO U, BASE LISA, PARA ELETROCALHA, EM CHAPA DE ACO GALVANIZADO ESPESSURA #18, 300 X 50 MM (L X A)</t>
  </si>
  <si>
    <t>EMENDA INTERNA, TIPO U, BASE LISA, PARA ELETROCALHA, EM CHAPA DE ACO GALVANIZADO ESPESSURA #18, 400 X 50 MM (L X A)</t>
  </si>
  <si>
    <t>EMENDA INTERNA, TIPO U, BASE LISA, PARA ELETROCALHA, EM CHAPA DE ACO GALVANIZADO ESPESSURA #22, 100 X 50 MM (L X A)</t>
  </si>
  <si>
    <t>EMENDA INTERNA, TIPO U, BASE LISA, PARA ELETROCALHA, EM CHAPA DE ACO GALVANIZADO ESPESSURA #22, 125 X 50 MM (L X A)</t>
  </si>
  <si>
    <t>EMENDA INTERNA, TIPO U, BASE LISA, PARA ELETROCALHA, EM CHAPA DE ACO GALVANIZADO ESPESSURA #22, 150 X 50 MM (L X A)</t>
  </si>
  <si>
    <t>EMENDA INTERNA, TIPO U, BASE LISA, PARA ELETROCALHA, EM CHAPA DE ACO GALVANIZADO ESPESSURA #22, 200 X 50 MM (L X A)</t>
  </si>
  <si>
    <t>EMENDA INTERNA, TIPO U, BASE LISA, PARA ELETROCALHA, EM CHAPA DE ACO GALVANIZADO ESPESSURA #22, 250 X 50 MM (L X A)</t>
  </si>
  <si>
    <t>EMENDA INTERNA, TIPO U, BASE LISA, PARA ELETROCALHA, EM CHAPA DE ACO GALVANIZADO ESPESSURA #22, 50 X 50 MM (L X A)</t>
  </si>
  <si>
    <t>EMENDA INTERNA, TIPO U, BASE LISA, PARA ELETROCALHA, EM CHAPA DE ACO GALVANIZADO ESPESSURA #22, 75 X 50 MM (L X A)</t>
  </si>
  <si>
    <t>EMENDA PARA CALHA PLUVIAL, PVC, DIAMETRO ENTRE 119 E 170 MM, PARA DRENAGEM PLUVIAL PREDIAL</t>
  </si>
  <si>
    <t>EMULSAO ASFALTICA ANIONICA</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</si>
  <si>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</si>
  <si>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</si>
  <si>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</si>
  <si>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</si>
  <si>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</si>
  <si>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</si>
  <si>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 (HORISTA)</t>
  </si>
  <si>
    <t>ENCANADOR OU BOMBEIRO HIDRAULICO (MENSALISTA)</t>
  </si>
  <si>
    <t>ENCARREGADO GERAL DE OBRAS (HORISTA)</t>
  </si>
  <si>
    <t>ENCARREGADO GERAL DE OBRAS (MENSALISTA)</t>
  </si>
  <si>
    <t>ENDURECEDOR MINERAL DE BASE CIMENTICIA PARA PISO DE CONCRETO</t>
  </si>
  <si>
    <t>ENERGIA ELETRICA ATE 2000 KWH INDUSTRIAL, SEM DEMANDA</t>
  </si>
  <si>
    <t>KWH</t>
  </si>
  <si>
    <t>ENERGIA ELETRICA COMERCIAL, BAIXA TENSAO, RELATIVA AO CONSUMO DE ATE 100 KWH, INCLUINDO ICMS, PIS/PASEP E COFINS</t>
  </si>
  <si>
    <t>ENGATE / RABICHO FLEXIVEL INOX 1/2" X 30 CM</t>
  </si>
  <si>
    <t>ENGATE / RABICHO FLEXIVEL INOX 1/2" X 40 CM</t>
  </si>
  <si>
    <t>ENGATE/RABICHO FLEXIVEL PLASTICO (PVC OU ABS) BRANCO 1/2" X 30 CM</t>
  </si>
  <si>
    <t>ENGATE/RABICHO FLEXIVEL PLASTICO (PVC OU ABS) BRANCO 1/2" X 40 CM</t>
  </si>
  <si>
    <t>ENGENHEIRO CIVIL DE OBRA JUNIOR (HORISTA)</t>
  </si>
  <si>
    <t>ENGENHEIRO CIVIL DE OBRA JUNIOR (MENSALISTA)</t>
  </si>
  <si>
    <t>ENGENHEIRO CIVIL DE OBRA PLENO (HORISTA)</t>
  </si>
  <si>
    <t>ENGENHEIRO CIVIL DE OBRA PLENO (MENSALISTA)</t>
  </si>
  <si>
    <t>ENGENHEIRO CIVIL DE OBRA SENIOR (HORISTA)</t>
  </si>
  <si>
    <t>ENGENHEIRO CIVIL DE OBRA SENIOR (MENSALISTA)</t>
  </si>
  <si>
    <t>ENXADA ESTREITA, EM ACO, *25 X 23* CM, COM CABO DE MADEIRA DE *150* CM</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</si>
  <si>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</si>
  <si>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</si>
  <si>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</si>
  <si>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</si>
  <si>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</si>
  <si>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</si>
  <si>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</si>
  <si>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</si>
  <si>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</si>
  <si>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</si>
  <si>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</si>
  <si>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</si>
  <si>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</si>
  <si>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</si>
  <si>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</si>
  <si>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</si>
  <si>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</si>
  <si>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</si>
  <si>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</si>
  <si>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</si>
  <si>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</si>
  <si>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</si>
  <si>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</si>
  <si>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</si>
  <si>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ESCADA DUPLA DE ABRIR EM ALUMINIO, COM SAPATAS DE BORRACHA, *2,30* X *0,57* M (ALTURA UTIL X LARGURA MINIMA), MODELO PINTOR, 8 DEGRAUS, CAPACIDADE *100* KG</t>
  </si>
  <si>
    <t>ESCADA EXTENSIVEL EM ALUMINIO, COM SAPATAS DE BORRACHA, ALTURA FECHADA 3,60 M, ALTURA ESTENDIDA DE 6,0 A 6,30 M, LARGURA MINIMA DE 35 CM, CACIDADE *120* KG</t>
  </si>
  <si>
    <t>ESCAVADEIRA HIDRAULICA DE BRACO LONGO (LONGO ALCANCE) SOBRE ESTEIRAS, CACAMBA 0,52 M3, PESO OPERACIONAL 24 T, POTENCIA LIQUIDA 155 HP</t>
  </si>
  <si>
    <t>ESCAVADEIRA HIDRAULICA SOBRE ESTEIRAS COM CACAMBA DE 1,20 M3, PESO OPERACIONAL 21 T, POTENCIA BRUTA 155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</si>
  <si>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</si>
  <si>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</si>
  <si>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</si>
  <si>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(DIAMETRO X ESPESSURA), FURO DE 1 1/4",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</si>
  <si>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</si>
  <si>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</si>
  <si>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</si>
  <si>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</si>
  <si>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</si>
  <si>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</si>
  <si>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</si>
  <si>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</si>
  <si>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</si>
  <si>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</si>
  <si>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</si>
  <si>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</si>
  <si>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OU DISTANCIADOR, EM PLASTICO, TIPO APOIO DE CORDOALHA (CARANGUEJO), PARA ARMADURA NEGATIVA E PROTENSAO, COBRIMENTO 50 MM</t>
  </si>
  <si>
    <t>ESPACADOR/SEPARADOR /CENTRALIZADOR DE BARRA DE ACO, PLASTICO, (CHUMBADOR TIPO CARAMBOLA - CB), DIAMETRO INTERNO ATE 20 MM</t>
  </si>
  <si>
    <t>ESPACADOR/SEPARADOR /CENTRALIZADOR DE BARRA DE ACO, PLASTICO, (CHUMBADOR TIPO CARAMBOLA - CB), DIAMETRO INTERNO ENTRE 25 A 32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</si>
  <si>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</si>
  <si>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</si>
  <si>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</si>
  <si>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PLASTICO LISA, LARGURA *10* CM</t>
  </si>
  <si>
    <t>ESPATULA EM ACO INOX COM CABO DE MADEIRA E LARGURA DE *8*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</si>
  <si>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</si>
  <si>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</si>
  <si>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</si>
  <si>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</si>
  <si>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</si>
  <si>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</si>
  <si>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</si>
  <si>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</si>
  <si>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</si>
  <si>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</si>
  <si>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</si>
  <si>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</si>
  <si>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</si>
  <si>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(300 MM), CABO DE ALUMINIO</t>
  </si>
  <si>
    <t>ESQUADRO PARA SOLDA, EM ALUMINIO, 65 MM, COM DUAS MORSAS (GRAMPO SARGENTO)</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</si>
  <si>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</si>
  <si>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</si>
  <si>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</si>
  <si>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</si>
  <si>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</si>
  <si>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</si>
  <si>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</si>
  <si>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</si>
  <si>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EXAMES - HORISTA (COLETADO CAIXA - ENCARGOS COMPLEMENTARES)</t>
  </si>
  <si>
    <t>EXAMES - MENSALISTA (COLETADO CAIXA - ENCARGOS COMPLEMENTARES)</t>
  </si>
  <si>
    <t>EXTENSAO DE SOLDA 201 ACETILENO, E = *1,5 A 2,5* MM (N2)</t>
  </si>
  <si>
    <t>EXTENSAO DE SOLDA 201 GLP, E = *2,5 A 4,0* MM (N4)</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</si>
  <si>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</si>
  <si>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</si>
  <si>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</si>
  <si>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</si>
  <si>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</si>
  <si>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</si>
  <si>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</si>
  <si>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t>
  </si>
  <si>
    <t>EXTREMIDADE PVC PBA, BF, JE, DN 75/ DE 85 MM</t>
  </si>
  <si>
    <t>EXTREMIDADE PVC PBA, PF, JE, DN 100 / DE 110 MM</t>
  </si>
  <si>
    <t>EXTREMIDADE PVC PBA, PF, JE, DN 75 / DE 85 MM</t>
  </si>
  <si>
    <t>EXTREMIDADE/TUBETE PARA HIDROMETRO PVC, COM ROSCA, CURTA, COM BUCHA LATAO, 3/4" OU 1/2"</t>
  </si>
  <si>
    <t>FECHADURA AUXILIAR DE SEGURANCA PARA PORTA EXTERNA, EM ACO INOX, BROCA DE 45 A 55 MM, LINGUETA COM 3 AVANCOS, INCLUINDO 2 CHAVES TIPO CILINDRO</t>
  </si>
  <si>
    <t>FECHADURA BICO DE PAPAGAIO PARA PORTA DE CORRER EXTERNA, EM ACO INOX COM ACABAMENTO CROMADO, MAQUINA COM 45 MM, INCLUINDO CHAVE TIPO CILINDRO</t>
  </si>
  <si>
    <t>FECHADURA BICO DE PAPAGAIO PARA PORTA DE CORRER INTERNA, EM ACO INOX COM ACABAMENTO CROMADO, MAQUINA COM 45 MM, INCLUINDO CHAVE TIPO BIPARTIDA</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</si>
  <si>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</si>
  <si>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</si>
  <si>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</si>
  <si>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</si>
  <si>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</si>
  <si>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</si>
  <si>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 (CONJUNTO DE FECHADURAS)</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</si>
  <si>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</si>
  <si>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</si>
  <si>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</si>
  <si>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</si>
  <si>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</si>
  <si>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</si>
  <si>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</si>
  <si>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</si>
  <si>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</si>
  <si>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 (CONJUNTO DE FECHADURAS)</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</si>
  <si>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</si>
  <si>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</si>
  <si>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</si>
  <si>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</si>
  <si>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</si>
  <si>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</si>
  <si>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</si>
  <si>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</si>
  <si>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</si>
  <si>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</si>
  <si>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</si>
  <si>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</si>
  <si>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</si>
  <si>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</si>
  <si>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</si>
  <si>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</si>
  <si>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</si>
  <si>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</si>
  <si>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</si>
  <si>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</si>
  <si>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</si>
  <si>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</si>
  <si>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</si>
  <si>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</si>
  <si>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</si>
  <si>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</si>
  <si>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</si>
  <si>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</si>
  <si>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</si>
  <si>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</si>
  <si>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</si>
  <si>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</si>
  <si>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</si>
  <si>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 DE SOLDA, POTENCIA 40 W</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</si>
  <si>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</si>
  <si>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</si>
  <si>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</si>
  <si>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</si>
  <si>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</si>
  <si>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</si>
  <si>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EM ACO GALVANIZADO / ZINCADO, DE SOBREPOR, COM COMPRIMENTO DE 3" A 4", CHAPA COM ESPESSURA MINIMA DE 0,90 MM E LARGURA MINIMA DE 3,20 CM (FECHO SIMPLES / LEVE) (INCLUI PARAFUSOS)</t>
  </si>
  <si>
    <t>FERROLHO COM FECHO CHATO E PORTA CADEADO, EM ACO GALVANIZADO / ZINCADO, DE SOBREPOR, COM COMPRIMENTO DE 3" A 4", CHAPA COM ESPESSURA MINIMA DE 1,70 MM E LARGURA MINIMA DE 5,00 CM (FECHO REFORCADO)</t>
  </si>
  <si>
    <t>FERROLHO COM FECHO CHATO E PORTA CADEADO, EM ACO GALVANIZADO / ZINCADO, DE SOBREPOR, COM COMPRIMENTO DE 5", CHAPA COM ESPESSURA MINIMA DE 0,90 MM E LARGURA MINIMA DE 3,20 CM (FECHO SIMPLES)</t>
  </si>
  <si>
    <t>FERROLHO COM FECHO CHATO E PORTA CADEADO, EM ACO GALVANIZADO / ZINCADO, DE SOBREPOR, COM COMPRIMENTO DE 5", CHAPA COM ESPESSURA MINIMA DE 1,70 MM E LARGURA MINIMA DE 5,00 CM (FECHO REFORCADO)</t>
  </si>
  <si>
    <t>FERROLHO COM FECHO CHATO E PORTA CADEADO, EM ACO GALVANIZADO / ZINCADO, DE SOBREPOR, COM COMPRIMENTO DE 6", CHAPA COM ESPESSURA MINIMA DE 0,90 MM E LARGURA MINIMA DE 3,80 CM (FECHO SIMPLES)</t>
  </si>
  <si>
    <t>FERROLHO COM FECHO CHATO E PORTA CADEADO,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</si>
  <si>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</si>
  <si>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</si>
  <si>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</si>
  <si>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</si>
  <si>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</si>
  <si>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</si>
  <si>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</si>
  <si>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FILTRO QUIMICO PARA RESPIRADOR SEMI FACIAL, PROTECAO CONTRA VAPORES ORGANICOS E GASES ACIDOS</t>
  </si>
  <si>
    <t>FINCAPINO CURTO CALIBRE 22, CARGA MEDIA POTENCIA 5 (PARA FERRAMENTA DE ACAO DIRETA) COR VERMELHA</t>
  </si>
  <si>
    <t>CENTO</t>
  </si>
  <si>
    <t>FINCAPINO LONGO CALIBRE 22, CARGA FORTE POTENCIA 7 (PARA FERRAMENTA DE ACAO DIRETA), COR AMARELA</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</si>
  <si>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</si>
  <si>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</si>
  <si>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</si>
  <si>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</si>
  <si>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</si>
  <si>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FITA / CINTA AUTOADESIVA ELASTOMERICA PARA VEDACAO, L= 50 MM, E = 3 MM</t>
  </si>
  <si>
    <t>FITA ACO INOX PARA CINTAR POSTE, L = 19 MM, E = 0,5 MM (ROLO DE 30M)</t>
  </si>
  <si>
    <t>FITA ADESIVA ALUMINIZADA BOPP, L = 50 MM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</si>
  <si>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</si>
  <si>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</si>
  <si>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</si>
  <si>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</si>
  <si>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PAPEL MICROPERFURADO, 50 X 150 MM, PARA TRATAMENTO DE JUNTAS DE CHAPA DE GESSO PARA DRYWALL</t>
  </si>
  <si>
    <t>FITA DE PAPEL REFORCADA COM LAMINA DE METAL PARA REFORCO DE CANTOS DE CHAPA DE GESSO PARA DRYWALL</t>
  </si>
  <si>
    <t>FITA DE VEDACAO ADESIVA, EM ESPUMA POLIETILENO, PRETA, L = 10 MM, E = 4 MM</t>
  </si>
  <si>
    <t>FITA ISOLANTE ADESIVA ANTICHAMA, USO ATE 750 V, EM ROLO DE 19 MM X 20 M</t>
  </si>
  <si>
    <t>FITA ISOLANTE ADESIVA ANTICHAMA, USO ATE 750 V, EM ROLO DE 19 MM X 5 M</t>
  </si>
  <si>
    <t>FITA ISOLANTE DE BORRACHA AUTOFUSAO, USO ATE 69 KV (ALTA TENSAO), LARGURA DE 19 MM</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</si>
  <si>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</si>
  <si>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</si>
  <si>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</si>
  <si>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</si>
  <si>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DE ARQUEAR, EM POLIPROPILENO - PP, PRETA, L = 10 MM, E = 0,65 MM</t>
  </si>
  <si>
    <t>FITA PLASTICA ZEBRADA PARA DEMARCACAO DE AREAS, LARGURA = 7 CM, SEM ADESIVO</t>
  </si>
  <si>
    <t>FITA VEDA ROSCA, EM PTFE, ROLO DE 18 MM X 10 M (L X C)</t>
  </si>
  <si>
    <t>FITA VEDA ROSCA, EM PTFE, ROLO DE 18 MM X 25 M (L X C)</t>
  </si>
  <si>
    <t>FITA VEDA ROSCA, EM PTFE, ROLO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</si>
  <si>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</si>
  <si>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</si>
  <si>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</si>
  <si>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</si>
  <si>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SEXTAVADO DE FERRO GALVANIZADO, COM ROSCA BSP, DE 1 1/2"</t>
  </si>
  <si>
    <t>FLANGE SEXTAVADO DE FERRO GALVANIZADO, COM ROSCA BSP, DE 1 1/4"</t>
  </si>
  <si>
    <t>FLANGE SEXTAVADO DE FERRO GALVANIZADO, COM ROSCA BSP, DE 1"</t>
  </si>
  <si>
    <t>FLANGE SEXTAVADO DE FERRO GALVANIZADO, COM ROSCA BSP, DE 1/2"</t>
  </si>
  <si>
    <t>FLANGE SEXTAVADO DE FERRO GALVANIZADO, COM ROSCA BSP, DE 2 1/2"</t>
  </si>
  <si>
    <t>FLANGE SEXTAVADO DE FERRO GALVANIZADO, COM ROSCA BSP, DE 2"</t>
  </si>
  <si>
    <t>FLANGE SEXTAVADO DE FERRO GALVANIZADO, COM ROSCA BSP, DE 3"</t>
  </si>
  <si>
    <t>FLANGE SEXTAVADO DE FERRO GALVANIZADO, COM ROSCA BSP, DE 3/4"</t>
  </si>
  <si>
    <t>FLANGE SEXTAVADO DE FERRO GALVANIZADO, COM ROSCA BSP, DE 4"</t>
  </si>
  <si>
    <t>FLANGE SEXTAVADO DE FERRO GALVANIZADO, COM ROSCA BSP, DE 6"</t>
  </si>
  <si>
    <t>FORMAO CHANFRADO 1", CABO DE MADEIRA</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</si>
  <si>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</si>
  <si>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</si>
  <si>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</si>
  <si>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</si>
  <si>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</si>
  <si>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</si>
  <si>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</si>
  <si>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APROXIMADA DE 8 MM (COM COLOCACAO / SEM ESTRUTURA METALICA)</t>
  </si>
  <si>
    <t>FORRO DE PVC LISO, BRANCO, REGUA DE 20 CM, ESPESSURA APROXIMADA DE 8 MM, COMPRIMENTO 6 M (SEM COLOCACAO)</t>
  </si>
  <si>
    <t>FORRO DE PVC, FRISADO, BRANCO, REGUA DE 10 CM, ESPESSURA APROXIMADA DE 8 MM E COMPRIMENTO 6 M (SEM COLOCACAO)</t>
  </si>
  <si>
    <t>FORRO DE PVC, FRISADO, BRANCO, REGUA DE 20 CM, ESPESSURA APROXIMADA DE 8 MM E COMPRIMENTO 6 M (SEM COLOCACAO)</t>
  </si>
  <si>
    <t>FOSSA SEPTICA, SEM FILTRO, EM POLIETILENO DE ALTA DENSIDADE (PEAD), PARA 15 A 30 CONTRIBUINTES, CILINDRICA, COM TAMPA, CAPACIDADE APROXIMADA DE *5500* LITROS (NBR 7229)</t>
  </si>
  <si>
    <t>FOSSA SEPTICA, SEM FILTRO, EM POLIETILENO DE ALTA DENSIDADE (PEAD), PARA 4 A 7 CONTRIBUINTES, CILINDRICA, COM TAMPA, CAPACIDADE APROXIMADA DE *1100* LITROS (NBR 7229)</t>
  </si>
  <si>
    <t>FOSSA SEPTICA, SEM FILTRO, EM POLIETILENO DE ALTA DENSIDADE (PEAD), PARA 8 A 14 CONTRIBUINTES, CILINDRICA, COM TAMPA, CAPACIDADE APROXIMADA DE *3000* LITROS (NBR 7229)</t>
  </si>
  <si>
    <t>FOSSA SEPTICA,SEM FILTRO, EM POLIETILENO DE ALTA DENSIDADE (PEAD), PARA 40 A 52 CONTRIBUINTES, CILINDRICA, COM TAMPA,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</si>
  <si>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</si>
  <si>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</si>
  <si>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</si>
  <si>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</si>
  <si>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</si>
  <si>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FURADEIRA ELETRICA DE IMPACTO 1/2", 600 W</t>
  </si>
  <si>
    <t>FURO PARA TORNEIRA OU OUTROS ACESSORIOS EM BANCADA DE MARMORE/ GRANITO OU OUTRO TIPO DE PEDRA NATURAL</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</si>
  <si>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</si>
  <si>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</si>
  <si>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</si>
  <si>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</si>
  <si>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</si>
  <si>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</si>
  <si>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</si>
  <si>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</si>
  <si>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</si>
  <si>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</si>
  <si>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</si>
  <si>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</si>
  <si>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</si>
  <si>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</si>
  <si>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</si>
  <si>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</si>
  <si>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</si>
  <si>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</si>
  <si>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</si>
  <si>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2,4 MM, DIMENSOES 2,0 X 1,0 X 0,5 M (C X L X A)</t>
  </si>
  <si>
    <t>GABIAO TIPO CAIXA, MALHA HEXAGONAL 8 X 10 CM (ZN/AL REVESTIDO COM POLIMERO), FIO DE 2,4 MM, DIMENSOES 2,0 X 1,0 X 1,0 M (C X L X A)</t>
  </si>
  <si>
    <t>GABIAO TIPO CAIXA, MALHA HEXAGONAL 8 X 10 CM (ZN/AL), FIO 2,7 MM, DIMENSOES 2,0 X 1,0 X 0,5 M (C X L X A)</t>
  </si>
  <si>
    <t>GABIAO TIPO CAIXA, MALHA HEXAGONAL 8 X 10 CM (ZN/AL), FIO DE 2,7 MM, DIMENSOES 2,0 X 1,0 X 1,0 M (C X L X A)</t>
  </si>
  <si>
    <t>GABIAO TIPO CAIXA, MALHA HEXAGONAL 8 X 10 CM (ZN/AL), FIO DE 2,7 MM, DIMENSOES 5,0 X 1,0 X 1,0 M (C X L X A)</t>
  </si>
  <si>
    <t>GANCHO CHATO EM ACO GALVANIZADO, L = 110 MM, RECOBRIMENTO = 100MM, SECAO 1/8 X 1/2" (3 MM X 12 MM), PARA FIXAR TELHA DE FIBROCIMENTO ONDULADA</t>
  </si>
  <si>
    <t>GANCHO OLHAL EM ACO GALVANIZADO, ESPESSURA 16MM, ABERTURA 21MM</t>
  </si>
  <si>
    <t>GAS DE COZINHA - GLP</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</si>
  <si>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</si>
  <si>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</si>
  <si>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</si>
  <si>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</si>
  <si>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</si>
  <si>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</si>
  <si>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</si>
  <si>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</si>
  <si>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</si>
  <si>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 (HORISTA)</t>
  </si>
  <si>
    <t>GESSEIRO (MENSALISTA)</t>
  </si>
  <si>
    <t>GESSO COLA, EM PO, PARA FIXACAO DE MOLDURAS, SANCAS E BLOCOS DE GESSO</t>
  </si>
  <si>
    <t>GESSO EM PO PARA REVESTIMENTOS/MOLDURAS/SANCAS E USO GERAL</t>
  </si>
  <si>
    <t>GESSO PROJETADO</t>
  </si>
  <si>
    <t>GONZO DE EMBUTIR, EM LATAO / ZAMAC, *20 X 48* MM, PARA JANELA BASCULANTE / PIVOTANTE, JOGO COM 4 PECAS (PAR)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</si>
  <si>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</si>
  <si>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</si>
  <si>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</si>
  <si>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</si>
  <si>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</si>
  <si>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X 9</t>
  </si>
  <si>
    <t>GRAMPO DE ACO POLIDO 7/8" X 9</t>
  </si>
  <si>
    <t>GRAMPO DE APERTO RAPIDO 18"</t>
  </si>
  <si>
    <t>GRAMPO LINHA VIVA DE LATAO ESTANHADO, DIAMETRO DO CONDUTOR PRINCIPAL DE 10 A 120 MM2, DIAMETRO DA DERIVACAO DE 10 A 70 MM2</t>
  </si>
  <si>
    <t>GRAMPO METALICO TIPO OLHAL PARA HASTE DE ATERRAMENTO DE 1", CONDUTOR DE *10* A 50 MM2</t>
  </si>
  <si>
    <t>GRAMPO METALICO TIPO OLHAL PARA HASTE DE ATERRAMENTO DE 1/2",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</si>
  <si>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</si>
  <si>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</si>
  <si>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</si>
  <si>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</si>
  <si>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</si>
  <si>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N8 EM ACO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</si>
  <si>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</si>
  <si>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</si>
  <si>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</si>
  <si>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</si>
  <si>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</si>
  <si>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</si>
  <si>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</si>
  <si>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 A BASE DE LITIO, DE MULTIPLAS APLICACOES E CONTENDO ADITIVOS DE EXTREMA PRESSAO (GRAU DE VISCOSIDADE NLGI 2)</t>
  </si>
  <si>
    <t>GRELHA FIXA, EM PVC BRANCA, QUADRADA, 150 X 150 MM, PARA RALOS E CAIXAS</t>
  </si>
  <si>
    <t>GRELHA FIXA, PVC CROMADA, REDONDA, 150 MM, PARA RALOS E CAIXAS</t>
  </si>
  <si>
    <t>GRELHA FOFO ARTICULADA, CARGA MAXIMA 1,5 T, *300 X 1000* MM, E= *15* MM</t>
  </si>
  <si>
    <t>GRELHA FOFO SIMPLES COM REQUADRO, CARGA MAXIMA 1,5 T, 150 X 1000 MM, E= *15* MM</t>
  </si>
  <si>
    <t>GRELHA FOFO SIMPLES COM REQUADRO, CARGA MAXIMA 1,5 T, 200 X 1000 MM, E= *15* MM</t>
  </si>
  <si>
    <t>GRELHA FOFO SIMPLES COM REQUADRO, CARGA MAXIMA 12,5 T, *300 X 1000* MM, E= *15* MM, AREA ESTACIONAMENTO CARRO PASSEIO</t>
  </si>
  <si>
    <t>GRUA ASCENCIONAL, LANCA DE 30 M, CAPACIDADE DE 1,0 T A 30 M, ALTURA ATE 39 M</t>
  </si>
  <si>
    <t>GRUA ASCENCIONAL, LANCA DE 42 M, CAPACIDADE DE 1,5 T A 30 M, ALTURA ATE 39 M</t>
  </si>
  <si>
    <t>GRUPO GERADOR DE SOLDA ELETRICA, COM MAQUINA DE SOLDA, ATE 400 AMPERES E GERADOR A DIESEL 60 CV, MOTOR 4 CILINDROS, TANQUE COMBUST., CARENAGEM DE PROTECAO SOBRE RODAS</t>
  </si>
  <si>
    <t>GRUPO GERADOR DIESEL, COM CARENAGEM, POTENCIA STANDART ENTRE 250 E 260 KVA, VELOCIDADE DE 1800 RPM, FREQUENCIA DE 60 HZ</t>
  </si>
  <si>
    <t>GRUPO GERADOR DIESEL, SEM CARENAGEM, POTENCIA STANDART ENTRE 80 E 90 KVA, VELOCIDADE DE 1800 RPM, FREQUENCIA DE 60 HZ</t>
  </si>
  <si>
    <t>GRUPO GERADOR ESTACIONARIO, MOTOR DIESEL POTENCIA 170 KVA</t>
  </si>
  <si>
    <t>GRUPO GERADOR ESTACIONARIO, POTENCIA 150 KVA, MOTOR DIESEL</t>
  </si>
  <si>
    <t>GRUPO GERADOR REBOCAVEL, POTENCIA *66* KVA, MOTOR A DIESEL</t>
  </si>
  <si>
    <t>GUARNICAO / ALIZAR / VISTA LISA EM MADEIRA MACICA, PARA PORTA, E = *1* CM, L = *5* CM, CEDRINHO / ANGELIM COMERCIAL / TAURI/ CURUPIXA / PEROBA / CUMARU OU EQUIVALENTE DA REGIAO</t>
  </si>
  <si>
    <t>GUARNICAO / ALIZAR / VISTA LISA EM MADEIRA MACICA, PARA PORTA,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</si>
  <si>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</si>
  <si>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</si>
  <si>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</si>
  <si>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</si>
  <si>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</si>
  <si>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</si>
  <si>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</si>
  <si>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</si>
  <si>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3300 KG, MOMENTO MAXIMO DE CARGA 5,8 TM, ALCANCE MAXIMO HORIZONTAL 7,60 M, PARA MONTAGEM SOBRE CHASSI DE CAMINHAO PBT MINIMO 8000 KG (INCLUI MONTAGEM, NAO INCLUI CAMINHAO)</t>
  </si>
  <si>
    <t>GUINDAUTO HIDRAULICO, CAPACIDADE MAXIMA DE CARGA 6200 KG, MOMENTO MAXIMO DE CARGA 11,7 TM, ALCANCE MAXIMO HORIZONTAL 9,70 M, PARA MONTAGEM SOBRE CHASSI DE CAMINHAO PBT MINIMO 13000 KG (INCLUI MONTAGEM, NAO INCLUI CAMINHAO)</t>
  </si>
  <si>
    <t>GUINDAUTO HIDRAULICO, CAPACIDADE MAXIMA DE CARGA 8500 KG, MOMENTO MAXIMO DE CARGA 30,4 TM, ALCANCE MAXIMO HORIZONTAL 14,30 M, PARA MONTAGEM SOBRE CHASSI DE CAMINHAO PBT MINIMO 23000 KG (INCLUI MONTAGEM, NAO INCLUI CAMINHAO)</t>
  </si>
  <si>
    <t>HASTE ANCORA EM ACO GALVANIZADO, DIMENSOES 16 MM X 2000 MM</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</si>
  <si>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</si>
  <si>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</si>
  <si>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</si>
  <si>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HASTE DE ATERRAMENTO EM ACO GALVANIZADO TIPO CANTONEIRA COM 2,00 M DE COMPRIMENTO, 25 X 25 MM E CHAPA DE 3/16"</t>
  </si>
  <si>
    <t>HASTE PARA PERFURATRIZ DE ESTEIRA T38, D= 1 1/2" X *3 M*, PARA PROLONGAR BROCA</t>
  </si>
  <si>
    <t>HASTE RETA DE ACO GALVANIZADO, H = *30* CM, BASE RETANGULAR, PARA FIXACAO DE CONCERTINA SIMPLES DE 30 CM (NAO INCLUI OS FIXADORES)</t>
  </si>
  <si>
    <t>HASTE RETA PARA GANCHO DE FERRO GALVANIZADO, COM ROSCA 1/4" X 30 CM PARA FIXACAO DE TELHA METALICA, INCLUI PORCA E ARRUELAS DE VEDACAO</t>
  </si>
  <si>
    <t>HASTE RETA PARA GANCHO DE FERRO GALVANIZADO, COM ROSCA 1/4"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</si>
  <si>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</si>
  <si>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</si>
  <si>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</si>
  <si>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</si>
  <si>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</si>
  <si>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</si>
  <si>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</si>
  <si>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</si>
  <si>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</si>
  <si>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</si>
  <si>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</si>
  <si>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</si>
  <si>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</si>
  <si>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</si>
  <si>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TELEMETRIA (SEM CONEXOES)</t>
  </si>
  <si>
    <t>HIDROMETRO WOLTMANN, DN 3", VAZAO MAXIMA DE 80 M3/H, PARA AGUA POTAVEL FRIA, RELOJOARIA PLANA, TURBINA HORIZONTAL, EQUIPADO COM TELEMETRIA (SEM CONEXOES)</t>
  </si>
  <si>
    <t>IMPERMEABILIZADOR (HORISTA)</t>
  </si>
  <si>
    <t>IMPERMEABILIZADOR (MENSALISTA)</t>
  </si>
  <si>
    <t>IMPERMEABILIZANTE FLEXIVEL BRANCO DE BASE ACRILICA PARA COBERTURAS</t>
  </si>
  <si>
    <t>IMPERMEABILIZANTE INCOLOR, BASE SILICONE, PARA TRATAMENTO DE FACHADAS, TELHAS, PEDRAS E OUTRAS SUPERFICIES</t>
  </si>
  <si>
    <t>IMUNIZANTE PARA MADEIRA, INCOLOR</t>
  </si>
  <si>
    <t>INSTALADOR DE TUBULACOES (TUBOS/EQUIPAMENTOS) (MENSALISTA)</t>
  </si>
  <si>
    <t>INSTALADOR DE TUBULACOES - TUBOS/EQUIPAMENTOS (HORISTA)</t>
  </si>
  <si>
    <t>INTERRUPTOR BIPOLAR 10A, 250V, CONJUNTO MONTADO PARA EMBUTIR 4" X 2" (PLACA + SUPORTE + MODULO)</t>
  </si>
  <si>
    <t>INTERRUPTOR BIPOLAR SIMPLES 10 A, 250 V (APENAS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</si>
  <si>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</si>
  <si>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</si>
  <si>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</si>
  <si>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</si>
  <si>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</si>
  <si>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+ 2 INTERRUPTORES PARALELOS 10A, 250V, CONJUNTO MONTADO PARA EMBUTIR 4" X 2" (PLACA + SUPORTE + MODULOS)</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</si>
  <si>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</si>
  <si>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</si>
  <si>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</si>
  <si>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</si>
  <si>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</si>
  <si>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+ 2 MODULOS)</t>
  </si>
  <si>
    <t>INTERRUPTOR SIMPLES 10A, 250V, CONJUNTO MONTADO PARA SOBREPOR 4" X 2" (CAIXA + MODULO)</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</si>
  <si>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</si>
  <si>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</si>
  <si>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</si>
  <si>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+ 1 INTERRUPTOR PARALELO 10A, 250V, CONJUNTO MONTADO PARA EMBUTIR 4" X 2" (PLACA + SUPORTE + MODULOS)</t>
  </si>
  <si>
    <t>INTERRUPTORES SIMPLES (2 MODULOS) + TOMADA 2P+T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</si>
  <si>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</si>
  <si>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</si>
  <si>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*7000* W, TENSAO DE 220 V, TURBO VENTILADO, PROTECAO POR TERMOSTATO,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</si>
  <si>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</si>
  <si>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</si>
  <si>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</si>
  <si>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</si>
  <si>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</si>
  <si>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</si>
  <si>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</si>
  <si>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</si>
  <si>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</si>
  <si>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BASCULANTE, EM ALUMINIO PERFIL 20, 80 X 60 CM (A X L), 4 FLS (1 FIXA E 3 MOVEIS), ACABAMENTO BRANCO OU BRILHANTE, BATENTE DE 3 A 4 CM, COM VIDRO 4 MM, SEM GUARNICAO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</si>
  <si>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</si>
  <si>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</si>
  <si>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</si>
  <si>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</si>
  <si>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PINUS/EUCALIPTO/TAUARI/VIROLA OU EQUIVALENTE DA REGIAO, CAIXA DO BATENTE/MARCO *10* CM, 2 FOLHAS DE ABRIR TIPO VENEZIANA E 2 FOLHAS GUILHOTINA PARA VIDRO, COM FERRAGENS (SEM VIDRO, SEM GUARNICAO/ALIZAR E SEM ACABAMENTO)</t>
  </si>
  <si>
    <t>JANELA DE CORRER, ACO, BATENTE/REQUADRO DE 6 A 14 CM, COM DIVISAO HORIZ, PINT ANTICORROSIVA, SEM VIDRO, BANDEIRA COM BASCULA, 4 FLS, 120 X 150 CM (A X L)</t>
  </si>
  <si>
    <t>JANELA DE CORRER, EM ALUMINIO PERFIL 25, 100 X 120 CM (A X L), 2 FLS MOVEIS, SEM BANDEIRA, ACABAMENTO BRANCO OU BRILHANTE, BATENTE DE 6 A 7 CM, COM VIDRO 4 MM, SEM GUARNICAO</t>
  </si>
  <si>
    <t>JANELA DE CORRER, EM ALUMINIO PERFIL 25, 100 X 150 CM (A X L), 2 FLS MOVEIS, SEM BANDEIRA, ACABAMENTO BRANCO OU BRILHANTE, BATENTE DE 6 A 7 CM, COM VIDRO 4 MM, SEM GUARNICAO</t>
  </si>
  <si>
    <t>JANELA DE CORRER, EM ALUMINIO PERFIL 25, 100 X 150 CM (A X L), 4 FLS MOVEIS, SEM BANDEIRA, ACABAMENTO BRANCO OU BRILHANTE, BATENTE DE 6 A 7 CM, COM VIDRO 4 MM, SEM GUARNICAO/ALIZAR</t>
  </si>
  <si>
    <t>JANELA DE CORRER, EM ALUMINIO PERFIL 25, 100 X 200 CM (A X L), 4 FLS, SEM BANDEIRA, ACABAMENTO BRANCO OU BRILHANTE, BATENTE DE 6 A 7 CM, COM VIDRO 4 MM, SEM GUARNICAO/ALIZAR</t>
  </si>
  <si>
    <t>JANELA DE CORRER, EM ALUMINIO PERFIL 25, 120 X 150 CM (A X L), 4 FLS, BANDEIRA COM BASCULA, ACABAMENTO BRANCO OU BRILHANTE, BATENTE/REQUADRO DE 6 A 14 CM, COM VIDRO 4 MM,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</si>
  <si>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</si>
  <si>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PERFIL 20, 60 X 80 CM (A X L), BATENTE/REQUADRO DE 3 A 14 CM, COM VIDRO 4 MM, SEM GUARNICAO/ALIZAR, ACABAMENTO ALUM BRANCO OU BRILHANTE</t>
  </si>
  <si>
    <t>JANELA INTEGRADA VENEZIANA EM ALUMINIO PERFIL 25, 120 X 120 CM (A X L), 2 FLS (2 VIDROS) E VENEZIANA COM ACIONAMENTO MANUAL, SEM BANDEIRA, ACABAMENTO BRILHANTE, BATENTE DE 11,50 A 12,50 CM, COM VIDRO 4 MM, INCLUSO GUARNICAO</t>
  </si>
  <si>
    <t>JANELA MAXIM-AR EM MADEIRA CEDRINHO/ ANGELIM COMERCIAL/ CURUPIXA/ CUMARU OU EQUIVALENTE DA REGIAO, CAIXA DO BATENTE/MARCO *10* CM, 1 FOLHA PARA VIDRO, COM GUARNICAO/ALIZAR, COM FERRAGENS, (SEM VIDRO E SEM ACABAMENTO)</t>
  </si>
  <si>
    <t>JANELA MAXIM-AR, ACO GALVANIZADO PINT. ANTICORROSIVA, COM BATENTE/REQUADRO DE 6 A 14 CM, SEM VIDRO, COM GRADE, 1 FL, 60 X 80 CM (A X L)</t>
  </si>
  <si>
    <t>JANELA MAXIM-AR, EM ALUMINIO PERFIL 25, 60 X 80 CM (A X L), ACABAMENTO BRANCO OU BRILHANTE, BATENTE DE 4 A 5 CM, COM VIDRO 4 MM, SEM GUARNICAO/ALIZAR</t>
  </si>
  <si>
    <t>JANELA VENEZIANA DE CORRER, EM ALUMINIO PERFIL 25, 100 X 120 CM (A X L), 3 FLS (2 VENEZIANAS E 1 VIDRO), SEM BANDEIRA, ACABAMENTO BRANCO OU BRILHANTE, BATENTE DE 8 A 9 CM, COM VIDRO 4 MM, SEM GUARNICAO/ALIZAR</t>
  </si>
  <si>
    <t>JANELA VENEZIANA DE CORRER, EM ALUMINIO PERFIL 25, 100 X 150 CM (A X L), 6 FLS (4 VENEZIANAS E 2 VIDROS), SEM BANDEIRA, ACABAMENTO BRANCO OU BRILHANTE, BATENTE DE 8 A 9 CM, COM VIDRO 4 MM, SEM GUARNICAO / ALIZAR</t>
  </si>
  <si>
    <t>JARDINEIRO (HORISTA)</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</si>
  <si>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</si>
  <si>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</si>
  <si>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</si>
  <si>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</si>
  <si>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</si>
  <si>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</si>
  <si>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</si>
  <si>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</si>
  <si>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</si>
  <si>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114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</si>
  <si>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</si>
  <si>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</si>
  <si>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</si>
  <si>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</si>
  <si>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</si>
  <si>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</si>
  <si>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</si>
  <si>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</si>
  <si>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COR MARROM, PARA AGUA FRIA PREDIAL</t>
  </si>
  <si>
    <t>JOELHO DE REDUCAO, PVC SOLDAVEL, 90 GRAUS, 32 MM X 25 MM, COR MARROM, PARA AGUA FRIA PREDIAL</t>
  </si>
  <si>
    <t>JOELHO DE REDUCAO, PVC, ROSCAVEL, 90 GRAUS, 1" X 3/4", COR BRANCA, PARA AGUA FRIA PREDIAL</t>
  </si>
  <si>
    <t>JOELHO DE REDUCAO, PVC, ROSCAVEL, 90 GRAUS, 3/4" X 1/2", COR BRANCA,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</si>
  <si>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</si>
  <si>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</si>
  <si>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</si>
  <si>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F/F, DN 20 MM, PARA AGUA QUENTE PREDIAL</t>
  </si>
  <si>
    <t>JOELHO PPR 45 GRAUS, SOLDAVEL, F/F, DN 25 MM, PARA AGUA QUENTE PREDIAL</t>
  </si>
  <si>
    <t>JOELHO PPR 45 GRAUS, SOLDAVEL, F/F, DN 40 MM, PARA AQUA QUENTE E FRIA PREDIAL</t>
  </si>
  <si>
    <t>JOELHO PPR 45 GRAUS, SOLDAVEL, F/F, DN 50 MM, PARA AQUA QUENTE E FRIA PREDIAL</t>
  </si>
  <si>
    <t>JOELHO PPR 45 GRAUS, SOLDAVEL, F/F, DN 63 MM, PARA AQUA QUENTE E FRIA PREDIAL</t>
  </si>
  <si>
    <t>JOELHO PPR 45 GRAUS, SOLDAVEL, F/F, DN 75 MM, PARA AQUA QUENTE E FRIA PREDIAL</t>
  </si>
  <si>
    <t>JOELHO PPR 45 GRAUS, SOLDAVEL, F/F, DN 90 MM, PARA AQUA QUENTE E FRIA PREDIAL</t>
  </si>
  <si>
    <t>JOELHO PPR, 45 GRAUS, SOLDAVEL, F/F, DN 32 MM, PARA AGUA QUENTE PREDIAL</t>
  </si>
  <si>
    <t>JOELHO PPR, 90 GRAUS, SOLDAVEL, F/F, DN 110 MM, PARA AGUA QUENTE PREDIAL</t>
  </si>
  <si>
    <t>JOELHO PPR, 90 GRAUS, SOLDAVEL, F/F, DN 20 MM, PARA AGUA QUENTE PREDIAL</t>
  </si>
  <si>
    <t>JOELHO PPR, 90 GRAUS, SOLDAVEL, F/F, DN 25 MM, PARA AGUA QUENTE PREDIAL</t>
  </si>
  <si>
    <t>JOELHO PPR, 90 GRAUS, SOLDAVEL, F/F, DN 32 MM, PARA AGUA QUENTE PREDIAL</t>
  </si>
  <si>
    <t>JOELHO PPR, 90 GRAUS, SOLDAVEL, F/F, DN 40 MM, PARA AGUA QUENTE PREDIAL</t>
  </si>
  <si>
    <t>JOELHO PPR, 90 GRAUS, SOLDAVEL, F/F, DN 50 MM, PARA AGUA QUENTE PREDIAL</t>
  </si>
  <si>
    <t>JOELHO PPR, 90 GRAUS, SOLDAVEL, F/F, DN 63 MM, PARA AGUA QUENTE PREDIAL</t>
  </si>
  <si>
    <t>JOELHO PPR, 90 GRAUS, SOLDAVEL, F/F, DN 75 MM, PARA AGUA QUENTE PREDIAL</t>
  </si>
  <si>
    <t>JOELHO PPR, 90 GRAUS, SOLDAVEL, F/F, DN 90 MM, PARA AGUA QUENTE PREDIAL</t>
  </si>
  <si>
    <t>JOELHO PVC COM VISITA, 90 GRAUS, DN 100 X 50 MM, SERIE NORMAL, PARA ESGOTO PREDIAL</t>
  </si>
  <si>
    <t>JOELHO PVC, 90 GRAUS, ROSCAVEL, 1 1/4", COR BRANCA, AGUA FRIA PREDIAL</t>
  </si>
  <si>
    <t>JOELHO PVC, COM BOLSA E ANEL, 90 GRAUS, DN 40 X *38* MM, SERIE NORMAL, PARA ESGOTO PREDIAL</t>
  </si>
  <si>
    <t>JOELHO PVC, ROSCAVEL, 45 GRAUS, 1", COR BRANCA, PARA AGUA FRIA PREDIAL</t>
  </si>
  <si>
    <t>JOELHO PVC, ROSCAVEL, 45 GRAUS, 1/2", COR BRANCA, PARA AGUA FRIA PREDIAL</t>
  </si>
  <si>
    <t>JOELHO PVC, ROSCAVEL, 45 GRAUS, 3/4", COR BRANCA, PARA AGUA FRIA PREDIAL</t>
  </si>
  <si>
    <t>JOELHO PVC, ROSCAVEL, 90 GRAUS, 1", COR BRANCA, PARA AGUA FRIA PREDIAL</t>
  </si>
  <si>
    <t>JOELHO PVC, ROSCAVEL, 90 GRAUS, 1/2", COR BRANCA, PARA AGUA FRIA PREDIAL</t>
  </si>
  <si>
    <t>JOELHO PVC, ROSCAVEL, 90 GRAUS, 3/4", COR BRANCA, PARA AGUA FRIA PREDIAL</t>
  </si>
  <si>
    <t>JOELHO PVC, SOLDAVEL COM ROSCA, 90 GRAUS, 20 MM X 1/2", COR MARROM, PARA AGUA FRIA PREDIAL</t>
  </si>
  <si>
    <t>JOELHO PVC, SOLDAVEL COM ROSCA, 90 GRAUS, 25 MM X 1/2", COR MARROM, PARA AGUA FRIA PREDIAL</t>
  </si>
  <si>
    <t>JOELHO PVC, SOLDAVEL COM ROSCA, 90 GRAUS, 25 MM X 3/4", COR MARROM, PARA AGUA FRIA PREDIAL</t>
  </si>
  <si>
    <t>JOELHO PVC, SOLDAVEL COM ROSCA, 90 GRAUS, 32 MM X 3/4", COR MARROM, PARA AGUA FRIA PREDIAL</t>
  </si>
  <si>
    <t>JOELHO PVC, SOLDAVEL, 90 GRAUS, 110 MM, COR MARROM, PARA AGUA FRIA PREDIAL</t>
  </si>
  <si>
    <t>JOELHO PVC, SOLDAVEL, 90 GRAUS, 20 MM, COR MARROM, PARA AGUA FRIA PREDIAL</t>
  </si>
  <si>
    <t>JOELHO PVC, SOLDAVEL, 90 GRAUS, 25 MM, COR MARROM, PARA AGUA FRIA PREDIAL</t>
  </si>
  <si>
    <t>JOELHO PVC, SOLDAVEL, 90 GRAUS, 32 MM, COR MARROM, PARA AGUA FRIA PREDIAL</t>
  </si>
  <si>
    <t>JOELHO PVC, SOLDAVEL, 90 GRAUS, 40 MM, COR MARROM, PARA AGUA FRIA PREDIAL</t>
  </si>
  <si>
    <t>JOELHO PVC, SOLDAVEL, 90 GRAUS, 50 MM, COR MARROM, PARA AGUA FRIA PREDIAL</t>
  </si>
  <si>
    <t>JOELHO PVC, SOLDAVEL, 90 GRAUS, 60 MM, COR MARROM, PARA AGUA FRIA PREDIAL</t>
  </si>
  <si>
    <t>JOELHO PVC, SOLDAVEL, 90 GRAUS, 85 MM, COR MARROM, PARA AGUA FRIA PREDIAL</t>
  </si>
  <si>
    <t>JOELHO PVC, SOLDAVEL, BB, 45 GRAUS, DN 40 MM, PARA ESGOTO PREDIAL</t>
  </si>
  <si>
    <t>JOELHO PVC, SOLDAVEL, BB, 90 GRAUS, SEM ANEL, DN 40 MM, PARA ESGOTO PREDIAL SECUNDARIO</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</si>
  <si>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</si>
  <si>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</si>
  <si>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</si>
  <si>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</si>
  <si>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</si>
  <si>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</si>
  <si>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</si>
  <si>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</si>
  <si>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</si>
  <si>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</si>
  <si>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</si>
  <si>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</si>
  <si>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</si>
  <si>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</si>
  <si>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</si>
  <si>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</si>
  <si>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</si>
  <si>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</si>
  <si>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</si>
  <si>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</si>
  <si>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</si>
  <si>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</si>
  <si>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</si>
  <si>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</si>
  <si>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20 MM, COR MARROM, PARA AGUA FRIA PREDIAL</t>
  </si>
  <si>
    <t>JOELHO, PVC SOLDAVEL, 45 GRAUS, 25 MM, COR MARROM, PARA AGUA FRIA PREDIAL</t>
  </si>
  <si>
    <t>JOELHO, PVC SOLDAVEL, 45 GRAUS, 32 MM, COR MARROM, PARA AGUA FRIA PREDIAL</t>
  </si>
  <si>
    <t>JOELHO, PVC SOLDAVEL, 45 GRAUS, 40 MM, COR MARROM, PARA AGUA FRIA PREDIAL</t>
  </si>
  <si>
    <t>JOELHO, PVC SOLDAVEL, 45 GRAUS, 50 MM, COR MARROM, PARA AGUA FRIA PREDIAL</t>
  </si>
  <si>
    <t>JOELHO, PVC SOLDAVEL, 45 GRAUS, 60 MM, COR MARROM, PARA AGUA FRIA PREDIAL</t>
  </si>
  <si>
    <t>JOELHO, PVC SOLDAVEL, 45 GRAUS, 75 MM, COR MARROM, PARA AGUA FRIA PREDIAL</t>
  </si>
  <si>
    <t>JOELHO, PVC SOLDAVEL, 45 GRAUS, 85 MM, COR MARROM, PARA AGUA FRIA PREDIAL</t>
  </si>
  <si>
    <t>JOELHO, PVC SOLDAVEL, 90 GRAUS, 75 MM, COR MARROM, PARA AGUA FRIA PREDIAL</t>
  </si>
  <si>
    <t>JOELHO/COTOVELO 90 GRAUS, METALICO, PARA CONEXAO COM ANEL DESLIZANTE, DN 16 MM, EM TUBO PEX PARA INST. AGUA QUENTE/FRIA</t>
  </si>
  <si>
    <t>JOELHO/COTOVELO 90 GRAUS, METALICO, PARA CONEXAO COM ANEL DESLIZANTE, DN 20 MM, EM TUBO PEX PARA INST. AGUA QUENTE/FRIA</t>
  </si>
  <si>
    <t>JOELHO/COTOVELO 90 GRAUS, METALICO, PARA CONEXAO COM ANEL DESLIZANTE, DN 25 MM, EM TUBO PEX PARA INST. AGUA QUENTE/FRIA</t>
  </si>
  <si>
    <t>JOELHO/COTOVELO 90 GRAUS, METALICO, PARA CONEXAO COM ANEL DESLIZANTE, DN 32 MM,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</si>
  <si>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</si>
  <si>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</si>
  <si>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</si>
  <si>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JOELHO/COTOVELO 90 GRAUS, ROSCA FEMEA MOVEL, METALICO, PARA CONEXAO COM ANEL DESLIZANTE, DN 20 MM X 3/4",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</si>
  <si>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</si>
  <si>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</si>
  <si>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</si>
  <si>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</si>
  <si>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ROSCA FEMEA TERMINAL, PLASTICO, PARA CONEXAO COM CRIMPAGEM, DN 16 MM X 1/2", EM TUBO PEX PARA INST. AGUA QUENTE/FRIA</t>
  </si>
  <si>
    <t>JOELHO/COTOVELO 90 GRAUS, ROSCA FEMEA TERMINAL, PLASTICO, PARA CONEXAO COM CRIMPAGEM, DN 20 MM X 1/2", EM TUBO PEX PARA INST. AGUA QUENTE/FRIA</t>
  </si>
  <si>
    <t>JOELHO/COTOVELO 90 GRAUS, ROSCA FEMEA TERMINAL, PLASTICO, PARA CONEXAO COM CRIMPAGEM, DN 20 MM X 3/4", EM TUBO PEX PARA INST. AGUA QUENTE/FRIA</t>
  </si>
  <si>
    <t>JOELHO/COTOVELO 90 GRAUS, ROSCA FEMEA TERMINAL, PLASTICO, PARA CONEXAO COM CRIMPAGEM, DN 25 MM X 1/2", EM TUBO PEX PARA INST. AGUA QUENTE/FRIA</t>
  </si>
  <si>
    <t>JOELHO/COTOVELO 90 GRAUS, ROSCA FEMEA, COM BASE FIXA, METALICO, PARA CONEXAO COM ANEL DESLIZANTE, DN 16 MM X 1/2", EM TUBO PEX PARA INST. AGUA QUENTE/FRIA</t>
  </si>
  <si>
    <t>JOELHO/COTOVELO 90 GRAUS, ROSCA FEMEA, COM BASE FIXA, METALICO, PARA CONEXAO COM ANEL DESLIZANTE, DN 20 MM X 1/2", EM TUBO PEX PARA INST. AGUA QUENTE/FRIA</t>
  </si>
  <si>
    <t>JOELHO/COTOVELO 90 GRAUS, ROSCA FEMEA, COM BASE FIXA, METALICO, PARA CONEXAO COM ANEL DESLIZANTE, DN 25 MM X 3/4", EM TUBO PEX PARA INST. AGUA QUENTE/FRIA</t>
  </si>
  <si>
    <t>JOGO DE CHAVES ALLEN LONGAS HEXAGONAIS DE 1,5 MM A 10 MM - 9 PECAS</t>
  </si>
  <si>
    <t>JOGO DE CHAVES DE FENDA E PHILLIPS ISOLADAS, 1000 V - *6* PECAS</t>
  </si>
  <si>
    <t>JOGO DE TRANQUETA E ROSETA QUADRADA DE SOBREPOR SEM FUROS, EM LATAO CROMADO, *50 X 50* MM, PARA FECHADURA DE PORTA DE BANHEIRO</t>
  </si>
  <si>
    <t>JOGO DE TRANQUETA E ROSETA REDONDA DE SOBREPOR SEM FUROS, EM LATAO CROMADO, DIAMETRO *50* MM, PARA FECHADURA DE PORTA DE BANHEIRO</t>
  </si>
  <si>
    <t>JOGO SERRA COPO COM 6 SERRAS, DIAMETRO VARIANDO DE 15 MM A 60 MM</t>
  </si>
  <si>
    <t>JUNCAO 2 GARRAS PARA FITA PERFURADA</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</si>
  <si>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</si>
  <si>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</si>
  <si>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</si>
  <si>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DUPLA, PVC SERIE R, DN 100 X 100 X 100 MM, PARA ESGOTO PREDIAL</t>
  </si>
  <si>
    <t>JUNCAO DUPLA, PVC SOLDAVEL, DN 100 X 100 X 100 MM, SERIE NORMAL PARA ESGOTO PREDIAL</t>
  </si>
  <si>
    <t>JUNCAO INVERTIDA, PVC SOLDAVEL, 75 X 75 MM, SERIE NORMAL PARA ESGOTO PREDIAL</t>
  </si>
  <si>
    <t>JUNCAO SIMPLES DE REDUCAO, PVC, DN 100 X 50 MM, SERIE NORMAL PARA ESGOTO PREDIAL</t>
  </si>
  <si>
    <t>JUNCAO SIMPLES DE REDUCAO, PVC, DN 100 X 75 MM, SERIE NORMAL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</si>
  <si>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</si>
  <si>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</si>
  <si>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</si>
  <si>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</si>
  <si>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</si>
  <si>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</si>
  <si>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</si>
  <si>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45 GRAUS, DN 100 X 100 MM, SERIE NORMAL PARA ESGOTO PREDIAL</t>
  </si>
  <si>
    <t>JUNCAO SIMPLES, PVC, 45 GRAUS, DN 40 X 40 MM, SERIE NORMAL PARA ESGOTO PREDIAL</t>
  </si>
  <si>
    <t>JUNCAO SIMPLES, PVC, 45 GRAUS, DN 50 X 50 MM, SERIE NORMAL PARA ESGOTO PREDIAL</t>
  </si>
  <si>
    <t>JUNCAO SIMPLES, PVC, 45 GRAUS, DN 75 X 75 MM, SERIE NORMAL PARA ESGOTO PREDIAL</t>
  </si>
  <si>
    <t>JUNCAO, PVC, 45 GRAUS, JE, BBB, DN 150 MM, PARA TUBO CORRUGADO E/OU LISO, REDE COLETORA DE ESGOTO</t>
  </si>
  <si>
    <t>JUNTA DE EXPANSAO BRONZE/LATAO, PONTA X PONTA, 35 MM</t>
  </si>
  <si>
    <t>JUNTA DE EXPANSAO BRONZE/LATAO, PONTA X PONTA, 42 MM</t>
  </si>
  <si>
    <t>JUNTA DE EXPANSAO BRONZE/LATAO, PONTA X PONTA, 54 MM</t>
  </si>
  <si>
    <t>JUNTA DE EXPANSAO BRONZE/LATAO, PONTA X PONTA, 66 MM</t>
  </si>
  <si>
    <t>JUNTA DE EXPANSAO DE COBRE, PONTA X PONTA, 15 MM</t>
  </si>
  <si>
    <t>JUNTA DE EXPANSAO DE COBRE, PONTA X PONTA, 22 MM</t>
  </si>
  <si>
    <t>JUNTA DE EXPANSAO DE COBRE,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</si>
  <si>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</si>
  <si>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</si>
  <si>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</si>
  <si>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</si>
  <si>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</si>
  <si>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</si>
  <si>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</si>
  <si>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</si>
  <si>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</si>
  <si>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INSTAL. PEX, QUADRO METALICO C/ TRAVESSA C/ FURO P/ESGOTO DN 50 MM E FUROS SUPERIORES P/AGUA, *340* X *650* MM (L X H), P/ CONEXAO COM ANEL DESLIZANTE (CONJUNTO COMPLETO)</t>
  </si>
  <si>
    <t>KIT CHASSI COZINHA, CUBA SIMPLES SEM MAQUINA LAVAR LOUCA, INSTAL. PEX, QUADRO METALICO C/ TRAVESSA COM FURO P/ESGOTO DN 50 MM E FUROS SUPERIORES P/AGUA, *340* X *650* MM (L X H), P/ CONEXAO COM CRIMPAGEM (CONJUNTO COMPLETO)</t>
  </si>
  <si>
    <t>KIT CHASSI TANQUE E MAQUINA LAVAR ROUPA, INSTAL. PEX, QUADRO METALICO C/ TRAVESSA C/ FURO P/ ESGOTO DN 50 MM, FURO LATERAL P/ MAQUINA E FUROS SUPERIORES P/ AGUA, *344* X *442* MM (L X H), P/ CONEXAO COM ANEL DESLIZANTE (CONJUNTO COMPLETO)</t>
  </si>
  <si>
    <t>KIT CHASSI TANQUE E MAQUINA LAVAR ROUPA, INSTAL. PEX, QUADRO METALICO C/ TRAVESSA C/ FURO P/ ESGOTO DN 50 MM, FURO LATERAL P/MAQUINA E FUROS SUPERIORES P/AGUA, *344* X *442* MM (L X H), P/ CONEXAO COM CRIMPAGEM (CONJUNTO COMPLETO)</t>
  </si>
  <si>
    <t>KIT CHUVEIRO, INSTAL. PEX, QUADRO METALICO C/ 2 TRAVESSAS, SUPERIOR C/ ESPERA P/ CHUVEIRO, INFERIOR C/ 2 REGISTROS DE PRESSAO 1/2", *390* X *900* MM (L X H), CONEXAO COM ANEL DESLIZANTE (CONJUNTO COMPLETO)</t>
  </si>
  <si>
    <t>KIT CHUVEIRO, INSTAL. PEX, QUADRO METALICO C/2 TRAVESSAS, SUPERIOR C/ ESPERA P/ CHUVEIRO E INFERIOR C/2 REGISTROS DE PRESSAO 1/2", *390* X *900* MM (L X H), CONEXAO COM CRIMPAGEM (CONJUNTO COMPLETO)</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</si>
  <si>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</si>
  <si>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</si>
  <si>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</si>
  <si>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</si>
  <si>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</si>
  <si>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</si>
  <si>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</si>
  <si>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</si>
  <si>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</si>
  <si>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</si>
  <si>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</si>
  <si>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</si>
  <si>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</si>
  <si>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</si>
  <si>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</si>
  <si>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</si>
  <si>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</si>
  <si>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</si>
  <si>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</si>
  <si>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</si>
  <si>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</si>
  <si>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NUCLEO SOLIDO, ESTRUTURA USINADA PARA FECHADURA, CAPA LISA EM HDF, ACABAMENTO EM LAMINADO NATURAL COM VERNIZ (INCLUI MARCO, ALIZARES E DOBRADICAS)</t>
  </si>
  <si>
    <t>LADRILHO HIDRAULICO, *20 X 20* CM, E= 2 CM, PADRAO COPACABANA, 2 CORES (PRETO E BRANCO)</t>
  </si>
  <si>
    <t>LADRILHO HIDRAULICO, *20 X 20* CM, E= 2 CM, PADRAO DADOS, COR NATURAL</t>
  </si>
  <si>
    <t>LADRILHO HIDRAULICO, *25 X 25* CM, E= 2 CM, PADRAO RAMPA, COR NATURAL</t>
  </si>
  <si>
    <t>LADRILHO HIDRAULICO, *30 X 30* CM, E= 2 CM, PADRAO MILANO, COR NATURAL</t>
  </si>
  <si>
    <t>LAJE EM PAINEL TRELICADO L=25, COM ENCHIMENTO EM POLIESTIRENO EXPANDIDO (EPS) H13, PTN-20, TRELICA DE 16 CM, PARA PISO, UNIDIRECIONAL, SOBRECARGA DE 350 KGF/M2, VAO ATE 7,0 M, EXCLUSO CONCRETO (SEM COLOCACAO)</t>
  </si>
  <si>
    <t>LAJE EM PAINEL TRELICADO L=25, COM ENCHIMENTO EM POLIESTIRENO EXPANDIDO (EPS) H17, PTN-25, TRELICA DE 20 CM, PARA PISO, UNIDIRECIONAL, SOBRECARGA DE 350 KGF/M2, VAO ATE 8,0 M, EXCLUSO CONCRETO (SEM COLOCACAO)</t>
  </si>
  <si>
    <t>LAJE EM PAINEL TRELICADO L=25, COM ENCHIMENTO EM POLIESTIRENO EXPANDIDO (EPS) H22, PTN-30, TRELICA DE 25 CM, PARA PISO, UNIDIRECIONAL, SOBRECARGA DE 350 KGF/M2, VAO ATE 9,0 M, EXCLUSO CONCRETO (SEM COLOCACAO)</t>
  </si>
  <si>
    <t>LAJE EM PAINEL TRELICADO L=25, COM ENCHIMENTO EM POLIESTIRENO EXPANDIDO (EPS) H5, PTN-12, TRELICA DE 8 CM, PARA FORRO, UNIDIRECIONAL, SOBRECARGA DE 100 KGF/M2, VAO ATE 5,0 M, EXCLUSO CONCRETO (SEM COLOCACAO)</t>
  </si>
  <si>
    <t>LAJE EM PAINEL TRELICADO L=25, COM ENCHIMENTO EM POLIESTIRENO EXPANDIDO (EPS) H5, PTN-12, TRELICA DE 8 CM, PARA PISO, UNIDIRECIONAL, SOBRECARGA DE 350 KGF/M2, VAO ATE 4,5 M, EXCLUSO CONCRETO (SEM COLOCACAO)</t>
  </si>
  <si>
    <t>LAJE EM PAINEL TRELICADO L=25, COM ENCHIMENTO EM POLIESTIRENO EXPANDIDO (EPS) H9, PTN-*16*, TRELICA DE 12 CM, PARA PISO, UNIDIRECIONAL, SOBRECARGA DE 350 KGF/M2, VAO ATE 6,0 M, EXCLUSO CONCRETO (SEM COLOCACAO)</t>
  </si>
  <si>
    <t>LAJE EM PAINEL TRELICADO MACICO L=25 CM, PTM-*25*, COM TRELICA DE 20 CM, PARA PISO, UNIDIRECIONAL, SOBRECARGA DE 350 KGF/M2, VAO ATE 9,0 M, EXCLUSO CONCRETO (SEM COLOCACAO)</t>
  </si>
  <si>
    <t>LAJE EM PAINEL TRELICADO MACICO L=25 CM, PTM-*30*, COM TRELICA DE 25 CM, PARA PISO, UNIDIRECIONAL, SOBRECARGA DE 350 KGF/M2, VAO ATE 10,0 M, EXCLUSO CONCRETO (SEM COLOCACAO)</t>
  </si>
  <si>
    <t>LAJE EM PAINEL TRELICADO MACICO L=25 CM, PTM-12, COM TRELICA DE 8 CM, PARA FORRO, UNIDIRECIONAL, SOBRECARGA DE 100 KGF/M2, VAO ATE 6,0 M, EXCLUSO CONCRETO (SEM COLOCACAO)</t>
  </si>
  <si>
    <t>LAJE EM PAINEL TRELICADO MACICO L=25 CM, PTM-12, COM TRELICA DE 8 CM, PARA PISO, UNIDIRECIONAL, SOBRECARGA DE 350 KGF/M2, VAO ATE 5,0 M, EXCLUSO CONCRETO (SEM COLOCACAO)</t>
  </si>
  <si>
    <t>LAJE EM PAINEL TRELICADO MACICO L=25 CM, PTM-16, COM TRELICA DE 12 CM, PARA PISO, UNIDIRECIONAL, SOBRECARGA DE 350 KGF/M2, VAO ATE 6,0 M, EXCLUSO CONCRETO (SEM COLOCACAO)</t>
  </si>
  <si>
    <t>LAJE EM PAINEL TRELICADO MACICO L=25 CM, PTM-20, COM TRELICA DE 16 CM, PARA PISO, UNIDIRECIONAL, SOBRECARGA DE 350 KGF/M2, VAO ATE 8,0 M, EXCLUSO CONCRETO (SEM COLOCACAO)</t>
  </si>
  <si>
    <t>LAJE PRE-MOLDADA COM VIGOTA PROTENDIDA (LAJOTAS + VIGOTAS) COM LAJOTA CERAMICA 30 X 20 X 12 CM (L X C X A) E VIGOTA VPT 10 X 9 CM (L X A), PARA PISO, UNIDIRECIONAL, SOBRECARGA DE 350 KGF/M2, VAO ATE 5,5 M (SEM COLOCACAO)</t>
  </si>
  <si>
    <t>LAJE PRE-MOLDADA COM VIGOTA PROTENDIDA (LAJOTAS + VIGOTAS) COM LAJOTA CERAMICA 30 X 20 X 16 CM (L X C X A) E VIGOTA VPT 10 X 9 CM (L X A), PARA PISO, UNIDIRECIONAL, SOBRECARGA DE 350 KGF/M2, VAO ATE 6 M (SEM COLOCACAO)</t>
  </si>
  <si>
    <t>LAJE PRE-MOLDADA COM VIGOTA PROTENDIDA (LAJOTAS + VIGOTAS) COM LAJOTA CERAMICA 30 X 20 X 20 CM (L X C X A) E VIGOTA VPT 10 X 9 CM (L X A), PARA PISO, UNIDIRECIONAL, SOBRECARGA DE 350 KGF/M2, VAO ATE 6,5 M (SEM COLOCACAO)</t>
  </si>
  <si>
    <t>LAJE PRE-MOLDADA COM VIGOTA PROTENDIDA (LAJOTAS + VIGOTAS) COM LAJOTA CERAMICA 30 X 20 X 24 CM (L X C X A) E VIGOTA VPT 10 X 9 CM (L X A), PARA PISO, UNIDIRECIONAL, SOBRECARGA DE 350 KGF/M2, VAO ATE 7 M (SEM COLOCACAO)</t>
  </si>
  <si>
    <t>LAJE PRE-MOLDADA COM VIGOTA PROTENDIDA (LAJOTAS + VIGOTAS) COM LAJOTA CERAMICA 30 X 20 X 8 CM (L X C X A) E VIGOTA VPT 10 X 9 CM (L X A), PARA PISO, UNIDIRECIONAL, SOBRECARGA DE 350 KGF/M2, VAO ATE 4,5 M (SEM COLOCACAO)</t>
  </si>
  <si>
    <t>LAJE PRE-MOLDADA COM VIGOTA PROTENDIDA (LAJOTAS + VIGOTAS) COM LAJOTA EM POLIESTIRENO EXPANDIDO (EPS), H12, *33* X 100 X 12 CM (L X C X A) E VIGOTA VPT 10 X 9 CM (L X A), PARA PISO, UNIDIRECIONAL, SOBRECARGA DE 350 KGF/M2, VAO ATE 5,5 M (SEM COLOCACAO)</t>
  </si>
  <si>
    <t>LAJE PRE-MOLDADA COM VIGOTA PROTENDIDA (LAJOTAS + VIGOTAS) COM LAJOTA EM POLIESTIRENO EXPANDIDO (EPS), H16, *33* X 100 X 16 CM (L X C X A) E VIGOTA VPT 10 X 9 CM (L X A), PARA PISO, UNIDIRECIONAL, SOBRECARGA DE 350 KGF/M2, VAO ATE 6,5 M (SEM COLOCACAO)</t>
  </si>
  <si>
    <t>LAJE PRE-MOLDADA COM VIGOTA PROTENDIDA (LAJOTAS + VIGOTAS) COM LAJOTA EM POLIESTIRENO EXPANDIDO (EPS), H20, *33* X 100 X 20 CM (L X C X A) E VIGOTA VPT 10 X 9 CM (L X A), PARA PISO, UNIDIRECIONAL, SOBRECARGA DE 350 KGF/M2, VAO ATE 7 M (SEM COLOCACAO)</t>
  </si>
  <si>
    <t>LAJE PRE-MOLDADA COM VIGOTA PROTENDIDA (LAJOTAS + VIGOTAS) COM LAJOTA EM POLIESTIRENO EXPANDIDO (EPS), H25, *33* X 100 X 25 CM (L X C X A) E VIGOTA VPT 10 X 9 CM (L X A), PARA PISO, UNIDIRECIONAL, SOBRECARGA DE 350 KGF/M2, VAO ATE 8 M (SEM COLOCACAO)</t>
  </si>
  <si>
    <t>LAJE PRE-MOLDADA COM VIGOTA PROTENDIDA (LAJOTAS + VIGOTAS) COM LAJOTA EM POLIESTIRENO EXPANDIDO (EPS), H8, *33* X 100 X 8 CM (L X C X A) E VIGOTA VPT 10 X 9 CM (L X A), PARA PISO, UNIDIRECIONAL, SOBRECARGA DE 350 KGF/M2, VAO ATE 4,5 M (SEM COLOCACAO)</t>
  </si>
  <si>
    <t>LAJE PRE-MOLDADA CONVENCIONAL (LAJOTAS + VIGOTAS) PARA FORRO, UNIDIRECIONAL, SOBRECARGA DE 100 KG/M2, VAO ATE 4 M (SEM COLOCACAO)</t>
  </si>
  <si>
    <t>LAJE PRE-MOLDADA CONVENCIONAL (LAJOTAS + VIGOTAS) PARA FORRO, UNIDIRECIONAL, SOBRECARGA DE 100 KG/M2, VAO ATE 4,5 M (SEM COLOCACAO)</t>
  </si>
  <si>
    <t>LAJE PRE-MOLDADA CONVENCIONAL (LAJOTAS + VIGOTAS) PARA PISO, UNIDIRECIONAL, SOBRECARGA DE 350 KG/M2, VAO ATE 4,5 M (SEM COLOCACAO)</t>
  </si>
  <si>
    <t>LAJE PRE-MOLDADA TRELICADA (LAJOTAS + VIGOTAS) COM LAJOTA CERAMICA *30* X 20 X *8* CM (L X C X A) E VIGOTA VTR *12* X 8 CM (L X A), PARA PISO, UNIDIRECIONAL, SOBRECARGA DE 350 KGF/M2, VAO ATE 4 M (SEM COLOCACAO)</t>
  </si>
  <si>
    <t>LAJE PRE-MOLDADA TRELICADA (LAJOTAS + VIGOTAS) COM LAJOTA CERAMICA *30* X 20 X 12 CM (L X C X A) E VIGOTA VTR *12* X 12 CM (L X A), PARA PISO, UNIDIRECIONAL, SOBRECARGA DE 350 KGF/M2, VAO ATE 5 M (SEM COLOCACAO)</t>
  </si>
  <si>
    <t>LAJE PRE-MOLDADA TRELICADA (LAJOTAS + VIGOTAS) COM LAJOTA CERAMICA *30* X 20 X 16 CM (L X C X A) E VIGOTA VTR *12* X 16 CM (L X A), PARA PISO, UNIDIRECIONAL, SOBRECARGA DE 350 KGF/M2, VAO ATE 6 M (SEM COLOCACAO)</t>
  </si>
  <si>
    <t>LAJE PRE-MOLDADA TRELICADA (LAJOTAS + VIGOTAS) COM LAJOTA CERAMICA *30* X 20 X 20 CM (L X C X A) E VIGOTA VTR *12* X 20 CM (L X A), PARA PISO, UNIDIRECIONAL, SOBRECARGA DE 350 KGF/M2, VAO ATE 7 M (SEM COLOCACAO)</t>
  </si>
  <si>
    <t>LAJE PRE-MOLDADA TRELICADA (LAJOTAS + VIGOTAS) COM LAJOTA CERAMICA *30* X 20 X 24 CM (L X C X A) E VIGOTA VTR *12* X 25 CM (L X A), PARA PISO, UNIDIRECIONAL, SOBRECARGA DE 350 KGF/M2, VAO ATE 8 M (SEM COLOCACAO)</t>
  </si>
  <si>
    <t>LAJE PRE-MOLDADA TRELICADA (LAJOTAS + VIGOTAS) COM LAJOTA EM POLIESTIRENO EXPANDIDO (EPS), H12, *33* X 100 X 12 CM (L X C X A) E VIGOTA VTR *12* X 12 CM (L X A), PARA PISO, UNIDIRECIONAL, SOBRECARGA DE 350 KGF/M2, VAO ATE 5,5 M (SEM COLOCACAO)</t>
  </si>
  <si>
    <t>LAJE PRE-MOLDADA TRELICADA (LAJOTAS + VIGOTAS) COM LAJOTA EM POLIESTIRENO EXPANDIDO (EPS), H16, *33* X 100 X 16 CM (L X C X A) E VIGOTA VTR *12* X 16 CM (L X A), PARA PISO, UNIDIRECIONAL, SOBRECARGA DE 350 KGF/M2, VAO ATE 6,5 M (SEM COLOCACAO)</t>
  </si>
  <si>
    <t>LAJE PRE-MOLDADA TRELICADA (LAJOTAS + VIGOTAS) COM LAJOTA EM POLIESTIRENO EXPANDIDO (EPS), H20, *33* X 100 X 20 CM (L X C X A) E VIGOTA VTR *12* X 20 CM (L X A), PARA PISO, UNIDIRECIONAL, SOBRECARGA DE 350 KGF/M2, VAO ATE 8 M (SEM COLOCACAO)</t>
  </si>
  <si>
    <t>LAJE PRE-MOLDADA TRELICADA (LAJOTAS + VIGOTAS) COM LAJOTA EM POLIESTIRENO EXPANDIDO (EPS), H25,*33* X 100 X 25 CM (L X C X A) E VIGOTA VTR *12* X 25 CM (L X A), PARA PISO, UNIDIRECIONAL, SOBRECARGA DE 350 KGF/M2, VAO ATE 9 M (SEM COLOCACAO)</t>
  </si>
  <si>
    <t>LAJE PRE-MOLDADA TRELICADA (LAJOTAS + VIGOTAS) PARA FORRO, UNIDIRECIONAL, SOBRECARGA DE 100 KG/M2, VAO ATE 6,00 M (SEM COLOCACAO)</t>
  </si>
  <si>
    <t>LAJE PRE-MOLDADA TRELICADA (LAJOTAS + VIGOTAS) COM LAJOTA EM POLIESTIRENO EXPANDIDO (EPS), *H8*, *33* X 100 X 8 CM (L X C X A) E VIGOTA VTR *12* X 8 CM (L X A), PARA PISO, UNIDIRECIONAL, SOBRECARGA DE 250 KGF/M2, VAO ATE 4 M (SEM COLOCACAO)</t>
  </si>
  <si>
    <t>LAMPADA LED 10 W BIVOLT BRANCA, FORMATO TRADICIONAL (BASE E27)</t>
  </si>
  <si>
    <t>LAMPADA LED 6 W BIVOLT BRANCA, FORMATO TRADICIONAL (BASE E27)</t>
  </si>
  <si>
    <t>LAMPADA LED TIPO DICROICA BIVOLT, LUZ BRANCA, 5 W (BASE GU10)</t>
  </si>
  <si>
    <t>LAMPADA LED TUBULAR BIVOLT 18/20 W, BASE G13</t>
  </si>
  <si>
    <t>LAMPADA LED TUBULAR BIVOLT 9/10 W, BASE G13</t>
  </si>
  <si>
    <t>LAPIS PARA CARPINTEIRO</t>
  </si>
  <si>
    <t>LAVADORA DE ALTA PRESSAO (LAVA - JATO) PARA AGUA FRIA, PRESSAO DE OPERACAO ENTRE 1400 E 1900 LIB/POL2, VAZAO MAXIMA ENTRE 400 E 700 L/H, POTENCIA DE OPERACAO ENTRE 2,50 E 3,00 CV</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</si>
  <si>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</si>
  <si>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</si>
  <si>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</si>
  <si>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</si>
  <si>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</si>
  <si>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</si>
  <si>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</si>
  <si>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</si>
  <si>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</si>
  <si>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</si>
  <si>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</si>
  <si>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LETRA ACO INOX (AISI 304), CHAPA NUM. 22, RECORTADO, H= 20 CM (SEM RELEVO)</t>
  </si>
  <si>
    <t>LEVANTADOR DE JANELA GUILHOTINA, EM LATAO CROMADO</t>
  </si>
  <si>
    <t>LIMA QUADRADA BASTARDA 8", COM CABO</t>
  </si>
  <si>
    <t>LIMA REDONDA BASTARDA 8", COM CABO</t>
  </si>
  <si>
    <t>LIMPA VIDROS COM PULVERIZADOR</t>
  </si>
  <si>
    <t>LIMPADORA A SUCCAO, TANQUE 12000 L, BASCULAMENTO HIDRAULICO, BOMBA 12 M3/MIN 95% VACUO (INCLUI MONTAGEM, NAO INCLUI CAMINHAO)</t>
  </si>
  <si>
    <t>LINHA PARA PEDREIRO LISA, 0,8 MM X 100 M</t>
  </si>
  <si>
    <t>LIXA D'AGUA EM FOLHA, COR PRETA, GRAO 100</t>
  </si>
  <si>
    <t>LIXA EM FOLHA PARA FERRO, NUMERO 150</t>
  </si>
  <si>
    <t>LIXA EM FOLHA PARA PAREDE OU MADEIRA, NUMERO 120, COR VERMELHA</t>
  </si>
  <si>
    <t>LIXEIRA DUPLA, COM CAPACIDADE VOLUMETRICA DE 60L*, FABRICADA EM TUBO DE ACO CARBONO, CESTOS EM CHAPA DE ACO E PINTURA NO PROCESSO ELETROSTATICO - PARA ACADEMIA AO AR LIVRE / ACADEMIA DA TERCEIRA IDADE - ATI</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</si>
  <si>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</si>
  <si>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</si>
  <si>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MXMES</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</si>
  <si>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</si>
  <si>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</si>
  <si>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</si>
  <si>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CONTAINER 2,30 X 4,30 M, ALT. 2,50 M, P/ SANITARIO, C/ 5 BACIAS, 1 LAVATORIO E 4 MICTORIOS (NAO INCLUI MOBILIZACAO/DESMOBILIZACAO)</t>
  </si>
  <si>
    <t>LOCACAO DE CONTAINER 2,30 X 4,30 M, ALT. 2,50 M, PARA SANITARIO, COM 3 BACIAS, 4 CHUVEIROS, 1 LAVATORIO E 1 MICTORIO (NAO INCLUI MOBILIZACAO/DESMOBILIZACAO)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</si>
  <si>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</si>
  <si>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</si>
  <si>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</si>
  <si>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LOCACAO DE CRUZETA, SIMPLES, PARA ESCORA METALICA, COMPRIMENTO ENTRE 50 A 60 CM, PARA ESCORA DE 1,80 A 3,20 METROS E TUBO EXTERNO ATE 48 MM DE DIAMETRO</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</si>
  <si>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</si>
  <si>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</si>
  <si>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</si>
  <si>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</si>
  <si>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</si>
  <si>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NIVEL OPTICO, COM PRECISAO DE 0,7 MM, AUMENTO DE 32X</t>
  </si>
  <si>
    <t>LOCACAO DE TEODOLITO ELETRONICO, PRECISAO ANGULAR DE 5 A 7 SEGUNDOS, INCLUINDO TRIPE</t>
  </si>
  <si>
    <t>LOCACAO DE TORRE METALICA COMPLETA PARA UMA CARGA DE 8 TF (80 KN) E PE DIREITO DE 6 M, INCLUINDO MODULOS, DIAGONAIS, SAPATAS E FORCADOS</t>
  </si>
  <si>
    <t>LOCACAO DE VIGA SANDUICHE METALICA VAZADA PARA TRAVAMENTO DE PILARES, ALTURA DE *8* CM, LARGURA DE *6* CM E EXTENSAO DE 2 M</t>
  </si>
  <si>
    <t>LONA PLASTICA EXTRA FORTE PRETA, E = 200 MICRA</t>
  </si>
  <si>
    <t>LONA PLASTICA PESADA PRETA, E = 150 MICRA</t>
  </si>
  <si>
    <t>LUBRIFICANTE REDUTOR DE TORQUE E ARRASTO DE ALTO DESEMPENHO, PARA PERFURACAO HORIZONTAL DIRECIONAL, HDD</t>
  </si>
  <si>
    <t>LUMINARIA ABERTA P/ ILUMINACAO PUBLICA, TIPO X-57 PETERCO OU EQUIV</t>
  </si>
  <si>
    <t>LUMINARIA ARANDELA TIPO MEIA-LUA COM VIDRO FOSCO *30 X 15* CM, PARA 1 LAMPADA, BASE E27, POTENCIA MAXIMA 40/60 W (NAO INCLUI LAMPADA)</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</si>
  <si>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</si>
  <si>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</si>
  <si>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</si>
  <si>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</si>
  <si>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</si>
  <si>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</si>
  <si>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</si>
  <si>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</si>
  <si>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</si>
  <si>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</si>
  <si>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*36* W, ALETADA, COMPLETA (LAMPADA E REATOR INCLUSOS)</t>
  </si>
  <si>
    <t>LUMINARIA DE TETO PLAFON/PLAFONIER EM PLASTICO COM BASE E27, POTENCIA MAXIMA 60 W (NAO INCLUI LAMPADA)</t>
  </si>
  <si>
    <t>LUMINARIA DUPLA P/SINALIZACAO, TIPO WETZEL AS-2/110 OU EQUIV</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</si>
  <si>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</si>
  <si>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</si>
  <si>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</si>
  <si>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</si>
  <si>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</si>
  <si>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</si>
  <si>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</si>
  <si>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</si>
  <si>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</si>
  <si>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</si>
  <si>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(NAO INCLUI LAMPADA)</t>
  </si>
  <si>
    <t>LUMINARIA TIPO TARTARUGA PARA AREA EXTERNA EM ALUMINIO, COM GRADE, PARA 1 LAMPADA, BASE E27, POTENCIA MAXIMA 40/60 W (NAO INCLUI LAMPADA)</t>
  </si>
  <si>
    <t>LUVA CPVC, SOLDAVEL, 114 MM, PARA AGUA QUENTE PREDIAL</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</si>
  <si>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</si>
  <si>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</si>
  <si>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</si>
  <si>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</si>
  <si>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</si>
  <si>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</si>
  <si>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</si>
  <si>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</si>
  <si>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</si>
  <si>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SEM ANEL DE SOLDA, BOLSA X BOLSA, 104 MM</t>
  </si>
  <si>
    <t>LUVA DE COBRE SEM ANEL DE SOLDA, BOLSA X BOLSA, 15 MM</t>
  </si>
  <si>
    <t>LUVA DE COBRE SEM ANEL DE SOLDA, BOLSA X BOLSA, 22 MM</t>
  </si>
  <si>
    <t>LUVA DE COBRE SEM ANEL DE SOLDA, BOLSA X BOLSA, 28 MM</t>
  </si>
  <si>
    <t>LUVA DE COBRE SEM ANEL DE SOLDA, BOLSA X BOLSA, 35 MM</t>
  </si>
  <si>
    <t>LUVA DE COBRE SEM ANEL DE SOLDA, BOLSA X BOLSA, 42 MM</t>
  </si>
  <si>
    <t>LUVA DE COBRE SEM ANEL DE SOLDA, BOLSA X BOLSA, 54 MM</t>
  </si>
  <si>
    <t>LUVA DE COBRE SEM ANEL DE SOLDA, BOLSA X BOLSA, 66 MM</t>
  </si>
  <si>
    <t>LUVA DE COBRE SEM ANEL DE SOLDA, BOLSA X BOLSA, 79 MM</t>
  </si>
  <si>
    <t>LUVA DE CORRER COM TRAVAS DEFOFO, PVC, JE, DN 100 MM</t>
  </si>
  <si>
    <t>LUVA DE CORRER COM TRAVAS DEFOFO, PVC, JE, DN 150 MM</t>
  </si>
  <si>
    <t>LUVA DE CORRER COM TRAVAS DEFOFO, PVC, JE, DN 200 MM</t>
  </si>
  <si>
    <t>LUVA DE CORRER COM TRAVAS DEFOFO, PVC, JE, DN 250 MM</t>
  </si>
  <si>
    <t>LUVA DE CORRER COM TRAVAS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</si>
  <si>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</si>
  <si>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</si>
  <si>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</si>
  <si>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</si>
  <si>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</si>
  <si>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</si>
  <si>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40 MM, PARA AGUA FRIA PREDIAL</t>
  </si>
  <si>
    <t>LUVA DE CORRER PARA TUBO SOLDAVEL, PVC, 50 MM, PARA AGUA FRIA PREDIAL</t>
  </si>
  <si>
    <t>LUVA DE CORRER PARA TUBO SOLDAVEL, PVC, 60 MM, PARA AGUA FRIA PREDIAL</t>
  </si>
  <si>
    <t>LUVA DE CORRER PVC PBA, JE, DN 100 / DE 110 MM, PARA REDE DE AGUA</t>
  </si>
  <si>
    <t>LUVA DE CORRER PVC PBA, JE, DN 50 / DE 60 MM, PARA REDE DE AGUA</t>
  </si>
  <si>
    <t>LUVA DE CORRER PVC PBA, JE, DN 75 / DE 85 MM, PARA REDE DE AGUA</t>
  </si>
  <si>
    <t>LUVA DE CORRER PVC, JE, DN 250 MM, PARA REDE COLETORA DE ESGOTO</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</si>
  <si>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</si>
  <si>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</si>
  <si>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</si>
  <si>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</si>
  <si>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</si>
  <si>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SERIE R, 100 MM, PARA ESGOTO PREDIAL</t>
  </si>
  <si>
    <t>LUVA DE CORRER, PVC SERIE R, 150 MM, PARA ESGOTO PREDIAL</t>
  </si>
  <si>
    <t>LUVA DE CORRER, PVC SERIE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</si>
  <si>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</si>
  <si>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</si>
  <si>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</si>
  <si>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</si>
  <si>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</si>
  <si>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</si>
  <si>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t>
  </si>
  <si>
    <t>LUVA DE FERRO GALVANIZADO, COM ROSCA BSP, DE 1/2"</t>
  </si>
  <si>
    <t>LUVA DE FERRO GALVANIZADO, COM ROSCA BSP, DE 2 1/2"</t>
  </si>
  <si>
    <t>LUVA DE FERRO GALVANIZADO, COM ROSCA BSP, DE 2"</t>
  </si>
  <si>
    <t>LUVA DE FERRO GALVANIZADO, COM ROSCA BSP, DE 3"</t>
  </si>
  <si>
    <t>LUVA DE FERRO GALVANIZADO, COM ROSCA BSP, DE 3/4"</t>
  </si>
  <si>
    <t>LUVA DE FERRO GALVANIZADO, COM ROSCA BSP, DE 4"</t>
  </si>
  <si>
    <t>LUVA DE FERRO GALVANIZADO, COM ROSCA BSP, DE 5"</t>
  </si>
  <si>
    <t>LUVA DE FERRO GALVANIZADO, COM ROSCA BSP, DE 6"</t>
  </si>
  <si>
    <t>LUVA DE LATEX MULTIUSO AMARELA FORRADA</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</si>
  <si>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</si>
  <si>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</si>
  <si>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</si>
  <si>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</si>
  <si>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</si>
  <si>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</si>
  <si>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</si>
  <si>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</si>
  <si>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t>
  </si>
  <si>
    <t>LUVA DE REDUCAO DE FERRO GALVANIZADO, COM ROSCA BSP, DE 1 1/2" X 1/2"</t>
  </si>
  <si>
    <t>LUVA DE REDUCAO DE FERRO GALVANIZADO, COM ROSCA BSP, DE 1 1/2" X 3/4"</t>
  </si>
  <si>
    <t>LUVA DE REDUCAO DE FERRO GALVANIZADO, COM ROSCA BSP, DE 1 1/4" X 1"</t>
  </si>
  <si>
    <t>LUVA DE REDUCAO DE FERRO GALVANIZADO, COM ROSCA BSP, DE 1 1/4" X 1/2"</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</si>
  <si>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</si>
  <si>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</si>
  <si>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</si>
  <si>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</si>
  <si>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</si>
  <si>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</si>
  <si>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</si>
  <si>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</si>
  <si>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 X 1 1/2"</t>
  </si>
  <si>
    <t>LUVA DE REDUCAO DE FERRO GALVANIZADO, COM ROSCA BSP, DE 3" X 2 1/2"</t>
  </si>
  <si>
    <t>LUVA DE REDUCAO DE FERRO GALVANIZADO, COM ROSCA BSP, DE 3" X 2"</t>
  </si>
  <si>
    <t>LUVA DE REDUCAO DE FERRO GALVANIZADO, COM ROSCA BSP, DE 3/4" X 1/2"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</si>
  <si>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</si>
  <si>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</si>
  <si>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</si>
  <si>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</si>
  <si>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</si>
  <si>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</si>
  <si>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</si>
  <si>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</si>
  <si>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</si>
  <si>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</si>
  <si>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</si>
  <si>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</si>
  <si>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</si>
  <si>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</si>
  <si>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</si>
  <si>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</si>
  <si>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SOLDAVEL, PVC, 50 X 25 MM, PARA AGUA FRIA PREDIAL</t>
  </si>
  <si>
    <t>LUVA DE TRANSICAO DE CPVC X PVC, SOLDAVEL, 22 X 25 MM, PARA AGUA QUENTE</t>
  </si>
  <si>
    <t>LUVA DE TRANSICAO, CPVC, 15 MM X 1/2", PARA AGUA QUENTE PREDIAL</t>
  </si>
  <si>
    <t>LUVA DE TRANSICAO, CPVC, 22 MM X 1/2", PARA AGUA QUENTE</t>
  </si>
  <si>
    <t>LUVA DE TRANSICAO, CPVC, SOLDAVEL, 42 MM X 1 1/2", PARA AGUA QUENTE</t>
  </si>
  <si>
    <t>LUVA DE TRANSICAO, CPVC, SOLDAVEL, 54 MM X 2", PARA AGUA QUENTE PREDIAL</t>
  </si>
  <si>
    <t>LUVA EM ACO CARBONO, SOLDAVEL, PRESSAO 3.000 LBS, DN 1 1/2"</t>
  </si>
  <si>
    <t>LUVA EM ACO CARBONO, SOLDAVEL, PRESSAO 3.000 LBS, DN 1 1/4"</t>
  </si>
  <si>
    <t>LUVA EM ACO CARBONO, SOLDAVEL, PRESSAO 3.000 LBS, DN 1"</t>
  </si>
  <si>
    <t>LUVA EM ACO CARBONO, SOLDAVEL, PRESSAO 3.000 LBS, DN 1/2"</t>
  </si>
  <si>
    <t>LUVA EM ACO CARBONO, SOLDAVEL, PRESSAO 3.000 LBS, DN 2 1/2"</t>
  </si>
  <si>
    <t>LUVA EM ACO CARBONO, SOLDAVEL, PRESSAO 3.000 LBS, DN 2"</t>
  </si>
  <si>
    <t>LUVA EM ACO CARBONO, SOLDAVEL, PRESSAO 3.000 LBS, DN 3"</t>
  </si>
  <si>
    <t>LUVA EM ACO CARBONO, SOLDAVEL, PRESSAO 3.000 LBS, DN 3/4"</t>
  </si>
  <si>
    <t>LUVA EM PVC RIGIDO ROSCAVEL, DE 1 1/2", PARA ELETRODUTO</t>
  </si>
  <si>
    <t>LUVA EM PVC RIGIDO ROSCAVEL, DE 1 1/4", PARA ELETRODUTO</t>
  </si>
  <si>
    <t>LUVA EM PVC RIGIDO ROSCAVEL, DE 1", PARA ELETRODUTO</t>
  </si>
  <si>
    <t>LUVA EM PVC RIGIDO ROSCAVEL, DE 1/2", PARA ELETRODUTO</t>
  </si>
  <si>
    <t>LUVA EM PVC RIGIDO ROSCAVEL, DE 2 1/2", PARA ELETRODUTO</t>
  </si>
  <si>
    <t>LUVA EM PVC RIGIDO ROSCAVEL, DE 2", PARA ELETRODUTO</t>
  </si>
  <si>
    <t>LUVA EM PVC RIGIDO ROSCAVEL, DE 3", PARA ELETRODUTO</t>
  </si>
  <si>
    <t>LUVA EM PVC RIGIDO ROSCAVEL, DE 3/4", PARA ELETRODUTO</t>
  </si>
  <si>
    <t>LUVA EM PVC RIGIDO ROSCAVEL, DE 4", PARA ELETRODUTO</t>
  </si>
  <si>
    <t>LUVA PARA ELETRODUTO, EM ACO GALVANIZADO ELETROLITICO, COM ROSCA, DIAMETRO DE 100 MM (4")</t>
  </si>
  <si>
    <t>LUVA PARA ELETRODUTO, EM ACO GALVANIZADO ELETROLITICO, COM ROSCA, DIAMETRO DE 15 MM (1/2")</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</si>
  <si>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</si>
  <si>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</si>
  <si>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</si>
  <si>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</si>
  <si>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LUVA PARA ELETRODUTO, EM ACO GALVANIZADO ELETROLITICO, COM ROSCA, DIAMETRO DE 65 MM (2 1/2")</t>
  </si>
  <si>
    <t>LUVA PARA ELETRODUTO, EM ACO GALVANIZADO ELETROLITICO, COM ROSCA, DIAMETRO DE 80 MM (3")</t>
  </si>
  <si>
    <t>LUVA PARA ELETRODUTO, EM ACO GALVANIZADO ELETROLITICO, COM ROSCA,DIAMETRO DE 50 MM (2")</t>
  </si>
  <si>
    <t>LUVA PARA PERFURATRIZ DE ESTEIRA T38, D = 1 1/2"</t>
  </si>
  <si>
    <t>LUVA PASSANTE DE COBRE SEM ANEL DE SOLDA, BOLSA 15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</si>
  <si>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</si>
  <si>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</si>
  <si>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</si>
  <si>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</si>
  <si>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</si>
  <si>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</si>
  <si>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</si>
  <si>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</si>
  <si>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</si>
  <si>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</si>
  <si>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</si>
  <si>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</si>
  <si>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</si>
  <si>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</si>
  <si>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</si>
  <si>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1 1/2", AGUA FRIA PREDIAL</t>
  </si>
  <si>
    <t>LUVA PVC, ROSCAVEL, 1", AGUA FRIA PREDIAL</t>
  </si>
  <si>
    <t>LUVA PVC, ROSCAVEL, 1/2", AGUA FRIA PREDIAL</t>
  </si>
  <si>
    <t>LUVA PVC, ROSCAVEL, 3/4", AGUA FRIA PREDIAL</t>
  </si>
  <si>
    <t>LUVA RASPA DE COURO, CANO CURTO (PUNHO *7* CM)</t>
  </si>
  <si>
    <t>LUVA SIMPLES PPR, F/F, SOLDAVEL, DN 110 MM, PARA AGUA QUENTE PREDIAL</t>
  </si>
  <si>
    <t>LUVA SIMPLES PPR, F/F, SOLDAVEL, DN 20 MM, PARA AGUA QUENTE PREDIAL</t>
  </si>
  <si>
    <t>LUVA SIMPLES PPR, F/F, SOLDAVEL, DN 25 MM, PARA AGUA QUENTE PREDIAL</t>
  </si>
  <si>
    <t>LUVA SIMPLES PPR, F/F, SOLDAVEL, DN 32 MM, PARA AGUA QUENTE PREDIAL</t>
  </si>
  <si>
    <t>LUVA SIMPLES PPR, F/F, SOLDAVEL, DN 40 MM, PARA AGUA QUENTE PREDIAL</t>
  </si>
  <si>
    <t>LUVA SIMPLES PPR, F/F, SOLDAVEL, DN 50 MM, PARA AGUA QUENTE PREDIAL</t>
  </si>
  <si>
    <t>LUVA SIMPLES PPR, F/F, SOLDAVEL, DN 63 MM, PARA AGUA QUENTE PREDIAL</t>
  </si>
  <si>
    <t>LUVA SIMPLES PPR, F/F, SOLDAVEL, DN 75 MM, PARA AGUA QUENTE PREDIAL</t>
  </si>
  <si>
    <t>LUVA SIMPLES PPR, F/F, SOLDAVEL, DN 90 MM, PARA AGUA QUENTE PREDIAL</t>
  </si>
  <si>
    <t>LUVA SIMPLES PVC PBA, JE, DN 100 / DE 110 MM, PARA REDE DE AGUA</t>
  </si>
  <si>
    <t>LUVA SIMPLES PVC PBA, JE, DN 50 / DE 60 MM, PARA REDE DE AGUA</t>
  </si>
  <si>
    <t>LUVA SIMPLES PVC PBA, JE, DN 75 / DE 85 MM, PARA REDE DE AGUA</t>
  </si>
  <si>
    <t>LUVA SIMPLES, PVC SERIE R, 100 MM, PARA ESGOTO PREDIAL</t>
  </si>
  <si>
    <t>LUVA SIMPLES, PVC SERIE R, 150 MM, PARA ESGOTO PREDIAL</t>
  </si>
  <si>
    <t>LUVA SIMPLES, PVC SERIE R, 40 MM, PARA ESGOTO PREDIAL</t>
  </si>
  <si>
    <t>LUVA SIMPLES, PVC SERIE R, 50 MM, PARA ESGOTO PREDIAL</t>
  </si>
  <si>
    <t>LUVA SIMPLES, PVC SERIE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</si>
  <si>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</si>
  <si>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</si>
  <si>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</si>
  <si>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</si>
  <si>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</si>
  <si>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</si>
  <si>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</si>
  <si>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</si>
  <si>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</si>
  <si>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</si>
  <si>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</si>
  <si>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</si>
  <si>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</si>
  <si>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</si>
  <si>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</si>
  <si>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125 MM, PARA ELETROFUSAO</t>
  </si>
  <si>
    <t>LUVA, PEAD PE 100, DE 20 MM, PARA ELETROFUSAO</t>
  </si>
  <si>
    <t>LUVA, PEAD PE 100, DE 200 MM, PARA ELETROFUSAO</t>
  </si>
  <si>
    <t>LUVA, PEAD PE 100, DE 32 MM, PARA ELETROFUSAO</t>
  </si>
  <si>
    <t>LUVA, PEAD PE 100, DE 400 MM, PARA ELETROFUSAO</t>
  </si>
  <si>
    <t>LUVA, PEAD PE 100, DE 63 MM, PARA ELETROFUSAO</t>
  </si>
  <si>
    <t>LUVA/UNIAO DE REDUCAO METALICA, PARA CONEXAO COM ANEL DESLIZANTE, DN 20 X 16 MM, EM TUBO PEX PARA INST. AGUA QUENTE/FRIA</t>
  </si>
  <si>
    <t>LUVA/UNIAO DE REDUCAO METALICA, PARA CONEXAO COM ANEL DESLIZANTE, DN 25 X 16 MM, EM TUBO PEX PARA INST. AGUA QUENTE/FRIA</t>
  </si>
  <si>
    <t>LUVA/UNIAO DE REDUCAO METALICA, PARA CONEXAO COM ANEL DESLIZANTE, DN 25 X 20 MM, EM TUBO PEX PARA INST. AGUA QUENTE/FRIA</t>
  </si>
  <si>
    <t>LUVA/UNIAO DE REDUCAO METALICA, PARA CONEXAO COM ANEL DESLIZANTE, DN 32 X 25 MM, EM TUBO PEX PARA INST. AGUA QUENTE/FRIA</t>
  </si>
  <si>
    <t>LUVA/UNIAO DE REDUCAO, PLASTICA, PARA CONEXAO COM CRIMPAGEM, DN 20 X 16 MM, EM TUBO PEX PARA INST. AGUA QUENTE/FRIA</t>
  </si>
  <si>
    <t>LUVA/UNIAO DE REDUCAO, PLASTICA, PARA CONEXAO COM CRIMPAGEM, DN 25 X 16 MM, EM TUBO PEX PARA INST. AGUA QUENTE/FRIA</t>
  </si>
  <si>
    <t>LUVA/UNIAO DE REDUCAO, PLASTICA, PARA CONEXAO COM CRIMPAGEM, DN 32 X 25 MM, EM TUBO PEX PARA INST. AGUA QUENTE/FRIA</t>
  </si>
  <si>
    <t>LUVA/UNIAO METALICA, PARA CONEXAO COM ANEL DESLIZANTE, DN 16 MM, EM TUBO PEX PARA INST. AGUA QUENTE/FRIA</t>
  </si>
  <si>
    <t>LUVA/UNIAO METALICA, PARA CONEXAO COM ANEL DESLIZANTE, DN 20 MM, EM TUBO PEX PARA INST. AGUA QUENTE/FRIA</t>
  </si>
  <si>
    <t>LUVA/UNIAO METALICA, PARA CONEXAO COM ANEL DESLIZANTE, DN 25 MM, EM TUBO PEX PARA INST. AGUA QUENTE/FRIA</t>
  </si>
  <si>
    <t>LUVA/UNIAO METALICA, PARA CONEXAO COM ANEL DESLIZANTE, DN 32 MM, EM TUBO PEX PARA INST. AGUA QUENTE/FRIA</t>
  </si>
  <si>
    <t>LUVA/UNIAO, PLASTICA, PARA CONEXAO COM CRIMPAGEM, DN 16 MM, EM TUBO PEX PARA INST. AGUA QUENTE/FRIA</t>
  </si>
  <si>
    <t>LUVA/UNIAO, PLASTICA, PARA CONEXAO COM CRIMPAGEM, DN 20 MM, EM TUBO PEX PARA INST. AGUA QUENTE/FRIA</t>
  </si>
  <si>
    <t>LUVA/UNIAO, PLASTICA, PARA CONEXAO COM CRIMPAGEM, DN 25 MM, EM TUBO PEX PARA INST. AGUA QUENTE/FRIA</t>
  </si>
  <si>
    <t>LUVA/UNIAO, PLASTICA, PARA CONEXAO COM CRIMPAGEM, DN 32 MM, EM TUBO PEX PARA INST. AGUA QUENTE/FRIA</t>
  </si>
  <si>
    <t>LUVAS DE PVC, COM COMPRIMENTO DE *35* CM, FORRADAS, ACABAMENTO ASPERO ANTIDERRAPANTE NA FACE PALMAR</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</si>
  <si>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</si>
  <si>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</si>
  <si>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</si>
  <si>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</si>
  <si>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 (HORISTA)</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</si>
  <si>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</si>
  <si>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</si>
  <si>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</si>
  <si>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</si>
  <si>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</si>
  <si>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</si>
  <si>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</si>
  <si>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TRANCADA, PVC COM REFORCO, COM PRESSAO DE TRABALHO (PT) 250 LBS/POL2, DE 3/4" X *2,8* MM</t>
  </si>
  <si>
    <t>MANGUEIRA CRISTAL TRANCADA, PVC COM REFORCO, PRESSAO DE TRABALHO (PT) 250 LBS/POL2, DE 1" X *3,1* MM</t>
  </si>
  <si>
    <t>MANGUEIRA CRISTAL, LISA, PVC TRANSPARENTE, 1/2" X 2 MM</t>
  </si>
  <si>
    <t>MANGUEIRA CRISTAL, LISA, PVC TRANSPARENTE, 1/4" X1 MM</t>
  </si>
  <si>
    <t>MANGUEIRA CRISTAL, LISA, PVC TRANSPARENTE, 1/4" X1,5 MM</t>
  </si>
  <si>
    <t>MANGUEIRA CRISTAL, LISA, PVC TRANSPARENTE, 3/4" X 2 MM</t>
  </si>
  <si>
    <t>MANGUEIRA CRISTAL, LISA, PVC TRANSPARENTE, 3/8" X 1,5 MM</t>
  </si>
  <si>
    <t>MANGUEIRA CRISTAL, LISA, PVC TRANSPARENTE, 5/16" X 1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</si>
  <si>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</si>
  <si>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</si>
  <si>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</si>
  <si>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</si>
  <si>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</si>
  <si>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</si>
  <si>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</si>
  <si>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</si>
  <si>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</si>
  <si>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</si>
  <si>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</si>
  <si>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</si>
  <si>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 TIPO FLAT/ACHATADA, D = 1 1/2" (40 MM), PARA CONDUCAO DE AGUA, SERVICOS LEVES E MEDIOS</t>
  </si>
  <si>
    <t>MANGUEIRA FLEXIVEL TRANSPARENTE COM ESPIRAL AZUL, EM PVC, DIAM. 1" (25 MM), PARA SERVICOS LEVES DE SUCCAO E DESCARGA</t>
  </si>
  <si>
    <t>MANGUEIRA FLEXIVEL TRANSPARENTE COM ESPIRAL AZUL, EM PVC, DIAM. 2" (50 MM), PARA SERVICOS LEVES DE SUCCAO E DESCARGA</t>
  </si>
  <si>
    <t>MANGUEIRA FLEXIVEL TRANSPARENTE COM ESPIRAL AZUL, EM PVC, DIAM. 4" (100 MM), PARA SERVICOS LEVES DE SUCCAO E DESCARGA</t>
  </si>
  <si>
    <t>MANGUEIRA PARA AR E AGUA DE PVC/BORRACHA, PRESSAO 300 PSI, DIAMETRO DE 1 POLEGADA</t>
  </si>
  <si>
    <t>MANGUEIRA PARA GAS - GLP, PVC, TRANCADA, DIAMETRO DE 3/8", COMPRIMENTO DE 1M (NORMATIZADA)</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</si>
  <si>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</si>
  <si>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</si>
  <si>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</si>
  <si>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 LENCOL DE BORRACHA, SBR, ANTIRRUIDO, E = 5 MM</t>
  </si>
  <si>
    <t>MANTA ALUMINIZADA 1 FACE PARA SUBCOBERTURA, E = *1* MM</t>
  </si>
  <si>
    <t>MANTA ALUMINIZADA NAS DUAS FACES, PARA SUBCOBERTURA, E = *2* MM</t>
  </si>
  <si>
    <t>MANTA ANTIRRUIDO DE POLIESTER (PET) PARA CONTRAPISO E = *8* MM</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</si>
  <si>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</si>
  <si>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</si>
  <si>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</si>
  <si>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EM POLIESTER ALUMINIZADA 3 MM, TIPO III, CLASSE B (NBR 9952)</t>
  </si>
  <si>
    <t>MANTA ASFALTICA ELASTOMERICA TIPO GLASS 3 MM, TIPO II, CLASSE C, ACABAMENTO PP (NBR 9952)</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</si>
  <si>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</si>
  <si>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</si>
  <si>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</si>
  <si>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</si>
  <si>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DE EMULSAO ASFALTICA PARA IMPERMEABILIZACAO FLEXIVEL)</t>
  </si>
  <si>
    <t>MANTA TERMOPLASTICA, PEAD, GEOMEMBRANA LISA, E = 0,50 MM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</si>
  <si>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</si>
  <si>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</si>
  <si>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</si>
  <si>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</si>
  <si>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</si>
  <si>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</si>
  <si>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</si>
  <si>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</si>
  <si>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</si>
  <si>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</si>
  <si>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</si>
  <si>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</si>
  <si>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</si>
  <si>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</si>
  <si>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</si>
  <si>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</si>
  <si>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</si>
  <si>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</si>
  <si>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</si>
  <si>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</si>
  <si>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E POTENCIA DE 14 CV</t>
  </si>
  <si>
    <t>MAQUINA TIPO VASO/TANQUE/JATO DE PRESSAO PORTATIL P/ JATEAMENTO, CONTROLE AUTOMATICO E REMOTO, CAMARA DE 1 SAIDA, 280 L, DIAM. *670* MM, BICO JATO CURTO VENTURI 5/16", MANGUEIRA 1" DE 10 M, COMPLETA (VALVULAS POP UP E DOSADORA, FUNDO CONICO ETC)</t>
  </si>
  <si>
    <t>MARCENEIRO (HORISTA)</t>
  </si>
  <si>
    <t>MARCENEIRO (MENSALISTA)</t>
  </si>
  <si>
    <t>MARMORISTA / GRANITEIRO (HORISTA)</t>
  </si>
  <si>
    <t>MARMORISTA / GRANITEIRO (MENSALISTA)</t>
  </si>
  <si>
    <t>MARRETA DE ACO, OITAVADA, 500 G, COM CABO DE MADEIRA</t>
  </si>
  <si>
    <t>MARTELO DE BORRACHA PRETO 450 G, CABO DE MADEIRA *60* MM DE DIAMETRO</t>
  </si>
  <si>
    <t>MARTELO DE PEDREIRO, 1 CORTE, EM ACO, *500* G, COMPRIMENTO TOTAL DE *28* CM, COM CABO DE MADEIRA</t>
  </si>
  <si>
    <t>MARTELO DE SOLDADOR/PICADOR DE SOLDA</t>
  </si>
  <si>
    <t>MARTELO DEMOLIDOR ELETRICO, COM POTENCIA DE 2.000 W, FREQUENCIA DE 1.000 IMPACTOS POR MINUTO, FORCA DE IMPACTO ENTRE 60 E 65 J, PESO DE 30 KG</t>
  </si>
  <si>
    <t>MARTELO DEMOLIDOR PNEUMATICO MANUAL, PADRAO, PESO DE 32 KG</t>
  </si>
  <si>
    <t>MARTELO DEMOLIDOR PNEUMATICO MANUAL, PESO DE 28 KG, COM SILENCIADOR</t>
  </si>
  <si>
    <t>MARTELO PERFURADOR PNEUMATICO MANUAL, HASTE 19 X 108 MM, *11* KG</t>
  </si>
  <si>
    <t>MASCARA DE SEGURANCA PARA SOLDA COM ESCUDO DE CELERON E CARNEIRA DE PLASTICO COM REGULAGEM</t>
  </si>
  <si>
    <t>MASCARA DE SOLDA AUTOMATICA, COM GRAU DE ESCURECIMENTO DIN 9 A 13</t>
  </si>
  <si>
    <t>MASSA ACRILICA PARA SUPERFICIES INTERNAS E EXTERNAS</t>
  </si>
  <si>
    <t>MASSA CORRIDA PARA SUPERFICIES DE AMBIENTES INTERNOS</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</si>
  <si>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</si>
  <si>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</si>
  <si>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CATALISADOR)</t>
  </si>
  <si>
    <t>MASSA EPOXI BICOMPONENTE PARA REPAROS</t>
  </si>
  <si>
    <t>MASSA PARA MADEIRA - INTERIOR E EXTERIOR</t>
  </si>
  <si>
    <t>MASSA PLASTICA PARA MARMORE/GRANITO</t>
  </si>
  <si>
    <t>MASSA PREMIUM PARA TEXTURA LISA DE BASE ACRILICA, USO INTERNO E EXTERNO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</si>
  <si>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</si>
  <si>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</si>
  <si>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</si>
  <si>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</si>
  <si>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</si>
  <si>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 1/2")</t>
  </si>
  <si>
    <t>MASTRO TELESCOPICO GALVANIZADO 7 METROS (6 M X DN= 2" + 1 M X DN= 1 1/2")</t>
  </si>
  <si>
    <t>MASTRO TELESCOPICO GALVANIZADO 9 METROS (6 M X DN= 2" + 3 M X DN= 1 1/2")</t>
  </si>
  <si>
    <t>MECANICO DE EQUIPAMENTOS PESADOS (HORISTA)</t>
  </si>
  <si>
    <t>MECANICO DE EQUIPAMENTOS PESADOS (MENSALISTA)</t>
  </si>
  <si>
    <t>MECANICO DE REFRIGERACAO (HORISTA)</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</si>
  <si>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</si>
  <si>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</si>
  <si>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</si>
  <si>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</si>
  <si>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</si>
  <si>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</si>
  <si>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</si>
  <si>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</si>
  <si>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</si>
  <si>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</si>
  <si>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</si>
  <si>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14 X 19 X 19 CM (CLASSE C - NBR 6136)</t>
  </si>
  <si>
    <t>MEIO BLOCO DE VEDACAO DE CONCRETO 19 X 19 X 19 CM (CLASSE C - NBR 6136)</t>
  </si>
  <si>
    <t>MEIO BLOCO DE VEDACAO DE CONCRETO 9 X 19 X 19 CM (CLASSE C -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</si>
  <si>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</si>
  <si>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</si>
  <si>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</si>
  <si>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ESTRUTURAL CERAMICO DE 14 X 19 X 14 CM (L X A X C) E 6,0 MPA</t>
  </si>
  <si>
    <t>MEIO BLOCO ESTRUTURAL CERAMICO DE 14 X 19 X 19 CM (L X A X C) E 6,0 MPA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</si>
  <si>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</si>
  <si>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</si>
  <si>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</si>
  <si>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</si>
  <si>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</si>
  <si>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</si>
  <si>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</si>
  <si>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</si>
  <si>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</si>
  <si>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</si>
  <si>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</si>
  <si>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</si>
  <si>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</si>
  <si>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 (HORISTA)</t>
  </si>
  <si>
    <t>MESTRE DE OBRAS (MENSALISTA)</t>
  </si>
  <si>
    <t>METACAULIM DE ALTA REATIVIDADE/CAULIM CALCINADO</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</si>
  <si>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</si>
  <si>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</si>
  <si>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</si>
  <si>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</si>
  <si>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</si>
  <si>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INDIVIDUAL, SIFONADO, DE LOUCA BRANCA, SEM COMPLEMENTOS</t>
  </si>
  <si>
    <t>MICTORIO INDIVIDUAL, SIFONADO, VALVULA EMBUTIDA, DE LOUCA BRANCA, SEM COMPLEMENTOS - PADRAO ALTO</t>
  </si>
  <si>
    <t>MINICAPTOR, EM ACO GALVANIZADO A FOGO, FIXACAO COM ROSCA SOBERBA OU MECANICA, H=300 MM X DN=10 MM</t>
  </si>
  <si>
    <t>MINICAPTOR, EM ACO GALVANIZADO A FOGO, FIXACAO COM ROSCA SOBERBA OU MECANICA, H=600 MM X DN=10 MM</t>
  </si>
  <si>
    <t>MINICAPTOR, EM ACO GALVANIZADO A FOGO, FIXACAO HORIZONTAL COM BANDEIRA A 20 CM, H=300 MM E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</si>
  <si>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</si>
  <si>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</si>
  <si>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</si>
  <si>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MINICAPTORES DE INSERCAO, EM ACO GALVANIZADO A FOGO, H=300 MM X DN=10 MM</t>
  </si>
  <si>
    <t>MINICAPTORES DE INSERCAO, EM ACO GALVANIZADO A FOGO, H=600,MM X DN=10,MM</t>
  </si>
  <si>
    <t>MINICARREGADEIRA SOBRE RODAS, POTENCIA LIQUIDA DE *47* HP, CAPACIDADE NOMINAL DE OPERACAO DE *646* KG</t>
  </si>
  <si>
    <t>MINIESCAVADEIRA SOBRE ESTEIRAS, POTENCIA LIQUIDA DE *30* HP, PESO OPERACIONAL DE *3.500* KG</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</si>
  <si>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</si>
  <si>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</si>
  <si>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</si>
  <si>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METAL CROMADO DE PAREDE PARA LAVATORIO</t>
  </si>
  <si>
    <t>MISTURADOR DE METAL CROMADO, DE MESA/BANCADA, COM BICA BAIXA, PARA LAVATORIO</t>
  </si>
  <si>
    <t>MISTURADOR DE PAREDE, DE METAL CROMADO, PARA COZINHA, BICA ALTA MOVEL, COM AREJADOR ARTICULADO</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</si>
  <si>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</si>
  <si>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</si>
  <si>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METALICO, BASE PARA CHUVEIRO/BANHEIRA, 1/2" OU 3/4", SOLDAVEL OU ROSCAVEL (NAO INCLUI ACABAMENTOS)</t>
  </si>
  <si>
    <t>MISTURADOR MONOCOMANDO PARA CHUVEIRO, BASE BRUTA, METALICO COM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</si>
  <si>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</si>
  <si>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</si>
  <si>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</si>
  <si>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</si>
  <si>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 (HORISTA)</t>
  </si>
  <si>
    <t>MONTADOR DE ELETROELETRONICOS (MENSALISTA)</t>
  </si>
  <si>
    <t>MONTADOR DE ESTRUTURAS METALICAS (MENSALISTA)</t>
  </si>
  <si>
    <t>MONTADOR DE ESTRUTURAS METALICAS HORISTA</t>
  </si>
  <si>
    <t>MONTADOR DE MAQUINAS (HORISTA)</t>
  </si>
  <si>
    <t>MONTADOR DE MAQUINAS (MENSALISTA)</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</si>
  <si>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</si>
  <si>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</si>
  <si>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PESO BRUTO 13843 KG, LARGURA DA LAMINA DE 3,7 M</t>
  </si>
  <si>
    <t>MOTORISTA DE CAMINHAO (HORISTA)</t>
  </si>
  <si>
    <t>MOTORISTA DE CAMINHAO (MENSALISTA)</t>
  </si>
  <si>
    <t>MOTORISTA DE CAMINHAO BETONEIRA (HORISTA)</t>
  </si>
  <si>
    <t>MOTORISTA DE CAMINHAO-BASCULANTE (HORISTA)</t>
  </si>
  <si>
    <t>MOTORISTA DE CAMINHAO-BASCULANTE (MENSALISTA)</t>
  </si>
  <si>
    <t>MOTORISTA DE CAMINHAO-CARRETA (HORISTA)</t>
  </si>
  <si>
    <t>MOTORISTA DE CAMINHAO-CARRETA (MENSALISTA)</t>
  </si>
  <si>
    <t>MOTORISTA DE CARRO DE PASSEIO (HORISTA)</t>
  </si>
  <si>
    <t>MOTORISTA DE CARRO DE PASSEIO (MENSALISTA)</t>
  </si>
  <si>
    <t>MOTORISTA OPERADOR DE CAMINHAO COM MUNCK (HORISTA)</t>
  </si>
  <si>
    <t>MOTORISTA OPERADOR DE CAMINHAO COM MUNCK (MENSALISTA)</t>
  </si>
  <si>
    <t>MOURAO CONCRETO CURVO, SECAO "T", H = 2,80 M + CURVA COM 0,45 M, COM FUROS PARA FIOS</t>
  </si>
  <si>
    <t>MOURAO DE CONCRETO CURVO, *10 X 10* CM, H= *2,60* M + CURVA DE 0,40 M</t>
  </si>
  <si>
    <t>MOURAO DE CONCRETO RETO, SECAO QUADRADA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</si>
  <si>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</si>
  <si>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</si>
  <si>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</si>
  <si>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</si>
  <si>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</si>
  <si>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</si>
  <si>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CM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</si>
  <si>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</si>
  <si>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</si>
  <si>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</si>
  <si>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</si>
  <si>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</si>
  <si>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</si>
  <si>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NIPLE DE FERRO GALVANIZADO, COM ROSCA BSP, DE 1 1/2"</t>
  </si>
  <si>
    <t>NIPLE DE FERRO GALVANIZADO, COM ROSCA BSP, DE 1 1/4"</t>
  </si>
  <si>
    <t>NIPLE DE FERRO GALVANIZADO, COM ROSCA BSP, DE 1"</t>
  </si>
  <si>
    <t>NIPLE DE FERRO GALVANIZADO, COM ROSCA BSP, DE 1/2"</t>
  </si>
  <si>
    <t>NIPLE DE FERRO GALVANIZADO, COM ROSCA BSP, DE 2 1/2"</t>
  </si>
  <si>
    <t>NIPLE DE FERRO GALVANIZADO, COM ROSCA BSP, DE 2"</t>
  </si>
  <si>
    <t>NIPLE DE FERRO GALVANIZADO, COM ROSCA BSP, DE 3"</t>
  </si>
  <si>
    <t>NIPLE DE FERRO GALVANIZADO, COM ROSCA BSP, DE 3/4"</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</si>
  <si>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</si>
  <si>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</si>
  <si>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</si>
  <si>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</si>
  <si>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</si>
  <si>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</si>
  <si>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t>
  </si>
  <si>
    <t>NIPLE DE REDUCAO DE FERRO GALVANIZADO, COM ROSCA BSP, DE 1 1/4" X 1/2"</t>
  </si>
  <si>
    <t>NIPLE DE REDUCAO DE FERRO GALVANIZADO, COM ROSCA BSP, DE 1 1/4" X 3/4"</t>
  </si>
  <si>
    <t>NIPLE DE REDUCAO DE FERRO GALVANIZADO, COM ROSCA BSP, DE 1" X 1/2"</t>
  </si>
  <si>
    <t>NIPLE DE REDUCAO DE FERRO GALVANIZADO, COM ROSCA BSP, DE 1" X 3/4"</t>
  </si>
  <si>
    <t>NIPLE DE REDUCAO DE FERRO GALVANIZADO, COM ROSCA BSP, DE 1/2" X 1/4"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</si>
  <si>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</si>
  <si>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</si>
  <si>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</si>
  <si>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</si>
  <si>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 X 2 1/2"</t>
  </si>
  <si>
    <t>NIPLE DE REDUCAO DE FERRO GALVANIZADO, COM ROSCA BSP, DE 3" X 2"</t>
  </si>
  <si>
    <t>NIPLE DE REDUCAO DE FERRO GALVANIZADO, COM ROSCA BSP, DE 3/4" X 1/2"</t>
  </si>
  <si>
    <t>NIPLE SEXTAVADO EM ACO CARBONO, COM ROSCA BSP, PRESSAO 3.000 LBS, DN 1 1/2"</t>
  </si>
  <si>
    <t>NIPLE SEXTAVADO EM ACO CARBONO, COM ROSCA BSP, PRESSAO 3.000 LBS, DN 1 1/4"</t>
  </si>
  <si>
    <t>NIPLE SEXTAVADO EM ACO CARBONO, COM ROSCA BSP, PRESSAO 3.000 LBS, DN 1"</t>
  </si>
  <si>
    <t>NIPLE SEXTAVADO EM ACO CARBONO, COM ROSCA BSP, PRESSAO 3.000 LBS, DN 1/2"</t>
  </si>
  <si>
    <t>NIPLE SEXTAVADO EM ACO CARBONO, COM ROSCA BSP, PRESSAO 3.000 LBS, DN 2 1/2"</t>
  </si>
  <si>
    <t>NIPLE SEXTAVADO EM ACO CARBONO, COM ROSCA BSP, PRESSAO 3.000 LBS, DN 2"</t>
  </si>
  <si>
    <t>NIPLE SEXTAVADO EM ACO CARBONO, COM ROSCA BSP, PRESSAO 3.000 LBS, DN 3/4"</t>
  </si>
  <si>
    <t>NIVEL DE ALUMINIO 350 MM (14"), COM 3 BOLHAS</t>
  </si>
  <si>
    <t>NIVELADOR (HORISTA)</t>
  </si>
  <si>
    <t>NIVELADOR (MENSALISTA)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</si>
  <si>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</si>
  <si>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</si>
  <si>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</si>
  <si>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OCULOS DE SOLDA COM ESCURECIMENTO AUTOMATICO</t>
  </si>
  <si>
    <t>OLEO DIESEL COMBUSTIVEL COMUM METROPOLITANO S-10 OU S-500</t>
  </si>
  <si>
    <t>OLEO LUBRIFICANTE MINERAL MONOVISCOSO, SAE 40, PARA MOTORES DE EQUIPAMENTOS PESADOS (CAMINHOES, TRATORES, RETROS E ETC)</t>
  </si>
  <si>
    <t>OLHO MAGICO PARA PORTAS, EM LATAO, COM LENTE DE POLICARBONATO, ANGULO DE *200* GRAUS, ESPESSURA ENTRE *25 E 46* MM, INCLUINDO FECHO JANELA</t>
  </si>
  <si>
    <t>OPERADOR DE BATE-ESTACAS (HORISTA)</t>
  </si>
  <si>
    <t>OPERADOR DE BATE-ESTACAS (MENSALISTA)</t>
  </si>
  <si>
    <t>OPERADOR DE BETONEIRA (CAMINHAO) (MENSALISTA)</t>
  </si>
  <si>
    <t>OPERADOR DE BETONEIRA ESTACIONARIA / MISTURADOR (HORISTA)</t>
  </si>
  <si>
    <t>OPERADOR DE BETONEIRA ESTACIONARIA / MISTURADOR (MENSALISTA)</t>
  </si>
  <si>
    <t>OPERADOR DE COMPRESSOR DE AR OU COMPRESSORISTA (HORISTA)</t>
  </si>
  <si>
    <t>OPERADOR DE COMPRESSOR DE AR OU COMPRESSORISTA (MENSALISTA)</t>
  </si>
  <si>
    <t>OPERADOR DE DEMARCADORA DE FAIXAS DE TRAFEGO (HORISTA)</t>
  </si>
  <si>
    <t>OPERADOR DE DEMARCADORA DE FAIXAS DE TRAFEGO (MENSALISTA)</t>
  </si>
  <si>
    <t>OPERADOR DE ESCAVADEIRA (HORISTA)</t>
  </si>
  <si>
    <t>OPERADOR DE ESCAVADEIRA (MENSALISTA)</t>
  </si>
  <si>
    <t>OPERADOR DE GUINCHO OU GUINCHEIRO (HORISTA)</t>
  </si>
  <si>
    <t>OPERADOR DE GUINCHO OU GUINCHEIRO (MENSALISTA)</t>
  </si>
  <si>
    <t>OPERADOR DE GUINDASTE (HORISTA)</t>
  </si>
  <si>
    <t>OPERADOR DE GUINDASTE (MENSALISTA)</t>
  </si>
  <si>
    <t>OPERADOR DE JATO ABRASIVO OU JATISTA (HORISTA)</t>
  </si>
  <si>
    <t>OPERADOR DE JATO ABRASIVO OU JATISTA (MENSALISTA)</t>
  </si>
  <si>
    <t>OPERADOR DE MAQUINAS E TRATORES DIVERSOS - TERRAPLANAGEM (HORISTA)</t>
  </si>
  <si>
    <t>OPERADOR DE MAQUINAS E TRATORES DIVERSOS - TERRAPLANAGEM (MENSALISTA)</t>
  </si>
  <si>
    <t>OPERADOR DE MARTELETE OU MARTELETEIRO (HORISTA)</t>
  </si>
  <si>
    <t>OPERADOR DE MARTELETE OU MARTELETEIRO (MENSALISTA)</t>
  </si>
  <si>
    <t>OPERADOR DE MOTO SCRAPER (HORISTA)</t>
  </si>
  <si>
    <t>OPERADOR DE MOTO SCRAPER (MENSALISTA)</t>
  </si>
  <si>
    <t>OPERADOR DE MOTONIVELADORA (HORISTA)</t>
  </si>
  <si>
    <t>OPERADOR DE MOTONIVELADORA (MENSALISTA)</t>
  </si>
  <si>
    <t>OPERADOR DE PA CARREGADEIRA (HORISTA)</t>
  </si>
  <si>
    <t>OPERADOR DE PA CARREGADEIRA (MENSALISTA)</t>
  </si>
  <si>
    <t>OPERADOR DE PAVIMENTADORA / MESA VIBROACABADORA (HORISTA)</t>
  </si>
  <si>
    <t>OPERADOR DE PAVIMENTADORA / MESA VIBROACABADORA (MENSALISTA)</t>
  </si>
  <si>
    <t>OPERADOR DE ROLO COMPACTADOR (HORISTA)</t>
  </si>
  <si>
    <t>OPERADOR DE ROLO COMPACTADOR (MENSALISTA)</t>
  </si>
  <si>
    <t>OPERADOR DE USINA DE ASFALTO, DE SOLOS OU DE CONCRETO (HORISTA)</t>
  </si>
  <si>
    <t>OPERADOR DE USINA DE ASFALTO, DE SOLOS OU DE CONCRETO (MENSALISTA)</t>
  </si>
  <si>
    <t>OXIGENIO - RECARGA DE GAS PARA CILINDRO (NAO INCLUI TROCA/MANUTENCAO DO CILINDRO)</t>
  </si>
  <si>
    <t>PA CARREGADEIRA SOBRE RODAS, POTENCIA LIQUIDA 128 HP, CAPACIDADE DA CACAMBA DE 1,7 A 2,8 M3, PESO OPERACIONAL MAXIMO DE 11632 KG</t>
  </si>
  <si>
    <t>PA CARREGADEIRA SOBRE RODAS, POTENCIA LIQUIDA 197 HP, CAPACIDADE DA CACAMBA DE 2,5 A 3,5 M3, PESO OPERACIONAL MAXIMO DE 18338 KG</t>
  </si>
  <si>
    <t>PA DE LIXO PLASTICA, CABO LONGO</t>
  </si>
  <si>
    <t>PA QUADRADA COM CABO DE MADEIRA EM Y DE 71 CM</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</si>
  <si>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</si>
  <si>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</si>
  <si>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</si>
  <si>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</si>
  <si>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55 MM</t>
  </si>
  <si>
    <t>PAINEL ESTRUTURAL PARA LAJE SECA REVESTIDO EM PLACA CIMENTICIA, DE 1,20 X 2,50 M, E = 23 MM</t>
  </si>
  <si>
    <t>PAINEL ESTRUTURAL PARA LAJE SECA REVESTIDO EM PLACA CIMENTICIA, DE 1,20 X 2,50 M, E = 40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</si>
  <si>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</si>
  <si>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</si>
  <si>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</si>
  <si>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</si>
  <si>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</si>
  <si>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OFICIAL, 1800 X 1200 MM, INCLUINDO ARO DE METAL E REDE EM POLIPROPILENO 100%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</si>
  <si>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</si>
  <si>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</si>
  <si>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</si>
  <si>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</si>
  <si>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</si>
  <si>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</si>
  <si>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</si>
  <si>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ACO ZINCADO, SEXTAVADO, COM ROSCA INTEIRA, DIAMETRO 5/16", COMPRIMENTO 3/4", COM PORCA E ARRUELA LISA LEVE</t>
  </si>
  <si>
    <t>PARAFUSO DE ACO ZINCADO, SEXTAVADO, COM ROSCA SOBERBA, DIAMETRO 3/8", COMPRIMENTO 80 MM</t>
  </si>
  <si>
    <t>PARAFUSO DE ACO ZINCADO, TIPO CHUMBADOR PARABOLT, DIAMETRO 1/2", COMPRIMENTO 75 MM</t>
  </si>
  <si>
    <t>PARAFUSO DE ACO ZINCADO, TIPO CHUMBADOR PARABOLT, DIAMETRO 3/8", COMPRIMENTO 75 MM</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</si>
  <si>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</si>
  <si>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</si>
  <si>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</si>
  <si>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</si>
  <si>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</si>
  <si>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</si>
  <si>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</si>
  <si>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</si>
  <si>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</si>
  <si>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</si>
  <si>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</si>
  <si>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</si>
  <si>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</si>
  <si>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</si>
  <si>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M16 EM ACO GALVANIZADO, COMPRIMENTO = 150 MM, DIAMETRO = 16 MM, CABECA ABAULADA</t>
  </si>
  <si>
    <t>PARAFUSO FRANCES M16 EM ACO GALVANIZADO, COMPRIMENTO = 45 MM, DIAMETRO = 16 MM, CABECA ABAULADA</t>
  </si>
  <si>
    <t>PARAFUSO FRANCES METRICO ZINCADO, DIAMETRO 12 MM, COMPRIMENTO 140MM, COM PORCA SEXTAVADA E ARRUELA DE PRESSAO MEDIA</t>
  </si>
  <si>
    <t>PARAFUSO FRANCES METRICO ZINCADO, DIAMETRO 12 MM, COMPRIMENTO 150 MM, COM PORCA SEXTAVADA E ARRUELA DE PRESSAO MEDIA</t>
  </si>
  <si>
    <t>PARAFUSO FRANCES ZINCADO, DIAMETRO 1/2", COMPRIMENTO 12", COM PORCA E ARRUELA LISA MEDIA</t>
  </si>
  <si>
    <t>PARAFUSO FRANCES ZINCADO, DIAMETRO 1/2", COMPRIMENTO 15", COM PORCA E ARRUELA LISA MEDIA</t>
  </si>
  <si>
    <t>PARAFUSO FRANCES ZINCADO, DIAMETRO 1/2", COMPRIMENTO 2", COM PORCA E ARRUELA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</si>
  <si>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</si>
  <si>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</si>
  <si>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</si>
  <si>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</si>
  <si>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</si>
  <si>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</si>
  <si>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</si>
  <si>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</si>
  <si>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</si>
  <si>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</si>
  <si>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</si>
  <si>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3 1/2" COM ACABAMENTO CROMADO PARA FIXAR PECA SANITARIA, INCLUI PORCA CEGA, ARRUELA E BUCHA DE NYLON TAMANHO S-8</t>
  </si>
  <si>
    <t>PARAFUSO NIQUELADO COM ACABAMENTO CROMADO PARA FIXAR PECA SANITARIA, INCLUI PORCA CEGA, ARRUELA E BUCHA DE NYLON TAMANHO S-10</t>
  </si>
  <si>
    <t>PARAFUSO ROSCA SOBERBA ZINCADO CABECA CHATA FENDA SIMPLES 3,2 X 20 MM (3/4")</t>
  </si>
  <si>
    <t>PARAFUSO ROSCA SOBERBA ZINCADO CABECA CHATA FENDA SIMPLES 3,5 X 25 MM (1")</t>
  </si>
  <si>
    <t>PARAFUSO ROSCA SOBERBA ZINCADO CABECA CHATA FENDA SIMPLES 3,8 X 30 MM (1.1/4")</t>
  </si>
  <si>
    <t>PARAFUSO ROSCA SOBERBA ZINCADO CABECA CHATA FENDA SIMPLES 4,8 X 40 MM (1.1/2")</t>
  </si>
  <si>
    <t>PARAFUSO ROSCA SOBERBA ZINCADO CABECA CHATA FENDA SIMPLES 5,5 X 50 MM (2")</t>
  </si>
  <si>
    <t>PARAFUSO ROSCA SOBERBA ZINCADO CABECA CHATA FENDA SIMPLES 5,5 X 65 MM (2.1/2")</t>
  </si>
  <si>
    <t>PARAFUSO ZINCADO 5/16" X 250 MM PARA FIXACAO DE TELHA DE FIBROCIMENTO CANALETE 49, INCLUI BUCHA NYLON S-10</t>
  </si>
  <si>
    <t>PARAFUSO ZINCADO 5/16" X 85 MM PARA FIXACAO DE TELHA DE FIBROCIMENTO CANALETE 90, INCLUI BUCHA NYLON S-10</t>
  </si>
  <si>
    <t>PARAFUSO ZINCADO ROSCA SOBERBA 5/16" X 120 MM PARA TELHA FIBROCIMENTO</t>
  </si>
  <si>
    <t>PARAFUSO ZINCADO ROSCA SOBERBA, CABECA SEXTAVADA, 5/16" X 110 MM, PARA FIXACAO DE TELHA EM MADEIRA</t>
  </si>
  <si>
    <t>PARAFUSO ZINCADO ROSCA SOBERBA, CABECA SEXTAVADA, 5/16" X 150 MM, PARA FIXACAO DE TELHA EM MADEIRA</t>
  </si>
  <si>
    <t>PARAFUSO ZINCADO ROSCA SOBERBA, CABECA SEXTAVADA, 5/16" X 180 MM, PARA FIXACAO DE TELHA EM MADEIRA</t>
  </si>
  <si>
    <t>PARAFUSO ZINCADO ROSCA SOBERBA, CABECA SEXTAVADA, 5/16" X 200 MM, PARA FIXACAO DE TELHA EM MADEIRA</t>
  </si>
  <si>
    <t>PARAFUSO ZINCADO ROSCA SOBERBA, CABECA SEXTAVADA, 5/16" X 230 MM, PARA FIXACAO DE TELHA EM MADEIRA</t>
  </si>
  <si>
    <t>PARAFUSO ZINCADO ROSCA SOBERBA, CABECA SEXTAVADA, 5/16" X 250 MM, PARA FIXACAO DE TELHA EM MADEIRA</t>
  </si>
  <si>
    <t>PARAFUSO ZINCADO ROSCA SOBERBA, CABECA SEXTAVADA, 5/16" X 50 MM, PARA FIXACAO DE TELHA EM MADEIRA</t>
  </si>
  <si>
    <t>PARAFUSO ZINCADO ROSCA SOBERBA, CABECA SEXTAVADA, 5/16" X 85 MM, PARA FIXACAO DE TELHA EM MADEIRA</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</si>
  <si>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</si>
  <si>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</si>
  <si>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</si>
  <si>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</si>
  <si>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</si>
  <si>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</si>
  <si>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</si>
  <si>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</si>
  <si>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(25,4 MM)</t>
  </si>
  <si>
    <t>PARAFUSO, AUTOATARRAXANTE, CABECA CHATA, FENDA SIMPLES, EM ACO ZINCADO, 1/4" (6,35 MM) X 25 MM</t>
  </si>
  <si>
    <t>PARAFUSO, COMUM, ASTM A307, SEXTAVADO, DIAMETRO 1/2" (12,7 MM), COMPRIMENTO 1" (25,4 MM)</t>
  </si>
  <si>
    <t>PARAFUSO, EM ACO ZINCADO, CABECA LENTILHA AUTOTRAVANTE DIAMETRO 5/16" X 1"</t>
  </si>
  <si>
    <t>PARALELEPIPEDO GRANITICO OU BASALTICO, PARA PAVIMENTACAO, SEM FRETE (VARIACAO REGIONAL DE PECAS POR M2)</t>
  </si>
  <si>
    <t>MIL</t>
  </si>
  <si>
    <t>PASTA ABRASIVA PARA LIMPEZA DE MAOS</t>
  </si>
  <si>
    <t>PASTA LUBRIFICANTE PARA TUBOS E CONEXOES COM JUNTA ELASTICA, EMBALAGEM DE *400* GR (USO EM PVC, ACO, POLIETILENO E OUTROS)</t>
  </si>
  <si>
    <t>PASTA PARA SOLDA DE TUBOS E CONEXOES DE COBRE (EMBALAGEM COM 250 G)</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</si>
  <si>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</si>
  <si>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</si>
  <si>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</si>
  <si>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</si>
  <si>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</si>
  <si>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(HORISTA)</t>
  </si>
  <si>
    <t>PASTILHEIRO (MENSALISTA)</t>
  </si>
  <si>
    <t>PATCH CORD (CABO DE REDE), CATEGORIA 5 E (CAT 5E) UTP, 24 AWG, 4 PARES, EXTENSAO DE 1,50 M</t>
  </si>
  <si>
    <t>PATCH CORD (CABO DE REDE), CATEGORIA 5 E (CAT 5E) UTP, 24 AWG, 4 PARES, EXTENSAO DE 2,50 M</t>
  </si>
  <si>
    <t>PATCH CORD (CABO DE REDE), CATEGORIA 6 (CAT 6) UTP, 23 AWG, 4 PARES, EXTENSAO DE 1,50 M</t>
  </si>
  <si>
    <t>PATCH CORD (CABO DE REDE), CATEGORIA 6 (CAT 6) UTP, 23 AWG, 4 PARES, EXTENSAO DE 2,50 M</t>
  </si>
  <si>
    <t>PATCH PANEL, 24 PORTAS, CATEGORIA 5E, COM RACKS DE 19" DE LARGURA E 1 U DE ALTURA</t>
  </si>
  <si>
    <t>PATCH PANEL, 24 PORTAS, CATEGORIA 6, COM RACKS DE 19" DE LARGURA E 1 U DE ALTURA</t>
  </si>
  <si>
    <t>PATCH PANEL, 48 PORTAS, CATEGORIA 5E, COM RACKS DE 19" DE LARGURA E 2 U DE ALTURA</t>
  </si>
  <si>
    <t>PATCH PANEL, 48 PORTAS, CATEGORIA 6, COM RACKS DE 19" DE LARGURA E 2 U DE ALTURA</t>
  </si>
  <si>
    <t>PEDRA ARDOSIA, CINZA, *40 X 40* CM, E= *1 CM</t>
  </si>
  <si>
    <t>PEDRA ARDOSIA, CINZA, 20 X 40 CM, E= *1 CM</t>
  </si>
  <si>
    <t>PEDRA ARDOSIA, CINZA, 30 X 30, E= *1 CM</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</si>
  <si>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</si>
  <si>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</si>
  <si>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</si>
  <si>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</si>
  <si>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</si>
  <si>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</si>
  <si>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</si>
  <si>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</si>
  <si>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</si>
  <si>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</si>
  <si>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</si>
  <si>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PEDREIRO (HORISTA)</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</si>
  <si>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</si>
  <si>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</si>
  <si>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</si>
  <si>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</si>
  <si>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</si>
  <si>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</si>
  <si>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</si>
  <si>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</si>
  <si>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</si>
  <si>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OU "W" EM ACO LAMINADO, QUAISQUER DIMENSOES</t>
  </si>
  <si>
    <t>PERFIL "U" ENRIJECIDO, EM CHAPA DOBRADA DE ACO LAMINADO, E = 3,75 MM, H = 200 MM, L = 75 MM (9,94 KG/M)</t>
  </si>
  <si>
    <t>PERFIL "U" SIMPLES, EM CHAPA DOBRADA DE ACO LAMINADO, E = 2,65 MM, H = 75 MM, L = 40 MM (3,04 KG/M)</t>
  </si>
  <si>
    <t>PERFIL "U" SIMPLES, EM CHAPA DOBRADA DE ACO LAMINADO, E = 3 MM, H = 125 MM, L = 50 MM (5,07 KG/M)</t>
  </si>
  <si>
    <t>PERFIL "U" SIMPLES, EM CHAPA DOBRADA DE ACO LAMINADO, E = 3 MM, H = 200 MM, L = 50 MM (6,83 KG/M)</t>
  </si>
  <si>
    <t>PERFIL "U" SIMPLES, EM CHAPA DOBRADA DE ACO LAMINADO, E = 4,75 MM, H = 100 MM, L = 75 MM (8,74 KG/M)</t>
  </si>
  <si>
    <t>PERFIL "U" SIMPLES, EM CHAPA DOBRADA DE ACO LAMINADO, E = 8 MM, H = 150 MM, L = 75 MM (16,97 KG/M)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</si>
  <si>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</si>
  <si>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</si>
  <si>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</si>
  <si>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</si>
  <si>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</si>
  <si>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</si>
  <si>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</si>
  <si>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</si>
  <si>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EM ALUMINIO, FORMATO U, ABAS IGUAIS, LARGURA DE 12,70 MM (1/2 POL), ESPESSURA 1,58 MM (1/16 POL) E PESO LINEAR DE APROXIMADAMENTE 0,149 KG/M</t>
  </si>
  <si>
    <t>PERFIL EM ALUMINIO, FORMATO U, ABAS IGUAIS, LARGURA DE 25,4 MM (1"), ESPESSURA DE 2,38 MM (3/32") E PESO LINEAR DE APROXIMADAMENTE 0,460 KG/M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</si>
  <si>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</si>
  <si>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</si>
  <si>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</si>
  <si>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NAS FACES APARENTES, PARA FORRO REMOVIVEL, 24 X 32 X 3750 MM (L X H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</si>
  <si>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</si>
  <si>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</si>
  <si>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</si>
  <si>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</si>
  <si>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</si>
  <si>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</si>
  <si>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</si>
  <si>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BRANCO, PARA FORRO REMOVIVEL, 24 X 1250 MM (L X C)</t>
  </si>
  <si>
    <t>PERFIL TRAVESSA (SECUNDARIO), T CLICADO, EM ACO GALVANIZADO, BRANCO, PARA FORRO REMOVIVEL, 24 X 625 MM (L X C)</t>
  </si>
  <si>
    <t>PERFILADO PERFURADO 19 X 38 MM, CHAPA 22</t>
  </si>
  <si>
    <t>PERFILADO PERFURADO DUPLO 38 X 76 MM, CHAPA 22</t>
  </si>
  <si>
    <t>PERFILADO PERFURADO SIMPLES 38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</si>
  <si>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</si>
  <si>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</si>
  <si>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DE COROA DIAMANTADA PARA CONCRETO, DIAMETRO ATE 250 MM, MOTOR ELETRICO 220 V, POTENCIA 2.500W</t>
  </si>
  <si>
    <t>PERFURATRIZ HIDRAULICA COM TRADO CURTO ACOPLADO, PROFUNDIDADE MAXIMA DE 20 M, DIAMETRO MAXIMO DE 1500 MM, POTENCIA INSTALADA DE 137 HP, MESA ROTATIVA COM TORQUE MAXIMO DE 30 KNM (INCLUI MONTAGEM, NAO INCLUI CAMINHAO)</t>
  </si>
  <si>
    <t>PERFURATRIZ HIDRAULICA SOBRE ESTEIRA, TORQUE MAXIMO 161 KNM, PROFUNDIDADE MAXIMA 54 M, DIAMETRO MAXIMO 1500 MM, POTENCIA MOTOR 268 HP</t>
  </si>
  <si>
    <t>PERFURATRIZ HIDRAULICA SOBRE ESTEIRA, TORQUE MAXIMO 98 KNM, PROFUNDIDADE MAXIMA 25 M, DIAMETRO MAXIMO 115 MM, POTENCIA MOTOR 190 HP</t>
  </si>
  <si>
    <t>PERFURATRIZ MANUAL, TORQUE MAXIMO 83 N.M, POTENCIA 5 CV, COM DIAMETRO MAXIMO 4", PARA SOLO GRAMPEADO (INCLUI SUPORTE OU CHASSI TIPO MESA)</t>
  </si>
  <si>
    <t>PERFURATRIZ PARA EXECUCAO DE ESTACAS SECANTES, TIPO HELICE CONTINUA COM CABECOTE DUPLO E TUBO METALICO 300 KW</t>
  </si>
  <si>
    <t>PERFURATRIZ PARA FURO DIRECIONAL HORIZONTAL (HDD) COM CAPACIDADE ATE 89 KN, POTENCIA 24,8 HP A 80 HP (INCLUSO FERRAMENTAS E LOCALIZADOR), PARA REDE SUBTERRANEA</t>
  </si>
  <si>
    <t>PERFURATRIZ PARA FURO DIRECIONAL HORIZONTAL (HDD) COM CAPACIDADE DE 201 KN A 560 KN, POTENCIA 200 HP A 260 HP (INCLUSO FERRAMENTAS E LOCALIZADOR), PARA REDE SUBTERRANEA</t>
  </si>
  <si>
    <t>PERFURATRIZ PARA FURO DIRECIONAL HORIZONTAL (HDD) COM CAPACIDADE DE 90 KN A 200 KN, POTENCIA 100 HP A 160 HP (INCLUSO FERRAMENTAS E LOCALIZADOR), PARA REDE SUBTERRANEA</t>
  </si>
  <si>
    <t>PERFURATRIZ ROTATIVA SOBRE ESTEIRA, TORQUE MAXIMO 2500 KGM, POTENCIA 110 HP, MOTOR DIESEL</t>
  </si>
  <si>
    <t>PERFURATRIZ SOBRE ESTEIRA, TORQUE MAXIMO 600 KGF, PESO MEDIO 1000 KG, POTENCIA 20 HP, DIAMETRO MAXIMO 10"</t>
  </si>
  <si>
    <t>PERFURATRIZ SOBRE ESTEIRA, TORQUE MAXIMO DE 600 KGF, POTENCIA ENTRE 50 E 60 HP, DIAMETRO MAXIMO DE 10"</t>
  </si>
  <si>
    <t>PERNEIRA DE RASPA COM VELCRO</t>
  </si>
  <si>
    <t>PICAPE CABINE SIMPLES COM MOTOR 1.6 FLEX, CAMBIO MANUAL, POTENCIA 101/104 CV, 2 PORTAS</t>
  </si>
  <si>
    <t>PILAR QUADRADO NAO APARELHADO *10 X 10* CM, EM MACARANDUBA/MASSARANDUBA, ANGELIM OU EQUIVALENTE DA REGIAO - BRUTA</t>
  </si>
  <si>
    <t>PILAR QUADRADO NAO APARELHADO *15 X 15* CM, EM MACARANDUBA/MASSARANDUBA, ANGELIM OU EQUIVALENTE DA REGIAO - BRUTA</t>
  </si>
  <si>
    <t>PILAR QUADRADO NAO APARELHADO *20 X 20* CM, EM MACARANDUBA/MASSARANDUBA, ANGELIM OU EQUIVALENTE DA REGIAO - BRUTA</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</si>
  <si>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</si>
  <si>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</si>
  <si>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</si>
  <si>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COMPRIMENTO DA HASTE = 30 MM E ROSCA = 20 MM (ACAO DIRETA)</t>
  </si>
  <si>
    <t>PINO DE ACO LISO 1/4", HASTE = *36,5* MM (ACAO DIRETA)</t>
  </si>
  <si>
    <t>PINO DE ACO LISO 1/4",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</si>
  <si>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</si>
  <si>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</si>
  <si>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</si>
  <si>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 (HORISTA)</t>
  </si>
  <si>
    <t>PINTOR (MENSALISTA)</t>
  </si>
  <si>
    <t>PINTOR DE LETREIROS (HORISTA)</t>
  </si>
  <si>
    <t>PINTOR DE LETREIROS (MENSALISTA)</t>
  </si>
  <si>
    <t>PINTOR PARA TINTA EPOXI (HORISTA)</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</si>
  <si>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</si>
  <si>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</si>
  <si>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</si>
  <si>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</si>
  <si>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</si>
  <si>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</si>
  <si>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EM CERAMICA ESMALTADA, COR LISA, PEI MAIOR OU IGUAL A 4, FORMATO MAIOR QUE 2025 CM2</t>
  </si>
  <si>
    <t>PISO EM CERAMICA ESMALTADA, COR LISA, PEI MAIOR OU IGUAL A 4,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</si>
  <si>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</si>
  <si>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</si>
  <si>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</si>
  <si>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*2*CM</t>
  </si>
  <si>
    <t>PISO EM GRANITO, POLIDO, TIPO PRETO SAO GABRIEL/ TIJUCA OU OUTROS EQUIVALENTES DA REGIAO, FORMATO MENOR OU IGUAL A 3025 CM2, E= *2* CM</t>
  </si>
  <si>
    <t>PISO EM PORCELANATO, RETIFICADO, LISO, MONOCOLOR, ACETINADO OU POLIDO, FORMATO MAIOR QUE 2500 ATE 6400 CM2</t>
  </si>
  <si>
    <t>PISO EM PORCELANATO,RETIFICADO, LISO, MONOCOLOR, ACETINADO OU POLIDO, FORMATO MAIOR QUE 6400 CM2</t>
  </si>
  <si>
    <t>PISO EM REGUA VINILICA SEMIFLEXIVEL, ENCAIXE CLICADO, E = 4 MM (SEM COLOCACAO)</t>
  </si>
  <si>
    <t>PISO EPOXI AUTONIVELANTE, ESPESSURA *4* MM (INCLUSO EXECUCAO)</t>
  </si>
  <si>
    <t>PISO EPOXI MULTILAYER, ESPESSURA *2* MM (INCLUSO EXECUCAO)</t>
  </si>
  <si>
    <t>PISO FULGET (GRANITO LAVADO) EM PLACAS DE *40 X 40* CM, E = 2,0 CM (SEM COLOCACAO)</t>
  </si>
  <si>
    <t>PISO FULGET (GRANITO LAVADO) EM PLACAS DE *75 X 75* CM, E = 2,0 CM (SEM COLOCACAO)</t>
  </si>
  <si>
    <t>PISO FULGET (GRANITO LAVADO) MOLDADO IN LOCO (INCLUSO EXECUCAO)</t>
  </si>
  <si>
    <t>PISO INDUSTRIAL EM CONCRETO ARMADO DE ACABAMENTO POLIDO, ESPESSURA 12 CM (CIMENTO QUEIMADO) (INCLUSO EXECUCAO)</t>
  </si>
  <si>
    <t>PISO KORODUR (INCLUSO EXECUCAO)</t>
  </si>
  <si>
    <t>PISO TATIL / PODOTATIL, LADRILHO HIDRAULICO / CONCRETO, *25 X 25* CM, E= *2,5* CM, PADRAO TATIL ALERTA OU DIRECIONAL, COR AMARELA</t>
  </si>
  <si>
    <t>PISO TATIL / PODOTATIL, LADRILHO HIDRAULICO/CONCRETO, *40 X 40* CM, E= 2,5* CM, PADRAO TATIL ALERTA OU DIRECIONAL, COR NATURAL</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</si>
  <si>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</si>
  <si>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</si>
  <si>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</si>
  <si>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</si>
  <si>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VARIAVEL DE 3 A 4 MM (INCLUSO EXECUCAO)</t>
  </si>
  <si>
    <t>PISO/ REVESTIMENTO EM GRANITO, POLIDO, TIPO ANDORINHA/ QUARTZ/ CASTELO/ CORUMBA OU OUTROS EQUIVALENTES DA REGIAO, FORMATO MAIOR OU IGUAL A 3025 CM2, E = *2*CM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</si>
  <si>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</si>
  <si>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</si>
  <si>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</si>
  <si>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</si>
  <si>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</si>
  <si>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</si>
  <si>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 UMIDADE (RU), COR VERDE, E = 15 MM, 1200 X 2400 MM (L X C)</t>
  </si>
  <si>
    <t>PLACA / CHAPA DE GESSO ACARTONADO, RESISTENTE AO FOGO (RF), COR ROSA, E = 12,5 MM, 1200 X 1800 MM (L X C)</t>
  </si>
  <si>
    <t>PLACA / CHAPA DE GESSO ACARTONADO, RESISTENTE AO FOGO (RF), COR ROSA, E = 12,5 MM, 1200 X 2400 MM (L X C)</t>
  </si>
  <si>
    <t>PLACA / CHAPA DE GESSO ACARTONADO, RESISTENTE AO FOGO (RF), COR ROSA, E = 15 MM, 1200 X 2400 MM (L X C)</t>
  </si>
  <si>
    <t>PLACA / CHAPA DE GESSO ACARTONADO, STANDARD (ST), COR BRANCA, E = 12,5 MM, 1200 X 1800 MM (L X C)</t>
  </si>
  <si>
    <t>PLACA / CHAPA DE GESSO ACARTONADO, STANDARD (ST), COR BRANCA, E = 12,5 MM, 1200 X 2400 MM (L X C)</t>
  </si>
  <si>
    <t>PLACA / CHAPA DE GESSO ACARTONADO, STANDARD (ST), COR BRANCA, E = 15 MM, 1200 X 2400 MM (L X C)</t>
  </si>
  <si>
    <t>PLACA CIMENTICIA LISA E = 10 MM, DE 1,20 X *2,50* M (SEM AMIANTO)</t>
  </si>
  <si>
    <t>PLACA CIMENTICIA LISA E = 6 MM, DE 1,20 X *2,50*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</si>
  <si>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</si>
  <si>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</si>
  <si>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</si>
  <si>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</si>
  <si>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</si>
  <si>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</si>
  <si>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</si>
  <si>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</si>
  <si>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OBRA (PARA CONSTRUCAO CIVIL) EM CHAPA GALVANIZADA *N. 22*, ADESIVADA, DE *2,4 X 1,2* M (SEM POSTES PARA FIXACAO)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</si>
  <si>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</si>
  <si>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</si>
  <si>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</si>
  <si>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</si>
  <si>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</si>
  <si>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</si>
  <si>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</si>
  <si>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</si>
  <si>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</si>
  <si>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</si>
  <si>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</si>
  <si>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EXERCICIOS, 2,00 M X 1,00 M (CHAPA GALVANIZADA #20), ESTRUTURA EM TUBOS REDONDOS DE ACO CARBONO, PINTURA NO PROCESSO ELETROSTATICO, ADESIVO FRENTE E VERSO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</si>
  <si>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</si>
  <si>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</si>
  <si>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X 40* CM, E = 6 CM, COR NATURAL</t>
  </si>
  <si>
    <t>PLACA/TAMPA CEGA EM LATAO ESCOVADO PARA CONDULETE EM LIGA DE ALUMINIO 4 X 4"</t>
  </si>
  <si>
    <t>PLUG OU BUJAO DE FERRO GALVANIZADO, DE 1 1/2"</t>
  </si>
  <si>
    <t>PLUG OU BUJAO DE FERRO GALVANIZADO, DE 1 1/4"</t>
  </si>
  <si>
    <t>PLUG OU BUJAO DE FERRO GALVANIZADO, DE 1"</t>
  </si>
  <si>
    <t>PLUG OU BUJAO DE FERRO GALVANIZADO, DE 1/2"</t>
  </si>
  <si>
    <t>PLUG OU BUJAO DE FERRO GALVANIZADO, DE 2 1/2"</t>
  </si>
  <si>
    <t>PLUG OU BUJAO DE FERRO GALVANIZADO, DE 2"</t>
  </si>
  <si>
    <t>PLUG OU BUJAO DE FERRO GALVANIZADO, DE 3"</t>
  </si>
  <si>
    <t>PLUG OU BUJAO DE FERRO GALVANIZADO, DE 3/4"</t>
  </si>
  <si>
    <t>PLUG OU BUJAO DE FERRO GALVANIZADO, DE 4"</t>
  </si>
  <si>
    <t>PLUG PVC, JE, DN 100 MM, PARA REDE COLETORA ESGOTO</t>
  </si>
  <si>
    <t>PLUG PVC, JE, DN 150 MM, PARA REDE COLETORA ESGOTO</t>
  </si>
  <si>
    <t>PO DE PEDRA (POSTO PEDREIRA/FORNECEDOR, SEM FRETE)</t>
  </si>
  <si>
    <t>POCEIRO / ESCAVADOR DE VALAS E TUBULOES (HORISTA)</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</si>
  <si>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</si>
  <si>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</si>
  <si>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</si>
  <si>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</si>
  <si>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</si>
  <si>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</si>
  <si>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</si>
  <si>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</si>
  <si>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*7,5 X 7,5* CM EM PINUS, MISTA OU EQUIVALENTE DA REGIAO - BRUTA</t>
  </si>
  <si>
    <t>PONTALETE ROLICO SEM TRATAMENTO, D = 8 A 11 CM, H = 3 M, EM EUCALIPTO OU EQUIVALENTE DA REGIAO - BRUTA (PARA ESCORAMENTO)</t>
  </si>
  <si>
    <t>PONTALETE ROLICO SEM TRATAMENTO, D = 8 A 11 CM, H = 6 M, EM EUCALIPTO OU EQUIVALENTE DA REGIAO - BRUTA (PARA ESCORAMENTO)</t>
  </si>
  <si>
    <t>PONTEIRO DE ACO, LISO, REDONDO, 3/4" X 10"</t>
  </si>
  <si>
    <t>PONTEIRO PARA MARTELO ROMPEDOR, DIAMETRO = *28* MM, COMPRIMENTO = *520* MM, ENCAIXE SEXTAVADO</t>
  </si>
  <si>
    <t>PORCA OLHAL EM ACO GALVANIZADO, ESPESSURA 16MM, ABERTURA 21MM</t>
  </si>
  <si>
    <t>PORCA OLHAL M 16, EM ACO GALVANIZADO, DIAMETRO = 16 MM</t>
  </si>
  <si>
    <t>PORCA UNIAO/JUNCAO ZINCADA SEXTAVADA 1/4", CHAVE 7/16", COMPRIMENTO = 25 MM</t>
  </si>
  <si>
    <t>PORCA ZINCADA, QUADRADA, DIAMETRO 3/8"</t>
  </si>
  <si>
    <t>PORCA ZINCADA, QUADRADA, DIAMETRO 5/8"</t>
  </si>
  <si>
    <t>PORCA ZINCADA, SEXTAVADA, DIAMETRO 1"</t>
  </si>
  <si>
    <t>PORCA ZINCADA, SEXTAVADA, DIAMETRO 1/2"</t>
  </si>
  <si>
    <t>PORCA ZINCADA, SEXTAVADA, DIAMETRO 1/4"</t>
  </si>
  <si>
    <t>PORCA ZINCADA, SEXTAVADA, DIAMETRO 3/8"</t>
  </si>
  <si>
    <t>PORCA ZINCADA, SEXTAVADA, DIAMETRO 5/16"</t>
  </si>
  <si>
    <t>PORCA ZINCADA, SEXTAVADA, DIAMETRO 5/8"</t>
  </si>
  <si>
    <t>PORTA CADEADO EM ACO GALVANIZADO, COMPRIMENTO DE 3 1/2"</t>
  </si>
  <si>
    <t>PORTA CORTA-FOGO SIMPLES PARA SAIDA DE EMERGENCIA, 1 FOLHA DE ABRIR, 5 CM, ACABAMENTO NATURAL / SEM PINTURA, COM FECHADURA TIPO TRINCO, DOBRADICAS E BATENTE,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</si>
  <si>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</si>
  <si>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</si>
  <si>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</si>
  <si>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</si>
  <si>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</si>
  <si>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</si>
  <si>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</si>
  <si>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EM GRADIL FERRO, COM BARRA CHATA 3 CM X 1/4", COM REQUADRO E GUARNICAO - COMPLETO - ACABAMENTO NATURAL</t>
  </si>
  <si>
    <t>PORTA DE ABRIR / GIRO, EM MADEIRA MACICA (ANGELIM OU EQUIVALENTE REGIONAL), QUALQUER DESENHO (VERTICAL/DIAGONAL/HORIZ.), E = *3,5* CM, DIMENSOES 2,10 X 0,70 (SOMENTE FOLHA DE PORTA, ACABAMENTO NATURAL)</t>
  </si>
  <si>
    <t>PORTA DE ABRIR EM ACO, COM DIVISAO HORIZONTAL PARA VIDROS, 90 X 210 CM, COM FUNDO ANTICORROSIVO/PRIMER DE PROTECAO, INCLUI FECHADURA, MACANETA E PARAFUSO, SEM GUARNICAO/ALIZAR/VISTA, VIDROS NAO INCLUSOS</t>
  </si>
  <si>
    <t>PORTA DE ABRIR EM ACO, TIPO VENEZIANA, 90 X 210 CM, COM FUNDO ANTICORROSIVO / PRIMER DE PROTECAO, INCLUI FECHADURA, MACANETA E PARAFUSOS, SEM GUARNICAO/ALIZAR/VISTA</t>
  </si>
  <si>
    <t>PORTA DE ABRIR EM ALUMINIO COM DIVISAO HORIZONTAL PARA VIDROS, ACABAMENTO ANODIZADO NATURAL, VIDROS INCLUSOS, SEM GUARNICAO/ALIZAR/VISTA, 87 CM X 210 CM</t>
  </si>
  <si>
    <t>PORTA DE ABRIR EM ALUMINIO COM LAMBRI HORIZONTAL/LAMINADA, ACABAMENTO ANODIZADO NATURAL, SEM GUARNICAO/ALIZAR/VISTA</t>
  </si>
  <si>
    <t>PORTA DE ABRIR EM ALUMINIO TIPO VENEZIANA, ACABAMENTO ANODIZADO NATURAL, SEM GUARNICAO/ALIZAR/VISTA</t>
  </si>
  <si>
    <t>PORTA DE ABRIR, TIPO VENEZIANA, EM ALUMINIO, ACABAMENTO ANODIZADO NATURAL, 90 CM X 210 CM (LARGURA X ALTURA), SEM GUARNICAO/ALIZAR/VISTA</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</si>
  <si>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</si>
  <si>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</si>
  <si>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</si>
  <si>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</si>
  <si>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</si>
  <si>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</si>
  <si>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</si>
  <si>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</si>
  <si>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</si>
  <si>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</si>
  <si>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</si>
  <si>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</si>
  <si>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</si>
  <si>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</si>
  <si>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</si>
  <si>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</si>
  <si>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</si>
  <si>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</si>
  <si>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</si>
  <si>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</si>
  <si>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</si>
  <si>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 MADEIRA-DE-LEI QUADRICULADA PARA VIDRO, DE CORRER (ANGELIM OU EQUIVALENTE REGIONAL), E = *3,5* CM</t>
  </si>
  <si>
    <t>PORTA DE MADEIRA-DE-LEI TIPO VENEZIANA (ANGELIM OU EQUIVALENTE REGIONAL), E = *3,5* CM</t>
  </si>
  <si>
    <t>PORTA DENTE PARA FRESADORA</t>
  </si>
  <si>
    <t>PORTA GRADE DE ENROLAR MANUAL COMPLETA, PERFIL TUBULAR TIJOLINHO 3/4",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</si>
  <si>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</si>
  <si>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</si>
  <si>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</si>
  <si>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CHAPA 26, TIPO LAMBRIL, COM REQUADRO, ACABAMENTO NATURAL</t>
  </si>
  <si>
    <t>PORTAO DE ABRIR / GIRO,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</si>
  <si>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</si>
  <si>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</si>
  <si>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INFERIOR/BASE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</si>
  <si>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</si>
  <si>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</si>
  <si>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7 M, DIAMETRO INFERIOR = *125* MM</t>
  </si>
  <si>
    <t>POSTE CONICO CONTINUO EM ACO GALVANIZADO, CURVO, BRACO SIMPLES, FLANGEADO, H = 9 M, DIAMETRO INFERIOR = *135*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</si>
  <si>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</si>
  <si>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</si>
  <si>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</si>
  <si>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</si>
  <si>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</si>
  <si>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</si>
  <si>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</si>
  <si>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</si>
  <si>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</si>
  <si>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</si>
  <si>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</si>
  <si>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</si>
  <si>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</si>
  <si>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</si>
  <si>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</si>
  <si>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</si>
  <si>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</si>
  <si>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</si>
  <si>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</si>
  <si>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</si>
  <si>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</si>
  <si>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</si>
  <si>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</si>
  <si>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</si>
  <si>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</si>
  <si>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</si>
  <si>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</si>
  <si>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</si>
  <si>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</si>
  <si>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</si>
  <si>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</si>
  <si>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</si>
  <si>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</si>
  <si>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</si>
  <si>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</si>
  <si>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</si>
  <si>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</si>
  <si>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</si>
  <si>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</si>
  <si>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</si>
  <si>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</si>
  <si>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</si>
  <si>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</si>
  <si>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</si>
  <si>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</si>
  <si>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</si>
  <si>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</si>
  <si>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</si>
  <si>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</si>
  <si>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</si>
  <si>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</si>
  <si>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</si>
  <si>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</si>
  <si>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POSTE DECORATIVO PARA JARDIM EM ACO TUBULAR, SEM LUMINARIA, H = *2,5* M</t>
  </si>
  <si>
    <t>POSTE ROLICO DE MADEIRA TRATADA, D = 20 A 25 CM, H = 12,00 M, EM EUCALIPTO OU EQUIVALENTE DA REGIAO</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</si>
  <si>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</si>
  <si>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</si>
  <si>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</si>
  <si>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</si>
  <si>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</si>
  <si>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PRANCHA APARELHADA *4 X 30* CM, EM MACARANDUBA/MASSARANDUBA, ANGELIM OU EQUIVALENTE DA REGIAO</t>
  </si>
  <si>
    <t>PRANCHA NAO APARELHADA *6 X 25* CM, EM MACARANDUBA/MASSARANDUBA, ANGELIM OU EQUIVALENTE DA REGIAO - BRUTA</t>
  </si>
  <si>
    <t>PRANCHA NAO APARELHADA *6 X 30* CM, EM MACARANDUBA/MASSARANDUBA, ANGELIM OU EQUIVALENTE DA REGIAO - BRUTA</t>
  </si>
  <si>
    <t>PRANCHA NAO APARELHADA *6 X 40* CM, EM MACARANDUBA/MASSARANDUBA, ANGELIM OU EQUIVALENTE DA REGIAO - BRUTA</t>
  </si>
  <si>
    <t>PRANCHAO APARELHADO *7,5 X 23* CM, EM MACARANDUBA/MASSARANDUBA, ANGELIM OU EQUIVALENTE DA REGIAO</t>
  </si>
  <si>
    <t>PRANCHAO APARELHADO *8 X 30* CM, EM MACARANDUBA/MASSARANDUBA, ANGELIM OU EQUIVALENTE DA REGIAO</t>
  </si>
  <si>
    <t>PRANCHAO NAO APARELHADO *7,5 X 23* CM, EM MACARANDUBA/MASSARANDUBA, ANGELIM OU EQUIVALENTE DA REGIAO - BRUTA</t>
  </si>
  <si>
    <t>PRANCHAO NAO APARELHADO *8 X 30* CM, EM MACARANDUBA/MASSARANDUBA, ANGELIM OU EQUIVALENTE DA REGIAO - BRUTA</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</si>
  <si>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</si>
  <si>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</si>
  <si>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</si>
  <si>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</si>
  <si>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</si>
  <si>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</si>
  <si>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</si>
  <si>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</si>
  <si>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</si>
  <si>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</si>
  <si>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</si>
  <si>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</si>
  <si>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</si>
  <si>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</si>
  <si>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</si>
  <si>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33 (3 X 9)</t>
  </si>
  <si>
    <t>PREGO DE ACO POLIDO COM CABECA 19 X 36 (3 1/4 X 9)</t>
  </si>
  <si>
    <t>PREGO DE ACO POLIDO COM CABECA 22 X 48 (4 1/4 X 5)</t>
  </si>
  <si>
    <t>PREGO DE ACO POLIDO COM CABECA DUPLA 17 X 27 (2 1/2 X 11)</t>
  </si>
  <si>
    <t>PREGO DE ACO POLIDO SEM CABECA 15 X 15 (1 1/4 X 13)</t>
  </si>
  <si>
    <t>PRESSAO DE PERNAS TRIPLO, EM TUBO DE ACO CARBONO, PINTURA NO PROCESSO ELETROSTATICO - EQUIPAMENTO DE GINASTICA PARA ACADEMIA AO AR LIVRE / ACADEMIA DA TERCEIRA IDADE - ATI</t>
  </si>
  <si>
    <t>PRIMER DE POLIURETANO</t>
  </si>
  <si>
    <t>PRIMER EPOXI / EPOXIDICO</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</si>
  <si>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</si>
  <si>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</si>
  <si>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</si>
  <si>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CANEQUINHA, COM VOLUME DE 1,50 L, SEM COMPRESSOR</t>
  </si>
  <si>
    <t>PROLONGADOR/ EXTENSOR TELESCOPICO, EM CHAPA METALICA, COM 3 METROS, PARA ROLO DE PINTURA</t>
  </si>
  <si>
    <t>PROLONGAMENTO / PROLONGADOR PARA CAIXA SIFONADA, PVC, 100 MM X 200 MM (NBR 5688)</t>
  </si>
  <si>
    <t>PROLONGAMENTO / PROLONGADOR PARA CAIXA SIFONADA, PVC, 150 MM X 150 MM (NBR 5688)</t>
  </si>
  <si>
    <t>PROLONGAMENTO / PROLONGADOR PARA CAIXA SIFONADA, PVC, 150 MM X 200 MM (NBR 5688)</t>
  </si>
  <si>
    <t>PROTETOR AUDITIVO TIPO CONCHA COM ABAFADOR DE RUIDOS, ATENUACAO ACIMA DE 22 DB</t>
  </si>
  <si>
    <t>PROTETOR AUDITIVO TIPO PLUG DE INSERCAO COM CORDAO, ATENUACAO SUPERIOR A 15 DB</t>
  </si>
  <si>
    <t>PROTETOR FACIAL ARCO ELETRICO, COM QUEIXEIRA E LENTE EM POLICARBONATO, CAPACETE INCLUIDO</t>
  </si>
  <si>
    <t>PROTETOR FACIAL DE POLICARBONATO, 200 MM X *390* MM, COM COROA E CARNEIRA</t>
  </si>
  <si>
    <t>PROTETOR SOLAR FPS 30, EMBALAGEM 2 LITROS</t>
  </si>
  <si>
    <t>PROTETOR/PONTEIRA PLASTICA PARA PONTA DE VERGALHAO DE ATE 1", TIPO PROTETOR DE ESPERA</t>
  </si>
  <si>
    <t>PRUMO DE CENTRO EM ACO *400* G, COM CORDAO EM NYLON E CALCO GUIA EM ACO OU MADEIRA</t>
  </si>
  <si>
    <t>PRUMO DE PAREDE EM ACO 700 A 750 G, COM CORDAO EM NYLON E TACO</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</si>
  <si>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</si>
  <si>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</si>
  <si>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</si>
  <si>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</si>
  <si>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PUNHO PARA PERFURATRIZ DE ESTEIRA T38, D = 1 1/2" (38 MM), C = 380 MM</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</si>
  <si>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</si>
  <si>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</si>
  <si>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</si>
  <si>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</si>
  <si>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</si>
  <si>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</si>
  <si>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</si>
  <si>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</si>
  <si>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</si>
  <si>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</si>
  <si>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</si>
  <si>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</si>
  <si>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</si>
  <si>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</si>
  <si>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</si>
  <si>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</si>
  <si>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</si>
  <si>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</si>
  <si>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</si>
  <si>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</si>
  <si>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</si>
  <si>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</si>
  <si>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</si>
  <si>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</si>
  <si>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</si>
  <si>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</si>
  <si>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</si>
  <si>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</si>
  <si>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</si>
  <si>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</si>
  <si>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</si>
  <si>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</si>
  <si>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</si>
  <si>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</si>
  <si>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3 DISJUNTORES NEMA OU 4 DISJUNTORES DIN</t>
  </si>
  <si>
    <t>QUADRO DE DISTRIBUICAO, SEM BARRAMENTO, EM PVC, DE SOBREPOR, PARA 6 DISJUNTORES NEMA OU 8 DISJUNTORES DIN</t>
  </si>
  <si>
    <t>RACK DE PISO PARA SERVIDOR, ABERTO, EM COLUNA, 44U X *570* MM</t>
  </si>
  <si>
    <t>RACK DE PISO PARA SERVIDOR, FECHADO, 44U, COM PORTA, 44U X *570* MM</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</si>
  <si>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</si>
  <si>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</si>
  <si>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</si>
  <si>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</si>
  <si>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</si>
  <si>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</si>
  <si>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</si>
  <si>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</si>
  <si>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</si>
  <si>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 RALO DE PASSAGEM EM PVC, QUADRADO, 100 X 100 X 53 MM, SAIDA 40 MM, COM GRELHA BRANCA</t>
  </si>
  <si>
    <t>RALO SECO CONICO, PVC, 100 X 40 MM, COM GRELHA QUADRADA BRANCA</t>
  </si>
  <si>
    <t>RALO SECO CONICO, PVC, 100 X 40 MM, COM GRELHA REDONDA BRANCA</t>
  </si>
  <si>
    <t>RALO SIFONADO CILINDRICO, PVC, 100 X 40 MM, COM GRELHA REDONDA BRANCA</t>
  </si>
  <si>
    <t>RALO SIFONADO QUADRADO, PVC, 100 X 53 MM, SAIDA 40 MM, COM GRELHA QUADRADA BRANCA</t>
  </si>
  <si>
    <t>RALO SIFONADO REDONDO CONICO, PVC, 100 X 40 MM, COM GRELHA REDONDA BRANCA</t>
  </si>
  <si>
    <t>REBITE DE REPUXO EM ALUMINIO VAZADO, DIAMETRO 3,2 X 8 MM DE COMPRIMENTO (1KG = 1025 UNIDADES)</t>
  </si>
  <si>
    <t>REBOLO ABRASIVO RETO DE USO GERAL GRAO 36, DE 6 X 1" (DIAMETRO X ESPESSURA)</t>
  </si>
  <si>
    <t>REBOLO ABRASIVO RETO DE USO GERAL GRAO 36, DE 6 X 3/4" (DIAMETRO X ESPESSURA)</t>
  </si>
  <si>
    <t>RECICLADORA DE ASFALTO A FRIO SOBRE RODAS, LARG. FRESAGEM 2,00 M, POT. 315 KW/422 HP</t>
  </si>
  <si>
    <t>REDUCAO CONCENTRICA PARA ELETROCALHA, PERFURADA, EM CHAPA DE ACO GALVANIZADO ESPESSURA #14, (700 X 600 MM) X 50 MM, SEM VIROLA, SEM TAMPA</t>
  </si>
  <si>
    <t>REDUCAO CONCENTRICA PARA ELETROCALHA, PERFURADA, EM CHAPA DE ACO GALVANIZADO ESPESSURA #14, (800 X 700 MM) X 50 MM, SEM VIROLA, SEM TAMPA</t>
  </si>
  <si>
    <t>REDUCAO CONCENTRICA PARA ELETROCALHA, PERFURADA, EM CHAPA DE ACO GALVANIZADO ESPESSURA #16, (500 X 400 MM) X 50 MM (L X A), SEM VIROLA, SEM TAMPA</t>
  </si>
  <si>
    <t>REDUCAO CONCENTRICA PARA ELETROCALHA, PERFURADA, EM CHAPA DE ACO GALVANIZADO ESPESSURA #16, (600 X 500 MM) X 50 MM, SEM VIROLA, SEM TAMPA</t>
  </si>
  <si>
    <t>REDUCAO CONCENTRICA PARA ELETROCALHA, PERFURADA, EM CHAPA DE ACO GALVANIZADO ESPESSURA #18, (300 X 250 MM) X 50 MM (L X A), SEM VIROLA, SEM TAMPA</t>
  </si>
  <si>
    <t>REDUCAO CONCENTRICA PARA ELETROCALHA, PERFURADA, EM CHAPA DE ACO GALVANIZADO ESPESSURA #18, (400 X 300 MM) X 50 MM (L X A), SEM VIROLA, SEM TAMPA</t>
  </si>
  <si>
    <t>REDUCAO CONCENTRICA PARA ELETROCALHA, PERFURADA, EM CHAPA DE ACO GALVANIZADO ESPESSURA #22, (100 X 75 MM) X 50 MM (L X A), SEM VIROLA, SEM TAMPA</t>
  </si>
  <si>
    <t>REDUCAO CONCENTRICA PARA ELETROCALHA, PERFURADA, EM CHAPA DE ACO GALVANIZADO ESPESSURA #22, (125 X100 MM) X 50 MM (L X A), SEM VIROLA, SEM TAMPA</t>
  </si>
  <si>
    <t>REDUCAO CONCENTRICA PARA ELETROCALHA, PERFURADA, EM CHAPA DE ACO GALVANIZADO ESPESSURA #22, (150 X125 MM) X 50 MM (L X A), SEM VIROLA, SEM TAMPA</t>
  </si>
  <si>
    <t>REDUCAO CONCENTRICA PARA ELETROCALHA, PERFURADA, EM CHAPA DE ACO GALVANIZADO ESPESSURA #22, (200 X 150 MM) X 50 MM (L X A), SEM VIROLA, SEM TAMPA</t>
  </si>
  <si>
    <t>REDUCAO CONCENTRICA PARA ELETROCALHA, PERFURADA, EM CHAPA DE ACO GALVANIZADO ESPESSURA #22, (250 X 200 MM) X 50 MM (L X A), SEM VIROLA, SEM TAMPA</t>
  </si>
  <si>
    <t>REDUCAO CONCENTRICA PARA ELETROCALHA, PERFURADA, EM CHAPA DE ACO GALVANIZADO ESPESSURA #22, (75 X 50 MM) X 50 MM (L X A), SEM VIROLA, SEM TAMPA</t>
  </si>
  <si>
    <t>REDUCAO EXCENTRICA PVC, DN 100 X 50 MM, PARA ESGOTO PREDIAL</t>
  </si>
  <si>
    <t>REDUCAO EXCENTRICA PVC, DN 100 X 75 MM, PARA ESGOTO PREDIAL</t>
  </si>
  <si>
    <t>REDUCAO EXCENTRICA PVC, DN 75 X 50 MM, PARA ESGOTO PREDIAL</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</si>
  <si>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</si>
  <si>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</si>
  <si>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</si>
  <si>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</si>
  <si>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PB, DN 100 X 50 / DE 110 X 60 MM, PARA REDE DE AGUA</t>
  </si>
  <si>
    <t>REDUCAO PVC PBA, JE, PB, DN 100 X 75 / DE 110 X 85 MM, PARA REDE DE AGUA</t>
  </si>
  <si>
    <t>REDUCAO PVC PBA, JE, PB, DN 75 X 50 / DE 85 X 60 MM, PARA REDE DE AGUA</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</si>
  <si>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</si>
  <si>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</si>
  <si>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</si>
  <si>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</si>
  <si>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</si>
  <si>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</si>
  <si>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</si>
  <si>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 COM CORPO DIVIDIDO</t>
  </si>
  <si>
    <t>REGISTRO DE ESFERA, PVC, COM VOLANTE, VS, ROSCAVEL, DN 1/2",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</si>
  <si>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</si>
  <si>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</si>
  <si>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</si>
  <si>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</si>
  <si>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</si>
  <si>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</si>
  <si>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</si>
  <si>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</si>
  <si>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</si>
  <si>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</si>
  <si>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</si>
  <si>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</si>
  <si>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</si>
  <si>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</si>
  <si>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</si>
  <si>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</si>
  <si>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</si>
  <si>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</si>
  <si>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</si>
  <si>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</si>
  <si>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</si>
  <si>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GAVETA COM ACABAMENTO E CANOPLA CROMADOS, SIMPLES, BITOLA 1 1/2"</t>
  </si>
  <si>
    <t>REGISTRO GAVETA COM ACABAMENTO E CANOPLA CROMADOS, SIMPLES, BITOLA 1 1/4"</t>
  </si>
  <si>
    <t>REGISTRO GAVETA COM ACABAMENTO E CANOPLA CROMADOS, SIMPLES, BITOLA 1"</t>
  </si>
  <si>
    <t>REGISTRO GAVETA COM ACABAMENTO E CANOPLA CROMADOS, SIMPLES, BITOLA 1/2"</t>
  </si>
  <si>
    <t>REGISTRO GAVETA COM ACABAMENTO E CANOPLA CROMADOS, SIMPLES, BITOLA 3/4"</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</si>
  <si>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</si>
  <si>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</si>
  <si>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t>
  </si>
  <si>
    <t>REGISTRO PRESSAO BRUTO EM LATAO FORJADO, BITOLA 3/4"</t>
  </si>
  <si>
    <t>REGISTRO PRESSAO COM ACABAMENTO E CANOPLA CROMADA, SIMPLES, BITOLA 1/2"</t>
  </si>
  <si>
    <t>REGISTRO PRESSAO COM ACABAMENTO E CANOPLA CROMADA, SIMPLES, BITOLA 3/4"</t>
  </si>
  <si>
    <t>REGUA DE ALUMINIO PARA PEDREIRO 2 M X *25,5* MM</t>
  </si>
  <si>
    <t>REGUA VIBRADORA DUPLA PARA CONCRETO A GASOLINA 5,5 HP, PESO DE 60 KG, COMPRIMENTO 4 M</t>
  </si>
  <si>
    <t>REJUNTE CIMENTICIO, QUALQUER COR</t>
  </si>
  <si>
    <t>REJUNTE EPOXI, QUALQUER COR</t>
  </si>
  <si>
    <t>RELE FOTOELETRICO INTERNO E EXTERNO BIVOLT 1000 W, DE CONECTOR, SEM BASE</t>
  </si>
  <si>
    <t>RELE TERMICO BIMETAL PARA USO EM MOTORES TRIFASICOS, TENSAO 380 V, POTENCIA ATE 15 CV, CORRENTE NOMINAL MAXIMA 22 A</t>
  </si>
  <si>
    <t>RESINA ACRILICA PREMIUM BASE AGUA - COR BRANCA</t>
  </si>
  <si>
    <t>RESPIRADOR / MASCARA SEMI FACIAL COM UMA VALVULA DE INALACAO E DUAS DE EXALACAO, PROTECAO CONTRA VAPORES ORGANICOS E GASES ACIDOS (1 FILTRO INCLUIDO)</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</si>
  <si>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</si>
  <si>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</si>
  <si>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</si>
  <si>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</si>
  <si>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</si>
  <si>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</si>
  <si>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</si>
  <si>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PARA FACHADAS, PECAS NO FORMATO APROX. *5 X 15* CM, FORNECIDAS EM PLACAS COM PECAS UNIDAS EM PONTOS</t>
  </si>
  <si>
    <t>REVESTIMENTO EM CERAMICA ESMALTADA PARA FACHADAS, PECAS NO FORMATO APROX. *7 X 26* CM, FORNECIDAS EM PLACAS COM PECAS UNIDAS EM PONTOS</t>
  </si>
  <si>
    <t>REVESTIMENTO EM CERAMICA ESMALTADA, FORMATO MAIOR A 2025 CM2</t>
  </si>
  <si>
    <t>REVESTIMENTO EPOXI DE ALTA RESISTENCIA QUIMICA, ISENTO DE SOLVENTES, BICOMPONENTE</t>
  </si>
  <si>
    <t>REVESTIMENTO PARA ESCADA EM GRANILITE, MARMORITE OU GRANITINA ESP = 8 MM (INCLUSO EXECUCAO)</t>
  </si>
  <si>
    <t>REVESTIMENTO PARA PAREDE, EM CERAMICA ESMALTADA, FORMATO MENOR OU IGUAL A 2025 CM2</t>
  </si>
  <si>
    <t>RIPA APARELHADA *1,5 X 5* CM, EM MACARANDUBA/MASSARANDUBA, ANGELIM OU EQUIVALENTE DA REGIAO</t>
  </si>
  <si>
    <t>RIPA NAO APARELHADA *1 X 3* CM, EM MACARANDUBA/MASSARANDUBA, ANGELIM OU EQUIVALENTE DA REGIAO - BRUTA</t>
  </si>
  <si>
    <t>RIPA NAO APARELHADA, *1,5 X 5* CM, EM MACARANDUBA/MASSARANDUBA, ANGELIM OU EQUIVALENTE DA REGIAO - BRUTA</t>
  </si>
  <si>
    <t>RISCADOR DE FORMICA COM COMPRIMENTO *16* CM E ALTURA *5* CM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</si>
  <si>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</si>
  <si>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</si>
  <si>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</si>
  <si>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</si>
  <si>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</si>
  <si>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</si>
  <si>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</si>
  <si>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</si>
  <si>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</si>
  <si>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TIPO NAPOLEAO PARA JANELAS DE CORRER, EM ZAMAC, COMPRIMENTO DE APROX 60 CM, COM ROLAMENTO EM ACO</t>
  </si>
  <si>
    <t>RODO PARA CHAO 40 CM, COM BORRACHA DUPLA E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</si>
  <si>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</si>
  <si>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</si>
  <si>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</si>
  <si>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</si>
  <si>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</si>
  <si>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</si>
  <si>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</si>
  <si>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</si>
  <si>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</si>
  <si>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</si>
  <si>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</si>
  <si>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</si>
  <si>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X 68 MM (COMPRIMENTO X DIAMETRO), SEM CABO</t>
  </si>
  <si>
    <t>ROLO DE ESPUMA POLIESTER, 9 CM X 10 MM, COM CABO</t>
  </si>
  <si>
    <t>ROLO DE LA DE CARNEIRO 25 MM X 23 CM (ALTURA DA LA X COMPRIMENTO), SEM CABO</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</si>
  <si>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</si>
  <si>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</si>
  <si>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</si>
  <si>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</si>
  <si>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</si>
  <si>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</si>
  <si>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</si>
  <si>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</si>
  <si>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</si>
  <si>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</si>
  <si>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</si>
  <si>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</si>
  <si>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</si>
  <si>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</si>
  <si>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</si>
  <si>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 POLEGADAS</t>
  </si>
  <si>
    <t>SAPATA DE PVC ADITIVADO NERVURADO D = 8 POLEGADAS</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</si>
  <si>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</si>
  <si>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</si>
  <si>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</si>
  <si>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</si>
  <si>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MACARANDUBA/MASSARANDUBA, ANGELIM OU EQUIVALENTE DA REGIAO</t>
  </si>
  <si>
    <t>SARRAFO NAO APARELHADO *2,5 X 10* CM, EM MACARANDUBA/MASSARANDUBA, ANGELIM OU EQUIVALENTE DA REGIAO - BRUTA</t>
  </si>
  <si>
    <t>SARRAFO NAO APARELHADO *2,5 X 5* CM, EM MACARANDUBA/MASSARANDUBA, ANGELIM, PEROBA-ROSA OU EQUIVALENTE DA REGIAO - BRUTA</t>
  </si>
  <si>
    <t>SARRAFO NAO APARELHADO *2,5 X 7* CM, EM MACARANDUBA/MASSARANDUBA, ANGELIM, PEROBA-ROSA OU EQUIVALENTE DA REGIAO - BRUTA</t>
  </si>
  <si>
    <t>SEGURO - HORISTA (COLETADO CAIXA - ENCARGOS COMPLEMENTARES)</t>
  </si>
  <si>
    <t>SEGURO - MENSALISTA (COLETADO CAIXA - ENCARGOS COMPLEMENTARES)</t>
  </si>
  <si>
    <t>SEIXO ROLADO PARA APLICACAO EM CONCRETO (POSTO PEDREIRA/FORNECEDOR, SEM FRETE)</t>
  </si>
  <si>
    <t>SELADOR ACRILICO OPACO PREMIUM INTERIOR/EXTERIOR</t>
  </si>
  <si>
    <t>SELADOR HORIZONTAL PARA FITA DE ACO 1" (25 MM)</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</si>
  <si>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</si>
  <si>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</si>
  <si>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</si>
  <si>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</si>
  <si>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310ML</t>
  </si>
  <si>
    <t>SELANTE MONOCOMPONENTE A BASE DE SILICONE DE BAIXO MODULO, PARA JUNTAS DE PAVIMENTACAO</t>
  </si>
  <si>
    <t>SELANTE TIPO VEDA CALHA PARA METAL E FIBROCIMENTO</t>
  </si>
  <si>
    <t>SELIM PVC, COM TRAVA, JE, 90 GRAUS, DN 125 X 100 MM OU 150 X 100 MM, PARA REDE COLETORA ESGOTO</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</si>
  <si>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</si>
  <si>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</si>
  <si>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</si>
  <si>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</si>
  <si>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</si>
  <si>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</si>
  <si>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</si>
  <si>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</si>
  <si>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</si>
  <si>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SERRALHEIRO (HORISTA)</t>
  </si>
  <si>
    <t>SERRALHEIRO (MENSALISTA)</t>
  </si>
  <si>
    <t>SERROTE PROFISSIONAL EM ACO TEMPERADO 20", CABO DE MADEIRA</t>
  </si>
  <si>
    <t>SERVENTE DE OBRAS (HORISTA)</t>
  </si>
  <si>
    <t>SERVENTE DE OBRAS (MENSALISTA)</t>
  </si>
  <si>
    <t>SERVICO DE BOMBEAMENTO DE CONCRETO COM CONSUMO MINIMO DE 40 M3, (DISPONIBILIZACAO DE BOMBA), SEM O LANCAMENTO</t>
  </si>
  <si>
    <t>SIFAO / TUBO SINFONADO EXTENSIVEL/SANFONADO, UNIVERSAL/ SIMPLES, ENTRE *50 A 70* CM, DE PLASTICO BRANCO</t>
  </si>
  <si>
    <t>SIFAO EM METAL CROMADO PARA PIA AMERICANA, 1.1/2 X 1.1/2"</t>
  </si>
  <si>
    <t>SIFAO EM METAL CROMADO PARA PIA AMERICANA, 1.1/2 X 2"</t>
  </si>
  <si>
    <t>SIFAO EM METAL CROMADO PARA PIA OU LAVATORIO, 1 X 1.1/2"</t>
  </si>
  <si>
    <t>SIFAO EM METAL CROMADO PARA TANQUE, 1.1/4 X 1.1/2"</t>
  </si>
  <si>
    <t>SIFAO PLASTICO EXTENSIVEL UNIVERSAL, TIPO COPO</t>
  </si>
  <si>
    <t>SIFAO PLASTICO TIPO COPO PARA PIA AMERICANA 1.1/2 X 1.1/2"</t>
  </si>
  <si>
    <t>SIFAO PLASTICO TIPO COPO PARA PIA OU LAVATORIO, 1 X 1.1/2"</t>
  </si>
  <si>
    <t>SIFAO PLASTICO TIPO COPO PARA TANQUE, 1.1/4 X 1.1/2"</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</si>
  <si>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</si>
  <si>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</si>
  <si>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</si>
  <si>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</si>
  <si>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</si>
  <si>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</si>
  <si>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 / ESTOPA SISAL PARA GESSO</t>
  </si>
  <si>
    <t>SOLDA EM BARRA DE ESTANHO-CHUMBO 50/50</t>
  </si>
  <si>
    <t>SOLDA EM VARETA FOSCOPER, D = *2,5* MM X COMPRIMENTO 500 MM</t>
  </si>
  <si>
    <t>SOLDA ESTANHO/COBRE PARA CONEXOES DE COBRE, FIO 2,5 MM, CARRETEL 500 GR (SEM CHUMBO)</t>
  </si>
  <si>
    <t>SOLDADOR (HORISTA)</t>
  </si>
  <si>
    <t>SOLDADOR (MENSALISTA)</t>
  </si>
  <si>
    <t>SOLDADOR ELETRICO (PARA SOLDA A SER TESTADA COM RAIOS "X") (HORISTA)</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</si>
  <si>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</si>
  <si>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</si>
  <si>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</si>
  <si>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</si>
  <si>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</si>
  <si>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</si>
  <si>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PREPARADORA / LIMPADORA PARA PVC, FRASCO COM 1000 CM3</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</si>
  <si>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</si>
  <si>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</si>
  <si>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</si>
  <si>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</si>
  <si>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</si>
  <si>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BULBO AMARELO DE RESPOSTA RAPIDA, 79 GRAUS CELSIUS, ACABAMENTO CROMADO, D = 20 MM (3/4")</t>
  </si>
  <si>
    <t>SPRINKLER TIPO PENDENTE, BULBO AMARELO DE RESPOSTA RAPIDA, 79 GRAUS CELSIUS, ACABAMENTO NATURAL OU CROMADO, D = 15 MM (1/2")</t>
  </si>
  <si>
    <t>SPRINKLER TIPO PENDENTE, BULBO AMARELO DE RESPOSTA RAPIDA, 79 GRAUS CELSIUS, ACABAMENTO NATURAL, D = 20 MM (3/4")</t>
  </si>
  <si>
    <t>SPRINKLER TIPO PENDENTE, BULBO VERMELHO DE RESPOSTA RAPIDA, 68 GRAUS CELSIUS, ACABAMENTO CROMADO, D = 15 MM (1/2")</t>
  </si>
  <si>
    <t>SPRINKLER TIPO PENDENTE, BULBO VERMELHO DE RESPOSTA RAPIDA, 68 GRAUS CELSIUS, ACABAMENTO CROMADO, D = 20 MM (3/4")</t>
  </si>
  <si>
    <t>SPRINKLER TIPO PENDENTE, BULBO VERMELHO DE RESPOSTA RAPIDA, 68 GRAUS CELSIUS, ACABAMENTO NATURAL, D = 20 MM (3/4")</t>
  </si>
  <si>
    <t>SPRINKLER TIPO PENDENTE, BULBO VERMELHO RESPOSTA RAPIDA, 68 GRAUS CELSIUS, ACABAMENTO NATURAL, D = 15 MM (1/2")</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</si>
  <si>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</si>
  <si>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</si>
  <si>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</si>
  <si>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</si>
  <si>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</si>
  <si>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</si>
  <si>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</si>
  <si>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MANUAL PARA LIXA, PLASTICO, COM 230 X 80 MM (COMPRIMENTO X LARGURA)</t>
  </si>
  <si>
    <t>SUPORTE MAO-FRANCESA EM ACO, ABAS IGUAIS 30 CM, CAPACIDADE MINIMA 60 KG, BRANCO</t>
  </si>
  <si>
    <t>SUPORTE MAO-FRANCESA EM ACO, ABAS IGUAIS 40 CM, CAPACIDADE MINIMA 70 KG, BRANCO</t>
  </si>
  <si>
    <t>SUPORTE METALICO PARA CALHA PLUVIAL, ZINCADO, DOBRADO, DIAMETRO ENTRE 119 E 170 MM, PARA DRENAGEM PLUVIAL PREDIAL</t>
  </si>
  <si>
    <t>SUPORTE PARA CALHA DE 150 MM EM ACO GALVANIZADO</t>
  </si>
  <si>
    <t>SUPORTE PARA TUBO DIAMETRO NOMINAL 2", COM ROSCA MECANICA</t>
  </si>
  <si>
    <t>SURF DUPLO, EM TUBO DE ACO CARBONO, PINTURA NO PROCESSO ELETROSTATICO - EQUIPAMENTO DE GINASTICA PARA ACADEMIA AO AR LIVRE / ACADEMIA DA TERCEIRA IDADE - ATI</t>
  </si>
  <si>
    <t>TABUA *2,5 X 15 CM EM PINUS, MISTA OU EQUIVALENTE DA REGIAO - BRUTA</t>
  </si>
  <si>
    <t>TABUA *2,5 X 23* CM EM PINUS, MISTA OU EQUIVALENTE DA REGIAO - BRUTA</t>
  </si>
  <si>
    <t>TABUA *2,5 X 30 CM EM PINUS, MISTA OU EQUIVALENTE DA REGIAO - BRUTA</t>
  </si>
  <si>
    <t>TABUA APARELHADA *2,5 X 15* CM, EM MACARANDUBA/MASSARANDUBA, ANGELIM OU EQUIVALENTE DA REGIAO</t>
  </si>
  <si>
    <t>TABUA APARELHADA *2,5 X 25* CM, EM MACARANDUBA/MASSARANDUBA, ANGELIM OU EQUIVALENTE DA REGIAO</t>
  </si>
  <si>
    <t>TABUA APARELHADA *2,5 X 30* CM, EM MACARANDUBA/MASSARANDUBA,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</si>
  <si>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</si>
  <si>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</si>
  <si>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</si>
  <si>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MACARANDUBA/MASSARANDUBA, ANGELIM OU EQUIVALENTE DA REGIAO - BRUTA</t>
  </si>
  <si>
    <t>TABUA NAO APARELHADA *2,5 X 20* CM, EM MACARANDUBA/MASSARANDUBA, ANGELIM OU EQUIVALENTE DA REGIAO - BRUTA</t>
  </si>
  <si>
    <t>TABUA NAO APARELHADA *2,5 X 30* CM, EM MACARANDUBA/MASSARANDUBA, ANGELIM OU EQUIVALENTE DA REGIAO - BRUTA</t>
  </si>
  <si>
    <t>TACO DE MADEIRA PARA PISO, IPE (CERNE) OU EQUIVALENTE DA REGIAO, 7 X 42 CM, E = 2 CM</t>
  </si>
  <si>
    <t>TALA PARA EMENDA DE ELETROCALHA, SIMPLES / RETA, LISA OU PERFURADA, EM CHAPA DE ACO GALVANIZADO #22, ALTURA 50 MM</t>
  </si>
  <si>
    <t>TALABARTE DE SEGURANCA, 2 MOSQUETOES TRAVA DUPLA *53* MM DE ABERTURA, COM ABSORVEDOR DE ENERGIA</t>
  </si>
  <si>
    <t>TALHA MANUAL DE CORRENTE, CAPACIDADE DE 2 T COM ELEVACAO DE 3 M</t>
  </si>
  <si>
    <t>TALHADEIRA CHATA, DE ACO, 10"</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</si>
  <si>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</si>
  <si>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</si>
  <si>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</si>
  <si>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</si>
  <si>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</si>
  <si>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</si>
  <si>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</si>
  <si>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</si>
  <si>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</si>
  <si>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</si>
  <si>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</si>
  <si>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</si>
  <si>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</si>
  <si>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</si>
  <si>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</si>
  <si>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</si>
  <si>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1 INTERRUPTOR</t>
  </si>
  <si>
    <t>TAMPA PARA CONDULETE, EM PVC, PARA 1 MODULO RJ</t>
  </si>
  <si>
    <t>TAMPA PARA CONDULETE, EM PVC, PARA 2 MODULOS RJ</t>
  </si>
  <si>
    <t>TAMPA PARA CONDULETE, EM PVC, PARA TOMADA HEXAGONAL</t>
  </si>
  <si>
    <t>TAMPAO / CAP, ROSCA MACHO, DN 1", PARA TUBO PEX PARA INST. AGUA QUENTE/FRIA</t>
  </si>
  <si>
    <t>TAMPAO / CAP, ROSCA MACHO, DN 3/4", PARA TUBO PEX PARA INST. AGUA QUENTE/FRIA</t>
  </si>
  <si>
    <t>TAMPAO / TERMINAL / PLUG, D = 1 1/4", PARA DUTO CORRUGADO PEAD (CABEAMENTO SUBTERRANEO)</t>
  </si>
  <si>
    <t>TAMPAO / TERMINAL / PLUG, D = 2", PARA DUTO CORRUGADO PEAD (CABEAMENTO SUBTERRANEO)</t>
  </si>
  <si>
    <t>TAMPAO / TERMINAL / PLUG, D = 3", PARA DUTO CORRUGADO PEAD (CABEAMENTO SUBTERRANEO)</t>
  </si>
  <si>
    <t>TAMPAO / TERMINAL / PLUG, D = 4",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</si>
  <si>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</si>
  <si>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</si>
  <si>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COM BASE / REQUADRO, CLASSE A15 CARGA MAX 1,5 T, *200 X 200* MM (COM INSCRICAO EM RELEVO DO TIPO DE REDE)</t>
  </si>
  <si>
    <t>TAMPAO FOFO ARTICULADO P/ REGISTRO, COM BASE / REQUADRO, CLASSE A15 CARGA MAXIMA 1,5 T, *400 X 400* MM (COM INSCRICAO EM RELEVO DO TIPO DE REDE)</t>
  </si>
  <si>
    <t>TAMPAO FOFO ARTICULADO, COM BASE / REQUADRO, CLASSE B125 CARGA MAX 12,5 T, REDONDO, TAMPA 600 MM (COM INSCRICAO EM RELEVO DO TIPO DE REDE)</t>
  </si>
  <si>
    <t>TAMPAO FOFO ARTICULADO, COM BASE / REQUADRO, CLASSE D400 CARGA MAX 40 T, REDONDO, TAMPA 600 MM (COM INSCRICAO EM RELEVO DO TIPO DE REDE)</t>
  </si>
  <si>
    <t>TAMPAO FOFO SIMPLES COM BASE / REQUADRO, CLASSE A15 CARGA MAX. 1,5 T, 300 X 300 MM (COM INSCRICAO EM RELEVO DO TIPO DE REDE)</t>
  </si>
  <si>
    <t>TAMPAO FOFO SIMPLES COM BASE / REQUADRO, CLASSE A15 CARGA MAX. 1,5 T, 400 X 400 MM (COM INSCRICAO EM RELEVO DO TIPO DE REDE)</t>
  </si>
  <si>
    <t>TAMPAO FOFO SIMPLES COM BASE / REQUADRO, CLASSE A15 CARGA MAX. 1,5 T, 400 X 600 MM (COM INSCRICAO EM RELEVO DO TIPO DE REDE)</t>
  </si>
  <si>
    <t>TAMPAO FOFO SIMPLES COM BASE / REQUADRO, CLASSE B125 CARGA MAX. 12,5 T, REDONDO, TAMPA 500 MM (COM INSCRICAO EM RELEVO DO TIPO DE REDE)</t>
  </si>
  <si>
    <t>TAMPAO FOFO SIMPLES COM BASE / REQUADRO, CLASSE B125 CARGA MAX. 12,5 T, REDONDO, TAMPA 600 MM (COM INSCRICAO EM RELEVO DO TIPO DE REDE)</t>
  </si>
  <si>
    <t>TAMPAO FOFO SIMPLES COM BASE / REQUADRO, CLASSE D400 CARGA MAX. 40 T, REDONDO, TAMPA 600 MM (COM INSCRICAO EM RELEVO DO TIPO DE REDE)</t>
  </si>
  <si>
    <t>TAMPAO FOFO SIMPLES COM BASE / REQUADRO, CLASSE D400 CARGA MAX. 40 T, REDONDO, TAMPA 900 MM (COM INSCRICAO EM RELEVO DO TIPO DE REDE)</t>
  </si>
  <si>
    <t>TAMPAO FOFO SIMPLES COM BASE / REQUADRO, R-2, CLASSE A15 CARGA MAX. 1,5 T, 550 X 1100 MM (COM INSCRICAO EM RELEVO DO TIPO DE REDE)</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</si>
  <si>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</si>
  <si>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</si>
  <si>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</si>
  <si>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6 M3 (INCLUI MONTAGEM, NAO INCLUI CAMINHAO)</t>
  </si>
  <si>
    <t>TANQUE DE ASFALTO ESTACIONARIO COM MACARICO, CAPACIDADE 20.000 L</t>
  </si>
  <si>
    <t>TANQUE DE ASFALTO ESTACIONARIO COM SERPENTINA, CAPACIDADE 30.000 L</t>
  </si>
  <si>
    <t>TANQUE DE LOUCA BRANCA, COM COLUNA, *30* L</t>
  </si>
  <si>
    <t>TANQUE DE LOUCA BRANCA, SUSPENSO, *20*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</si>
  <si>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</si>
  <si>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</si>
  <si>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</si>
  <si>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</si>
  <si>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TARIFA "A" ENTRE 0 E 20M3 FORNECIMENTO D'AGUA</t>
  </si>
  <si>
    <t>TARJETA LIVRE / OCUPADO PARA PORTA DE BANHEIRO, CORPO EM ZAMAC E ESPELHO EM LATAO</t>
  </si>
  <si>
    <t>TARUGO DELIMITADOR DE PROFUNDIDADE EM ESPUMA DE POLIETILENO DE BAIXA DENSIDADE 10 MM, CINZA</t>
  </si>
  <si>
    <t>TE 45 GRAUS DE FERRO GALVANIZADO, COM ROSCA BSP, DE 1 1/2"</t>
  </si>
  <si>
    <t>TE 45 GRAUS DE FERRO GALVANIZADO, COM ROSCA BSP, DE 1 1/4"</t>
  </si>
  <si>
    <t>TE 45 GRAUS DE FERRO GALVANIZADO, COM ROSCA BSP, DE 1"</t>
  </si>
  <si>
    <t>TE 45 GRAUS DE FERRO GALVANIZADO, COM ROSCA BSP, DE 1/2"</t>
  </si>
  <si>
    <t>TE 45 GRAUS DE FERRO GALVANIZADO, COM ROSCA BSP, DE 2 1/2"</t>
  </si>
  <si>
    <t>TE 45 GRAUS DE FERRO GALVANIZADO, COM ROSCA BSP, DE 2"</t>
  </si>
  <si>
    <t>TE 45 GRAUS DE FERRO GALVANIZADO, COM ROSCA BSP, DE 3"</t>
  </si>
  <si>
    <t>TE 45 GRAUS DE FERRO GALVANIZADO, COM ROSCA BSP, DE 3/4"</t>
  </si>
  <si>
    <t>TE 45 GRAUS DE FERRO GALVANIZADO, COM ROSCA BSP, DE 4"</t>
  </si>
  <si>
    <t>TE 90 GRAUS EM ACO CARBONO, SOLDAVEL, PRESSAO 3.000 LBS, DN 1 1/2"</t>
  </si>
  <si>
    <t>TE 90 GRAUS EM ACO CARBONO, SOLDAVEL, PRESSAO 3.000 LBS, DN 1 1/4"</t>
  </si>
  <si>
    <t>TE 90 GRAUS EM ACO CARBONO, SOLDAVEL, PRESSAO 3.000 LBS, DN 1"</t>
  </si>
  <si>
    <t>TE 90 GRAUS EM ACO CARBONO, SOLDAVEL, PRESSAO 3.000 LBS, DN 1/2"</t>
  </si>
  <si>
    <t>TE 90 GRAUS EM ACO CARBONO, SOLDAVEL, PRESSAO 3.000 LBS, DN 2 1/2"</t>
  </si>
  <si>
    <t>TE 90 GRAUS EM ACO CARBONO, SOLDAVEL, PRESSAO 3.000 LBS, DN 2"</t>
  </si>
  <si>
    <t>TE 90 GRAUS EM ACO CARBONO, SOLDAVEL, PRESSAO 3.000 LBS, DN 3"</t>
  </si>
  <si>
    <t>TE 90 GRAUS EM ACO CARBONO, SOLDAVEL, PRESSAO 3.000 LBS, DN 3/4"</t>
  </si>
  <si>
    <t>TE CPVC, SOLDAVEL, 90 GRAUS, 114 MM, PARA AGUA QUENTE PREDIAL</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</si>
  <si>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</si>
  <si>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</si>
  <si>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</si>
  <si>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</si>
  <si>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</si>
  <si>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</si>
  <si>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</si>
  <si>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</si>
  <si>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SEM ANEL DE SOLDA, BOLSA X BOLSA X BOLSA, 104 MM</t>
  </si>
  <si>
    <t>TE DE COBRE SEM ANEL DE SOLDA, BOLSA X BOLSA X BOLSA, 15 MM</t>
  </si>
  <si>
    <t>TE DE COBRE SEM ANEL DE SOLDA, BOLSA X BOLSA X BOLSA, 22 MM</t>
  </si>
  <si>
    <t>TE DE COBRE SEM ANEL DE SOLDA, BOLSA X BOLSA X BOLSA, 28 MM</t>
  </si>
  <si>
    <t>TE DE COBRE SEM ANEL DE SOLDA, BOLSA X BOLSA X BOLSA, 35 MM</t>
  </si>
  <si>
    <t>TE DE COBRE SEM ANEL DE SOLDA, BOLSA X BOLSA X BOLSA, 42 MM</t>
  </si>
  <si>
    <t>TE DE COBRE SEM ANEL DE SOLDA, BOLSA X BOLSA X BOLSA, 54 MM</t>
  </si>
  <si>
    <t>TE DE COBRE SEM ANEL DE SOLDA, BOLSA X BOLSA X BOLSA, 66 MM</t>
  </si>
  <si>
    <t>TE DE COBRE SEM ANEL DE SOLDA, BOLSA X BOLSA X BOLSA, 79 MM</t>
  </si>
  <si>
    <t>TE DE FERRO GALVANIZADO, DE 1 1/2"</t>
  </si>
  <si>
    <t>TE DE FERRO GALVANIZADO, DE 1 1/4"</t>
  </si>
  <si>
    <t>TE DE FERRO GALVANIZADO, DE 1"</t>
  </si>
  <si>
    <t>TE DE FERRO GALVANIZADO, DE 1/2"</t>
  </si>
  <si>
    <t>TE DE FERRO GALVANIZADO, DE 2 1/2"</t>
  </si>
  <si>
    <t>TE DE FERRO GALVANIZADO, DE 2"</t>
  </si>
  <si>
    <t>TE DE FERRO GALVANIZADO, DE 3"</t>
  </si>
  <si>
    <t>TE DE FERRO GALVANIZADO, DE 3/4"</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</si>
  <si>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</si>
  <si>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</si>
  <si>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</si>
  <si>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</si>
  <si>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</si>
  <si>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</si>
  <si>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</si>
  <si>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</si>
  <si>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1.1/2" X 3/4",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</si>
  <si>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</si>
  <si>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</si>
  <si>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</si>
  <si>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</si>
  <si>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</si>
  <si>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</si>
  <si>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</si>
  <si>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</si>
  <si>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</si>
  <si>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</si>
  <si>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</si>
  <si>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</si>
  <si>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</si>
  <si>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</si>
  <si>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</si>
  <si>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</si>
  <si>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</si>
  <si>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</si>
  <si>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3/4" X 1/2"</t>
  </si>
  <si>
    <t>TE DE REDUCAO DE FERRO GALVANIZADO, COM ROSCA BSP, DE 4" X 2"</t>
  </si>
  <si>
    <t>TE DE REDUCAO DE FERRO GALVANIZADO, COM ROSCA BSP, DE 4" X 3"</t>
  </si>
  <si>
    <t>TE DE REDUCAO, CPVC, 22 X 15 MM, PARA AGUA QUENTE PREDIAL</t>
  </si>
  <si>
    <t>TE DE REDUCAO, CPVC, 28 X 22 MM, PARA AGUA QUENTE PREDIAL</t>
  </si>
  <si>
    <t>TE DE REDUCAO, CPVC, 35 X 28 MM, PARA AGUA QUENTE PREDIAL</t>
  </si>
  <si>
    <t>TE DE REDUCAO, CPVC, 42 X 35 MM, PARA AGUA QUENTE PREDIAL</t>
  </si>
  <si>
    <t>TE DE REDUCAO, PVC PBA, BBB, JE, DN 100 X 50 / DE 110 X 60 MM, PARA REDE DE AGUA</t>
  </si>
  <si>
    <t>TE DE REDUCAO, PVC PBA, BBB, JE, DN 100 X 75 / DE 110 X 85 MM, PARA REDE DE AGUA</t>
  </si>
  <si>
    <t>TE DE REDUCAO, PVC PBA, BBB, JE, DN 75 X 50 / DE 85 X 60 MM, PARA REDE DE AGUA</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</si>
  <si>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</si>
  <si>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</si>
  <si>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</si>
  <si>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</si>
  <si>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</si>
  <si>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</si>
  <si>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</si>
  <si>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</si>
  <si>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</si>
  <si>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</si>
  <si>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 63 X 20 MM - LIGACAO PREDIAL DE AGUA</t>
  </si>
  <si>
    <t>TE DE SERVICO INTEGRADO, EM POLIPROPILENO (PP), PARA TUBOS EM PEAD/PVC, 60 X 20 MM - LIGACAO PREDIAL DE AGUA</t>
  </si>
  <si>
    <t>TE DE SERVICO INTEGRADO, EM POLIPROPILENO (PP), PARA TUBOS EM PEAD/PVC, 60 X 32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</si>
  <si>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</si>
  <si>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</si>
  <si>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</si>
  <si>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</si>
  <si>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</si>
  <si>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</si>
  <si>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</si>
  <si>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</si>
  <si>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</si>
  <si>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</si>
  <si>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</si>
  <si>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SEM ANEL DE SOLDA, ROSCA F X BOLSA X ROSCA F, 1/2" X 15 X 1/2"</t>
  </si>
  <si>
    <t>TE DUPLA CURVA BRONZE/LATAO SEM ANEL DE SOLDA, ROSCA F X BOLSA X ROSCA F, 3/4" X 22 X 3/4"</t>
  </si>
  <si>
    <t>TE HORIZONTAL 90 GRAUS, PARA ELETROCALHA, EM CHAPA DE ACO GALVANIZADO, ESPESSURA #14, 700 X 50 MM (L X A), SEM VIROLA, SEM TAMPA</t>
  </si>
  <si>
    <t>TE HORIZONTAL 90 GRAUS, PARA ELETROCALHA, EM CHAPA DE ACO GALVANIZADO, ESPESSURA #14, 800 X 50 MM (L X A), SEM VIROLA, SEM TAMPA</t>
  </si>
  <si>
    <t>TE HORIZONTAL 90 GRAUS, PARA ELETROCALHA, EM CHAPA DE ACO GALVANIZADO, ESPESSURA #16, 500 X 50 MM (L X A), SEM VIROLA, SEM TAMPA</t>
  </si>
  <si>
    <t>TE HORIZONTAL 90 GRAUS, PARA ELETROCALHA, EM CHAPA DE ACO GALVANIZADO, ESPESSURA #16, 600 X 50 MM (L X A), SEM VIROLA, SEM TAMPA</t>
  </si>
  <si>
    <t>TE HORIZONTAL 90 GRAUS, PARA ELETROCALHA, EM CHAPA DE ACO GALVANIZADO, ESPESSURA #18, 300 X 50 MM (L X A), SEM VIROLA, SEM TAMPA</t>
  </si>
  <si>
    <t>TE HORIZONTAL 90 GRAUS, PARA ELETROCALHA, EM CHAPA DE ACO GALVANIZADO, ESPESSURA #18, 400 X 50 MM (L X A), SEM VIROLA, SEM TAMPA</t>
  </si>
  <si>
    <t>TE HORIZONTAL 90 GRAUS, PARA ELETROCALHA, EM CHAPA DE ACO GALVANIZADO, ESPESSURA #22, 100 X 50 MM (L X A), SEM VIROLA, SEM TAMPA</t>
  </si>
  <si>
    <t>TE HORIZONTAL 90 GRAUS, PARA ELETROCALHA, EM CHAPA DE ACO GALVANIZADO, ESPESSURA #22, 125 X 50 MM (L X A), SEM VIROLA, SEM TAMPA</t>
  </si>
  <si>
    <t>TE HORIZONTAL 90 GRAUS, PARA ELETROCALHA, EM CHAPA DE ACO GALVANIZADO, ESPESSURA #22, 150 X 50 MM (L X A), SEM VIROLA, SEM TAMPA</t>
  </si>
  <si>
    <t>TE HORIZONTAL 90 GRAUS, PARA ELETROCALHA, EM CHAPA DE ACO GALVANIZADO, ESPESSURA #22, 200 X 50 MM (L X A), SEM VIROLA, SEM TAMPA</t>
  </si>
  <si>
    <t>TE HORIZONTAL 90 GRAUS, PARA ELETROCALHA, EM CHAPA DE ACO GALVANIZADO, ESPESSURA #22, 250 X 50 MM (L X A), SEM VIROLA, SEM TAMPA</t>
  </si>
  <si>
    <t>TE HORIZONTAL 90 GRAUS, PARA ELETROCALHA, EM CHAPA DE ACO GALVANIZADO, ESPESSURA #22, 50 X 50 MM (L X A), SEM VIROLA, SEM TAMPA</t>
  </si>
  <si>
    <t>TE HORIZONTAL 90 GRAUS, PARA ELETROCALHA, EM CHAPA DE ACO GALVANIZADO, ESPESSURA #22, 75 X 50 MM (L X A), SEM VIROLA, SEM TAMPA</t>
  </si>
  <si>
    <t>TE METALICO, PARA CONEXAO COM ANEL DESLIZANTE, DN 16 MM, EM TUBO PEX PARA INST. AGUA QUENTE/FRIA</t>
  </si>
  <si>
    <t>TE METALICO, PARA CONEXAO COM ANEL DESLIZANTE, DN 20 MM, EM TUBO PEX PARA INST. AGUA QUENTE/FRIA</t>
  </si>
  <si>
    <t>TE METALICO, PARA CONEXAO COM ANEL DESLIZANTE, DN 25 MM, EM TUBO PEX PARA INST. AGUA QUENTE/FRIA</t>
  </si>
  <si>
    <t>TE METALICO, PARA CONEXAO COM ANEL DESLIZANTE, DN 32 MM, EM TUBO PEX PARA INST. AGUA QUENTE/FRIA</t>
  </si>
  <si>
    <t>TE MISTURADOR COM INSERTO METALICO, FEMEA, PPR, DN 25 MM X 3/4", PARA AGUA QUENTE E FRIA PREDIAL</t>
  </si>
  <si>
    <t>TE MISTURADOR DE TRANSICAO, CPVC, COM ROSCA, 22 MM X 3/4", PARA AGUA QUENTE</t>
  </si>
  <si>
    <t>TE MISTURADOR, CPVC, SOLDAVEL, 15 MM, PARA AGUA QUENTE</t>
  </si>
  <si>
    <t>TE MISTURADOR, CPVC, SOLDAVEL, 22 MM, PARA AGUA QUENTE</t>
  </si>
  <si>
    <t>TE MISTURADOR, PPR, F/M/M, DN 20 X 20 MM, PARA AGUA QUENTE PREDIAL</t>
  </si>
  <si>
    <t>TE MISTURADOR, PPR, F/M/M, DN 25 X 25 MM, PARA AGUA QUENTE PREDIAL</t>
  </si>
  <si>
    <t>TE NORMAL, PPR, F/F/F, SOLDAVEL, 90 GRAUS, DN 110 X 110 X 110 MM, PARA AGUA QUENTE PREDIAL</t>
  </si>
  <si>
    <t>TE NORMAL, PPR, F/F/F, SOLDAVEL, 90 GRAUS, DN 20 X 20 X 20 MM, PARA AGUA QUENTE PREDIAL</t>
  </si>
  <si>
    <t>TE NORMAL, PPR, F/F/F, SOLDAVEL, 90 GRAUS, DN 25 X 25 X 25 MM, PARA AGUA QUENTE PREDIAL</t>
  </si>
  <si>
    <t>TE NORMAL, PPR, F/F/F, SOLDAVEL, 90 GRAUS, DN 32 X 32 X 32 MM, PARA AGUA QUENTE PREDIAL</t>
  </si>
  <si>
    <t>TE NORMAL, PPR, F/F/F, SOLDAVEL, 90 GRAUS, DN 40 X 40 X 40 MM, PARA AGUA QUENTE PREDIAL</t>
  </si>
  <si>
    <t>TE NORMAL, PPR, F/F/F, SOLDAVEL, 90 GRAUS, DN 50 X 50 X 50 MM, PARA AGUA QUENTE PREDIAL</t>
  </si>
  <si>
    <t>TE NORMAL, PPR, F/F/F, SOLDAVEL, 90 GRAUS, DN 63 X 63 X 63 MM, PARA AGUA QUENTE PREDIAL</t>
  </si>
  <si>
    <t>TE NORMAL, PPR, F/F/F, SOLDAVEL, 90 GRAUS, DN 75 X 75 X 75 MM, PARA AGUA QUENTE PREDIAL</t>
  </si>
  <si>
    <t>TE NORMAL, PPR, F/F/F,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</si>
  <si>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</si>
  <si>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</si>
  <si>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</si>
  <si>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</si>
  <si>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</si>
  <si>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</si>
  <si>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</si>
  <si>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</si>
  <si>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</si>
  <si>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</si>
  <si>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</si>
  <si>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</si>
  <si>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</si>
  <si>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</si>
  <si>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</si>
  <si>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</si>
  <si>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</si>
  <si>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ROSCA FEMEA, METALICO, PARA CONEXAO COM ANEL DESLIZANTE, DN 16 MM X 1/2", EM TUBO PEX PARA INST. AGUA QUENTE/FRIA</t>
  </si>
  <si>
    <t>TE ROSCA FEMEA, METALICO, PARA CONEXAO COM ANEL DESLIZANTE, DN 20 MM X 1/2", EM TUBO PEX PARA INST. AGUA QUENTE/FRIA</t>
  </si>
  <si>
    <t>TE ROSCA FEMEA, METALICO, PARA CONEXAO COM ANEL DESLIZANTE, DN 25 MM X 3/4", EM TUBO PEX PARA INST. AGUA QUENTE/FRIA</t>
  </si>
  <si>
    <t>TE SANITARIO DE REDUCAO, PVC, DN 100 X 50 MM, SERIE NORMAL, PARA ESGOTO PREDIAL</t>
  </si>
  <si>
    <t>TE SANITARIO DE REDUCAO, PVC, DN 100 X 75 MM, SERIE NORMAL PARA ESGOTO PREDIAL</t>
  </si>
  <si>
    <t>TE SANITARIO, PVC, DN 100 X 100 MM, SERIE NORMAL, PARA ESGOTO PREDIAL</t>
  </si>
  <si>
    <t>TE SANITARIO, PVC, DN 40 X 40 MM, SERIE NORMAL, PARA ESGOTO PREDIAL</t>
  </si>
  <si>
    <t>TE SANITARIO, PVC, DN 50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</si>
  <si>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</si>
  <si>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</si>
  <si>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</si>
  <si>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</si>
  <si>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</si>
  <si>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</si>
  <si>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</si>
  <si>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</si>
  <si>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</si>
  <si>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</si>
  <si>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PLASTICO, DN 16 MM, PARA CONEXAO COM CRIMPAGEM, EM TUBO PEX PARA INST. AGUA QUENTE/FRIA</t>
  </si>
  <si>
    <t>TE, PLASTICO, DN 20 MM, PARA CONEXAO COM CRIMPAGEM, EM TUBO PEX PARA INST. AGUA QUENTE/FRIA</t>
  </si>
  <si>
    <t>TE, PLASTICO, DN 25 MM, PARA CONEXAO COM CRIMPAGEM, EM TUBO PEX PARA INST. AGUA QUENTE/FRIA</t>
  </si>
  <si>
    <t>TE, PLASTICO, DN 32 MM, PARA CONEXAO COM CRIMPAGEM, EM TUBO PEX PARA INST. AGUA QUENTE/FRIA</t>
  </si>
  <si>
    <t>TE, PVC PBA, BBB, 90 GRAUS, DN 100 / DE 110 MM, PARA REDE DE AGUA</t>
  </si>
  <si>
    <t>TE, PVC PBA, BBB, 90 GRAUS, DN 50 / DE 60 MM, PARA REDE DE AGUA</t>
  </si>
  <si>
    <t>TE, PVC PBA, BBB, 90 GRAUS, DN 75 / DE 85 MM, PARA REDE DE AGUA</t>
  </si>
  <si>
    <t>TE, PVC, 90 GRAUS, BBB, JE, DN 200 MM, PARA REDE COLETORA ESGOTO</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</si>
  <si>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</si>
  <si>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</si>
  <si>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</si>
  <si>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</si>
  <si>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</si>
  <si>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TECNICO DE EDIFICACOES (HORISTA)</t>
  </si>
  <si>
    <t>TECNICO DE EDIFICACOES (MENSALISTA)</t>
  </si>
  <si>
    <t>TECNICO EM LABORATORIO E CAMPO DE CONSTRUCAO CIVIL (HORISTA)</t>
  </si>
  <si>
    <t>TECNICO EM LABORATORIO E CAMPO DE CONSTRUCAO CIVIL (MENSALISTA)</t>
  </si>
  <si>
    <t>TECNICO EM SEGURANCA DO TRABALHO (HORISTA)</t>
  </si>
  <si>
    <t>TECNICO EM SEGURANCA DO TRABALHO (MENSALISTA)</t>
  </si>
  <si>
    <t>TECNICO EM SONDAGEM (HORISTA)</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</si>
  <si>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</si>
  <si>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</si>
  <si>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10,5* CM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</si>
  <si>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</si>
  <si>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</si>
  <si>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</si>
  <si>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</si>
  <si>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</si>
  <si>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</si>
  <si>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</si>
  <si>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</si>
  <si>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</si>
  <si>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</si>
  <si>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</si>
  <si>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</si>
  <si>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</si>
  <si>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</si>
  <si>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</si>
  <si>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</si>
  <si>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</si>
  <si>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</si>
  <si>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</si>
  <si>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</si>
  <si>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</si>
  <si>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</si>
  <si>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</si>
  <si>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</si>
  <si>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</si>
  <si>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</si>
  <si>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</si>
  <si>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</si>
  <si>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</si>
  <si>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</si>
  <si>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</si>
  <si>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</si>
  <si>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</si>
  <si>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</si>
  <si>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</si>
  <si>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</si>
  <si>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TRANSLUCIDA / INCOLOR, E = *0,6* MM, DE *0,50 X 2,44* M (L X C)</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</si>
  <si>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</si>
  <si>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</si>
  <si>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</si>
  <si>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</si>
  <si>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</si>
  <si>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</si>
  <si>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</si>
  <si>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</si>
  <si>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</si>
  <si>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</si>
  <si>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</si>
  <si>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</si>
  <si>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</si>
  <si>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</si>
  <si>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</si>
  <si>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</si>
  <si>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</si>
  <si>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</si>
  <si>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</si>
  <si>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</si>
  <si>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</si>
  <si>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</si>
  <si>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</si>
  <si>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</si>
  <si>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</si>
  <si>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</si>
  <si>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</si>
  <si>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</si>
  <si>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</si>
  <si>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</si>
  <si>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</si>
  <si>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</si>
  <si>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REVESTIMENTO EM TELHA TRAPEZOIDAL NAS DUAS FACES COM ESPESSURA DE 0,50 MM CADA,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</si>
  <si>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</si>
  <si>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</si>
  <si>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</si>
  <si>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</si>
  <si>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</si>
  <si>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</si>
  <si>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VIDRO TIPO CANAL OU COLONIAL, C = 46 A 50 CM</t>
  </si>
  <si>
    <t>TELHADOR / TELHADISTA (HORISTA)</t>
  </si>
  <si>
    <t>TELHADOR / TELHADISTA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</si>
  <si>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</si>
  <si>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</si>
  <si>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</si>
  <si>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</si>
  <si>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</si>
  <si>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</si>
  <si>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</si>
  <si>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</si>
  <si>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</si>
  <si>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</si>
  <si>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</si>
  <si>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</si>
  <si>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</si>
  <si>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</si>
  <si>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1 CABO, PARA CABOS DE 4 A 10 MM2, COM 2 FUROS PARA FIXACAO</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</si>
  <si>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</si>
  <si>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</si>
  <si>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</si>
  <si>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</si>
  <si>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</si>
  <si>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</si>
  <si>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</si>
  <si>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</si>
  <si>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</si>
  <si>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</si>
  <si>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</si>
  <si>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</si>
  <si>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</si>
  <si>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</si>
  <si>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</si>
  <si>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</si>
  <si>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</si>
  <si>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</si>
  <si>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</si>
  <si>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</si>
  <si>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</si>
  <si>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</si>
  <si>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DE *5,5 X 11 X 23* CM (L X A X C), COM 21 FUROS</t>
  </si>
  <si>
    <t>TIJOLO CERAMICO MACICO APARENTE 2 FUROS DE *6,5 X 10 X 20* CM (L X A X C)</t>
  </si>
  <si>
    <t>TIJOLO CERAMICO MACICO APARENTE DE *6 X 12 X 24* CM (L X A X C)</t>
  </si>
  <si>
    <t>TIJOLO CERAMICO MACICO COMUM DE *5 X 10 X 20* CM (L X A X C)</t>
  </si>
  <si>
    <t>TIJOLO CERAMICO REFRATARIO DE *2,5 X 11,4 X 22,9* CM (L X A X C)</t>
  </si>
  <si>
    <t>TIJOLO CERAMICO REFRATARIO DE *6,3 X 11,4 X 22,9* CM (L X A X C)</t>
  </si>
  <si>
    <t>TIL CONDOMINIAL, PVC, DN 100 X 100 MM, PARA REDE COLETORA DE ESGOTO</t>
  </si>
  <si>
    <t>TIL PARA LIGACAO PREDIAL, EM PVC, JE, BBB, DN 100 X 100 MM, PARA REDE COLETORA ESGOTO</t>
  </si>
  <si>
    <t>TIL RADIAL, PVC, JE, BBB, DN 300 X 200 MM, PARA REDE COLETORA DE ESGOTO (NBR 10.569)</t>
  </si>
  <si>
    <t>TINTA / REVESTIMENTO A BASE DE RESINA EPOXI COM ALCATRAO, BICOMPONENTE</t>
  </si>
  <si>
    <t>TINTA A BASE DE RESINA ACRILICA EMULSIONADA EM AGUA, PARA SINALIZACAO HORIZONTAL VIARIA (NBR 13699:2012)</t>
  </si>
  <si>
    <t>TINTA A OLEO BRILHANTE, PARA MADEIRAS E METAIS</t>
  </si>
  <si>
    <t>TINTA ACRILICA A BASE DE SOLVENTE, PARA SINALIZACAO HORIZONTAL VIARIA (NBR 11862)</t>
  </si>
  <si>
    <t>TINTA ACRILICA PREMIUM PARA PISO</t>
  </si>
  <si>
    <t>TINTA ASFALTICA IMPERMEABILIZANTE DILUIDA EM SOLVENTE, PARA MATERIAIS CIMENTICIOS, METAL E MADEIRA</t>
  </si>
  <si>
    <t>TINTA ASFALTICA IMPERMEABILIZANTE DISPERSA EM AGUA, PARA MATERIAIS CIMENTICIOS</t>
  </si>
  <si>
    <t>TINTA BORRACHA CLORADA, ACABAMENTO SEMIBRILHO, QUALQUER COR</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</si>
  <si>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</si>
  <si>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</si>
  <si>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</si>
  <si>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</si>
  <si>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</si>
  <si>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</si>
  <si>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</si>
  <si>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</si>
  <si>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</si>
  <si>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</si>
  <si>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</si>
  <si>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ECONOMICA, COR BRANCA</t>
  </si>
  <si>
    <t>TINTA LATEX ACRILICA PREMIUM, COR BRANCO FOSCO</t>
  </si>
  <si>
    <t>TINTA LATEX ACRILICA STANDARD, COR BRANCA</t>
  </si>
  <si>
    <t>TINTA LATEX ACRILICA SUPER PREMIUM, COR BRANCO FOSCO</t>
  </si>
  <si>
    <t>TINTA MINERAL IMPERMEAVEL EM PO, BRANCA</t>
  </si>
  <si>
    <t>TINTA/RESINA ACRILICA PREMIUM PARA CERAMICA, PEDRAS E OUTROS</t>
  </si>
  <si>
    <t>TIRANTE COM ELO, EM ARAME GALVANIZADO RIGIDO, NUMERO 10, COMPRIMENTO 2000 MM, PARA PENDURAL DE FORRO REMOVIVEL</t>
  </si>
  <si>
    <t>TIRANTE EM FERRO GALVANIZADO PARA CONTRAVENTAMENTO DE TELHA CANALETE 90, 1/4" X 400 MM</t>
  </si>
  <si>
    <t>TOALHEIRO PLASTICO TIPO DISPENSER PARA PAPEL TOALHA INTERFOLHADO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</si>
  <si>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</si>
  <si>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</si>
  <si>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</si>
  <si>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</si>
  <si>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</si>
  <si>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</si>
  <si>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</si>
  <si>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</si>
  <si>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</si>
  <si>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</si>
  <si>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</si>
  <si>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</si>
  <si>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</si>
  <si>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TOMADAS (2 MODULOS) 2P+T 10A, 250V, CONJUNTO MONTADO PARA EMBUTIR 4" X 2" (PLACA + SUPORTE + MODULOS)</t>
  </si>
  <si>
    <t>TOPOGRAFO (HORISTA)</t>
  </si>
  <si>
    <t>TOPOGRAFO (MENSALISTA)</t>
  </si>
  <si>
    <t>TORNEIRA DE BOIA BALAO METALICO, VAZAO TOTAL, PARA CAIXA D'AGUA, AGUA QUENTE, ROSCA 1/2", COM HASTE, TORNEIRA E BALAO METALICOS</t>
  </si>
  <si>
    <t>TORNEIRA DE BOIA BALAO METALICO, VAZAO TOTAL, PARA CAIXA D'AGUA, AGUA QUENTE, ROSCA 3/4", COM HASTE, TORNEIRA E BALAO METALICOS</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</si>
  <si>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</si>
  <si>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</si>
  <si>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</si>
  <si>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</si>
  <si>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</si>
  <si>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</si>
  <si>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VAZAO TOTAL PARA CAIXA D'AGUA, AGUA FRIA, BITOLA 1", COM HASTE E TORNEIRA METALICOS E BALAO PLASTICO</t>
  </si>
  <si>
    <t>TORNEIRA DE BOIA VAZAO TOTAL PARA CAIXA D'AGUA, AGUA FRIA, BITOLA 1/2", COM HASTE E TORNEIRA METALICOS E BALAO PLASTICO</t>
  </si>
  <si>
    <t>TORNEIRA DE BOIA VAZAO TOTAL PARA CAIXA D'AGUA, AGUA FRIA, BITOLA 3/4", COM HASTE E TORNEIRA METALICOS E BALAO PLASTICO</t>
  </si>
  <si>
    <t>TORNEIRA DE MESA PARA LAVATORIO, METALICA CROMADA, COM MISTURADOR MONOCOMANDO, BICA BAIXA</t>
  </si>
  <si>
    <t>TORNEIRA DE MESA PARA LAVATORIO, METALICA CROMADA, COM SENSOR DE APROXIMACAO ELETRICO, BIVOLT</t>
  </si>
  <si>
    <t>TORNEIRA DE MESA/BANCADA, PARA LAVATORIO, FIXA, METALICA CROMADA, PADRAO POPULAR, 1/2" OU 3/4"</t>
  </si>
  <si>
    <t>TORNEIRA DE METAL AMARELO, PARA TANQUE / JARDIM, DE PAREDE, COM BICO PLASTICO, CANO CURTO, AREA EXTERNA, PADRAO POPULAR / USO GERAL, 1/2" OU 3/4"</t>
  </si>
  <si>
    <t>TORNEIRA DE METAL AMARELO, PARA TANQUE / JARDIM, DE PAREDE, SEM BICO, CANO CURTO, PADRAO POPULAR / USO GERAL, 1/2" OU 3/4"</t>
  </si>
  <si>
    <t>TORNEIRA ELETRICA DE PAREDE, PLASTICA, BICA ALTA, PARA COZINHA, 5500 W (110/220 V)</t>
  </si>
  <si>
    <t>TORNEIRA METALICA CROMADA CANO CURTO, SEM BICO, SEM AREJADOR, DE PAREDE, PARA TANQUE E USO GERAL, 1/2" OU 3/4"</t>
  </si>
  <si>
    <t>TORNEIRA METALICA CROMADA DE MESA PARA LAVATORIO, BICA ALTA, COM AREJADOR</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</si>
  <si>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</si>
  <si>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</si>
  <si>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t>
  </si>
  <si>
    <t>TORNEIRA METALICA CROMADA DE PAREDE, PARA COZINHA, BICA MOVEL, COM AREJADOR, 1/2" OU 3/4"</t>
  </si>
  <si>
    <t>TORNEIRA METALICA CROMADA PARA JARDIM / TANQUE, COM BICO PLASTICO, CANO LONGO, DE PAREDE, PADRAO POPULAR / USO GERAL, 1/2" OU 3/4"</t>
  </si>
  <si>
    <t>TORNEIRA METALICA CROMADA PARA TANQUE / JARDIM, SEM BICO, CANO LONGO, DE PAREDE, PADRAO POPULAR / USO GERAL, 1/2" OU 3/4"</t>
  </si>
  <si>
    <t>TORNEIRA METALICA CROMADA, CANO CURTO, COM AREJADOR, SEM BICO PLASTICO, DE PAREDE, PARA USO GERAL, 1/2" OU 3/4"</t>
  </si>
  <si>
    <t>TORNEIRA METALICA CROMADA, DE MESA/BANCADA, PARA COZINHA, BICA MOVEL, COM AREJADOR, 1/2" OU 3/4"</t>
  </si>
  <si>
    <t>TORNEIRA METALICA CROMADA, RETA, DE PAREDE, PARA COZINHA, COM AREJADOR, PADRAO POPULAR, 1/2" OU 3/4"</t>
  </si>
  <si>
    <t>TORNEIRA METALICA CROMADA, RETA, DE PAREDE, PARA COZINHA, SEM BICO, SEM AREJADOR, PADRAO POPULAR, 1/2" OU 3/4"</t>
  </si>
  <si>
    <t>TORNEIRA PLASTICA DE BOIA CONVENCIONAL PARA CAIXA DE AGUA, AGUA FRIA, 3/4", COM HASTE METALICA E COM TORNEIRA E BALAO PLASTICOS (PADRAO POPULAR)</t>
  </si>
  <si>
    <t>TORNEIRA PLASTICA DE BOIA PARA CAIXA DE DESCARGA, 1/2", BALAO E TORNEIRA PLASTICOS, COM HASTE METALICA</t>
  </si>
  <si>
    <t>TORNEIRA PLASTICA DE MESA, BICA MOVEL, PARA COZINHA 1/2"</t>
  </si>
  <si>
    <t>TORNEIRA PLASTICA PARA TANQUE 1/2" OU 3/4" COM BICO PARA MANGUEIRA</t>
  </si>
  <si>
    <t>TORNO/MORSA DE BANCADA NUMERO 4</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</si>
  <si>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</si>
  <si>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</si>
  <si>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</si>
  <si>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</si>
  <si>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</si>
  <si>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</si>
  <si>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</si>
  <si>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</si>
  <si>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</si>
  <si>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</si>
  <si>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</si>
  <si>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</si>
  <si>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 - ENCARGOS COMPLEMENTARES)</t>
  </si>
  <si>
    <t>TRANSPORTE - MENSALISTA (COLETADO CAIXA - ENCARGOS COMPLEMENTARES)</t>
  </si>
  <si>
    <t>TRATOR DE ESTEIRAS, POTENCIA 125 HP, PESO OPERACIONAL DE 12,9 T, COM LAMINA COM CAPACIDADE DE 2,7 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</si>
  <si>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</si>
  <si>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</si>
  <si>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</si>
  <si>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</si>
  <si>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PNEUS COM POTENCIA DE 122 CV, TRACAO 4 X 4, PESO COM LASTRO DE 4510 KG</t>
  </si>
  <si>
    <t>TRATOR DE PNEUS COM POTENCIA DE 85 CV, TRACAO 4 X 4, PESO COM LASTRO DE 4675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</si>
  <si>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</si>
  <si>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</si>
  <si>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</si>
  <si>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TRENA COM FITA DE ACO DE 10 M X 25 MM (COMPRIMENTO X LARGURA)</t>
  </si>
  <si>
    <t>TRILHO PANTOGRAFICO CONCAVO, TIPO U, EM ALUMINIO, COM DIMENSOES DE APROX *35 X 35* MM, PARA ROLDANA DE PORTA DE CORRER</t>
  </si>
  <si>
    <t>TRILHO PANTOGRAFICO RETO, EM ALUMINIO, TIPO U, COM DIMENSOES DE *38 X 38* MM PARA PORTA DE CORRER</t>
  </si>
  <si>
    <t>TRILHO QUADRADO FRISADO PARA RODIZIO (VERGALHAO MACICO), EM ALUMINIO, COM DIMENSOES DE *6 X 6* MM</t>
  </si>
  <si>
    <t>TRINCHA CERDAS GRIS 1.1/2" (38 MM)</t>
  </si>
  <si>
    <t>TRINCHA DE 1" COM CERDAS SINTETICAS</t>
  </si>
  <si>
    <t>TRINCHA DE 2" COM CERDAS SINTETICAS</t>
  </si>
  <si>
    <t>TUBO / MANGUEIRA PRETA EM POLIETILENO, LINHA PESADA OU REFORCADA, TIPO ESPAGUETE, PARA INJECAO DE CALDA DE CIMENTO, D = 1/2", ESPESSURA 1,5 MM</t>
  </si>
  <si>
    <t>TUBO 26" EM CHAPA PRETA, E= 3/16", 147 KG/6 M</t>
  </si>
  <si>
    <t>TUBO 30" EM CHAPA PRETA, E= 1/4", 175 KG/6 M</t>
  </si>
  <si>
    <t>TUBO 30" EM CHAPA PRETA, E= 3/8", 177 KG/6 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</si>
  <si>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</si>
  <si>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</si>
  <si>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</si>
  <si>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</si>
  <si>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</si>
  <si>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</si>
  <si>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</si>
  <si>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</si>
  <si>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</si>
  <si>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 E= *3,38 MM, SCHEDULE 40, *2,50*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</si>
  <si>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</si>
  <si>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</si>
  <si>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</si>
  <si>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</si>
  <si>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</si>
  <si>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</si>
  <si>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</si>
  <si>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 E= *5,49 MM, SCHEDULE 40, *11,28*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</si>
  <si>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</si>
  <si>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</si>
  <si>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</si>
  <si>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</si>
  <si>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</si>
  <si>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</si>
  <si>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</si>
  <si>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</si>
  <si>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</si>
  <si>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</si>
  <si>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</si>
  <si>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(4"), E = 3,75 MM, *10,55*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</si>
  <si>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</si>
  <si>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</si>
  <si>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</si>
  <si>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32 MM (1 1/4"), E = 2,65 MM, *2,71* KG/M (NBR 5580)</t>
  </si>
  <si>
    <t>TUBO ACO GALVANIZADO COM COSTURA, CLASSE LEVE, DN 40 MM (1 1/2"), E = 3,00 MM, *3,48*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</si>
  <si>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</si>
  <si>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</si>
  <si>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</si>
  <si>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TUBO ACO GALVANIZADO COM COSTURA, CLASSE MEDIA, DN 1", E = 3,38 MM, PESO 2,50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</si>
  <si>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</si>
  <si>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</si>
  <si>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</si>
  <si>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2", E = *3,65* MM, PESO *5,10* KG/M (NBR 5580)</t>
  </si>
  <si>
    <t>TUBO ACO GALVANIZADO COM COSTURA, CLASSE MEDIA, DN 2.1/2", E = *3,65* MM, PESO *6,51* KG/M (NBR 5580)</t>
  </si>
  <si>
    <t>TUBO ACO GALVANIZADO COM COSTURA, CLASSE MEDIA, DN 3", E = *4,05* MM, PESO *8,47* KG/M (NBR 5580)</t>
  </si>
  <si>
    <t>TUBO ACO GALVANIZADO COM COSTURA, CLASSE MEDIA, DN 3/4", E = *2,65* MM, PESO *1,58*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</si>
  <si>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</si>
  <si>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</si>
  <si>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</si>
  <si>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</si>
  <si>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</si>
  <si>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</si>
  <si>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</si>
  <si>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</si>
  <si>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</si>
  <si>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</si>
  <si>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</si>
  <si>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500 MM (DRENAGEM/ESGOTO)</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</si>
  <si>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</si>
  <si>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</si>
  <si>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</si>
  <si>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</si>
  <si>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</si>
  <si>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</si>
  <si>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</si>
  <si>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CPVC SOLDAVEL, 35 MM, AGUA QUENTE PREDIAL (NBR 15884)</t>
  </si>
  <si>
    <t>TUBO CPVC, SOLDAVEL, 114 MM, AGUA QUENTE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</si>
  <si>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</si>
  <si>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</si>
  <si>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</si>
  <si>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</si>
  <si>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</si>
  <si>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</si>
  <si>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</si>
  <si>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</si>
  <si>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</si>
  <si>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</si>
  <si>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</si>
  <si>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</si>
  <si>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</si>
  <si>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</si>
  <si>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</si>
  <si>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</si>
  <si>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</si>
  <si>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</si>
  <si>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</si>
  <si>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1/2" (42 MM), PARA INSTALACOES DE MEDIA PRESSAO PARA GASES COMBUSTIVEIS E MEDICINAIS</t>
  </si>
  <si>
    <t>TUBO DE COBRE CLASSE "A", DN = 1 1/4" (35 MM), PARA INSTALACOES DE MEDIA PRESSAO PARA GASES COMBUSTIVEIS E MEDICINAIS</t>
  </si>
  <si>
    <t>TUBO DE COBRE CLASSE "A", DN = 1" (28 MM), PARA INSTALACOES DE MEDIA PRESSAO PARA GASES COMBUSTIVEIS E MEDICINAIS</t>
  </si>
  <si>
    <t>TUBO DE COBRE CLASSE "A", DN = 1/2" (15 MM), PARA INSTALACOES DE MEDIA PRESSAO PARA GASES COMBUSTIVEIS E MEDICINAIS</t>
  </si>
  <si>
    <t>TUBO DE COBRE CLASSE "A", DN = 2 1/2" (66 MM), PARA INSTALACOES DE MEDIA PRESSAO PARA GASES COMBUSTIVEIS E MEDICINAIS</t>
  </si>
  <si>
    <t>TUBO DE COBRE CLASSE "A", DN = 2" (54 MM), PARA INSTALACOES DE MEDIA PRESSAO PARA GASES COMBUSTIVEIS E MEDICINAIS</t>
  </si>
  <si>
    <t>TUBO DE COBRE CLASSE "A", DN = 3" (79 MM), PARA INSTALACOES DE MEDIA PRESSAO PARA GASES COMBUSTIVEIS E MEDICINAIS</t>
  </si>
  <si>
    <t>TUBO DE COBRE CLASSE "A", DN = 3/4" (22 MM), PARA INSTALACOES DE MEDIA PRESSAO PARA GASES COMBUSTIVEIS E MEDICINAIS</t>
  </si>
  <si>
    <t>TUBO DE COBRE CLASSE "A", DN = 4"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</si>
  <si>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</si>
  <si>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</si>
  <si>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</si>
  <si>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</si>
  <si>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</si>
  <si>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</si>
  <si>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</si>
  <si>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</si>
  <si>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</si>
  <si>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FLEXIVEL, D = 1/2", E = 0,79 MM, PARA AR-CONDICIONADO/ INSTALACOES GAS RESIDENCIAIS E COMERCIAIS</t>
  </si>
  <si>
    <t>TUBO DE COBRE FLEXIVEL, D = 1/4", E = 0,79 MM, PARA AR-CONDICIONADO/ INSTALACOES GAS RESIDENCIAIS E COMERCIAIS</t>
  </si>
  <si>
    <t>TUBO DE COBRE FLEXIVEL, D = 3/16", E = 0,79 MM, PARA AR-CONDICIONADO/ INSTALACOES GAS RESIDENCIAIS E COMERCIAIS</t>
  </si>
  <si>
    <t>TUBO DE COBRE FLEXIVEL, D = 3/4", E = 0,79 MM, PARA AR-CONDICIONADO/ INSTALACOES GAS RESIDENCIAIS E COMERCIAIS</t>
  </si>
  <si>
    <t>TUBO DE COBRE FLEXIVEL, D = 3/8", E = 0,79 MM, PARA AR-CONDICIONADO/ INSTALACOES GAS RESIDENCIAIS E COMERCIAIS</t>
  </si>
  <si>
    <t>TUBO DE COBRE FLEXIVEL, D = 5/16", E = 0,79 MM, PARA AR-CONDICIONADO/ INSTALACOES GAS RESIDENCIAIS E COMERCIAIS</t>
  </si>
  <si>
    <t>TUBO DE COBRE FLEXIVEL, D = 5/8", E = 0,79 MM, PARA AR-CONDICIONADO/ INSTALACOES GAS RESIDENCIAIS E COMERCIAIS</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</si>
  <si>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</si>
  <si>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</si>
  <si>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</si>
  <si>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</si>
  <si>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</si>
  <si>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</si>
  <si>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</si>
  <si>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</si>
  <si>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</si>
  <si>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</si>
  <si>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PA-1, COM ENCAIXE PONTA E BOLSA, DIAMETRO NOMINAL DE = 600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</si>
  <si>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</si>
  <si>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</si>
  <si>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</si>
  <si>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</si>
  <si>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</si>
  <si>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</si>
  <si>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</si>
  <si>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</si>
  <si>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</si>
  <si>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</si>
  <si>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</si>
  <si>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</si>
  <si>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</si>
  <si>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</si>
  <si>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</si>
  <si>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</si>
  <si>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</si>
  <si>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</si>
  <si>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</si>
  <si>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</si>
  <si>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</si>
  <si>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</si>
  <si>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</si>
  <si>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</si>
  <si>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</si>
  <si>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</si>
  <si>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</si>
  <si>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</si>
  <si>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</si>
  <si>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</si>
  <si>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</si>
  <si>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</si>
  <si>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</si>
  <si>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</si>
  <si>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</si>
  <si>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</si>
  <si>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</si>
  <si>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ARMADO, PRE MOLDADO PARA AGUAS PLUVIAIS, CLASSE PA-1, COM ENCAIXE PONTA E BOLSA, DIAMETRO NOMINAL DE 500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</si>
  <si>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</si>
  <si>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</si>
  <si>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</si>
  <si>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</si>
  <si>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</si>
  <si>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</si>
  <si>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</si>
  <si>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</si>
  <si>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</si>
  <si>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</si>
  <si>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</si>
  <si>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</si>
  <si>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</si>
  <si>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</si>
  <si>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</si>
  <si>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</si>
  <si>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</si>
  <si>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</si>
  <si>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</si>
  <si>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</si>
  <si>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TIPO BENGALA, PARA LIGACAO CAIXA DE DESCARGA - EMBUTIR, PVC, 40 MM X 150 CM</t>
  </si>
  <si>
    <t>TUBO DE DESCIDA EXTERNO, DE PVC, PARA CAIXA DE DESCARGA EXTERNA ALTA - DIAMETRO DE 40 MM E ALTURA DE APROXIMADAMENTE 1,55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</si>
  <si>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</si>
  <si>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</si>
  <si>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</si>
  <si>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</si>
  <si>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</si>
  <si>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</si>
  <si>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</si>
  <si>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</si>
  <si>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</si>
  <si>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</si>
  <si>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</si>
  <si>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</si>
  <si>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</si>
  <si>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(SDR 26 - PN 05) PARA REDE DE AGUA OU ESGOTO (NBR 15561)</t>
  </si>
  <si>
    <t>TUBO DE POLIETILENO DE ALTA DENSIDADE, PEAD, PE-80, DE = 110 MM X 10,0 MM PAREDE, (SDR 11 - PN 12,5) PARA REDE DE AGUA OU ESGOTO (NBR 15561)</t>
  </si>
  <si>
    <t>TUBO DE POLIETILENO DE ALTA DENSIDADE, PEAD, PE-80, DE = 160 MM X 14,6 MM PAREDE, (SDR 11 - PN 12,5) PARA REDE DE AGUA OU ESGOTO (NBR 15561)</t>
  </si>
  <si>
    <t>TUBO DE POLIETILENO DE ALTA DENSIDADE, PEAD, PE-80, DE = 900 MM X 34,7 MM PAREDE, (SDR 26 - PN 05) PARA REDE DE AGUA OU ESGOTO (NBR 15561)</t>
  </si>
  <si>
    <t>TUBO DE POLIETILENO DE ALTA DENSIDADE, PEAD, PE-80, DE= 200 MM X 18,2 MM PAREDE, (SDR 11 - PN 12,5) PARA REDE DE AGUA OU ESGOTO (NBR 15561)</t>
  </si>
  <si>
    <t>TUBO DE POLIETILENO DE ALTA DENSIDADE, PEAD, PE-80, DE= 315 MM X 28,7 MM PAREDE, (SDR 11 - PN 12,5) PARA REDE DE AGUA OU ESGOTO (NBR 15561)</t>
  </si>
  <si>
    <t>TUBO DE POLIETILENO DE ALTA DENSIDADE, PEAD, PE-80, DE= 400 MM X 36,4 MM PAREDE, (SDR 11 - PN 12,5) PARA REDE DE AGUA OU ESGOTO (NBR 15561)</t>
  </si>
  <si>
    <t>TUBO DE POLIETILENO DE ALTA DENSIDADE, PEAD, PE-80, DE= 50 MM X 4,6 MM PAREDE, (SDR 11 - PN 12,5) PARA REDE DE AGUA OU ESGOTO (NBR 15561)</t>
  </si>
  <si>
    <t>TUBO DE POLIETILENO DE ALTA DENSIDADE, PEAD, PE-80, DE= 500 MM X 45,5 MM PAREDE, (SDR 11 - PN 12,5) PARA REDE DE AGUA OU ESGOTO (NBR 15561)</t>
  </si>
  <si>
    <t>TUBO DE POLIETILENO DE ALTA DENSIDADE, PEAD, PE-80, DE= 630 MM X 57,3 MM PAREDE (SDR 11 - PN 12,5) PARA REDE DE AGUA OU ESGOTO (NBR 15561)</t>
  </si>
  <si>
    <t>TUBO DE POLIETILENO DE ALTA DENSIDADE, PEAD, PE-80, DE= 730 MM X 34,1 MM PAREDE, (SDR 21 - PN 06) PARA REDE DE AGUA OU ESGOTO (NBR 15561)</t>
  </si>
  <si>
    <t>TUBO DE POLIETILENO DE ALTA DENSIDADE, PEAD, PE-80, DE= 75 MM X 6,9 MM PAREDE, (SRD 11 - PN 12,5) PARA REDE DE AGUA OU ESGOTO (NBR 15561)</t>
  </si>
  <si>
    <t>TUBO DE POLIETILENO DE ALTA DENSIDADE, PEAD, PE-80, DE= 800 MM X 30,8 MM PAREDE, (SDR 26 - PN 05) PARA REDE DE AGUA OU ESGOTO (NBR 15561)</t>
  </si>
  <si>
    <t>TUBO DE PVC, PBL, TIPO LEVE, DN = 250 MM, PARA VENTILACAO</t>
  </si>
  <si>
    <t>TUBO DE PVC, PBL, TIPO LEVE, DN = 300 MM, PARA VENTILACAO</t>
  </si>
  <si>
    <t>TUBO DE REVESTIMENTO, EM ACO, CORPO SCHEDULE 40, PONTEIRA SCHEDULE 80, ROSQUEAVEL E SEGMENTADO PARA PERFURACAO, DIAMETRO 10" (273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</si>
  <si>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</si>
  <si>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</si>
  <si>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</si>
  <si>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</si>
  <si>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</si>
  <si>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(200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</si>
  <si>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</si>
  <si>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</si>
  <si>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</si>
  <si>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</si>
  <si>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 PARA AGUA QUENTE E FRIA</t>
  </si>
  <si>
    <t>TUBO MONOCAMADA PEX, DN 20 MM, PARA AGUA QUENTE E FRIA</t>
  </si>
  <si>
    <t>TUBO MONOCAMADA PEX, DN 25 MM, PARA AGUA QUENTE E FRIA</t>
  </si>
  <si>
    <t>TUBO MONOCAMADA PEX, DN 32 MM, PARA AGUA QUENTE E FRIA</t>
  </si>
  <si>
    <t>TUBO MULTICAMADA PEX GAS, DN *16* MM</t>
  </si>
  <si>
    <t>TUBO MULTICAMADA PEX GAS, DN *20* MM</t>
  </si>
  <si>
    <t>TUBO MULTICAMADA PEX GAS, DN *26* MM</t>
  </si>
  <si>
    <t>TUBO MULTICAMADA PEX GAS, DN *32* MM</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</si>
  <si>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</si>
  <si>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</si>
  <si>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</si>
  <si>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</si>
  <si>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</si>
  <si>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</si>
  <si>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</si>
  <si>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</si>
  <si>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</si>
  <si>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20, SOLDAVEL, DN 32 MM PARA AGUA FRIA OU QUENTE PREDIAL</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</si>
  <si>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</si>
  <si>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</si>
  <si>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</si>
  <si>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</si>
  <si>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</si>
  <si>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</si>
  <si>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</si>
  <si>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</si>
  <si>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</si>
  <si>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CORRUGADO, PAREDE DUPLA, JE, DN 150 MM/ DE 160 MM, REDE COLETORA ESGOTO</t>
  </si>
  <si>
    <t>TUBO PVC CORRUGADO, PAREDE DUPLA, JE, DN 200 MM/ DE 200 MM, REDE COLETORA ESGOTO</t>
  </si>
  <si>
    <t>TUBO PVC CORRUGADO, PAREDE DUPLA, JE, DN 250 MM/ DE 250 MM, REDE COLETORA ESGOTO</t>
  </si>
  <si>
    <t>TUBO PVC CORRUGADO, PAREDE DUPLA, JE, DN 300 MM/ DE 315 MM, REDE COLETORA ESGOTO</t>
  </si>
  <si>
    <t>TUBO PVC CORRUGADO, PAREDE DUPLA, JE, DN 350 MM/ DE 355 MM, REDE COLETORA ESGOTO</t>
  </si>
  <si>
    <t>TUBO PVC CORRUGADO, PAREDE DUPLA, JE, DN 400 MM/ DE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</si>
  <si>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</si>
  <si>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</si>
  <si>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</si>
  <si>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</si>
  <si>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</si>
  <si>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</si>
  <si>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</si>
  <si>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</si>
  <si>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</si>
  <si>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</si>
  <si>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</si>
  <si>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</si>
  <si>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</si>
  <si>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</si>
  <si>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</si>
  <si>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</si>
  <si>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</si>
  <si>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</si>
  <si>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</si>
  <si>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</si>
  <si>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</si>
  <si>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</si>
  <si>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</si>
  <si>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</si>
  <si>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RIGIDO, CORRUGADO, PERFURADO DN 100 MM, PARA DRENAGEM, SISTEMA IRRIGACAO</t>
  </si>
  <si>
    <t>TUBO PVC, ROSCAVEL, 1 1/2", AGUA FRIA PREDIAL</t>
  </si>
  <si>
    <t>TUBO PVC, ROSCAVEL, 1 1/4", AGUA FRIA PREDIAL</t>
  </si>
  <si>
    <t>TUBO PVC, ROSCAVEL, 1", AGUA FRIA PREDIAL</t>
  </si>
  <si>
    <t>TUBO PVC, ROSCAVEL, 1/2", AGUA FRIA PREDIAL</t>
  </si>
  <si>
    <t>TUBO PVC, ROSCAVEL, 2 1/2", AGUA FRIA PREDIAL</t>
  </si>
  <si>
    <t>TUBO PVC, ROSCAVEL, 2", PARA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</si>
  <si>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</si>
  <si>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</si>
  <si>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</si>
  <si>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</si>
  <si>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</si>
  <si>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DE 110 MM, AGUA FRIA (NBR-5648)</t>
  </si>
  <si>
    <t>TUBO PVC, SOLDAVEL, DE 20 MM, AGUA FRIA (NBR-5648)</t>
  </si>
  <si>
    <t>TUBO PVC, SOLDAVEL, DE 25 MM, AGUA FRIA (NBR-5648)</t>
  </si>
  <si>
    <t>TUBO PVC, SOLDAVEL, DE 32 MM, AGUA FRIA (NBR-5648)</t>
  </si>
  <si>
    <t>TUBO PVC, SOLDAVEL, DE 40 MM, AGUA FRIA (NBR-5648)</t>
  </si>
  <si>
    <t>TUBO PVC, SOLDAVEL, DE 50 MM, AGUA FRIA (NBR-5648)</t>
  </si>
  <si>
    <t>TUBO PVC, SOLDAVEL, DE 60 MM, AGUA FRIA (NBR-5648)</t>
  </si>
  <si>
    <t>TUBO PVC, SOLDAVEL, DE 75 MM, AGUA FRIA (NBR-5648)</t>
  </si>
  <si>
    <t>TUBO PVC, SOLDAVEL, DE 85 MM, AGUA FRIA (NBR-5648)</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</si>
  <si>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</si>
  <si>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</si>
  <si>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</si>
  <si>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</si>
  <si>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</si>
  <si>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</si>
  <si>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</si>
  <si>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</si>
  <si>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</si>
  <si>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</si>
  <si>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</si>
  <si>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2"</t>
  </si>
  <si>
    <t>UNIAO COM ASSENTO CONICO DE FERRO LONGO (MACHO-FEMEA), DIAMETRO 3"</t>
  </si>
  <si>
    <t>UNIAO COM ASSENTO CONICO DE FERRO LONGO (MACHO-FEMEA), DIAMETRO 3/4"</t>
  </si>
  <si>
    <t>UNIAO COM ASSENTO CONICO DE FERRO LONGO (MACHO-FEMEA), DIAMETRO 4"</t>
  </si>
  <si>
    <t>UNIAO COM FLANGE PPR, COM PARAFUSOS,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</si>
  <si>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</si>
  <si>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</si>
  <si>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</si>
  <si>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</si>
  <si>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t>
  </si>
  <si>
    <t>UNIAO DE FERRO GALVANIZADO, COM ROSCA BSP, COM ASSENTO PLANO, DE 1/2"</t>
  </si>
  <si>
    <t>UNIAO DE FERRO GALVANIZADO, COM ROSCA BSP, COM ASSENTO PLANO, DE 2 1/2"</t>
  </si>
  <si>
    <t>UNIAO DE FERRO GALVANIZADO, COM ROSCA BSP, COM ASSENTO PLANO, DE 2"</t>
  </si>
  <si>
    <t>UNIAO DE FERRO GALVANIZADO, COM ROSCA BSP, COM ASSENTO PLANO, DE 3"</t>
  </si>
  <si>
    <t>UNIAO DE FERRO GALVANIZADO, COM ROSCA BSP, COM ASSENTO PLANO, DE 3/4"</t>
  </si>
  <si>
    <t>UNIAO DE FERRO GALVANIZADO, COM ROSCA BSP, COM ASSENTO PLANO, DE 4"</t>
  </si>
  <si>
    <t>UNIAO DUPLA PPR DN 25 MM, PARA AGUA QUENTE PREDIAL</t>
  </si>
  <si>
    <t>UNIAO DUPLA PPR, DN 20 MM, PARA AGUA QUENTE PREDIAL</t>
  </si>
  <si>
    <t>UNIAO EM POLIPROPILENO (PP), PARA TUBO EM PEAD, 20 MM - LIGACAO PREDIAL DE AGUA</t>
  </si>
  <si>
    <t>UNIAO EM POLIPROPILENO (PP), PARA TUBO EM PEAD, 32 MM - LIGACAO PREDIAL DE AGUA</t>
  </si>
  <si>
    <t>UNIAO PVC, ROSCAVEL 1/2", AGUA FRIA PREDIAL</t>
  </si>
  <si>
    <t>UNIAO PVC, ROSCAVEL, 1 1/2", AGUA FRIA PREDIAL</t>
  </si>
  <si>
    <t>UNIAO PVC, ROSCAVEL, 1", AGUA FRIA PREDIAL</t>
  </si>
  <si>
    <t>UNIAO PVC, ROSCAVEL, 3/4",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</si>
  <si>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</si>
  <si>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</si>
  <si>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</si>
  <si>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</si>
  <si>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</si>
  <si>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</si>
  <si>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</si>
  <si>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</si>
  <si>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</si>
  <si>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</si>
  <si>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</si>
  <si>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</si>
  <si>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</si>
  <si>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</si>
  <si>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</si>
  <si>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</si>
  <si>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</si>
  <si>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</si>
  <si>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</si>
  <si>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UNIFORME PROFISSIONAL DE BRIM, CALCA E CAMISA MANGA LONGA COM FAIXA REFLETIVA</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</si>
  <si>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</si>
  <si>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</si>
  <si>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</si>
  <si>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</si>
  <si>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</si>
  <si>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</si>
  <si>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</si>
  <si>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</si>
  <si>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E ACABAMENTO METALICO CROMADO</t>
  </si>
  <si>
    <t>VALVULA DE DESCARGA METALICA, BASE 1 1/4" E ACABAMENTO METALICO CROMADO</t>
  </si>
  <si>
    <t>VALVULA DE ESCOAMENTO PARA TANQUE, EM METAL CROMADO, 1.1/2", SEM LADRAO, COM TAMPAO PLASTICO</t>
  </si>
  <si>
    <t>VALVULA DE ESFERA BRUTA EM BRONZE, BITOLA 1 1/2"</t>
  </si>
  <si>
    <t>VALVULA DE ESFERA BRUTA EM BRONZE, BITOLA 1 1/4"</t>
  </si>
  <si>
    <t>VALVULA DE ESFERA BRUTA EM BRONZE, BITOLA 1"</t>
  </si>
  <si>
    <t>VALVULA DE ESFERA BRUTA EM BRONZE, BITOLA 1/2"</t>
  </si>
  <si>
    <t>VALVULA DE ESFERA BRUTA EM BRONZE, BITOLA 2"</t>
  </si>
  <si>
    <t>VALVULA DE ESFERA BRUTA EM BRONZE, BITOLA 3/4"</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</si>
  <si>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</si>
  <si>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</si>
  <si>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</si>
  <si>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</si>
  <si>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</si>
  <si>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 PARA FUNDO DE POCO</t>
  </si>
  <si>
    <t>VALVULA DE RETENCAO DE BRONZE, PE COM CRIVOS, EXTREMIDADE COM ROSCA, DE 3/4",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</si>
  <si>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</si>
  <si>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</si>
  <si>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</si>
  <si>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 400 PSI, TAMPA DE PORCA DE UNIAO, EXTREMIDADES COM ROSCA</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</si>
  <si>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</si>
  <si>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</si>
  <si>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</si>
  <si>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 400 PSI, TAMPA DE PORCA DE UNIAO, EXTREMIDADES COM ROSCA</t>
  </si>
  <si>
    <t>VALVULA DE RETENCAO HORIZONTAL, DE BRONZE (PN-25), 3/4",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</si>
  <si>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</si>
  <si>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</si>
  <si>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</si>
  <si>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 200 PSI, EXTREMIDADES COM ROSCA</t>
  </si>
  <si>
    <t>VALVULA DE RETENCAO VERTICAL, DE BRONZE (PN-16), 1/2", 200 PSI, EXTREMIDADES COM ROSCA</t>
  </si>
  <si>
    <t>VALVULA DE RETENCAO VERTICAL, DE BRONZE (PN-16), 2 1/2", 200 PSI, EXTREMIDADES COM ROSCA</t>
  </si>
  <si>
    <t>VALVULA DE RETENCAO VERTICAL, DE BRONZE (PN-16), 2", 200 PSI, EXTREMIDADES COM ROSCA</t>
  </si>
  <si>
    <t>VALVULA DE RETENCAO VERTICAL, DE BRONZE (PN-16), 3", 200 PSI, EXTREMIDADES COM ROSCA</t>
  </si>
  <si>
    <t>VALVULA DE RETENCAO VERTICAL, DE BRONZE (PN-16), 3/4", 200 PSI, EXTREMIDADES COM ROSCA</t>
  </si>
  <si>
    <t>VALVULA DE RETENCAO VERTICAL, DE BRONZE (PN-16), 4", 200 PSI, EXTREMIDADES COM ROSCA</t>
  </si>
  <si>
    <t>VALVULA EM METAL CROMADO PARA LAVATORIO, 1" SEM LADRAO</t>
  </si>
  <si>
    <t>VALVULA EM METAL CROMADO PARA PIA AMERICANA 3.1/2 X 1.1/2"</t>
  </si>
  <si>
    <t>VALVULA EM PLASTICO BRANCO PARA LAVATORIO 1", SEM UNHO, COM LADRAO</t>
  </si>
  <si>
    <t>VALVULA EM PLASTICO BRANCO PARA TANQUE 1.1/4" X 1.1/2", SEM UNHO E SEM LADRAO</t>
  </si>
  <si>
    <t>VALVULA EM PLASTICO BRANCO PARA TANQUE OU LAVATORIO 1", SEM UNHO E SEM LADRAO</t>
  </si>
  <si>
    <t>VALVULA EM PLASTICO CROMADO PARA LAVATORIO 1", SEM UNHO, COM LADRAO</t>
  </si>
  <si>
    <t>VALVULA EM PLASTICO CROMADO TIPO AMERICANA PARA PIA DE COZINHA 3.1/2" X 1.1/2",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</si>
  <si>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</si>
  <si>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</si>
  <si>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</si>
  <si>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</si>
  <si>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</si>
  <si>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</si>
  <si>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</si>
  <si>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</si>
  <si>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</si>
  <si>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</si>
  <si>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40 CM COM CABO</t>
  </si>
  <si>
    <t>VASSOURA MECANICA REBOCAVEL COM ESCOVA CILINDRICA LARGURA UTIL DE VARRIMENTO = 2,44M</t>
  </si>
  <si>
    <t>VEDACAO DE CALHA, EM BORRACHA COR PRETA, MEDIDA ENTRE 119 E 170 MM, PARA DRENAGEM PLUVIAL PREDIAL</t>
  </si>
  <si>
    <t>VERGALHAO ZINCADO ROSCA TOTAL, 1/4" (6,3 MM)</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</si>
  <si>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</si>
  <si>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</si>
  <si>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</si>
  <si>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VEU DE POLIESTER PARA IMPERMEABILIZACAO</t>
  </si>
  <si>
    <t>VEU DE VIDRO/VEU DE SUPERFICIE 30 A 35 G/M2</t>
  </si>
  <si>
    <t>VIBRADOR DE IMERSAO, DIAMETRO DA PONTEIRA DE *35* MM, COM MOTOR 4 TEMPOS A GASOLINA DE 5,5 HP (5,5 CV)</t>
  </si>
  <si>
    <t>VIBRADOR DE IMERSAO, DIAMETRO DA PONTEIRA DE *45* MM, COM MOTOR ELETRICO TRIFASICO DE 2 HP (2 CV)</t>
  </si>
  <si>
    <t>VIBROACABADORA DE ASFALTO SOBRE ESTEIRAS, LARG. PAVIM. 2,13 M A 4,55 M, POT. 74 KW/ 100 HP, CAP. 400 T/ H</t>
  </si>
  <si>
    <t>VIBROACABADORA DE ASFALTO SOBRE ESTEIRAS, LARG. PAVIM. 2,60 M A 5,75 M, POT. 110 HP, CAP. 450 T/ H</t>
  </si>
  <si>
    <t>VIBROACABADORA DE ASFALTO SOBRE ESTEIRAS, LARG. PAVIM. MAX. 8,00 M, POT. 100 KW/ 134 HP, CAP. 600 T/ H</t>
  </si>
  <si>
    <t>VIBROACABADORA DE ASFALTO SOBRE ESTEIRAS, LARG. PAVIMENT. 1,90 A 5,3 M, POT. 78 KW/105 HP, CAP. 450 T/H</t>
  </si>
  <si>
    <t>VIBROACABADORA DE ASFALTO SOBRE RODAS, LARGURA DE PAVIMENTACAO DE 1,70 A 4,20 M, POTENCIA 78 KW/105 HP, CAPACIDADE 300 T/H</t>
  </si>
  <si>
    <t>VIDRACEIRO (HORISTA)</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</si>
  <si>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</si>
  <si>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</si>
  <si>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</si>
  <si>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</si>
  <si>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</si>
  <si>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</si>
  <si>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</si>
  <si>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</si>
  <si>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</si>
  <si>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</si>
  <si>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</si>
  <si>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</si>
  <si>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</si>
  <si>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</si>
  <si>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</si>
  <si>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</si>
  <si>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</si>
  <si>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</si>
  <si>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</si>
  <si>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</si>
  <si>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ARAMADO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</si>
  <si>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</si>
  <si>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</si>
  <si>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</si>
  <si>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</si>
  <si>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</si>
  <si>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</si>
  <si>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</si>
  <si>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</si>
  <si>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</si>
  <si>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MACARANDUBA/MASSARANDUBA, ANGELIM OU EQUIVALENTE DA REGIAO</t>
  </si>
  <si>
    <t>VIGA APARELHADA *6 X 16* CM, EM MACARANDUBA/MASSARANDUBA, ANGELIM OU EQUIVALENTE DA REGIAO</t>
  </si>
  <si>
    <t>VIGA DE ESCORAMENTO H20, DE MADEIRA, PESO DE 5,00 A 5,20 KG/M, COM EXTREMIDADES PLASTICAS</t>
  </si>
  <si>
    <t>VIGA NAO APARELHADA *6 X 12* CM, EM MACARANDUBA/MASSARANDUBA, ANGELIM OU EQUIVALENTE DA REGIAO - BRUTA</t>
  </si>
  <si>
    <t>VIGA NAO APARELHADA *6 X 16* CM, EM MACARANDUBA/MASSARANDUBA, ANGELIM OU EQUIVALENTE DA REGIAO - BRUTA</t>
  </si>
  <si>
    <t>VIGA NAO APARELHADA *6 X 20* CM, EM MACARANDUBA/MASSARANDUBA, ANGELIM OU EQUIVALENTE DA REGIAO - BRUTA</t>
  </si>
  <si>
    <t>VIGA NAO APARELHADA *8 X 16* CM EM MACARANDUBA/MASSARANDUBA, ANGELIM OU EQUIVALENTE DA REGIAO - BRUTA</t>
  </si>
  <si>
    <t>VIGIA DIURNO (HORISTA)</t>
  </si>
  <si>
    <t>VIGIA DIURNO (MENSALISTA)</t>
  </si>
  <si>
    <t>Demolição manual de piso cimentado espessura de 1,5 cm, inclusive lastro de concreto espessura de 6,0 cm, sem reaproveitamento</t>
  </si>
  <si>
    <t>Demolição manual de revestimento cerâmico/porcelanato (pisos), exclusive lastro, sem reaproveitamento</t>
  </si>
  <si>
    <t>Demolição manual de revestimento cerâmico/porcelanato (pisos), inclusive lastro de concreto espessura de 6,0 cm, sem reaproveitamento</t>
  </si>
  <si>
    <t>Demolição manual de piso de madeira (tacos), exclusive lastro, sem reaproveitamento</t>
  </si>
  <si>
    <t>Demolição manual de piso de madeira (tábuas), exclusive lastro, sem reaproveitamento</t>
  </si>
  <si>
    <t>Demolição manual de revestimento cerâmico/porcelanato (parede), exclusive emboço/reboco, sem reaproveitamento</t>
  </si>
  <si>
    <t>Demolição manual de lambri de madeira em parede, sem reaproveitamento</t>
  </si>
  <si>
    <t>Retirada manual de revestimento em argamassa cimento e areia (emboço e reboco), sem reaproveitamento</t>
  </si>
  <si>
    <t>Demolição manual de alvenaria de bloco furado (cerâmico), sem reaproveitamento</t>
  </si>
  <si>
    <t>Demolição manual de concreto simples, sem reaproveitamento</t>
  </si>
  <si>
    <t>Retirada manual cuidadosa de pavimento em paralelepípedos, inclusive limpeza e empilhamento para reaproveitamento</t>
  </si>
  <si>
    <t>Retirada manual cuidadosa de blocos pré-moldados de concreto (Blokret), inclusive limpeza e empilhamento para reaproveitamento</t>
  </si>
  <si>
    <t>Retirada manual de portas e janelas de madeira, inclusive batentes (marcos), sem reaproveitamento</t>
  </si>
  <si>
    <t>Retirada de portas, janelas e básculas de alumínio, inclusive alizares, caixilho, contramarco e acessórios, exclusive remoção de vidros</t>
  </si>
  <si>
    <t>Retirada manual de meio-fio de concreto, sem reaproveitamento</t>
  </si>
  <si>
    <t>Remoção de pintura a óleo ou esmalte sobre paredes, com aplicação de removedor</t>
  </si>
  <si>
    <t>Demolição manual de concreto armado, sem reaproveitamento</t>
  </si>
  <si>
    <t>Demolição manual de piso cimentado espessura de 1,5 cm, exclusive lastro de concreto, sem reaproveitamento</t>
  </si>
  <si>
    <t>Retirada de bandeira de porta de madeira, incluindo acabamento, acessórios e eventuais fixações, exclusive batentes (marcos), sem reaproveitamento</t>
  </si>
  <si>
    <t>Demolição manual de elementos vazados cerâmicos ou de concreto (cogogó), sem reaproveitamento</t>
  </si>
  <si>
    <t>Retirada manual de louças sanitárias, inclusive vedação dos pontos de esgoto e água fria, sem reaproveitamento</t>
  </si>
  <si>
    <t>Retirada manual de grades, gradis, alambrados, cercas e portões metálicos, inclusive remoção de argamassa de chumbamento, acessórios de fixação e corte de soldas</t>
  </si>
  <si>
    <t>Retirada de bancada em granito, inclusive remoção de rodabanca e cantoneiras de fixação, sem reaproveitamento</t>
  </si>
  <si>
    <t>Retirada de tanque em mármore sintético, cantoneiras de fixação, inclusive vedação dos pontos de esgoto e água fria, sem reaproveitamento</t>
  </si>
  <si>
    <t>Retirada manual de caixa d?água de fibrocimento, sem considerar o reaproveitamento do reservatório, inclusive remoção dos flanges, boia e vedação dos pontos de alimentação de água fria</t>
  </si>
  <si>
    <t>Demolição manual de forro/lambri de madeira, sem reaproveitamento</t>
  </si>
  <si>
    <t>Retirada manual de poste de aço telecônico galvanizado de 4 a 6 m, parafusado sobre base de concreto, exclusive a remoção dessa base</t>
  </si>
  <si>
    <t>Retirada de pintura à base de PVA, utilizando a raspagem manual</t>
  </si>
  <si>
    <t>Demolição manual de laje pré-moldada, sem reaproveitamento</t>
  </si>
  <si>
    <t>Apicoamento manual de superfície revestida com argamassa</t>
  </si>
  <si>
    <t>Retirada manual de divisórias modulares (tipo Eucatex), com reaproveitamento</t>
  </si>
  <si>
    <t>Retirada manual de interruptores e tomadas, sem reaproveitamento</t>
  </si>
  <si>
    <t>Retirada manual de vidros quebrados, sem reaproveitamento</t>
  </si>
  <si>
    <t>Demolição manual de rodapé em argamassa de cimento e areia, sem reaproveitamento</t>
  </si>
  <si>
    <t>Lixamento manual de parede com pintura PVA para nivelamento e preparo da superfície para recebimento de nova camada de tinta</t>
  </si>
  <si>
    <t>Remoção manual de telhas cerâmicas, tipo francesa, inclusive cumeeira, sem reaproveitamento</t>
  </si>
  <si>
    <t>Remoção manual de telhas cerâmicas, tipo colonial, inclusive cumeeira, sem reaproveitamento</t>
  </si>
  <si>
    <t>Remoção manual de telhas ondulada de fibrocimento, inclusive cumeeira, sem reaproveitamento</t>
  </si>
  <si>
    <t>Retirada manual de rodapé de madeira, sem reaproveitamento</t>
  </si>
  <si>
    <t>Demolição manual de piso argamassa de alta resistência tipo granilite, exclusive camada de regularização, sem reaproveitamento</t>
  </si>
  <si>
    <t>Retirada manual de caixas/quadros elétricos de embutir, com dimensões máximas até 600 x 800 x 120mm, sem reaproveitamento</t>
  </si>
  <si>
    <t>Retirada manual de quadro de giz (1.29 x 3.95m), sem reaproveitamento</t>
  </si>
  <si>
    <t>Remoção manual de telha metálica, exclusive trama, sem reaproveitamento</t>
  </si>
  <si>
    <t>Retirada manual de divisória de granito, inclusive remoção de calafetagem e demolição de argamassa de chumbamento, sem reaproveitamento</t>
  </si>
  <si>
    <t>Retirada manual de alizar de madeira, sem reaproveitamento</t>
  </si>
  <si>
    <t>Retirada manual de telhas tipo Canalete 49, sem reaproveitamento</t>
  </si>
  <si>
    <t>Demolição cuidadosa de alvenaria de forma manual, para abertura de vãos, sem reaproveitamento</t>
  </si>
  <si>
    <t>Remoção manual de forro modular apoiados em estruturas em perfis metálicos, sem reaproveitamento</t>
  </si>
  <si>
    <t>Remoção manual de pintura antiga a base de óleo ou esmalte sobre esquadrias, com aplicação de removedor</t>
  </si>
  <si>
    <t>Remoção manual de revestimento de pisos com forração têxtil, com aplicação de solvente</t>
  </si>
  <si>
    <t>Retirada de torneira, sem reaproveitamento</t>
  </si>
  <si>
    <t>Retirada manual de telha tipo Canalete 90, sem reaproveitamento</t>
  </si>
  <si>
    <t>Demolição manual de estrutura de madeira para telhado, sem reaproveitamento</t>
  </si>
  <si>
    <t>Remoção manual de trama de madeira para cobertura, com reaproveitamento</t>
  </si>
  <si>
    <t>Retirada manual de batente (marco) de madeira, sem reaproveitamento</t>
  </si>
  <si>
    <t>Retirada manual de disjuntor monofásico, bifásico ou trifásico, sem reaproveitamento</t>
  </si>
  <si>
    <t>Demolição manual de piso, soleira, peitoris e escadas em mármore ou granito, exclusive regularização, sem reaproveitamento</t>
  </si>
  <si>
    <t>Retirada manual de roda-parede em madeira, sem reaproveitamento</t>
  </si>
  <si>
    <t>Retirada manual de piso de borracha com aplicação de solvente a base de álcool, sem reaproveitamento</t>
  </si>
  <si>
    <t>Demolição de lajes, em concreto armado, de forma mecanizada com martelete demolidor elétrico, sem reaproveitamento</t>
  </si>
  <si>
    <t>Corte manual de capoeira fina com foice</t>
  </si>
  <si>
    <t>Raspagem superficial e limpeza manual do terreno, realizado com o uso de ferramentas manuais</t>
  </si>
  <si>
    <t>Corte e destocamento manual de árvores com diâmetro de até 15 cm</t>
  </si>
  <si>
    <t>Corte e destocamento mecanizado de árvores com diâmetro superior a 30 cm</t>
  </si>
  <si>
    <t>SERVIÇOS ADMINISTRATIVOS E TÉCNICOS - MENSALISTAS</t>
  </si>
  <si>
    <t>Engenheiro Junior</t>
  </si>
  <si>
    <t>Engenheiro Pleno</t>
  </si>
  <si>
    <t>Engenhero Sênior</t>
  </si>
  <si>
    <t>Almoxarife</t>
  </si>
  <si>
    <t>Auxiliar de Almoxarife</t>
  </si>
  <si>
    <t>Vigia</t>
  </si>
  <si>
    <t>Encarregado de turma</t>
  </si>
  <si>
    <t>Mestre de Obras Senior</t>
  </si>
  <si>
    <t>Coordenador Tecnico Especialista</t>
  </si>
  <si>
    <t>Técnico Nível Superior</t>
  </si>
  <si>
    <t>Técnico Segundo Grau Nivel "A"</t>
  </si>
  <si>
    <t>Técnico Segundo Grau Nivel "B"</t>
  </si>
  <si>
    <t>Técnico Segundo Grau Nivel "C"</t>
  </si>
  <si>
    <t>Técnico Segundo Grau Nivel "D"</t>
  </si>
  <si>
    <t>Cotador (Auxiliar de Engenharia)</t>
  </si>
  <si>
    <t>Laje pré-fabricada treliçada (H=8cm) para forro simples revestido, vão até 3.5m, capeamento 2cm, elemento de enchimento bloco cerâmico, espessura final da laje - 10cm, Fck = 150Kg/cm2</t>
  </si>
  <si>
    <t>Laje pré-fabricada treliçada (H=8cm), sobrecarga 300 kg/m2, vão de 3.5 a 4.3m, capeamento 4cm, elemento de enchimento em bloco cerâmico, espessura final da laje ? 12cm, Fck = 150 Kg/cm2</t>
  </si>
  <si>
    <t>Escarificação manual de concreto, exclusive limpeza do concreto afetado por processo de hidrojateamento e tratamento de armaduras corroídas</t>
  </si>
  <si>
    <t>Escarificação manual de concreto, com profundidade máxima de 5cm, exclusive limpeza do concreto afetado por processo de hidrojateamento e tratamento de armaduras corroídas</t>
  </si>
  <si>
    <t>Tratamento de armaduras corroídas com lixamento manual com escova de aço, até a completa remoção de partículas soltas, materiais indesejáveis e corrosão, exclusive aplicação de argamassa cimentícia, polimérica com inibidor de corrosão</t>
  </si>
  <si>
    <t>Tratamento de armadura com duas demãos (esp. 1mm) de Sika Top 108 ou equivalente, exclusive aplicação de graute cimentício</t>
  </si>
  <si>
    <t>Retirada (corte) de armadura deteriorada, superior a 20% do diâmetro original</t>
  </si>
  <si>
    <t>Recomposição de concreto estrutural, com utilização de argamassa de uso geral Graute cimentício, com profundidade máxima 5cm</t>
  </si>
  <si>
    <t>Recomposição de concreto estrutural, com utilização de argamassa de uso geral Graute cimentício</t>
  </si>
  <si>
    <t>Impermeabilização de superfície com argamassa impemeabilizante, semiflexível bicomponente, 4 demãos , SIKA Top 107, VIAPLUS 1000 ou equivalente</t>
  </si>
  <si>
    <t>Aplicação de primer convertedor de ferrugem a 2 demãos, exclusive pintura de proteção e acabamento</t>
  </si>
  <si>
    <t>Muro de arrimo em concreto ciclópico Fck=15MPa com 30% de pedra de mão, c/ fornecimento, preparo e aplicação de concreto, fôrma em compensado plastificado com travamento e aproveitamento 8 vezes, base em concreto magro esp. 5 cm, filtro de areia drenante, dreno no pé do muro c/ tubo PEAD corrugado Ø100 mm, enchimento c/ brita envolvido c/ manta geotêxtil, exclusive escavação e reaterro, seções tipicas nas dimensões:b=0.40m; B=0.70m e H=1.00m</t>
  </si>
  <si>
    <t>Muro de arrimo em concreto ciclópico Fck=15MPa com 30% de pedra de mão, c/ fornecimento, preparo e aplicação de concreto, fôrma em compensado plastificado com travamento e aproveitamento 8 vezes, base em concreto magro esp. 5 cm, filtro de areia drenante, dreno no pé do muro c/ tubo PEAD corrugado Ø100 mm, enchimento c/ brita envolvido c/ manta geotêxtil, exclusive escavação e reaterro, seções tipicas nas dimensões: b=0.40m; B=0.90m e H=1,50m</t>
  </si>
  <si>
    <t>Muro de arrimo em concreto ciclópico Fck=15MPa com 30% de pedra de mão, c/ fornecimento, preparo e aplicação de concreto, fôrma em compensado plastificado com travamento e aproveitamento 8 vezes, base em concreto magro esp. 5 cm, filtro de areia drenante, dreno no pé do muro c/ tubo PEAD corrugado Ø100 mm, enchimento c/ brita envolvido c/ manta geotêxtil, exclusive escavação e reaterro, seções tipicas nas dimensões: b=0.40m; B=1.05m e H=2.00m</t>
  </si>
  <si>
    <t>Muro de arrimo em concreto ciclópico Fck=15MPa com 30% de pedra de mão, c/ fornecimento, preparo e aplicação de concreto, fôrma em compensado plastificado com travamento e aproveitamento 8 vezes, base em concreto magro esp. 5 cm, filtro de areia drenante, dreno no pé do muro c/ tubo PEAD corrugado Ø100 mm, enchimento c/ brita envolvido c/ manta geotêxtil, exclusive escavação e reaterro, seções tipicas nas dimensões: b=0.40m; B=1.23 e H=2.50m</t>
  </si>
  <si>
    <t>Elemento vazado de concreto (Cobogó) 40 x 40 x 10 cm, tipo reto, assentados com argamassa de cimento e areia peneirada no traço 1:3, espessura das juntas 15 mm, preparo manual</t>
  </si>
  <si>
    <t>Alvenaria de embasamento com pedra de mão (rachão) empregando argamassa de cimento e areia traço 1:3, preparo manual</t>
  </si>
  <si>
    <t>Elemento vazado de concreto (Cobogó) 20 x 20 x 10cm, tipo cruzeta,assentados com argamassa de cimento e areia peneirada no traço 1:3, espessura das juntas 15 mm, preparo manual</t>
  </si>
  <si>
    <t>Divisória sanitária de granito cinza andorinha esp. 3 cm, assentada com argamassa de cimento e areia no traço 1:3</t>
  </si>
  <si>
    <t>Divisória sanitária de granito cinza andorinha esp. 3 cm, fixada com cantoneira de ferro cromado</t>
  </si>
  <si>
    <t>Assentamento de divisória sanitária de mármore ou granito com 3 cm de espessura, empregando argamassa de cimento e areia no traço 1:3, exclusive fornecimento da divisória</t>
  </si>
  <si>
    <t>Fornecimento e montagem de sistema de divisórias modulares tipo MD-1 (Alta/Painel/Painel), espessura de 35mm, painéis em chapa duraplac, pintura melamínica e protegidas por resina de brilho mate, cor: Cinza, miolo em estrutura celular (colméia), estrutura em perfil de aço na cor: preta</t>
  </si>
  <si>
    <t>Fornecimento e montagem de porta para divisórias sem visor, espessura de 35mm, painéis em chapa duraplac, pintura melamínica e protegidas por resina de brilho mate, cor: Cinza, miolo em estrutura celular (Colméia), estrutura em perfis de aço na cor: preta, inclusive dobradiça e fechadura tubular</t>
  </si>
  <si>
    <t>Verga/contraverga reta de concreto armado moldada in loco 10 x 5 cm, Fck = 15 MPa, inclusive forma, armação e desforma, comprimento inferior a 2.0 metros</t>
  </si>
  <si>
    <t>Verga/contraverga curva de concreto armado 10 x 5 cm, Fck = 15 MPa, inclusive forma, armação e desforma, comprimento inferior a 2.0 metros</t>
  </si>
  <si>
    <t>Alvenaria de blocos de concreto estrutural 14x19x39cm cheios "Classe B", com resistência mínima à compressão 15MPa, assentados c/ argamassa de cimento e areia média no traço 1:4, preparo com betoneira, esp. juntas 10mm e esp. da parede s/ revestimento 14cm</t>
  </si>
  <si>
    <t>Alvenaria de blocos de concreto estrutural 19x19x39cm cheios "Classe B", com resistência mínima à compressão 15MPa, assentados c/ argamassa de cimento e areia média no traço 1:4, preparo com betoneira, esp. juntas 10mm e esp. da parede s/ revestimento 19cm</t>
  </si>
  <si>
    <t>Alvenaria de blocos de concreto estrutural 9x19x39cm cheios "Classe B", com resistência mínima à compressão 15MPa, assentados c/ argamassa de cimento e areia média no traço 1:4, preparo com betoneira, esp. juntas 10mm e esp. da parede s/ revestimento 9cm</t>
  </si>
  <si>
    <t>Alvenaria de vedação com blocos de concreto 9x19x39cm, c/ resistência mínimo a compressão de 3 MPa, assentados c/ argamassa de cimento, cal hidratada CH1 e areia no traço 1:0,5:8, preparo com betoneira, esp. juntas 10mm e esp. da parede s/ revestimento 9cm</t>
  </si>
  <si>
    <t>Alvenaria de vedação com blocos de concreto 14x19x39cm, c/ resistência mínimo a compressão de 3 MPa, assentados c/ argamassa de cimento, cal hidratada CH1 e areia no traço 1:0,5:8, preparo com betoneira, esp. juntas 10mm e esp. da parede s/ revestimento 14cm</t>
  </si>
  <si>
    <t>Alvenaria de vedação com blocos de concreto 19x19x39cm, c/ resistência mínimo a compressão de 3 MPa, assentados c/ argamassa de cimento, cal hidratada CH1 e areia no traço 1:0,5:8, preparo com betoneira, esp. juntas 10mm e esp. da parede s/ revestimento 19cm</t>
  </si>
  <si>
    <t>Alvenaria de vedação com blocos cerâmicos furados 9x19x19cm, assentados c/ argamassa de cimento, cal hidratada CH1 e areia no traço 1:0,5:8, preparo com betoneira, juntas 10mm e esp. das paredes s/revestimento, 9cm (bloco comprado na praça de Vitória, posto obra)</t>
  </si>
  <si>
    <t>Alvenaria de vedação com blocos cerâmicos furados 9x19x19cm, assentados c/ argamassa de cimento, cal hidratada CH1 e areia no traço 1:0,5:8, preparo com betoneira, juntas 10mm e esp. das paredes s/revestimento, 9cm (bloco comprado na fábrica, posto obra)</t>
  </si>
  <si>
    <t>Alvenaria de vedação com blocos cerâmicos furados 9x19x19cm, assentados c/ argamassa de cimento, cal hidratada CH1 e areia no traço 1:0,5:8, preparo com betoneira, juntas 10mm e esp. das paredes s/revestimento, 19cm, bloco deitado (bloco comprado praça de Vitória, posto obra)</t>
  </si>
  <si>
    <t>Alvenaria de vedação com blocos cerâmicos furados 9x19x19cm, assentados c/ argamassa de cimento, cal hidratada CH1 e areia no traço 1:0,5:8, preparo com betoneira, juntas 10mm e esp. das paredes s/revestimento, 19cm, bloco deitado (bloco comprado fábrica, posto obra)</t>
  </si>
  <si>
    <t>Cobertura com Telha em aço galvalume trapezoidal 40, espessura: 0.50 mm, pintura cor branca nas duas faces, inclusive acessório de fixação -Santo André, Eternit, Metform ou equivalente</t>
  </si>
  <si>
    <t>Rufo de concreto armado Fck=20 MPa, nas dimensões de 35 x 7 cm, moldado "in loco", inclusive forma e armação e desforma, conforme projeto</t>
  </si>
  <si>
    <t>Tratamento em estrutura de madeira com imunizante cupinicida, a uma demão</t>
  </si>
  <si>
    <t>Recolocação de forro de madeira existente, com aproveitamento integral do material, incluindo desmontagem, limpeza e remontagem das peças</t>
  </si>
  <si>
    <t>Cerâmica 10 x 10 cm, branco brilhante ref Galeria Mesh BR telada, ELIANE, STRUFALDI, CERAL, empregando argamassa colante, inclusive rejuntamento junta plus cinza claro esp. 3 mm</t>
  </si>
  <si>
    <t>Cerâmica retificada, acabamento brilhante, dim. 32x60cm, ref. TRADIZIONALLE BIANCO Biancogres/equiv. assentado com argamassa de cimento colante, inclusive rejuntamento com argamassapre-fabricada para rejunte</t>
  </si>
  <si>
    <t>Regularização de base para revestimento cerâmico, com argamassa de cimento e areia no traço 1:5, espessura: 3 cm</t>
  </si>
  <si>
    <t>Reparo para válvula de descarga Oriente ? Primor 45mm e baixa pressão</t>
  </si>
  <si>
    <t>Sifão ajustável em PVC multiuso ? tipo Copo, branco 32,5 ? 70cm, inclusive bucha de redução para acoplamento de válvulas de diâmetros 7/8?, 1?, 1.1/4? e 1.1/2? (Pia, Tanque e Lavatório)</t>
  </si>
  <si>
    <t>Ralo quadrado sifonado em PVC, dimensões 100 x 100 x 52mm DN40, inclusive grelha quadrada PVC branca, exclusive junta soldável</t>
  </si>
  <si>
    <t>Ralo quadrado seco em PVC, dimensões 100x100x52mm DN40, inclusive grelha quadrada em PVC branca, exclusive junta soldável</t>
  </si>
  <si>
    <t>Caixa sifonada em PVC, diâmetro 150 x 150 x 50mm DN75 ? 7 Entradas, inclusive grelha quadrada em aço inox, exclusive junta soldável</t>
  </si>
  <si>
    <t>Ralo quadrado seco em PVC, dimensões 100x100x52mm DN40, inclusive grelha quadrada em aço inox, exclusive junta soldável</t>
  </si>
  <si>
    <t>Grelha quadrada para caixa sifonada em aço inoxidável 430 (anti-dengue) com caixilho rotativa, dimensões 150x150mm</t>
  </si>
  <si>
    <t>Engate flexível de PVC para lavatório 1/2? ? 40 cm</t>
  </si>
  <si>
    <t>Torneira de bóia com corpo e haste em latão, bóia plástica 3/4" (20mm)</t>
  </si>
  <si>
    <t>Torneira de bóia com corpo e haste em latão, bóia plástica 1" (25mm)</t>
  </si>
  <si>
    <t>Torneira de bóia com corpo e haste em latão, bóia plástica 1.1/4" (32mm)</t>
  </si>
  <si>
    <t>Chave de nível tipo automático de boia superior/inferior 15A, cabo com 1,20 m</t>
  </si>
  <si>
    <t>Revisões e reparos em registros, exclusive peças de reposição</t>
  </si>
  <si>
    <t>Fornecimento de massa epóxi tipo Durepox (250 g), para reparos</t>
  </si>
  <si>
    <t>Furo mecanizado em concreto, com martelo demolidor elétrico, para passagem de instalações hidráulicas, diâmetros menores ou iguais a 1.1/2"</t>
  </si>
  <si>
    <t>Furo mecanizado em concreto, com martelo demolidor elétrico, para passagem de instalações hidráulicas, diâmetros maiores 1.1/2" e menores ou iguais a 3"</t>
  </si>
  <si>
    <t>Furo mecanizado em concreto, com martelo demolidor elétrico, para passagem de instalações hidráulicas, diâmetros maiores 3" e menores ou iguais a 4"</t>
  </si>
  <si>
    <t>Quadro de distribuição em PVC para 08 circuitos, inclusive 6 disjuntores monopolares 15 A, sem barramento</t>
  </si>
  <si>
    <t>Cabo de cobre, têmpera mole, classe 5, isolamento não halogenado, 450/750V, com baixa emissao de fumaca, 70ºC em regime permanente - 1,50 mm2</t>
  </si>
  <si>
    <t>Cabo de cobre, tempera mole, classe 5, isolamento não halogenado, 450/750V, com baixa emissao de fumaca, 70ºC em regime permanente - 2,50 mm2</t>
  </si>
  <si>
    <t>Cabo de cobre, tempera mole, classe 5, isolamento não halogenado, 450/750V, com baixa emissao de fumaca, 70ºC em regime permanente - 4,0 mm2</t>
  </si>
  <si>
    <t>Cabo de cobre, tempera mole, classe 5, isolamento não halogenado, 450/750V, com baixa emissao de fumaca, 70ºC em regime permanente - 6,0 mm2</t>
  </si>
  <si>
    <t>Cabo de cobre, tempera mole, classe 5, isolamento não halogenado, 450/750V, com baixa emissao de fumaca, 70ºC em regime permanente - 10,0 mm2</t>
  </si>
  <si>
    <t>Cabo de cobre, tempera mole, classe 5, isolamento não halogenado, 450/750V, com baixa emissao de fumaca, 70ºC em regime permanente - 16,0 mm2</t>
  </si>
  <si>
    <t>Cabo de cobre, tempera mole, classe 5, isolamento não halogenado, 450/750V, com baixa emissao de fumaca, 70ºC em regime permanente - 25,0 mm2</t>
  </si>
  <si>
    <t>Cabeçote de entrada (Mufla) em alumínio fundido de 1.1/4"</t>
  </si>
  <si>
    <t>Haste de terra tipo COPPERWELD de alta camada - 5/8" x 2.40m, exclusive conexão exotérmica</t>
  </si>
  <si>
    <t>Sapatilha leve de aço carbono galvanizada para cabo de aço 3/8? (10mm), inclusive fixação no cabo</t>
  </si>
  <si>
    <t>Bucha e arruela de alumínio fundido com acabamento liso, diâmetro 20mm (3/4")</t>
  </si>
  <si>
    <t>Bucha e arruela de alumínio fundido com acabamento liso, diâmetro 25mm (1")</t>
  </si>
  <si>
    <t>Bucha e arruela de alumínio fundido com acabamento liso, diâmetro 40mm (1.1/2")</t>
  </si>
  <si>
    <t>Bucha e arruela de alumínio fundido com acabamento liso, diâmetro 80mm (3")</t>
  </si>
  <si>
    <t>Chave de nível tipo automático de boia superior/inferior 25A, cabo com 1,20m</t>
  </si>
  <si>
    <t>Parafuso de máquina galvanizado, com cabeça quadrada, diâmetro nominal 16 mm, comprimento 450 mm</t>
  </si>
  <si>
    <t>Terminal em bronze a pressão para ligação de cabo a barra até 4.0mm2</t>
  </si>
  <si>
    <t>Terminal em bronze a pressão para ligação de cabo a barra de 6.0 mm2</t>
  </si>
  <si>
    <t>Terminal em bronze a pressão para ligação de cabo a barra de 10.0 mm2</t>
  </si>
  <si>
    <t>erminal em bronze a pressão para ligação de cabo a barra de 16.0 mm2</t>
  </si>
  <si>
    <t>Terminal em bronze a pressão para ligação de cabo a barra de 25.0 mm2</t>
  </si>
  <si>
    <t>Terminal em bronze a pressão para ligação de cabo a barra de 35.0 mm2</t>
  </si>
  <si>
    <t>Terminal em bronze a pressão para ligação de cabo a barra de 50.0 mm2</t>
  </si>
  <si>
    <t>Terminal em bronze a pressão para ligação de cabo a barra de 70 mm2</t>
  </si>
  <si>
    <t>Terminal em bronze a pressão para ligação de cabo a barra de 95 mm2</t>
  </si>
  <si>
    <t>Terminal em bronze a pressão para ligação de cabo a barra de 120 mm2</t>
  </si>
  <si>
    <t>Terminal em bronze a pressão para ligação de cabo a barra de 150 mm2</t>
  </si>
  <si>
    <t>Terminal em bronze a pressão para ligação de cabo a barra de 185 mm2</t>
  </si>
  <si>
    <t>Terminal em bronze a pressão para ligação de cabo a barra de 240 mm2</t>
  </si>
  <si>
    <t>Terminal em bronze a pressão para ligação de cabo a barra de 300 mm2</t>
  </si>
  <si>
    <t>Terminal em bronze a pressão para ligação de cabo a barra duplo de 185 mm2</t>
  </si>
  <si>
    <t>Terminal em bronze a pressão para ligação de cabo a barra duplo de 240 mm2</t>
  </si>
  <si>
    <t>Terminal em bronze a pressão para ligação de cabo a barra duplo de 300 mm2</t>
  </si>
  <si>
    <t>Conector parafuso fendido split bolt para cabo até 10.0 mm2</t>
  </si>
  <si>
    <t>Conector parafuso fendido split bolt para cabo de 35.0 mm2</t>
  </si>
  <si>
    <t>Conector de porcelana 3 polos para cabos de 6 mm² (30A)</t>
  </si>
  <si>
    <t>Conector de porcelana 3 polos para cabos de 10 mm² (50A)</t>
  </si>
  <si>
    <t>Conector de aluminio tipo prensa cabos IP66 curto para Ø 1/2" com rosca, para cabos de 12,5 a 15mm</t>
  </si>
  <si>
    <t>Conector de aluminio tipo prensa cabos IP66 curto para Ø 3/4" com rosca, para cabos de 17,5 a 20mm</t>
  </si>
  <si>
    <t>Conector de aluminio tipo prensa cabos IP66 curto para Ø 1" com rosca, para cabos de 22,5 a 25mm</t>
  </si>
  <si>
    <t>(composição representativa) Montagem elétrica de Transformador de Corrente Tipo Janela para Barramento</t>
  </si>
  <si>
    <t>Abrigo de gás para 2 cilindros 45 Kg, exec. em alv. bloco conc cheio, dim: 2.10x1.00x1.80m, inclusive cilindros e rede interna do abrigo compreendendo tubos e válvulas de esfera que interligam os cilindros, conforme Norma Técnica 18/2015 do CBMES, exclusive extintor de incêndio</t>
  </si>
  <si>
    <t>Abrigo de gás para 4 cilindros 45 Kg, exec. em alv. bloco conc cheio, dim: 4.05x1.00x1.80m, inclusive cilindros e rede interna do abrigo compreendendo tubos e válvulas de esfera que interligam os cilindros, conforme Norma Técnica 18/2015 do CBMES, exclusive extintor de incêndio</t>
  </si>
  <si>
    <t>Abrigo de parede para hidrante 60x90x17cm sobrepor, em chapa de aço com pintura eletrostática vermelha, visor transparente e inscrição "HIDRANTE", registro globo angular 45º 2.1/2? (63mm), adaptador em latão storz engate rápido 2.1/2?, mangueira de incêndio 20m ? 2.1/2? ? Tipo 2, com acoplamento em latão e esguicho regulável em latão 2.1/2?, fornecimento e instalação</t>
  </si>
  <si>
    <t>Extintor de incêndio de água pressurizada capacidade 2A (10L), inclusive suporte de parede universal, parafuso e bucha S8, exclusive placa sinalizadora em PVC fotoluminescente e pintura de sinalização</t>
  </si>
  <si>
    <t>Extintor de incêndio portátil de pó químico ABC com capacidade 2A-20B:C (6 kg), inclusive suporte de parede universal, parafuso e bucha S8, exclusive placa sinalizadora em PVC fotoluminescente e pintura de sinalização</t>
  </si>
  <si>
    <t>Extintor de incêndio portátil de pó químico ABC com capacidade 2A-20B:C (4 kg), inclusive suporte de parede universal, parafuso e bucha S8, exclusive placa sinalizadora em PVC fotoluminescente e pintura de sinalização</t>
  </si>
  <si>
    <t>Placa de sinalização de segurança do tipo ?SAÍDA DE EMERGÊNCIA? com seta vertical, conforme Código 14 - 315/158 da ABNT NBR 13434 e Código S3 da NT 14/2010 do Corpo de Bombeiros do Espírito Santo (CBMES)</t>
  </si>
  <si>
    <t>Hidrante de recalque no passeio, em caixa de alvenaria 60x40x40 cm com blocos de concreto, incluindo com registro globo angular 90º DN 65 mm (2.1/2?), adaptador Storz para engate rápido e tampão Storz com corrente de segurança e tampa de ferro fundido 40x40 cm com moldura metálica e inscrição ?INCÊNDIO? pintada com tinta esmalte sintético vermelha a duas demãoes e uma demão de fundo anticorrosivo e lastro de brita 5cm, interligado à rede de incêndio para conexão de viatura do Corpo de Bombeiros ao sistema de combate a incêndio</t>
  </si>
  <si>
    <t>Conjunto completo de Porta corta-fogo simples para saída de emergência Dim.: 80x210x5cm, conforme ABNT NBR 11742, classe P-90, chapa de aço galvanizada 24 com revestimento interno de fibra de manta cerâmica de baixa densidade, fechamento automático, inclusive contra-marco, três (3) dobradiças tipo mola com parafusos sextavados e fechadura tipo trinco sobrepor sem chave, exclusive sinalização e pintura de acabamento</t>
  </si>
  <si>
    <t>Conjunto completo de Porta corta-fogo simples para saída de emergência Dim.: 90x210x5cm, conforme ABNT NBR 11742, classe P-90, chapa de aço galvanizada 24 com revestimento interno de fibra de manta cerâmica de baixa densidade, fechamento automático, inclusive contra-marco, três (3) dobradiças tipo mola com parafusos sextavados e fechadura tipo trinco sobrepor sem chave, exclusive sinalização e pintura de acabamento</t>
  </si>
  <si>
    <t>Conjunto completo de Porta corta-fogo simples para saída de emergência Dim.: 90x210x5cm, conforme ABNT NBR 11742, classe P-120, chapa de aço galvanizada 24 com revestimento interno de fibra de manta cerâmica de baixa densidade, fechamento automático, inclusive contra-marco, três (3) dobradiças tipo mola com parafusos sextavados e fechadura tipo trinco sobrepor sem chave, exclusive sinalização e pintura de acabamento</t>
  </si>
  <si>
    <t>Tubo de aço carbono galvanizado, com costura, classe leve, diâmetro 50mm (2"), inclusive pintura com uma demão de primer Epoxi e duas demãos de tinta à base de Epoxi na cor vermelha</t>
  </si>
  <si>
    <t>Tubo de aço carbono galvanizado, com costura, classe leve, diâmetro 65mm (2.1/2"), inclusive pintura com uma demão de primer Epoxi e duas demãos de tinta à base de Epoxi na cor vermelha</t>
  </si>
  <si>
    <t>Tubo de aço carbono galvanizado, com costura, classe leve, diâmetro 80mm (3"), inclusive pintura com uma demão de primer Epoxi e duas demãos de tinta à base de Epoxi na cor vermelha</t>
  </si>
  <si>
    <t>Tubo de aço carbono galvanizado, com costura, classe leve, diâmetro 100mm (4"), inclusive pintura com uma demão de primer Epoxi e duas demãos de tinta à base de Epoxi na cor vermelha</t>
  </si>
  <si>
    <t>Registro de gaveta bruto diâmetro 2" (50mm), volante em aço com acabamento pintura epóxi vermelha ? Docol, Deca ou equivalente</t>
  </si>
  <si>
    <t>Registro de gaveta bruto diâmetro 2.1/2" (65mm), volante em aço com acabamento pintura epóxi vermelha ? Docol, Deca ou equivalente</t>
  </si>
  <si>
    <t>Registro de gaveta bruto diâmetro 3" (75mm) , volante em aço com acabamento pintura epóxi vermelha ? Docol, Deca ou equivalente</t>
  </si>
  <si>
    <t>Registro de gaveta bruto diâmetro 4" (100mm), volante em aço com acabamento pintura epóxi vermelha ? Docol, Deca ou equivalente</t>
  </si>
  <si>
    <t>Tê de ferro fundido maleável 90º classe leve, diâmetro 50mm (2"), inclusive pintura com uma demão de primer Epoxi e duas demãos de tinta à base de Epoxi na cor vermelha</t>
  </si>
  <si>
    <t>Tê de ferro fundido maleável 90º classe leve, diâmetro 65mm (2.1/2"), inclusive pintura com uma demão de primer Epoxi e duas demãos de tinta à base de Epoxi na cor vermelha</t>
  </si>
  <si>
    <t>Tê de ferro fundido maleável 90º classe leve, diâmetro 80mm (3"), inclusive pintura com uma demão de primer Epoxi e duas demãos de tinta à base de Epoxi na cor vermelha</t>
  </si>
  <si>
    <t>Tê de ferro fundido maleável 90º classe leve, diâmetro 100mm (4"), inclusive pintura com uma demão de primer Epoxi e duas demãos de tinta à base de Epoxi na cor vermelha</t>
  </si>
  <si>
    <t>Cotovelo de ferro fundido maleável 90º classe leve, diâmetro 50mm (2"), inclusive pintura com uma demão de primer Epoxi e duas demãos de tinta à base de Epoxi na cor vermelha</t>
  </si>
  <si>
    <t>Cotovelo de ferro fundido maleável 90º classe leve, diâmetro 65mm (2.1/2"), inclusive pintura com uma demão de primer Epoxi e duas demãos de tinta à base de Epoxi na cor vermelha</t>
  </si>
  <si>
    <t>Cotovelo de ferro fundido maleável 90º classe leve, diâmetro 80mm (3"), inclusive pintura com uma demão de primer Epoxi e duas demãos de tinta à base de Epoxi na cor vermelha</t>
  </si>
  <si>
    <t>Cotovelo de ferro fundido maleável 90º classe leve, diâmetro 100mm (4"), inclusive pintura com uma demão de primer Epoxi e duas demãos de tinta à base de Epoxi na cor vermelha</t>
  </si>
  <si>
    <t>Cotovelo de ferro fundido maleável 45º classe leve, diâmetro 50mm (2"), inclusive pintura com uma demão de primer Epoxi e duas demãos de tinta à base de Epoxi na cor vermelha</t>
  </si>
  <si>
    <t>Cotovelo de ferro fundido maleável 45º classe leve, diâmetro 65mm (2.1/2"), inclusive pintura com uma demão de primer Epoxi e duas demãos de tinta à base de Epoxi na cor vermelha</t>
  </si>
  <si>
    <t>Cotovelo de ferro fundido maleável 45º classe leve, diâmetro 80mm (3"), inclusive pintura com uma demão de primer Epoxi e duas demãos de tinta à base de Epoxi na cor vermelha</t>
  </si>
  <si>
    <t>Cotovelo de ferro fundido maleável 45º classe leve, diâmetro 100mm (4"), inclusive pintura com uma demão de primer Epoxi e duas demãos de tinta à base de Epoxi na cor vermelha</t>
  </si>
  <si>
    <t>Válvula de retenção horizontal em bronze, tipo portinhola diâmetro 2" (50mm), inclusive pintura com uma demão de primer Epoxi e duas demãos de tinta à base de Epoxi na cor vermelha</t>
  </si>
  <si>
    <t>Válvula de retenção horizontal em bronze, tipo portinhola diâmetro 2.1/2" (65mm), inclusive pintura com uma demão de primer Epoxi e duas demãos de tinta à base de Epoxi na cor vermelha</t>
  </si>
  <si>
    <t>Válvula de retenção horizontal em bronze, tipo portinhola diâmetro 3" (75mm), inclusive pintura com uma demão de primer Epoxi e duas demãos de tinta à base de Epoxi na cor vermelha</t>
  </si>
  <si>
    <t>Válvula de retenção horizontal em bronze, tipo portinhola diâmetro 4" (100mm), inclusive pintura com uma demão de primer Epoxi e duas demãos de tinta à base de Epoxi na cor vermelha</t>
  </si>
  <si>
    <t>Válvula de retenção vertical em bronze, classe 125 diâmetro 2" (50mm), inclusive pintura com uma demão de primer Epoxi e duas demãos de tinta à base de Epoxi na cor vermelha</t>
  </si>
  <si>
    <t>Válvula de retenção vertical em bronze, classe 125 diâmetro 2.1/2" (65mm), inclusive pintura com uma demão de primer Epoxi e duas demãos de tinta à base de Epoxi na cor vermelha</t>
  </si>
  <si>
    <t>Válvula de retenção vertical em bronze, classe 125 diâmetro 3" (75mm), inclusive pintura com uma demão de primer Epoxi e duas demãos de tinta à base de Epoxi na cor vermelha</t>
  </si>
  <si>
    <t>Válvula de retenção vertical em bronze, classe 125 diâmetro 4" (100mm), inclusive pintura com uma demão de primer Epoxi e duas demãos de tinta à base de Epoxi na cor vermelha</t>
  </si>
  <si>
    <t>Tanque de pressurização/cilindro de pressão, capacidade de 10 litros, fornecimento (vazio) e instalação, exclusive conexões</t>
  </si>
  <si>
    <t>Fornecimento e instalação de Bateria estacionária 12V - 60 AH, para centrais de alarme / iluminação de emergência, Moura ou equivalente</t>
  </si>
  <si>
    <t>Conjunto completo de Porta corta-fogo simples para saída de emergência Dim.: 100x210x5cm, conforme ABNT NBR 11742, classe P-90, chapa de aço galvanizada 24 com revestimento interno de fibra de manta cerâmica de baixa densidade, fechamento automático, inclusive contra-marco, três (3) dobradiças tipo mola com parafusos sextavados, barra antipânico e fechadura tipo trinco sobrepor sem chave, sinalização e pintura de acabamento</t>
  </si>
  <si>
    <t>Abrigo de parede para hidrante 80x90x17cm sobrepor, em chapa de aço com pintura eletrostática vermelha, visor transparente e inscrição "HIDRANTE", registro globo angular 45º 2.1/2? (63mm), adaptador em latão storz engate rápido 2.1/2?, 2 (duas) mangueiras de incêndio 15m ?2.1/2? - Tipo 2 e esguicho regulável em latão 2.1/2?, fornecimento e instalação</t>
  </si>
  <si>
    <t>Central de Alarme de Incêndio Endereçável, com capacidade para até 256 endereços, distribuídos em 4 laços, incluindo fornecimento, instalação e configuração completa</t>
  </si>
  <si>
    <t>Acionador manual de alarme de incêndio endereçável, tipo quebra-vidro, na cor vermelha, incluso martelo ? Fornecimento, instalação e configuração</t>
  </si>
  <si>
    <t>Detector de fumaça óptico (fotoelétrico) endereçável, alimentação bivolt 12/24V ? Fornecimento, instalação e configuração</t>
  </si>
  <si>
    <t>Sirene eletrônica média tipo corneta em ABS, IP52 ? 12 e 24V ? Fornecimento e instalação</t>
  </si>
  <si>
    <t>Porta de correr de chapa galvanizada nº 14 - pintura com esmalte sintetico acetinado sobre zarcão, com tela quebra chama em malha 5mm</t>
  </si>
  <si>
    <t>Tomada 4" x 2" com 1 conector RJ 45 fêmea CAT. 5e</t>
  </si>
  <si>
    <t>Crimpagem de conector RJ 45 Categoria 5e macho em cabos de rede, inclusive conector</t>
  </si>
  <si>
    <t>Guia de Cabos Fechado Horizontal Padrão 19" - 1 U, inclusive fixação em Rack 19"</t>
  </si>
  <si>
    <t>Patch Cord Gigalan Fast-Lan Extra Flexível CAT 6 U/UTP RJ-45 ? 1,50 m</t>
  </si>
  <si>
    <t>Patch Cord Gigalan Fast-Lan Extra Flexível CAT 6 U/UTP RJ-45 ? 3,00 m</t>
  </si>
  <si>
    <t>Tomada 4" x 4" com 2 conectores RJ 45 fêmea CAT. 5e</t>
  </si>
  <si>
    <t>Tomada 4" x 2" com 1 conector RJ 45 fêmea CAT. 6</t>
  </si>
  <si>
    <t>Tomada 4" x 4" com 2 conectores RJ 45 fêmea CAT. 6</t>
  </si>
  <si>
    <t>Fornecimento de tubo de cobre flexível, diâmetro nominal 1/4" x 1/32? (0,79mm), destinado a instalações de sistemas de ar-condicionado e refrigeração, revestido com isolamento térmico elastômero de 9 mm de espessura, para uso em tubulações frigorígenas</t>
  </si>
  <si>
    <t>Fornecimento de tubo de cobre flexível, diâmetro nominal 3/8" x 1/32? (0,79mm), destinado a instalações de sistemas de ar-condicionado e refrigeração, revestido com isolamento térmico elastômero de 9 mm de espessura, para uso em tubulações frigorígenas</t>
  </si>
  <si>
    <t>Fornecimento de tubo de cobre flexível, diâmetro nominal 1/2" x 1/32? (0,79mm), destinado a instalações de sistemas de ar-condicionado e refrigeração, revestido com isolamento térmico elastômero de 9 mm de espessura, para uso em tubulações frigorígenas</t>
  </si>
  <si>
    <t>Fornecimento de tubo de cobre flexível, diâmetro nominal 5/8" x 1/32? (0,79mm), destinado a instalações de sistemas de ar-condicionado e refrigeração, revestido com isolamento térmico elastômero de 9 mm de espessura, para uso em tubulações frigorígenas</t>
  </si>
  <si>
    <t>Fornecimento de tubo de cobre flexível, diâmetro nominal 3/4" x 1/32? (0,79mm), destinado a instalações de sistemas de ar-condicionado e refrigeração, revestido com isolamento térmico elastômero de 9 mm de espessura, para uso em tubulações frigorígenas</t>
  </si>
  <si>
    <t>Fornecimento de tubo de cobre flexível, diâmetro nominal 7/8" x 1/32? (0,79mm), destinado a instalações de sistemas de ar-condicionado e refrigeração, revestido com isolamento térmico elastômero de 9 mm de espessura, para uso em tubulações frigorígenas</t>
  </si>
  <si>
    <t>Fornecimento de tubo de cobre flexível, diâmetro nominal 1.1/8" x 1/32? (0,79mm), destinado a instalações de sistemas de ar-condicionado e refrigeração, revestido com isolamento térmico elastômero de 9 mm de espessura, para uso em tubulações frigorígenas</t>
  </si>
  <si>
    <t>Fornecimento de tubo de cobre flexível, diâmetro nominal 1.3/8" x 1/32? (0,79mm), destinado a instalações de sistemas de ar-condicionado e refrigeração, revestido com isolamento térmico elastômero de 9 mm de espessura, para uso em tubulações frigorígenas</t>
  </si>
  <si>
    <t>Fornecimento de tubo de cobre flexível, diâmetro nominal 1.5/8" x 1/32? (0,79mm), destinado a instalações de sistemas de ar-condicionado e refrigeração, revestido com isolamento térmico elastômero de 9 mm de espessura, para uso em tubulações frigorígenas</t>
  </si>
  <si>
    <t>Emenda de tubos e conexões de cobre por processo de brasagem (solda) - ø 1/4" até 1/2"</t>
  </si>
  <si>
    <t>Emenda de tubos e conexões de cobre por processo de brasagem (solda) - ø 5/8" até 7/8"</t>
  </si>
  <si>
    <t>Emenda de tubos e conexões de cobre por processo de brasagem (solda) - ø 1.1/8" até 1.5/8"</t>
  </si>
  <si>
    <t>Fornecimento e carga de gás refrigerante R22</t>
  </si>
  <si>
    <t>Fornecimento e carga de gás refrigerante R407C</t>
  </si>
  <si>
    <t>Fornecimento e carga de gás refrigerante R410A</t>
  </si>
  <si>
    <t>Instalação de Linha frigorígena para interligação do sistema de climatização incl. acessórios de fixação, fita PVC auto-aderente e cabo PP, exclusive tubos de cobre da linha liquida e sucção, espuma elastomérica flexivel, exclusive gás refrigerante</t>
  </si>
  <si>
    <t>Lavatório de louça branca com coluna ? Aspen Vogue Plus - Deca ou equivalente, inclusive válvula de saída cromada 1?, sifão em metal cromado 1? x 1/2", engate flexível trançado inox 1/2? x 30cm e parafusos para fixação, exclusive torneira</t>
  </si>
  <si>
    <t>Mictório de louça branca com sifão integrado antivandalismo - M715 - Deca ou equivalente, inclusive engate flexível trançado inox 1/2? x 30cm</t>
  </si>
  <si>
    <t>Cabide de louça branca com 2 ganchos ? Icasa, Celite ou equivalente</t>
  </si>
  <si>
    <t>Bacia convencional infantil de louça branca - Studio Kids - Deca ou equivalente, inclusive assento plástico, tubo de ligação metal cromado com canopla, anel de vedação e parafusos para fixação</t>
  </si>
  <si>
    <t>Cuba de louça branca de embutir redonda, 36cm - L-41 ? Deca ou equivalente, inclusive válvula de saída cromada 1?, sifão em metálico tipo copo cromado 1? x 1/2" e engate flexível trançado inox 1/2? x 30cm, exclusive torneira</t>
  </si>
  <si>
    <t>Bacia convencional de louça branca, padrão popular - Logasa, Celite ou equivalente, inclusive assento plástico, tubo de ligação metal cromado com canopla, anel de vedação e parafusos para fixação</t>
  </si>
  <si>
    <t>Lavatório de louça branca sem coluna, padrão popular - Colibri - Logasa ou equivalente, inclusive sifão em PVC rígido 1? x1/2?, válvula em PVC 1?, engate flexível em PVC 1/2" x 30cm e parafusos para fixação, exclusive torneira</t>
  </si>
  <si>
    <t>Cabide de louça branca com um gancho - A680 - Deca ou equivalente</t>
  </si>
  <si>
    <t>Lavatório de louça branca com coluna, padrão popular Izy ? Deca, Celite ou equivalente, inclusive sifão em PVC rígido 1? x1/2?, válvula em PVC 1?, engate flexível em PVC 1/2" x 30cm e parafusos para fixação, exclusive torneira</t>
  </si>
  <si>
    <t>Recolocação de bacia sanitária, inclusive fornecimento de tubo de ligação metal cromado com canopla, engate flexível trançado inox 1/2? x 30cm, anel de vedação e parafusos para fixação), exclusive bacia sanitária</t>
  </si>
  <si>
    <t>Recolocação de lavatório sanitário, inclusive fornecimento de , inclusive válvula de saída cromada 1?, sifão em metal cromado 1? x 1/2" e engate flexível trançado inox 1/2? x 30cm, exclusive lavatório</t>
  </si>
  <si>
    <t>Recolocação de lavatório sanitário, inclusive fornecimento de acessórios (Sifão, válvula e engate em PVC), exclusive lavatório</t>
  </si>
  <si>
    <t>Lavatório suspenso de Canto - Izy - L101 - Deca ou equivalente, inclusive válvula de saída cromada 1?, sifão em metal cromado 1? x 1/2", engate flexível trançado inox 1/2? x 30cm e parafusos para fixação, exclusive torneira</t>
  </si>
  <si>
    <t>Bacia convencional de louça branca sem abertura frontal para portadores de necessidades especiais, Vogue Plus Conforto - P510, inclusive assento em poliéster, ref. AP51 - Deca ou equivalente, tubo de ligação metal cromado com canopla, anel de vedação e parafusos para fixação</t>
  </si>
  <si>
    <t>Lavatório de louça branca com coluna suspensa, Vogue Plus Confort - L51+CS1V para portadores de necessidades especiais - DECA, inclusive válvula de saída cromada 1?, sifão em metal cromado 1? x 1/2", engate flexível trançado inox 1/2? x 30cm e parafusos para fixação, exclusive torneira</t>
  </si>
  <si>
    <t>Bacia sanitária de louça branca com caixa acoplada e válvula de acionamento simples - Izy - Deca, Celite ou equivalente, inclusive assento plástico, tubo de ligação metal cromado com canopla, engate flexível trançado inox 1/2? x 30cm, anel de vedação e parafusos para fixação</t>
  </si>
  <si>
    <t>Lavatório de louça branca com coluna, Ravena L91 + C9 - Deca ou equivalente, inclusive válvula de saída cromada 1?, sifão em metal cromado 1? x 1/2", engate flexível trançado inox 1/2? x 30cm e parafusos para fixação, exclusive torneira</t>
  </si>
  <si>
    <t>Lavatório suspenso de canto - L76 - Deca ou equivalente, para portadores de necessidades especiais, inclusive válvula de saída cromada 1?, sifão em metal cromado 1? x 1/2", engate flexível trançado inox 1/2? x 30cm e parafusos para fixação, exclusive torneira</t>
  </si>
  <si>
    <t>Cuba de louça branca de embutir oval - L37 - Deca ou equivalente, inclusive válvula de saída cromada 1?, sifão em metálico tipo copo cromado 1? x 1/2" e engate flexível trançado inox 1/2? x 30cm, exclusive torneira</t>
  </si>
  <si>
    <t>Bacia convencional de louça branca- Ravena - P9 - Deca ou equivalente, inclusive assento plástico, tubo de ligação metal cromado com canopla, anel de vedação e parafusos para fixação</t>
  </si>
  <si>
    <t>Bacia convencional de louça branca com abertura frontal para portadores de necessidades especiais, Vogue Plus Conforto - P51, inclusive assento em poliéster com abertura, ref. AP51 - Deca ou equivalente, tubo de ligação metal cromado com canopla, anel de vedação e parafusos para fixação</t>
  </si>
  <si>
    <t>Bacia sanitária de louça branca com caixa acoplada e válvula de duplo acionamento, Ravena - P9 - Deca ou equivalente, inclusive assento plástico, tubo de ligação metal cromado com canopla, engate flexível trançado inox 1/2? x 30cm, anel de vedação e parafusos para fixação</t>
  </si>
  <si>
    <t>Bancada de mármore espessura 3cm, com acabamento polido, inclusive chumbamento na alvenaria, exclusive cantoneira de apoio</t>
  </si>
  <si>
    <t>Bancada de granito tipo Cinza Andorinha, com espessura de 2 cm, com acabamento polido, inclusive chumbamento na alvenaria, exclusive cantoneira de apoio</t>
  </si>
  <si>
    <t>Bancada em granito cinza andorinha acabamento polido, para tanque de panelões, espessura 2cm, nas dimensões de 0,80 x 1,10 m, frontão h=10cm, inclusive base de concreto e apoio em alvenaria, exclusive acessórios (válvula e sifão) e torneira, conforme detalhe de projeto</t>
  </si>
  <si>
    <t>Torneira para uso geral 1130 Trio - Docol ou equivalente</t>
  </si>
  <si>
    <t>Registro de gaveta ABNT com acabamento canopla metal cromado C40, diâmetro 1.1/2" (40mm) - Docol, Deca ou equivalente</t>
  </si>
  <si>
    <t>Reservatório de polietileno de 500 L, exclusive adaptadores com flanges de PVC e torneira de bóia</t>
  </si>
  <si>
    <t>Filtro de água curto Aqualar AP200, inclusive refil ? 3M ou equivalente</t>
  </si>
  <si>
    <t>Tanque em Mármore Sintético Duplo 102x50cm com dois bojo 37 Litros, inclusive vávula em PVC 2.1/4? com unho, sifão sanfonado em PVC ajustável flexível multiuso 66 cm e fixação em cantoneira de ferro 1" x 1/8"</t>
  </si>
  <si>
    <t>Reservatório de polietileno de 310 L, exclusive adaptadores com flanges de PVC e torneira de bóia</t>
  </si>
  <si>
    <t>Reservatório de polietileno de 1.500 L, exclusive adaptadores com flanges de PVC e torneira de bóia</t>
  </si>
  <si>
    <t>Reservatório de polietileno de 3.000 L, exclusive adaptadores com flanges de PVC e torneira de bóia</t>
  </si>
  <si>
    <t>Reservatório de polietileno de 2.000 L, exclusive adaptadores com flanges de PVC e torneira de bóia</t>
  </si>
  <si>
    <t>Tanque Simples em Mármore Sintético 60x50cm com um bojo 34 Litros, inclusive vávula em PVC 2.1/4? com unho, sifão sanfonado em PVC ajustável flexível multiuso 66 cm e parafusos de fixação</t>
  </si>
  <si>
    <t>Bebedouro elétrico de pressão para acessibilidade BDF300 PNE ? IBBL ou equivalente</t>
  </si>
  <si>
    <t>Tanque cilíndrico vertical em polietileno, capacidade de 20.000 litros, com boca de inspeção 60cm, tampa de 1/4 de volta e vedação total, inclusive transporte horizontal manual até base de torre, transporte vertical com guindaste hidráulico</t>
  </si>
  <si>
    <t>Barra de apoio reta, em aço inox polido AISI 304, comprimento 40 cm, conforme requisitos de acessibilidade da NBR 9050 - fornecimento e instalação</t>
  </si>
  <si>
    <t>Barra de apoio reta, em aço inox polido AISI 304, comprimento 60 cm, conforme requisitos de acessibilidade da NBR 9050 - fornecimento e instalação</t>
  </si>
  <si>
    <t>Barra de apoio reta, em aço inox polido AISI 304, comprimento 80 cm, conforme requisitos de acessibilidade da NBR 9050 - fornecimento e instalação</t>
  </si>
  <si>
    <t>Barra de apoio reta, em aço inox polido AISI 304, comprimento 90 cm, conforme requisitos de acessibilidade da NBR 9050 - fornecimento e instalação</t>
  </si>
  <si>
    <t>Barra de apoio articulada, em aço inox polido AISI 304, comprimento 80 cm, conforme requisitos de acessibilidade da NBR 9050 - fornecimento e instalação</t>
  </si>
  <si>
    <t>Assento poliéster convencional branco com fixação cromada com proteção antibactéria, Vogue Plus - AP.51.17 - Deca ou equivalente</t>
  </si>
  <si>
    <t>Kit composto por (02) duas Barra de apoio lateral fixa em formato "U", em aço inox polido AISI 304, 30 cm, para instalação em lavatórios, conforme requisitos de acessibilidade da NBR 9050 - fornecimento e instalação</t>
  </si>
  <si>
    <t>Barra de apoio reta, em aço inox polido AISI 304, comprimento 70 cm, conforme requisitos de acessibilidade da NBR 9050 - fornecimento e instalação</t>
  </si>
  <si>
    <t>Luminária industrial a prova de tempo, 45 graus, Wetzel, Naville, Total Light, ou equivalente, exclusive lampada</t>
  </si>
  <si>
    <t>Arandela para lâmpada led bivolt E27, luz branca - formato tradicional</t>
  </si>
  <si>
    <t>Luminária com plafonier e globo de plástico dimensões 20x10cm, inclusive lampada LED 9W</t>
  </si>
  <si>
    <t>Tomada padrão brasileiro linha branca, NBR 14136 (1 módulos) - 2 polos + terra 10A/250V, inclusive suporte e placa 4x2"</t>
  </si>
  <si>
    <t>Tomada padrão brasileiro linha branca, NBR 14136 (1 módulos) - 2 polos + terra 20A/250V, inclusive suporte e placa 4x2"</t>
  </si>
  <si>
    <t>Fornecimento e Instalação de Unidade Evaporadora e Condensadora de Ar Condicionado tipo Split Inverter Hi-Wall (Parede) de 9.000 BTU´s - R32 - 220V - Ciclo Frio - Classificação A (Selo PROCEL), inclusive amortecedores vibra-stop, exclusive tubulações frigorígenas em cobre, isolantes térmicos, cabos elétricos de interligação e dreno para escoamento de água</t>
  </si>
  <si>
    <t>FFornecimento e Instalação de Unidade Evaporadora e Condensadora de Ar Condicionado tipo Split Inverter Hi-Wall (Parede) de 12.000 BTU´s - R32 - 220V - Ciclo Frio - Classificação A (Selo PROCEL), inclusive amortecedores vibra-stop, exclusive tubulações frigorígenas em cobre, isolantes térmicos, cabos elétricos de interligação e dreno para escoamento de água</t>
  </si>
  <si>
    <t>Fornecimento e Instalação de Unidade Evaporadora e Condensadora de Ar Condicionado tipo Split Inverter Hi-Wall (Parede) de 18.000 BTU´s - R32 - 220V - Ciclo Frio - Classificação A (Selo PROCEL), inclusive amortecedores vibra-stop, exclusive tubulações frigorígenas em cobre, isolantes térmicos, cabos elétricos de interligação e dreno para escoamento de água</t>
  </si>
  <si>
    <t>Fornecimento e Instalação de Unidade Evaporadora e Condensadora de Ar Condicionado tipo Split Inverter Hi-Wall (Parede) de 22.000 BTU´s - R32 - 220V - Ciclo Frio - Classificação A (Selo PROCEL), inclusive amortecedores vibra-stop, exclusive tubulações frigorígenas em cobre, isolantes térmicos, cabos elétricos de interligação e dreno para escoamento de água</t>
  </si>
  <si>
    <t>Fornecimento e Instalação de Unidade Evaporadora e Condensadora de Ar Condicionado tipo Split Inverter Hi-Wall (Parede) de 24.000 BTU´s ? R32 - 220V - Ciclo Frio - Classificação A (Selo PROCEL), inclusive amortecedores vibra-stop, exclusive tubulações frigorígenas em cobre, isolantes térmicos, cabos elétricos de interligação e dreno para escoamento de água</t>
  </si>
  <si>
    <t>Fornecimento e Instalação de Unidade Evaporadora e Condensadora de Ar Condicionado tipo Split Inverter Hi-Wall (Parede) de 30.000 BTU´s 220V - Ciclo Frio - Classificação A (Selo PROCEL), inclusive amortecedores vibra-stop, exclusive tubulações frigorígenas em cobre, isolantes térmicos, cabos elétricos de interligação e dreno para escoamento de água</t>
  </si>
  <si>
    <t>Fornecimento e Instalação de Unidade Evaporadora e Condensadora de Ar Condicionado tipo Split Inverter Piso Teto de 36.000 BTU´s - R32 - 220V - Ciclo Frio - Classificação A (Selo PROCEL), inclusive amortecedores vibra-stop, exclusive tubulações frigorígenas em cobre, isolantes térmicos, cabos elétricos de interligação e dreno para escoamento de água</t>
  </si>
  <si>
    <t>Fornecimento e Instalação de Unidade Evaporadora e Condensadora de Ar Condicionado tipo Split Inverter Piso Teto de 48.000 BTU´s - R32 - 220V - Ciclo Frio - Classificação A (Selo PROCEL), inclusive amortecedores vibra-stop, exclusive tubulações frigorígenas em cobre, isolantes térmicos, cabos elétricos de interligação e dreno para escoamento de água</t>
  </si>
  <si>
    <t>Alambrado com tela losangular de arame galvanizado, fio nº 12, malha de 2" (50 mm), revestida em PVC, fixada em estrutura metálica composta por tubos de ferro galvanizado, montantes verticais Ø 2.1/2" e travessas horizontais Ø 1", incluindo portão metálico tipo padrão, pintura com duas demãos de tinta esmalte sintético e uma demão de fundo anti-corrosivo</t>
  </si>
  <si>
    <t>Cerca de madeira executada com ripas de 7 x 2 cm, fixadas verticalmente, com altura total de 1,50 m, apoiadas em estrutura composta por caibros de madeira de lei medindo 8 x 8 cm, espaçados a cada 2,00 m</t>
  </si>
  <si>
    <t>Cerca executada com tela de arame galvanizado, fio nº 16, malha losangular de 2" (50 mm), fixada com grampos em pontaletes de madeira de lei seccionados em 8 x 8 cm, espaçados a cada 1,50 m, com bases concretadas. Composta por três fios tensores de arame galvanizado nº 12, dispostos ao longo da estrutura, e altura livre de 1,60 m</t>
  </si>
  <si>
    <t>Cerca com cinco fios de arame galvanizado liso nº 12, fixados com grampos em pontaletes de madeira de lei, seção 8 x 8 cm, espaçados a cada 2,00 m, com altura livre de 1,60 m</t>
  </si>
  <si>
    <t>Muro de divisa de alvenaria em blocos de concreto 14x19x39 cm e estrutura de concreto armado, altura total de 2,50 metros a partir do nível do terreno, com fundação em sapatas isoladas concêntricas e cinta inferior, estrutura com pilares a cada 2,60 metros, cinta intermediária e cinta superior. Inclusive escavação e reaterro apiloado das valas, revestimento com chapisco, reboco e pintura acrílica a três demãos.</t>
  </si>
  <si>
    <t>Assentamento de meio-fio pré-moldado de concreto com dimensões de 15 x 12 x 30 x 100 cm, rejuntado com argamassa de cimento e areia no traço 1:3</t>
  </si>
  <si>
    <t>Execução de passeio cimentado com acabamento camurçado, em argamassa traço 1:3 (cimento e areia) com 1,5 cm de espessura, sobre lastro de concreto de 8 cm, incluindo preparo da caixa.</t>
  </si>
  <si>
    <t>Execução de lastro de brita nº 2, aplicado sob passeios e ciclovias, compreendendo a escavação do terreno natural, nivelamento e compactação mecânica da base, bem como o fornecimento, espalhamento e regularização da camada de brita</t>
  </si>
  <si>
    <t>Execução de meio-fio de concreto moldado in loco, com dimensões de 10 x 30 cm, utilizando fôrmas de chapa compensada resinada de 6 mm, incluindo escavação, reaterro e bota-fora</t>
  </si>
  <si>
    <t>Blocos pré-moldados de concreto intertravados tipo pavi-s ou equivalente, espessura de 6 cm e resistência a compressão mínima de 35MPa, assentados sobre colchão de pó de pedra na espessura de 10 cm e rejuntamento com areia, utilizando compactador de placa vibratória e cortadora de piso</t>
  </si>
  <si>
    <t>Fornecimento e assentamento de ladrilho hidráulico pastilhado (tátil de alerta), vermelho, dim. 20x20 cm, esp. 1.5cm, assentado com pasta de cimento colante AC-I, exclusive regularização e lastro</t>
  </si>
  <si>
    <t>Fornecimento e assentamento de ladrilho hidráulico ranhurado (tátil direcional), vermelho, dim. 20x20 cm, esp. 1.5cm, assentado com pasta de cimento colante AC-I, exclusive regularização e lastro</t>
  </si>
  <si>
    <t>Limpeza de pisos e revestimentos cerâmicos, utilizando detergente neutro, escovação manual e vassoura a seco</t>
  </si>
  <si>
    <t>Caixa protetora em fibra de vidro para aparelho de ar condicionado de 18.000 BTU do tipo janela</t>
  </si>
  <si>
    <t>Piso em concreto armado para quadra poliesportiva fck=30MPa, esp.=12 cm, armado com tela dupla Q138, concreto camada única bombeável c/ brita n. 1, acabamento superior com rotoalisador, juntas serradas com corte serra diamantada preenchimento com mastique, base 5cm solo brita 30%</t>
  </si>
  <si>
    <t>Rede de voleibol oficial, fio 2 mm de polietileno (nylon) com tratamento UV, 4 faixas, 9,50 metros de largura e 1,00 metro de altura</t>
  </si>
  <si>
    <t>Suporte para tabela de basquete de concreto armado Fck = 20MPa, inclusive forma, armação, lançamento de concreto e desforma, considerando escavação, reaterro e execução de sapata em concreto armado</t>
  </si>
  <si>
    <t>Tabela de basquete oficial, estrutura em compensado naval esp. 18 mm, com aro simples Ø45 a Ø47 cm e rede chuá oficial em nylon 3 mm, inclusive fixação em suporte para tabela de basquete de concreto armado</t>
  </si>
  <si>
    <t>Alambrado com tela de arame galvanizado, fio nº 12, malha quadrada de 1" (25 mm), fixado em estrutura metálica composta por tubos de ferro galvanizado, montantes verticais Ø 2? e travessas horizontais Ø 1", incluindo portão metálico tipo padrão, pintura com duas demãos de tinta esmalte sintético e uma demão de fundo anti-corrosivo</t>
  </si>
  <si>
    <t>Rede para futebol de salão, fio 2 mm em polietileno de alta densidade, com tratamento UV</t>
  </si>
  <si>
    <t>Cobertura em telha de liga de alumínio e zinco (galvalume), ondulada, esp. mínima 0.43 mm, altura mínima de onda 17 mm, sobreposição longitudinal de uma onda e transversal de no mínimo 200mm, c/ mínimo de 3 apoios, inclusive fixação e vedação do furo com selante a base de poliuretano, exclusive cumeeira</t>
  </si>
  <si>
    <t>Alambrado com tela de arame galvanizado, fio nº 12, malha losangular de 2" (50 mm), revestida em PVC, fixado em estrutura metálica composta por tubos de ferro galvanizado, montantes verticais Ø 2.1/2? e travessas horizontais Ø 1", incluindo portão metálico tipo padrão, pintura com duas demãos de tinta esmalte sintético e uma demão de fundo anti-corrosivo</t>
  </si>
  <si>
    <t>Prateleiras em granito tipo Cinza Andorinha, espessura 2 cm, com acabamento polido, incluindo chumbamento na alvenaria, exclusive cantoneira de apoio.</t>
  </si>
  <si>
    <t>ITENS DE SERVIÇOS AUXILIARES</t>
  </si>
  <si>
    <t>SERVIÇOS AUXILIARES 01</t>
  </si>
  <si>
    <t>Demolição de lastro de concreto espessura de 6,0 cm, sem reaproveitamento</t>
  </si>
  <si>
    <t>Argamassa traço 1:3 de cimento e areia média, preparo mecânico com betoneira 400 l</t>
  </si>
  <si>
    <t>Argamassa de cimento e areia sem peneirar traço 1:4, preparo mecânico com betoneira 400 l</t>
  </si>
  <si>
    <t>Argamassa mista de cimento, cal hidratada e areia sem peneirar traço 1:0,5:8, preparo mecânico com betoneira 400 l</t>
  </si>
  <si>
    <t>Fornecimento, preparo e aplicação de concreto Fck=15 MPa (brita 1) - (5% de perdas já incluído no custo)</t>
  </si>
  <si>
    <t>Tela soldada em aço CA-60 B, diâmetro 4.2mm, com malha de 10 x 10 cm, para armação</t>
  </si>
  <si>
    <t>Fôrma chapas de madeira compensada resinada, de 12 mm de espessura, levando-se em conta a utilização 3 vezes, reforçadas com sarrafos de madeira de 2.5 x 10.0 cm (incl. material, montagem, escoramento com pontaletes 8x8cm e desf.)</t>
  </si>
  <si>
    <t>Forma curva de tábuas de pinho e chapas de madeira compensada tipo resinada, de 6mm espessura, levando-se em conta a utilização 2 vezes (incluido o material, corte, montagem, escoramento e desfôrma)</t>
  </si>
  <si>
    <t>Junta de dilatação para piso 5x15mm, inclusive corte e preenchimento com mastique</t>
  </si>
  <si>
    <t>Dreno em muro de contenção, executado no pé do muro, com tubo de pead corrugado flexível perfurado 100mm (4"), enchimento com brita, envolvido com manta geotêxtil</t>
  </si>
  <si>
    <t>Forma para vigas com tábuas e sarrafos - desmontagem</t>
  </si>
  <si>
    <t>Forma para vigas com tábuas e sarrafos - fabricação</t>
  </si>
  <si>
    <t>Forma para vigas com tábuas e sarrafos - montagem</t>
  </si>
  <si>
    <t>Forma para vigas com tábuas e sarrafos, 5 reaproveitamentos</t>
  </si>
  <si>
    <t>Concreto magro para lastro, traço 1:4,5:4,5 (em massa seca de cimento/ areia média/ brita 1) - preparo mecânico com betoneira 400 l.</t>
  </si>
  <si>
    <t>Alizar de madeira de lei de 1ª (Peroba, Ipê, Angelim Pedra ou equivalente) de 5 x 2,5 cm</t>
  </si>
  <si>
    <t>Chumbamento de portão de ferro, exclusive portão e fechadura (por m2)</t>
  </si>
  <si>
    <t>Regularização de base para revestimento de pisos c/ argamassa de alta resistência, empregando argamassa de cimento e areia no traço 1:3 e espessura de 3 cm</t>
  </si>
  <si>
    <t>Tubo de PVC rígido soldável marrom, DN 25mm (3/4")</t>
  </si>
  <si>
    <t>Joelho 90° de PVC soldável marrom, diâmetro 25mm (3/4")</t>
  </si>
  <si>
    <t>Luva de PVC soldável marrom, diâmetro 25mm (3/4")</t>
  </si>
  <si>
    <t>Tubo de PVC rígido roscável, diâm. 1" (32mm), inclusive conexões</t>
  </si>
  <si>
    <t>Registro de gaveta bruto, diâmetro 20mm (3/4")</t>
  </si>
  <si>
    <t>Tubo de PVC rígido soldável branco, para esgoto, diâmetro 50mm (2")</t>
  </si>
  <si>
    <t>Poste de concreto, com seção circular, com 11m de comprimento e carga nominal no topo, de 200 kg, inclusive escavação e exclusive transporte</t>
  </si>
  <si>
    <t>Cruzeta (conjunto com 2 cruzetas) de 2400x90x135mm, sela para cruzeta, parafuso de cabeça abaulada diâm.10x150mm, arruela quadrada de 36mm furo de 18mm, porca quadrada</t>
  </si>
  <si>
    <t>Terminal mecânico para cabo de 16 e 25 mm2</t>
  </si>
  <si>
    <t>Caixa para medidor monofásico P-980-009 c/ caixa p/ disjuntor P-940-003, padrão ESCELSA</t>
  </si>
  <si>
    <t>Caixa para medidor polifásico P-980-009 até 41000W c/ caixa p/ disjuntor, padrão ESCELSA</t>
  </si>
  <si>
    <t>Niple para eletroduto de PVC roscável, diâmetro 85mm (3")</t>
  </si>
  <si>
    <t>Eletroduto de aço galvanizado, diâmetro 85mm (3")</t>
  </si>
  <si>
    <t>Eletroduto de aço galvanizado, inclusive conexões, diâmetro 65mm (2.1/2")</t>
  </si>
  <si>
    <t>Eletroduto de aço galvanizado, inclusive conexões, diâmetro 100 mm (4")</t>
  </si>
  <si>
    <t>Cabo de cobre nú, seção de 16.0 mm2</t>
  </si>
  <si>
    <t>Sifão sanfonado em PVC ajustável flexível multiuso 66 cm - fornecimento e instalação</t>
  </si>
  <si>
    <t>Pintura de esquadrias e elementos de madeira, aplicação manual, com duas demãos de tinta esmalte sintético referência Suvinil, Coral ou Metalatex</t>
  </si>
  <si>
    <t>Pintura de superfície metálica, tubo diâmetro 2" com uma demão de primer Epoxi e duas demãos de tinta à base de Epoxi</t>
  </si>
  <si>
    <t>Pintura de superfície metálica, tubo diâmetro 3" com uma demão de primer Epoxi e duas demãos de tinta à base de Epoxi</t>
  </si>
  <si>
    <t>Fundo anticorrosivo zarcao, uma demao</t>
  </si>
  <si>
    <t>Pintura sobre metal, aplicação manual, com duas demãos de tinta esmalte sintético, referência Suvinil, Coral ou Metalatex</t>
  </si>
  <si>
    <t>Pintura de superfície metálica em conexões de diâmetro 2" (50mm) com uma demão de primer Epoxi e duas demãos de tinta à base de Epoxi</t>
  </si>
  <si>
    <t>Pintura de superfície metálica em conexões de diâmetro 2.1/2" (65mm) com uma demão de primer Epoxi e duas demãos de tinta à base de Epoxi</t>
  </si>
  <si>
    <t>Pintura de superfície metálica em conexões de diâmetro 3" (80mm) com uma demão de primer Epoxi e duas demãos de tinta à base de Epoxi</t>
  </si>
  <si>
    <t>Pintura de superfície metálica em conexões de diâmetro 4" (100mm) com uma demão de primer Epoxi e duas demãos de tinta à base de Epoxi</t>
  </si>
  <si>
    <t>Pintura de superfície metálica, tubo diâmetro 2.1/2" com uma demão de primer Epoxi e duas demãos de tinta à base de Epoxi</t>
  </si>
  <si>
    <t>Limpeza de piso cerâmico ou porcelanato com vassoura a seco</t>
  </si>
  <si>
    <t>Limpeza de piso e revestimento cerâmico, utilizando detergente neutro e escovação manual</t>
  </si>
  <si>
    <t>Limpeza de revestimento cerâmico em parede utilizando detergente neutro e escovação manual</t>
  </si>
  <si>
    <t>Limpeza de superfície com jato de alta pressão</t>
  </si>
  <si>
    <t>Fornecimento e assentamento de tampão de ferro fundido com suporte articulado, para poço de visita, conforme padrão e especificações da PMV</t>
  </si>
  <si>
    <t>SERVIÇOS AUXILIARES 02</t>
  </si>
  <si>
    <t>Betoneira capacidade nominal de 400 l, capacidade de mistura 280 l, motor elétrico trifásico potência de 2 cv, sem carregador - chp diurno</t>
  </si>
  <si>
    <t>chp</t>
  </si>
  <si>
    <t>Caminhão basculante 6 m3 toco, peso bruto total 16.000 kg, carga útil máxima 11.130 kg, distância entre eixos 5,36 m, potência 185 cv, inclusive caçamba metálica - chp diurno</t>
  </si>
  <si>
    <t>Vibrador de imersão, diâmetro de ponteira 45mm, motor elétrico trifásico potência de 2 cv - chp diurno</t>
  </si>
  <si>
    <t>Guindauto hidráulico, capacidade máxima de carga 6200 kg, momento máximo de carga 11,7 tm, alcance máximo horizontal 9,70 m, inclusive caminhão toco pbt 16.000 kg, potência de 189 cv - chp diurno</t>
  </si>
  <si>
    <t>Pá carregadeira sobre rodas, potência líquida 128 hp, capacidade da caçamba 1,7 a 2,8 m3, peso operacional 11632 kg - chp diurno.</t>
  </si>
  <si>
    <t>Cortadora de piso com motor 4 tempos a gasolina, potência de 13 hp, com disco de corte diamantado segmentado para concreto, diâmetro de 350 mm, furo de 1" (14 x 1") - chp diurno</t>
  </si>
  <si>
    <t>Compactador de solos de percusão (soquete) com motor a gasolina, potência 3 cv - chp diurno</t>
  </si>
  <si>
    <t>Retroescavadeira sobre rodas com carregadeira, tração 4x2, potência líq. 79 hp, caçamba carreg. cap. mín. 1 m3, caçamba retro cap. 0,20 m3, peso operacional mín. 6.570 kg, profundidade escavação máx. 4,37 m - chp diurno</t>
  </si>
  <si>
    <t>Caminhão pipa 6.000 l, peso bruto total 13.000 kg, distância entre eixos 4,80 m, potência 189 cv inclusive tanque de aço para transporte de água, capacidade 6 m3 - chp diurno</t>
  </si>
  <si>
    <t>Guindaste hidráulico autopropelido, com lança telescópica 40 m, capacidade máxima 60 t, potência 260 kw - chp diurno</t>
  </si>
  <si>
    <t>Martelo demolidor elétrico, com potência de 2.000 w, 1.000 impactos por minuto, peso de 30 kg - chp diurno</t>
  </si>
  <si>
    <t>Lavadora de alta pressao (lava-jato) para agua fria, pressao de operacao entre 1400 e 1900 lib/pol2, vazao maxima entre 400 e 700 l/h - chp diurno</t>
  </si>
  <si>
    <t>Betoneira capacidade nominal de 400 l, capacidade de mistura 280 l, motor elétrico trifásico potência de 2 cv, sem carregador - chi diurno</t>
  </si>
  <si>
    <t>chi</t>
  </si>
  <si>
    <t>Cortadora de piso com motor 4 tempos a gasolina, potência de 13 hp, com disco de corte diamantado segmentado para concreto, diâmetro de 350 mm, furo de 1" (14 x 1") - chi diurno</t>
  </si>
  <si>
    <t>Compactador de solos de percusão (soquete) com motor a gasolina, potência 3 cv - chi diurno</t>
  </si>
  <si>
    <t>Martelo demolidor elétrico, com potência de 2.000 w, 1.000 impactos por minuto, peso de 30 kg - chi diurno</t>
  </si>
  <si>
    <t>Guindaste hidráulico autopropelido, com lança telescópica 40 m, capacidade máxima 60 t, potência 260 kw - chi diurno</t>
  </si>
  <si>
    <t>Betoneira capacidade nominal de 400 l, capacidade de mistura 280 l, motor elétrico trifásico potência de 2 cv, sem carregador - depreciação</t>
  </si>
  <si>
    <t>Caminhão basculante 6m3 toco, peso bruto total 16.000kg, carga útil máx. 11.130kg, dist. entre eixos 5,36m, pot. 185cv, incl. caçamba metálica - depreciação</t>
  </si>
  <si>
    <t>Vibrador de imersão, diâmetro de ponteira 45mm, motor elétrico trifásico potência de 2 cv - depreciação</t>
  </si>
  <si>
    <t>Guindauto hidráulico, capacidade máxima de carga 6200 kg, momento máximo de carga 11,7 tm, alcance máximo horizontal 9,70 m, inclusive caminhão toco pbt 16.000 kg, potência de 189 cv - depreciação</t>
  </si>
  <si>
    <t>Pá carregadeira sobre rodas, potência líquida 128 hp, capacidade da caçamba 1,7 a 2,8 m3, peso operacional 11632 kg - depreciação</t>
  </si>
  <si>
    <t>Cortadora de piso com motor 4 tempos a gasolina, potência de 13 hp, com disco de corte diamantado segmentado para concreto, diâmetro de 350 mm, furo de 1" (14 x 1") - depreciação</t>
  </si>
  <si>
    <t>Compactador de solos de percussão (soquete) com motor a gasolina 4 tempos, potência 4 cv - depreciação</t>
  </si>
  <si>
    <t>Retroescavadeira sobre rodas com carregadeira, tração 4x2, potência líq. 79 hp, caçamba carreg. cap. mín. 1 m3, caçamba retro cap. 0,20 m3, peso operacional mín. 6.570 kg, profundidade escavação máx. 4,37 m - depreciação</t>
  </si>
  <si>
    <t>Caminhão pipa 6.000 l, peso bruto total 13.000 kg, distância entre eixos 4,80 m, potência 189 cv inclusive tanque de aço para transporte de água, capacidade 6 m3 - depreciação.</t>
  </si>
  <si>
    <t>Guindaste hidráulico autopropelido, com lança telescópica 40 m, capacidade máxima 60 t, potência 260 kw - depreciação.</t>
  </si>
  <si>
    <t>Martelo demolidor elétrico, com potência de 2.000 w, 1.000 impactos por minuto, peso de 30 kg - depreciação</t>
  </si>
  <si>
    <t>Lavadora de alta pressao (lava-jato) para agua fria, pressao de operacao entre 1400 e 1900 lib/pol2, vazao maxima entre 400 e 700 l/h - depreciação</t>
  </si>
  <si>
    <t>Betoneira capacidade nominal de 400 l, capacidade de mistura 280 l, motor elétrico trifásico potência de 2 cv, sem carregador - juros</t>
  </si>
  <si>
    <t>Caminhão basculante 6m3 toco, peso bruto total 16.000kg, carga útil máx. 11.130kg, dist. entre eixos 5,36m, pot. 185cv, incl. caçamba metálica - juros.</t>
  </si>
  <si>
    <t>Vibrador de imersão, diâmetro de ponteira 45mm, motor elétrico trifásico potência de 2 cv - juros</t>
  </si>
  <si>
    <t>Guindauto hidráulico, capacidade máxima de carga 6200 kg, momento máximo de carga 11,7 tm, alcance máximo horizontal 9,70 m, inclusive caminhão toco pbt 16.000 kg, potência de 189 cv - juros.</t>
  </si>
  <si>
    <t>Pá carregadeira sobre rodas, potência líquida 128 hp, capacidade da caçamba 1,7 a 2,8 m3, peso operacional 11632 kg - juros.</t>
  </si>
  <si>
    <t>Cortadora de piso com motor 4 tempos a gasolina, potência de 13 hp, com disco de corte diamantado segmentado para concreto, diâmetro de 350 mm, furo de 1" (14 x 1") - juros</t>
  </si>
  <si>
    <t>Compactador de solos de percussão (soquete) com motor a gasolina 4 tempos, potência 4 cv - juros</t>
  </si>
  <si>
    <t>Retroescavadeira sobre rodas com carregadeira, tração 4x2, potência líq. 79 hp, caçamba carreg. cap. mín. 1 m3, caçamba retro cap. 0,20 m3, peso operacional mín. 6.570 kg, profundidade escavação máx. 4,37 m - juros</t>
  </si>
  <si>
    <t>Caminhão pipa 6.000 l, peso bruto total 13.000 kg, distância entre eixos 4,80 m, potência 189 cv inclusive tanque de aço para transporte de água, capacidade 6 m3 - juros</t>
  </si>
  <si>
    <t>Guindaste hidráulico autopropelido, com lança telescópica 40 m, capacidade máxima 60 t, potência 260 kw - juros</t>
  </si>
  <si>
    <t>Martelo demolidor elétrico, com potência de 2.000 w, 1.000 impactos por minuto, peso de 30 kg - juros</t>
  </si>
  <si>
    <t>Lavadora de alta pressao (lava-jato) para agua fria, pressao de operacao entre 1400 e 1900 lib/pol2, vazao maxima entre 400 e 700 l/h - juros</t>
  </si>
  <si>
    <t>Betoneira capacidade nominal de 400 l, capacidade de mistura 280 l, motor elétrico trifásico potência de 2 cv, sem carregador - manutenção</t>
  </si>
  <si>
    <t>Caminhão basculante 6m3 toco, peso bruto total 16.000kg, carga útil máx. 11.130kg, dist. entre eixos 5,36m, pot. 185 cv, incl. caçamba metálica - manutenção</t>
  </si>
  <si>
    <t>Vibrador de imersão, diâmetro de ponteira 45mm, motor elétrico trifásico potência de 2 cv - manutenção</t>
  </si>
  <si>
    <t>Guindauto hidráulico, capacidade máxima de carga 6200 kg, momento máximo de carga 11,7 tm, alcance máximo horizontal 9,70 m, inclusive caminhão toco pbt 16.000 kg, potência de 189 cv - manutenção.</t>
  </si>
  <si>
    <t>Pá carregadeira sobre rodas, potência líquida 128 hp, capacidade da caçamba 1,7 a 2,8 m3, peso operacional 11632 kg - manutenção.</t>
  </si>
  <si>
    <t>Cortadora de piso com motor 4 tempos a gasolina, potência de 13 hp, com disco de corte diamantado segmentado para concreto, diâmetro de 350 mm, furo de 1" (14 x 1") - manutenção</t>
  </si>
  <si>
    <t>Compactador de solos de percusão (soquete) com motor a gasolina, potência 3 cv - manutenção</t>
  </si>
  <si>
    <t>Retroescavadeira sobre rodas com carregadeira, tração 4x2, potência líq. 79 hp, caçamba carreg. cap. mín. 1 m3, caçamba retro cap. 0,20 m3, peso operacional mín. 6.570 kg, profundidade escavação máx. 4,37 m - manutenção</t>
  </si>
  <si>
    <t>Caminhão pipa 6.000 l, peso bruto total 13.000 kg, distância entre eixos 4,80 m, potência 189 cv inclusive tanque de aço para transporte de água, capacidade 6 m3 - manutenção</t>
  </si>
  <si>
    <t>Martelo demolidor elétrico, com potência de 2.000 w, 1.000 impactos por minuto, peso de 30 kg - manutenção</t>
  </si>
  <si>
    <t>Lavadora de alta pressao (lava-jato) para agua fria, pressao de operacao entre 1400 e 1900 lib/pol2, vazao maxima entre 400 e 700 l/h - manutenção</t>
  </si>
  <si>
    <t>Guindaste hidráulico autopropelido, com lança telescópica 40 m, capacidade máxima 60 t, potência 260 kw - manutenção</t>
  </si>
  <si>
    <t>Betoneira capacidade nominal de 400 l, capacidade de mistura 280 l, motor elétrico trifásico potência de 2 cv, sem carregador - materiais na operação</t>
  </si>
  <si>
    <t>Caminhão basculante 6m3 toco, peso bruto total 16.000 kg, carga útil máx. 11.130kg, dist. entre eixos 5,36m, pot. 185cv, incl. caçamba metálica - materiais na operação</t>
  </si>
  <si>
    <t>Vibrador de imersão, diâmetro de ponteira 45mm, motor elétrico trifásico potência de 2 cv - materiais na operação.</t>
  </si>
  <si>
    <t>Guindauto hidráulico, capacidade máxima de carga 6200 kg, momento máximo de carga 11,7 tm, alcance máximo horizontal 9,70 m, inclusive caminhão toco pbt 16.000 kg, potência de 189 cv - materiais na operação.</t>
  </si>
  <si>
    <t>Pá carregadeira sobre rodas, potência líquida 128 hp, capacidade da caçamba 1,7 a 2,8 m3, peso operacional 11632 kg - materiais na operação.</t>
  </si>
  <si>
    <t>Cortadora de piso com motor 4 tempos a gasolina, potência de 13 hp, com disco de corte diamantado segmentado para concreto, diâmetro de 350 mm, furo de 1" (14 x 1") - materiais na operação</t>
  </si>
  <si>
    <t>Compactador de solos de percusão (soquete) com motor a gasolina, potência 3 cv - materiais na operação</t>
  </si>
  <si>
    <t>Retroescavadeira sobre rodas com carregadeira, tração 4x2, potência líq. 79 hp, caçamba carreg. cap. mín. 1 m3, caçamba retro cap. 0,20 m3, peso operacional mín. 6.570 kg, profundidade escavação máx. 4,37 m - materiais na operação</t>
  </si>
  <si>
    <t>Caminhão pipa 6.000 l, peso bruto total 13.000 kg, distância entre eixos 4,80 m, potência 189 cv inclusive tanque de aço para transporte de água, capacidade 6 m3 - materiais na operação</t>
  </si>
  <si>
    <t>Martelo demolidor elétrico, com potência de 2.000 w, 1.000 impactos por minuto, peso de 30 kg - materiais na operação</t>
  </si>
  <si>
    <t>Lavadora de alta pressao (lava-jato) para agua fria, pressao de operacao entre 1400 e 1900 lib/pol2, vazao maxima entre 400 e 700 l/h - materiais na operação</t>
  </si>
  <si>
    <t>Guindaste hidráulico autopropelido, com lança telescópica 40 m, capacidade máxima 60 t, potência 260 kw - materiais na operação</t>
  </si>
  <si>
    <t>Caminhão basculante 6m3 toco, peso bruto total 16.000kg, carga útil máx. 11.130 kg, dist. entre eixos 5,36 m, pot. 185cv, incl. caçamba metálica - impostos e seguros</t>
  </si>
  <si>
    <t>Guindauto hidráulico, capacidade máxima de carga 6200 kg, momento máximo de carga 11,7 tm, alcance máximo horizontal 9,70 m, inclusive caminhão toco pbt 16.000 kg, potência de 189 cv - impostos e seguros.</t>
  </si>
  <si>
    <t>Caminhão pipa 6.000 l, peso bruto total 13.000 kg, distância entre eixos 4,80 m, potência 189 cv inclusive tanque de aço para transporte de água, capacidade 6 m3 - impostos e seguros</t>
  </si>
  <si>
    <t>Guindaste hidráulico autopropelido, com lança telescópica 40 m, capacidade máxima 60 t, potência 260 kw - impostos e seguros</t>
  </si>
  <si>
    <t>Execução de pavimentação com blocos intertravados de concreto tipo pavi-s, espessura de 8 cm e resistência mínima de 35 MPa, assentados sobre colchão de pó de pedra de 10 cm, com rejuntamento em areia, compactação com placa vibratória e cortes com cortadora de piso</t>
  </si>
  <si>
    <t>Execução de pavimentação com blocos intertravados de concreto tipo pavi-s, espessura de 10 cm e resistência mínima de 35 MPa, assentados sobre colchão de pó de pedra de 10 cm, com rejuntamento em areia, compactação com placa vibratória e cortes com cortadora de piso</t>
  </si>
  <si>
    <t>Adaptador de PVC soldável com anel para caixa dágua, DN 25mm</t>
  </si>
  <si>
    <t>Luminária Refletor LED Para Iluminação Pública, 1000 W. Fornecimento e Instalação.</t>
  </si>
  <si>
    <t>Conector Perfurante CDP 4,00 - 35MM x 25-150 MM</t>
  </si>
  <si>
    <t>Luminária Refletor LED Para Iluminação Pública, 1000 W.</t>
  </si>
  <si>
    <t>SITE</t>
  </si>
  <si>
    <t>09.291.272/0001-62</t>
  </si>
  <si>
    <t>ELÉTRICA SUZUKI</t>
  </si>
  <si>
    <t>03.007.331/0001-41 </t>
  </si>
  <si>
    <t>MERCADO LIVRE</t>
  </si>
  <si>
    <t>ELETROTRAFO</t>
  </si>
  <si>
    <t>80.224.785/0001-15</t>
  </si>
  <si>
    <t>SANTIL MATERIAL ELÉTRICO</t>
  </si>
  <si>
    <t>49.474.398/0008-63</t>
  </si>
  <si>
    <t>00.565.813/0001-29</t>
  </si>
  <si>
    <t>Anhanguera Comércio de Ferramentas Ltda</t>
  </si>
  <si>
    <t>36.465.959/0001-40</t>
  </si>
  <si>
    <t>ELUMIN</t>
  </si>
  <si>
    <t>55.139.585/0001-17</t>
  </si>
  <si>
    <t>MasterLumi Comércio de Iluminação e Presentes Ltda</t>
  </si>
  <si>
    <t>MASCARENHAS</t>
  </si>
  <si>
    <t>Baixo Guandu/ES, 14 de maio de 2026.</t>
  </si>
  <si>
    <t>SINAPI 04/2025 E DER-EDIF 03/2026</t>
  </si>
  <si>
    <t>INSTALAÇÕES ELÉTRICAS PARA UNIDADES ESPORTIVAS NA SEDE DO MUNICÍPIO DE BAIXO GUANDU</t>
  </si>
  <si>
    <t>CAMPO DE MASCARENHAS, BAIXO GUANDU/ES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</si>
</sst>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R$&quot;\ * #,##0.00_-;\-&quot;R$&quot;\ * #,##0.00_-;_-&quot;R$&quot;\ * &quot;-&quot;??_-;_-@_-"/>
    <numFmt numFmtId="43" formatCode="_-* #,##0.00_-;\-* #,##0.00_-;_-* &quot;-&quot;??_-;_-@_-"/>
    <numFmt numFmtId="164" formatCode="#"/>
    <numFmt numFmtId="165" formatCode="0.0%"/>
    <numFmt numFmtId="166" formatCode="#,##0.00&quot; &quot;;#,##0.00&quot; &quot;;&quot;-&quot;#&quot; &quot;;&quot; &quot;@&quot; &quot;"/>
    <numFmt numFmtId="167" formatCode="_-* #,##0.000_-;\-* #,##0.000_-;_-* &quot;-&quot;??_-;_-@_-"/>
    <numFmt numFmtId="168" formatCode="_-* #,##0.00000_-;\-* #,##0.00000_-;_-* &quot;-&quot;??_-;_-@_-"/>
    <numFmt numFmtId="169" formatCode="&quot;MÊS &quot;00"/>
    <numFmt numFmtId="170" formatCode="_-* #,##0.00_-;\-* #,##0.00_-;_-* \-??_-;_-@_-"/>
    <numFmt numFmtId="171" formatCode="_(* #,##0.00_);_(* \(#,##0.00\);_(* \-??_);_(@_)"/>
    <numFmt numFmtId="172" formatCode="_(&quot;R$ &quot;* #,##0.00_);_(&quot;R$ &quot;* \(#,##0.00\);_(&quot;R$ &quot;* \-??_);_(@_)"/>
    <numFmt numFmtId="173" formatCode="_(&quot;R$ &quot;* #,##0.00_);_(&quot;R$ &quot;* \(#,##0.00\);_(&quot;R$ &quot;* &quot;-&quot;??_);_(@_)"/>
    <numFmt numFmtId="174" formatCode="_(&quot;R$&quot;* #,##0.00_);_(&quot;R$&quot;* \(#,##0.00\);_(&quot;R$&quot;* \-??_);_(@_)"/>
    <numFmt numFmtId="175" formatCode="_-[$R$-416]\ * #,##0.00_-;\-[$R$-416]\ * #,##0.00_-;_-[$R$-416]\ * &quot;-&quot;??_-;_-@_-"/>
    <numFmt numFmtId="176" formatCode="0.00000_);\(0.00000\)"/>
    <numFmt numFmtId="177" formatCode="0.00_);\(0.00\)"/>
    <numFmt numFmtId="178" formatCode="#,##0.00;\-\ #,##0.00;\-"/>
  </numFmts>
  <fonts count="125">
    <font>
      <sz val="11"/>
      <color theme="1"/>
      <name val="Liberation Sans"/>
      <family val="2"/>
    </font>
    <font>
      <sz val="11"/>
      <color theme="1"/>
      <name val="Calibri"/>
      <family val="2"/>
      <scheme val="minor"/>
    </font>
    <font>
      <sz val="11"/>
      <color theme="1"/>
      <name val="Calibri"/>
      <family val="2"/>
      <scheme val="minor"/>
    </font>
    <font>
      <sz val="11"/>
      <color theme="1"/>
      <name val="Arial"/>
      <family val="2"/>
    </font>
    <font>
      <sz val="11"/>
      <color theme="1"/>
      <name val="Arial"/>
      <family val="2"/>
    </font>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Liberation Sans"/>
      <family val="2"/>
    </font>
    <font>
      <b/>
      <sz val="10"/>
      <color rgb="FF000000"/>
      <name val="Liberation Sans"/>
      <family val="2"/>
    </font>
    <font>
      <sz val="10"/>
      <color rgb="FFFFFFFF"/>
      <name val="Liberation Sans"/>
      <family val="2"/>
    </font>
    <font>
      <sz val="10"/>
      <color rgb="FFCC0000"/>
      <name val="Liberation Sans"/>
      <family val="2"/>
    </font>
    <font>
      <b/>
      <sz val="10"/>
      <color rgb="FFFFFFFF"/>
      <name val="Liberation Sans"/>
      <family val="2"/>
    </font>
    <font>
      <i/>
      <sz val="10"/>
      <color rgb="FF808080"/>
      <name val="Liberation Sans"/>
      <family val="2"/>
    </font>
    <font>
      <sz val="10"/>
      <color rgb="FF006600"/>
      <name val="Liberation Sans"/>
      <family val="2"/>
    </font>
    <font>
      <b/>
      <sz val="24"/>
      <color rgb="FF000000"/>
      <name val="Liberation Sans"/>
      <family val="2"/>
    </font>
    <font>
      <sz val="18"/>
      <color rgb="FF000000"/>
      <name val="Liberation Sans"/>
      <family val="2"/>
    </font>
    <font>
      <sz val="12"/>
      <color rgb="FF000000"/>
      <name val="Liberation Sans"/>
      <family val="2"/>
    </font>
    <font>
      <u/>
      <sz val="10"/>
      <color rgb="FF0000EE"/>
      <name val="Liberation Sans"/>
      <family val="2"/>
    </font>
    <font>
      <sz val="10"/>
      <color rgb="FF996600"/>
      <name val="Liberation Sans"/>
      <family val="2"/>
    </font>
    <font>
      <sz val="10"/>
      <color theme="1"/>
      <name val="Arial"/>
      <family val="2"/>
    </font>
    <font>
      <sz val="10"/>
      <color rgb="FF333333"/>
      <name val="Liberation Sans"/>
      <family val="2"/>
    </font>
    <font>
      <sz val="11"/>
      <color rgb="FFFFFFFF"/>
      <name val="Liberation Sans"/>
      <family val="2"/>
    </font>
    <font>
      <b/>
      <sz val="10"/>
      <color theme="1"/>
      <name val="Arial1"/>
    </font>
    <font>
      <sz val="10"/>
      <color theme="1"/>
      <name val="Arial1"/>
    </font>
    <font>
      <b/>
      <sz val="10"/>
      <color theme="1"/>
      <name val="Arial"/>
      <family val="2"/>
    </font>
    <font>
      <b/>
      <sz val="10"/>
      <color rgb="FFFF0000"/>
      <name val="Arial1"/>
    </font>
    <font>
      <sz val="8"/>
      <color theme="1"/>
      <name val="Arial1"/>
    </font>
    <font>
      <sz val="9"/>
      <color theme="1"/>
      <name val="Arial1"/>
    </font>
    <font>
      <b/>
      <sz val="9"/>
      <color theme="1"/>
      <name val="Arial1"/>
    </font>
    <font>
      <sz val="8"/>
      <color theme="1"/>
      <name val="Liberation Sans"/>
      <family val="2"/>
    </font>
    <font>
      <b/>
      <sz val="8"/>
      <color theme="1"/>
      <name val="Arial1"/>
    </font>
    <font>
      <sz val="8"/>
      <color theme="1"/>
      <name val="Courier New"/>
      <family val="3"/>
    </font>
    <font>
      <sz val="8"/>
      <color theme="1"/>
      <name val="Arial"/>
      <family val="2"/>
    </font>
    <font>
      <b/>
      <sz val="6"/>
      <color theme="1"/>
      <name val="Arial"/>
      <family val="2"/>
    </font>
    <font>
      <b/>
      <sz val="8"/>
      <color theme="1"/>
      <name val="Arial"/>
      <family val="2"/>
    </font>
    <font>
      <b/>
      <sz val="8"/>
      <color theme="0"/>
      <name val="Arial1"/>
    </font>
    <font>
      <sz val="8"/>
      <name val="Arial"/>
      <family val="2"/>
    </font>
    <font>
      <sz val="10"/>
      <name val="Arial"/>
      <family val="2"/>
    </font>
    <font>
      <b/>
      <sz val="8"/>
      <name val="Arial"/>
      <family val="2"/>
    </font>
    <font>
      <sz val="9"/>
      <color theme="1"/>
      <name val="Arial"/>
      <family val="2"/>
    </font>
    <font>
      <b/>
      <sz val="9"/>
      <color theme="1"/>
      <name val="Arial"/>
      <family val="2"/>
    </font>
    <font>
      <sz val="8"/>
      <name val="Liberation Sans"/>
      <family val="2"/>
    </font>
    <font>
      <sz val="10"/>
      <name val="Arial"/>
      <family val="2"/>
      <charset val="1"/>
    </font>
    <font>
      <sz val="11"/>
      <color indexed="8"/>
      <name val="Calibri"/>
      <family val="2"/>
    </font>
    <font>
      <sz val="10"/>
      <name val="Times New Roman"/>
      <family val="1"/>
      <charset val="204"/>
    </font>
    <font>
      <sz val="11"/>
      <color indexed="10"/>
      <name val="Calibri"/>
      <family val="2"/>
    </font>
    <font>
      <sz val="11"/>
      <color indexed="8"/>
      <name val="Calibri"/>
      <family val="2"/>
      <charset val="204"/>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rgb="FF000000"/>
      <name val="Calibri"/>
      <family val="2"/>
      <charset val="204"/>
    </font>
    <font>
      <b/>
      <sz val="11"/>
      <color theme="1"/>
      <name val="Arial"/>
      <family val="2"/>
    </font>
    <font>
      <i/>
      <sz val="8"/>
      <color theme="1"/>
      <name val="Arial"/>
      <family val="2"/>
    </font>
    <font>
      <b/>
      <sz val="11"/>
      <color theme="1"/>
      <name val="Arial1"/>
    </font>
    <font>
      <b/>
      <sz val="14"/>
      <color theme="1"/>
      <name val="Arial"/>
      <family val="2"/>
    </font>
    <font>
      <b/>
      <sz val="8"/>
      <name val="Courier New"/>
      <family val="3"/>
    </font>
    <font>
      <sz val="8"/>
      <name val="Courier New"/>
      <family val="3"/>
    </font>
    <font>
      <b/>
      <sz val="8"/>
      <color theme="1"/>
      <name val="Courier New"/>
      <family val="3"/>
    </font>
    <font>
      <b/>
      <sz val="11"/>
      <color rgb="FF000000"/>
      <name val="Courier New"/>
      <family val="3"/>
    </font>
    <font>
      <b/>
      <sz val="11"/>
      <color theme="1"/>
      <name val="Liberation Sans"/>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ourier New"/>
      <family val="3"/>
    </font>
    <font>
      <sz val="11"/>
      <color rgb="FF9C6500"/>
      <name val="Calibri"/>
      <family val="2"/>
      <scheme val="minor"/>
    </font>
    <font>
      <b/>
      <sz val="10"/>
      <color indexed="8"/>
      <name val="Arial"/>
      <family val="2"/>
    </font>
    <font>
      <sz val="7"/>
      <color rgb="FF000000"/>
      <name val="Arial"/>
      <family val="2"/>
    </font>
    <font>
      <b/>
      <sz val="10"/>
      <name val="Arial"/>
      <family val="2"/>
    </font>
    <font>
      <b/>
      <sz val="9"/>
      <name val="Arial"/>
      <family val="2"/>
    </font>
    <font>
      <b/>
      <sz val="12"/>
      <color indexed="8"/>
      <name val="Arial"/>
      <family val="2"/>
    </font>
    <font>
      <b/>
      <sz val="12"/>
      <name val="Arial"/>
      <family val="2"/>
    </font>
    <font>
      <sz val="8"/>
      <color indexed="8"/>
      <name val="Arial"/>
      <family val="2"/>
    </font>
    <font>
      <sz val="10"/>
      <color indexed="8"/>
      <name val="Arial"/>
      <family val="2"/>
    </font>
    <font>
      <sz val="3"/>
      <name val="Arial"/>
      <family val="2"/>
    </font>
    <font>
      <b/>
      <sz val="3"/>
      <name val="Arial"/>
      <family val="2"/>
    </font>
    <font>
      <i/>
      <sz val="10"/>
      <name val="Arial"/>
      <family val="2"/>
    </font>
    <font>
      <sz val="2"/>
      <name val="Arial"/>
      <family val="2"/>
    </font>
    <font>
      <i/>
      <sz val="2"/>
      <name val="Arial"/>
      <family val="2"/>
    </font>
    <font>
      <u/>
      <sz val="10"/>
      <name val="Arial"/>
      <family val="2"/>
    </font>
    <font>
      <b/>
      <i/>
      <sz val="12"/>
      <name val="Arial"/>
      <family val="2"/>
    </font>
    <font>
      <b/>
      <sz val="2"/>
      <name val="Arial"/>
      <family val="2"/>
    </font>
    <font>
      <sz val="10"/>
      <color indexed="8"/>
      <name val="Calibri"/>
      <family val="2"/>
    </font>
    <font>
      <sz val="9"/>
      <name val="Arial"/>
      <family val="2"/>
    </font>
    <font>
      <b/>
      <sz val="9"/>
      <color indexed="81"/>
      <name val="Tahoma"/>
      <family val="2"/>
    </font>
    <font>
      <sz val="9"/>
      <color indexed="81"/>
      <name val="Tahoma"/>
      <family val="2"/>
    </font>
    <font>
      <u/>
      <sz val="9"/>
      <color indexed="81"/>
      <name val="Tahoma"/>
      <family val="2"/>
    </font>
    <font>
      <i/>
      <sz val="9"/>
      <color indexed="81"/>
      <name val="Tahoma"/>
      <family val="2"/>
    </font>
    <font>
      <sz val="10"/>
      <color indexed="81"/>
      <name val="Tahoma"/>
      <family val="2"/>
    </font>
    <font>
      <b/>
      <sz val="10"/>
      <color indexed="81"/>
      <name val="Tahoma"/>
      <family val="2"/>
    </font>
    <font>
      <b/>
      <sz val="11"/>
      <color rgb="FF000000"/>
      <name val="Liberation Sans"/>
    </font>
    <font>
      <sz val="8"/>
      <color theme="1"/>
      <name val="Arial1"/>
      <family val="2"/>
    </font>
    <font>
      <b/>
      <sz val="7"/>
      <color theme="1"/>
      <name val="Arial"/>
      <family val="2"/>
    </font>
    <font>
      <sz val="11"/>
      <color theme="1"/>
      <name val="Calibri"/>
      <family val="2"/>
    </font>
    <font>
      <b/>
      <sz val="11"/>
      <color theme="1"/>
      <name val="Calibri"/>
      <family val="2"/>
    </font>
    <font>
      <i/>
      <sz val="11"/>
      <color theme="1"/>
      <name val="Calibri"/>
      <family val="2"/>
    </font>
    <font>
      <b/>
      <sz val="8"/>
      <color theme="1"/>
      <name val="Calibri"/>
      <family val="2"/>
    </font>
    <font>
      <sz val="8"/>
      <color theme="1"/>
      <name val="Calibri"/>
      <family val="2"/>
    </font>
    <font>
      <i/>
      <sz val="8"/>
      <color theme="1"/>
      <name val="Calibri"/>
      <family val="2"/>
    </font>
  </fonts>
  <fills count="114">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DDE8CB"/>
        <bgColor rgb="FFDDE8CB"/>
      </patternFill>
    </fill>
    <fill>
      <patternFill patternType="solid">
        <fgColor rgb="FFFFA6A6"/>
        <bgColor rgb="FFFFA6A6"/>
      </patternFill>
    </fill>
    <fill>
      <patternFill patternType="solid">
        <fgColor rgb="FFC0C0C0"/>
        <bgColor rgb="FFC0C0C0"/>
      </patternFill>
    </fill>
    <fill>
      <patternFill patternType="solid">
        <fgColor rgb="FFFFFFFF"/>
        <bgColor rgb="FFFFFFFF"/>
      </patternFill>
    </fill>
    <fill>
      <patternFill patternType="solid">
        <fgColor rgb="FFFFFFCC"/>
        <bgColor rgb="FFFFFFD7"/>
      </patternFill>
    </fill>
    <fill>
      <patternFill patternType="solid">
        <fgColor rgb="FFFFFFCC"/>
        <bgColor indexed="64"/>
      </patternFill>
    </fill>
    <fill>
      <patternFill patternType="solid">
        <fgColor rgb="FFFFFF00"/>
        <bgColor indexed="64"/>
      </patternFill>
    </fill>
    <fill>
      <patternFill patternType="solid">
        <fgColor theme="0" tint="-0.34998626667073579"/>
        <bgColor rgb="FFFFFFA6"/>
      </patternFill>
    </fill>
    <fill>
      <patternFill patternType="solid">
        <fgColor theme="4"/>
        <bgColor rgb="FFB4C7DC"/>
      </patternFill>
    </fill>
    <fill>
      <patternFill patternType="solid">
        <fgColor theme="0" tint="-0.249977111117893"/>
        <bgColor rgb="FFFFFFFF"/>
      </patternFill>
    </fill>
    <fill>
      <patternFill patternType="solid">
        <fgColor theme="0" tint="-0.14999847407452621"/>
        <bgColor indexed="64"/>
      </patternFill>
    </fill>
    <fill>
      <patternFill patternType="solid">
        <fgColor theme="0" tint="-0.34998626667073579"/>
        <bgColor rgb="FF000000"/>
      </patternFill>
    </fill>
    <fill>
      <patternFill patternType="solid">
        <fgColor theme="0"/>
        <bgColor rgb="FFFFFFD7"/>
      </patternFill>
    </fill>
    <fill>
      <patternFill patternType="solid">
        <fgColor theme="0" tint="-0.249977111117893"/>
        <bgColor indexed="64"/>
      </patternFill>
    </fill>
    <fill>
      <patternFill patternType="solid">
        <fgColor theme="0" tint="-4.9989318521683403E-2"/>
        <bgColor rgb="FFEEEEEE"/>
      </patternFill>
    </fill>
    <fill>
      <patternFill patternType="solid">
        <fgColor theme="0"/>
        <bgColor rgb="FFDEE6EF"/>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solid">
        <fgColor theme="0" tint="-0.34998626667073579"/>
        <bgColor rgb="FFDDDDDD"/>
      </patternFill>
    </fill>
    <fill>
      <patternFill patternType="solid">
        <fgColor theme="0" tint="-0.249977111117893"/>
        <bgColor rgb="FFFFFFA6"/>
      </patternFill>
    </fill>
    <fill>
      <patternFill patternType="solid">
        <fgColor theme="2"/>
        <bgColor rgb="FFFFFFA6"/>
      </patternFill>
    </fill>
    <fill>
      <patternFill patternType="solid">
        <fgColor theme="2" tint="-9.9978637043366805E-2"/>
        <bgColor rgb="FFDEE6EF"/>
      </patternFill>
    </fill>
    <fill>
      <patternFill patternType="solid">
        <fgColor theme="7" tint="0.79998168889431442"/>
        <bgColor indexed="64"/>
      </patternFill>
    </fill>
    <fill>
      <patternFill patternType="solid">
        <fgColor rgb="FFFFFFCC"/>
        <bgColor rgb="FFDEE6EF"/>
      </patternFill>
    </fill>
    <fill>
      <patternFill patternType="solid">
        <fgColor theme="0" tint="-0.34998626667073579"/>
        <bgColor rgb="FFFFFFFF"/>
      </patternFill>
    </fill>
    <fill>
      <patternFill patternType="solid">
        <fgColor theme="0" tint="-0.34998626667073579"/>
        <bgColor indexed="64"/>
      </patternFill>
    </fill>
    <fill>
      <patternFill patternType="solid">
        <fgColor theme="4"/>
        <bgColor rgb="FFFFFFFF"/>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FCFCF"/>
        <bgColor indexed="64"/>
      </patternFill>
    </fill>
    <fill>
      <patternFill patternType="solid">
        <fgColor rgb="FF00B050"/>
        <bgColor indexed="64"/>
      </patternFill>
    </fill>
    <fill>
      <patternFill patternType="solid">
        <fgColor indexed="26"/>
        <bgColor indexed="64"/>
      </patternFill>
    </fill>
    <fill>
      <patternFill patternType="solid">
        <fgColor indexed="41"/>
        <bgColor indexed="64"/>
      </patternFill>
    </fill>
  </fills>
  <borders count="47">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000000"/>
      </right>
      <top/>
      <bottom/>
      <diagonal/>
    </border>
    <border>
      <left/>
      <right style="thin">
        <color rgb="FF000000"/>
      </right>
      <top/>
      <bottom style="thin">
        <color rgb="FF000000"/>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s>
  <cellStyleXfs count="264">
    <xf numFmtId="0" fontId="0" fillId="0" borderId="0"/>
    <xf numFmtId="44" fontId="9" fillId="0" borderId="0" applyFont="0" applyFill="0" applyBorder="0" applyAlignment="0" applyProtection="0"/>
    <xf numFmtId="0" fontId="11" fillId="0" borderId="0"/>
    <xf numFmtId="0" fontId="12" fillId="2" borderId="0"/>
    <xf numFmtId="0" fontId="12" fillId="3" borderId="0"/>
    <xf numFmtId="0" fontId="11" fillId="4" borderId="0"/>
    <xf numFmtId="0" fontId="13" fillId="5" borderId="0"/>
    <xf numFmtId="0" fontId="14" fillId="6" borderId="0"/>
    <xf numFmtId="166" fontId="10" fillId="0" borderId="0"/>
    <xf numFmtId="0" fontId="15" fillId="0" borderId="0"/>
    <xf numFmtId="0" fontId="16" fillId="7" borderId="0"/>
    <xf numFmtId="0" fontId="17" fillId="0" borderId="0"/>
    <xf numFmtId="0" fontId="18" fillId="0" borderId="0"/>
    <xf numFmtId="0" fontId="19" fillId="0" borderId="0"/>
    <xf numFmtId="0" fontId="20" fillId="0" borderId="0"/>
    <xf numFmtId="0" fontId="21" fillId="8" borderId="0"/>
    <xf numFmtId="0" fontId="22" fillId="0" borderId="0"/>
    <xf numFmtId="0" fontId="23" fillId="8" borderId="1"/>
    <xf numFmtId="9" fontId="10" fillId="0" borderId="0"/>
    <xf numFmtId="0" fontId="10" fillId="9" borderId="0"/>
    <xf numFmtId="0" fontId="10" fillId="10" borderId="0"/>
    <xf numFmtId="0" fontId="24" fillId="0" borderId="0"/>
    <xf numFmtId="0" fontId="24" fillId="0" borderId="0"/>
    <xf numFmtId="0" fontId="10" fillId="0" borderId="0"/>
    <xf numFmtId="0" fontId="10" fillId="0" borderId="0"/>
    <xf numFmtId="0" fontId="13"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167" fontId="40" fillId="0" borderId="0" applyFont="0" applyFill="0" applyBorder="0" applyAlignment="0" applyProtection="0"/>
    <xf numFmtId="44"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45" fillId="0" borderId="0"/>
    <xf numFmtId="172" fontId="45" fillId="0" borderId="0" applyBorder="0" applyProtection="0"/>
    <xf numFmtId="9" fontId="45" fillId="0" borderId="0" applyBorder="0" applyProtection="0"/>
    <xf numFmtId="170" fontId="40" fillId="0" borderId="0" applyBorder="0" applyProtection="0"/>
    <xf numFmtId="0" fontId="5" fillId="0" borderId="0"/>
    <xf numFmtId="0" fontId="5" fillId="0" borderId="0"/>
    <xf numFmtId="0" fontId="46" fillId="26"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28" borderId="0" applyNumberFormat="0" applyBorder="0" applyAlignment="0" applyProtection="0"/>
    <xf numFmtId="0" fontId="46" fillId="30" borderId="0" applyNumberFormat="0" applyBorder="0" applyAlignment="0" applyProtection="0"/>
    <xf numFmtId="0" fontId="46" fillId="29" borderId="0" applyNumberFormat="0" applyBorder="0" applyAlignment="0" applyProtection="0"/>
    <xf numFmtId="0" fontId="46" fillId="30" borderId="0" applyNumberFormat="0" applyBorder="0" applyAlignment="0" applyProtection="0"/>
    <xf numFmtId="0" fontId="46" fillId="32" borderId="0" applyNumberFormat="0" applyBorder="0" applyAlignment="0" applyProtection="0"/>
    <xf numFmtId="0" fontId="46" fillId="31" borderId="0" applyNumberFormat="0" applyBorder="0" applyAlignment="0" applyProtection="0"/>
    <xf numFmtId="0" fontId="46" fillId="32" borderId="0" applyNumberFormat="0" applyBorder="0" applyAlignment="0" applyProtection="0"/>
    <xf numFmtId="0" fontId="46" fillId="34" borderId="0" applyNumberFormat="0" applyBorder="0" applyAlignment="0" applyProtection="0"/>
    <xf numFmtId="0" fontId="46" fillId="33" borderId="0" applyNumberFormat="0" applyBorder="0" applyAlignment="0" applyProtection="0"/>
    <xf numFmtId="0" fontId="46" fillId="34" borderId="0" applyNumberFormat="0" applyBorder="0" applyAlignment="0" applyProtection="0"/>
    <xf numFmtId="0" fontId="46" fillId="36" borderId="0" applyNumberFormat="0" applyBorder="0" applyAlignment="0" applyProtection="0"/>
    <xf numFmtId="0" fontId="46" fillId="35" borderId="0" applyNumberFormat="0" applyBorder="0" applyAlignment="0" applyProtection="0"/>
    <xf numFmtId="0" fontId="46" fillId="36" borderId="0" applyNumberFormat="0" applyBorder="0" applyAlignment="0" applyProtection="0"/>
    <xf numFmtId="0" fontId="46" fillId="38" borderId="0" applyNumberFormat="0" applyBorder="0" applyAlignment="0" applyProtection="0"/>
    <xf numFmtId="0" fontId="46" fillId="37" borderId="0" applyNumberFormat="0" applyBorder="0" applyAlignment="0" applyProtection="0"/>
    <xf numFmtId="0" fontId="46" fillId="38" borderId="0" applyNumberFormat="0" applyBorder="0" applyAlignment="0" applyProtection="0"/>
    <xf numFmtId="0" fontId="46" fillId="40" borderId="0" applyNumberFormat="0" applyBorder="0" applyAlignment="0" applyProtection="0"/>
    <xf numFmtId="0" fontId="46" fillId="39" borderId="0" applyNumberFormat="0" applyBorder="0" applyAlignment="0" applyProtection="0"/>
    <xf numFmtId="0" fontId="46" fillId="40" borderId="0" applyNumberFormat="0" applyBorder="0" applyAlignment="0" applyProtection="0"/>
    <xf numFmtId="0" fontId="46" fillId="42" borderId="0" applyNumberFormat="0" applyBorder="0" applyAlignment="0" applyProtection="0"/>
    <xf numFmtId="0" fontId="46" fillId="41" borderId="0" applyNumberFormat="0" applyBorder="0" applyAlignment="0" applyProtection="0"/>
    <xf numFmtId="0" fontId="46" fillId="42" borderId="0" applyNumberFormat="0" applyBorder="0" applyAlignment="0" applyProtection="0"/>
    <xf numFmtId="0" fontId="46" fillId="32" borderId="0" applyNumberFormat="0" applyBorder="0" applyAlignment="0" applyProtection="0"/>
    <xf numFmtId="0" fontId="46" fillId="31" borderId="0" applyNumberFormat="0" applyBorder="0" applyAlignment="0" applyProtection="0"/>
    <xf numFmtId="0" fontId="46" fillId="32" borderId="0" applyNumberFormat="0" applyBorder="0" applyAlignment="0" applyProtection="0"/>
    <xf numFmtId="0" fontId="46" fillId="38" borderId="0" applyNumberFormat="0" applyBorder="0" applyAlignment="0" applyProtection="0"/>
    <xf numFmtId="0" fontId="46" fillId="37" borderId="0" applyNumberFormat="0" applyBorder="0" applyAlignment="0" applyProtection="0"/>
    <xf numFmtId="0" fontId="46" fillId="38" borderId="0" applyNumberFormat="0" applyBorder="0" applyAlignment="0" applyProtection="0"/>
    <xf numFmtId="0" fontId="46" fillId="44" borderId="0" applyNumberFormat="0" applyBorder="0" applyAlignment="0" applyProtection="0"/>
    <xf numFmtId="0" fontId="46" fillId="43" borderId="0" applyNumberFormat="0" applyBorder="0" applyAlignment="0" applyProtection="0"/>
    <xf numFmtId="0" fontId="46" fillId="44" borderId="0" applyNumberFormat="0" applyBorder="0" applyAlignment="0" applyProtection="0"/>
    <xf numFmtId="0" fontId="50" fillId="46" borderId="0" applyNumberFormat="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0" fillId="40" borderId="0" applyNumberFormat="0" applyBorder="0" applyAlignment="0" applyProtection="0"/>
    <xf numFmtId="0" fontId="50" fillId="39" borderId="0" applyNumberFormat="0" applyBorder="0" applyAlignment="0" applyProtection="0"/>
    <xf numFmtId="0" fontId="50" fillId="40" borderId="0" applyNumberFormat="0" applyBorder="0" applyAlignment="0" applyProtection="0"/>
    <xf numFmtId="0" fontId="50" fillId="42" borderId="0" applyNumberFormat="0" applyBorder="0" applyAlignment="0" applyProtection="0"/>
    <xf numFmtId="0" fontId="50" fillId="41" borderId="0" applyNumberFormat="0" applyBorder="0" applyAlignment="0" applyProtection="0"/>
    <xf numFmtId="0" fontId="50" fillId="42" borderId="0" applyNumberFormat="0" applyBorder="0" applyAlignment="0" applyProtection="0"/>
    <xf numFmtId="0" fontId="50" fillId="48" borderId="0" applyNumberFormat="0" applyBorder="0" applyAlignment="0" applyProtection="0"/>
    <xf numFmtId="0" fontId="50" fillId="47" borderId="0" applyNumberFormat="0" applyBorder="0" applyAlignment="0" applyProtection="0"/>
    <xf numFmtId="0" fontId="50" fillId="48" borderId="0" applyNumberFormat="0" applyBorder="0" applyAlignment="0" applyProtection="0"/>
    <xf numFmtId="0" fontId="50" fillId="50"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50" fillId="52" borderId="0" applyNumberFormat="0" applyBorder="0" applyAlignment="0" applyProtection="0"/>
    <xf numFmtId="0" fontId="50" fillId="51" borderId="0" applyNumberFormat="0" applyBorder="0" applyAlignment="0" applyProtection="0"/>
    <xf numFmtId="0" fontId="50" fillId="52" borderId="0" applyNumberFormat="0" applyBorder="0" applyAlignment="0" applyProtection="0"/>
    <xf numFmtId="0" fontId="51" fillId="30" borderId="0" applyNumberFormat="0" applyBorder="0" applyAlignment="0" applyProtection="0"/>
    <xf numFmtId="0" fontId="51" fillId="29" borderId="0" applyNumberFormat="0" applyBorder="0" applyAlignment="0" applyProtection="0"/>
    <xf numFmtId="0" fontId="51" fillId="30" borderId="0" applyNumberFormat="0" applyBorder="0" applyAlignment="0" applyProtection="0"/>
    <xf numFmtId="0" fontId="52" fillId="54" borderId="7" applyNumberFormat="0" applyAlignment="0" applyProtection="0"/>
    <xf numFmtId="0" fontId="52" fillId="53" borderId="7" applyNumberFormat="0" applyAlignment="0" applyProtection="0"/>
    <xf numFmtId="0" fontId="52" fillId="54" borderId="7" applyNumberFormat="0" applyAlignment="0" applyProtection="0"/>
    <xf numFmtId="0" fontId="53" fillId="56" borderId="8" applyNumberFormat="0" applyAlignment="0" applyProtection="0"/>
    <xf numFmtId="0" fontId="53" fillId="55" borderId="8" applyNumberFormat="0" applyAlignment="0" applyProtection="0"/>
    <xf numFmtId="0" fontId="53" fillId="56" borderId="8" applyNumberFormat="0" applyAlignment="0" applyProtection="0"/>
    <xf numFmtId="0" fontId="54" fillId="0" borderId="9" applyNumberFormat="0" applyFill="0" applyAlignment="0" applyProtection="0"/>
    <xf numFmtId="0" fontId="50" fillId="58" borderId="0" applyNumberFormat="0" applyBorder="0" applyAlignment="0" applyProtection="0"/>
    <xf numFmtId="0" fontId="50" fillId="57" borderId="0" applyNumberFormat="0" applyBorder="0" applyAlignment="0" applyProtection="0"/>
    <xf numFmtId="0" fontId="50" fillId="58" borderId="0" applyNumberFormat="0" applyBorder="0" applyAlignment="0" applyProtection="0"/>
    <xf numFmtId="0" fontId="50" fillId="60" borderId="0" applyNumberFormat="0" applyBorder="0" applyAlignment="0" applyProtection="0"/>
    <xf numFmtId="0" fontId="50" fillId="59" borderId="0" applyNumberFormat="0" applyBorder="0" applyAlignment="0" applyProtection="0"/>
    <xf numFmtId="0" fontId="50" fillId="60" borderId="0" applyNumberFormat="0" applyBorder="0" applyAlignment="0" applyProtection="0"/>
    <xf numFmtId="0" fontId="50" fillId="62" borderId="0" applyNumberFormat="0" applyBorder="0" applyAlignment="0" applyProtection="0"/>
    <xf numFmtId="0" fontId="50" fillId="61" borderId="0" applyNumberFormat="0" applyBorder="0" applyAlignment="0" applyProtection="0"/>
    <xf numFmtId="0" fontId="50" fillId="62" borderId="0" applyNumberFormat="0" applyBorder="0" applyAlignment="0" applyProtection="0"/>
    <xf numFmtId="0" fontId="50" fillId="48" borderId="0" applyNumberFormat="0" applyBorder="0" applyAlignment="0" applyProtection="0"/>
    <xf numFmtId="0" fontId="50" fillId="47" borderId="0" applyNumberFormat="0" applyBorder="0" applyAlignment="0" applyProtection="0"/>
    <xf numFmtId="0" fontId="50" fillId="48" borderId="0" applyNumberFormat="0" applyBorder="0" applyAlignment="0" applyProtection="0"/>
    <xf numFmtId="0" fontId="50" fillId="50"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50" fillId="64" borderId="0" applyNumberFormat="0" applyBorder="0" applyAlignment="0" applyProtection="0"/>
    <xf numFmtId="0" fontId="50" fillId="63" borderId="0" applyNumberFormat="0" applyBorder="0" applyAlignment="0" applyProtection="0"/>
    <xf numFmtId="0" fontId="50" fillId="64" borderId="0" applyNumberFormat="0" applyBorder="0" applyAlignment="0" applyProtection="0"/>
    <xf numFmtId="0" fontId="55" fillId="36" borderId="7" applyNumberFormat="0" applyAlignment="0" applyProtection="0"/>
    <xf numFmtId="0" fontId="55" fillId="35" borderId="7" applyNumberFormat="0" applyAlignment="0" applyProtection="0"/>
    <xf numFmtId="0" fontId="55" fillId="36" borderId="7" applyNumberFormat="0" applyAlignment="0" applyProtection="0"/>
    <xf numFmtId="0" fontId="46" fillId="0" borderId="0"/>
    <xf numFmtId="0" fontId="56" fillId="28"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44" fontId="46" fillId="0" borderId="0" applyFont="0" applyFill="0" applyBorder="0" applyAlignment="0" applyProtection="0"/>
    <xf numFmtId="174" fontId="40" fillId="0" borderId="0" applyFill="0" applyBorder="0" applyAlignment="0" applyProtection="0"/>
    <xf numFmtId="173" fontId="40" fillId="0" borderId="0" applyFont="0" applyFill="0" applyBorder="0" applyAlignment="0" applyProtection="0"/>
    <xf numFmtId="44" fontId="5" fillId="0" borderId="0" applyFont="0" applyFill="0" applyBorder="0" applyAlignment="0" applyProtection="0"/>
    <xf numFmtId="0" fontId="57" fillId="66" borderId="0" applyNumberFormat="0" applyBorder="0" applyAlignment="0" applyProtection="0"/>
    <xf numFmtId="0" fontId="57" fillId="65" borderId="0" applyNumberFormat="0" applyBorder="0" applyAlignment="0" applyProtection="0"/>
    <xf numFmtId="0" fontId="57" fillId="66" borderId="0" applyNumberFormat="0" applyBorder="0" applyAlignment="0" applyProtection="0"/>
    <xf numFmtId="0" fontId="40" fillId="0" borderId="0"/>
    <xf numFmtId="0" fontId="47" fillId="0" borderId="0" applyNumberFormat="0" applyFill="0" applyBorder="0" applyProtection="0">
      <alignment vertical="top" wrapText="1"/>
    </xf>
    <xf numFmtId="0" fontId="40" fillId="0" borderId="0"/>
    <xf numFmtId="0" fontId="40" fillId="0" borderId="0"/>
    <xf numFmtId="0" fontId="40" fillId="0" borderId="0"/>
    <xf numFmtId="0" fontId="65" fillId="0" borderId="0"/>
    <xf numFmtId="0" fontId="5" fillId="0" borderId="0"/>
    <xf numFmtId="0" fontId="40" fillId="0" borderId="0"/>
    <xf numFmtId="0" fontId="40" fillId="0" borderId="0"/>
    <xf numFmtId="0" fontId="40" fillId="67" borderId="10" applyNumberFormat="0" applyFont="0" applyAlignment="0" applyProtection="0"/>
    <xf numFmtId="0" fontId="40" fillId="68" borderId="10" applyNumberFormat="0" applyAlignment="0" applyProtection="0"/>
    <xf numFmtId="0" fontId="40" fillId="67" borderId="10" applyNumberFormat="0" applyFont="0" applyAlignment="0" applyProtection="0"/>
    <xf numFmtId="0" fontId="40" fillId="67" borderId="10" applyNumberFormat="0" applyFont="0" applyAlignment="0" applyProtection="0"/>
    <xf numFmtId="0" fontId="40" fillId="68" borderId="10" applyNumberFormat="0" applyAlignment="0" applyProtection="0"/>
    <xf numFmtId="0" fontId="40" fillId="67" borderId="10" applyNumberFormat="0" applyFont="0" applyAlignment="0" applyProtection="0"/>
    <xf numFmtId="0" fontId="40" fillId="68" borderId="10" applyNumberFormat="0" applyAlignment="0" applyProtection="0"/>
    <xf numFmtId="0" fontId="40" fillId="67" borderId="10" applyNumberFormat="0" applyFont="0" applyAlignment="0" applyProtection="0"/>
    <xf numFmtId="0" fontId="40" fillId="67" borderId="10" applyNumberFormat="0" applyFont="0" applyAlignment="0" applyProtection="0"/>
    <xf numFmtId="0" fontId="40" fillId="67" borderId="10" applyNumberFormat="0" applyFont="0" applyAlignment="0" applyProtection="0"/>
    <xf numFmtId="0" fontId="40" fillId="67" borderId="10" applyNumberFormat="0" applyFont="0" applyAlignment="0" applyProtection="0"/>
    <xf numFmtId="0" fontId="40" fillId="67" borderId="10" applyNumberFormat="0" applyFont="0" applyAlignment="0" applyProtection="0"/>
    <xf numFmtId="0" fontId="40" fillId="67" borderId="10" applyNumberFormat="0" applyFont="0" applyAlignment="0" applyProtection="0"/>
    <xf numFmtId="0" fontId="40" fillId="67" borderId="10" applyNumberFormat="0" applyFont="0" applyAlignment="0" applyProtection="0"/>
    <xf numFmtId="0" fontId="40" fillId="67" borderId="10" applyNumberFormat="0" applyFont="0" applyAlignment="0" applyProtection="0"/>
    <xf numFmtId="9" fontId="46" fillId="0" borderId="0" applyFont="0" applyFill="0" applyBorder="0" applyAlignment="0" applyProtection="0"/>
    <xf numFmtId="9" fontId="40" fillId="0" borderId="0" applyFont="0" applyFill="0" applyBorder="0" applyAlignment="0" applyProtection="0"/>
    <xf numFmtId="9" fontId="40" fillId="0" borderId="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58" fillId="54" borderId="11" applyNumberFormat="0" applyAlignment="0" applyProtection="0"/>
    <xf numFmtId="0" fontId="58" fillId="53" borderId="11" applyNumberFormat="0" applyAlignment="0" applyProtection="0"/>
    <xf numFmtId="0" fontId="58" fillId="54" borderId="11" applyNumberFormat="0" applyAlignment="0" applyProtection="0"/>
    <xf numFmtId="43" fontId="40" fillId="0" borderId="0" applyFont="0" applyFill="0" applyBorder="0" applyAlignment="0" applyProtection="0"/>
    <xf numFmtId="171" fontId="40" fillId="0" borderId="0" applyFill="0" applyBorder="0" applyAlignment="0" applyProtection="0"/>
    <xf numFmtId="43" fontId="40" fillId="0" borderId="0" applyFont="0" applyFill="0" applyBorder="0" applyAlignment="0" applyProtection="0"/>
    <xf numFmtId="171" fontId="40" fillId="0" borderId="0" applyFill="0" applyBorder="0" applyAlignment="0" applyProtection="0"/>
    <xf numFmtId="0" fontId="48" fillId="0" borderId="0" applyNumberFormat="0" applyFill="0" applyBorder="0" applyAlignment="0" applyProtection="0"/>
    <xf numFmtId="0" fontId="59" fillId="0" borderId="0" applyNumberFormat="0" applyFill="0" applyBorder="0" applyAlignment="0" applyProtection="0"/>
    <xf numFmtId="0" fontId="61" fillId="0" borderId="12" applyNumberFormat="0" applyFill="0" applyAlignment="0" applyProtection="0"/>
    <xf numFmtId="0" fontId="61" fillId="0" borderId="12" applyNumberFormat="0" applyFill="0" applyAlignment="0" applyProtection="0"/>
    <xf numFmtId="0" fontId="60" fillId="0" borderId="0" applyNumberFormat="0" applyFill="0" applyBorder="0" applyAlignment="0" applyProtection="0"/>
    <xf numFmtId="0" fontId="61" fillId="0" borderId="12" applyNumberFormat="0" applyFill="0" applyAlignment="0" applyProtection="0"/>
    <xf numFmtId="0" fontId="60" fillId="0" borderId="0" applyNumberFormat="0" applyFill="0" applyBorder="0" applyAlignment="0" applyProtection="0"/>
    <xf numFmtId="0" fontId="62" fillId="0" borderId="13" applyNumberFormat="0" applyFill="0" applyAlignment="0" applyProtection="0"/>
    <xf numFmtId="0" fontId="63" fillId="0" borderId="14" applyNumberFormat="0" applyFill="0" applyAlignment="0" applyProtection="0"/>
    <xf numFmtId="0" fontId="63" fillId="0" borderId="0" applyNumberFormat="0" applyFill="0" applyBorder="0" applyAlignment="0" applyProtection="0"/>
    <xf numFmtId="0" fontId="60" fillId="0" borderId="0" applyNumberFormat="0" applyFill="0" applyBorder="0" applyAlignment="0" applyProtection="0"/>
    <xf numFmtId="0" fontId="64" fillId="0" borderId="15" applyNumberFormat="0" applyFill="0" applyAlignment="0" applyProtection="0"/>
    <xf numFmtId="43" fontId="46" fillId="0" borderId="0" applyFont="0" applyFill="0" applyBorder="0" applyAlignment="0" applyProtection="0"/>
    <xf numFmtId="43" fontId="46" fillId="0" borderId="0" applyFont="0" applyFill="0" applyBorder="0" applyAlignment="0" applyProtection="0"/>
    <xf numFmtId="171" fontId="40" fillId="0" borderId="0" applyFill="0" applyBorder="0" applyAlignment="0" applyProtection="0"/>
    <xf numFmtId="43" fontId="40" fillId="0" borderId="0" applyFont="0" applyFill="0" applyBorder="0" applyAlignment="0" applyProtection="0"/>
    <xf numFmtId="171" fontId="40" fillId="0" borderId="0" applyFill="0" applyBorder="0" applyAlignment="0" applyProtection="0"/>
    <xf numFmtId="43" fontId="40" fillId="0" borderId="0" applyFont="0" applyFill="0" applyBorder="0" applyAlignment="0" applyProtection="0"/>
    <xf numFmtId="171" fontId="40" fillId="0" borderId="0" applyFill="0" applyBorder="0" applyAlignment="0" applyProtection="0"/>
    <xf numFmtId="43" fontId="40" fillId="0" borderId="0" applyFont="0" applyFill="0" applyBorder="0" applyAlignment="0" applyProtection="0"/>
    <xf numFmtId="43" fontId="49"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2" fontId="45" fillId="0" borderId="0" applyBorder="0" applyProtection="0"/>
    <xf numFmtId="0" fontId="45" fillId="0" borderId="0"/>
    <xf numFmtId="0" fontId="45" fillId="0" borderId="0"/>
    <xf numFmtId="0" fontId="45" fillId="0" borderId="0"/>
    <xf numFmtId="0" fontId="75" fillId="0" borderId="0" applyNumberFormat="0" applyFill="0" applyBorder="0" applyAlignment="0" applyProtection="0"/>
    <xf numFmtId="0" fontId="76" fillId="0" borderId="21" applyNumberFormat="0" applyFill="0" applyAlignment="0" applyProtection="0"/>
    <xf numFmtId="0" fontId="77" fillId="0" borderId="22" applyNumberFormat="0" applyFill="0" applyAlignment="0" applyProtection="0"/>
    <xf numFmtId="0" fontId="78" fillId="0" borderId="23" applyNumberFormat="0" applyFill="0" applyAlignment="0" applyProtection="0"/>
    <xf numFmtId="0" fontId="78" fillId="0" borderId="0" applyNumberFormat="0" applyFill="0" applyBorder="0" applyAlignment="0" applyProtection="0"/>
    <xf numFmtId="0" fontId="79" fillId="79" borderId="0" applyNumberFormat="0" applyBorder="0" applyAlignment="0" applyProtection="0"/>
    <xf numFmtId="0" fontId="80" fillId="80" borderId="0" applyNumberFormat="0" applyBorder="0" applyAlignment="0" applyProtection="0"/>
    <xf numFmtId="0" fontId="81" fillId="82" borderId="24" applyNumberFormat="0" applyAlignment="0" applyProtection="0"/>
    <xf numFmtId="0" fontId="82" fillId="83" borderId="25" applyNumberFormat="0" applyAlignment="0" applyProtection="0"/>
    <xf numFmtId="0" fontId="83" fillId="83" borderId="24" applyNumberFormat="0" applyAlignment="0" applyProtection="0"/>
    <xf numFmtId="0" fontId="84" fillId="0" borderId="26" applyNumberFormat="0" applyFill="0" applyAlignment="0" applyProtection="0"/>
    <xf numFmtId="0" fontId="85" fillId="84" borderId="27" applyNumberFormat="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8" fillId="0" borderId="29" applyNumberFormat="0" applyFill="0" applyAlignment="0" applyProtection="0"/>
    <xf numFmtId="0" fontId="89" fillId="86" borderId="0" applyNumberFormat="0" applyBorder="0" applyAlignment="0" applyProtection="0"/>
    <xf numFmtId="0" fontId="2" fillId="87" borderId="0" applyNumberFormat="0" applyBorder="0" applyAlignment="0" applyProtection="0"/>
    <xf numFmtId="0" fontId="2" fillId="88" borderId="0" applyNumberFormat="0" applyBorder="0" applyAlignment="0" applyProtection="0"/>
    <xf numFmtId="0" fontId="89"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89" fillId="94" borderId="0" applyNumberFormat="0" applyBorder="0" applyAlignment="0" applyProtection="0"/>
    <xf numFmtId="0" fontId="2" fillId="95" borderId="0" applyNumberFormat="0" applyBorder="0" applyAlignment="0" applyProtection="0"/>
    <xf numFmtId="0" fontId="2" fillId="96" borderId="0" applyNumberFormat="0" applyBorder="0" applyAlignment="0" applyProtection="0"/>
    <xf numFmtId="0" fontId="89" fillId="98" borderId="0" applyNumberFormat="0" applyBorder="0" applyAlignment="0" applyProtection="0"/>
    <xf numFmtId="0" fontId="2" fillId="99" borderId="0" applyNumberFormat="0" applyBorder="0" applyAlignment="0" applyProtection="0"/>
    <xf numFmtId="0" fontId="2" fillId="100" borderId="0" applyNumberFormat="0" applyBorder="0" applyAlignment="0" applyProtection="0"/>
    <xf numFmtId="0" fontId="89" fillId="102" borderId="0" applyNumberFormat="0" applyBorder="0" applyAlignment="0" applyProtection="0"/>
    <xf numFmtId="0" fontId="2" fillId="103" borderId="0" applyNumberFormat="0" applyBorder="0" applyAlignment="0" applyProtection="0"/>
    <xf numFmtId="0" fontId="2" fillId="104" borderId="0" applyNumberFormat="0" applyBorder="0" applyAlignment="0" applyProtection="0"/>
    <xf numFmtId="0" fontId="89" fillId="106" borderId="0" applyNumberFormat="0" applyBorder="0" applyAlignment="0" applyProtection="0"/>
    <xf numFmtId="0" fontId="2" fillId="107" borderId="0" applyNumberFormat="0" applyBorder="0" applyAlignment="0" applyProtection="0"/>
    <xf numFmtId="0" fontId="2" fillId="108" borderId="0" applyNumberFormat="0" applyBorder="0" applyAlignment="0" applyProtection="0"/>
    <xf numFmtId="0" fontId="2" fillId="0" borderId="0"/>
    <xf numFmtId="0" fontId="91" fillId="81" borderId="0" applyNumberFormat="0" applyBorder="0" applyAlignment="0" applyProtection="0"/>
    <xf numFmtId="0" fontId="2" fillId="85" borderId="28" applyNumberFormat="0" applyFont="0" applyAlignment="0" applyProtection="0"/>
    <xf numFmtId="0" fontId="89" fillId="89" borderId="0" applyNumberFormat="0" applyBorder="0" applyAlignment="0" applyProtection="0"/>
    <xf numFmtId="0" fontId="89" fillId="93" borderId="0" applyNumberFormat="0" applyBorder="0" applyAlignment="0" applyProtection="0"/>
    <xf numFmtId="0" fontId="89" fillId="97" borderId="0" applyNumberFormat="0" applyBorder="0" applyAlignment="0" applyProtection="0"/>
    <xf numFmtId="0" fontId="89" fillId="101" borderId="0" applyNumberFormat="0" applyBorder="0" applyAlignment="0" applyProtection="0"/>
    <xf numFmtId="0" fontId="89" fillId="105" borderId="0" applyNumberFormat="0" applyBorder="0" applyAlignment="0" applyProtection="0"/>
    <xf numFmtId="0" fontId="89" fillId="109" borderId="0" applyNumberFormat="0" applyBorder="0" applyAlignment="0" applyProtection="0"/>
    <xf numFmtId="0" fontId="40" fillId="0" borderId="0"/>
    <xf numFmtId="0" fontId="1" fillId="0" borderId="0"/>
    <xf numFmtId="43" fontId="46" fillId="0" borderId="0" applyFont="0" applyFill="0" applyBorder="0" applyAlignment="0" applyProtection="0"/>
    <xf numFmtId="9" fontId="4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497">
    <xf numFmtId="0" fontId="0" fillId="0" borderId="0" xfId="0"/>
    <xf numFmtId="0" fontId="25" fillId="0" borderId="0" xfId="16" applyFont="1"/>
    <xf numFmtId="0" fontId="26" fillId="0" borderId="0" xfId="16" applyFont="1"/>
    <xf numFmtId="0" fontId="25" fillId="0" borderId="0" xfId="16" applyFont="1" applyAlignment="1">
      <alignment horizontal="right"/>
    </xf>
    <xf numFmtId="0" fontId="25" fillId="11" borderId="2" xfId="16" applyFont="1" applyFill="1" applyBorder="1" applyAlignment="1">
      <alignment horizontal="center" vertical="center" wrapText="1"/>
    </xf>
    <xf numFmtId="0" fontId="26" fillId="0" borderId="0" xfId="16" applyFont="1" applyAlignment="1">
      <alignment horizontal="center"/>
    </xf>
    <xf numFmtId="0" fontId="26" fillId="0" borderId="2" xfId="16" applyFont="1" applyBorder="1"/>
    <xf numFmtId="166" fontId="26" fillId="0" borderId="2" xfId="8" applyFont="1" applyBorder="1"/>
    <xf numFmtId="0" fontId="26" fillId="0" borderId="2" xfId="16" applyFont="1" applyBorder="1" applyAlignment="1">
      <alignment wrapText="1"/>
    </xf>
    <xf numFmtId="10" fontId="26" fillId="0" borderId="0" xfId="16" applyNumberFormat="1" applyFont="1"/>
    <xf numFmtId="0" fontId="26" fillId="0" borderId="0" xfId="16" applyFont="1" applyAlignment="1">
      <alignment horizontal="right"/>
    </xf>
    <xf numFmtId="0" fontId="26" fillId="0" borderId="2" xfId="16" applyFont="1" applyBorder="1" applyAlignment="1">
      <alignment horizontal="right"/>
    </xf>
    <xf numFmtId="0" fontId="34" fillId="0" borderId="0" xfId="0" applyFont="1"/>
    <xf numFmtId="49" fontId="34" fillId="0" borderId="0" xfId="0" applyNumberFormat="1" applyFont="1"/>
    <xf numFmtId="43" fontId="34" fillId="0" borderId="0" xfId="26" applyFont="1" applyFill="1"/>
    <xf numFmtId="166" fontId="26" fillId="0" borderId="2" xfId="8" applyFont="1" applyBorder="1" applyAlignment="1">
      <alignment horizontal="center"/>
    </xf>
    <xf numFmtId="0" fontId="35" fillId="12" borderId="0" xfId="0" applyFont="1" applyFill="1" applyAlignment="1" applyProtection="1">
      <alignment vertical="center"/>
      <protection hidden="1"/>
    </xf>
    <xf numFmtId="0" fontId="8" fillId="0" borderId="0" xfId="0" applyFont="1" applyAlignment="1" applyProtection="1">
      <alignment vertical="center"/>
      <protection hidden="1"/>
    </xf>
    <xf numFmtId="44" fontId="35" fillId="12" borderId="0" xfId="1" applyFont="1" applyFill="1" applyAlignment="1" applyProtection="1">
      <alignment horizontal="center" vertical="center"/>
      <protection hidden="1"/>
    </xf>
    <xf numFmtId="10" fontId="35" fillId="12" borderId="0" xfId="29" applyNumberFormat="1" applyFont="1" applyFill="1" applyAlignment="1" applyProtection="1">
      <alignment horizontal="center" vertical="center"/>
      <protection hidden="1"/>
    </xf>
    <xf numFmtId="0" fontId="7" fillId="0" borderId="0" xfId="0" applyFont="1" applyAlignment="1" applyProtection="1">
      <alignment vertical="center"/>
      <protection hidden="1"/>
    </xf>
    <xf numFmtId="0" fontId="35" fillId="0" borderId="0" xfId="0" applyFont="1" applyAlignment="1" applyProtection="1">
      <alignment vertical="center"/>
      <protection hidden="1"/>
    </xf>
    <xf numFmtId="0" fontId="42" fillId="0" borderId="0" xfId="0" applyFont="1" applyProtection="1">
      <protection hidden="1"/>
    </xf>
    <xf numFmtId="0" fontId="43" fillId="0" borderId="0" xfId="0" applyFont="1" applyAlignment="1" applyProtection="1">
      <alignment horizontal="center" vertical="center"/>
      <protection hidden="1"/>
    </xf>
    <xf numFmtId="0" fontId="42" fillId="0" borderId="0" xfId="0" applyFont="1" applyAlignment="1" applyProtection="1">
      <alignment vertical="center"/>
      <protection hidden="1"/>
    </xf>
    <xf numFmtId="0" fontId="7" fillId="0" borderId="0" xfId="0" applyFont="1" applyProtection="1">
      <protection hidden="1"/>
    </xf>
    <xf numFmtId="0" fontId="0" fillId="0" borderId="0" xfId="0" applyProtection="1">
      <protection hidden="1"/>
    </xf>
    <xf numFmtId="0" fontId="29" fillId="0" borderId="0" xfId="0" applyFont="1" applyAlignment="1" applyProtection="1">
      <alignment vertical="center"/>
      <protection hidden="1"/>
    </xf>
    <xf numFmtId="0" fontId="29" fillId="0" borderId="0" xfId="0" applyFont="1" applyAlignment="1" applyProtection="1">
      <alignment horizontal="center" vertical="center"/>
      <protection hidden="1"/>
    </xf>
    <xf numFmtId="168" fontId="29" fillId="0" borderId="0" xfId="26" applyNumberFormat="1" applyFont="1" applyBorder="1" applyAlignment="1" applyProtection="1">
      <alignment vertical="center"/>
      <protection hidden="1"/>
    </xf>
    <xf numFmtId="4" fontId="29" fillId="0" borderId="0" xfId="0" applyNumberFormat="1" applyFont="1" applyAlignment="1" applyProtection="1">
      <alignment vertical="center"/>
      <protection hidden="1"/>
    </xf>
    <xf numFmtId="0" fontId="32" fillId="0" borderId="0" xfId="0" applyFont="1" applyAlignment="1" applyProtection="1">
      <alignment vertical="center"/>
      <protection hidden="1"/>
    </xf>
    <xf numFmtId="0" fontId="30" fillId="0" borderId="0" xfId="0" applyFont="1" applyProtection="1">
      <protection hidden="1"/>
    </xf>
    <xf numFmtId="0" fontId="43" fillId="18" borderId="6" xfId="0" applyFont="1" applyFill="1" applyBorder="1" applyAlignment="1" applyProtection="1">
      <alignment horizontal="center" vertical="center" readingOrder="1"/>
      <protection hidden="1"/>
    </xf>
    <xf numFmtId="0" fontId="43" fillId="18" borderId="6" xfId="0" applyFont="1" applyFill="1" applyBorder="1" applyAlignment="1" applyProtection="1">
      <alignment horizontal="center" vertical="center" wrapText="1" readingOrder="1"/>
      <protection hidden="1"/>
    </xf>
    <xf numFmtId="43" fontId="43" fillId="18" borderId="6" xfId="26" applyFont="1" applyFill="1" applyBorder="1" applyAlignment="1" applyProtection="1">
      <alignment horizontal="center" vertical="center" readingOrder="1"/>
      <protection hidden="1"/>
    </xf>
    <xf numFmtId="43" fontId="43" fillId="18" borderId="6" xfId="0" applyNumberFormat="1" applyFont="1" applyFill="1" applyBorder="1" applyAlignment="1" applyProtection="1">
      <alignment horizontal="center" vertical="center" wrapText="1" readingOrder="1"/>
      <protection hidden="1"/>
    </xf>
    <xf numFmtId="43" fontId="22" fillId="0" borderId="0" xfId="0" applyNumberFormat="1" applyFont="1" applyAlignment="1" applyProtection="1">
      <alignment horizontal="left" vertical="center"/>
      <protection hidden="1"/>
    </xf>
    <xf numFmtId="43" fontId="22" fillId="12" borderId="0" xfId="1" applyNumberFormat="1" applyFont="1" applyFill="1" applyAlignment="1" applyProtection="1">
      <alignment horizontal="left" vertical="center" readingOrder="1"/>
      <protection hidden="1"/>
    </xf>
    <xf numFmtId="10" fontId="42" fillId="0" borderId="0" xfId="29" applyNumberFormat="1" applyFont="1" applyFill="1" applyBorder="1" applyAlignment="1" applyProtection="1">
      <alignment horizontal="center" vertical="center"/>
      <protection hidden="1"/>
    </xf>
    <xf numFmtId="0" fontId="42" fillId="0" borderId="0" xfId="0" applyFont="1" applyAlignment="1" applyProtection="1">
      <alignment horizontal="center" vertical="center"/>
      <protection hidden="1"/>
    </xf>
    <xf numFmtId="44" fontId="42" fillId="0" borderId="0" xfId="1" applyFont="1" applyFill="1" applyBorder="1" applyAlignment="1" applyProtection="1">
      <alignment horizontal="center" vertical="center"/>
      <protection hidden="1"/>
    </xf>
    <xf numFmtId="0" fontId="4" fillId="0" borderId="0" xfId="0" applyFont="1" applyAlignment="1" applyProtection="1">
      <alignment horizontal="center" vertical="center" readingOrder="1"/>
      <protection hidden="1"/>
    </xf>
    <xf numFmtId="0" fontId="35" fillId="0" borderId="0" xfId="0" applyFont="1" applyAlignment="1" applyProtection="1">
      <alignment horizontal="center" vertical="center"/>
      <protection hidden="1"/>
    </xf>
    <xf numFmtId="0" fontId="35" fillId="0" borderId="0" xfId="0" applyFont="1" applyAlignment="1" applyProtection="1">
      <alignment horizontal="center" vertical="center" readingOrder="1"/>
      <protection hidden="1"/>
    </xf>
    <xf numFmtId="44" fontId="42" fillId="0" borderId="0" xfId="0" applyNumberFormat="1" applyFont="1" applyAlignment="1" applyProtection="1">
      <alignment horizontal="center" vertical="center"/>
      <protection hidden="1"/>
    </xf>
    <xf numFmtId="10" fontId="42" fillId="0" borderId="0" xfId="0" applyNumberFormat="1" applyFont="1" applyAlignment="1" applyProtection="1">
      <alignment horizontal="center" vertical="center"/>
      <protection hidden="1"/>
    </xf>
    <xf numFmtId="0" fontId="42" fillId="0" borderId="0" xfId="0" applyFont="1" applyAlignment="1" applyProtection="1">
      <alignment horizontal="center"/>
      <protection hidden="1"/>
    </xf>
    <xf numFmtId="0" fontId="4" fillId="0" borderId="0" xfId="0" applyFont="1" applyAlignment="1" applyProtection="1">
      <alignment horizontal="center"/>
      <protection hidden="1"/>
    </xf>
    <xf numFmtId="0" fontId="22" fillId="0" borderId="0" xfId="0" applyFont="1"/>
    <xf numFmtId="0" fontId="27" fillId="0" borderId="0" xfId="0" applyFont="1"/>
    <xf numFmtId="0" fontId="27" fillId="0" borderId="0" xfId="0" applyFont="1" applyAlignment="1">
      <alignment horizontal="right" indent="1"/>
    </xf>
    <xf numFmtId="0" fontId="22" fillId="0" borderId="0" xfId="0" applyFont="1" applyAlignment="1">
      <alignment horizontal="left" indent="1"/>
    </xf>
    <xf numFmtId="0" fontId="27" fillId="0" borderId="17" xfId="0" applyFont="1" applyBorder="1" applyAlignment="1">
      <alignment horizontal="right" indent="1"/>
    </xf>
    <xf numFmtId="0" fontId="27" fillId="0" borderId="17" xfId="0" applyFont="1" applyBorder="1" applyAlignment="1">
      <alignment horizontal="right" wrapText="1" indent="1"/>
    </xf>
    <xf numFmtId="43" fontId="22" fillId="14" borderId="6" xfId="1" applyNumberFormat="1" applyFont="1" applyFill="1" applyBorder="1" applyAlignment="1" applyProtection="1">
      <alignment horizontal="right" vertical="center" wrapText="1" readingOrder="1"/>
      <protection hidden="1"/>
    </xf>
    <xf numFmtId="0" fontId="22" fillId="0" borderId="6" xfId="0" applyFont="1" applyBorder="1" applyAlignment="1" applyProtection="1">
      <alignment horizontal="left" vertical="center" wrapText="1"/>
      <protection hidden="1"/>
    </xf>
    <xf numFmtId="0" fontId="22" fillId="0" borderId="6" xfId="0" applyFont="1" applyBorder="1" applyAlignment="1" applyProtection="1">
      <alignment horizontal="left" vertical="center"/>
      <protection hidden="1"/>
    </xf>
    <xf numFmtId="43" fontId="22" fillId="0" borderId="6" xfId="0" applyNumberFormat="1" applyFont="1" applyBorder="1" applyAlignment="1" applyProtection="1">
      <alignment horizontal="left" vertical="center"/>
      <protection hidden="1"/>
    </xf>
    <xf numFmtId="0" fontId="22" fillId="0" borderId="6" xfId="0" applyFont="1" applyBorder="1" applyAlignment="1" applyProtection="1">
      <alignment vertical="center"/>
      <protection hidden="1"/>
    </xf>
    <xf numFmtId="0" fontId="22" fillId="12" borderId="6" xfId="0" applyFont="1" applyFill="1" applyBorder="1" applyAlignment="1" applyProtection="1">
      <alignment horizontal="left" vertical="center" wrapText="1" readingOrder="1"/>
      <protection hidden="1"/>
    </xf>
    <xf numFmtId="0" fontId="22" fillId="12" borderId="6" xfId="0" applyFont="1" applyFill="1" applyBorder="1" applyAlignment="1" applyProtection="1">
      <alignment horizontal="center" vertical="center" readingOrder="1"/>
      <protection hidden="1"/>
    </xf>
    <xf numFmtId="43" fontId="22" fillId="12" borderId="6" xfId="0" applyNumberFormat="1" applyFont="1" applyFill="1" applyBorder="1" applyAlignment="1" applyProtection="1">
      <alignment horizontal="center" vertical="center" readingOrder="1"/>
      <protection hidden="1"/>
    </xf>
    <xf numFmtId="44" fontId="22" fillId="12" borderId="6" xfId="0" applyNumberFormat="1" applyFont="1" applyFill="1" applyBorder="1" applyAlignment="1" applyProtection="1">
      <alignment horizontal="left" vertical="center" wrapText="1" readingOrder="1"/>
      <protection hidden="1"/>
    </xf>
    <xf numFmtId="9" fontId="22" fillId="0" borderId="6" xfId="29" applyFont="1" applyBorder="1" applyAlignment="1" applyProtection="1">
      <alignment horizontal="center" vertical="center"/>
      <protection hidden="1"/>
    </xf>
    <xf numFmtId="0" fontId="22" fillId="0" borderId="6" xfId="0" applyFont="1" applyBorder="1" applyAlignment="1" applyProtection="1">
      <alignment horizontal="center" vertical="center"/>
      <protection hidden="1"/>
    </xf>
    <xf numFmtId="43" fontId="22" fillId="0" borderId="6" xfId="26" applyFont="1" applyBorder="1" applyAlignment="1" applyProtection="1">
      <alignment horizontal="center" vertical="center"/>
      <protection hidden="1"/>
    </xf>
    <xf numFmtId="43" fontId="22" fillId="12" borderId="6" xfId="26" applyFont="1" applyFill="1" applyBorder="1" applyAlignment="1" applyProtection="1">
      <alignment horizontal="center" vertical="center" readingOrder="1"/>
      <protection hidden="1"/>
    </xf>
    <xf numFmtId="43" fontId="43" fillId="18" borderId="16" xfId="1" applyNumberFormat="1" applyFont="1" applyFill="1" applyBorder="1" applyAlignment="1" applyProtection="1">
      <alignment horizontal="center" vertical="center" wrapText="1" readingOrder="1"/>
      <protection hidden="1"/>
    </xf>
    <xf numFmtId="0" fontId="36" fillId="12" borderId="6" xfId="0" applyFont="1" applyFill="1" applyBorder="1" applyAlignment="1" applyProtection="1">
      <alignment horizontal="right" vertical="center" readingOrder="1"/>
      <protection hidden="1"/>
    </xf>
    <xf numFmtId="0" fontId="70" fillId="0" borderId="0" xfId="0" applyFont="1"/>
    <xf numFmtId="0" fontId="71" fillId="0" borderId="0" xfId="0" applyFont="1"/>
    <xf numFmtId="0" fontId="29" fillId="21" borderId="0" xfId="0" applyFont="1" applyFill="1" applyAlignment="1" applyProtection="1">
      <alignment horizontal="left" vertical="center" wrapText="1"/>
      <protection hidden="1"/>
    </xf>
    <xf numFmtId="0" fontId="29" fillId="21" borderId="0" xfId="0" applyFont="1" applyFill="1" applyAlignment="1" applyProtection="1">
      <alignment horizontal="center" vertical="center" wrapText="1"/>
      <protection hidden="1"/>
    </xf>
    <xf numFmtId="44" fontId="35" fillId="12" borderId="0" xfId="1" applyFont="1" applyFill="1" applyBorder="1" applyAlignment="1" applyProtection="1">
      <alignment vertical="center"/>
      <protection hidden="1"/>
    </xf>
    <xf numFmtId="4" fontId="35" fillId="12" borderId="0" xfId="0" applyNumberFormat="1" applyFont="1" applyFill="1" applyAlignment="1" applyProtection="1">
      <alignment horizontal="center" vertical="center"/>
      <protection hidden="1"/>
    </xf>
    <xf numFmtId="44" fontId="35" fillId="12" borderId="0" xfId="1" applyFont="1" applyFill="1" applyBorder="1" applyAlignment="1" applyProtection="1">
      <alignment horizontal="center" vertical="center"/>
      <protection hidden="1"/>
    </xf>
    <xf numFmtId="10" fontId="35" fillId="12" borderId="0" xfId="29" applyNumberFormat="1" applyFont="1" applyFill="1" applyBorder="1" applyAlignment="1" applyProtection="1">
      <alignment horizontal="center" vertical="center"/>
      <protection hidden="1"/>
    </xf>
    <xf numFmtId="0" fontId="35" fillId="13" borderId="0" xfId="0" applyFont="1" applyFill="1" applyAlignment="1" applyProtection="1">
      <alignment vertical="center" readingOrder="1"/>
      <protection hidden="1"/>
    </xf>
    <xf numFmtId="0" fontId="37" fillId="13" borderId="0" xfId="0" applyFont="1" applyFill="1" applyAlignment="1" applyProtection="1">
      <alignment vertical="center" readingOrder="1"/>
      <protection hidden="1"/>
    </xf>
    <xf numFmtId="4" fontId="38" fillId="17" borderId="0" xfId="0" applyNumberFormat="1" applyFont="1" applyFill="1" applyAlignment="1" applyProtection="1">
      <alignment horizontal="center" vertical="center"/>
      <protection hidden="1"/>
    </xf>
    <xf numFmtId="168" fontId="38" fillId="17" borderId="0" xfId="26" applyNumberFormat="1" applyFont="1" applyFill="1" applyBorder="1" applyAlignment="1" applyProtection="1">
      <alignment horizontal="center" vertical="center"/>
      <protection hidden="1"/>
    </xf>
    <xf numFmtId="0" fontId="25" fillId="24" borderId="0" xfId="0" applyFont="1" applyFill="1" applyAlignment="1" applyProtection="1">
      <alignment horizontal="center" vertical="center"/>
      <protection hidden="1"/>
    </xf>
    <xf numFmtId="44" fontId="25" fillId="24" borderId="0" xfId="1" applyFont="1" applyFill="1" applyBorder="1" applyAlignment="1" applyProtection="1">
      <alignment vertical="center"/>
      <protection hidden="1"/>
    </xf>
    <xf numFmtId="0" fontId="33" fillId="71" borderId="0" xfId="0" applyFont="1" applyFill="1" applyAlignment="1" applyProtection="1">
      <alignment horizontal="center" vertical="center"/>
      <protection hidden="1"/>
    </xf>
    <xf numFmtId="168" fontId="33" fillId="71" borderId="0" xfId="26" applyNumberFormat="1" applyFont="1" applyFill="1" applyBorder="1" applyAlignment="1" applyProtection="1">
      <alignment horizontal="center" vertical="center"/>
      <protection hidden="1"/>
    </xf>
    <xf numFmtId="4" fontId="33" fillId="71" borderId="0" xfId="0" applyNumberFormat="1" applyFont="1" applyFill="1" applyAlignment="1" applyProtection="1">
      <alignment horizontal="center" vertical="center"/>
      <protection hidden="1"/>
    </xf>
    <xf numFmtId="44" fontId="29" fillId="21" borderId="0" xfId="1" applyFont="1" applyFill="1" applyBorder="1" applyAlignment="1" applyProtection="1">
      <alignment horizontal="center" vertical="center"/>
      <protection hidden="1"/>
    </xf>
    <xf numFmtId="0" fontId="33" fillId="16" borderId="0" xfId="0" applyFont="1" applyFill="1" applyAlignment="1" applyProtection="1">
      <alignment horizontal="right" vertical="center"/>
      <protection hidden="1"/>
    </xf>
    <xf numFmtId="44" fontId="33" fillId="16" borderId="0" xfId="1" applyFont="1" applyFill="1" applyBorder="1" applyAlignment="1" applyProtection="1">
      <alignment horizontal="center" vertical="center"/>
      <protection hidden="1"/>
    </xf>
    <xf numFmtId="44" fontId="29" fillId="21" borderId="0" xfId="1" applyFont="1" applyFill="1" applyBorder="1" applyAlignment="1" applyProtection="1">
      <alignment horizontal="center" vertical="center" wrapText="1"/>
      <protection hidden="1"/>
    </xf>
    <xf numFmtId="164" fontId="72" fillId="22" borderId="0" xfId="0" applyNumberFormat="1" applyFont="1" applyFill="1" applyAlignment="1">
      <alignment horizontal="center" vertical="center"/>
    </xf>
    <xf numFmtId="49" fontId="72" fillId="22" borderId="0" xfId="0" applyNumberFormat="1" applyFont="1" applyFill="1" applyAlignment="1">
      <alignment horizontal="center" vertical="center"/>
    </xf>
    <xf numFmtId="49" fontId="34" fillId="0" borderId="0" xfId="0" applyNumberFormat="1" applyFont="1" applyAlignment="1">
      <alignment horizontal="left" vertical="center"/>
    </xf>
    <xf numFmtId="49" fontId="34" fillId="0" borderId="0" xfId="0" applyNumberFormat="1" applyFont="1" applyAlignment="1">
      <alignment horizontal="center" vertical="center"/>
    </xf>
    <xf numFmtId="0" fontId="72" fillId="15" borderId="0" xfId="0" applyFont="1" applyFill="1" applyAlignment="1">
      <alignment horizontal="center" vertical="center"/>
    </xf>
    <xf numFmtId="17" fontId="72" fillId="15" borderId="0" xfId="0" quotePrefix="1" applyNumberFormat="1" applyFont="1" applyFill="1" applyAlignment="1">
      <alignment horizontal="center" vertical="center"/>
    </xf>
    <xf numFmtId="164" fontId="72" fillId="22" borderId="0" xfId="0" applyNumberFormat="1" applyFont="1" applyFill="1" applyAlignment="1">
      <alignment horizontal="center" vertical="center" wrapText="1"/>
    </xf>
    <xf numFmtId="0" fontId="34" fillId="0" borderId="0" xfId="0" applyFont="1" applyAlignment="1">
      <alignment horizontal="center"/>
    </xf>
    <xf numFmtId="0" fontId="34" fillId="0" borderId="0" xfId="0" applyFont="1" applyAlignment="1">
      <alignment horizontal="left"/>
    </xf>
    <xf numFmtId="44" fontId="34" fillId="0" borderId="0" xfId="1" applyFont="1" applyBorder="1" applyAlignment="1">
      <alignment horizontal="center"/>
    </xf>
    <xf numFmtId="44" fontId="34" fillId="0" borderId="0" xfId="1" applyFont="1" applyAlignment="1">
      <alignment horizontal="center"/>
    </xf>
    <xf numFmtId="44" fontId="34" fillId="0" borderId="0" xfId="1" applyFont="1" applyFill="1" applyBorder="1" applyAlignment="1">
      <alignment horizontal="center" vertical="top"/>
    </xf>
    <xf numFmtId="44" fontId="34" fillId="0" borderId="0" xfId="0" applyNumberFormat="1" applyFont="1" applyAlignment="1">
      <alignment horizontal="center"/>
    </xf>
    <xf numFmtId="49" fontId="70" fillId="15" borderId="0" xfId="0" applyNumberFormat="1" applyFont="1" applyFill="1" applyAlignment="1">
      <alignment horizontal="center" vertical="center"/>
    </xf>
    <xf numFmtId="49" fontId="71" fillId="0" borderId="0" xfId="0" applyNumberFormat="1" applyFont="1" applyAlignment="1">
      <alignment horizontal="left" vertical="center"/>
    </xf>
    <xf numFmtId="49" fontId="71" fillId="0" borderId="0" xfId="0" applyNumberFormat="1" applyFont="1" applyAlignment="1">
      <alignment vertical="center"/>
    </xf>
    <xf numFmtId="49" fontId="71" fillId="0" borderId="0" xfId="0" applyNumberFormat="1" applyFont="1" applyAlignment="1">
      <alignment horizontal="center" vertical="center"/>
    </xf>
    <xf numFmtId="44" fontId="71" fillId="0" borderId="0" xfId="1" applyFont="1" applyFill="1" applyBorder="1" applyAlignment="1">
      <alignment horizontal="center" vertical="center"/>
    </xf>
    <xf numFmtId="49" fontId="70" fillId="0" borderId="0" xfId="0" applyNumberFormat="1" applyFont="1" applyAlignment="1">
      <alignment horizontal="left" vertical="center"/>
    </xf>
    <xf numFmtId="49" fontId="70" fillId="0" borderId="0" xfId="0" applyNumberFormat="1" applyFont="1" applyAlignment="1">
      <alignment horizontal="center" vertical="center"/>
    </xf>
    <xf numFmtId="0" fontId="71" fillId="0" borderId="0" xfId="0" applyFont="1" applyAlignment="1">
      <alignment horizontal="center" vertical="center"/>
    </xf>
    <xf numFmtId="0" fontId="71" fillId="0" borderId="0" xfId="0" applyFont="1" applyAlignment="1">
      <alignment vertical="center"/>
    </xf>
    <xf numFmtId="0" fontId="71" fillId="0" borderId="0" xfId="0" applyFont="1" applyAlignment="1">
      <alignment horizontal="center"/>
    </xf>
    <xf numFmtId="0" fontId="70" fillId="0" borderId="0" xfId="0" applyFont="1" applyAlignment="1">
      <alignment horizontal="center"/>
    </xf>
    <xf numFmtId="0" fontId="22" fillId="0" borderId="0" xfId="0" applyFont="1" applyAlignment="1">
      <alignment horizontal="center"/>
    </xf>
    <xf numFmtId="0" fontId="27" fillId="22" borderId="17" xfId="0" applyFont="1" applyFill="1" applyBorder="1" applyAlignment="1">
      <alignment horizontal="center"/>
    </xf>
    <xf numFmtId="0" fontId="22" fillId="73" borderId="17" xfId="0" applyFont="1" applyFill="1" applyBorder="1" applyAlignment="1">
      <alignment horizontal="center"/>
    </xf>
    <xf numFmtId="0" fontId="25" fillId="74" borderId="0" xfId="0" applyFont="1" applyFill="1" applyAlignment="1" applyProtection="1">
      <alignment horizontal="center" vertical="center" wrapText="1"/>
      <protection hidden="1"/>
    </xf>
    <xf numFmtId="0" fontId="29" fillId="13" borderId="0" xfId="0" applyFont="1" applyFill="1" applyAlignment="1" applyProtection="1">
      <alignment horizontal="center" vertical="center" readingOrder="1"/>
      <protection hidden="1"/>
    </xf>
    <xf numFmtId="168" fontId="29" fillId="13" borderId="0" xfId="26" applyNumberFormat="1" applyFont="1" applyFill="1" applyBorder="1" applyAlignment="1" applyProtection="1">
      <alignment horizontal="center" vertical="center" readingOrder="1"/>
      <protection hidden="1"/>
    </xf>
    <xf numFmtId="0" fontId="22" fillId="0" borderId="6" xfId="0" applyFont="1" applyBorder="1" applyAlignment="1" applyProtection="1">
      <alignment horizontal="center" vertical="center" readingOrder="1"/>
      <protection hidden="1"/>
    </xf>
    <xf numFmtId="0" fontId="22" fillId="0" borderId="6" xfId="0" applyFont="1" applyBorder="1" applyAlignment="1" applyProtection="1">
      <alignment horizontal="left" vertical="center" wrapText="1" readingOrder="1"/>
      <protection hidden="1"/>
    </xf>
    <xf numFmtId="0" fontId="22" fillId="0" borderId="6" xfId="0" applyFont="1" applyBorder="1" applyAlignment="1" applyProtection="1">
      <alignment horizontal="center" vertical="center" wrapText="1" readingOrder="1"/>
      <protection hidden="1"/>
    </xf>
    <xf numFmtId="43" fontId="22" fillId="0" borderId="6" xfId="26" applyFont="1" applyFill="1" applyBorder="1" applyAlignment="1" applyProtection="1">
      <alignment horizontal="center" vertical="center" readingOrder="1"/>
      <protection hidden="1"/>
    </xf>
    <xf numFmtId="43" fontId="22" fillId="0" borderId="6" xfId="1" applyNumberFormat="1" applyFont="1" applyFill="1" applyBorder="1" applyAlignment="1" applyProtection="1">
      <alignment horizontal="right" vertical="center" wrapText="1" readingOrder="1"/>
      <protection hidden="1"/>
    </xf>
    <xf numFmtId="43" fontId="22" fillId="0" borderId="16" xfId="1" applyNumberFormat="1" applyFont="1" applyFill="1" applyBorder="1" applyAlignment="1" applyProtection="1">
      <alignment horizontal="right" vertical="center" readingOrder="1"/>
      <protection hidden="1"/>
    </xf>
    <xf numFmtId="0" fontId="22" fillId="0" borderId="0" xfId="0" applyFont="1" applyAlignment="1" applyProtection="1">
      <alignment horizontal="center" vertical="center"/>
      <protection hidden="1"/>
    </xf>
    <xf numFmtId="44" fontId="72" fillId="22" borderId="0" xfId="0" applyNumberFormat="1" applyFont="1" applyFill="1" applyAlignment="1">
      <alignment horizontal="center" vertical="center" wrapText="1"/>
    </xf>
    <xf numFmtId="44" fontId="71" fillId="0" borderId="0" xfId="1" applyFont="1" applyBorder="1" applyAlignment="1">
      <alignment horizontal="center" vertical="center"/>
    </xf>
    <xf numFmtId="44" fontId="71" fillId="0" borderId="0" xfId="1" applyFont="1" applyBorder="1" applyAlignment="1">
      <alignment horizontal="center"/>
    </xf>
    <xf numFmtId="0" fontId="35" fillId="21" borderId="6" xfId="0" applyFont="1" applyFill="1" applyBorder="1" applyAlignment="1" applyProtection="1">
      <alignment vertical="center" readingOrder="1"/>
      <protection hidden="1"/>
    </xf>
    <xf numFmtId="0" fontId="43" fillId="0" borderId="6" xfId="0" applyFont="1" applyBorder="1" applyAlignment="1" applyProtection="1">
      <alignment horizontal="right" vertical="center" readingOrder="1"/>
      <protection hidden="1"/>
    </xf>
    <xf numFmtId="4" fontId="43" fillId="0" borderId="6" xfId="0" applyNumberFormat="1" applyFont="1" applyBorder="1" applyAlignment="1" applyProtection="1">
      <alignment horizontal="right" vertical="center" wrapText="1" readingOrder="1"/>
      <protection hidden="1"/>
    </xf>
    <xf numFmtId="10" fontId="42" fillId="0" borderId="6" xfId="0" applyNumberFormat="1" applyFont="1" applyBorder="1" applyAlignment="1" applyProtection="1">
      <alignment horizontal="center" vertical="center" wrapText="1" readingOrder="1"/>
      <protection hidden="1"/>
    </xf>
    <xf numFmtId="4" fontId="43" fillId="0" borderId="6" xfId="0" applyNumberFormat="1" applyFont="1" applyBorder="1" applyAlignment="1" applyProtection="1">
      <alignment horizontal="right" vertical="center" readingOrder="1"/>
      <protection hidden="1"/>
    </xf>
    <xf numFmtId="10" fontId="42" fillId="0" borderId="6" xfId="0" applyNumberFormat="1" applyFont="1" applyBorder="1" applyAlignment="1" applyProtection="1">
      <alignment horizontal="center" vertical="center" readingOrder="1"/>
      <protection hidden="1"/>
    </xf>
    <xf numFmtId="17" fontId="42" fillId="0" borderId="6" xfId="0" applyNumberFormat="1" applyFont="1" applyBorder="1" applyAlignment="1" applyProtection="1">
      <alignment horizontal="center" vertical="center" wrapText="1" readingOrder="1"/>
      <protection hidden="1"/>
    </xf>
    <xf numFmtId="17" fontId="42" fillId="0" borderId="6" xfId="0" quotePrefix="1" applyNumberFormat="1" applyFont="1" applyBorder="1" applyAlignment="1" applyProtection="1">
      <alignment horizontal="center" vertical="center" readingOrder="1"/>
      <protection hidden="1"/>
    </xf>
    <xf numFmtId="17" fontId="70" fillId="15" borderId="0" xfId="0" quotePrefix="1" applyNumberFormat="1" applyFont="1" applyFill="1" applyAlignment="1">
      <alignment horizontal="center" vertical="center"/>
    </xf>
    <xf numFmtId="43" fontId="39" fillId="0" borderId="17" xfId="26" applyFont="1" applyFill="1" applyBorder="1" applyAlignment="1" applyProtection="1">
      <alignment vertical="center"/>
      <protection hidden="1"/>
    </xf>
    <xf numFmtId="0" fontId="74" fillId="0" borderId="0" xfId="0" applyFont="1"/>
    <xf numFmtId="0" fontId="90" fillId="0" borderId="0" xfId="0" applyFont="1" applyAlignment="1">
      <alignment horizontal="left"/>
    </xf>
    <xf numFmtId="0" fontId="36" fillId="12" borderId="17" xfId="0" applyFont="1" applyFill="1" applyBorder="1" applyAlignment="1" applyProtection="1">
      <alignment horizontal="right" vertical="center" readingOrder="1"/>
      <protection hidden="1"/>
    </xf>
    <xf numFmtId="0" fontId="41" fillId="20" borderId="17" xfId="0" applyFont="1" applyFill="1" applyBorder="1" applyAlignment="1" applyProtection="1">
      <alignment horizontal="center" vertical="center"/>
      <protection hidden="1"/>
    </xf>
    <xf numFmtId="0" fontId="39" fillId="14" borderId="17" xfId="0" applyFont="1" applyFill="1" applyBorder="1" applyAlignment="1" applyProtection="1">
      <alignment horizontal="center" vertical="center"/>
      <protection hidden="1"/>
    </xf>
    <xf numFmtId="43" fontId="41" fillId="14" borderId="17" xfId="26" applyFont="1" applyFill="1" applyBorder="1" applyAlignment="1" applyProtection="1">
      <alignment horizontal="center" vertical="center"/>
      <protection hidden="1"/>
    </xf>
    <xf numFmtId="0" fontId="41" fillId="19" borderId="17" xfId="0" applyFont="1" applyFill="1" applyBorder="1" applyAlignment="1" applyProtection="1">
      <alignment horizontal="center" vertical="center"/>
      <protection hidden="1"/>
    </xf>
    <xf numFmtId="0" fontId="41" fillId="19" borderId="17" xfId="0" applyFont="1" applyFill="1" applyBorder="1" applyAlignment="1" applyProtection="1">
      <alignment horizontal="center" vertical="center" wrapText="1"/>
      <protection hidden="1"/>
    </xf>
    <xf numFmtId="43" fontId="41" fillId="19" borderId="17" xfId="26" applyFont="1" applyFill="1" applyBorder="1" applyAlignment="1" applyProtection="1">
      <alignment horizontal="center" vertical="center"/>
      <protection hidden="1"/>
    </xf>
    <xf numFmtId="43" fontId="39" fillId="0" borderId="17" xfId="26" applyFont="1" applyFill="1" applyBorder="1" applyAlignment="1" applyProtection="1">
      <alignment horizontal="center" vertical="center"/>
      <protection hidden="1"/>
    </xf>
    <xf numFmtId="0" fontId="32" fillId="0" borderId="17" xfId="0" applyFont="1" applyBorder="1" applyAlignment="1" applyProtection="1">
      <alignment horizontal="left" vertical="center"/>
      <protection hidden="1"/>
    </xf>
    <xf numFmtId="0" fontId="32" fillId="0" borderId="17" xfId="0" applyFont="1" applyBorder="1" applyAlignment="1" applyProtection="1">
      <alignment vertical="center"/>
      <protection hidden="1"/>
    </xf>
    <xf numFmtId="43" fontId="39" fillId="78" borderId="17" xfId="26" applyFont="1" applyFill="1" applyBorder="1" applyAlignment="1" applyProtection="1">
      <alignment horizontal="center" vertical="center"/>
      <protection hidden="1"/>
    </xf>
    <xf numFmtId="0" fontId="88" fillId="110" borderId="2" xfId="0" applyFont="1" applyFill="1" applyBorder="1" applyAlignment="1">
      <alignment horizontal="left" wrapText="1"/>
    </xf>
    <xf numFmtId="0" fontId="88" fillId="110" borderId="2" xfId="0" applyFont="1" applyFill="1" applyBorder="1" applyAlignment="1">
      <alignment horizontal="center" wrapText="1"/>
    </xf>
    <xf numFmtId="0" fontId="0" fillId="0" borderId="2" xfId="0" applyBorder="1" applyAlignment="1">
      <alignment vertical="top" wrapText="1"/>
    </xf>
    <xf numFmtId="0" fontId="0" fillId="0" borderId="2" xfId="0" applyBorder="1" applyAlignment="1">
      <alignment horizontal="center" vertical="top" wrapText="1"/>
    </xf>
    <xf numFmtId="0" fontId="0" fillId="0" borderId="2" xfId="0" applyBorder="1" applyAlignment="1">
      <alignment horizontal="right" vertical="top" wrapText="1"/>
    </xf>
    <xf numFmtId="0" fontId="0" fillId="0" borderId="30" xfId="0" applyBorder="1"/>
    <xf numFmtId="0" fontId="0" fillId="0" borderId="31" xfId="0" applyBorder="1"/>
    <xf numFmtId="4" fontId="0" fillId="0" borderId="2" xfId="0" applyNumberFormat="1" applyBorder="1" applyAlignment="1">
      <alignment horizontal="right" vertical="top" wrapText="1"/>
    </xf>
    <xf numFmtId="0" fontId="88" fillId="0" borderId="2" xfId="0" applyFont="1" applyBorder="1" applyAlignment="1">
      <alignment horizontal="left" vertical="top" wrapText="1"/>
    </xf>
    <xf numFmtId="0" fontId="0" fillId="0" borderId="2" xfId="0" applyBorder="1" applyAlignment="1">
      <alignment horizontal="left" vertical="top" wrapText="1"/>
    </xf>
    <xf numFmtId="0" fontId="35" fillId="21" borderId="16" xfId="0" applyFont="1" applyFill="1" applyBorder="1" applyAlignment="1" applyProtection="1">
      <alignment vertical="center" readingOrder="1"/>
      <protection hidden="1"/>
    </xf>
    <xf numFmtId="0" fontId="38" fillId="17" borderId="17" xfId="0" applyFont="1" applyFill="1" applyBorder="1" applyAlignment="1" applyProtection="1">
      <alignment horizontal="center" vertical="center"/>
      <protection hidden="1"/>
    </xf>
    <xf numFmtId="4" fontId="38" fillId="17" borderId="17" xfId="0" applyNumberFormat="1" applyFont="1" applyFill="1" applyBorder="1" applyAlignment="1" applyProtection="1">
      <alignment horizontal="center" vertical="center"/>
      <protection hidden="1"/>
    </xf>
    <xf numFmtId="0" fontId="30" fillId="24" borderId="17" xfId="0" applyFont="1" applyFill="1" applyBorder="1" applyAlignment="1" applyProtection="1">
      <alignment horizontal="center" vertical="center"/>
      <protection hidden="1"/>
    </xf>
    <xf numFmtId="4" fontId="30" fillId="74" borderId="17" xfId="0" applyNumberFormat="1" applyFont="1" applyFill="1" applyBorder="1" applyAlignment="1" applyProtection="1">
      <alignment horizontal="center" vertical="center"/>
      <protection hidden="1"/>
    </xf>
    <xf numFmtId="44" fontId="31" fillId="24" borderId="17" xfId="1" applyFont="1" applyFill="1" applyBorder="1" applyAlignment="1" applyProtection="1">
      <alignment vertical="center"/>
      <protection hidden="1"/>
    </xf>
    <xf numFmtId="0" fontId="30" fillId="0" borderId="17" xfId="0" applyFont="1" applyBorder="1" applyProtection="1">
      <protection hidden="1"/>
    </xf>
    <xf numFmtId="0" fontId="30" fillId="0" borderId="17" xfId="0" applyFont="1" applyBorder="1" applyAlignment="1" applyProtection="1">
      <alignment horizontal="center"/>
      <protection hidden="1"/>
    </xf>
    <xf numFmtId="0" fontId="33" fillId="16" borderId="17" xfId="0" applyFont="1" applyFill="1" applyBorder="1" applyAlignment="1" applyProtection="1">
      <alignment horizontal="center" vertical="center"/>
      <protection hidden="1"/>
    </xf>
    <xf numFmtId="17" fontId="33" fillId="70" borderId="17" xfId="0" applyNumberFormat="1" applyFont="1" applyFill="1" applyBorder="1" applyAlignment="1" applyProtection="1">
      <alignment horizontal="center" vertical="center"/>
      <protection hidden="1"/>
    </xf>
    <xf numFmtId="0" fontId="30" fillId="13" borderId="17" xfId="0" applyFont="1" applyFill="1" applyBorder="1" applyAlignment="1" applyProtection="1">
      <alignment horizontal="center" vertical="center"/>
      <protection hidden="1"/>
    </xf>
    <xf numFmtId="0" fontId="30" fillId="13" borderId="17" xfId="0" applyFont="1" applyFill="1" applyBorder="1" applyAlignment="1" applyProtection="1">
      <alignment horizontal="center" vertical="center" wrapText="1"/>
      <protection hidden="1"/>
    </xf>
    <xf numFmtId="44" fontId="30" fillId="13" borderId="17" xfId="1" applyFont="1" applyFill="1" applyBorder="1" applyAlignment="1" applyProtection="1">
      <alignment horizontal="center" vertical="center"/>
      <protection hidden="1"/>
    </xf>
    <xf numFmtId="0" fontId="42" fillId="19" borderId="17" xfId="0" applyFont="1" applyFill="1" applyBorder="1" applyAlignment="1" applyProtection="1">
      <alignment horizontal="left" vertical="center"/>
      <protection hidden="1"/>
    </xf>
    <xf numFmtId="0" fontId="42" fillId="19" borderId="17" xfId="0" applyFont="1" applyFill="1" applyBorder="1" applyAlignment="1" applyProtection="1">
      <alignment horizontal="center" vertical="center" wrapText="1"/>
      <protection hidden="1"/>
    </xf>
    <xf numFmtId="0" fontId="31" fillId="69" borderId="17" xfId="0" applyFont="1" applyFill="1" applyBorder="1" applyAlignment="1" applyProtection="1">
      <alignment vertical="center"/>
      <protection hidden="1"/>
    </xf>
    <xf numFmtId="44" fontId="30" fillId="69" borderId="17" xfId="1" applyFont="1" applyFill="1" applyBorder="1" applyAlignment="1" applyProtection="1">
      <alignment vertical="center"/>
      <protection hidden="1"/>
    </xf>
    <xf numFmtId="175" fontId="42" fillId="0" borderId="0" xfId="0" applyNumberFormat="1" applyFont="1" applyAlignment="1" applyProtection="1">
      <alignment horizontal="center" vertical="center"/>
      <protection hidden="1"/>
    </xf>
    <xf numFmtId="0" fontId="43" fillId="22" borderId="17" xfId="0" applyFont="1" applyFill="1" applyBorder="1" applyAlignment="1" applyProtection="1">
      <alignment horizontal="center" vertical="center"/>
      <protection hidden="1"/>
    </xf>
    <xf numFmtId="169" fontId="43" fillId="22" borderId="17" xfId="0" applyNumberFormat="1" applyFont="1" applyFill="1" applyBorder="1" applyAlignment="1" applyProtection="1">
      <alignment horizontal="center" vertical="center"/>
      <protection hidden="1"/>
    </xf>
    <xf numFmtId="43" fontId="30" fillId="23" borderId="17" xfId="1" applyNumberFormat="1" applyFont="1" applyFill="1" applyBorder="1" applyAlignment="1" applyProtection="1">
      <alignment horizontal="center" vertical="center"/>
      <protection hidden="1"/>
    </xf>
    <xf numFmtId="43" fontId="30" fillId="23" borderId="17" xfId="1" applyNumberFormat="1" applyFont="1" applyFill="1" applyBorder="1" applyAlignment="1" applyProtection="1">
      <alignment horizontal="justify" vertical="center"/>
      <protection hidden="1"/>
    </xf>
    <xf numFmtId="10" fontId="30" fillId="23" borderId="17" xfId="1" applyNumberFormat="1" applyFont="1" applyFill="1" applyBorder="1" applyAlignment="1" applyProtection="1">
      <alignment horizontal="center" vertical="center"/>
      <protection hidden="1"/>
    </xf>
    <xf numFmtId="10" fontId="43" fillId="13" borderId="17" xfId="29" applyNumberFormat="1" applyFont="1" applyFill="1" applyBorder="1" applyAlignment="1" applyProtection="1">
      <alignment horizontal="center" vertical="center" readingOrder="1"/>
      <protection hidden="1"/>
    </xf>
    <xf numFmtId="43" fontId="42" fillId="0" borderId="17" xfId="1" applyNumberFormat="1" applyFont="1" applyFill="1" applyBorder="1" applyAlignment="1" applyProtection="1">
      <alignment horizontal="center" vertical="center"/>
      <protection hidden="1"/>
    </xf>
    <xf numFmtId="43" fontId="42" fillId="19" borderId="17" xfId="1" applyNumberFormat="1" applyFont="1" applyFill="1" applyBorder="1" applyAlignment="1" applyProtection="1">
      <alignment vertical="center"/>
      <protection hidden="1"/>
    </xf>
    <xf numFmtId="10" fontId="42" fillId="0" borderId="17" xfId="29" applyNumberFormat="1" applyFont="1" applyFill="1" applyBorder="1" applyAlignment="1" applyProtection="1">
      <alignment horizontal="center" vertical="center"/>
      <protection hidden="1"/>
    </xf>
    <xf numFmtId="10" fontId="42" fillId="19" borderId="17" xfId="29" applyNumberFormat="1" applyFont="1" applyFill="1" applyBorder="1" applyAlignment="1" applyProtection="1">
      <alignment horizontal="center" vertical="center"/>
      <protection hidden="1"/>
    </xf>
    <xf numFmtId="0" fontId="43" fillId="0" borderId="17" xfId="0" applyFont="1" applyBorder="1" applyAlignment="1" applyProtection="1">
      <alignment vertical="center"/>
      <protection hidden="1"/>
    </xf>
    <xf numFmtId="43" fontId="42" fillId="22" borderId="17" xfId="0" applyNumberFormat="1" applyFont="1" applyFill="1" applyBorder="1" applyAlignment="1" applyProtection="1">
      <alignment vertical="center"/>
      <protection hidden="1"/>
    </xf>
    <xf numFmtId="10" fontId="42" fillId="22" borderId="17" xfId="0" applyNumberFormat="1" applyFont="1" applyFill="1" applyBorder="1" applyAlignment="1" applyProtection="1">
      <alignment horizontal="center" vertical="center"/>
      <protection hidden="1"/>
    </xf>
    <xf numFmtId="0" fontId="39" fillId="111" borderId="17" xfId="0" applyFont="1" applyFill="1" applyBorder="1" applyAlignment="1" applyProtection="1">
      <alignment horizontal="center" vertical="center"/>
      <protection hidden="1"/>
    </xf>
    <xf numFmtId="0" fontId="32" fillId="0" borderId="17" xfId="0" applyFont="1" applyBorder="1" applyAlignment="1" applyProtection="1">
      <alignment horizontal="center" vertical="center"/>
      <protection hidden="1"/>
    </xf>
    <xf numFmtId="0" fontId="22" fillId="15" borderId="6" xfId="0" applyFont="1" applyFill="1" applyBorder="1" applyAlignment="1" applyProtection="1">
      <alignment horizontal="center" vertical="center"/>
      <protection hidden="1"/>
    </xf>
    <xf numFmtId="44" fontId="22" fillId="0" borderId="16" xfId="1" applyFont="1" applyFill="1" applyBorder="1" applyAlignment="1" applyProtection="1">
      <alignment horizontal="right" vertical="center" readingOrder="1"/>
      <protection hidden="1"/>
    </xf>
    <xf numFmtId="44" fontId="22" fillId="0" borderId="6" xfId="1" applyFont="1" applyFill="1" applyBorder="1" applyAlignment="1" applyProtection="1">
      <alignment horizontal="right" vertical="center" wrapText="1" readingOrder="1"/>
      <protection hidden="1"/>
    </xf>
    <xf numFmtId="44" fontId="22" fillId="14" borderId="6" xfId="1" applyFont="1" applyFill="1" applyBorder="1" applyAlignment="1" applyProtection="1">
      <alignment horizontal="right" vertical="center" wrapText="1" readingOrder="1"/>
      <protection hidden="1"/>
    </xf>
    <xf numFmtId="0" fontId="42" fillId="0" borderId="6" xfId="0" applyFont="1" applyBorder="1" applyAlignment="1" applyProtection="1">
      <alignment horizontal="left" vertical="center" wrapText="1" readingOrder="1"/>
      <protection hidden="1"/>
    </xf>
    <xf numFmtId="0" fontId="22" fillId="0" borderId="32" xfId="0" applyFont="1" applyBorder="1" applyAlignment="1" applyProtection="1">
      <alignment horizontal="center" vertical="center"/>
      <protection hidden="1"/>
    </xf>
    <xf numFmtId="0" fontId="22" fillId="0" borderId="32" xfId="0" applyFont="1" applyBorder="1" applyAlignment="1" applyProtection="1">
      <alignment horizontal="center" vertical="center" readingOrder="1"/>
      <protection hidden="1"/>
    </xf>
    <xf numFmtId="0" fontId="22" fillId="0" borderId="32" xfId="0" applyFont="1" applyBorder="1" applyAlignment="1" applyProtection="1">
      <alignment horizontal="left" vertical="center" wrapText="1" readingOrder="1"/>
      <protection hidden="1"/>
    </xf>
    <xf numFmtId="0" fontId="22" fillId="0" borderId="32" xfId="0" applyFont="1" applyBorder="1" applyAlignment="1" applyProtection="1">
      <alignment horizontal="center" vertical="center" wrapText="1" readingOrder="1"/>
      <protection hidden="1"/>
    </xf>
    <xf numFmtId="43" fontId="22" fillId="0" borderId="32" xfId="26" applyFont="1" applyFill="1" applyBorder="1" applyAlignment="1" applyProtection="1">
      <alignment horizontal="center" vertical="center" readingOrder="1"/>
      <protection hidden="1"/>
    </xf>
    <xf numFmtId="0" fontId="22" fillId="0" borderId="34" xfId="0" applyFont="1" applyBorder="1" applyAlignment="1" applyProtection="1">
      <alignment horizontal="center" vertical="center"/>
      <protection hidden="1"/>
    </xf>
    <xf numFmtId="0" fontId="22" fillId="0" borderId="34" xfId="0" applyFont="1" applyBorder="1" applyAlignment="1" applyProtection="1">
      <alignment horizontal="center" vertical="center" readingOrder="1"/>
      <protection hidden="1"/>
    </xf>
    <xf numFmtId="0" fontId="22" fillId="0" borderId="34" xfId="0" applyFont="1" applyBorder="1" applyAlignment="1" applyProtection="1">
      <alignment horizontal="left" vertical="center" wrapText="1" readingOrder="1"/>
      <protection hidden="1"/>
    </xf>
    <xf numFmtId="0" fontId="22" fillId="0" borderId="34" xfId="0" applyFont="1" applyBorder="1" applyAlignment="1" applyProtection="1">
      <alignment horizontal="center" vertical="center" wrapText="1" readingOrder="1"/>
      <protection hidden="1"/>
    </xf>
    <xf numFmtId="43" fontId="22" fillId="0" borderId="34" xfId="26" applyFont="1" applyFill="1" applyBorder="1" applyAlignment="1" applyProtection="1">
      <alignment horizontal="center" vertical="center" readingOrder="1"/>
      <protection hidden="1"/>
    </xf>
    <xf numFmtId="44" fontId="22" fillId="14" borderId="34" xfId="1" applyFont="1" applyFill="1" applyBorder="1" applyAlignment="1" applyProtection="1">
      <alignment horizontal="right" vertical="center" wrapText="1" readingOrder="1"/>
      <protection hidden="1"/>
    </xf>
    <xf numFmtId="44" fontId="22" fillId="0" borderId="35" xfId="1" applyFont="1" applyFill="1" applyBorder="1" applyAlignment="1" applyProtection="1">
      <alignment horizontal="right" vertical="center" readingOrder="1"/>
      <protection hidden="1"/>
    </xf>
    <xf numFmtId="44" fontId="22" fillId="14" borderId="32" xfId="1" applyFont="1" applyFill="1" applyBorder="1" applyAlignment="1" applyProtection="1">
      <alignment horizontal="right" vertical="center" wrapText="1" readingOrder="1"/>
      <protection hidden="1"/>
    </xf>
    <xf numFmtId="44" fontId="22" fillId="0" borderId="33" xfId="1" applyFont="1" applyFill="1" applyBorder="1" applyAlignment="1" applyProtection="1">
      <alignment horizontal="right" vertical="center" readingOrder="1"/>
      <protection hidden="1"/>
    </xf>
    <xf numFmtId="44" fontId="22" fillId="0" borderId="32" xfId="1" applyFont="1" applyFill="1" applyBorder="1" applyAlignment="1" applyProtection="1">
      <alignment horizontal="right" vertical="center" wrapText="1" readingOrder="1"/>
      <protection hidden="1"/>
    </xf>
    <xf numFmtId="0" fontId="22" fillId="0" borderId="0" xfId="0" applyFont="1" applyAlignment="1" applyProtection="1">
      <alignment horizontal="center" vertical="center" readingOrder="1"/>
      <protection hidden="1"/>
    </xf>
    <xf numFmtId="0" fontId="22" fillId="0" borderId="0" xfId="0" applyFont="1" applyAlignment="1" applyProtection="1">
      <alignment horizontal="left" vertical="center" wrapText="1" readingOrder="1"/>
      <protection hidden="1"/>
    </xf>
    <xf numFmtId="0" fontId="22" fillId="0" borderId="0" xfId="0" applyFont="1" applyAlignment="1" applyProtection="1">
      <alignment horizontal="center" vertical="center" wrapText="1" readingOrder="1"/>
      <protection hidden="1"/>
    </xf>
    <xf numFmtId="43" fontId="22" fillId="0" borderId="0" xfId="26" applyFont="1" applyFill="1" applyBorder="1" applyAlignment="1" applyProtection="1">
      <alignment horizontal="center" vertical="center" readingOrder="1"/>
      <protection hidden="1"/>
    </xf>
    <xf numFmtId="44" fontId="22" fillId="0" borderId="0" xfId="1" applyFont="1" applyFill="1" applyBorder="1" applyAlignment="1" applyProtection="1">
      <alignment horizontal="right" vertical="center" wrapText="1" readingOrder="1"/>
      <protection hidden="1"/>
    </xf>
    <xf numFmtId="44" fontId="22" fillId="0" borderId="0" xfId="1" applyFont="1" applyFill="1" applyBorder="1" applyAlignment="1" applyProtection="1">
      <alignment horizontal="right" vertical="center" readingOrder="1"/>
      <protection hidden="1"/>
    </xf>
    <xf numFmtId="43" fontId="27" fillId="0" borderId="0" xfId="1" applyNumberFormat="1" applyFont="1" applyFill="1" applyBorder="1" applyAlignment="1" applyProtection="1">
      <alignment horizontal="right" vertical="center" wrapText="1" readingOrder="1"/>
      <protection hidden="1"/>
    </xf>
    <xf numFmtId="44" fontId="27" fillId="0" borderId="0" xfId="1" applyFont="1" applyFill="1" applyBorder="1" applyAlignment="1" applyProtection="1">
      <alignment horizontal="right" vertical="center" readingOrder="1"/>
      <protection hidden="1"/>
    </xf>
    <xf numFmtId="0" fontId="27" fillId="0" borderId="0" xfId="0" applyFont="1" applyAlignment="1" applyProtection="1">
      <alignment horizontal="left" vertical="center" wrapText="1" readingOrder="1"/>
      <protection hidden="1"/>
    </xf>
    <xf numFmtId="0" fontId="27" fillId="0" borderId="0" xfId="0" applyFont="1" applyAlignment="1" applyProtection="1">
      <alignment horizontal="center" vertical="center" wrapText="1" readingOrder="1"/>
      <protection hidden="1"/>
    </xf>
    <xf numFmtId="43" fontId="27" fillId="0" borderId="0" xfId="26" applyFont="1" applyFill="1" applyBorder="1" applyAlignment="1" applyProtection="1">
      <alignment horizontal="center" vertical="center" readingOrder="1"/>
      <protection hidden="1"/>
    </xf>
    <xf numFmtId="43" fontId="32" fillId="0" borderId="17" xfId="26" applyFont="1" applyBorder="1" applyAlignment="1" applyProtection="1">
      <alignment horizontal="center" vertical="center"/>
      <protection hidden="1"/>
    </xf>
    <xf numFmtId="0" fontId="0" fillId="0" borderId="0" xfId="0" applyAlignment="1">
      <alignment horizontal="right"/>
    </xf>
    <xf numFmtId="1" fontId="72" fillId="15" borderId="0" xfId="0" applyNumberFormat="1" applyFont="1" applyFill="1" applyAlignment="1">
      <alignment horizontal="center" vertical="center"/>
    </xf>
    <xf numFmtId="1" fontId="72" fillId="22" borderId="0" xfId="0" applyNumberFormat="1" applyFont="1" applyFill="1" applyAlignment="1">
      <alignment horizontal="center" vertical="center" wrapText="1"/>
    </xf>
    <xf numFmtId="1" fontId="34" fillId="0" borderId="0" xfId="0" applyNumberFormat="1" applyFont="1" applyAlignment="1">
      <alignment horizontal="center"/>
    </xf>
    <xf numFmtId="0" fontId="38" fillId="17" borderId="0" xfId="0" applyFont="1" applyFill="1" applyAlignment="1" applyProtection="1">
      <alignment horizontal="center" vertical="center"/>
      <protection hidden="1"/>
    </xf>
    <xf numFmtId="0" fontId="88" fillId="0" borderId="4" xfId="0" applyFont="1" applyBorder="1" applyAlignment="1">
      <alignment vertical="top" wrapText="1"/>
    </xf>
    <xf numFmtId="0" fontId="0" fillId="0" borderId="4" xfId="0" applyBorder="1" applyAlignment="1">
      <alignment wrapText="1"/>
    </xf>
    <xf numFmtId="0" fontId="72" fillId="15" borderId="0" xfId="0" applyFont="1" applyFill="1" applyAlignment="1">
      <alignment vertical="center"/>
    </xf>
    <xf numFmtId="0" fontId="88" fillId="110" borderId="2" xfId="0" applyFont="1" applyFill="1" applyBorder="1" applyAlignment="1">
      <alignment horizontal="right" wrapText="1"/>
    </xf>
    <xf numFmtId="0" fontId="36" fillId="12" borderId="0" xfId="0" applyFont="1" applyFill="1" applyAlignment="1" applyProtection="1">
      <alignment horizontal="right" vertical="center" readingOrder="1"/>
      <protection hidden="1"/>
    </xf>
    <xf numFmtId="0" fontId="35" fillId="21" borderId="0" xfId="0" applyFont="1" applyFill="1" applyAlignment="1" applyProtection="1">
      <alignment vertical="center" readingOrder="1"/>
      <protection hidden="1"/>
    </xf>
    <xf numFmtId="1" fontId="72" fillId="22" borderId="0" xfId="0" applyNumberFormat="1" applyFont="1" applyFill="1" applyAlignment="1">
      <alignment horizontal="center" vertical="center"/>
    </xf>
    <xf numFmtId="1" fontId="34" fillId="0" borderId="0" xfId="0" applyNumberFormat="1" applyFont="1" applyAlignment="1">
      <alignment horizontal="center" vertical="center"/>
    </xf>
    <xf numFmtId="0" fontId="93" fillId="0" borderId="0" xfId="0" applyFont="1" applyAlignment="1">
      <alignment horizontal="center" vertical="center"/>
    </xf>
    <xf numFmtId="0" fontId="93" fillId="0" borderId="0" xfId="0" applyFont="1" applyAlignment="1">
      <alignment horizontal="left" vertical="center" wrapText="1"/>
    </xf>
    <xf numFmtId="4" fontId="93" fillId="0" borderId="0" xfId="0" applyNumberFormat="1" applyFont="1" applyAlignment="1">
      <alignment horizontal="right" vertical="center"/>
    </xf>
    <xf numFmtId="0" fontId="72" fillId="15" borderId="0" xfId="0" applyFont="1" applyFill="1" applyAlignment="1">
      <alignment horizontal="center" vertical="center" wrapText="1"/>
    </xf>
    <xf numFmtId="49" fontId="72" fillId="15" borderId="0" xfId="0" quotePrefix="1" applyNumberFormat="1" applyFont="1" applyFill="1" applyAlignment="1">
      <alignment horizontal="center" vertical="center"/>
    </xf>
    <xf numFmtId="4" fontId="72" fillId="22" borderId="0" xfId="1" applyNumberFormat="1" applyFont="1" applyFill="1" applyBorder="1" applyAlignment="1">
      <alignment horizontal="center" vertical="center"/>
    </xf>
    <xf numFmtId="4" fontId="34" fillId="0" borderId="0" xfId="1" applyNumberFormat="1" applyFont="1" applyFill="1" applyAlignment="1">
      <alignment horizontal="center" vertical="center"/>
    </xf>
    <xf numFmtId="4" fontId="34" fillId="0" borderId="0" xfId="26" applyNumberFormat="1" applyFont="1" applyFill="1"/>
    <xf numFmtId="4" fontId="34" fillId="0" borderId="0" xfId="0" applyNumberFormat="1" applyFont="1"/>
    <xf numFmtId="43" fontId="32" fillId="0" borderId="0" xfId="0" applyNumberFormat="1" applyFont="1" applyAlignment="1" applyProtection="1">
      <alignment vertical="center"/>
      <protection hidden="1"/>
    </xf>
    <xf numFmtId="0" fontId="97" fillId="0" borderId="0" xfId="259" applyFont="1" applyAlignment="1">
      <alignment horizontal="center"/>
    </xf>
    <xf numFmtId="0" fontId="1" fillId="0" borderId="0" xfId="259"/>
    <xf numFmtId="0" fontId="92" fillId="0" borderId="0" xfId="259" applyFont="1" applyAlignment="1">
      <alignment horizontal="center"/>
    </xf>
    <xf numFmtId="0" fontId="94" fillId="0" borderId="0" xfId="259" applyFont="1" applyAlignment="1">
      <alignment horizontal="center"/>
    </xf>
    <xf numFmtId="0" fontId="98" fillId="0" borderId="0" xfId="259" applyFont="1" applyAlignment="1">
      <alignment horizontal="right" vertical="center"/>
    </xf>
    <xf numFmtId="10" fontId="94" fillId="0" borderId="0" xfId="259" applyNumberFormat="1" applyFont="1" applyAlignment="1" applyProtection="1">
      <alignment horizontal="left" vertical="center" wrapText="1"/>
      <protection locked="0"/>
    </xf>
    <xf numFmtId="0" fontId="99" fillId="0" borderId="0" xfId="259" applyFont="1" applyAlignment="1">
      <alignment horizontal="right" vertical="center"/>
    </xf>
    <xf numFmtId="10" fontId="92" fillId="0" borderId="0" xfId="259" applyNumberFormat="1" applyFont="1" applyAlignment="1">
      <alignment horizontal="left" vertical="center"/>
    </xf>
    <xf numFmtId="0" fontId="92" fillId="0" borderId="0" xfId="259" applyFont="1" applyAlignment="1">
      <alignment horizontal="center" wrapText="1"/>
    </xf>
    <xf numFmtId="0" fontId="92" fillId="0" borderId="0" xfId="259" applyFont="1" applyAlignment="1">
      <alignment wrapText="1"/>
    </xf>
    <xf numFmtId="0" fontId="94" fillId="0" borderId="0" xfId="259" applyFont="1" applyAlignment="1">
      <alignment wrapText="1"/>
    </xf>
    <xf numFmtId="0" fontId="94" fillId="0" borderId="0" xfId="141" applyFont="1"/>
    <xf numFmtId="0" fontId="40" fillId="0" borderId="0" xfId="141"/>
    <xf numFmtId="0" fontId="40" fillId="112" borderId="0" xfId="141" applyFill="1" applyProtection="1">
      <protection locked="0"/>
    </xf>
    <xf numFmtId="0" fontId="94" fillId="0" borderId="0" xfId="141" applyFont="1" applyAlignment="1">
      <alignment horizontal="center"/>
    </xf>
    <xf numFmtId="0" fontId="40" fillId="0" borderId="0" xfId="141" applyAlignment="1" applyProtection="1">
      <alignment horizontal="left"/>
      <protection locked="0"/>
    </xf>
    <xf numFmtId="0" fontId="40" fillId="0" borderId="0" xfId="141" applyAlignment="1">
      <alignment horizontal="center"/>
    </xf>
    <xf numFmtId="0" fontId="100" fillId="0" borderId="0" xfId="141" applyFont="1"/>
    <xf numFmtId="0" fontId="101" fillId="0" borderId="0" xfId="141" applyFont="1" applyAlignment="1">
      <alignment horizontal="center"/>
    </xf>
    <xf numFmtId="0" fontId="40" fillId="0" borderId="0" xfId="141" applyAlignment="1">
      <alignment horizontal="right"/>
    </xf>
    <xf numFmtId="2" fontId="40" fillId="112" borderId="19" xfId="141" applyNumberFormat="1" applyFill="1" applyBorder="1" applyAlignment="1" applyProtection="1">
      <alignment horizontal="right" vertical="top" wrapText="1" indent="1"/>
      <protection locked="0"/>
    </xf>
    <xf numFmtId="0" fontId="40" fillId="0" borderId="19" xfId="141" applyBorder="1" applyAlignment="1">
      <alignment horizontal="center" vertical="top" wrapText="1"/>
    </xf>
    <xf numFmtId="0" fontId="40" fillId="0" borderId="0" xfId="141" applyAlignment="1">
      <alignment horizontal="center" vertical="top" wrapText="1"/>
    </xf>
    <xf numFmtId="2" fontId="40" fillId="0" borderId="19" xfId="141" applyNumberFormat="1" applyBorder="1" applyAlignment="1">
      <alignment horizontal="right" vertical="top" wrapText="1" indent="1"/>
    </xf>
    <xf numFmtId="2" fontId="94" fillId="0" borderId="19" xfId="260" applyNumberFormat="1" applyFont="1" applyBorder="1" applyAlignment="1" applyProtection="1">
      <alignment horizontal="right" indent="1"/>
    </xf>
    <xf numFmtId="0" fontId="94" fillId="0" borderId="19" xfId="141" applyFont="1" applyBorder="1" applyAlignment="1">
      <alignment horizontal="center" vertical="top" wrapText="1"/>
    </xf>
    <xf numFmtId="0" fontId="94" fillId="0" borderId="0" xfId="141" applyFont="1" applyAlignment="1">
      <alignment horizontal="center" vertical="top" wrapText="1"/>
    </xf>
    <xf numFmtId="0" fontId="103" fillId="0" borderId="0" xfId="141" applyFont="1"/>
    <xf numFmtId="0" fontId="104" fillId="0" borderId="19" xfId="141" applyFont="1" applyBorder="1" applyAlignment="1">
      <alignment horizontal="right" vertical="top" wrapText="1"/>
    </xf>
    <xf numFmtId="2" fontId="103" fillId="0" borderId="19" xfId="260" applyNumberFormat="1" applyFont="1" applyFill="1" applyBorder="1" applyAlignment="1" applyProtection="1">
      <alignment horizontal="right" vertical="top" wrapText="1" indent="1"/>
    </xf>
    <xf numFmtId="0" fontId="103" fillId="0" borderId="19" xfId="141" applyFont="1" applyBorder="1" applyAlignment="1">
      <alignment horizontal="center" vertical="top" wrapText="1"/>
    </xf>
    <xf numFmtId="0" fontId="103" fillId="0" borderId="0" xfId="141" applyFont="1" applyAlignment="1">
      <alignment horizontal="center" vertical="top" wrapText="1"/>
    </xf>
    <xf numFmtId="0" fontId="102" fillId="0" borderId="37" xfId="141" applyFont="1" applyBorder="1" applyAlignment="1">
      <alignment horizontal="left" vertical="top" wrapText="1" indent="5"/>
    </xf>
    <xf numFmtId="2" fontId="40" fillId="0" borderId="37" xfId="260" applyNumberFormat="1" applyFont="1" applyFill="1" applyBorder="1" applyAlignment="1" applyProtection="1">
      <alignment horizontal="right" vertical="top" wrapText="1" indent="1"/>
    </xf>
    <xf numFmtId="0" fontId="40" fillId="0" borderId="37" xfId="141" applyBorder="1" applyAlignment="1">
      <alignment horizontal="center" vertical="top" wrapText="1"/>
    </xf>
    <xf numFmtId="2" fontId="40" fillId="112" borderId="36" xfId="260" applyNumberFormat="1" applyFont="1" applyFill="1" applyBorder="1" applyAlignment="1" applyProtection="1">
      <alignment horizontal="right" vertical="top" wrapText="1" indent="1"/>
      <protection locked="0"/>
    </xf>
    <xf numFmtId="0" fontId="40" fillId="0" borderId="36" xfId="141" applyBorder="1" applyAlignment="1">
      <alignment horizontal="center" vertical="top" wrapText="1"/>
    </xf>
    <xf numFmtId="2" fontId="40" fillId="112" borderId="38" xfId="260" applyNumberFormat="1" applyFont="1" applyFill="1" applyBorder="1" applyAlignment="1" applyProtection="1">
      <alignment horizontal="right" vertical="top" wrapText="1" indent="1"/>
      <protection locked="0"/>
    </xf>
    <xf numFmtId="0" fontId="40" fillId="0" borderId="38" xfId="141" applyBorder="1" applyAlignment="1">
      <alignment horizontal="center" vertical="top" wrapText="1"/>
    </xf>
    <xf numFmtId="2" fontId="40" fillId="0" borderId="19" xfId="260" applyNumberFormat="1" applyFont="1" applyFill="1" applyBorder="1" applyAlignment="1" applyProtection="1">
      <alignment horizontal="right" vertical="top" wrapText="1" indent="1"/>
    </xf>
    <xf numFmtId="2" fontId="40" fillId="0" borderId="19" xfId="141" applyNumberFormat="1" applyBorder="1" applyAlignment="1">
      <alignment horizontal="center" vertical="top" wrapText="1"/>
    </xf>
    <xf numFmtId="2" fontId="40" fillId="0" borderId="0" xfId="141" applyNumberFormat="1" applyAlignment="1">
      <alignment horizontal="center" vertical="top" wrapText="1"/>
    </xf>
    <xf numFmtId="0" fontId="101" fillId="0" borderId="0" xfId="141" applyFont="1"/>
    <xf numFmtId="10" fontId="106" fillId="0" borderId="0" xfId="261" applyNumberFormat="1" applyFont="1" applyFill="1" applyBorder="1" applyAlignment="1" applyProtection="1">
      <alignment horizontal="center" vertical="center" wrapText="1"/>
    </xf>
    <xf numFmtId="0" fontId="107" fillId="0" borderId="0" xfId="141" applyFont="1"/>
    <xf numFmtId="0" fontId="103" fillId="0" borderId="0" xfId="141" applyFont="1" applyAlignment="1">
      <alignment horizontal="center"/>
    </xf>
    <xf numFmtId="165" fontId="108" fillId="0" borderId="0" xfId="162" applyNumberFormat="1" applyFont="1" applyAlignment="1" applyProtection="1">
      <alignment horizontal="center"/>
    </xf>
    <xf numFmtId="43" fontId="95" fillId="0" borderId="0" xfId="259" applyNumberFormat="1" applyFont="1" applyAlignment="1" applyProtection="1">
      <alignment vertical="center"/>
      <protection locked="0"/>
    </xf>
    <xf numFmtId="43" fontId="109" fillId="0" borderId="0" xfId="259" applyNumberFormat="1" applyFont="1" applyAlignment="1" applyProtection="1">
      <alignment vertical="center"/>
      <protection locked="0"/>
    </xf>
    <xf numFmtId="0" fontId="90" fillId="0" borderId="0" xfId="0" applyFont="1" applyAlignment="1">
      <alignment horizontal="right"/>
    </xf>
    <xf numFmtId="49" fontId="72" fillId="15" borderId="0" xfId="0" applyNumberFormat="1" applyFont="1" applyFill="1" applyAlignment="1">
      <alignment vertical="center"/>
    </xf>
    <xf numFmtId="0" fontId="72" fillId="15" borderId="0" xfId="0" applyFont="1" applyFill="1" applyAlignment="1">
      <alignment horizontal="center" vertical="top"/>
    </xf>
    <xf numFmtId="164" fontId="72" fillId="22" borderId="0" xfId="0" applyNumberFormat="1" applyFont="1" applyFill="1" applyAlignment="1">
      <alignment horizontal="center" vertical="top"/>
    </xf>
    <xf numFmtId="0" fontId="88" fillId="110" borderId="2" xfId="0" applyFont="1" applyFill="1" applyBorder="1" applyAlignment="1">
      <alignment horizontal="center" vertical="top" wrapText="1"/>
    </xf>
    <xf numFmtId="0" fontId="88" fillId="0" borderId="2" xfId="0" applyFont="1" applyBorder="1" applyAlignment="1">
      <alignment horizontal="center" vertical="top" wrapText="1"/>
    </xf>
    <xf numFmtId="0" fontId="34" fillId="0" borderId="0" xfId="0" applyFont="1" applyAlignment="1">
      <alignment horizontal="center" vertical="top"/>
    </xf>
    <xf numFmtId="4" fontId="0" fillId="0" borderId="0" xfId="0" applyNumberFormat="1" applyAlignment="1">
      <alignment horizontal="right"/>
    </xf>
    <xf numFmtId="10" fontId="42" fillId="0" borderId="17" xfId="0" applyNumberFormat="1" applyFont="1" applyBorder="1" applyAlignment="1" applyProtection="1">
      <alignment horizontal="center" vertical="center" readingOrder="1"/>
      <protection hidden="1"/>
    </xf>
    <xf numFmtId="0" fontId="42" fillId="0" borderId="17" xfId="0" applyFont="1" applyBorder="1" applyAlignment="1" applyProtection="1">
      <alignment vertical="center"/>
      <protection hidden="1"/>
    </xf>
    <xf numFmtId="0" fontId="88" fillId="0" borderId="2" xfId="0" applyFont="1" applyBorder="1" applyAlignment="1">
      <alignment vertical="top" wrapText="1"/>
    </xf>
    <xf numFmtId="43" fontId="109" fillId="0" borderId="0" xfId="259" applyNumberFormat="1" applyFont="1" applyAlignment="1" applyProtection="1">
      <alignment horizontal="left" vertical="center"/>
      <protection locked="0"/>
    </xf>
    <xf numFmtId="0" fontId="40" fillId="0" borderId="0" xfId="141" applyAlignment="1">
      <alignment horizontal="left"/>
    </xf>
    <xf numFmtId="0" fontId="37" fillId="12" borderId="17" xfId="0" applyFont="1" applyFill="1" applyBorder="1" applyAlignment="1" applyProtection="1">
      <alignment horizontal="right" vertical="center" readingOrder="1"/>
      <protection hidden="1"/>
    </xf>
    <xf numFmtId="44" fontId="30" fillId="21" borderId="17" xfId="263" applyFont="1" applyFill="1" applyBorder="1" applyAlignment="1" applyProtection="1">
      <alignment horizontal="center" vertical="center"/>
      <protection hidden="1"/>
    </xf>
    <xf numFmtId="0" fontId="117" fillId="112" borderId="0" xfId="0" applyFont="1" applyFill="1" applyAlignment="1" applyProtection="1">
      <alignment horizontal="center" vertical="center" readingOrder="1"/>
      <protection hidden="1"/>
    </xf>
    <xf numFmtId="44" fontId="29" fillId="21" borderId="0" xfId="262" applyFont="1" applyFill="1" applyBorder="1" applyAlignment="1" applyProtection="1">
      <alignment horizontal="center" vertical="center"/>
      <protection hidden="1"/>
    </xf>
    <xf numFmtId="0" fontId="29" fillId="21" borderId="0" xfId="1" applyNumberFormat="1" applyFont="1" applyFill="1" applyBorder="1" applyAlignment="1" applyProtection="1">
      <alignment horizontal="center" vertical="center" wrapText="1"/>
      <protection hidden="1"/>
    </xf>
    <xf numFmtId="17" fontId="33" fillId="70" borderId="17" xfId="0" applyNumberFormat="1" applyFont="1" applyFill="1" applyBorder="1" applyAlignment="1" applyProtection="1">
      <alignment horizontal="center" vertical="center" wrapText="1"/>
      <protection hidden="1"/>
    </xf>
    <xf numFmtId="44" fontId="22" fillId="12" borderId="0" xfId="1" applyFont="1" applyFill="1" applyBorder="1" applyAlignment="1" applyProtection="1">
      <alignment horizontal="center" vertical="center"/>
      <protection hidden="1"/>
    </xf>
    <xf numFmtId="10" fontId="22" fillId="12" borderId="0" xfId="29" applyNumberFormat="1" applyFont="1" applyFill="1" applyBorder="1" applyAlignment="1" applyProtection="1">
      <alignment horizontal="center" vertical="center"/>
      <protection hidden="1"/>
    </xf>
    <xf numFmtId="43" fontId="22" fillId="12" borderId="0" xfId="26" applyFont="1" applyFill="1" applyBorder="1" applyAlignment="1" applyProtection="1">
      <alignment horizontal="center" vertical="center" readingOrder="1"/>
      <protection hidden="1"/>
    </xf>
    <xf numFmtId="43" fontId="22" fillId="12" borderId="0" xfId="1" applyNumberFormat="1" applyFont="1" applyFill="1" applyBorder="1" applyAlignment="1" applyProtection="1">
      <alignment horizontal="left" vertical="center" readingOrder="1"/>
      <protection hidden="1"/>
    </xf>
    <xf numFmtId="43" fontId="39" fillId="78" borderId="0" xfId="26" applyFont="1" applyFill="1" applyBorder="1" applyAlignment="1" applyProtection="1">
      <alignment horizontal="center" vertical="center"/>
      <protection hidden="1"/>
    </xf>
    <xf numFmtId="43" fontId="39" fillId="0" borderId="0" xfId="26" applyFont="1" applyFill="1" applyBorder="1" applyAlignment="1" applyProtection="1">
      <alignment vertical="center"/>
      <protection hidden="1"/>
    </xf>
    <xf numFmtId="43" fontId="39" fillId="0" borderId="0" xfId="26" applyFont="1" applyFill="1" applyBorder="1" applyAlignment="1" applyProtection="1">
      <alignment horizontal="center" vertical="center"/>
      <protection hidden="1"/>
    </xf>
    <xf numFmtId="4" fontId="43" fillId="0" borderId="17" xfId="0" applyNumberFormat="1" applyFont="1" applyBorder="1" applyAlignment="1" applyProtection="1">
      <alignment horizontal="right" vertical="center" wrapText="1" readingOrder="1"/>
      <protection hidden="1"/>
    </xf>
    <xf numFmtId="4" fontId="118" fillId="0" borderId="17" xfId="0" applyNumberFormat="1" applyFont="1" applyBorder="1" applyAlignment="1" applyProtection="1">
      <alignment horizontal="center" vertical="center" wrapText="1" readingOrder="1"/>
      <protection hidden="1"/>
    </xf>
    <xf numFmtId="0" fontId="37" fillId="0" borderId="17" xfId="0" applyFont="1" applyBorder="1" applyAlignment="1" applyProtection="1">
      <alignment horizontal="right" vertical="center" readingOrder="1"/>
      <protection hidden="1"/>
    </xf>
    <xf numFmtId="0" fontId="22" fillId="0" borderId="17" xfId="0" applyFont="1" applyBorder="1" applyAlignment="1" applyProtection="1">
      <alignment vertical="center"/>
      <protection hidden="1"/>
    </xf>
    <xf numFmtId="0" fontId="22" fillId="12" borderId="17" xfId="0" applyFont="1" applyFill="1" applyBorder="1" applyAlignment="1" applyProtection="1">
      <alignment vertical="center"/>
      <protection hidden="1"/>
    </xf>
    <xf numFmtId="0" fontId="37" fillId="22" borderId="17" xfId="0" applyFont="1" applyFill="1" applyBorder="1" applyAlignment="1" applyProtection="1">
      <alignment horizontal="center" vertical="center"/>
      <protection hidden="1"/>
    </xf>
    <xf numFmtId="0" fontId="37" fillId="18" borderId="17" xfId="0" applyFont="1" applyFill="1" applyBorder="1" applyAlignment="1" applyProtection="1">
      <alignment horizontal="center" vertical="center" readingOrder="1"/>
      <protection hidden="1"/>
    </xf>
    <xf numFmtId="0" fontId="42" fillId="12" borderId="17" xfId="0" applyFont="1" applyFill="1" applyBorder="1" applyAlignment="1" applyProtection="1">
      <alignment vertical="center"/>
      <protection hidden="1"/>
    </xf>
    <xf numFmtId="44" fontId="37" fillId="12" borderId="17" xfId="1" applyFont="1" applyFill="1" applyBorder="1" applyAlignment="1" applyProtection="1">
      <alignment horizontal="center" vertical="center" readingOrder="1"/>
      <protection hidden="1"/>
    </xf>
    <xf numFmtId="44" fontId="35" fillId="0" borderId="17" xfId="0" applyNumberFormat="1" applyFont="1" applyBorder="1" applyAlignment="1" applyProtection="1">
      <alignment horizontal="center" vertical="center"/>
      <protection hidden="1"/>
    </xf>
    <xf numFmtId="44" fontId="35" fillId="12" borderId="17" xfId="0" applyNumberFormat="1" applyFont="1" applyFill="1" applyBorder="1" applyAlignment="1" applyProtection="1">
      <alignment horizontal="center" vertical="center" readingOrder="1"/>
      <protection hidden="1"/>
    </xf>
    <xf numFmtId="0" fontId="35" fillId="0" borderId="17" xfId="0" applyFont="1" applyBorder="1" applyAlignment="1" applyProtection="1">
      <alignment horizontal="center" vertical="center"/>
      <protection hidden="1"/>
    </xf>
    <xf numFmtId="9" fontId="35" fillId="0" borderId="17" xfId="29" applyFont="1" applyBorder="1" applyAlignment="1" applyProtection="1">
      <alignment horizontal="center" vertical="center"/>
      <protection hidden="1"/>
    </xf>
    <xf numFmtId="43" fontId="35" fillId="0" borderId="17" xfId="1" applyNumberFormat="1" applyFont="1" applyBorder="1" applyAlignment="1" applyProtection="1">
      <alignment horizontal="center" vertical="center"/>
      <protection hidden="1"/>
    </xf>
    <xf numFmtId="17" fontId="42" fillId="0" borderId="17" xfId="0" applyNumberFormat="1" applyFont="1" applyBorder="1" applyAlignment="1" applyProtection="1">
      <alignment horizontal="center" vertical="center" wrapText="1" readingOrder="1"/>
      <protection hidden="1"/>
    </xf>
    <xf numFmtId="0" fontId="43" fillId="12" borderId="17" xfId="0" applyFont="1" applyFill="1" applyBorder="1" applyAlignment="1" applyProtection="1">
      <alignment horizontal="center" vertical="center" readingOrder="1"/>
      <protection hidden="1"/>
    </xf>
    <xf numFmtId="10" fontId="35" fillId="12" borderId="17" xfId="29" applyNumberFormat="1" applyFont="1" applyFill="1" applyBorder="1" applyAlignment="1" applyProtection="1">
      <alignment horizontal="center" vertical="center" readingOrder="1"/>
      <protection hidden="1"/>
    </xf>
    <xf numFmtId="44" fontId="35" fillId="0" borderId="17" xfId="1" applyFont="1" applyBorder="1" applyAlignment="1" applyProtection="1">
      <alignment horizontal="center" vertical="center"/>
      <protection hidden="1"/>
    </xf>
    <xf numFmtId="44" fontId="35" fillId="12" borderId="17" xfId="1" applyFont="1" applyFill="1" applyBorder="1" applyAlignment="1" applyProtection="1">
      <alignment horizontal="center" vertical="center" readingOrder="1"/>
      <protection hidden="1"/>
    </xf>
    <xf numFmtId="44" fontId="67" fillId="12" borderId="17" xfId="1" applyFont="1" applyFill="1" applyBorder="1" applyAlignment="1" applyProtection="1">
      <alignment horizontal="center" vertical="center" readingOrder="1"/>
      <protection hidden="1"/>
    </xf>
    <xf numFmtId="0" fontId="43" fillId="18" borderId="17" xfId="0" applyFont="1" applyFill="1" applyBorder="1" applyAlignment="1" applyProtection="1">
      <alignment horizontal="center" vertical="center" readingOrder="1"/>
      <protection hidden="1"/>
    </xf>
    <xf numFmtId="0" fontId="43" fillId="18" borderId="17" xfId="0" applyFont="1" applyFill="1" applyBorder="1" applyAlignment="1" applyProtection="1">
      <alignment horizontal="center" vertical="center" wrapText="1" readingOrder="1"/>
      <protection hidden="1"/>
    </xf>
    <xf numFmtId="43" fontId="43" fillId="18" borderId="17" xfId="26" applyFont="1" applyFill="1" applyBorder="1" applyAlignment="1" applyProtection="1">
      <alignment horizontal="center" vertical="center" readingOrder="1"/>
      <protection hidden="1"/>
    </xf>
    <xf numFmtId="43" fontId="43" fillId="18" borderId="17" xfId="1" applyNumberFormat="1" applyFont="1" applyFill="1" applyBorder="1" applyAlignment="1" applyProtection="1">
      <alignment horizontal="center" vertical="center" wrapText="1" readingOrder="1"/>
      <protection hidden="1"/>
    </xf>
    <xf numFmtId="43" fontId="43" fillId="18" borderId="17" xfId="0" applyNumberFormat="1" applyFont="1" applyFill="1" applyBorder="1" applyAlignment="1" applyProtection="1">
      <alignment horizontal="center" vertical="center" wrapText="1" readingOrder="1"/>
      <protection hidden="1"/>
    </xf>
    <xf numFmtId="0" fontId="42" fillId="12" borderId="17" xfId="0" applyFont="1" applyFill="1" applyBorder="1" applyAlignment="1" applyProtection="1">
      <alignment horizontal="center" vertical="center"/>
      <protection hidden="1"/>
    </xf>
    <xf numFmtId="4" fontId="43" fillId="18" borderId="17" xfId="0" applyNumberFormat="1" applyFont="1" applyFill="1" applyBorder="1" applyAlignment="1" applyProtection="1">
      <alignment horizontal="center" vertical="center" readingOrder="1"/>
      <protection hidden="1"/>
    </xf>
    <xf numFmtId="44" fontId="43" fillId="18" borderId="17" xfId="1" applyFont="1" applyFill="1" applyBorder="1" applyAlignment="1" applyProtection="1">
      <alignment horizontal="center" vertical="center" readingOrder="1"/>
      <protection hidden="1"/>
    </xf>
    <xf numFmtId="10" fontId="43" fillId="18" borderId="17" xfId="29" applyNumberFormat="1" applyFont="1" applyFill="1" applyBorder="1" applyAlignment="1" applyProtection="1">
      <alignment horizontal="center" vertical="center" readingOrder="1"/>
      <protection hidden="1"/>
    </xf>
    <xf numFmtId="0" fontId="22" fillId="0" borderId="17" xfId="0" applyFont="1" applyBorder="1" applyAlignment="1" applyProtection="1">
      <alignment horizontal="center" vertical="center"/>
      <protection hidden="1"/>
    </xf>
    <xf numFmtId="0" fontId="22" fillId="0" borderId="17" xfId="0" applyFont="1" applyBorder="1" applyAlignment="1" applyProtection="1">
      <alignment horizontal="center" vertical="center" readingOrder="1"/>
      <protection hidden="1"/>
    </xf>
    <xf numFmtId="0" fontId="22" fillId="0" borderId="17" xfId="0" applyFont="1" applyBorder="1" applyAlignment="1" applyProtection="1">
      <alignment horizontal="left" vertical="center" wrapText="1" readingOrder="1"/>
      <protection hidden="1"/>
    </xf>
    <xf numFmtId="0" fontId="22" fillId="0" borderId="17" xfId="0" applyFont="1" applyBorder="1" applyAlignment="1" applyProtection="1">
      <alignment horizontal="center" vertical="center" wrapText="1" readingOrder="1"/>
      <protection hidden="1"/>
    </xf>
    <xf numFmtId="43" fontId="22" fillId="0" borderId="17" xfId="26" applyFont="1" applyFill="1" applyBorder="1" applyAlignment="1" applyProtection="1">
      <alignment horizontal="center" vertical="center" readingOrder="1"/>
      <protection hidden="1"/>
    </xf>
    <xf numFmtId="44" fontId="22" fillId="0" borderId="17" xfId="1" applyFont="1" applyFill="1" applyBorder="1" applyAlignment="1" applyProtection="1">
      <alignment horizontal="right" vertical="center" wrapText="1" readingOrder="1"/>
      <protection hidden="1"/>
    </xf>
    <xf numFmtId="44" fontId="22" fillId="14" borderId="17" xfId="1" applyFont="1" applyFill="1" applyBorder="1" applyAlignment="1" applyProtection="1">
      <alignment horizontal="right" vertical="center" wrapText="1" readingOrder="1"/>
      <protection hidden="1"/>
    </xf>
    <xf numFmtId="44" fontId="22" fillId="0" borderId="17" xfId="1" applyFont="1" applyFill="1" applyBorder="1" applyAlignment="1" applyProtection="1">
      <alignment horizontal="right" vertical="center" readingOrder="1"/>
      <protection hidden="1"/>
    </xf>
    <xf numFmtId="4" fontId="22" fillId="0" borderId="17" xfId="26" applyNumberFormat="1" applyFont="1" applyFill="1" applyBorder="1" applyAlignment="1" applyProtection="1">
      <alignment horizontal="center" vertical="center" readingOrder="1"/>
      <protection hidden="1"/>
    </xf>
    <xf numFmtId="44" fontId="22" fillId="0" borderId="17" xfId="1" applyFont="1" applyFill="1" applyBorder="1" applyAlignment="1" applyProtection="1">
      <alignment horizontal="center" vertical="center" readingOrder="1"/>
      <protection hidden="1"/>
    </xf>
    <xf numFmtId="10" fontId="22" fillId="0" borderId="17" xfId="29" applyNumberFormat="1" applyFont="1" applyFill="1" applyBorder="1" applyAlignment="1" applyProtection="1">
      <alignment horizontal="center" vertical="center" readingOrder="1"/>
      <protection hidden="1"/>
    </xf>
    <xf numFmtId="0" fontId="22" fillId="78" borderId="17" xfId="0" applyFont="1" applyFill="1" applyBorder="1" applyAlignment="1" applyProtection="1">
      <alignment horizontal="left" vertical="center" wrapText="1" readingOrder="1"/>
      <protection hidden="1"/>
    </xf>
    <xf numFmtId="0" fontId="22" fillId="0" borderId="17" xfId="0" applyFont="1" applyBorder="1" applyAlignment="1" applyProtection="1">
      <alignment horizontal="right" vertical="center" wrapText="1" readingOrder="1"/>
      <protection hidden="1"/>
    </xf>
    <xf numFmtId="0" fontId="22" fillId="0" borderId="41" xfId="0" applyFont="1" applyBorder="1" applyAlignment="1" applyProtection="1">
      <alignment vertical="center"/>
      <protection hidden="1"/>
    </xf>
    <xf numFmtId="0" fontId="22" fillId="12" borderId="41" xfId="0" applyFont="1" applyFill="1" applyBorder="1" applyAlignment="1" applyProtection="1">
      <alignment vertical="center"/>
      <protection hidden="1"/>
    </xf>
    <xf numFmtId="44" fontId="22" fillId="12" borderId="41" xfId="1" applyFont="1" applyFill="1" applyBorder="1" applyAlignment="1" applyProtection="1">
      <alignment horizontal="center" vertical="center"/>
      <protection hidden="1"/>
    </xf>
    <xf numFmtId="0" fontId="22" fillId="0" borderId="0" xfId="0" applyFont="1" applyAlignment="1" applyProtection="1">
      <alignment vertical="center"/>
      <protection hidden="1"/>
    </xf>
    <xf numFmtId="0" fontId="22" fillId="12" borderId="0" xfId="0" applyFont="1" applyFill="1" applyAlignment="1" applyProtection="1">
      <alignment vertical="center"/>
      <protection hidden="1"/>
    </xf>
    <xf numFmtId="4" fontId="22" fillId="12" borderId="0" xfId="0" applyNumberFormat="1" applyFont="1" applyFill="1" applyAlignment="1" applyProtection="1">
      <alignment horizontal="center" vertical="center" readingOrder="1"/>
      <protection hidden="1"/>
    </xf>
    <xf numFmtId="0" fontId="22" fillId="12" borderId="0" xfId="0" applyFont="1" applyFill="1" applyAlignment="1" applyProtection="1">
      <alignment horizontal="left" vertical="center" wrapText="1" readingOrder="1"/>
      <protection hidden="1"/>
    </xf>
    <xf numFmtId="0" fontId="22" fillId="12" borderId="0" xfId="0" applyFont="1" applyFill="1" applyAlignment="1" applyProtection="1">
      <alignment horizontal="center" vertical="center" readingOrder="1"/>
      <protection hidden="1"/>
    </xf>
    <xf numFmtId="43" fontId="22" fillId="12" borderId="0" xfId="0" applyNumberFormat="1" applyFont="1" applyFill="1" applyAlignment="1" applyProtection="1">
      <alignment horizontal="center" vertical="center" readingOrder="1"/>
      <protection hidden="1"/>
    </xf>
    <xf numFmtId="4" fontId="90" fillId="0" borderId="0" xfId="0" applyNumberFormat="1" applyFont="1" applyAlignment="1">
      <alignment horizontal="right"/>
    </xf>
    <xf numFmtId="0" fontId="37" fillId="12" borderId="17" xfId="0" applyFont="1" applyFill="1" applyBorder="1" applyAlignment="1" applyProtection="1">
      <alignment horizontal="center" vertical="center" readingOrder="1"/>
      <protection hidden="1"/>
    </xf>
    <xf numFmtId="0" fontId="32" fillId="0" borderId="0" xfId="0" applyFont="1" applyAlignment="1" applyProtection="1">
      <alignment horizontal="center" vertical="center"/>
      <protection hidden="1"/>
    </xf>
    <xf numFmtId="0" fontId="119" fillId="0" borderId="0" xfId="0" applyFont="1" applyAlignment="1">
      <alignment horizontal="center" vertical="center"/>
    </xf>
    <xf numFmtId="0" fontId="121" fillId="0" borderId="0" xfId="0" applyFont="1" applyAlignment="1">
      <alignment horizontal="center" vertical="center"/>
    </xf>
    <xf numFmtId="0" fontId="32" fillId="0" borderId="0" xfId="0" applyFont="1" applyAlignment="1" applyProtection="1">
      <alignment horizontal="left" vertical="center"/>
      <protection hidden="1"/>
    </xf>
    <xf numFmtId="0" fontId="32" fillId="0" borderId="43" xfId="0" applyFont="1" applyBorder="1" applyAlignment="1" applyProtection="1">
      <alignment vertical="center"/>
      <protection hidden="1"/>
    </xf>
    <xf numFmtId="0" fontId="120" fillId="0" borderId="44" xfId="0" applyFont="1" applyBorder="1" applyAlignment="1">
      <alignment horizontal="center" vertical="center"/>
    </xf>
    <xf numFmtId="0" fontId="119" fillId="0" borderId="0" xfId="0" applyFont="1" applyAlignment="1">
      <alignment vertical="center"/>
    </xf>
    <xf numFmtId="0" fontId="121" fillId="0" borderId="0" xfId="0" applyFont="1" applyAlignment="1">
      <alignment vertical="center"/>
    </xf>
    <xf numFmtId="0" fontId="120" fillId="0" borderId="0" xfId="0" applyFont="1" applyAlignment="1">
      <alignment vertical="center"/>
    </xf>
    <xf numFmtId="9" fontId="22" fillId="0" borderId="0" xfId="29" applyFont="1" applyBorder="1" applyAlignment="1" applyProtection="1">
      <alignment horizontal="center" vertical="center"/>
      <protection hidden="1"/>
    </xf>
    <xf numFmtId="10" fontId="22" fillId="12" borderId="45" xfId="29" applyNumberFormat="1" applyFont="1" applyFill="1" applyBorder="1" applyAlignment="1" applyProtection="1">
      <alignment horizontal="center" vertical="center"/>
      <protection hidden="1"/>
    </xf>
    <xf numFmtId="10" fontId="22" fillId="12" borderId="46" xfId="29" applyNumberFormat="1" applyFont="1" applyFill="1" applyBorder="1" applyAlignment="1" applyProtection="1">
      <alignment horizontal="center" vertical="center"/>
      <protection hidden="1"/>
    </xf>
    <xf numFmtId="44" fontId="22" fillId="12" borderId="40" xfId="1" applyFont="1" applyFill="1" applyBorder="1" applyAlignment="1" applyProtection="1">
      <alignment horizontal="center" vertical="center"/>
      <protection hidden="1"/>
    </xf>
    <xf numFmtId="0" fontId="22" fillId="12" borderId="40" xfId="0" applyFont="1" applyFill="1" applyBorder="1" applyAlignment="1" applyProtection="1">
      <alignment vertical="center"/>
      <protection hidden="1"/>
    </xf>
    <xf numFmtId="0" fontId="22" fillId="0" borderId="40" xfId="0" applyFont="1" applyBorder="1" applyAlignment="1" applyProtection="1">
      <alignment vertical="center"/>
      <protection hidden="1"/>
    </xf>
    <xf numFmtId="176" fontId="39" fillId="0" borderId="17" xfId="258" applyNumberFormat="1" applyFont="1" applyBorder="1" applyAlignment="1">
      <alignment horizontal="center" vertical="center" wrapText="1"/>
    </xf>
    <xf numFmtId="177" fontId="39" fillId="0" borderId="17" xfId="258" applyNumberFormat="1" applyFont="1" applyBorder="1" applyAlignment="1">
      <alignment horizontal="center" vertical="center" wrapText="1"/>
    </xf>
    <xf numFmtId="176" fontId="39" fillId="0" borderId="0" xfId="258" applyNumberFormat="1" applyFont="1" applyAlignment="1">
      <alignment horizontal="center" vertical="center" wrapText="1"/>
    </xf>
    <xf numFmtId="177" fontId="39" fillId="0" borderId="0" xfId="258" applyNumberFormat="1" applyFont="1" applyAlignment="1">
      <alignment horizontal="center" vertical="center" wrapText="1"/>
    </xf>
    <xf numFmtId="0" fontId="122" fillId="0" borderId="44" xfId="0" applyFont="1" applyBorder="1" applyAlignment="1">
      <alignment vertical="center"/>
    </xf>
    <xf numFmtId="0" fontId="123" fillId="0" borderId="0" xfId="0" applyFont="1" applyAlignment="1">
      <alignment vertical="center"/>
    </xf>
    <xf numFmtId="0" fontId="124" fillId="0" borderId="0" xfId="0" applyFont="1" applyAlignment="1">
      <alignment vertical="center"/>
    </xf>
    <xf numFmtId="178" fontId="22" fillId="0" borderId="0" xfId="0" applyNumberFormat="1" applyFont="1"/>
    <xf numFmtId="0" fontId="32" fillId="0" borderId="43" xfId="0" applyFont="1" applyBorder="1" applyAlignment="1" applyProtection="1">
      <alignment horizontal="center" vertical="center"/>
      <protection hidden="1"/>
    </xf>
    <xf numFmtId="0" fontId="122" fillId="0" borderId="44" xfId="0" applyFont="1" applyBorder="1" applyAlignment="1">
      <alignment horizontal="center" vertical="center"/>
    </xf>
    <xf numFmtId="0" fontId="123" fillId="0" borderId="0" xfId="0" applyFont="1" applyAlignment="1">
      <alignment horizontal="center" vertical="center"/>
    </xf>
    <xf numFmtId="0" fontId="124" fillId="0" borderId="0" xfId="0" applyFont="1" applyAlignment="1">
      <alignment horizontal="center" vertical="center"/>
    </xf>
    <xf numFmtId="0" fontId="122" fillId="0" borderId="0" xfId="0" applyFont="1" applyAlignment="1">
      <alignment vertical="center"/>
    </xf>
    <xf numFmtId="0" fontId="22" fillId="0" borderId="18" xfId="0" applyFont="1" applyBorder="1" applyAlignment="1">
      <alignment horizontal="left" indent="1"/>
    </xf>
    <xf numFmtId="0" fontId="22" fillId="0" borderId="19" xfId="0" applyFont="1" applyBorder="1" applyAlignment="1">
      <alignment horizontal="left" indent="1"/>
    </xf>
    <xf numFmtId="0" fontId="22" fillId="0" borderId="20" xfId="0" applyFont="1" applyBorder="1" applyAlignment="1">
      <alignment horizontal="left" indent="1"/>
    </xf>
    <xf numFmtId="0" fontId="69" fillId="0" borderId="17" xfId="0" applyFont="1" applyBorder="1" applyAlignment="1">
      <alignment horizontal="center" vertical="center" wrapText="1"/>
    </xf>
    <xf numFmtId="0" fontId="22" fillId="0" borderId="17" xfId="0" applyFont="1" applyBorder="1" applyAlignment="1">
      <alignment vertical="top" wrapText="1"/>
    </xf>
    <xf numFmtId="14" fontId="22" fillId="0" borderId="18" xfId="0" quotePrefix="1" applyNumberFormat="1" applyFont="1" applyBorder="1" applyAlignment="1">
      <alignment horizontal="left" indent="1"/>
    </xf>
    <xf numFmtId="14" fontId="22" fillId="0" borderId="19" xfId="0" quotePrefix="1" applyNumberFormat="1" applyFont="1" applyBorder="1" applyAlignment="1">
      <alignment horizontal="left" indent="1"/>
    </xf>
    <xf numFmtId="14" fontId="22" fillId="0" borderId="20" xfId="0" quotePrefix="1" applyNumberFormat="1" applyFont="1" applyBorder="1" applyAlignment="1">
      <alignment horizontal="left" inden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22" fillId="0" borderId="17" xfId="0" applyFont="1" applyBorder="1" applyAlignment="1">
      <alignment wrapText="1"/>
    </xf>
    <xf numFmtId="0" fontId="72" fillId="15" borderId="0" xfId="0" applyFont="1" applyFill="1" applyAlignment="1">
      <alignment horizontal="center" vertical="center"/>
    </xf>
    <xf numFmtId="0" fontId="88" fillId="0" borderId="3" xfId="0" applyFont="1" applyBorder="1" applyAlignment="1">
      <alignment vertical="top" wrapText="1"/>
    </xf>
    <xf numFmtId="0" fontId="88" fillId="0" borderId="5" xfId="0" applyFont="1" applyBorder="1" applyAlignment="1">
      <alignment vertical="top" wrapText="1"/>
    </xf>
    <xf numFmtId="0" fontId="0" fillId="0" borderId="3" xfId="0" applyBorder="1" applyAlignment="1">
      <alignment wrapText="1"/>
    </xf>
    <xf numFmtId="0" fontId="0" fillId="0" borderId="5" xfId="0" applyBorder="1" applyAlignment="1">
      <alignment wrapText="1"/>
    </xf>
    <xf numFmtId="49" fontId="70" fillId="15" borderId="0" xfId="0" applyNumberFormat="1" applyFont="1" applyFill="1" applyAlignment="1">
      <alignment horizontal="center" vertical="center"/>
    </xf>
    <xf numFmtId="10" fontId="28" fillId="0" borderId="2" xfId="18" applyNumberFormat="1" applyFont="1" applyBorder="1" applyAlignment="1">
      <alignment horizontal="center" vertical="center" wrapText="1"/>
    </xf>
    <xf numFmtId="0" fontId="25" fillId="11" borderId="2" xfId="16" applyFont="1" applyFill="1" applyBorder="1" applyAlignment="1">
      <alignment horizontal="center" vertical="center" wrapText="1"/>
    </xf>
    <xf numFmtId="166" fontId="25" fillId="11" borderId="2" xfId="8" applyFont="1" applyFill="1" applyBorder="1" applyAlignment="1">
      <alignment horizontal="center" vertical="center" wrapText="1"/>
    </xf>
    <xf numFmtId="0" fontId="40" fillId="112" borderId="0" xfId="141" applyFill="1" applyProtection="1">
      <protection locked="0"/>
    </xf>
    <xf numFmtId="0" fontId="96" fillId="0" borderId="0" xfId="259" applyFont="1" applyAlignment="1">
      <alignment horizontal="center"/>
    </xf>
    <xf numFmtId="10" fontId="92" fillId="112" borderId="0" xfId="259" applyNumberFormat="1" applyFont="1" applyFill="1" applyAlignment="1" applyProtection="1">
      <alignment horizontal="left" vertical="center" wrapText="1"/>
      <protection locked="0"/>
    </xf>
    <xf numFmtId="0" fontId="92" fillId="112" borderId="0" xfId="259" applyFont="1" applyFill="1" applyAlignment="1" applyProtection="1">
      <alignment horizontal="left" vertical="center" wrapText="1"/>
      <protection locked="0"/>
    </xf>
    <xf numFmtId="0" fontId="94" fillId="0" borderId="0" xfId="141" applyFont="1"/>
    <xf numFmtId="0" fontId="104" fillId="0" borderId="19" xfId="141" applyFont="1" applyBorder="1" applyAlignment="1">
      <alignment horizontal="right" vertical="top" wrapText="1"/>
    </xf>
    <xf numFmtId="0" fontId="40" fillId="0" borderId="19" xfId="141" applyBorder="1" applyAlignment="1">
      <alignment horizontal="justify" vertical="top" wrapText="1"/>
    </xf>
    <xf numFmtId="0" fontId="102" fillId="0" borderId="19" xfId="141" applyFont="1" applyBorder="1" applyAlignment="1">
      <alignment horizontal="justify" vertical="top" wrapText="1"/>
    </xf>
    <xf numFmtId="0" fontId="94" fillId="0" borderId="19" xfId="141" applyFont="1" applyBorder="1" applyAlignment="1">
      <alignment horizontal="justify"/>
    </xf>
    <xf numFmtId="0" fontId="102" fillId="0" borderId="36" xfId="141" applyFont="1" applyBorder="1" applyAlignment="1">
      <alignment horizontal="right" vertical="top" wrapText="1"/>
    </xf>
    <xf numFmtId="0" fontId="102" fillId="0" borderId="38" xfId="141" applyFont="1" applyBorder="1" applyAlignment="1">
      <alignment horizontal="right" vertical="top" wrapText="1"/>
    </xf>
    <xf numFmtId="43" fontId="109" fillId="112" borderId="0" xfId="259" applyNumberFormat="1" applyFont="1" applyFill="1" applyAlignment="1" applyProtection="1">
      <alignment horizontal="center" vertical="center"/>
      <protection locked="0"/>
    </xf>
    <xf numFmtId="0" fontId="102" fillId="0" borderId="19" xfId="141" applyFont="1" applyBorder="1" applyAlignment="1">
      <alignment horizontal="left" vertical="top" wrapText="1" indent="5"/>
    </xf>
    <xf numFmtId="0" fontId="40" fillId="0" borderId="0" xfId="141" applyAlignment="1">
      <alignment horizontal="right" vertical="center"/>
    </xf>
    <xf numFmtId="0" fontId="105" fillId="0" borderId="0" xfId="141" applyFont="1" applyAlignment="1">
      <alignment horizontal="center"/>
    </xf>
    <xf numFmtId="0" fontId="105" fillId="0" borderId="39" xfId="141" applyFont="1" applyBorder="1" applyAlignment="1">
      <alignment horizontal="center"/>
    </xf>
    <xf numFmtId="10" fontId="106" fillId="113" borderId="40" xfId="261" applyNumberFormat="1" applyFont="1" applyFill="1" applyBorder="1" applyAlignment="1" applyProtection="1">
      <alignment horizontal="center" vertical="center" wrapText="1"/>
    </xf>
    <xf numFmtId="10" fontId="106" fillId="113" borderId="41" xfId="261" applyNumberFormat="1" applyFont="1" applyFill="1" applyBorder="1" applyAlignment="1" applyProtection="1">
      <alignment horizontal="center" vertical="center" wrapText="1"/>
    </xf>
    <xf numFmtId="0" fontId="40" fillId="0" borderId="0" xfId="141" applyAlignment="1">
      <alignment horizontal="center"/>
    </xf>
    <xf numFmtId="0" fontId="40" fillId="0" borderId="39" xfId="141" applyBorder="1" applyAlignment="1">
      <alignment horizontal="center"/>
    </xf>
    <xf numFmtId="0" fontId="40" fillId="0" borderId="0" xfId="141" applyAlignment="1">
      <alignment horizontal="left" vertical="top" wrapText="1"/>
    </xf>
    <xf numFmtId="0" fontId="40" fillId="0" borderId="0" xfId="141" applyAlignment="1">
      <alignment horizontal="left" wrapText="1"/>
    </xf>
    <xf numFmtId="43" fontId="95" fillId="0" borderId="42" xfId="259" applyNumberFormat="1" applyFont="1" applyBorder="1" applyAlignment="1" applyProtection="1">
      <alignment horizontal="center" vertical="center"/>
      <protection locked="0"/>
    </xf>
    <xf numFmtId="0" fontId="42" fillId="0" borderId="17" xfId="0" applyFont="1" applyBorder="1" applyAlignment="1" applyProtection="1">
      <alignment horizontal="center" vertical="center" wrapText="1" readingOrder="1"/>
      <protection hidden="1"/>
    </xf>
    <xf numFmtId="0" fontId="43" fillId="76" borderId="17" xfId="0" applyFont="1" applyFill="1" applyBorder="1" applyAlignment="1" applyProtection="1">
      <alignment horizontal="center" vertical="center" textRotation="90"/>
      <protection hidden="1"/>
    </xf>
    <xf numFmtId="0" fontId="43" fillId="75" borderId="17" xfId="0" applyFont="1" applyFill="1" applyBorder="1" applyAlignment="1" applyProtection="1">
      <alignment horizontal="center" vertical="center" readingOrder="1"/>
      <protection hidden="1"/>
    </xf>
    <xf numFmtId="0" fontId="22" fillId="77" borderId="17" xfId="0" applyFont="1" applyFill="1" applyBorder="1" applyAlignment="1" applyProtection="1">
      <alignment horizontal="center" vertical="center"/>
      <protection hidden="1"/>
    </xf>
    <xf numFmtId="0" fontId="66" fillId="12" borderId="17" xfId="0" applyFont="1" applyFill="1" applyBorder="1" applyAlignment="1" applyProtection="1">
      <alignment horizontal="center" vertical="center" readingOrder="1"/>
      <protection hidden="1"/>
    </xf>
    <xf numFmtId="0" fontId="42" fillId="0" borderId="17" xfId="0" applyFont="1" applyBorder="1" applyAlignment="1" applyProtection="1">
      <alignment horizontal="left" vertical="center" readingOrder="1"/>
      <protection hidden="1"/>
    </xf>
    <xf numFmtId="0" fontId="37" fillId="18" borderId="17" xfId="0" applyFont="1" applyFill="1" applyBorder="1" applyAlignment="1" applyProtection="1">
      <alignment horizontal="center" vertical="center" readingOrder="1"/>
      <protection hidden="1"/>
    </xf>
    <xf numFmtId="0" fontId="37" fillId="22" borderId="17" xfId="0" applyFont="1" applyFill="1" applyBorder="1" applyAlignment="1" applyProtection="1">
      <alignment horizontal="center" vertical="center"/>
      <protection hidden="1"/>
    </xf>
    <xf numFmtId="10" fontId="42" fillId="0" borderId="17" xfId="0" applyNumberFormat="1" applyFont="1" applyBorder="1" applyAlignment="1" applyProtection="1">
      <alignment horizontal="left" vertical="center" readingOrder="1"/>
      <protection hidden="1"/>
    </xf>
    <xf numFmtId="17" fontId="42" fillId="0" borderId="17" xfId="0" quotePrefix="1" applyNumberFormat="1" applyFont="1" applyBorder="1" applyAlignment="1" applyProtection="1">
      <alignment horizontal="center" vertical="center" wrapText="1" readingOrder="1"/>
      <protection hidden="1"/>
    </xf>
    <xf numFmtId="10" fontId="42" fillId="0" borderId="18" xfId="0" applyNumberFormat="1" applyFont="1" applyBorder="1" applyAlignment="1" applyProtection="1">
      <alignment horizontal="center" vertical="center" readingOrder="1"/>
      <protection hidden="1"/>
    </xf>
    <xf numFmtId="10" fontId="42" fillId="0" borderId="20" xfId="0" applyNumberFormat="1" applyFont="1" applyBorder="1" applyAlignment="1" applyProtection="1">
      <alignment horizontal="center" vertical="center" readingOrder="1"/>
      <protection hidden="1"/>
    </xf>
    <xf numFmtId="0" fontId="27" fillId="0" borderId="0" xfId="0" applyFont="1" applyAlignment="1" applyProtection="1">
      <alignment horizontal="center" vertical="center"/>
      <protection hidden="1"/>
    </xf>
    <xf numFmtId="0" fontId="66" fillId="12" borderId="0" xfId="0" applyFont="1" applyFill="1" applyAlignment="1" applyProtection="1">
      <alignment horizontal="center" vertical="center" readingOrder="1"/>
      <protection hidden="1"/>
    </xf>
    <xf numFmtId="10" fontId="42" fillId="0" borderId="6" xfId="0" applyNumberFormat="1" applyFont="1" applyBorder="1" applyAlignment="1" applyProtection="1">
      <alignment horizontal="left" vertical="center" readingOrder="1"/>
      <protection hidden="1"/>
    </xf>
    <xf numFmtId="0" fontId="42" fillId="0" borderId="6" xfId="0" applyFont="1" applyBorder="1" applyAlignment="1" applyProtection="1">
      <alignment horizontal="left" vertical="center" readingOrder="1"/>
      <protection hidden="1"/>
    </xf>
    <xf numFmtId="0" fontId="39" fillId="14" borderId="18" xfId="0" applyFont="1" applyFill="1" applyBorder="1" applyAlignment="1" applyProtection="1">
      <alignment horizontal="left" vertical="center" wrapText="1"/>
      <protection hidden="1"/>
    </xf>
    <xf numFmtId="0" fontId="39" fillId="14" borderId="19" xfId="0" applyFont="1" applyFill="1" applyBorder="1" applyAlignment="1" applyProtection="1">
      <alignment horizontal="left" vertical="center" wrapText="1"/>
      <protection hidden="1"/>
    </xf>
    <xf numFmtId="0" fontId="39" fillId="14" borderId="20" xfId="0" applyFont="1" applyFill="1" applyBorder="1" applyAlignment="1" applyProtection="1">
      <alignment horizontal="left" vertical="center" wrapText="1"/>
      <protection hidden="1"/>
    </xf>
    <xf numFmtId="0" fontId="39" fillId="14" borderId="17" xfId="0" applyFont="1" applyFill="1" applyBorder="1" applyAlignment="1" applyProtection="1">
      <alignment horizontal="left" vertical="center" wrapText="1"/>
      <protection hidden="1"/>
    </xf>
    <xf numFmtId="0" fontId="37" fillId="12" borderId="17" xfId="0" applyFont="1" applyFill="1" applyBorder="1" applyAlignment="1" applyProtection="1">
      <alignment horizontal="center" vertical="center" readingOrder="1"/>
      <protection hidden="1"/>
    </xf>
    <xf numFmtId="10" fontId="35" fillId="21" borderId="17" xfId="0" applyNumberFormat="1" applyFont="1" applyFill="1" applyBorder="1" applyAlignment="1" applyProtection="1">
      <alignment vertical="center" readingOrder="1"/>
      <protection hidden="1"/>
    </xf>
    <xf numFmtId="0" fontId="35" fillId="21" borderId="17" xfId="0" applyFont="1" applyFill="1" applyBorder="1" applyAlignment="1" applyProtection="1">
      <alignment horizontal="left" vertical="center" readingOrder="1"/>
      <protection hidden="1"/>
    </xf>
    <xf numFmtId="0" fontId="41" fillId="20" borderId="17" xfId="0" applyFont="1" applyFill="1" applyBorder="1" applyAlignment="1" applyProtection="1">
      <alignment horizontal="left" vertical="center"/>
      <protection hidden="1"/>
    </xf>
    <xf numFmtId="0" fontId="33" fillId="72" borderId="0" xfId="0" applyFont="1" applyFill="1" applyAlignment="1" applyProtection="1">
      <alignment horizontal="center" vertical="center"/>
      <protection hidden="1"/>
    </xf>
    <xf numFmtId="0" fontId="25" fillId="74" borderId="0" xfId="0" applyFont="1" applyFill="1" applyAlignment="1" applyProtection="1">
      <alignment horizontal="left" vertical="center" wrapText="1"/>
      <protection hidden="1"/>
    </xf>
    <xf numFmtId="0" fontId="38" fillId="17" borderId="0" xfId="0" applyFont="1" applyFill="1" applyAlignment="1" applyProtection="1">
      <alignment horizontal="center" vertical="center"/>
      <protection hidden="1"/>
    </xf>
    <xf numFmtId="0" fontId="35" fillId="21" borderId="6" xfId="0" applyFont="1" applyFill="1" applyBorder="1" applyAlignment="1" applyProtection="1">
      <alignment vertical="center" readingOrder="1"/>
      <protection hidden="1"/>
    </xf>
    <xf numFmtId="10" fontId="35" fillId="21" borderId="6" xfId="0" applyNumberFormat="1" applyFont="1" applyFill="1" applyBorder="1" applyAlignment="1" applyProtection="1">
      <alignment horizontal="left" vertical="center" readingOrder="1"/>
      <protection hidden="1"/>
    </xf>
    <xf numFmtId="0" fontId="35" fillId="21" borderId="6" xfId="0" applyFont="1" applyFill="1" applyBorder="1" applyAlignment="1" applyProtection="1">
      <alignment horizontal="left" vertical="center" readingOrder="1"/>
      <protection hidden="1"/>
    </xf>
    <xf numFmtId="0" fontId="43" fillId="19" borderId="17" xfId="0" applyFont="1" applyFill="1" applyBorder="1" applyAlignment="1" applyProtection="1">
      <alignment horizontal="center" vertical="center" wrapText="1"/>
      <protection hidden="1"/>
    </xf>
    <xf numFmtId="0" fontId="43" fillId="19" borderId="17" xfId="0" applyFont="1" applyFill="1" applyBorder="1" applyAlignment="1" applyProtection="1">
      <alignment horizontal="center" vertical="center"/>
      <protection hidden="1"/>
    </xf>
    <xf numFmtId="0" fontId="33" fillId="16" borderId="17" xfId="0" applyFont="1" applyFill="1" applyBorder="1" applyAlignment="1" applyProtection="1">
      <alignment horizontal="center" vertical="center"/>
      <protection hidden="1"/>
    </xf>
    <xf numFmtId="0" fontId="38" fillId="17" borderId="17" xfId="0" applyFont="1" applyFill="1" applyBorder="1" applyAlignment="1" applyProtection="1">
      <alignment horizontal="center" vertical="center"/>
      <protection hidden="1"/>
    </xf>
    <xf numFmtId="0" fontId="30" fillId="74" borderId="17" xfId="0" applyFont="1" applyFill="1" applyBorder="1" applyAlignment="1" applyProtection="1">
      <alignment horizontal="left" vertical="center" wrapText="1"/>
      <protection hidden="1"/>
    </xf>
    <xf numFmtId="0" fontId="68" fillId="12" borderId="17" xfId="0" applyFont="1" applyFill="1" applyBorder="1" applyAlignment="1" applyProtection="1">
      <alignment horizontal="center" vertical="center" readingOrder="1"/>
      <protection hidden="1"/>
    </xf>
    <xf numFmtId="10" fontId="35" fillId="21" borderId="17" xfId="0" applyNumberFormat="1" applyFont="1" applyFill="1" applyBorder="1" applyAlignment="1" applyProtection="1">
      <alignment horizontal="left" vertical="center" readingOrder="1"/>
      <protection hidden="1"/>
    </xf>
    <xf numFmtId="0" fontId="43" fillId="0" borderId="17" xfId="0" applyFont="1" applyBorder="1" applyAlignment="1" applyProtection="1">
      <alignment horizontal="center" vertical="center"/>
      <protection hidden="1"/>
    </xf>
    <xf numFmtId="0" fontId="31" fillId="19" borderId="17" xfId="0" applyFont="1" applyFill="1" applyBorder="1" applyAlignment="1" applyProtection="1">
      <alignment horizontal="left" vertical="center" wrapText="1"/>
      <protection hidden="1"/>
    </xf>
    <xf numFmtId="0" fontId="66" fillId="12" borderId="18" xfId="0" applyFont="1" applyFill="1" applyBorder="1" applyAlignment="1" applyProtection="1">
      <alignment horizontal="center" vertical="center" readingOrder="1"/>
      <protection hidden="1"/>
    </xf>
    <xf numFmtId="0" fontId="66" fillId="12" borderId="19" xfId="0" applyFont="1" applyFill="1" applyBorder="1" applyAlignment="1" applyProtection="1">
      <alignment horizontal="center" vertical="center" readingOrder="1"/>
      <protection hidden="1"/>
    </xf>
    <xf numFmtId="10" fontId="35" fillId="0" borderId="18" xfId="0" applyNumberFormat="1" applyFont="1" applyBorder="1" applyAlignment="1" applyProtection="1">
      <alignment horizontal="left" vertical="center" readingOrder="1"/>
      <protection hidden="1"/>
    </xf>
    <xf numFmtId="10" fontId="35" fillId="0" borderId="19" xfId="0" applyNumberFormat="1" applyFont="1" applyBorder="1" applyAlignment="1" applyProtection="1">
      <alignment horizontal="left" vertical="center" readingOrder="1"/>
      <protection hidden="1"/>
    </xf>
    <xf numFmtId="0" fontId="35" fillId="0" borderId="18" xfId="0" applyFont="1" applyBorder="1" applyAlignment="1" applyProtection="1">
      <alignment horizontal="left" vertical="center" readingOrder="1"/>
      <protection hidden="1"/>
    </xf>
    <xf numFmtId="0" fontId="35" fillId="0" borderId="19" xfId="0" applyFont="1" applyBorder="1" applyAlignment="1" applyProtection="1">
      <alignment horizontal="left" vertical="center" readingOrder="1"/>
      <protection hidden="1"/>
    </xf>
  </cellXfs>
  <cellStyles count="264">
    <cellStyle name="20% - Ênfase1" xfId="232" builtinId="30" customBuiltin="1"/>
    <cellStyle name="20% - Ênfase1 2" xfId="41" xr:uid="{00000000-0005-0000-0000-000001000000}"/>
    <cellStyle name="20% - Ênfase1 2 2" xfId="42" xr:uid="{00000000-0005-0000-0000-000002000000}"/>
    <cellStyle name="20% - Ênfase1 2 2 2" xfId="43" xr:uid="{00000000-0005-0000-0000-000003000000}"/>
    <cellStyle name="20% - Ênfase2" xfId="235" builtinId="34" customBuiltin="1"/>
    <cellStyle name="20% - Ênfase2 2" xfId="44" xr:uid="{00000000-0005-0000-0000-000005000000}"/>
    <cellStyle name="20% - Ênfase2 2 2" xfId="45" xr:uid="{00000000-0005-0000-0000-000006000000}"/>
    <cellStyle name="20% - Ênfase2 2 2 2" xfId="46" xr:uid="{00000000-0005-0000-0000-000007000000}"/>
    <cellStyle name="20% - Ênfase3" xfId="238" builtinId="38" customBuiltin="1"/>
    <cellStyle name="20% - Ênfase3 2" xfId="47" xr:uid="{00000000-0005-0000-0000-000009000000}"/>
    <cellStyle name="20% - Ênfase3 2 2" xfId="48" xr:uid="{00000000-0005-0000-0000-00000A000000}"/>
    <cellStyle name="20% - Ênfase3 2 2 2" xfId="49" xr:uid="{00000000-0005-0000-0000-00000B000000}"/>
    <cellStyle name="20% - Ênfase4" xfId="241" builtinId="42" customBuiltin="1"/>
    <cellStyle name="20% - Ênfase4 2" xfId="50" xr:uid="{00000000-0005-0000-0000-00000D000000}"/>
    <cellStyle name="20% - Ênfase4 2 2" xfId="51" xr:uid="{00000000-0005-0000-0000-00000E000000}"/>
    <cellStyle name="20% - Ênfase4 2 2 2" xfId="52" xr:uid="{00000000-0005-0000-0000-00000F000000}"/>
    <cellStyle name="20% - Ênfase5" xfId="244" builtinId="46" customBuiltin="1"/>
    <cellStyle name="20% - Ênfase5 2" xfId="53" xr:uid="{00000000-0005-0000-0000-000011000000}"/>
    <cellStyle name="20% - Ênfase5 2 2" xfId="54" xr:uid="{00000000-0005-0000-0000-000012000000}"/>
    <cellStyle name="20% - Ênfase5 2 2 2" xfId="55" xr:uid="{00000000-0005-0000-0000-000013000000}"/>
    <cellStyle name="20% - Ênfase6" xfId="247" builtinId="50" customBuiltin="1"/>
    <cellStyle name="20% - Ênfase6 2" xfId="56" xr:uid="{00000000-0005-0000-0000-000015000000}"/>
    <cellStyle name="20% - Ênfase6 2 2" xfId="57" xr:uid="{00000000-0005-0000-0000-000016000000}"/>
    <cellStyle name="20% - Ênfase6 2 2 2" xfId="58" xr:uid="{00000000-0005-0000-0000-000017000000}"/>
    <cellStyle name="40% - Ênfase1" xfId="233" builtinId="31" customBuiltin="1"/>
    <cellStyle name="40% - Ênfase1 2" xfId="59" xr:uid="{00000000-0005-0000-0000-000019000000}"/>
    <cellStyle name="40% - Ênfase1 2 2" xfId="60" xr:uid="{00000000-0005-0000-0000-00001A000000}"/>
    <cellStyle name="40% - Ênfase1 2 2 2" xfId="61" xr:uid="{00000000-0005-0000-0000-00001B000000}"/>
    <cellStyle name="40% - Ênfase2" xfId="236" builtinId="35" customBuiltin="1"/>
    <cellStyle name="40% - Ênfase2 2" xfId="62" xr:uid="{00000000-0005-0000-0000-00001D000000}"/>
    <cellStyle name="40% - Ênfase2 2 2" xfId="63" xr:uid="{00000000-0005-0000-0000-00001E000000}"/>
    <cellStyle name="40% - Ênfase2 2 2 2" xfId="64" xr:uid="{00000000-0005-0000-0000-00001F000000}"/>
    <cellStyle name="40% - Ênfase3" xfId="239" builtinId="39" customBuiltin="1"/>
    <cellStyle name="40% - Ênfase3 2" xfId="65" xr:uid="{00000000-0005-0000-0000-000021000000}"/>
    <cellStyle name="40% - Ênfase3 2 2" xfId="66" xr:uid="{00000000-0005-0000-0000-000022000000}"/>
    <cellStyle name="40% - Ênfase3 2 2 2" xfId="67" xr:uid="{00000000-0005-0000-0000-000023000000}"/>
    <cellStyle name="40% - Ênfase4" xfId="242" builtinId="43" customBuiltin="1"/>
    <cellStyle name="40% - Ênfase4 2" xfId="68" xr:uid="{00000000-0005-0000-0000-000025000000}"/>
    <cellStyle name="40% - Ênfase4 2 2" xfId="69" xr:uid="{00000000-0005-0000-0000-000026000000}"/>
    <cellStyle name="40% - Ênfase4 2 2 2" xfId="70" xr:uid="{00000000-0005-0000-0000-000027000000}"/>
    <cellStyle name="40% - Ênfase5" xfId="245" builtinId="47" customBuiltin="1"/>
    <cellStyle name="40% - Ênfase5 2" xfId="71" xr:uid="{00000000-0005-0000-0000-000029000000}"/>
    <cellStyle name="40% - Ênfase5 2 2" xfId="72" xr:uid="{00000000-0005-0000-0000-00002A000000}"/>
    <cellStyle name="40% - Ênfase5 2 2 2" xfId="73" xr:uid="{00000000-0005-0000-0000-00002B000000}"/>
    <cellStyle name="40% - Ênfase6" xfId="248" builtinId="51" customBuiltin="1"/>
    <cellStyle name="40% - Ênfase6 2" xfId="74" xr:uid="{00000000-0005-0000-0000-00002D000000}"/>
    <cellStyle name="40% - Ênfase6 2 2" xfId="75" xr:uid="{00000000-0005-0000-0000-00002E000000}"/>
    <cellStyle name="40% - Ênfase6 2 2 2" xfId="76" xr:uid="{00000000-0005-0000-0000-00002F000000}"/>
    <cellStyle name="60% - Ênfase1 2" xfId="77" xr:uid="{00000000-0005-0000-0000-000030000000}"/>
    <cellStyle name="60% - Ênfase1 2 2" xfId="78" xr:uid="{00000000-0005-0000-0000-000031000000}"/>
    <cellStyle name="60% - Ênfase1 2 2 2" xfId="79" xr:uid="{00000000-0005-0000-0000-000032000000}"/>
    <cellStyle name="60% - Ênfase1 3" xfId="252" xr:uid="{00000000-0005-0000-0000-000033000000}"/>
    <cellStyle name="60% - Ênfase2 2" xfId="80" xr:uid="{00000000-0005-0000-0000-000034000000}"/>
    <cellStyle name="60% - Ênfase2 2 2" xfId="81" xr:uid="{00000000-0005-0000-0000-000035000000}"/>
    <cellStyle name="60% - Ênfase2 2 2 2" xfId="82" xr:uid="{00000000-0005-0000-0000-000036000000}"/>
    <cellStyle name="60% - Ênfase2 3" xfId="253" xr:uid="{00000000-0005-0000-0000-000037000000}"/>
    <cellStyle name="60% - Ênfase3 2" xfId="83" xr:uid="{00000000-0005-0000-0000-000038000000}"/>
    <cellStyle name="60% - Ênfase3 2 2" xfId="84" xr:uid="{00000000-0005-0000-0000-000039000000}"/>
    <cellStyle name="60% - Ênfase3 2 2 2" xfId="85" xr:uid="{00000000-0005-0000-0000-00003A000000}"/>
    <cellStyle name="60% - Ênfase3 3" xfId="254" xr:uid="{00000000-0005-0000-0000-00003B000000}"/>
    <cellStyle name="60% - Ênfase4 2" xfId="86" xr:uid="{00000000-0005-0000-0000-00003C000000}"/>
    <cellStyle name="60% - Ênfase4 2 2" xfId="87" xr:uid="{00000000-0005-0000-0000-00003D000000}"/>
    <cellStyle name="60% - Ênfase4 2 2 2" xfId="88" xr:uid="{00000000-0005-0000-0000-00003E000000}"/>
    <cellStyle name="60% - Ênfase4 3" xfId="255" xr:uid="{00000000-0005-0000-0000-00003F000000}"/>
    <cellStyle name="60% - Ênfase5 2" xfId="89" xr:uid="{00000000-0005-0000-0000-000040000000}"/>
    <cellStyle name="60% - Ênfase5 2 2" xfId="90" xr:uid="{00000000-0005-0000-0000-000041000000}"/>
    <cellStyle name="60% - Ênfase5 2 2 2" xfId="91" xr:uid="{00000000-0005-0000-0000-000042000000}"/>
    <cellStyle name="60% - Ênfase5 3" xfId="256" xr:uid="{00000000-0005-0000-0000-000043000000}"/>
    <cellStyle name="60% - Ênfase6 2" xfId="92" xr:uid="{00000000-0005-0000-0000-000044000000}"/>
    <cellStyle name="60% - Ênfase6 2 2" xfId="93" xr:uid="{00000000-0005-0000-0000-000045000000}"/>
    <cellStyle name="60% - Ênfase6 2 2 2" xfId="94" xr:uid="{00000000-0005-0000-0000-000046000000}"/>
    <cellStyle name="60% - Ênfase6 3" xfId="257" xr:uid="{00000000-0005-0000-0000-000047000000}"/>
    <cellStyle name="Accent" xfId="2" xr:uid="{00000000-0005-0000-0000-000048000000}"/>
    <cellStyle name="Accent 1" xfId="3" xr:uid="{00000000-0005-0000-0000-000049000000}"/>
    <cellStyle name="Accent 2" xfId="4" xr:uid="{00000000-0005-0000-0000-00004A000000}"/>
    <cellStyle name="Accent 3" xfId="5" xr:uid="{00000000-0005-0000-0000-00004B000000}"/>
    <cellStyle name="Bad" xfId="6" xr:uid="{00000000-0005-0000-0000-00004C000000}"/>
    <cellStyle name="Bom" xfId="221" builtinId="26" customBuiltin="1"/>
    <cellStyle name="Bom 2" xfId="95" xr:uid="{00000000-0005-0000-0000-00004E000000}"/>
    <cellStyle name="Bom 2 2" xfId="96" xr:uid="{00000000-0005-0000-0000-00004F000000}"/>
    <cellStyle name="Bom 2 2 2" xfId="97" xr:uid="{00000000-0005-0000-0000-000050000000}"/>
    <cellStyle name="Cálculo" xfId="225" builtinId="22" customBuiltin="1"/>
    <cellStyle name="Cálculo 2" xfId="98" xr:uid="{00000000-0005-0000-0000-000052000000}"/>
    <cellStyle name="Cálculo 2 2" xfId="99" xr:uid="{00000000-0005-0000-0000-000053000000}"/>
    <cellStyle name="Cálculo 2 2 2" xfId="100" xr:uid="{00000000-0005-0000-0000-000054000000}"/>
    <cellStyle name="Célula de Verificação" xfId="227" builtinId="23" customBuiltin="1"/>
    <cellStyle name="Célula de Verificação 2" xfId="101" xr:uid="{00000000-0005-0000-0000-000056000000}"/>
    <cellStyle name="Célula de Verificação 2 2" xfId="102" xr:uid="{00000000-0005-0000-0000-000057000000}"/>
    <cellStyle name="Célula de Verificação 2 2 2" xfId="103" xr:uid="{00000000-0005-0000-0000-000058000000}"/>
    <cellStyle name="Célula Vinculada" xfId="226" builtinId="24" customBuiltin="1"/>
    <cellStyle name="Célula Vinculada 2" xfId="104" xr:uid="{00000000-0005-0000-0000-00005A000000}"/>
    <cellStyle name="Ênfase1" xfId="231" builtinId="29" customBuiltin="1"/>
    <cellStyle name="Ênfase1 2" xfId="105" xr:uid="{00000000-0005-0000-0000-00005C000000}"/>
    <cellStyle name="Ênfase1 2 2" xfId="106" xr:uid="{00000000-0005-0000-0000-00005D000000}"/>
    <cellStyle name="Ênfase1 2 2 2" xfId="107" xr:uid="{00000000-0005-0000-0000-00005E000000}"/>
    <cellStyle name="Ênfase2" xfId="234" builtinId="33" customBuiltin="1"/>
    <cellStyle name="Ênfase2 2" xfId="108" xr:uid="{00000000-0005-0000-0000-000060000000}"/>
    <cellStyle name="Ênfase2 2 2" xfId="109" xr:uid="{00000000-0005-0000-0000-000061000000}"/>
    <cellStyle name="Ênfase2 2 2 2" xfId="110" xr:uid="{00000000-0005-0000-0000-000062000000}"/>
    <cellStyle name="Ênfase3" xfId="237" builtinId="37" customBuiltin="1"/>
    <cellStyle name="Ênfase3 2" xfId="111" xr:uid="{00000000-0005-0000-0000-000064000000}"/>
    <cellStyle name="Ênfase3 2 2" xfId="112" xr:uid="{00000000-0005-0000-0000-000065000000}"/>
    <cellStyle name="Ênfase3 2 2 2" xfId="113" xr:uid="{00000000-0005-0000-0000-000066000000}"/>
    <cellStyle name="Ênfase4" xfId="240" builtinId="41" customBuiltin="1"/>
    <cellStyle name="Ênfase4 2" xfId="114" xr:uid="{00000000-0005-0000-0000-000068000000}"/>
    <cellStyle name="Ênfase4 2 2" xfId="115" xr:uid="{00000000-0005-0000-0000-000069000000}"/>
    <cellStyle name="Ênfase4 2 2 2" xfId="116" xr:uid="{00000000-0005-0000-0000-00006A000000}"/>
    <cellStyle name="Ênfase5" xfId="243" builtinId="45" customBuiltin="1"/>
    <cellStyle name="Ênfase5 2" xfId="117" xr:uid="{00000000-0005-0000-0000-00006C000000}"/>
    <cellStyle name="Ênfase5 2 2" xfId="118" xr:uid="{00000000-0005-0000-0000-00006D000000}"/>
    <cellStyle name="Ênfase5 2 2 2" xfId="119" xr:uid="{00000000-0005-0000-0000-00006E000000}"/>
    <cellStyle name="Ênfase6" xfId="246" builtinId="49" customBuiltin="1"/>
    <cellStyle name="Ênfase6 2" xfId="120" xr:uid="{00000000-0005-0000-0000-000070000000}"/>
    <cellStyle name="Ênfase6 2 2" xfId="121" xr:uid="{00000000-0005-0000-0000-000071000000}"/>
    <cellStyle name="Ênfase6 2 2 2" xfId="122" xr:uid="{00000000-0005-0000-0000-000072000000}"/>
    <cellStyle name="Entrada" xfId="223" builtinId="20" customBuiltin="1"/>
    <cellStyle name="Entrada 2" xfId="123" xr:uid="{00000000-0005-0000-0000-000074000000}"/>
    <cellStyle name="Entrada 2 2" xfId="124" xr:uid="{00000000-0005-0000-0000-000075000000}"/>
    <cellStyle name="Entrada 2 2 2" xfId="125" xr:uid="{00000000-0005-0000-0000-000076000000}"/>
    <cellStyle name="Error" xfId="7" xr:uid="{00000000-0005-0000-0000-000077000000}"/>
    <cellStyle name="Excel Built-in Normal" xfId="126" xr:uid="{00000000-0005-0000-0000-000078000000}"/>
    <cellStyle name="Excel_BuiltIn_Comma" xfId="8" xr:uid="{00000000-0005-0000-0000-000079000000}"/>
    <cellStyle name="Footnote" xfId="9" xr:uid="{00000000-0005-0000-0000-00007A000000}"/>
    <cellStyle name="Good" xfId="10" xr:uid="{00000000-0005-0000-0000-00007B000000}"/>
    <cellStyle name="Heading (user)" xfId="11" xr:uid="{00000000-0005-0000-0000-00007C000000}"/>
    <cellStyle name="Heading 1" xfId="12" xr:uid="{00000000-0005-0000-0000-00007D000000}"/>
    <cellStyle name="Heading 2" xfId="13" xr:uid="{00000000-0005-0000-0000-00007E000000}"/>
    <cellStyle name="Hyperlink" xfId="14" xr:uid="{00000000-0005-0000-0000-00007F000000}"/>
    <cellStyle name="Incorreto 2" xfId="127" xr:uid="{00000000-0005-0000-0000-000081000000}"/>
    <cellStyle name="Incorreto 2 2" xfId="128" xr:uid="{00000000-0005-0000-0000-000082000000}"/>
    <cellStyle name="Incorreto 2 2 2" xfId="129" xr:uid="{00000000-0005-0000-0000-000083000000}"/>
    <cellStyle name="Moeda" xfId="1" builtinId="4"/>
    <cellStyle name="Moeda 10" xfId="262" xr:uid="{57D7BAC3-9416-4384-83A7-06BA029F482A}"/>
    <cellStyle name="Moeda 2" xfId="28" xr:uid="{00000000-0005-0000-0000-000085000000}"/>
    <cellStyle name="Moeda 2 2" xfId="34" xr:uid="{00000000-0005-0000-0000-000086000000}"/>
    <cellStyle name="Moeda 2 3" xfId="131" xr:uid="{00000000-0005-0000-0000-000087000000}"/>
    <cellStyle name="Moeda 3" xfId="31" xr:uid="{00000000-0005-0000-0000-000088000000}"/>
    <cellStyle name="Moeda 3 2" xfId="132" xr:uid="{00000000-0005-0000-0000-000089000000}"/>
    <cellStyle name="Moeda 3 4" xfId="263" xr:uid="{664EC8BB-7991-43A4-8EE9-A86447A081A1}"/>
    <cellStyle name="Moeda 4" xfId="133" xr:uid="{00000000-0005-0000-0000-00008A000000}"/>
    <cellStyle name="Moeda 5" xfId="130" xr:uid="{00000000-0005-0000-0000-00008B000000}"/>
    <cellStyle name="Moeda 6" xfId="212" xr:uid="{00000000-0005-0000-0000-00008C000000}"/>
    <cellStyle name="Moeda 7" xfId="36" xr:uid="{00000000-0005-0000-0000-00008D000000}"/>
    <cellStyle name="Neutra 2" xfId="134" xr:uid="{00000000-0005-0000-0000-00008E000000}"/>
    <cellStyle name="Neutra 2 2" xfId="135" xr:uid="{00000000-0005-0000-0000-00008F000000}"/>
    <cellStyle name="Neutra 2 2 2" xfId="136" xr:uid="{00000000-0005-0000-0000-000090000000}"/>
    <cellStyle name="Neutral" xfId="15" xr:uid="{00000000-0005-0000-0000-000091000000}"/>
    <cellStyle name="Neutro 2" xfId="250" xr:uid="{00000000-0005-0000-0000-000092000000}"/>
    <cellStyle name="Normal" xfId="0" builtinId="0" customBuiltin="1"/>
    <cellStyle name="Normal 10" xfId="214" xr:uid="{00000000-0005-0000-0000-000094000000}"/>
    <cellStyle name="Normal 11" xfId="249" xr:uid="{00000000-0005-0000-0000-000095000000}"/>
    <cellStyle name="Normal 12" xfId="137" xr:uid="{00000000-0005-0000-0000-000096000000}"/>
    <cellStyle name="Normal 13" xfId="259" xr:uid="{00000000-0005-0000-0000-000097000000}"/>
    <cellStyle name="Normal 2" xfId="16" xr:uid="{00000000-0005-0000-0000-000098000000}"/>
    <cellStyle name="Normal 2 2" xfId="139" xr:uid="{00000000-0005-0000-0000-000099000000}"/>
    <cellStyle name="Normal 2 2 2" xfId="140" xr:uid="{00000000-0005-0000-0000-00009A000000}"/>
    <cellStyle name="Normal 2 3" xfId="138" xr:uid="{00000000-0005-0000-0000-00009B000000}"/>
    <cellStyle name="Normal 2_Modelo de Detalhamento do  BDI" xfId="141" xr:uid="{00000000-0005-0000-0000-00009C000000}"/>
    <cellStyle name="Normal 29" xfId="258" xr:uid="{00000000-0005-0000-0000-00009D000000}"/>
    <cellStyle name="Normal 3" xfId="39" xr:uid="{00000000-0005-0000-0000-00009E000000}"/>
    <cellStyle name="Normal 3 2" xfId="143" xr:uid="{00000000-0005-0000-0000-00009F000000}"/>
    <cellStyle name="Normal 3 3" xfId="142" xr:uid="{00000000-0005-0000-0000-0000A0000000}"/>
    <cellStyle name="Normal 4" xfId="144" xr:uid="{00000000-0005-0000-0000-0000A1000000}"/>
    <cellStyle name="Normal 5" xfId="145" xr:uid="{00000000-0005-0000-0000-0000A2000000}"/>
    <cellStyle name="Normal 6" xfId="40" xr:uid="{00000000-0005-0000-0000-0000A3000000}"/>
    <cellStyle name="Normal 7" xfId="35" xr:uid="{00000000-0005-0000-0000-0000A4000000}"/>
    <cellStyle name="Normal 8" xfId="213" xr:uid="{00000000-0005-0000-0000-0000A5000000}"/>
    <cellStyle name="Normal 9" xfId="215" xr:uid="{00000000-0005-0000-0000-0000A6000000}"/>
    <cellStyle name="Nota 2" xfId="146" xr:uid="{00000000-0005-0000-0000-0000A8000000}"/>
    <cellStyle name="Nota 2 2" xfId="147" xr:uid="{00000000-0005-0000-0000-0000A9000000}"/>
    <cellStyle name="Nota 2 2 2" xfId="148" xr:uid="{00000000-0005-0000-0000-0000AA000000}"/>
    <cellStyle name="Nota 2 2 3" xfId="149" xr:uid="{00000000-0005-0000-0000-0000AB000000}"/>
    <cellStyle name="Nota 2 2 4" xfId="150" xr:uid="{00000000-0005-0000-0000-0000AC000000}"/>
    <cellStyle name="Nota 2 3" xfId="151" xr:uid="{00000000-0005-0000-0000-0000AD000000}"/>
    <cellStyle name="Nota 2 3 2" xfId="152" xr:uid="{00000000-0005-0000-0000-0000AE000000}"/>
    <cellStyle name="Nota 2 4" xfId="153" xr:uid="{00000000-0005-0000-0000-0000AF000000}"/>
    <cellStyle name="Nota 3" xfId="154" xr:uid="{00000000-0005-0000-0000-0000B0000000}"/>
    <cellStyle name="Nota 4" xfId="155" xr:uid="{00000000-0005-0000-0000-0000B1000000}"/>
    <cellStyle name="Nota 4 2" xfId="156" xr:uid="{00000000-0005-0000-0000-0000B2000000}"/>
    <cellStyle name="Nota 5" xfId="157" xr:uid="{00000000-0005-0000-0000-0000B3000000}"/>
    <cellStyle name="Nota 5 2" xfId="158" xr:uid="{00000000-0005-0000-0000-0000B4000000}"/>
    <cellStyle name="Nota 6" xfId="159" xr:uid="{00000000-0005-0000-0000-0000B5000000}"/>
    <cellStyle name="Nota 7" xfId="160" xr:uid="{00000000-0005-0000-0000-0000B6000000}"/>
    <cellStyle name="Nota 8" xfId="251" xr:uid="{00000000-0005-0000-0000-0000B7000000}"/>
    <cellStyle name="Note" xfId="17" xr:uid="{00000000-0005-0000-0000-0000B8000000}"/>
    <cellStyle name="Porcentagem" xfId="29" builtinId="5"/>
    <cellStyle name="Porcentagem 10" xfId="37" xr:uid="{00000000-0005-0000-0000-0000BA000000}"/>
    <cellStyle name="Porcentagem 2" xfId="18" xr:uid="{00000000-0005-0000-0000-0000BB000000}"/>
    <cellStyle name="Porcentagem 2 2" xfId="163" xr:uid="{00000000-0005-0000-0000-0000BC000000}"/>
    <cellStyle name="Porcentagem 2 3" xfId="162" xr:uid="{00000000-0005-0000-0000-0000BD000000}"/>
    <cellStyle name="Porcentagem 3" xfId="164" xr:uid="{00000000-0005-0000-0000-0000BE000000}"/>
    <cellStyle name="Porcentagem 3 2" xfId="165" xr:uid="{00000000-0005-0000-0000-0000BF000000}"/>
    <cellStyle name="Porcentagem 3 3" xfId="261" xr:uid="{00000000-0005-0000-0000-0000C0000000}"/>
    <cellStyle name="Porcentagem 4" xfId="166" xr:uid="{00000000-0005-0000-0000-0000C1000000}"/>
    <cellStyle name="Porcentagem 5" xfId="167" xr:uid="{00000000-0005-0000-0000-0000C2000000}"/>
    <cellStyle name="Porcentagem 5 2" xfId="168" xr:uid="{00000000-0005-0000-0000-0000C3000000}"/>
    <cellStyle name="Porcentagem 5 3" xfId="169" xr:uid="{00000000-0005-0000-0000-0000C4000000}"/>
    <cellStyle name="Porcentagem 5 3 2" xfId="170" xr:uid="{00000000-0005-0000-0000-0000C5000000}"/>
    <cellStyle name="Porcentagem 6" xfId="171" xr:uid="{00000000-0005-0000-0000-0000C6000000}"/>
    <cellStyle name="Porcentagem 6 2" xfId="172" xr:uid="{00000000-0005-0000-0000-0000C7000000}"/>
    <cellStyle name="Porcentagem 7" xfId="173" xr:uid="{00000000-0005-0000-0000-0000C8000000}"/>
    <cellStyle name="Porcentagem 8" xfId="174" xr:uid="{00000000-0005-0000-0000-0000C9000000}"/>
    <cellStyle name="Porcentagem 9" xfId="161" xr:uid="{00000000-0005-0000-0000-0000CA000000}"/>
    <cellStyle name="Ruim" xfId="222" builtinId="27" customBuiltin="1"/>
    <cellStyle name="Saída" xfId="224" builtinId="21" customBuiltin="1"/>
    <cellStyle name="Saída 2" xfId="175" xr:uid="{00000000-0005-0000-0000-0000CC000000}"/>
    <cellStyle name="Saída 2 2" xfId="176" xr:uid="{00000000-0005-0000-0000-0000CD000000}"/>
    <cellStyle name="Saída 2 2 2" xfId="177" xr:uid="{00000000-0005-0000-0000-0000CE000000}"/>
    <cellStyle name="Sem título1" xfId="19" xr:uid="{00000000-0005-0000-0000-0000CF000000}"/>
    <cellStyle name="Sem título2" xfId="20" xr:uid="{00000000-0005-0000-0000-0000D0000000}"/>
    <cellStyle name="Sem título3" xfId="21" xr:uid="{00000000-0005-0000-0000-0000D1000000}"/>
    <cellStyle name="Sem título4" xfId="22" xr:uid="{00000000-0005-0000-0000-0000D2000000}"/>
    <cellStyle name="Separador de milhares 2" xfId="178" xr:uid="{00000000-0005-0000-0000-0000D3000000}"/>
    <cellStyle name="Separador de milhares 2 2" xfId="179" xr:uid="{00000000-0005-0000-0000-0000D4000000}"/>
    <cellStyle name="Separador de milhares 2 2 2" xfId="180" xr:uid="{00000000-0005-0000-0000-0000D5000000}"/>
    <cellStyle name="Separador de milhares 2 2 2 2" xfId="181" xr:uid="{00000000-0005-0000-0000-0000D6000000}"/>
    <cellStyle name="Status" xfId="23" xr:uid="{00000000-0005-0000-0000-0000D7000000}"/>
    <cellStyle name="Text" xfId="24" xr:uid="{00000000-0005-0000-0000-0000D8000000}"/>
    <cellStyle name="Texto de Aviso" xfId="228" builtinId="11" customBuiltin="1"/>
    <cellStyle name="Texto de Aviso 2" xfId="182" xr:uid="{00000000-0005-0000-0000-0000DA000000}"/>
    <cellStyle name="Texto Explicativo" xfId="229" builtinId="53" customBuiltin="1"/>
    <cellStyle name="Texto Explicativo 2" xfId="183" xr:uid="{00000000-0005-0000-0000-0000DC000000}"/>
    <cellStyle name="Texto Explicativo 3" xfId="38" xr:uid="{00000000-0005-0000-0000-0000DD000000}"/>
    <cellStyle name="Título" xfId="216" builtinId="15" customBuiltin="1"/>
    <cellStyle name="Título 1" xfId="217" builtinId="16" customBuiltin="1"/>
    <cellStyle name="Título 1 1" xfId="184" xr:uid="{00000000-0005-0000-0000-0000E0000000}"/>
    <cellStyle name="Título 1 1 1" xfId="185" xr:uid="{00000000-0005-0000-0000-0000E1000000}"/>
    <cellStyle name="Título 1 2" xfId="186" xr:uid="{00000000-0005-0000-0000-0000E2000000}"/>
    <cellStyle name="Título 1 2 2" xfId="187" xr:uid="{00000000-0005-0000-0000-0000E3000000}"/>
    <cellStyle name="Título 1 2 2 2" xfId="188" xr:uid="{00000000-0005-0000-0000-0000E4000000}"/>
    <cellStyle name="Título 2" xfId="218" builtinId="17" customBuiltin="1"/>
    <cellStyle name="Título 2 2" xfId="189" xr:uid="{00000000-0005-0000-0000-0000E6000000}"/>
    <cellStyle name="Título 3" xfId="219" builtinId="18" customBuiltin="1"/>
    <cellStyle name="Título 3 2" xfId="190" xr:uid="{00000000-0005-0000-0000-0000E8000000}"/>
    <cellStyle name="Título 4" xfId="220" builtinId="19" customBuiltin="1"/>
    <cellStyle name="Título 4 2" xfId="191" xr:uid="{00000000-0005-0000-0000-0000EA000000}"/>
    <cellStyle name="Título 5" xfId="192" xr:uid="{00000000-0005-0000-0000-0000EB000000}"/>
    <cellStyle name="Total" xfId="230" builtinId="25" customBuiltin="1"/>
    <cellStyle name="Total 2" xfId="193" xr:uid="{00000000-0005-0000-0000-0000ED000000}"/>
    <cellStyle name="Vírgula" xfId="26" builtinId="3"/>
    <cellStyle name="Vírgula 2" xfId="27" xr:uid="{00000000-0005-0000-0000-0000EF000000}"/>
    <cellStyle name="Vírgula 2 2" xfId="33" xr:uid="{00000000-0005-0000-0000-0000F0000000}"/>
    <cellStyle name="Vírgula 2 2 2" xfId="197" xr:uid="{00000000-0005-0000-0000-0000F1000000}"/>
    <cellStyle name="Vírgula 2 2 3" xfId="198" xr:uid="{00000000-0005-0000-0000-0000F2000000}"/>
    <cellStyle name="Vírgula 2 2 4" xfId="196" xr:uid="{00000000-0005-0000-0000-0000F3000000}"/>
    <cellStyle name="Vírgula 2 2 5" xfId="260" xr:uid="{00000000-0005-0000-0000-0000F4000000}"/>
    <cellStyle name="Vírgula 2 3" xfId="199" xr:uid="{00000000-0005-0000-0000-0000F5000000}"/>
    <cellStyle name="Vírgula 2 3 2" xfId="200" xr:uid="{00000000-0005-0000-0000-0000F6000000}"/>
    <cellStyle name="Vírgula 2 4" xfId="201" xr:uid="{00000000-0005-0000-0000-0000F7000000}"/>
    <cellStyle name="Vírgula 2 5" xfId="195" xr:uid="{00000000-0005-0000-0000-0000F8000000}"/>
    <cellStyle name="Vírgula 3" xfId="32" xr:uid="{00000000-0005-0000-0000-0000F9000000}"/>
    <cellStyle name="Vírgula 3 2" xfId="203" xr:uid="{00000000-0005-0000-0000-0000FA000000}"/>
    <cellStyle name="Vírgula 3 3" xfId="202" xr:uid="{00000000-0005-0000-0000-0000FB000000}"/>
    <cellStyle name="Vírgula 4" xfId="204" xr:uid="{00000000-0005-0000-0000-0000FC000000}"/>
    <cellStyle name="Vírgula 4 2" xfId="30" xr:uid="{00000000-0005-0000-0000-0000FD000000}"/>
    <cellStyle name="Vírgula 4 2 2" xfId="205" xr:uid="{00000000-0005-0000-0000-0000FE000000}"/>
    <cellStyle name="Vírgula 4 3" xfId="206" xr:uid="{00000000-0005-0000-0000-0000FF000000}"/>
    <cellStyle name="Vírgula 4 3 2" xfId="207" xr:uid="{00000000-0005-0000-0000-000000010000}"/>
    <cellStyle name="Vírgula 5" xfId="208" xr:uid="{00000000-0005-0000-0000-000001010000}"/>
    <cellStyle name="Vírgula 5 2" xfId="209" xr:uid="{00000000-0005-0000-0000-000002010000}"/>
    <cellStyle name="Vírgula 6" xfId="210" xr:uid="{00000000-0005-0000-0000-000003010000}"/>
    <cellStyle name="Vírgula 7" xfId="211" xr:uid="{00000000-0005-0000-0000-000004010000}"/>
    <cellStyle name="Vírgula 8" xfId="194" xr:uid="{00000000-0005-0000-0000-000005010000}"/>
    <cellStyle name="Warning" xfId="25" xr:uid="{00000000-0005-0000-0000-000006010000}"/>
  </cellStyles>
  <dxfs count="33">
    <dxf>
      <font>
        <b/>
        <i val="0"/>
        <color rgb="FFFF0000"/>
      </font>
      <fill>
        <patternFill>
          <bgColor rgb="FFFF9999"/>
        </patternFill>
      </fill>
    </dxf>
    <dxf>
      <font>
        <b/>
        <i val="0"/>
        <color rgb="FFFF0000"/>
      </font>
      <fill>
        <patternFill>
          <bgColor rgb="FFFF9999"/>
        </patternFill>
      </fill>
    </dxf>
    <dxf>
      <font>
        <b/>
        <i val="0"/>
        <color theme="8" tint="-0.24994659260841701"/>
      </font>
    </dxf>
    <dxf>
      <font>
        <b/>
        <i val="0"/>
        <color theme="8" tint="-0.24994659260841701"/>
      </font>
    </dxf>
    <dxf>
      <font>
        <b/>
        <i val="0"/>
        <color theme="8" tint="-0.24994659260841701"/>
      </font>
    </dxf>
    <dxf>
      <font>
        <b/>
        <i val="0"/>
        <color theme="8" tint="-0.24994659260841701"/>
      </font>
    </dxf>
    <dxf>
      <font>
        <b/>
        <i val="0"/>
        <color theme="8" tint="-0.24994659260841701"/>
      </font>
    </dxf>
    <dxf>
      <font>
        <b/>
        <i val="0"/>
        <color theme="8" tint="-0.24994659260841701"/>
      </font>
    </dxf>
    <dxf>
      <font>
        <b/>
        <i val="0"/>
        <color theme="8" tint="-0.24994659260841701"/>
      </font>
    </dxf>
    <dxf>
      <font>
        <b/>
        <i val="0"/>
        <color theme="8" tint="-0.24994659260841701"/>
      </font>
    </dxf>
    <dxf>
      <font>
        <b/>
        <i val="0"/>
        <color theme="8" tint="-0.24994659260841701"/>
      </font>
    </dxf>
    <dxf>
      <font>
        <b/>
        <i val="0"/>
        <color theme="8" tint="-0.24994659260841701"/>
      </font>
    </dxf>
    <dxf>
      <font>
        <b/>
        <i val="0"/>
        <color theme="8" tint="-0.24994659260841701"/>
      </font>
    </dxf>
    <dxf>
      <font>
        <b/>
        <i val="0"/>
        <color rgb="FFFF0000"/>
      </font>
      <fill>
        <patternFill>
          <bgColor rgb="FFFFCCCC"/>
        </patternFill>
      </fill>
    </dxf>
    <dxf>
      <font>
        <color theme="0"/>
      </font>
      <fill>
        <patternFill>
          <bgColor rgb="FFFF0000"/>
        </patternFill>
      </fill>
    </dxf>
    <dxf>
      <font>
        <color theme="0"/>
      </font>
      <fill>
        <patternFill>
          <bgColor theme="5"/>
        </patternFill>
      </fill>
    </dxf>
    <dxf>
      <font>
        <b/>
        <i val="0"/>
      </font>
      <fill>
        <patternFill patternType="solid">
          <fgColor indexed="64"/>
          <bgColor theme="0" tint="-0.1499679555650502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b/>
        <i val="0"/>
        <color rgb="FFFF0000"/>
      </font>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b/>
        <i val="0"/>
        <color rgb="FFFF0000"/>
      </font>
      <fill>
        <patternFill>
          <bgColor rgb="FFFFCCCC"/>
        </patternFill>
      </fill>
    </dxf>
    <dxf>
      <fill>
        <patternFill>
          <bgColor theme="0"/>
        </patternFill>
      </fill>
    </dxf>
    <dxf>
      <fill>
        <patternFill>
          <bgColor rgb="FFFFFFCC"/>
        </patternFill>
      </fill>
    </dxf>
    <dxf>
      <font>
        <color rgb="FF9C0006"/>
      </font>
      <fill>
        <patternFill>
          <bgColor rgb="FFFFC7CE"/>
        </patternFill>
      </fill>
    </dxf>
    <dxf>
      <font>
        <color rgb="FF006100"/>
      </font>
      <fill>
        <patternFill>
          <bgColor rgb="FFC6EFCE"/>
        </patternFill>
      </fill>
    </dxf>
    <dxf>
      <font>
        <b/>
        <i val="0"/>
      </font>
      <fill>
        <patternFill patternType="solid">
          <fgColor indexed="64"/>
          <bgColor theme="0" tint="-0.14996795556505021"/>
        </patternFill>
      </fill>
    </dxf>
    <dxf>
      <font>
        <color theme="0"/>
      </font>
      <fill>
        <patternFill>
          <bgColor rgb="FFFF0000"/>
        </patternFill>
      </fill>
    </dxf>
    <dxf>
      <font>
        <color theme="0"/>
      </font>
      <fill>
        <patternFill>
          <bgColor theme="5"/>
        </patternFill>
      </fill>
    </dxf>
    <dxf>
      <font>
        <color rgb="FF0000FF"/>
      </font>
    </dxf>
  </dxfs>
  <tableStyles count="0" defaultTableStyle="TableStyleMedium2" defaultPivotStyle="PivotStyleLight16"/>
  <colors>
    <mruColors>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295275</xdr:colOff>
          <xdr:row>0</xdr:row>
          <xdr:rowOff>114300</xdr:rowOff>
        </xdr:from>
        <xdr:to>
          <xdr:col>15</xdr:col>
          <xdr:colOff>514350</xdr:colOff>
          <xdr:row>2</xdr:row>
          <xdr:rowOff>19050</xdr:rowOff>
        </xdr:to>
        <xdr:sp macro="" textlink="">
          <xdr:nvSpPr>
            <xdr:cNvPr id="3076" name="Button 4" descr="Gerar planilha para licitação" hidden="1">
              <a:extLst>
                <a:ext uri="{63B3BB69-23CF-44E3-9099-C40C66FF867C}">
                  <a14:compatExt spid="_x0000_s3076"/>
                </a:ext>
                <a:ext uri="{FF2B5EF4-FFF2-40B4-BE49-F238E27FC236}">
                  <a16:creationId xmlns:a16="http://schemas.microsoft.com/office/drawing/2014/main" id="{00000000-0008-0000-0B00-000004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pt-BR" sz="1100" b="1" i="0" u="none" strike="noStrike" baseline="0">
                  <a:solidFill>
                    <a:srgbClr val="000000"/>
                  </a:solidFill>
                  <a:latin typeface="Liberation Sans"/>
                </a:rPr>
                <a:t>CONCLUIR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371475</xdr:colOff>
          <xdr:row>0</xdr:row>
          <xdr:rowOff>114300</xdr:rowOff>
        </xdr:from>
        <xdr:to>
          <xdr:col>14</xdr:col>
          <xdr:colOff>247650</xdr:colOff>
          <xdr:row>2</xdr:row>
          <xdr:rowOff>19050</xdr:rowOff>
        </xdr:to>
        <xdr:sp macro="" textlink="">
          <xdr:nvSpPr>
            <xdr:cNvPr id="3078" name="Button 6" descr="Gerar planilha para licitação" hidden="1">
              <a:extLst>
                <a:ext uri="{63B3BB69-23CF-44E3-9099-C40C66FF867C}">
                  <a14:compatExt spid="_x0000_s3078"/>
                </a:ext>
                <a:ext uri="{FF2B5EF4-FFF2-40B4-BE49-F238E27FC236}">
                  <a16:creationId xmlns:a16="http://schemas.microsoft.com/office/drawing/2014/main" id="{00000000-0008-0000-0B00-000006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pt-BR" sz="1100" b="1" i="0" u="none" strike="noStrike" baseline="0">
                  <a:solidFill>
                    <a:srgbClr val="000000"/>
                  </a:solidFill>
                  <a:latin typeface="Courier New"/>
                  <a:cs typeface="Courier New"/>
                </a:rPr>
                <a:t>OCULTAR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0</xdr:row>
          <xdr:rowOff>114300</xdr:rowOff>
        </xdr:from>
        <xdr:to>
          <xdr:col>13</xdr:col>
          <xdr:colOff>304800</xdr:colOff>
          <xdr:row>2</xdr:row>
          <xdr:rowOff>19050</xdr:rowOff>
        </xdr:to>
        <xdr:sp macro="" textlink="">
          <xdr:nvSpPr>
            <xdr:cNvPr id="3079" name="Button 7" descr="Gerar planilha para licitação" hidden="1">
              <a:extLst>
                <a:ext uri="{63B3BB69-23CF-44E3-9099-C40C66FF867C}">
                  <a14:compatExt spid="_x0000_s3079"/>
                </a:ext>
                <a:ext uri="{FF2B5EF4-FFF2-40B4-BE49-F238E27FC236}">
                  <a16:creationId xmlns:a16="http://schemas.microsoft.com/office/drawing/2014/main" id="{00000000-0008-0000-0B00-000007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pt-BR" sz="1100" b="1" i="0" u="none" strike="noStrike" baseline="0">
                  <a:solidFill>
                    <a:srgbClr val="000000"/>
                  </a:solidFill>
                  <a:latin typeface="Courier New"/>
                  <a:cs typeface="Courier New"/>
                </a:rPr>
                <a:t>EXIBIR</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254\Obras\CONTRATACAO\Padroes\Formularios%20Orcamento\BDI%20e%20Adm.Local_04-02-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I_Antigo"/>
      <sheetName val="BDI_Novo Conceito"/>
      <sheetName val="RELATÓRIO"/>
      <sheetName val="FORMULÁRIO"/>
      <sheetName val="Colar"/>
      <sheetName val="ADMINISTRAÇÃO LOCAL"/>
      <sheetName val="CUSTO DE APOIO OBRA"/>
      <sheetName val="MOB. - DESMOB DE PESSOAL"/>
      <sheetName val="CUSTO_ADMISSIONAL"/>
      <sheetName val="PRAZO_ADMISSIONAL"/>
      <sheetName val="MOB. - DESMOB DE EQUIPAMENTO"/>
      <sheetName val="MOD"/>
      <sheetName val="EQUIPAMENTOS"/>
      <sheetName val="SEG - RAC EQUIP"/>
      <sheetName val="ENCARGOS_CALCULOS"/>
      <sheetName val="GERAL_TABELAS"/>
      <sheetName val="Funções MOD com salários"/>
      <sheetName val="INDICE"/>
      <sheetName val="Mudanças na Planilha de BDI"/>
      <sheetName val="Plan1"/>
    </sheetNames>
    <sheetDataSet>
      <sheetData sheetId="0"/>
      <sheetData sheetId="1"/>
      <sheetData sheetId="2"/>
      <sheetData sheetId="3"/>
      <sheetData sheetId="4">
        <row r="1">
          <cell r="A1" t="str">
            <v>INSUMOS - COMPOR</v>
          </cell>
        </row>
        <row r="3">
          <cell r="A3" t="str">
            <v>Código</v>
          </cell>
          <cell r="G3" t="str">
            <v>Valor</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row r="911">
          <cell r="A911" t="str">
            <v/>
          </cell>
        </row>
        <row r="912">
          <cell r="A912" t="str">
            <v/>
          </cell>
        </row>
        <row r="913">
          <cell r="A913" t="str">
            <v/>
          </cell>
        </row>
        <row r="914">
          <cell r="A914" t="str">
            <v/>
          </cell>
        </row>
        <row r="915">
          <cell r="A915" t="str">
            <v/>
          </cell>
        </row>
        <row r="916">
          <cell r="A916" t="str">
            <v/>
          </cell>
        </row>
        <row r="917">
          <cell r="A917" t="str">
            <v/>
          </cell>
        </row>
        <row r="918">
          <cell r="A918" t="str">
            <v/>
          </cell>
        </row>
        <row r="919">
          <cell r="A919" t="str">
            <v/>
          </cell>
        </row>
        <row r="920">
          <cell r="A920" t="str">
            <v/>
          </cell>
        </row>
        <row r="921">
          <cell r="A921" t="str">
            <v/>
          </cell>
        </row>
        <row r="922">
          <cell r="A922" t="str">
            <v/>
          </cell>
        </row>
        <row r="923">
          <cell r="A923" t="str">
            <v/>
          </cell>
        </row>
        <row r="924">
          <cell r="A924" t="str">
            <v/>
          </cell>
        </row>
        <row r="925">
          <cell r="A925" t="str">
            <v/>
          </cell>
        </row>
        <row r="926">
          <cell r="A926" t="str">
            <v/>
          </cell>
        </row>
        <row r="927">
          <cell r="A927" t="str">
            <v/>
          </cell>
        </row>
        <row r="928">
          <cell r="A928" t="str">
            <v/>
          </cell>
        </row>
        <row r="929">
          <cell r="A929" t="str">
            <v/>
          </cell>
        </row>
        <row r="930">
          <cell r="A930" t="str">
            <v/>
          </cell>
        </row>
        <row r="931">
          <cell r="A931" t="str">
            <v/>
          </cell>
        </row>
        <row r="932">
          <cell r="A932" t="str">
            <v/>
          </cell>
        </row>
        <row r="933">
          <cell r="A933" t="str">
            <v/>
          </cell>
        </row>
        <row r="934">
          <cell r="A934" t="str">
            <v/>
          </cell>
        </row>
        <row r="935">
          <cell r="A935" t="str">
            <v/>
          </cell>
        </row>
        <row r="936">
          <cell r="A936" t="str">
            <v/>
          </cell>
        </row>
        <row r="937">
          <cell r="A937" t="str">
            <v/>
          </cell>
        </row>
        <row r="938">
          <cell r="A938" t="str">
            <v/>
          </cell>
        </row>
        <row r="939">
          <cell r="A939" t="str">
            <v/>
          </cell>
        </row>
        <row r="940">
          <cell r="A940" t="str">
            <v/>
          </cell>
        </row>
        <row r="941">
          <cell r="A941" t="str">
            <v/>
          </cell>
        </row>
        <row r="942">
          <cell r="A942" t="str">
            <v/>
          </cell>
        </row>
        <row r="943">
          <cell r="A943" t="str">
            <v/>
          </cell>
        </row>
        <row r="944">
          <cell r="A944" t="str">
            <v/>
          </cell>
        </row>
        <row r="945">
          <cell r="A945" t="str">
            <v/>
          </cell>
        </row>
        <row r="946">
          <cell r="A946" t="str">
            <v/>
          </cell>
        </row>
        <row r="947">
          <cell r="A947" t="str">
            <v/>
          </cell>
        </row>
        <row r="948">
          <cell r="A948" t="str">
            <v/>
          </cell>
        </row>
        <row r="949">
          <cell r="A949" t="str">
            <v/>
          </cell>
        </row>
        <row r="950">
          <cell r="A950" t="str">
            <v/>
          </cell>
        </row>
        <row r="951">
          <cell r="A951" t="str">
            <v/>
          </cell>
        </row>
        <row r="952">
          <cell r="A952" t="str">
            <v/>
          </cell>
        </row>
        <row r="953">
          <cell r="A953" t="str">
            <v/>
          </cell>
        </row>
        <row r="954">
          <cell r="A954" t="str">
            <v/>
          </cell>
        </row>
        <row r="955">
          <cell r="A955" t="str">
            <v/>
          </cell>
        </row>
        <row r="956">
          <cell r="A956" t="str">
            <v/>
          </cell>
        </row>
        <row r="957">
          <cell r="A957" t="str">
            <v/>
          </cell>
        </row>
        <row r="958">
          <cell r="A958" t="str">
            <v/>
          </cell>
        </row>
        <row r="959">
          <cell r="A959" t="str">
            <v/>
          </cell>
        </row>
        <row r="960">
          <cell r="A960" t="str">
            <v/>
          </cell>
        </row>
        <row r="961">
          <cell r="A961" t="str">
            <v/>
          </cell>
        </row>
        <row r="962">
          <cell r="A962" t="str">
            <v/>
          </cell>
        </row>
        <row r="963">
          <cell r="A963" t="str">
            <v/>
          </cell>
        </row>
        <row r="964">
          <cell r="A964" t="str">
            <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982">
          <cell r="A982" t="str">
            <v/>
          </cell>
        </row>
        <row r="983">
          <cell r="A983" t="str">
            <v/>
          </cell>
        </row>
        <row r="984">
          <cell r="A984" t="str">
            <v/>
          </cell>
        </row>
        <row r="985">
          <cell r="A985" t="str">
            <v/>
          </cell>
        </row>
        <row r="986">
          <cell r="A986" t="str">
            <v/>
          </cell>
        </row>
        <row r="987">
          <cell r="A987" t="str">
            <v/>
          </cell>
        </row>
        <row r="988">
          <cell r="A988" t="str">
            <v/>
          </cell>
        </row>
        <row r="989">
          <cell r="A989" t="str">
            <v/>
          </cell>
        </row>
        <row r="990">
          <cell r="A990" t="str">
            <v/>
          </cell>
        </row>
        <row r="991">
          <cell r="A991" t="str">
            <v/>
          </cell>
        </row>
        <row r="992">
          <cell r="A992" t="str">
            <v/>
          </cell>
        </row>
        <row r="993">
          <cell r="A993" t="str">
            <v/>
          </cell>
        </row>
        <row r="994">
          <cell r="A994" t="str">
            <v/>
          </cell>
        </row>
      </sheetData>
      <sheetData sheetId="5"/>
      <sheetData sheetId="6"/>
      <sheetData sheetId="7"/>
      <sheetData sheetId="8">
        <row r="27">
          <cell r="AB27">
            <v>131.4</v>
          </cell>
        </row>
        <row r="85">
          <cell r="AB85">
            <v>106.5</v>
          </cell>
        </row>
      </sheetData>
      <sheetData sheetId="9"/>
      <sheetData sheetId="10"/>
      <sheetData sheetId="11"/>
      <sheetData sheetId="12"/>
      <sheetData sheetId="13"/>
      <sheetData sheetId="14"/>
      <sheetData sheetId="15">
        <row r="3">
          <cell r="B3" t="str">
            <v>MINA DE ÁGUAS CLARAS</v>
          </cell>
          <cell r="O3" t="str">
            <v>Clínico</v>
          </cell>
          <cell r="Q3">
            <v>2</v>
          </cell>
          <cell r="R3">
            <v>32</v>
          </cell>
          <cell r="S3" t="str">
            <v>MEDIAR</v>
          </cell>
          <cell r="T3">
            <v>41470</v>
          </cell>
          <cell r="AA3">
            <v>32</v>
          </cell>
          <cell r="BS3" t="str">
            <v>Ambientação - Contratada</v>
          </cell>
          <cell r="CD3" t="str">
            <v/>
          </cell>
          <cell r="CG3" t="str">
            <v>ENGENHEIRO GESTOR</v>
          </cell>
        </row>
        <row r="4">
          <cell r="B4" t="str">
            <v>MINA CAPÃO XAVIER</v>
          </cell>
          <cell r="O4" t="str">
            <v xml:space="preserve">Audiometria </v>
          </cell>
          <cell r="Q4">
            <v>2</v>
          </cell>
          <cell r="R4">
            <v>18</v>
          </cell>
          <cell r="S4" t="str">
            <v>MEDIAR</v>
          </cell>
          <cell r="T4">
            <v>41470</v>
          </cell>
          <cell r="AA4">
            <v>18</v>
          </cell>
          <cell r="BS4" t="str">
            <v>Ambientação - VALE</v>
          </cell>
          <cell r="CD4" t="str">
            <v/>
          </cell>
          <cell r="CG4" t="str">
            <v>ENGENHEIRO PRODUCAO</v>
          </cell>
        </row>
        <row r="5">
          <cell r="B5" t="str">
            <v>MINA MAR AZUL</v>
          </cell>
          <cell r="O5" t="str">
            <v xml:space="preserve">Avaliação Oftalmológica </v>
          </cell>
          <cell r="Q5">
            <v>1</v>
          </cell>
          <cell r="R5">
            <v>65</v>
          </cell>
          <cell r="S5" t="str">
            <v>MEDIAR</v>
          </cell>
          <cell r="T5">
            <v>41470</v>
          </cell>
          <cell r="AA5">
            <v>65</v>
          </cell>
          <cell r="BS5" t="str">
            <v>Treinamento NR-22 ou Cronograma</v>
          </cell>
          <cell r="CD5" t="str">
            <v/>
          </cell>
          <cell r="CG5" t="str">
            <v>ENG PLANEJAMENTO / MEDICAO</v>
          </cell>
        </row>
        <row r="6">
          <cell r="B6" t="str">
            <v>MINA MUTUCA</v>
          </cell>
          <cell r="O6" t="str">
            <v xml:space="preserve">Campimetria </v>
          </cell>
          <cell r="Q6">
            <v>1</v>
          </cell>
          <cell r="R6">
            <v>42</v>
          </cell>
          <cell r="S6" t="str">
            <v>MEDIAR</v>
          </cell>
          <cell r="T6">
            <v>41470</v>
          </cell>
          <cell r="AA6">
            <v>42</v>
          </cell>
          <cell r="BS6" t="str">
            <v>Ficha de EPI</v>
          </cell>
          <cell r="CD6" t="str">
            <v/>
          </cell>
          <cell r="CG6" t="str">
            <v>ENGENHEIRO SEGURANCA</v>
          </cell>
        </row>
        <row r="7">
          <cell r="B7" t="str">
            <v>TERMINAL OLHOS D'ÁGUA</v>
          </cell>
          <cell r="O7" t="str">
            <v>EEG</v>
          </cell>
          <cell r="Q7">
            <v>1</v>
          </cell>
          <cell r="R7">
            <v>35</v>
          </cell>
          <cell r="S7" t="str">
            <v>MEDIAR</v>
          </cell>
          <cell r="T7">
            <v>41470</v>
          </cell>
          <cell r="AA7">
            <v>35</v>
          </cell>
          <cell r="BS7" t="str">
            <v>Ordem de Serviço (O.S.) Conforme EPS 000526</v>
          </cell>
          <cell r="CD7" t="str">
            <v/>
          </cell>
          <cell r="CG7" t="str">
            <v>TECNICO PRODUCAO</v>
          </cell>
        </row>
        <row r="8">
          <cell r="B8" t="str">
            <v>CTF MIGUELÃO</v>
          </cell>
          <cell r="O8" t="str">
            <v>ECG</v>
          </cell>
          <cell r="Q8">
            <v>1</v>
          </cell>
          <cell r="R8">
            <v>18</v>
          </cell>
          <cell r="S8" t="str">
            <v>MEDIAR</v>
          </cell>
          <cell r="T8">
            <v>41470</v>
          </cell>
          <cell r="AA8">
            <v>18</v>
          </cell>
          <cell r="BS8" t="str">
            <v>Procedimentos específicos conforme atividade a ser executada</v>
          </cell>
          <cell r="BU8">
            <v>50</v>
          </cell>
          <cell r="BV8" t="str">
            <v>MEDIAR</v>
          </cell>
          <cell r="BW8">
            <v>41470</v>
          </cell>
          <cell r="CD8">
            <v>50</v>
          </cell>
          <cell r="CG8" t="str">
            <v>TECNICO PLANEJAMENTO</v>
          </cell>
        </row>
        <row r="9">
          <cell r="B9" t="str">
            <v>MINA JANGADA</v>
          </cell>
          <cell r="O9" t="str">
            <v>Glicemia</v>
          </cell>
          <cell r="Q9">
            <v>1</v>
          </cell>
          <cell r="R9">
            <v>5.9</v>
          </cell>
          <cell r="S9" t="str">
            <v>MEDIAR</v>
          </cell>
          <cell r="T9">
            <v>41470</v>
          </cell>
          <cell r="AA9">
            <v>5.9</v>
          </cell>
          <cell r="BS9" t="str">
            <v xml:space="preserve">Prevenção de Riscos em Trabalho em Altura </v>
          </cell>
          <cell r="BU9">
            <v>50</v>
          </cell>
          <cell r="BV9" t="str">
            <v>MEDIAR</v>
          </cell>
          <cell r="BW9">
            <v>41470</v>
          </cell>
          <cell r="BX9">
            <v>90</v>
          </cell>
          <cell r="BY9" t="str">
            <v>RAXX</v>
          </cell>
          <cell r="BZ9">
            <v>41528</v>
          </cell>
          <cell r="CD9">
            <v>70</v>
          </cell>
          <cell r="CG9" t="str">
            <v>TECNICO MEDICAO</v>
          </cell>
        </row>
        <row r="10">
          <cell r="B10" t="str">
            <v>MINA CÓRREGO FEIJÃO</v>
          </cell>
          <cell r="O10" t="str">
            <v xml:space="preserve">Hemograma Completo </v>
          </cell>
          <cell r="Q10">
            <v>1</v>
          </cell>
          <cell r="R10">
            <v>10</v>
          </cell>
          <cell r="S10" t="str">
            <v>MEDIAR</v>
          </cell>
          <cell r="T10">
            <v>41470</v>
          </cell>
          <cell r="AA10">
            <v>10</v>
          </cell>
          <cell r="BS10" t="str">
            <v>Inspeção e Utilização de EPI e EPC</v>
          </cell>
          <cell r="BU10">
            <v>40</v>
          </cell>
          <cell r="BV10" t="str">
            <v>MEDIAR</v>
          </cell>
          <cell r="BW10">
            <v>41470</v>
          </cell>
          <cell r="BX10">
            <v>55</v>
          </cell>
          <cell r="BY10" t="str">
            <v>RAXX</v>
          </cell>
          <cell r="BZ10">
            <v>41528</v>
          </cell>
          <cell r="CD10">
            <v>47.5</v>
          </cell>
          <cell r="CG10" t="str">
            <v>TECNICO SEGURANCA / QUALIDADE</v>
          </cell>
        </row>
        <row r="11">
          <cell r="B11" t="str">
            <v>MINA TAMANDUÁ</v>
          </cell>
          <cell r="O11" t="str">
            <v>Teste ergonométrico</v>
          </cell>
          <cell r="Q11">
            <v>1</v>
          </cell>
          <cell r="R11">
            <v>128</v>
          </cell>
          <cell r="S11" t="str">
            <v>MEDIAR</v>
          </cell>
          <cell r="T11">
            <v>41470</v>
          </cell>
          <cell r="AA11">
            <v>128</v>
          </cell>
          <cell r="BS11" t="str">
            <v>Permissão de Trabalho Básico</v>
          </cell>
          <cell r="BU11">
            <v>40</v>
          </cell>
          <cell r="BV11" t="str">
            <v>MEDIAR</v>
          </cell>
          <cell r="BW11">
            <v>41470</v>
          </cell>
          <cell r="BX11">
            <v>35</v>
          </cell>
          <cell r="BY11" t="str">
            <v>RAXX</v>
          </cell>
          <cell r="BZ11">
            <v>41528</v>
          </cell>
          <cell r="CD11">
            <v>37.5</v>
          </cell>
          <cell r="CG11" t="str">
            <v>TECNICO SEGURANCA / QUALIDADE - P</v>
          </cell>
        </row>
        <row r="12">
          <cell r="B12" t="str">
            <v>MINA CAPITÃO DO MATO</v>
          </cell>
          <cell r="O12" t="str">
            <v>Espirometria</v>
          </cell>
          <cell r="Q12">
            <v>1</v>
          </cell>
          <cell r="R12">
            <v>25</v>
          </cell>
          <cell r="S12" t="str">
            <v>MEDIAR</v>
          </cell>
          <cell r="T12">
            <v>41470</v>
          </cell>
          <cell r="AA12">
            <v>25</v>
          </cell>
          <cell r="BS12" t="str">
            <v>Noções de Primeiros Socorros</v>
          </cell>
          <cell r="BU12">
            <v>48</v>
          </cell>
          <cell r="BV12" t="str">
            <v>MEDIAR</v>
          </cell>
          <cell r="BW12">
            <v>41470</v>
          </cell>
          <cell r="BX12">
            <v>65</v>
          </cell>
          <cell r="BY12" t="str">
            <v>RAXX</v>
          </cell>
          <cell r="BZ12">
            <v>41528</v>
          </cell>
          <cell r="CD12">
            <v>56.5</v>
          </cell>
          <cell r="CG12" t="str">
            <v>TECNICO MEIO AMBIENTE</v>
          </cell>
        </row>
        <row r="13">
          <cell r="B13" t="str">
            <v>MINA ABÓBORAS</v>
          </cell>
          <cell r="O13" t="str">
            <v>RAIO X (Torax)</v>
          </cell>
          <cell r="Q13">
            <v>1</v>
          </cell>
          <cell r="R13">
            <v>30</v>
          </cell>
          <cell r="S13" t="str">
            <v>MEDIAR</v>
          </cell>
          <cell r="T13">
            <v>41470</v>
          </cell>
          <cell r="AA13">
            <v>30</v>
          </cell>
          <cell r="BS13" t="str">
            <v>PRO 009640 (antigo 201) e respectivos RG's.</v>
          </cell>
          <cell r="BX13">
            <v>40</v>
          </cell>
          <cell r="BY13" t="str">
            <v>RAXX</v>
          </cell>
          <cell r="BZ13">
            <v>41528</v>
          </cell>
          <cell r="CD13">
            <v>40</v>
          </cell>
          <cell r="CG13" t="str">
            <v>MEDICO</v>
          </cell>
        </row>
        <row r="14">
          <cell r="B14" t="str">
            <v>MINA VARGEM GRANDE</v>
          </cell>
          <cell r="O14" t="str">
            <v>Acuidade Visual</v>
          </cell>
          <cell r="Q14">
            <v>1</v>
          </cell>
          <cell r="R14">
            <v>12</v>
          </cell>
          <cell r="S14" t="str">
            <v>MEDIAR</v>
          </cell>
          <cell r="T14">
            <v>41470</v>
          </cell>
          <cell r="AA14">
            <v>12</v>
          </cell>
          <cell r="BS14" t="str">
            <v>Direção Preventiva</v>
          </cell>
          <cell r="BU14">
            <v>98</v>
          </cell>
          <cell r="BV14" t="str">
            <v>MEDIAR</v>
          </cell>
          <cell r="BW14">
            <v>41470</v>
          </cell>
          <cell r="BX14">
            <v>90</v>
          </cell>
          <cell r="BY14" t="str">
            <v>RAXX</v>
          </cell>
          <cell r="BZ14">
            <v>41528</v>
          </cell>
          <cell r="CD14">
            <v>94</v>
          </cell>
          <cell r="CG14" t="str">
            <v>ENFERMEIRO</v>
          </cell>
        </row>
        <row r="15">
          <cell r="B15" t="str">
            <v>TERMINAL F. ANDAIME</v>
          </cell>
          <cell r="O15" t="str">
            <v>Glicemia</v>
          </cell>
          <cell r="Q15">
            <v>1</v>
          </cell>
          <cell r="R15">
            <v>5.9</v>
          </cell>
          <cell r="S15" t="str">
            <v>MEDIAR</v>
          </cell>
          <cell r="T15">
            <v>41470</v>
          </cell>
          <cell r="AA15">
            <v>5.9</v>
          </cell>
          <cell r="BS15" t="str">
            <v>PRO 009641 (antigo 202) e respectivos RG's.</v>
          </cell>
          <cell r="BX15">
            <v>40</v>
          </cell>
          <cell r="BY15" t="str">
            <v>RAXX</v>
          </cell>
          <cell r="BZ15">
            <v>41528</v>
          </cell>
          <cell r="CD15">
            <v>40</v>
          </cell>
          <cell r="CG15" t="str">
            <v>TECNICO ENFERMAGEM</v>
          </cell>
        </row>
        <row r="16">
          <cell r="B16" t="str">
            <v>MINA DE FÁBRICA</v>
          </cell>
          <cell r="O16" t="str">
            <v>Grupo Sanguíneo / RH</v>
          </cell>
          <cell r="Q16">
            <v>1</v>
          </cell>
          <cell r="R16">
            <v>8.5</v>
          </cell>
          <cell r="S16" t="str">
            <v>MEDIAR</v>
          </cell>
          <cell r="T16">
            <v>41470</v>
          </cell>
          <cell r="AA16">
            <v>8.5</v>
          </cell>
          <cell r="BS16" t="str">
            <v>Prevenção de Riscos em Equipamentos Móveis</v>
          </cell>
          <cell r="BU16">
            <v>50</v>
          </cell>
          <cell r="BV16" t="str">
            <v>MEDIAR</v>
          </cell>
          <cell r="BW16">
            <v>41470</v>
          </cell>
          <cell r="BX16">
            <v>90</v>
          </cell>
          <cell r="BY16" t="str">
            <v>RAXX</v>
          </cell>
          <cell r="BZ16">
            <v>41528</v>
          </cell>
          <cell r="CD16">
            <v>70</v>
          </cell>
          <cell r="CG16" t="str">
            <v>AUXILIAR</v>
          </cell>
        </row>
        <row r="17">
          <cell r="B17" t="str">
            <v>MINA PICO</v>
          </cell>
          <cell r="O17" t="str">
            <v>Vacinas (Hepatite A)</v>
          </cell>
          <cell r="AA17" t="str">
            <v/>
          </cell>
          <cell r="BS17" t="str">
            <v>Operação de equip. móveis (simulador e/ou operação assistida)</v>
          </cell>
          <cell r="BU17">
            <v>150</v>
          </cell>
          <cell r="BV17" t="str">
            <v>MEDIAR</v>
          </cell>
          <cell r="BW17">
            <v>41470</v>
          </cell>
          <cell r="BX17">
            <v>240</v>
          </cell>
          <cell r="BY17" t="str">
            <v>RAXX</v>
          </cell>
          <cell r="BZ17">
            <v>41528</v>
          </cell>
          <cell r="CD17">
            <v>195</v>
          </cell>
          <cell r="CG17" t="str">
            <v>ELETRICISTA</v>
          </cell>
        </row>
        <row r="18">
          <cell r="B18" t="str">
            <v>MINA CAUÊ</v>
          </cell>
          <cell r="O18" t="str">
            <v>TGO</v>
          </cell>
          <cell r="Q18">
            <v>1</v>
          </cell>
          <cell r="R18">
            <v>5.9</v>
          </cell>
          <cell r="S18" t="str">
            <v>MEDIAR</v>
          </cell>
          <cell r="T18">
            <v>41470</v>
          </cell>
          <cell r="AA18">
            <v>5.9</v>
          </cell>
          <cell r="BS18" t="str">
            <v>Direção Preventiva: Somente para equipamentos móveis sob. Rodas</v>
          </cell>
          <cell r="BU18">
            <v>100</v>
          </cell>
          <cell r="BV18" t="str">
            <v>MEDIAR</v>
          </cell>
          <cell r="BW18">
            <v>41470</v>
          </cell>
          <cell r="CD18">
            <v>100</v>
          </cell>
          <cell r="CG18" t="str">
            <v>AUXILIAR ELETRICISTA</v>
          </cell>
        </row>
        <row r="19">
          <cell r="B19" t="str">
            <v>MINA CONCEIÇÃO</v>
          </cell>
          <cell r="O19" t="str">
            <v>TGP</v>
          </cell>
          <cell r="Q19">
            <v>1</v>
          </cell>
          <cell r="R19">
            <v>5.9</v>
          </cell>
          <cell r="S19" t="str">
            <v>MEDIAR</v>
          </cell>
          <cell r="T19">
            <v>41470</v>
          </cell>
          <cell r="AA19">
            <v>5.9</v>
          </cell>
          <cell r="BS19" t="str">
            <v>PRO 009642 (antigo 203) e respectivos RG's.</v>
          </cell>
          <cell r="BX19">
            <v>40</v>
          </cell>
          <cell r="BY19" t="str">
            <v>RAXX</v>
          </cell>
          <cell r="BZ19">
            <v>41528</v>
          </cell>
          <cell r="CD19">
            <v>40</v>
          </cell>
          <cell r="CG19" t="str">
            <v>MECANICO</v>
          </cell>
        </row>
        <row r="20">
          <cell r="B20" t="str">
            <v>MINAS DO MEIO</v>
          </cell>
          <cell r="O20" t="str">
            <v>Exame protoparasitológico de fezes (EPF)</v>
          </cell>
          <cell r="Q20">
            <v>1</v>
          </cell>
          <cell r="R20">
            <v>5</v>
          </cell>
          <cell r="S20" t="str">
            <v>MEDIAR</v>
          </cell>
          <cell r="T20">
            <v>41470</v>
          </cell>
          <cell r="AA20">
            <v>5</v>
          </cell>
          <cell r="BS20" t="str">
            <v>Prevenção de Riscos em Bloqueio e Sinalização</v>
          </cell>
          <cell r="BU20">
            <v>50</v>
          </cell>
          <cell r="BV20" t="str">
            <v>MEDIAR</v>
          </cell>
          <cell r="BW20">
            <v>41470</v>
          </cell>
          <cell r="BX20">
            <v>90</v>
          </cell>
          <cell r="BY20" t="str">
            <v>RAXX</v>
          </cell>
          <cell r="BZ20">
            <v>41528</v>
          </cell>
          <cell r="CD20">
            <v>70</v>
          </cell>
          <cell r="CG20" t="str">
            <v>AUXILIAR MECANICO</v>
          </cell>
        </row>
        <row r="21">
          <cell r="B21" t="str">
            <v>MINA GONGO SOCO</v>
          </cell>
          <cell r="O21" t="str">
            <v xml:space="preserve">Coprocultura de fezes </v>
          </cell>
          <cell r="Q21">
            <v>1</v>
          </cell>
          <cell r="R21">
            <v>5</v>
          </cell>
          <cell r="S21" t="str">
            <v>MEDIAR</v>
          </cell>
          <cell r="T21">
            <v>41470</v>
          </cell>
          <cell r="AA21">
            <v>5</v>
          </cell>
          <cell r="BS21" t="str">
            <v>PRO 009643 (antigo 204) e respectivos RG's.</v>
          </cell>
          <cell r="BX21">
            <v>40</v>
          </cell>
          <cell r="BY21" t="str">
            <v>RAXX</v>
          </cell>
          <cell r="BZ21">
            <v>41528</v>
          </cell>
          <cell r="CD21">
            <v>40</v>
          </cell>
          <cell r="CG21" t="str">
            <v>TOPOGRAFO</v>
          </cell>
        </row>
        <row r="22">
          <cell r="B22" t="str">
            <v>MINA BRUCUTU</v>
          </cell>
          <cell r="O22" t="str">
            <v>Exame psicotécnico</v>
          </cell>
          <cell r="Q22">
            <v>1</v>
          </cell>
          <cell r="R22">
            <v>60</v>
          </cell>
          <cell r="S22" t="str">
            <v>MEDIAR</v>
          </cell>
          <cell r="T22">
            <v>41470</v>
          </cell>
          <cell r="AA22">
            <v>60</v>
          </cell>
          <cell r="BS22" t="str">
            <v xml:space="preserve">Prevenção de Riscos em Içamento de Carga </v>
          </cell>
          <cell r="BU22">
            <v>50</v>
          </cell>
          <cell r="BV22" t="str">
            <v>MEDIAR</v>
          </cell>
          <cell r="BW22">
            <v>41470</v>
          </cell>
          <cell r="BX22">
            <v>90</v>
          </cell>
          <cell r="BY22" t="str">
            <v>RAXX</v>
          </cell>
          <cell r="BZ22">
            <v>41528</v>
          </cell>
          <cell r="CD22">
            <v>70</v>
          </cell>
          <cell r="CG22" t="str">
            <v>NIVELADOR</v>
          </cell>
        </row>
        <row r="23">
          <cell r="B23" t="str">
            <v>MINA ÁGUA LIMPA</v>
          </cell>
          <cell r="BS23" t="str">
            <v>Operação de equipamentos de movimentação de carga (somente para operadores)</v>
          </cell>
          <cell r="BU23">
            <v>150</v>
          </cell>
          <cell r="BV23" t="str">
            <v>MEDIAR</v>
          </cell>
          <cell r="BW23">
            <v>41470</v>
          </cell>
          <cell r="BX23">
            <v>240</v>
          </cell>
          <cell r="BY23" t="str">
            <v>RAXX</v>
          </cell>
          <cell r="BZ23">
            <v>41528</v>
          </cell>
          <cell r="CD23">
            <v>195</v>
          </cell>
          <cell r="CG23" t="str">
            <v>AUXILIAR TOPOGRAFIA</v>
          </cell>
        </row>
        <row r="24">
          <cell r="B24" t="str">
            <v>MINA CÓRREGO MEIO</v>
          </cell>
          <cell r="BS24" t="str">
            <v>PRO 009644 (antigo 205) e respectivos RG's.</v>
          </cell>
          <cell r="BX24">
            <v>40</v>
          </cell>
          <cell r="BY24" t="str">
            <v>RAXX</v>
          </cell>
          <cell r="BZ24">
            <v>41528</v>
          </cell>
          <cell r="CD24">
            <v>40</v>
          </cell>
          <cell r="CG24" t="str">
            <v>OPERADORES</v>
          </cell>
        </row>
        <row r="25">
          <cell r="B25" t="str">
            <v>MINA ALEGRIA</v>
          </cell>
          <cell r="BS25" t="str">
            <v>Proteção Respiratória</v>
          </cell>
          <cell r="BU25">
            <v>40</v>
          </cell>
          <cell r="BV25" t="str">
            <v>MEDIAR</v>
          </cell>
          <cell r="BW25">
            <v>41470</v>
          </cell>
          <cell r="CD25">
            <v>40</v>
          </cell>
          <cell r="CG25" t="str">
            <v>COORDENADOR ADMINISTRATIVO</v>
          </cell>
        </row>
        <row r="26">
          <cell r="B26" t="str">
            <v>MINA FÁBRICA NOVA</v>
          </cell>
          <cell r="BS26" t="str">
            <v>Primeiros Socorros Básicos</v>
          </cell>
          <cell r="BU26">
            <v>120</v>
          </cell>
          <cell r="BV26" t="str">
            <v>MEDIAR</v>
          </cell>
          <cell r="BW26">
            <v>41470</v>
          </cell>
          <cell r="BX26">
            <v>55</v>
          </cell>
          <cell r="BY26" t="str">
            <v>RAXX</v>
          </cell>
          <cell r="BZ26">
            <v>41528</v>
          </cell>
          <cell r="CD26">
            <v>87.5</v>
          </cell>
          <cell r="CG26" t="str">
            <v>ASSISTENTE ADMINISTRATIVO</v>
          </cell>
        </row>
        <row r="27">
          <cell r="B27" t="str">
            <v>MINA DEL REY</v>
          </cell>
          <cell r="BS27" t="str">
            <v>Plano de Emergência</v>
          </cell>
          <cell r="BU27">
            <v>40</v>
          </cell>
          <cell r="BV27" t="str">
            <v>MEDIAR</v>
          </cell>
          <cell r="BW27">
            <v>41470</v>
          </cell>
          <cell r="CD27">
            <v>40</v>
          </cell>
          <cell r="CG27" t="str">
            <v>ENCARREGADO DE PESSOAL</v>
          </cell>
        </row>
        <row r="28">
          <cell r="B28" t="str">
            <v>MINA CAPANEMA</v>
          </cell>
          <cell r="BS28" t="str">
            <v>Espaço Confinado para Vigias e Autorizados</v>
          </cell>
          <cell r="BU28">
            <v>150</v>
          </cell>
          <cell r="BV28" t="str">
            <v>MEDIAR</v>
          </cell>
          <cell r="BW28">
            <v>41470</v>
          </cell>
          <cell r="BX28">
            <v>140</v>
          </cell>
          <cell r="BY28" t="str">
            <v>RAXX</v>
          </cell>
          <cell r="BZ28">
            <v>41528</v>
          </cell>
          <cell r="CD28">
            <v>145</v>
          </cell>
          <cell r="CG28" t="str">
            <v>AUXILIAR DE ENCARREGADO DE PESSOAL</v>
          </cell>
        </row>
        <row r="29">
          <cell r="B29" t="str">
            <v>MINA CONTA HISTÓRIA</v>
          </cell>
          <cell r="BS29" t="str">
            <v>Espaço Confinado para Supervisores de Entrada</v>
          </cell>
          <cell r="BU29">
            <v>150</v>
          </cell>
          <cell r="BV29" t="str">
            <v>MEDIAR</v>
          </cell>
          <cell r="BW29">
            <v>41470</v>
          </cell>
          <cell r="BX29">
            <v>240</v>
          </cell>
          <cell r="BY29" t="str">
            <v>RAXX</v>
          </cell>
          <cell r="BZ29">
            <v>41528</v>
          </cell>
          <cell r="CD29">
            <v>195</v>
          </cell>
          <cell r="CG29" t="str">
            <v>COMPRADOR</v>
          </cell>
        </row>
        <row r="30">
          <cell r="B30" t="str">
            <v>MINA TIMBOPEBA</v>
          </cell>
          <cell r="BS30" t="str">
            <v>Permissão de Trabalho Avançado</v>
          </cell>
          <cell r="BU30">
            <v>55</v>
          </cell>
          <cell r="BV30" t="str">
            <v>MEDIAR</v>
          </cell>
          <cell r="BW30">
            <v>41470</v>
          </cell>
          <cell r="CD30">
            <v>55</v>
          </cell>
          <cell r="CG30" t="str">
            <v>SECRETÁRIA</v>
          </cell>
        </row>
        <row r="31">
          <cell r="B31" t="str">
            <v>MINA FAZENDÃO</v>
          </cell>
          <cell r="BS31" t="str">
            <v>Proteção Respiratória</v>
          </cell>
          <cell r="BU31">
            <v>40</v>
          </cell>
          <cell r="BV31" t="str">
            <v>MEDIAR</v>
          </cell>
          <cell r="BW31">
            <v>41470</v>
          </cell>
          <cell r="CD31">
            <v>40</v>
          </cell>
          <cell r="CG31" t="str">
            <v>ALMOXARIFE/FERRAMENTEIRO</v>
          </cell>
        </row>
        <row r="32">
          <cell r="B32" t="str">
            <v>MINA CAUÊ / MINA CONCEIÇÃO</v>
          </cell>
          <cell r="BS32" t="str">
            <v>Área Classificada</v>
          </cell>
          <cell r="BU32">
            <v>40</v>
          </cell>
          <cell r="BV32" t="str">
            <v>MEDIAR</v>
          </cell>
          <cell r="BW32">
            <v>41470</v>
          </cell>
          <cell r="CD32">
            <v>40</v>
          </cell>
          <cell r="CG32" t="str">
            <v>AUXILIAR DE ALMOXARIFE</v>
          </cell>
        </row>
        <row r="33">
          <cell r="BS33" t="str">
            <v>PRO 009645 (antigo 206) e RG's.</v>
          </cell>
          <cell r="BX33">
            <v>40</v>
          </cell>
          <cell r="BY33" t="str">
            <v>RAXX</v>
          </cell>
          <cell r="BZ33">
            <v>41528</v>
          </cell>
          <cell r="CD33">
            <v>40</v>
          </cell>
          <cell r="CG33" t="str">
            <v>FERRAMENTEIRO</v>
          </cell>
        </row>
        <row r="34">
          <cell r="BS34" t="str">
            <v xml:space="preserve">Prevenção de Riscos de Proteção de Máquinas </v>
          </cell>
          <cell r="BU34">
            <v>50</v>
          </cell>
          <cell r="BV34" t="str">
            <v>MEDIAR</v>
          </cell>
          <cell r="BW34">
            <v>41470</v>
          </cell>
          <cell r="BX34">
            <v>90</v>
          </cell>
          <cell r="BY34" t="str">
            <v>RAXX</v>
          </cell>
          <cell r="BZ34">
            <v>41528</v>
          </cell>
          <cell r="CD34">
            <v>70</v>
          </cell>
          <cell r="CG34" t="str">
            <v>APROPRIADOR/APONTADOR</v>
          </cell>
        </row>
        <row r="35">
          <cell r="BS35" t="str">
            <v>PRO 009646 (antigo 207) e respectivos RG's.</v>
          </cell>
          <cell r="BX35">
            <v>40</v>
          </cell>
          <cell r="BY35" t="str">
            <v>RAXX</v>
          </cell>
          <cell r="BZ35">
            <v>41528</v>
          </cell>
          <cell r="CD35">
            <v>40</v>
          </cell>
          <cell r="CG35" t="str">
            <v>ENCARREGADO DE ALOJAMENTO</v>
          </cell>
        </row>
        <row r="36">
          <cell r="BS36" t="str">
            <v>Prevenção de Riscos de Estabilização de Taludes</v>
          </cell>
          <cell r="BU36">
            <v>50</v>
          </cell>
          <cell r="BV36" t="str">
            <v>MEDIAR</v>
          </cell>
          <cell r="BW36">
            <v>41470</v>
          </cell>
          <cell r="BX36">
            <v>90</v>
          </cell>
          <cell r="BY36" t="str">
            <v>RAXX</v>
          </cell>
          <cell r="BZ36">
            <v>41528</v>
          </cell>
          <cell r="CD36">
            <v>70</v>
          </cell>
          <cell r="CG36" t="str">
            <v>ENCARREGADO DE VIGILANCIA</v>
          </cell>
        </row>
        <row r="37">
          <cell r="C37" t="str">
            <v>NOVA LIMA-MG</v>
          </cell>
          <cell r="BS37" t="str">
            <v>PRO 009647 (antigo 208) e respectivos RG's.</v>
          </cell>
          <cell r="BX37">
            <v>40</v>
          </cell>
          <cell r="BY37" t="str">
            <v>RAXX</v>
          </cell>
          <cell r="BZ37">
            <v>41528</v>
          </cell>
          <cell r="CD37">
            <v>40</v>
          </cell>
          <cell r="CG37" t="str">
            <v>PORTEIRO</v>
          </cell>
        </row>
        <row r="38">
          <cell r="C38" t="str">
            <v>SARZEDO-MG</v>
          </cell>
          <cell r="BS38" t="str">
            <v>Prevenção de Riscos em Explosivos</v>
          </cell>
          <cell r="BU38">
            <v>50</v>
          </cell>
          <cell r="BV38" t="str">
            <v>MEDIAR</v>
          </cell>
          <cell r="BW38">
            <v>41470</v>
          </cell>
          <cell r="BX38">
            <v>90</v>
          </cell>
          <cell r="BY38" t="str">
            <v>RAXX</v>
          </cell>
          <cell r="BZ38">
            <v>41528</v>
          </cell>
          <cell r="CD38">
            <v>70</v>
          </cell>
          <cell r="CG38" t="str">
            <v>ZELADOR</v>
          </cell>
        </row>
        <row r="39">
          <cell r="C39" t="str">
            <v>BRUMADINHO-MG</v>
          </cell>
          <cell r="BS39" t="str">
            <v>PGS 000080 (DIFL) e respectivos RG's.</v>
          </cell>
          <cell r="CD39" t="str">
            <v/>
          </cell>
          <cell r="CG39" t="str">
            <v>VIGIA</v>
          </cell>
        </row>
        <row r="40">
          <cell r="C40" t="str">
            <v>OURO PRETO-MG</v>
          </cell>
          <cell r="BS40" t="str">
            <v>Prevenção de Riscos no Uso de Produtos Químicos Perigosos</v>
          </cell>
          <cell r="BU40">
            <v>50</v>
          </cell>
          <cell r="BV40" t="str">
            <v>MEDIAR</v>
          </cell>
          <cell r="BW40">
            <v>41470</v>
          </cell>
          <cell r="BX40">
            <v>90</v>
          </cell>
          <cell r="BY40" t="str">
            <v>RAXX</v>
          </cell>
          <cell r="BZ40">
            <v>41528</v>
          </cell>
          <cell r="CD40">
            <v>70</v>
          </cell>
          <cell r="CG40" t="str">
            <v>ENCARREGADO DE LIMPEZA</v>
          </cell>
        </row>
        <row r="41">
          <cell r="C41" t="str">
            <v>ITABIRITO-MG</v>
          </cell>
          <cell r="BS41" t="str">
            <v>PRO 009648 (antigo 210) e respectivos RG's.</v>
          </cell>
          <cell r="BX41">
            <v>40</v>
          </cell>
          <cell r="BY41" t="str">
            <v>RAXX</v>
          </cell>
          <cell r="BZ41">
            <v>41528</v>
          </cell>
          <cell r="CD41">
            <v>40</v>
          </cell>
          <cell r="CG41" t="str">
            <v>SERVENTE (AUXILIAR DE SERVIÇOS GERAIS)</v>
          </cell>
        </row>
        <row r="42">
          <cell r="C42" t="str">
            <v>ITABIRA-MG</v>
          </cell>
          <cell r="BS42" t="str">
            <v>Prevenção de Riscos no Trabalho com eletricidade básico</v>
          </cell>
          <cell r="BU42">
            <v>150</v>
          </cell>
          <cell r="BV42" t="str">
            <v>MEDIAR</v>
          </cell>
          <cell r="BW42">
            <v>41470</v>
          </cell>
          <cell r="CD42">
            <v>150</v>
          </cell>
          <cell r="CG42" t="str">
            <v>SERVENTE DE SINALIZAÇÃO (INCLUSIVE PARE E SIGA)</v>
          </cell>
        </row>
        <row r="43">
          <cell r="C43" t="str">
            <v>BARÃO DE COCAIS</v>
          </cell>
          <cell r="BS43" t="str">
            <v>Segurança no Sistema Elétrico de Potência (SEP) [se aplicável]</v>
          </cell>
          <cell r="BU43">
            <v>300</v>
          </cell>
          <cell r="BV43" t="str">
            <v>MEDIAR</v>
          </cell>
          <cell r="BW43">
            <v>41470</v>
          </cell>
          <cell r="BX43">
            <v>340</v>
          </cell>
          <cell r="BY43" t="str">
            <v>RAXX</v>
          </cell>
          <cell r="BZ43">
            <v>41528</v>
          </cell>
          <cell r="CD43">
            <v>320</v>
          </cell>
          <cell r="CG43" t="str">
            <v>ENCARREGADO DE CIVIL</v>
          </cell>
        </row>
        <row r="44">
          <cell r="C44" t="str">
            <v>SÃO GONÇALO DO RIO ABAIXO-MG</v>
          </cell>
          <cell r="BS44" t="str">
            <v>INS 0021 DECG - Anexo 11 (Trabalho em Eletricidade)</v>
          </cell>
          <cell r="BU44">
            <v>300</v>
          </cell>
          <cell r="BV44" t="str">
            <v>MEDIAR</v>
          </cell>
          <cell r="BW44">
            <v>41470</v>
          </cell>
          <cell r="CD44">
            <v>300</v>
          </cell>
          <cell r="CG44" t="str">
            <v>ENCARREGADO DE MECÂNICA</v>
          </cell>
        </row>
        <row r="45">
          <cell r="C45" t="str">
            <v>RIO PIRACICABA-MG</v>
          </cell>
          <cell r="BS45" t="str">
            <v>Certificado Qualificação Profissional</v>
          </cell>
          <cell r="CD45" t="str">
            <v/>
          </cell>
          <cell r="CG45" t="str">
            <v>ENCARREGADO DE ELÉTRICA</v>
          </cell>
        </row>
        <row r="46">
          <cell r="C46" t="str">
            <v>SABARÁ-MG</v>
          </cell>
          <cell r="BS46" t="str">
            <v>PRO 009649 (antigo 211) e respectivos RG's.</v>
          </cell>
          <cell r="BX46">
            <v>40</v>
          </cell>
          <cell r="BY46" t="str">
            <v>RAXX</v>
          </cell>
          <cell r="BZ46">
            <v>41528</v>
          </cell>
          <cell r="CD46">
            <v>40</v>
          </cell>
          <cell r="CG46" t="str">
            <v>FEITORES</v>
          </cell>
        </row>
        <row r="47">
          <cell r="C47" t="str">
            <v>MARIANA-MG</v>
          </cell>
          <cell r="CG47" t="str">
            <v>SUPERVISOR GERAL</v>
          </cell>
        </row>
        <row r="48">
          <cell r="C48" t="str">
            <v>CATAS ALTAS-MG</v>
          </cell>
          <cell r="CG48" t="str">
            <v>LABORATORISTA</v>
          </cell>
        </row>
        <row r="49">
          <cell r="CG49" t="str">
            <v>AUXILIAR DE LABORATÓRIO</v>
          </cell>
        </row>
        <row r="50">
          <cell r="CG50" t="str">
            <v>MOTORISTA</v>
          </cell>
        </row>
        <row r="51">
          <cell r="CG51" t="str">
            <v>RIGGER</v>
          </cell>
        </row>
        <row r="52">
          <cell r="CG52" t="str">
            <v>AUXILIAR DE COZINHA</v>
          </cell>
        </row>
        <row r="53">
          <cell r="CG53" t="str">
            <v>LUBRIFICADOR</v>
          </cell>
        </row>
        <row r="54">
          <cell r="CG54" t="str">
            <v>AUXILIAR DE LUBRIFICADOR</v>
          </cell>
        </row>
        <row r="55">
          <cell r="CG55" t="str">
            <v>GREIDISTA</v>
          </cell>
        </row>
      </sheetData>
      <sheetData sheetId="16"/>
      <sheetData sheetId="17"/>
      <sheetData sheetId="18"/>
      <sheetData sheetId="19"/>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0.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3.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6">
    <tabColor rgb="FF00B050"/>
  </sheetPr>
  <dimension ref="A1:E15"/>
  <sheetViews>
    <sheetView zoomScaleNormal="100" workbookViewId="0">
      <selection activeCell="E33" sqref="E33"/>
    </sheetView>
  </sheetViews>
  <sheetFormatPr defaultColWidth="15.625" defaultRowHeight="12.75"/>
  <cols>
    <col min="1" max="1" width="15.625" style="50"/>
    <col min="2" max="16384" width="15.625" style="49"/>
  </cols>
  <sheetData>
    <row r="1" spans="1:5">
      <c r="A1" s="53" t="s">
        <v>13607</v>
      </c>
      <c r="B1" s="413" t="s">
        <v>13610</v>
      </c>
      <c r="C1" s="414"/>
      <c r="D1" s="414"/>
      <c r="E1" s="415"/>
    </row>
    <row r="2" spans="1:5">
      <c r="A2" s="53" t="s">
        <v>13605</v>
      </c>
      <c r="B2" s="408" t="s">
        <v>13606</v>
      </c>
      <c r="C2" s="409"/>
      <c r="D2" s="409"/>
      <c r="E2" s="410"/>
    </row>
    <row r="3" spans="1:5">
      <c r="A3" s="51"/>
      <c r="B3" s="52"/>
      <c r="C3" s="52"/>
      <c r="D3" s="52"/>
      <c r="E3" s="52"/>
    </row>
    <row r="4" spans="1:5">
      <c r="A4" s="54" t="s">
        <v>13608</v>
      </c>
      <c r="B4" s="408" t="s">
        <v>13604</v>
      </c>
      <c r="C4" s="409"/>
      <c r="D4" s="409"/>
      <c r="E4" s="410"/>
    </row>
    <row r="6" spans="1:5" ht="18">
      <c r="A6" s="411" t="s">
        <v>13609</v>
      </c>
      <c r="B6" s="411"/>
      <c r="C6" s="411"/>
      <c r="D6" s="411"/>
      <c r="E6" s="411"/>
    </row>
    <row r="7" spans="1:5" ht="30" customHeight="1">
      <c r="A7" s="412" t="s">
        <v>13612</v>
      </c>
      <c r="B7" s="412"/>
      <c r="C7" s="412"/>
      <c r="D7" s="412"/>
      <c r="E7" s="412"/>
    </row>
    <row r="8" spans="1:5" ht="52.5" customHeight="1">
      <c r="A8" s="419" t="s">
        <v>13613</v>
      </c>
      <c r="B8" s="419"/>
      <c r="C8" s="419"/>
      <c r="D8" s="419"/>
      <c r="E8" s="419"/>
    </row>
    <row r="9" spans="1:5" ht="136.5" customHeight="1">
      <c r="A9" s="419" t="s">
        <v>13614</v>
      </c>
      <c r="B9" s="419"/>
      <c r="C9" s="419"/>
      <c r="D9" s="419"/>
      <c r="E9" s="419"/>
    </row>
    <row r="10" spans="1:5" ht="52.5" customHeight="1">
      <c r="A10" s="419" t="s">
        <v>13615</v>
      </c>
      <c r="B10" s="419"/>
      <c r="C10" s="419"/>
      <c r="D10" s="419"/>
      <c r="E10" s="419"/>
    </row>
    <row r="11" spans="1:5" ht="99" customHeight="1">
      <c r="A11" s="419" t="s">
        <v>13616</v>
      </c>
      <c r="B11" s="419"/>
      <c r="C11" s="419"/>
      <c r="D11" s="419"/>
      <c r="E11" s="419"/>
    </row>
    <row r="12" spans="1:5" ht="69.75" customHeight="1">
      <c r="A12" s="412" t="s">
        <v>13617</v>
      </c>
      <c r="B12" s="412"/>
      <c r="C12" s="412"/>
      <c r="D12" s="412"/>
      <c r="E12" s="412"/>
    </row>
    <row r="13" spans="1:5" ht="49.5" customHeight="1">
      <c r="A13" s="412" t="s">
        <v>13611</v>
      </c>
      <c r="B13" s="412"/>
      <c r="C13" s="412"/>
      <c r="D13" s="412"/>
      <c r="E13" s="412"/>
    </row>
    <row r="14" spans="1:5" ht="18">
      <c r="A14" s="411" t="s">
        <v>13618</v>
      </c>
      <c r="B14" s="411"/>
      <c r="C14" s="411"/>
      <c r="D14" s="411"/>
      <c r="E14" s="411"/>
    </row>
    <row r="15" spans="1:5" ht="150.75" customHeight="1">
      <c r="A15" s="416" t="s">
        <v>13619</v>
      </c>
      <c r="B15" s="417"/>
      <c r="C15" s="417"/>
      <c r="D15" s="417"/>
      <c r="E15" s="418"/>
    </row>
  </sheetData>
  <mergeCells count="13">
    <mergeCell ref="A13:E13"/>
    <mergeCell ref="A14:E14"/>
    <mergeCell ref="A15:E15"/>
    <mergeCell ref="A12:E12"/>
    <mergeCell ref="A8:E8"/>
    <mergeCell ref="A9:E9"/>
    <mergeCell ref="A10:E10"/>
    <mergeCell ref="A11:E11"/>
    <mergeCell ref="B4:E4"/>
    <mergeCell ref="A6:E6"/>
    <mergeCell ref="A7:E7"/>
    <mergeCell ref="B2:E2"/>
    <mergeCell ref="B1:E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9"/>
  <dimension ref="A1:IW17"/>
  <sheetViews>
    <sheetView workbookViewId="0">
      <selection activeCell="B5" sqref="B5:D5"/>
    </sheetView>
  </sheetViews>
  <sheetFormatPr defaultRowHeight="14.25"/>
  <cols>
    <col min="1" max="1" width="35.5" style="2" customWidth="1"/>
    <col min="2" max="3" width="7.75" style="2" customWidth="1"/>
    <col min="4" max="4" width="1.5" style="2" customWidth="1"/>
    <col min="5" max="5" width="13.875" style="2" customWidth="1"/>
    <col min="6" max="6" width="6.25" style="2" customWidth="1"/>
    <col min="7" max="7" width="20.375" style="2" customWidth="1"/>
    <col min="8" max="8" width="6.875" style="2" customWidth="1"/>
    <col min="9" max="257" width="8.5" style="2" customWidth="1"/>
    <col min="258" max="1024" width="8.5" customWidth="1"/>
  </cols>
  <sheetData>
    <row r="1" spans="1:13">
      <c r="A1" s="1" t="s">
        <v>526</v>
      </c>
    </row>
    <row r="2" spans="1:13">
      <c r="A2" s="3"/>
    </row>
    <row r="3" spans="1:13" ht="12.75" customHeight="1">
      <c r="A3" s="427" t="s">
        <v>527</v>
      </c>
      <c r="B3" s="427" t="s">
        <v>528</v>
      </c>
      <c r="C3" s="427"/>
    </row>
    <row r="4" spans="1:13">
      <c r="A4" s="427"/>
      <c r="B4" s="4" t="s">
        <v>529</v>
      </c>
      <c r="C4" s="4" t="s">
        <v>530</v>
      </c>
      <c r="E4" s="5"/>
    </row>
    <row r="5" spans="1:13">
      <c r="A5" s="6" t="s">
        <v>531</v>
      </c>
      <c r="B5" s="7">
        <v>20.34</v>
      </c>
      <c r="C5" s="7">
        <v>25</v>
      </c>
    </row>
    <row r="6" spans="1:13">
      <c r="A6" s="6" t="s">
        <v>515</v>
      </c>
      <c r="B6" s="7">
        <v>11.1</v>
      </c>
      <c r="C6" s="7">
        <v>16.8</v>
      </c>
    </row>
    <row r="7" spans="1:13">
      <c r="A7" s="6" t="s">
        <v>532</v>
      </c>
      <c r="B7" s="7">
        <v>22.8</v>
      </c>
      <c r="C7" s="7">
        <v>30.95</v>
      </c>
    </row>
    <row r="8" spans="1:13">
      <c r="A8" s="6" t="s">
        <v>525</v>
      </c>
      <c r="B8" s="7">
        <v>20.76</v>
      </c>
      <c r="C8" s="7">
        <v>26.44</v>
      </c>
    </row>
    <row r="9" spans="1:13">
      <c r="A9" s="8" t="s">
        <v>533</v>
      </c>
      <c r="B9" s="7">
        <v>19.600000000000001</v>
      </c>
      <c r="C9" s="7">
        <v>24.23</v>
      </c>
    </row>
    <row r="10" spans="1:13">
      <c r="A10" s="427" t="s">
        <v>534</v>
      </c>
      <c r="B10" s="428" t="s">
        <v>17</v>
      </c>
      <c r="C10" s="428"/>
    </row>
    <row r="11" spans="1:13">
      <c r="A11" s="427"/>
      <c r="B11" s="4" t="s">
        <v>529</v>
      </c>
      <c r="C11" s="4" t="s">
        <v>530</v>
      </c>
    </row>
    <row r="12" spans="1:13">
      <c r="A12" s="6" t="e">
        <f>#REF!</f>
        <v>#REF!</v>
      </c>
      <c r="B12" s="7" t="e">
        <f>LOOKUP(A12,A5:A9,B5:B9)</f>
        <v>#REF!</v>
      </c>
      <c r="C12" s="7" t="e">
        <f>LOOKUP(A12,A5:A9,C5:C9)</f>
        <v>#REF!</v>
      </c>
    </row>
    <row r="14" spans="1:13">
      <c r="A14" s="427" t="s">
        <v>535</v>
      </c>
      <c r="B14" s="427"/>
      <c r="M14" s="9"/>
    </row>
    <row r="15" spans="1:13">
      <c r="A15" s="10" t="s">
        <v>562</v>
      </c>
      <c r="B15" s="15" t="e">
        <f>ROUND((((1+(#REF!+#REF!+#REF!)/100)*(1+(#REF!/100))*(1+(#REF!/100)))/(1-((#REF!/100)*#REF!+#REF!+#REF!+4.5)/100)-1),4)*100</f>
        <v>#REF!</v>
      </c>
      <c r="M15" s="9"/>
    </row>
    <row r="16" spans="1:13">
      <c r="A16" s="11" t="s">
        <v>513</v>
      </c>
      <c r="B16" s="15" t="e">
        <f>ROUND((((1+(#REF!+#REF!+#REF!)/100)*(1+(#REF!/100))*(1+(#REF!/100)))/(1-((#REF!/100)*#REF!+#REF!+#REF!)/100)-1),4)*100</f>
        <v>#REF!</v>
      </c>
    </row>
    <row r="17" spans="1:2">
      <c r="A17" s="426" t="e">
        <f>IF(B16&lt;B12,"Não Atende o Limite Inferior",IF(B16&gt;C12,"Não Atende o Limite Superior","Atende"))</f>
        <v>#REF!</v>
      </c>
      <c r="B17" s="426"/>
    </row>
  </sheetData>
  <mergeCells count="6">
    <mergeCell ref="A17:B17"/>
    <mergeCell ref="A3:A4"/>
    <mergeCell ref="B3:C3"/>
    <mergeCell ref="A10:A11"/>
    <mergeCell ref="B10:C10"/>
    <mergeCell ref="A14:B14"/>
  </mergeCells>
  <conditionalFormatting sqref="A17">
    <cfRule type="cellIs" dxfId="32" priority="1" stopIfTrue="1" operator="equal">
      <formula>"Atende"</formula>
    </cfRule>
  </conditionalFormatting>
  <printOptions horizontalCentered="1"/>
  <pageMargins left="0.39370078740157477" right="0.39370078740157477" top="0.59015748031496063" bottom="0.78740157480314954" header="0.39370078740157477" footer="0.39370078740157477"/>
  <pageSetup paperSize="273" fitToWidth="0" fitToHeight="0" pageOrder="overThenDown" orientation="portrait" useFirstPageNumber="1" r:id="rId1"/>
  <headerFooter alignWithMargins="0">
    <oddFooter>&amp;R&amp;10Página &amp;P de &amp;N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7"/>
  <sheetViews>
    <sheetView topLeftCell="A7" zoomScale="115" zoomScaleNormal="115" workbookViewId="0">
      <selection activeCell="I19" sqref="I19"/>
    </sheetView>
  </sheetViews>
  <sheetFormatPr defaultRowHeight="15"/>
  <cols>
    <col min="1" max="1" width="9.375" style="264" customWidth="1"/>
    <col min="2" max="2" width="19.875" style="264" customWidth="1"/>
    <col min="3" max="3" width="14.125" style="264" customWidth="1"/>
    <col min="4" max="4" width="12" style="264" customWidth="1"/>
    <col min="5" max="5" width="14.5" style="268" customWidth="1"/>
    <col min="6" max="6" width="4.25" style="264" customWidth="1"/>
    <col min="7" max="7" width="2.75" style="264" customWidth="1"/>
    <col min="8" max="256" width="9" style="253"/>
    <col min="257" max="257" width="9.375" style="253" customWidth="1"/>
    <col min="258" max="258" width="19.875" style="253" customWidth="1"/>
    <col min="259" max="259" width="14.125" style="253" customWidth="1"/>
    <col min="260" max="260" width="12" style="253" customWidth="1"/>
    <col min="261" max="261" width="14.5" style="253" customWidth="1"/>
    <col min="262" max="262" width="4.25" style="253" customWidth="1"/>
    <col min="263" max="263" width="2.75" style="253" customWidth="1"/>
    <col min="264" max="512" width="9" style="253"/>
    <col min="513" max="513" width="9.375" style="253" customWidth="1"/>
    <col min="514" max="514" width="19.875" style="253" customWidth="1"/>
    <col min="515" max="515" width="14.125" style="253" customWidth="1"/>
    <col min="516" max="516" width="12" style="253" customWidth="1"/>
    <col min="517" max="517" width="14.5" style="253" customWidth="1"/>
    <col min="518" max="518" width="4.25" style="253" customWidth="1"/>
    <col min="519" max="519" width="2.75" style="253" customWidth="1"/>
    <col min="520" max="768" width="9" style="253"/>
    <col min="769" max="769" width="9.375" style="253" customWidth="1"/>
    <col min="770" max="770" width="19.875" style="253" customWidth="1"/>
    <col min="771" max="771" width="14.125" style="253" customWidth="1"/>
    <col min="772" max="772" width="12" style="253" customWidth="1"/>
    <col min="773" max="773" width="14.5" style="253" customWidth="1"/>
    <col min="774" max="774" width="4.25" style="253" customWidth="1"/>
    <col min="775" max="775" width="2.75" style="253" customWidth="1"/>
    <col min="776" max="1024" width="9" style="253"/>
    <col min="1025" max="1025" width="9.375" style="253" customWidth="1"/>
    <col min="1026" max="1026" width="19.875" style="253" customWidth="1"/>
    <col min="1027" max="1027" width="14.125" style="253" customWidth="1"/>
    <col min="1028" max="1028" width="12" style="253" customWidth="1"/>
    <col min="1029" max="1029" width="14.5" style="253" customWidth="1"/>
    <col min="1030" max="1030" width="4.25" style="253" customWidth="1"/>
    <col min="1031" max="1031" width="2.75" style="253" customWidth="1"/>
    <col min="1032" max="1280" width="9" style="253"/>
    <col min="1281" max="1281" width="9.375" style="253" customWidth="1"/>
    <col min="1282" max="1282" width="19.875" style="253" customWidth="1"/>
    <col min="1283" max="1283" width="14.125" style="253" customWidth="1"/>
    <col min="1284" max="1284" width="12" style="253" customWidth="1"/>
    <col min="1285" max="1285" width="14.5" style="253" customWidth="1"/>
    <col min="1286" max="1286" width="4.25" style="253" customWidth="1"/>
    <col min="1287" max="1287" width="2.75" style="253" customWidth="1"/>
    <col min="1288" max="1536" width="9" style="253"/>
    <col min="1537" max="1537" width="9.375" style="253" customWidth="1"/>
    <col min="1538" max="1538" width="19.875" style="253" customWidth="1"/>
    <col min="1539" max="1539" width="14.125" style="253" customWidth="1"/>
    <col min="1540" max="1540" width="12" style="253" customWidth="1"/>
    <col min="1541" max="1541" width="14.5" style="253" customWidth="1"/>
    <col min="1542" max="1542" width="4.25" style="253" customWidth="1"/>
    <col min="1543" max="1543" width="2.75" style="253" customWidth="1"/>
    <col min="1544" max="1792" width="9" style="253"/>
    <col min="1793" max="1793" width="9.375" style="253" customWidth="1"/>
    <col min="1794" max="1794" width="19.875" style="253" customWidth="1"/>
    <col min="1795" max="1795" width="14.125" style="253" customWidth="1"/>
    <col min="1796" max="1796" width="12" style="253" customWidth="1"/>
    <col min="1797" max="1797" width="14.5" style="253" customWidth="1"/>
    <col min="1798" max="1798" width="4.25" style="253" customWidth="1"/>
    <col min="1799" max="1799" width="2.75" style="253" customWidth="1"/>
    <col min="1800" max="2048" width="9" style="253"/>
    <col min="2049" max="2049" width="9.375" style="253" customWidth="1"/>
    <col min="2050" max="2050" width="19.875" style="253" customWidth="1"/>
    <col min="2051" max="2051" width="14.125" style="253" customWidth="1"/>
    <col min="2052" max="2052" width="12" style="253" customWidth="1"/>
    <col min="2053" max="2053" width="14.5" style="253" customWidth="1"/>
    <col min="2054" max="2054" width="4.25" style="253" customWidth="1"/>
    <col min="2055" max="2055" width="2.75" style="253" customWidth="1"/>
    <col min="2056" max="2304" width="9" style="253"/>
    <col min="2305" max="2305" width="9.375" style="253" customWidth="1"/>
    <col min="2306" max="2306" width="19.875" style="253" customWidth="1"/>
    <col min="2307" max="2307" width="14.125" style="253" customWidth="1"/>
    <col min="2308" max="2308" width="12" style="253" customWidth="1"/>
    <col min="2309" max="2309" width="14.5" style="253" customWidth="1"/>
    <col min="2310" max="2310" width="4.25" style="253" customWidth="1"/>
    <col min="2311" max="2311" width="2.75" style="253" customWidth="1"/>
    <col min="2312" max="2560" width="9" style="253"/>
    <col min="2561" max="2561" width="9.375" style="253" customWidth="1"/>
    <col min="2562" max="2562" width="19.875" style="253" customWidth="1"/>
    <col min="2563" max="2563" width="14.125" style="253" customWidth="1"/>
    <col min="2564" max="2564" width="12" style="253" customWidth="1"/>
    <col min="2565" max="2565" width="14.5" style="253" customWidth="1"/>
    <col min="2566" max="2566" width="4.25" style="253" customWidth="1"/>
    <col min="2567" max="2567" width="2.75" style="253" customWidth="1"/>
    <col min="2568" max="2816" width="9" style="253"/>
    <col min="2817" max="2817" width="9.375" style="253" customWidth="1"/>
    <col min="2818" max="2818" width="19.875" style="253" customWidth="1"/>
    <col min="2819" max="2819" width="14.125" style="253" customWidth="1"/>
    <col min="2820" max="2820" width="12" style="253" customWidth="1"/>
    <col min="2821" max="2821" width="14.5" style="253" customWidth="1"/>
    <col min="2822" max="2822" width="4.25" style="253" customWidth="1"/>
    <col min="2823" max="2823" width="2.75" style="253" customWidth="1"/>
    <col min="2824" max="3072" width="9" style="253"/>
    <col min="3073" max="3073" width="9.375" style="253" customWidth="1"/>
    <col min="3074" max="3074" width="19.875" style="253" customWidth="1"/>
    <col min="3075" max="3075" width="14.125" style="253" customWidth="1"/>
    <col min="3076" max="3076" width="12" style="253" customWidth="1"/>
    <col min="3077" max="3077" width="14.5" style="253" customWidth="1"/>
    <col min="3078" max="3078" width="4.25" style="253" customWidth="1"/>
    <col min="3079" max="3079" width="2.75" style="253" customWidth="1"/>
    <col min="3080" max="3328" width="9" style="253"/>
    <col min="3329" max="3329" width="9.375" style="253" customWidth="1"/>
    <col min="3330" max="3330" width="19.875" style="253" customWidth="1"/>
    <col min="3331" max="3331" width="14.125" style="253" customWidth="1"/>
    <col min="3332" max="3332" width="12" style="253" customWidth="1"/>
    <col min="3333" max="3333" width="14.5" style="253" customWidth="1"/>
    <col min="3334" max="3334" width="4.25" style="253" customWidth="1"/>
    <col min="3335" max="3335" width="2.75" style="253" customWidth="1"/>
    <col min="3336" max="3584" width="9" style="253"/>
    <col min="3585" max="3585" width="9.375" style="253" customWidth="1"/>
    <col min="3586" max="3586" width="19.875" style="253" customWidth="1"/>
    <col min="3587" max="3587" width="14.125" style="253" customWidth="1"/>
    <col min="3588" max="3588" width="12" style="253" customWidth="1"/>
    <col min="3589" max="3589" width="14.5" style="253" customWidth="1"/>
    <col min="3590" max="3590" width="4.25" style="253" customWidth="1"/>
    <col min="3591" max="3591" width="2.75" style="253" customWidth="1"/>
    <col min="3592" max="3840" width="9" style="253"/>
    <col min="3841" max="3841" width="9.375" style="253" customWidth="1"/>
    <col min="3842" max="3842" width="19.875" style="253" customWidth="1"/>
    <col min="3843" max="3843" width="14.125" style="253" customWidth="1"/>
    <col min="3844" max="3844" width="12" style="253" customWidth="1"/>
    <col min="3845" max="3845" width="14.5" style="253" customWidth="1"/>
    <col min="3846" max="3846" width="4.25" style="253" customWidth="1"/>
    <col min="3847" max="3847" width="2.75" style="253" customWidth="1"/>
    <col min="3848" max="4096" width="9" style="253"/>
    <col min="4097" max="4097" width="9.375" style="253" customWidth="1"/>
    <col min="4098" max="4098" width="19.875" style="253" customWidth="1"/>
    <col min="4099" max="4099" width="14.125" style="253" customWidth="1"/>
    <col min="4100" max="4100" width="12" style="253" customWidth="1"/>
    <col min="4101" max="4101" width="14.5" style="253" customWidth="1"/>
    <col min="4102" max="4102" width="4.25" style="253" customWidth="1"/>
    <col min="4103" max="4103" width="2.75" style="253" customWidth="1"/>
    <col min="4104" max="4352" width="9" style="253"/>
    <col min="4353" max="4353" width="9.375" style="253" customWidth="1"/>
    <col min="4354" max="4354" width="19.875" style="253" customWidth="1"/>
    <col min="4355" max="4355" width="14.125" style="253" customWidth="1"/>
    <col min="4356" max="4356" width="12" style="253" customWidth="1"/>
    <col min="4357" max="4357" width="14.5" style="253" customWidth="1"/>
    <col min="4358" max="4358" width="4.25" style="253" customWidth="1"/>
    <col min="4359" max="4359" width="2.75" style="253" customWidth="1"/>
    <col min="4360" max="4608" width="9" style="253"/>
    <col min="4609" max="4609" width="9.375" style="253" customWidth="1"/>
    <col min="4610" max="4610" width="19.875" style="253" customWidth="1"/>
    <col min="4611" max="4611" width="14.125" style="253" customWidth="1"/>
    <col min="4612" max="4612" width="12" style="253" customWidth="1"/>
    <col min="4613" max="4613" width="14.5" style="253" customWidth="1"/>
    <col min="4614" max="4614" width="4.25" style="253" customWidth="1"/>
    <col min="4615" max="4615" width="2.75" style="253" customWidth="1"/>
    <col min="4616" max="4864" width="9" style="253"/>
    <col min="4865" max="4865" width="9.375" style="253" customWidth="1"/>
    <col min="4866" max="4866" width="19.875" style="253" customWidth="1"/>
    <col min="4867" max="4867" width="14.125" style="253" customWidth="1"/>
    <col min="4868" max="4868" width="12" style="253" customWidth="1"/>
    <col min="4869" max="4869" width="14.5" style="253" customWidth="1"/>
    <col min="4870" max="4870" width="4.25" style="253" customWidth="1"/>
    <col min="4871" max="4871" width="2.75" style="253" customWidth="1"/>
    <col min="4872" max="5120" width="9" style="253"/>
    <col min="5121" max="5121" width="9.375" style="253" customWidth="1"/>
    <col min="5122" max="5122" width="19.875" style="253" customWidth="1"/>
    <col min="5123" max="5123" width="14.125" style="253" customWidth="1"/>
    <col min="5124" max="5124" width="12" style="253" customWidth="1"/>
    <col min="5125" max="5125" width="14.5" style="253" customWidth="1"/>
    <col min="5126" max="5126" width="4.25" style="253" customWidth="1"/>
    <col min="5127" max="5127" width="2.75" style="253" customWidth="1"/>
    <col min="5128" max="5376" width="9" style="253"/>
    <col min="5377" max="5377" width="9.375" style="253" customWidth="1"/>
    <col min="5378" max="5378" width="19.875" style="253" customWidth="1"/>
    <col min="5379" max="5379" width="14.125" style="253" customWidth="1"/>
    <col min="5380" max="5380" width="12" style="253" customWidth="1"/>
    <col min="5381" max="5381" width="14.5" style="253" customWidth="1"/>
    <col min="5382" max="5382" width="4.25" style="253" customWidth="1"/>
    <col min="5383" max="5383" width="2.75" style="253" customWidth="1"/>
    <col min="5384" max="5632" width="9" style="253"/>
    <col min="5633" max="5633" width="9.375" style="253" customWidth="1"/>
    <col min="5634" max="5634" width="19.875" style="253" customWidth="1"/>
    <col min="5635" max="5635" width="14.125" style="253" customWidth="1"/>
    <col min="5636" max="5636" width="12" style="253" customWidth="1"/>
    <col min="5637" max="5637" width="14.5" style="253" customWidth="1"/>
    <col min="5638" max="5638" width="4.25" style="253" customWidth="1"/>
    <col min="5639" max="5639" width="2.75" style="253" customWidth="1"/>
    <col min="5640" max="5888" width="9" style="253"/>
    <col min="5889" max="5889" width="9.375" style="253" customWidth="1"/>
    <col min="5890" max="5890" width="19.875" style="253" customWidth="1"/>
    <col min="5891" max="5891" width="14.125" style="253" customWidth="1"/>
    <col min="5892" max="5892" width="12" style="253" customWidth="1"/>
    <col min="5893" max="5893" width="14.5" style="253" customWidth="1"/>
    <col min="5894" max="5894" width="4.25" style="253" customWidth="1"/>
    <col min="5895" max="5895" width="2.75" style="253" customWidth="1"/>
    <col min="5896" max="6144" width="9" style="253"/>
    <col min="6145" max="6145" width="9.375" style="253" customWidth="1"/>
    <col min="6146" max="6146" width="19.875" style="253" customWidth="1"/>
    <col min="6147" max="6147" width="14.125" style="253" customWidth="1"/>
    <col min="6148" max="6148" width="12" style="253" customWidth="1"/>
    <col min="6149" max="6149" width="14.5" style="253" customWidth="1"/>
    <col min="6150" max="6150" width="4.25" style="253" customWidth="1"/>
    <col min="6151" max="6151" width="2.75" style="253" customWidth="1"/>
    <col min="6152" max="6400" width="9" style="253"/>
    <col min="6401" max="6401" width="9.375" style="253" customWidth="1"/>
    <col min="6402" max="6402" width="19.875" style="253" customWidth="1"/>
    <col min="6403" max="6403" width="14.125" style="253" customWidth="1"/>
    <col min="6404" max="6404" width="12" style="253" customWidth="1"/>
    <col min="6405" max="6405" width="14.5" style="253" customWidth="1"/>
    <col min="6406" max="6406" width="4.25" style="253" customWidth="1"/>
    <col min="6407" max="6407" width="2.75" style="253" customWidth="1"/>
    <col min="6408" max="6656" width="9" style="253"/>
    <col min="6657" max="6657" width="9.375" style="253" customWidth="1"/>
    <col min="6658" max="6658" width="19.875" style="253" customWidth="1"/>
    <col min="6659" max="6659" width="14.125" style="253" customWidth="1"/>
    <col min="6660" max="6660" width="12" style="253" customWidth="1"/>
    <col min="6661" max="6661" width="14.5" style="253" customWidth="1"/>
    <col min="6662" max="6662" width="4.25" style="253" customWidth="1"/>
    <col min="6663" max="6663" width="2.75" style="253" customWidth="1"/>
    <col min="6664" max="6912" width="9" style="253"/>
    <col min="6913" max="6913" width="9.375" style="253" customWidth="1"/>
    <col min="6914" max="6914" width="19.875" style="253" customWidth="1"/>
    <col min="6915" max="6915" width="14.125" style="253" customWidth="1"/>
    <col min="6916" max="6916" width="12" style="253" customWidth="1"/>
    <col min="6917" max="6917" width="14.5" style="253" customWidth="1"/>
    <col min="6918" max="6918" width="4.25" style="253" customWidth="1"/>
    <col min="6919" max="6919" width="2.75" style="253" customWidth="1"/>
    <col min="6920" max="7168" width="9" style="253"/>
    <col min="7169" max="7169" width="9.375" style="253" customWidth="1"/>
    <col min="7170" max="7170" width="19.875" style="253" customWidth="1"/>
    <col min="7171" max="7171" width="14.125" style="253" customWidth="1"/>
    <col min="7172" max="7172" width="12" style="253" customWidth="1"/>
    <col min="7173" max="7173" width="14.5" style="253" customWidth="1"/>
    <col min="7174" max="7174" width="4.25" style="253" customWidth="1"/>
    <col min="7175" max="7175" width="2.75" style="253" customWidth="1"/>
    <col min="7176" max="7424" width="9" style="253"/>
    <col min="7425" max="7425" width="9.375" style="253" customWidth="1"/>
    <col min="7426" max="7426" width="19.875" style="253" customWidth="1"/>
    <col min="7427" max="7427" width="14.125" style="253" customWidth="1"/>
    <col min="7428" max="7428" width="12" style="253" customWidth="1"/>
    <col min="7429" max="7429" width="14.5" style="253" customWidth="1"/>
    <col min="7430" max="7430" width="4.25" style="253" customWidth="1"/>
    <col min="7431" max="7431" width="2.75" style="253" customWidth="1"/>
    <col min="7432" max="7680" width="9" style="253"/>
    <col min="7681" max="7681" width="9.375" style="253" customWidth="1"/>
    <col min="7682" max="7682" width="19.875" style="253" customWidth="1"/>
    <col min="7683" max="7683" width="14.125" style="253" customWidth="1"/>
    <col min="7684" max="7684" width="12" style="253" customWidth="1"/>
    <col min="7685" max="7685" width="14.5" style="253" customWidth="1"/>
    <col min="7686" max="7686" width="4.25" style="253" customWidth="1"/>
    <col min="7687" max="7687" width="2.75" style="253" customWidth="1"/>
    <col min="7688" max="7936" width="9" style="253"/>
    <col min="7937" max="7937" width="9.375" style="253" customWidth="1"/>
    <col min="7938" max="7938" width="19.875" style="253" customWidth="1"/>
    <col min="7939" max="7939" width="14.125" style="253" customWidth="1"/>
    <col min="7940" max="7940" width="12" style="253" customWidth="1"/>
    <col min="7941" max="7941" width="14.5" style="253" customWidth="1"/>
    <col min="7942" max="7942" width="4.25" style="253" customWidth="1"/>
    <col min="7943" max="7943" width="2.75" style="253" customWidth="1"/>
    <col min="7944" max="8192" width="9" style="253"/>
    <col min="8193" max="8193" width="9.375" style="253" customWidth="1"/>
    <col min="8194" max="8194" width="19.875" style="253" customWidth="1"/>
    <col min="8195" max="8195" width="14.125" style="253" customWidth="1"/>
    <col min="8196" max="8196" width="12" style="253" customWidth="1"/>
    <col min="8197" max="8197" width="14.5" style="253" customWidth="1"/>
    <col min="8198" max="8198" width="4.25" style="253" customWidth="1"/>
    <col min="8199" max="8199" width="2.75" style="253" customWidth="1"/>
    <col min="8200" max="8448" width="9" style="253"/>
    <col min="8449" max="8449" width="9.375" style="253" customWidth="1"/>
    <col min="8450" max="8450" width="19.875" style="253" customWidth="1"/>
    <col min="8451" max="8451" width="14.125" style="253" customWidth="1"/>
    <col min="8452" max="8452" width="12" style="253" customWidth="1"/>
    <col min="8453" max="8453" width="14.5" style="253" customWidth="1"/>
    <col min="8454" max="8454" width="4.25" style="253" customWidth="1"/>
    <col min="8455" max="8455" width="2.75" style="253" customWidth="1"/>
    <col min="8456" max="8704" width="9" style="253"/>
    <col min="8705" max="8705" width="9.375" style="253" customWidth="1"/>
    <col min="8706" max="8706" width="19.875" style="253" customWidth="1"/>
    <col min="8707" max="8707" width="14.125" style="253" customWidth="1"/>
    <col min="8708" max="8708" width="12" style="253" customWidth="1"/>
    <col min="8709" max="8709" width="14.5" style="253" customWidth="1"/>
    <col min="8710" max="8710" width="4.25" style="253" customWidth="1"/>
    <col min="8711" max="8711" width="2.75" style="253" customWidth="1"/>
    <col min="8712" max="8960" width="9" style="253"/>
    <col min="8961" max="8961" width="9.375" style="253" customWidth="1"/>
    <col min="8962" max="8962" width="19.875" style="253" customWidth="1"/>
    <col min="8963" max="8963" width="14.125" style="253" customWidth="1"/>
    <col min="8964" max="8964" width="12" style="253" customWidth="1"/>
    <col min="8965" max="8965" width="14.5" style="253" customWidth="1"/>
    <col min="8966" max="8966" width="4.25" style="253" customWidth="1"/>
    <col min="8967" max="8967" width="2.75" style="253" customWidth="1"/>
    <col min="8968" max="9216" width="9" style="253"/>
    <col min="9217" max="9217" width="9.375" style="253" customWidth="1"/>
    <col min="9218" max="9218" width="19.875" style="253" customWidth="1"/>
    <col min="9219" max="9219" width="14.125" style="253" customWidth="1"/>
    <col min="9220" max="9220" width="12" style="253" customWidth="1"/>
    <col min="9221" max="9221" width="14.5" style="253" customWidth="1"/>
    <col min="9222" max="9222" width="4.25" style="253" customWidth="1"/>
    <col min="9223" max="9223" width="2.75" style="253" customWidth="1"/>
    <col min="9224" max="9472" width="9" style="253"/>
    <col min="9473" max="9473" width="9.375" style="253" customWidth="1"/>
    <col min="9474" max="9474" width="19.875" style="253" customWidth="1"/>
    <col min="9475" max="9475" width="14.125" style="253" customWidth="1"/>
    <col min="9476" max="9476" width="12" style="253" customWidth="1"/>
    <col min="9477" max="9477" width="14.5" style="253" customWidth="1"/>
    <col min="9478" max="9478" width="4.25" style="253" customWidth="1"/>
    <col min="9479" max="9479" width="2.75" style="253" customWidth="1"/>
    <col min="9480" max="9728" width="9" style="253"/>
    <col min="9729" max="9729" width="9.375" style="253" customWidth="1"/>
    <col min="9730" max="9730" width="19.875" style="253" customWidth="1"/>
    <col min="9731" max="9731" width="14.125" style="253" customWidth="1"/>
    <col min="9732" max="9732" width="12" style="253" customWidth="1"/>
    <col min="9733" max="9733" width="14.5" style="253" customWidth="1"/>
    <col min="9734" max="9734" width="4.25" style="253" customWidth="1"/>
    <col min="9735" max="9735" width="2.75" style="253" customWidth="1"/>
    <col min="9736" max="9984" width="9" style="253"/>
    <col min="9985" max="9985" width="9.375" style="253" customWidth="1"/>
    <col min="9986" max="9986" width="19.875" style="253" customWidth="1"/>
    <col min="9987" max="9987" width="14.125" style="253" customWidth="1"/>
    <col min="9988" max="9988" width="12" style="253" customWidth="1"/>
    <col min="9989" max="9989" width="14.5" style="253" customWidth="1"/>
    <col min="9990" max="9990" width="4.25" style="253" customWidth="1"/>
    <col min="9991" max="9991" width="2.75" style="253" customWidth="1"/>
    <col min="9992" max="10240" width="9" style="253"/>
    <col min="10241" max="10241" width="9.375" style="253" customWidth="1"/>
    <col min="10242" max="10242" width="19.875" style="253" customWidth="1"/>
    <col min="10243" max="10243" width="14.125" style="253" customWidth="1"/>
    <col min="10244" max="10244" width="12" style="253" customWidth="1"/>
    <col min="10245" max="10245" width="14.5" style="253" customWidth="1"/>
    <col min="10246" max="10246" width="4.25" style="253" customWidth="1"/>
    <col min="10247" max="10247" width="2.75" style="253" customWidth="1"/>
    <col min="10248" max="10496" width="9" style="253"/>
    <col min="10497" max="10497" width="9.375" style="253" customWidth="1"/>
    <col min="10498" max="10498" width="19.875" style="253" customWidth="1"/>
    <col min="10499" max="10499" width="14.125" style="253" customWidth="1"/>
    <col min="10500" max="10500" width="12" style="253" customWidth="1"/>
    <col min="10501" max="10501" width="14.5" style="253" customWidth="1"/>
    <col min="10502" max="10502" width="4.25" style="253" customWidth="1"/>
    <col min="10503" max="10503" width="2.75" style="253" customWidth="1"/>
    <col min="10504" max="10752" width="9" style="253"/>
    <col min="10753" max="10753" width="9.375" style="253" customWidth="1"/>
    <col min="10754" max="10754" width="19.875" style="253" customWidth="1"/>
    <col min="10755" max="10755" width="14.125" style="253" customWidth="1"/>
    <col min="10756" max="10756" width="12" style="253" customWidth="1"/>
    <col min="10757" max="10757" width="14.5" style="253" customWidth="1"/>
    <col min="10758" max="10758" width="4.25" style="253" customWidth="1"/>
    <col min="10759" max="10759" width="2.75" style="253" customWidth="1"/>
    <col min="10760" max="11008" width="9" style="253"/>
    <col min="11009" max="11009" width="9.375" style="253" customWidth="1"/>
    <col min="11010" max="11010" width="19.875" style="253" customWidth="1"/>
    <col min="11011" max="11011" width="14.125" style="253" customWidth="1"/>
    <col min="11012" max="11012" width="12" style="253" customWidth="1"/>
    <col min="11013" max="11013" width="14.5" style="253" customWidth="1"/>
    <col min="11014" max="11014" width="4.25" style="253" customWidth="1"/>
    <col min="11015" max="11015" width="2.75" style="253" customWidth="1"/>
    <col min="11016" max="11264" width="9" style="253"/>
    <col min="11265" max="11265" width="9.375" style="253" customWidth="1"/>
    <col min="11266" max="11266" width="19.875" style="253" customWidth="1"/>
    <col min="11267" max="11267" width="14.125" style="253" customWidth="1"/>
    <col min="11268" max="11268" width="12" style="253" customWidth="1"/>
    <col min="11269" max="11269" width="14.5" style="253" customWidth="1"/>
    <col min="11270" max="11270" width="4.25" style="253" customWidth="1"/>
    <col min="11271" max="11271" width="2.75" style="253" customWidth="1"/>
    <col min="11272" max="11520" width="9" style="253"/>
    <col min="11521" max="11521" width="9.375" style="253" customWidth="1"/>
    <col min="11522" max="11522" width="19.875" style="253" customWidth="1"/>
    <col min="11523" max="11523" width="14.125" style="253" customWidth="1"/>
    <col min="11524" max="11524" width="12" style="253" customWidth="1"/>
    <col min="11525" max="11525" width="14.5" style="253" customWidth="1"/>
    <col min="11526" max="11526" width="4.25" style="253" customWidth="1"/>
    <col min="11527" max="11527" width="2.75" style="253" customWidth="1"/>
    <col min="11528" max="11776" width="9" style="253"/>
    <col min="11777" max="11777" width="9.375" style="253" customWidth="1"/>
    <col min="11778" max="11778" width="19.875" style="253" customWidth="1"/>
    <col min="11779" max="11779" width="14.125" style="253" customWidth="1"/>
    <col min="11780" max="11780" width="12" style="253" customWidth="1"/>
    <col min="11781" max="11781" width="14.5" style="253" customWidth="1"/>
    <col min="11782" max="11782" width="4.25" style="253" customWidth="1"/>
    <col min="11783" max="11783" width="2.75" style="253" customWidth="1"/>
    <col min="11784" max="12032" width="9" style="253"/>
    <col min="12033" max="12033" width="9.375" style="253" customWidth="1"/>
    <col min="12034" max="12034" width="19.875" style="253" customWidth="1"/>
    <col min="12035" max="12035" width="14.125" style="253" customWidth="1"/>
    <col min="12036" max="12036" width="12" style="253" customWidth="1"/>
    <col min="12037" max="12037" width="14.5" style="253" customWidth="1"/>
    <col min="12038" max="12038" width="4.25" style="253" customWidth="1"/>
    <col min="12039" max="12039" width="2.75" style="253" customWidth="1"/>
    <col min="12040" max="12288" width="9" style="253"/>
    <col min="12289" max="12289" width="9.375" style="253" customWidth="1"/>
    <col min="12290" max="12290" width="19.875" style="253" customWidth="1"/>
    <col min="12291" max="12291" width="14.125" style="253" customWidth="1"/>
    <col min="12292" max="12292" width="12" style="253" customWidth="1"/>
    <col min="12293" max="12293" width="14.5" style="253" customWidth="1"/>
    <col min="12294" max="12294" width="4.25" style="253" customWidth="1"/>
    <col min="12295" max="12295" width="2.75" style="253" customWidth="1"/>
    <col min="12296" max="12544" width="9" style="253"/>
    <col min="12545" max="12545" width="9.375" style="253" customWidth="1"/>
    <col min="12546" max="12546" width="19.875" style="253" customWidth="1"/>
    <col min="12547" max="12547" width="14.125" style="253" customWidth="1"/>
    <col min="12548" max="12548" width="12" style="253" customWidth="1"/>
    <col min="12549" max="12549" width="14.5" style="253" customWidth="1"/>
    <col min="12550" max="12550" width="4.25" style="253" customWidth="1"/>
    <col min="12551" max="12551" width="2.75" style="253" customWidth="1"/>
    <col min="12552" max="12800" width="9" style="253"/>
    <col min="12801" max="12801" width="9.375" style="253" customWidth="1"/>
    <col min="12802" max="12802" width="19.875" style="253" customWidth="1"/>
    <col min="12803" max="12803" width="14.125" style="253" customWidth="1"/>
    <col min="12804" max="12804" width="12" style="253" customWidth="1"/>
    <col min="12805" max="12805" width="14.5" style="253" customWidth="1"/>
    <col min="12806" max="12806" width="4.25" style="253" customWidth="1"/>
    <col min="12807" max="12807" width="2.75" style="253" customWidth="1"/>
    <col min="12808" max="13056" width="9" style="253"/>
    <col min="13057" max="13057" width="9.375" style="253" customWidth="1"/>
    <col min="13058" max="13058" width="19.875" style="253" customWidth="1"/>
    <col min="13059" max="13059" width="14.125" style="253" customWidth="1"/>
    <col min="13060" max="13060" width="12" style="253" customWidth="1"/>
    <col min="13061" max="13061" width="14.5" style="253" customWidth="1"/>
    <col min="13062" max="13062" width="4.25" style="253" customWidth="1"/>
    <col min="13063" max="13063" width="2.75" style="253" customWidth="1"/>
    <col min="13064" max="13312" width="9" style="253"/>
    <col min="13313" max="13313" width="9.375" style="253" customWidth="1"/>
    <col min="13314" max="13314" width="19.875" style="253" customWidth="1"/>
    <col min="13315" max="13315" width="14.125" style="253" customWidth="1"/>
    <col min="13316" max="13316" width="12" style="253" customWidth="1"/>
    <col min="13317" max="13317" width="14.5" style="253" customWidth="1"/>
    <col min="13318" max="13318" width="4.25" style="253" customWidth="1"/>
    <col min="13319" max="13319" width="2.75" style="253" customWidth="1"/>
    <col min="13320" max="13568" width="9" style="253"/>
    <col min="13569" max="13569" width="9.375" style="253" customWidth="1"/>
    <col min="13570" max="13570" width="19.875" style="253" customWidth="1"/>
    <col min="13571" max="13571" width="14.125" style="253" customWidth="1"/>
    <col min="13572" max="13572" width="12" style="253" customWidth="1"/>
    <col min="13573" max="13573" width="14.5" style="253" customWidth="1"/>
    <col min="13574" max="13574" width="4.25" style="253" customWidth="1"/>
    <col min="13575" max="13575" width="2.75" style="253" customWidth="1"/>
    <col min="13576" max="13824" width="9" style="253"/>
    <col min="13825" max="13825" width="9.375" style="253" customWidth="1"/>
    <col min="13826" max="13826" width="19.875" style="253" customWidth="1"/>
    <col min="13827" max="13827" width="14.125" style="253" customWidth="1"/>
    <col min="13828" max="13828" width="12" style="253" customWidth="1"/>
    <col min="13829" max="13829" width="14.5" style="253" customWidth="1"/>
    <col min="13830" max="13830" width="4.25" style="253" customWidth="1"/>
    <col min="13831" max="13831" width="2.75" style="253" customWidth="1"/>
    <col min="13832" max="14080" width="9" style="253"/>
    <col min="14081" max="14081" width="9.375" style="253" customWidth="1"/>
    <col min="14082" max="14082" width="19.875" style="253" customWidth="1"/>
    <col min="14083" max="14083" width="14.125" style="253" customWidth="1"/>
    <col min="14084" max="14084" width="12" style="253" customWidth="1"/>
    <col min="14085" max="14085" width="14.5" style="253" customWidth="1"/>
    <col min="14086" max="14086" width="4.25" style="253" customWidth="1"/>
    <col min="14087" max="14087" width="2.75" style="253" customWidth="1"/>
    <col min="14088" max="14336" width="9" style="253"/>
    <col min="14337" max="14337" width="9.375" style="253" customWidth="1"/>
    <col min="14338" max="14338" width="19.875" style="253" customWidth="1"/>
    <col min="14339" max="14339" width="14.125" style="253" customWidth="1"/>
    <col min="14340" max="14340" width="12" style="253" customWidth="1"/>
    <col min="14341" max="14341" width="14.5" style="253" customWidth="1"/>
    <col min="14342" max="14342" width="4.25" style="253" customWidth="1"/>
    <col min="14343" max="14343" width="2.75" style="253" customWidth="1"/>
    <col min="14344" max="14592" width="9" style="253"/>
    <col min="14593" max="14593" width="9.375" style="253" customWidth="1"/>
    <col min="14594" max="14594" width="19.875" style="253" customWidth="1"/>
    <col min="14595" max="14595" width="14.125" style="253" customWidth="1"/>
    <col min="14596" max="14596" width="12" style="253" customWidth="1"/>
    <col min="14597" max="14597" width="14.5" style="253" customWidth="1"/>
    <col min="14598" max="14598" width="4.25" style="253" customWidth="1"/>
    <col min="14599" max="14599" width="2.75" style="253" customWidth="1"/>
    <col min="14600" max="14848" width="9" style="253"/>
    <col min="14849" max="14849" width="9.375" style="253" customWidth="1"/>
    <col min="14850" max="14850" width="19.875" style="253" customWidth="1"/>
    <col min="14851" max="14851" width="14.125" style="253" customWidth="1"/>
    <col min="14852" max="14852" width="12" style="253" customWidth="1"/>
    <col min="14853" max="14853" width="14.5" style="253" customWidth="1"/>
    <col min="14854" max="14854" width="4.25" style="253" customWidth="1"/>
    <col min="14855" max="14855" width="2.75" style="253" customWidth="1"/>
    <col min="14856" max="15104" width="9" style="253"/>
    <col min="15105" max="15105" width="9.375" style="253" customWidth="1"/>
    <col min="15106" max="15106" width="19.875" style="253" customWidth="1"/>
    <col min="15107" max="15107" width="14.125" style="253" customWidth="1"/>
    <col min="15108" max="15108" width="12" style="253" customWidth="1"/>
    <col min="15109" max="15109" width="14.5" style="253" customWidth="1"/>
    <col min="15110" max="15110" width="4.25" style="253" customWidth="1"/>
    <col min="15111" max="15111" width="2.75" style="253" customWidth="1"/>
    <col min="15112" max="15360" width="9" style="253"/>
    <col min="15361" max="15361" width="9.375" style="253" customWidth="1"/>
    <col min="15362" max="15362" width="19.875" style="253" customWidth="1"/>
    <col min="15363" max="15363" width="14.125" style="253" customWidth="1"/>
    <col min="15364" max="15364" width="12" style="253" customWidth="1"/>
    <col min="15365" max="15365" width="14.5" style="253" customWidth="1"/>
    <col min="15366" max="15366" width="4.25" style="253" customWidth="1"/>
    <col min="15367" max="15367" width="2.75" style="253" customWidth="1"/>
    <col min="15368" max="15616" width="9" style="253"/>
    <col min="15617" max="15617" width="9.375" style="253" customWidth="1"/>
    <col min="15618" max="15618" width="19.875" style="253" customWidth="1"/>
    <col min="15619" max="15619" width="14.125" style="253" customWidth="1"/>
    <col min="15620" max="15620" width="12" style="253" customWidth="1"/>
    <col min="15621" max="15621" width="14.5" style="253" customWidth="1"/>
    <col min="15622" max="15622" width="4.25" style="253" customWidth="1"/>
    <col min="15623" max="15623" width="2.75" style="253" customWidth="1"/>
    <col min="15624" max="15872" width="9" style="253"/>
    <col min="15873" max="15873" width="9.375" style="253" customWidth="1"/>
    <col min="15874" max="15874" width="19.875" style="253" customWidth="1"/>
    <col min="15875" max="15875" width="14.125" style="253" customWidth="1"/>
    <col min="15876" max="15876" width="12" style="253" customWidth="1"/>
    <col min="15877" max="15877" width="14.5" style="253" customWidth="1"/>
    <col min="15878" max="15878" width="4.25" style="253" customWidth="1"/>
    <col min="15879" max="15879" width="2.75" style="253" customWidth="1"/>
    <col min="15880" max="16128" width="9" style="253"/>
    <col min="16129" max="16129" width="9.375" style="253" customWidth="1"/>
    <col min="16130" max="16130" width="19.875" style="253" customWidth="1"/>
    <col min="16131" max="16131" width="14.125" style="253" customWidth="1"/>
    <col min="16132" max="16132" width="12" style="253" customWidth="1"/>
    <col min="16133" max="16133" width="14.5" style="253" customWidth="1"/>
    <col min="16134" max="16134" width="4.25" style="253" customWidth="1"/>
    <col min="16135" max="16135" width="2.75" style="253" customWidth="1"/>
    <col min="16136" max="16384" width="9" style="253"/>
  </cols>
  <sheetData>
    <row r="1" spans="1:7" ht="15.75">
      <c r="A1" s="430" t="s">
        <v>510</v>
      </c>
      <c r="B1" s="430"/>
      <c r="C1" s="430"/>
      <c r="D1" s="430"/>
      <c r="E1" s="430"/>
      <c r="F1" s="430"/>
      <c r="G1" s="252"/>
    </row>
    <row r="2" spans="1:7">
      <c r="A2" s="254"/>
      <c r="B2" s="254"/>
      <c r="C2" s="254"/>
      <c r="D2" s="254"/>
      <c r="E2" s="254"/>
      <c r="F2" s="254"/>
      <c r="G2" s="255"/>
    </row>
    <row r="3" spans="1:7" ht="28.5" customHeight="1">
      <c r="A3" s="256" t="s">
        <v>511</v>
      </c>
      <c r="B3" s="431" t="s">
        <v>24183</v>
      </c>
      <c r="C3" s="431"/>
      <c r="D3" s="431"/>
      <c r="E3" s="431"/>
      <c r="F3" s="431"/>
      <c r="G3" s="257"/>
    </row>
    <row r="4" spans="1:7">
      <c r="A4" s="256" t="s">
        <v>23038</v>
      </c>
      <c r="B4" s="432"/>
      <c r="C4" s="432"/>
      <c r="D4" s="432"/>
      <c r="E4" s="432"/>
      <c r="F4" s="432"/>
      <c r="G4" s="257"/>
    </row>
    <row r="5" spans="1:7">
      <c r="A5" s="258"/>
      <c r="B5" s="259"/>
      <c r="C5" s="259"/>
      <c r="D5" s="259"/>
      <c r="E5" s="260"/>
      <c r="F5" s="261"/>
      <c r="G5" s="262"/>
    </row>
    <row r="6" spans="1:7">
      <c r="A6" s="433" t="s">
        <v>512</v>
      </c>
      <c r="B6" s="433"/>
      <c r="C6" s="433"/>
      <c r="D6" s="433"/>
      <c r="E6" s="433"/>
      <c r="F6" s="433"/>
      <c r="G6" s="263"/>
    </row>
    <row r="7" spans="1:7">
      <c r="B7" s="265" t="s">
        <v>513</v>
      </c>
      <c r="E7" s="266"/>
      <c r="F7" s="263"/>
      <c r="G7" s="267"/>
    </row>
    <row r="8" spans="1:7">
      <c r="E8" s="266"/>
      <c r="F8" s="263"/>
      <c r="G8" s="263"/>
    </row>
    <row r="9" spans="1:7">
      <c r="A9" s="433" t="s">
        <v>514</v>
      </c>
      <c r="B9" s="433"/>
      <c r="C9" s="433"/>
      <c r="D9" s="433"/>
      <c r="E9" s="433"/>
      <c r="F9" s="433"/>
      <c r="G9" s="263"/>
    </row>
    <row r="10" spans="1:7">
      <c r="B10" s="429" t="s">
        <v>533</v>
      </c>
      <c r="C10" s="429"/>
      <c r="D10" s="429"/>
      <c r="F10" s="268"/>
      <c r="G10" s="267"/>
    </row>
    <row r="11" spans="1:7">
      <c r="B11" s="268"/>
      <c r="C11" s="268"/>
      <c r="D11" s="268"/>
      <c r="F11" s="268"/>
      <c r="G11" s="268"/>
    </row>
    <row r="12" spans="1:7">
      <c r="A12" s="433" t="s">
        <v>516</v>
      </c>
      <c r="B12" s="433"/>
      <c r="C12" s="433"/>
      <c r="D12" s="433"/>
      <c r="E12" s="433"/>
      <c r="F12" s="433"/>
      <c r="G12" s="263"/>
    </row>
    <row r="13" spans="1:7">
      <c r="A13" s="269"/>
      <c r="B13" s="269"/>
      <c r="C13" s="269"/>
      <c r="D13" s="269"/>
      <c r="E13" s="270"/>
      <c r="F13" s="270"/>
      <c r="G13" s="270"/>
    </row>
    <row r="14" spans="1:7">
      <c r="A14" s="271"/>
      <c r="B14" s="435" t="s">
        <v>23039</v>
      </c>
      <c r="C14" s="435"/>
      <c r="D14" s="435"/>
      <c r="E14" s="272">
        <v>4.0599999999999996</v>
      </c>
      <c r="F14" s="273" t="s">
        <v>517</v>
      </c>
      <c r="G14" s="274"/>
    </row>
    <row r="15" spans="1:7">
      <c r="A15" s="271"/>
      <c r="B15" s="435" t="s">
        <v>23040</v>
      </c>
      <c r="C15" s="435"/>
      <c r="D15" s="435"/>
      <c r="E15" s="272">
        <v>0.5</v>
      </c>
      <c r="F15" s="273" t="s">
        <v>517</v>
      </c>
      <c r="G15" s="274"/>
    </row>
    <row r="16" spans="1:7">
      <c r="A16" s="271"/>
      <c r="B16" s="435" t="s">
        <v>23041</v>
      </c>
      <c r="C16" s="435"/>
      <c r="D16" s="435"/>
      <c r="E16" s="272">
        <v>0.505</v>
      </c>
      <c r="F16" s="273" t="s">
        <v>517</v>
      </c>
      <c r="G16" s="274"/>
    </row>
    <row r="17" spans="1:7">
      <c r="A17" s="271"/>
      <c r="B17" s="435" t="s">
        <v>23042</v>
      </c>
      <c r="C17" s="435"/>
      <c r="D17" s="435"/>
      <c r="E17" s="272">
        <v>1</v>
      </c>
      <c r="F17" s="273" t="s">
        <v>517</v>
      </c>
      <c r="G17" s="274"/>
    </row>
    <row r="18" spans="1:7">
      <c r="B18" s="436"/>
      <c r="C18" s="436"/>
      <c r="D18" s="436"/>
      <c r="E18" s="275"/>
      <c r="F18" s="273"/>
      <c r="G18" s="274"/>
    </row>
    <row r="19" spans="1:7">
      <c r="A19" s="271"/>
      <c r="B19" s="435" t="s">
        <v>23043</v>
      </c>
      <c r="C19" s="435"/>
      <c r="D19" s="435"/>
      <c r="E19" s="272">
        <v>8</v>
      </c>
      <c r="F19" s="273" t="s">
        <v>517</v>
      </c>
      <c r="G19" s="274"/>
    </row>
    <row r="20" spans="1:7">
      <c r="F20" s="268"/>
      <c r="G20" s="268"/>
    </row>
    <row r="21" spans="1:7">
      <c r="A21" s="433" t="s">
        <v>518</v>
      </c>
      <c r="B21" s="433"/>
      <c r="C21" s="433"/>
      <c r="D21" s="433"/>
      <c r="E21" s="433"/>
      <c r="F21" s="433"/>
      <c r="G21" s="263"/>
    </row>
    <row r="22" spans="1:7">
      <c r="A22" s="269"/>
      <c r="B22" s="269"/>
      <c r="C22" s="269"/>
      <c r="D22" s="269"/>
      <c r="E22" s="270"/>
      <c r="F22" s="270"/>
      <c r="G22" s="270"/>
    </row>
    <row r="23" spans="1:7">
      <c r="A23" s="271"/>
      <c r="B23" s="437" t="s">
        <v>519</v>
      </c>
      <c r="C23" s="437"/>
      <c r="D23" s="437"/>
      <c r="E23" s="276">
        <f>E25+E29+E30+E31</f>
        <v>8.65</v>
      </c>
      <c r="F23" s="277" t="s">
        <v>517</v>
      </c>
      <c r="G23" s="278"/>
    </row>
    <row r="24" spans="1:7">
      <c r="A24" s="279"/>
      <c r="B24" s="280"/>
      <c r="C24" s="280"/>
      <c r="D24" s="280"/>
      <c r="E24" s="281"/>
      <c r="F24" s="282"/>
      <c r="G24" s="283"/>
    </row>
    <row r="25" spans="1:7">
      <c r="A25" s="271"/>
      <c r="B25" s="284" t="s">
        <v>23044</v>
      </c>
      <c r="C25" s="284"/>
      <c r="D25" s="284"/>
      <c r="E25" s="285">
        <v>5</v>
      </c>
      <c r="F25" s="286" t="s">
        <v>517</v>
      </c>
      <c r="G25" s="278"/>
    </row>
    <row r="26" spans="1:7">
      <c r="B26" s="438" t="s">
        <v>23045</v>
      </c>
      <c r="C26" s="438"/>
      <c r="D26" s="438"/>
      <c r="E26" s="287">
        <v>100</v>
      </c>
      <c r="F26" s="288" t="s">
        <v>517</v>
      </c>
      <c r="G26" s="274"/>
    </row>
    <row r="27" spans="1:7">
      <c r="B27" s="439" t="s">
        <v>23046</v>
      </c>
      <c r="C27" s="439"/>
      <c r="D27" s="439"/>
      <c r="E27" s="289">
        <v>5</v>
      </c>
      <c r="F27" s="290" t="s">
        <v>517</v>
      </c>
      <c r="G27" s="274"/>
    </row>
    <row r="28" spans="1:7">
      <c r="A28" s="279"/>
      <c r="B28" s="434"/>
      <c r="C28" s="434"/>
      <c r="D28" s="434"/>
      <c r="E28" s="281"/>
      <c r="F28" s="282"/>
      <c r="G28" s="283"/>
    </row>
    <row r="29" spans="1:7">
      <c r="B29" s="441" t="s">
        <v>520</v>
      </c>
      <c r="C29" s="441"/>
      <c r="D29" s="441"/>
      <c r="E29" s="291">
        <v>3</v>
      </c>
      <c r="F29" s="292" t="s">
        <v>517</v>
      </c>
      <c r="G29" s="293"/>
    </row>
    <row r="30" spans="1:7">
      <c r="B30" s="441" t="s">
        <v>521</v>
      </c>
      <c r="C30" s="441"/>
      <c r="D30" s="441"/>
      <c r="E30" s="291">
        <v>0.65</v>
      </c>
      <c r="F30" s="292" t="s">
        <v>517</v>
      </c>
      <c r="G30" s="293"/>
    </row>
    <row r="31" spans="1:7">
      <c r="B31" s="441" t="s">
        <v>522</v>
      </c>
      <c r="C31" s="441"/>
      <c r="D31" s="441"/>
      <c r="E31" s="291">
        <f>IF(B7="Com Desoneração",4.5,0)</f>
        <v>0</v>
      </c>
      <c r="F31" s="273" t="s">
        <v>517</v>
      </c>
      <c r="G31" s="274"/>
    </row>
    <row r="32" spans="1:7">
      <c r="F32" s="268"/>
      <c r="G32" s="268"/>
    </row>
    <row r="33" spans="1:7">
      <c r="A33" s="433" t="s">
        <v>523</v>
      </c>
      <c r="B33" s="433"/>
      <c r="C33" s="433"/>
      <c r="D33" s="433"/>
      <c r="E33" s="433"/>
      <c r="F33" s="433"/>
      <c r="G33" s="263"/>
    </row>
    <row r="34" spans="1:7">
      <c r="A34" s="269"/>
      <c r="B34" s="269"/>
      <c r="D34" s="269"/>
      <c r="E34" s="270"/>
      <c r="F34" s="294"/>
      <c r="G34" s="294"/>
    </row>
    <row r="35" spans="1:7">
      <c r="B35" s="442" t="s">
        <v>23047</v>
      </c>
      <c r="C35" s="443" t="s">
        <v>23048</v>
      </c>
      <c r="D35" s="444"/>
      <c r="E35" s="445">
        <f>ROUND((((1+($E$14/100)+($E$16/100)+($E$15/100))*(1+($E$17/100))*(1+($E$19/100)))/(1-$E$23/100)-1),4)</f>
        <v>0.25459999999999999</v>
      </c>
      <c r="G35" s="295"/>
    </row>
    <row r="36" spans="1:7">
      <c r="B36" s="442"/>
      <c r="C36" s="447" t="s">
        <v>524</v>
      </c>
      <c r="D36" s="448"/>
      <c r="E36" s="446"/>
      <c r="G36" s="295"/>
    </row>
    <row r="37" spans="1:7">
      <c r="A37" s="263" t="s">
        <v>23049</v>
      </c>
    </row>
    <row r="38" spans="1:7">
      <c r="A38" s="296"/>
      <c r="B38" s="279"/>
      <c r="C38" s="279"/>
      <c r="D38" s="279"/>
      <c r="E38" s="297"/>
      <c r="F38" s="279"/>
      <c r="G38" s="279"/>
    </row>
    <row r="39" spans="1:7">
      <c r="A39" s="449" t="str">
        <f>CONCATENATE("1- Declaro para os devidos fins que, conforme legislação tributária municipal, a base de cálculo do ISS para ", B10," é de ",E26," %",", com a respectiva alíquota de ",E27," %.")</f>
        <v>1- Declaro para os devidos fins que, conforme legislação tributária municipal, a base de cálculo do ISS para Rodovias e Ferrovias é de 100 %, com a respectiva alíquota de 5 %.</v>
      </c>
      <c r="B39" s="449"/>
      <c r="C39" s="449"/>
      <c r="D39" s="449"/>
      <c r="E39" s="449"/>
      <c r="F39" s="449"/>
    </row>
    <row r="40" spans="1:7">
      <c r="A40" s="449"/>
      <c r="B40" s="449"/>
      <c r="C40" s="449"/>
      <c r="D40" s="449"/>
      <c r="E40" s="449"/>
      <c r="F40" s="449"/>
    </row>
    <row r="41" spans="1:7">
      <c r="A41" s="449"/>
      <c r="B41" s="449"/>
      <c r="C41" s="449"/>
      <c r="D41" s="449"/>
      <c r="E41" s="449"/>
      <c r="F41" s="449"/>
    </row>
    <row r="42" spans="1:7">
      <c r="A42" s="450" t="str">
        <f>CONCATENATE("2- Declaro para os devidos fins que o regime de Contribuição Previdenciária adotado para elaboração do orçamento foi ",B7,", e que esta é a alternativa mais adequada para a Administração Pública.")</f>
        <v>2- Declaro para os devidos fins que o regime de Contribuição Previdenciária adotado para elaboração do orçamento foi Sem Desoneração, e que esta é a alternativa mais adequada para a Administração Pública.</v>
      </c>
      <c r="B42" s="450"/>
      <c r="C42" s="450"/>
      <c r="D42" s="450"/>
      <c r="E42" s="450"/>
      <c r="F42" s="450"/>
    </row>
    <row r="43" spans="1:7">
      <c r="A43" s="450"/>
      <c r="B43" s="450"/>
      <c r="C43" s="450"/>
      <c r="D43" s="450"/>
      <c r="E43" s="450"/>
      <c r="F43" s="450"/>
    </row>
    <row r="44" spans="1:7">
      <c r="A44" s="450"/>
      <c r="B44" s="450"/>
      <c r="C44" s="450"/>
      <c r="D44" s="450"/>
      <c r="E44" s="450"/>
      <c r="F44" s="450"/>
    </row>
    <row r="45" spans="1:7">
      <c r="E45" s="298"/>
    </row>
    <row r="46" spans="1:7">
      <c r="E46" s="298"/>
    </row>
    <row r="48" spans="1:7">
      <c r="B48" s="451" t="s">
        <v>23050</v>
      </c>
      <c r="C48" s="451"/>
      <c r="D48" s="451"/>
      <c r="E48" s="299"/>
      <c r="F48" s="299"/>
      <c r="G48" s="299"/>
    </row>
    <row r="49" spans="1:7">
      <c r="A49" s="271" t="s">
        <v>23051</v>
      </c>
      <c r="B49" s="440" t="s">
        <v>24184</v>
      </c>
      <c r="C49" s="440"/>
      <c r="D49" s="440"/>
      <c r="E49" s="312"/>
      <c r="F49" s="312"/>
      <c r="G49" s="313"/>
    </row>
    <row r="50" spans="1:7">
      <c r="A50" s="271" t="s">
        <v>23052</v>
      </c>
      <c r="B50" s="440" t="s">
        <v>24185</v>
      </c>
      <c r="C50" s="440"/>
      <c r="D50" s="440"/>
      <c r="E50" s="300"/>
      <c r="F50" s="300"/>
      <c r="G50" s="300"/>
    </row>
    <row r="55" spans="1:7">
      <c r="C55" s="299"/>
      <c r="D55" s="299"/>
      <c r="E55" s="299"/>
    </row>
    <row r="56" spans="1:7">
      <c r="B56" s="271"/>
      <c r="C56" s="300"/>
      <c r="D56" s="300"/>
      <c r="E56" s="300"/>
    </row>
    <row r="57" spans="1:7">
      <c r="B57" s="271"/>
      <c r="C57" s="300"/>
      <c r="D57" s="300"/>
      <c r="E57" s="300"/>
    </row>
  </sheetData>
  <protectedRanges>
    <protectedRange sqref="E14:E17" name="Intervalo1"/>
    <protectedRange sqref="E18:E19 E27:E31 E24:E25" name="Intervalo2"/>
  </protectedRanges>
  <mergeCells count="31">
    <mergeCell ref="B49:D49"/>
    <mergeCell ref="B50:D50"/>
    <mergeCell ref="B29:D29"/>
    <mergeCell ref="B30:D30"/>
    <mergeCell ref="B31:D31"/>
    <mergeCell ref="A33:F33"/>
    <mergeCell ref="B35:B36"/>
    <mergeCell ref="C35:D35"/>
    <mergeCell ref="E35:E36"/>
    <mergeCell ref="C36:D36"/>
    <mergeCell ref="A39:F41"/>
    <mergeCell ref="A42:F44"/>
    <mergeCell ref="B48:D48"/>
    <mergeCell ref="B28:D28"/>
    <mergeCell ref="A12:F12"/>
    <mergeCell ref="B14:D14"/>
    <mergeCell ref="B15:D15"/>
    <mergeCell ref="B16:D16"/>
    <mergeCell ref="B17:D17"/>
    <mergeCell ref="B18:D18"/>
    <mergeCell ref="B19:D19"/>
    <mergeCell ref="A21:F21"/>
    <mergeCell ref="B23:D23"/>
    <mergeCell ref="B26:D26"/>
    <mergeCell ref="B27:D27"/>
    <mergeCell ref="B10:D10"/>
    <mergeCell ref="A1:F1"/>
    <mergeCell ref="B3:F3"/>
    <mergeCell ref="B4:F4"/>
    <mergeCell ref="A6:F6"/>
    <mergeCell ref="A9:F9"/>
  </mergeCells>
  <dataValidations count="2">
    <dataValidation type="list" allowBlank="1" showInputMessage="1" showErrorMessage="1" sqref="B7 IX7 ST7 ACP7 AML7 AWH7 BGD7 BPZ7 BZV7 CJR7 CTN7 DDJ7 DNF7 DXB7 EGX7 EQT7 FAP7 FKL7 FUH7 GED7 GNZ7 GXV7 HHR7 HRN7 IBJ7 ILF7 IVB7 JEX7 JOT7 JYP7 KIL7 KSH7 LCD7 LLZ7 LVV7 MFR7 MPN7 MZJ7 NJF7 NTB7 OCX7 OMT7 OWP7 PGL7 PQH7 QAD7 QJZ7 QTV7 RDR7 RNN7 RXJ7 SHF7 SRB7 TAX7 TKT7 TUP7 UEL7 UOH7 UYD7 VHZ7 VRV7 WBR7 WLN7 WVJ7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G7 JC7 SY7 ACU7 AMQ7 AWM7 BGI7 BQE7 CAA7 CJW7 CTS7 DDO7 DNK7 DXG7 EHC7 EQY7 FAU7 FKQ7 FUM7 GEI7 GOE7 GYA7 HHW7 HRS7 IBO7 ILK7 IVG7 JFC7 JOY7 JYU7 KIQ7 KSM7 LCI7 LME7 LWA7 MFW7 MPS7 MZO7 NJK7 NTG7 ODC7 OMY7 OWU7 PGQ7 PQM7 QAI7 QKE7 QUA7 RDW7 RNS7 RXO7 SHK7 SRG7 TBC7 TKY7 TUU7 UEQ7 UOM7 UYI7 VIE7 VSA7 WBW7 WLS7 WVO7 G65543 JC65543 SY65543 ACU65543 AMQ65543 AWM65543 BGI65543 BQE65543 CAA65543 CJW65543 CTS65543 DDO65543 DNK65543 DXG65543 EHC65543 EQY65543 FAU65543 FKQ65543 FUM65543 GEI65543 GOE65543 GYA65543 HHW65543 HRS65543 IBO65543 ILK65543 IVG65543 JFC65543 JOY65543 JYU65543 KIQ65543 KSM65543 LCI65543 LME65543 LWA65543 MFW65543 MPS65543 MZO65543 NJK65543 NTG65543 ODC65543 OMY65543 OWU65543 PGQ65543 PQM65543 QAI65543 QKE65543 QUA65543 RDW65543 RNS65543 RXO65543 SHK65543 SRG65543 TBC65543 TKY65543 TUU65543 UEQ65543 UOM65543 UYI65543 VIE65543 VSA65543 WBW65543 WLS65543 WVO65543 G131079 JC131079 SY131079 ACU131079 AMQ131079 AWM131079 BGI131079 BQE131079 CAA131079 CJW131079 CTS131079 DDO131079 DNK131079 DXG131079 EHC131079 EQY131079 FAU131079 FKQ131079 FUM131079 GEI131079 GOE131079 GYA131079 HHW131079 HRS131079 IBO131079 ILK131079 IVG131079 JFC131079 JOY131079 JYU131079 KIQ131079 KSM131079 LCI131079 LME131079 LWA131079 MFW131079 MPS131079 MZO131079 NJK131079 NTG131079 ODC131079 OMY131079 OWU131079 PGQ131079 PQM131079 QAI131079 QKE131079 QUA131079 RDW131079 RNS131079 RXO131079 SHK131079 SRG131079 TBC131079 TKY131079 TUU131079 UEQ131079 UOM131079 UYI131079 VIE131079 VSA131079 WBW131079 WLS131079 WVO131079 G196615 JC196615 SY196615 ACU196615 AMQ196615 AWM196615 BGI196615 BQE196615 CAA196615 CJW196615 CTS196615 DDO196615 DNK196615 DXG196615 EHC196615 EQY196615 FAU196615 FKQ196615 FUM196615 GEI196615 GOE196615 GYA196615 HHW196615 HRS196615 IBO196615 ILK196615 IVG196615 JFC196615 JOY196615 JYU196615 KIQ196615 KSM196615 LCI196615 LME196615 LWA196615 MFW196615 MPS196615 MZO196615 NJK196615 NTG196615 ODC196615 OMY196615 OWU196615 PGQ196615 PQM196615 QAI196615 QKE196615 QUA196615 RDW196615 RNS196615 RXO196615 SHK196615 SRG196615 TBC196615 TKY196615 TUU196615 UEQ196615 UOM196615 UYI196615 VIE196615 VSA196615 WBW196615 WLS196615 WVO196615 G262151 JC262151 SY262151 ACU262151 AMQ262151 AWM262151 BGI262151 BQE262151 CAA262151 CJW262151 CTS262151 DDO262151 DNK262151 DXG262151 EHC262151 EQY262151 FAU262151 FKQ262151 FUM262151 GEI262151 GOE262151 GYA262151 HHW262151 HRS262151 IBO262151 ILK262151 IVG262151 JFC262151 JOY262151 JYU262151 KIQ262151 KSM262151 LCI262151 LME262151 LWA262151 MFW262151 MPS262151 MZO262151 NJK262151 NTG262151 ODC262151 OMY262151 OWU262151 PGQ262151 PQM262151 QAI262151 QKE262151 QUA262151 RDW262151 RNS262151 RXO262151 SHK262151 SRG262151 TBC262151 TKY262151 TUU262151 UEQ262151 UOM262151 UYI262151 VIE262151 VSA262151 WBW262151 WLS262151 WVO262151 G327687 JC327687 SY327687 ACU327687 AMQ327687 AWM327687 BGI327687 BQE327687 CAA327687 CJW327687 CTS327687 DDO327687 DNK327687 DXG327687 EHC327687 EQY327687 FAU327687 FKQ327687 FUM327687 GEI327687 GOE327687 GYA327687 HHW327687 HRS327687 IBO327687 ILK327687 IVG327687 JFC327687 JOY327687 JYU327687 KIQ327687 KSM327687 LCI327687 LME327687 LWA327687 MFW327687 MPS327687 MZO327687 NJK327687 NTG327687 ODC327687 OMY327687 OWU327687 PGQ327687 PQM327687 QAI327687 QKE327687 QUA327687 RDW327687 RNS327687 RXO327687 SHK327687 SRG327687 TBC327687 TKY327687 TUU327687 UEQ327687 UOM327687 UYI327687 VIE327687 VSA327687 WBW327687 WLS327687 WVO327687 G393223 JC393223 SY393223 ACU393223 AMQ393223 AWM393223 BGI393223 BQE393223 CAA393223 CJW393223 CTS393223 DDO393223 DNK393223 DXG393223 EHC393223 EQY393223 FAU393223 FKQ393223 FUM393223 GEI393223 GOE393223 GYA393223 HHW393223 HRS393223 IBO393223 ILK393223 IVG393223 JFC393223 JOY393223 JYU393223 KIQ393223 KSM393223 LCI393223 LME393223 LWA393223 MFW393223 MPS393223 MZO393223 NJK393223 NTG393223 ODC393223 OMY393223 OWU393223 PGQ393223 PQM393223 QAI393223 QKE393223 QUA393223 RDW393223 RNS393223 RXO393223 SHK393223 SRG393223 TBC393223 TKY393223 TUU393223 UEQ393223 UOM393223 UYI393223 VIE393223 VSA393223 WBW393223 WLS393223 WVO393223 G458759 JC458759 SY458759 ACU458759 AMQ458759 AWM458759 BGI458759 BQE458759 CAA458759 CJW458759 CTS458759 DDO458759 DNK458759 DXG458759 EHC458759 EQY458759 FAU458759 FKQ458759 FUM458759 GEI458759 GOE458759 GYA458759 HHW458759 HRS458759 IBO458759 ILK458759 IVG458759 JFC458759 JOY458759 JYU458759 KIQ458759 KSM458759 LCI458759 LME458759 LWA458759 MFW458759 MPS458759 MZO458759 NJK458759 NTG458759 ODC458759 OMY458759 OWU458759 PGQ458759 PQM458759 QAI458759 QKE458759 QUA458759 RDW458759 RNS458759 RXO458759 SHK458759 SRG458759 TBC458759 TKY458759 TUU458759 UEQ458759 UOM458759 UYI458759 VIE458759 VSA458759 WBW458759 WLS458759 WVO458759 G524295 JC524295 SY524295 ACU524295 AMQ524295 AWM524295 BGI524295 BQE524295 CAA524295 CJW524295 CTS524295 DDO524295 DNK524295 DXG524295 EHC524295 EQY524295 FAU524295 FKQ524295 FUM524295 GEI524295 GOE524295 GYA524295 HHW524295 HRS524295 IBO524295 ILK524295 IVG524295 JFC524295 JOY524295 JYU524295 KIQ524295 KSM524295 LCI524295 LME524295 LWA524295 MFW524295 MPS524295 MZO524295 NJK524295 NTG524295 ODC524295 OMY524295 OWU524295 PGQ524295 PQM524295 QAI524295 QKE524295 QUA524295 RDW524295 RNS524295 RXO524295 SHK524295 SRG524295 TBC524295 TKY524295 TUU524295 UEQ524295 UOM524295 UYI524295 VIE524295 VSA524295 WBW524295 WLS524295 WVO524295 G589831 JC589831 SY589831 ACU589831 AMQ589831 AWM589831 BGI589831 BQE589831 CAA589831 CJW589831 CTS589831 DDO589831 DNK589831 DXG589831 EHC589831 EQY589831 FAU589831 FKQ589831 FUM589831 GEI589831 GOE589831 GYA589831 HHW589831 HRS589831 IBO589831 ILK589831 IVG589831 JFC589831 JOY589831 JYU589831 KIQ589831 KSM589831 LCI589831 LME589831 LWA589831 MFW589831 MPS589831 MZO589831 NJK589831 NTG589831 ODC589831 OMY589831 OWU589831 PGQ589831 PQM589831 QAI589831 QKE589831 QUA589831 RDW589831 RNS589831 RXO589831 SHK589831 SRG589831 TBC589831 TKY589831 TUU589831 UEQ589831 UOM589831 UYI589831 VIE589831 VSA589831 WBW589831 WLS589831 WVO589831 G655367 JC655367 SY655367 ACU655367 AMQ655367 AWM655367 BGI655367 BQE655367 CAA655367 CJW655367 CTS655367 DDO655367 DNK655367 DXG655367 EHC655367 EQY655367 FAU655367 FKQ655367 FUM655367 GEI655367 GOE655367 GYA655367 HHW655367 HRS655367 IBO655367 ILK655367 IVG655367 JFC655367 JOY655367 JYU655367 KIQ655367 KSM655367 LCI655367 LME655367 LWA655367 MFW655367 MPS655367 MZO655367 NJK655367 NTG655367 ODC655367 OMY655367 OWU655367 PGQ655367 PQM655367 QAI655367 QKE655367 QUA655367 RDW655367 RNS655367 RXO655367 SHK655367 SRG655367 TBC655367 TKY655367 TUU655367 UEQ655367 UOM655367 UYI655367 VIE655367 VSA655367 WBW655367 WLS655367 WVO655367 G720903 JC720903 SY720903 ACU720903 AMQ720903 AWM720903 BGI720903 BQE720903 CAA720903 CJW720903 CTS720903 DDO720903 DNK720903 DXG720903 EHC720903 EQY720903 FAU720903 FKQ720903 FUM720903 GEI720903 GOE720903 GYA720903 HHW720903 HRS720903 IBO720903 ILK720903 IVG720903 JFC720903 JOY720903 JYU720903 KIQ720903 KSM720903 LCI720903 LME720903 LWA720903 MFW720903 MPS720903 MZO720903 NJK720903 NTG720903 ODC720903 OMY720903 OWU720903 PGQ720903 PQM720903 QAI720903 QKE720903 QUA720903 RDW720903 RNS720903 RXO720903 SHK720903 SRG720903 TBC720903 TKY720903 TUU720903 UEQ720903 UOM720903 UYI720903 VIE720903 VSA720903 WBW720903 WLS720903 WVO720903 G786439 JC786439 SY786439 ACU786439 AMQ786439 AWM786439 BGI786439 BQE786439 CAA786439 CJW786439 CTS786439 DDO786439 DNK786439 DXG786439 EHC786439 EQY786439 FAU786439 FKQ786439 FUM786439 GEI786439 GOE786439 GYA786439 HHW786439 HRS786439 IBO786439 ILK786439 IVG786439 JFC786439 JOY786439 JYU786439 KIQ786439 KSM786439 LCI786439 LME786439 LWA786439 MFW786439 MPS786439 MZO786439 NJK786439 NTG786439 ODC786439 OMY786439 OWU786439 PGQ786439 PQM786439 QAI786439 QKE786439 QUA786439 RDW786439 RNS786439 RXO786439 SHK786439 SRG786439 TBC786439 TKY786439 TUU786439 UEQ786439 UOM786439 UYI786439 VIE786439 VSA786439 WBW786439 WLS786439 WVO786439 G851975 JC851975 SY851975 ACU851975 AMQ851975 AWM851975 BGI851975 BQE851975 CAA851975 CJW851975 CTS851975 DDO851975 DNK851975 DXG851975 EHC851975 EQY851975 FAU851975 FKQ851975 FUM851975 GEI851975 GOE851975 GYA851975 HHW851975 HRS851975 IBO851975 ILK851975 IVG851975 JFC851975 JOY851975 JYU851975 KIQ851975 KSM851975 LCI851975 LME851975 LWA851975 MFW851975 MPS851975 MZO851975 NJK851975 NTG851975 ODC851975 OMY851975 OWU851975 PGQ851975 PQM851975 QAI851975 QKE851975 QUA851975 RDW851975 RNS851975 RXO851975 SHK851975 SRG851975 TBC851975 TKY851975 TUU851975 UEQ851975 UOM851975 UYI851975 VIE851975 VSA851975 WBW851975 WLS851975 WVO851975 G917511 JC917511 SY917511 ACU917511 AMQ917511 AWM917511 BGI917511 BQE917511 CAA917511 CJW917511 CTS917511 DDO917511 DNK917511 DXG917511 EHC917511 EQY917511 FAU917511 FKQ917511 FUM917511 GEI917511 GOE917511 GYA917511 HHW917511 HRS917511 IBO917511 ILK917511 IVG917511 JFC917511 JOY917511 JYU917511 KIQ917511 KSM917511 LCI917511 LME917511 LWA917511 MFW917511 MPS917511 MZO917511 NJK917511 NTG917511 ODC917511 OMY917511 OWU917511 PGQ917511 PQM917511 QAI917511 QKE917511 QUA917511 RDW917511 RNS917511 RXO917511 SHK917511 SRG917511 TBC917511 TKY917511 TUU917511 UEQ917511 UOM917511 UYI917511 VIE917511 VSA917511 WBW917511 WLS917511 WVO917511 G983047 JC983047 SY983047 ACU983047 AMQ983047 AWM983047 BGI983047 BQE983047 CAA983047 CJW983047 CTS983047 DDO983047 DNK983047 DXG983047 EHC983047 EQY983047 FAU983047 FKQ983047 FUM983047 GEI983047 GOE983047 GYA983047 HHW983047 HRS983047 IBO983047 ILK983047 IVG983047 JFC983047 JOY983047 JYU983047 KIQ983047 KSM983047 LCI983047 LME983047 LWA983047 MFW983047 MPS983047 MZO983047 NJK983047 NTG983047 ODC983047 OMY983047 OWU983047 PGQ983047 PQM983047 QAI983047 QKE983047 QUA983047 RDW983047 RNS983047 RXO983047 SHK983047 SRG983047 TBC983047 TKY983047 TUU983047 UEQ983047 UOM983047 UYI983047 VIE983047 VSA983047 WBW983047 WLS983047 WVO983047" xr:uid="{00000000-0002-0000-0A00-000000000000}">
      <formula1>"Com Desoneração, Sem Desoneração"</formula1>
    </dataValidation>
    <dataValidation type="list" allowBlank="1" showInputMessage="1" showErrorMessage="1" sqref="B10:D10 IX10:IZ10 ST10:SV10 ACP10:ACR10 AML10:AMN10 AWH10:AWJ10 BGD10:BGF10 BPZ10:BQB10 BZV10:BZX10 CJR10:CJT10 CTN10:CTP10 DDJ10:DDL10 DNF10:DNH10 DXB10:DXD10 EGX10:EGZ10 EQT10:EQV10 FAP10:FAR10 FKL10:FKN10 FUH10:FUJ10 GED10:GEF10 GNZ10:GOB10 GXV10:GXX10 HHR10:HHT10 HRN10:HRP10 IBJ10:IBL10 ILF10:ILH10 IVB10:IVD10 JEX10:JEZ10 JOT10:JOV10 JYP10:JYR10 KIL10:KIN10 KSH10:KSJ10 LCD10:LCF10 LLZ10:LMB10 LVV10:LVX10 MFR10:MFT10 MPN10:MPP10 MZJ10:MZL10 NJF10:NJH10 NTB10:NTD10 OCX10:OCZ10 OMT10:OMV10 OWP10:OWR10 PGL10:PGN10 PQH10:PQJ10 QAD10:QAF10 QJZ10:QKB10 QTV10:QTX10 RDR10:RDT10 RNN10:RNP10 RXJ10:RXL10 SHF10:SHH10 SRB10:SRD10 TAX10:TAZ10 TKT10:TKV10 TUP10:TUR10 UEL10:UEN10 UOH10:UOJ10 UYD10:UYF10 VHZ10:VIB10 VRV10:VRX10 WBR10:WBT10 WLN10:WLP10 WVJ10:WVL10 B65546:D65546 IX65546:IZ65546 ST65546:SV65546 ACP65546:ACR65546 AML65546:AMN65546 AWH65546:AWJ65546 BGD65546:BGF65546 BPZ65546:BQB65546 BZV65546:BZX65546 CJR65546:CJT65546 CTN65546:CTP65546 DDJ65546:DDL65546 DNF65546:DNH65546 DXB65546:DXD65546 EGX65546:EGZ65546 EQT65546:EQV65546 FAP65546:FAR65546 FKL65546:FKN65546 FUH65546:FUJ65546 GED65546:GEF65546 GNZ65546:GOB65546 GXV65546:GXX65546 HHR65546:HHT65546 HRN65546:HRP65546 IBJ65546:IBL65546 ILF65546:ILH65546 IVB65546:IVD65546 JEX65546:JEZ65546 JOT65546:JOV65546 JYP65546:JYR65546 KIL65546:KIN65546 KSH65546:KSJ65546 LCD65546:LCF65546 LLZ65546:LMB65546 LVV65546:LVX65546 MFR65546:MFT65546 MPN65546:MPP65546 MZJ65546:MZL65546 NJF65546:NJH65546 NTB65546:NTD65546 OCX65546:OCZ65546 OMT65546:OMV65546 OWP65546:OWR65546 PGL65546:PGN65546 PQH65546:PQJ65546 QAD65546:QAF65546 QJZ65546:QKB65546 QTV65546:QTX65546 RDR65546:RDT65546 RNN65546:RNP65546 RXJ65546:RXL65546 SHF65546:SHH65546 SRB65546:SRD65546 TAX65546:TAZ65546 TKT65546:TKV65546 TUP65546:TUR65546 UEL65546:UEN65546 UOH65546:UOJ65546 UYD65546:UYF65546 VHZ65546:VIB65546 VRV65546:VRX65546 WBR65546:WBT65546 WLN65546:WLP65546 WVJ65546:WVL65546 B131082:D131082 IX131082:IZ131082 ST131082:SV131082 ACP131082:ACR131082 AML131082:AMN131082 AWH131082:AWJ131082 BGD131082:BGF131082 BPZ131082:BQB131082 BZV131082:BZX131082 CJR131082:CJT131082 CTN131082:CTP131082 DDJ131082:DDL131082 DNF131082:DNH131082 DXB131082:DXD131082 EGX131082:EGZ131082 EQT131082:EQV131082 FAP131082:FAR131082 FKL131082:FKN131082 FUH131082:FUJ131082 GED131082:GEF131082 GNZ131082:GOB131082 GXV131082:GXX131082 HHR131082:HHT131082 HRN131082:HRP131082 IBJ131082:IBL131082 ILF131082:ILH131082 IVB131082:IVD131082 JEX131082:JEZ131082 JOT131082:JOV131082 JYP131082:JYR131082 KIL131082:KIN131082 KSH131082:KSJ131082 LCD131082:LCF131082 LLZ131082:LMB131082 LVV131082:LVX131082 MFR131082:MFT131082 MPN131082:MPP131082 MZJ131082:MZL131082 NJF131082:NJH131082 NTB131082:NTD131082 OCX131082:OCZ131082 OMT131082:OMV131082 OWP131082:OWR131082 PGL131082:PGN131082 PQH131082:PQJ131082 QAD131082:QAF131082 QJZ131082:QKB131082 QTV131082:QTX131082 RDR131082:RDT131082 RNN131082:RNP131082 RXJ131082:RXL131082 SHF131082:SHH131082 SRB131082:SRD131082 TAX131082:TAZ131082 TKT131082:TKV131082 TUP131082:TUR131082 UEL131082:UEN131082 UOH131082:UOJ131082 UYD131082:UYF131082 VHZ131082:VIB131082 VRV131082:VRX131082 WBR131082:WBT131082 WLN131082:WLP131082 WVJ131082:WVL131082 B196618:D196618 IX196618:IZ196618 ST196618:SV196618 ACP196618:ACR196618 AML196618:AMN196618 AWH196618:AWJ196618 BGD196618:BGF196618 BPZ196618:BQB196618 BZV196618:BZX196618 CJR196618:CJT196618 CTN196618:CTP196618 DDJ196618:DDL196618 DNF196618:DNH196618 DXB196618:DXD196618 EGX196618:EGZ196618 EQT196618:EQV196618 FAP196618:FAR196618 FKL196618:FKN196618 FUH196618:FUJ196618 GED196618:GEF196618 GNZ196618:GOB196618 GXV196618:GXX196618 HHR196618:HHT196618 HRN196618:HRP196618 IBJ196618:IBL196618 ILF196618:ILH196618 IVB196618:IVD196618 JEX196618:JEZ196618 JOT196618:JOV196618 JYP196618:JYR196618 KIL196618:KIN196618 KSH196618:KSJ196618 LCD196618:LCF196618 LLZ196618:LMB196618 LVV196618:LVX196618 MFR196618:MFT196618 MPN196618:MPP196618 MZJ196618:MZL196618 NJF196618:NJH196618 NTB196618:NTD196618 OCX196618:OCZ196618 OMT196618:OMV196618 OWP196618:OWR196618 PGL196618:PGN196618 PQH196618:PQJ196618 QAD196618:QAF196618 QJZ196618:QKB196618 QTV196618:QTX196618 RDR196618:RDT196618 RNN196618:RNP196618 RXJ196618:RXL196618 SHF196618:SHH196618 SRB196618:SRD196618 TAX196618:TAZ196618 TKT196618:TKV196618 TUP196618:TUR196618 UEL196618:UEN196618 UOH196618:UOJ196618 UYD196618:UYF196618 VHZ196618:VIB196618 VRV196618:VRX196618 WBR196618:WBT196618 WLN196618:WLP196618 WVJ196618:WVL196618 B262154:D262154 IX262154:IZ262154 ST262154:SV262154 ACP262154:ACR262154 AML262154:AMN262154 AWH262154:AWJ262154 BGD262154:BGF262154 BPZ262154:BQB262154 BZV262154:BZX262154 CJR262154:CJT262154 CTN262154:CTP262154 DDJ262154:DDL262154 DNF262154:DNH262154 DXB262154:DXD262154 EGX262154:EGZ262154 EQT262154:EQV262154 FAP262154:FAR262154 FKL262154:FKN262154 FUH262154:FUJ262154 GED262154:GEF262154 GNZ262154:GOB262154 GXV262154:GXX262154 HHR262154:HHT262154 HRN262154:HRP262154 IBJ262154:IBL262154 ILF262154:ILH262154 IVB262154:IVD262154 JEX262154:JEZ262154 JOT262154:JOV262154 JYP262154:JYR262154 KIL262154:KIN262154 KSH262154:KSJ262154 LCD262154:LCF262154 LLZ262154:LMB262154 LVV262154:LVX262154 MFR262154:MFT262154 MPN262154:MPP262154 MZJ262154:MZL262154 NJF262154:NJH262154 NTB262154:NTD262154 OCX262154:OCZ262154 OMT262154:OMV262154 OWP262154:OWR262154 PGL262154:PGN262154 PQH262154:PQJ262154 QAD262154:QAF262154 QJZ262154:QKB262154 QTV262154:QTX262154 RDR262154:RDT262154 RNN262154:RNP262154 RXJ262154:RXL262154 SHF262154:SHH262154 SRB262154:SRD262154 TAX262154:TAZ262154 TKT262154:TKV262154 TUP262154:TUR262154 UEL262154:UEN262154 UOH262154:UOJ262154 UYD262154:UYF262154 VHZ262154:VIB262154 VRV262154:VRX262154 WBR262154:WBT262154 WLN262154:WLP262154 WVJ262154:WVL262154 B327690:D327690 IX327690:IZ327690 ST327690:SV327690 ACP327690:ACR327690 AML327690:AMN327690 AWH327690:AWJ327690 BGD327690:BGF327690 BPZ327690:BQB327690 BZV327690:BZX327690 CJR327690:CJT327690 CTN327690:CTP327690 DDJ327690:DDL327690 DNF327690:DNH327690 DXB327690:DXD327690 EGX327690:EGZ327690 EQT327690:EQV327690 FAP327690:FAR327690 FKL327690:FKN327690 FUH327690:FUJ327690 GED327690:GEF327690 GNZ327690:GOB327690 GXV327690:GXX327690 HHR327690:HHT327690 HRN327690:HRP327690 IBJ327690:IBL327690 ILF327690:ILH327690 IVB327690:IVD327690 JEX327690:JEZ327690 JOT327690:JOV327690 JYP327690:JYR327690 KIL327690:KIN327690 KSH327690:KSJ327690 LCD327690:LCF327690 LLZ327690:LMB327690 LVV327690:LVX327690 MFR327690:MFT327690 MPN327690:MPP327690 MZJ327690:MZL327690 NJF327690:NJH327690 NTB327690:NTD327690 OCX327690:OCZ327690 OMT327690:OMV327690 OWP327690:OWR327690 PGL327690:PGN327690 PQH327690:PQJ327690 QAD327690:QAF327690 QJZ327690:QKB327690 QTV327690:QTX327690 RDR327690:RDT327690 RNN327690:RNP327690 RXJ327690:RXL327690 SHF327690:SHH327690 SRB327690:SRD327690 TAX327690:TAZ327690 TKT327690:TKV327690 TUP327690:TUR327690 UEL327690:UEN327690 UOH327690:UOJ327690 UYD327690:UYF327690 VHZ327690:VIB327690 VRV327690:VRX327690 WBR327690:WBT327690 WLN327690:WLP327690 WVJ327690:WVL327690 B393226:D393226 IX393226:IZ393226 ST393226:SV393226 ACP393226:ACR393226 AML393226:AMN393226 AWH393226:AWJ393226 BGD393226:BGF393226 BPZ393226:BQB393226 BZV393226:BZX393226 CJR393226:CJT393226 CTN393226:CTP393226 DDJ393226:DDL393226 DNF393226:DNH393226 DXB393226:DXD393226 EGX393226:EGZ393226 EQT393226:EQV393226 FAP393226:FAR393226 FKL393226:FKN393226 FUH393226:FUJ393226 GED393226:GEF393226 GNZ393226:GOB393226 GXV393226:GXX393226 HHR393226:HHT393226 HRN393226:HRP393226 IBJ393226:IBL393226 ILF393226:ILH393226 IVB393226:IVD393226 JEX393226:JEZ393226 JOT393226:JOV393226 JYP393226:JYR393226 KIL393226:KIN393226 KSH393226:KSJ393226 LCD393226:LCF393226 LLZ393226:LMB393226 LVV393226:LVX393226 MFR393226:MFT393226 MPN393226:MPP393226 MZJ393226:MZL393226 NJF393226:NJH393226 NTB393226:NTD393226 OCX393226:OCZ393226 OMT393226:OMV393226 OWP393226:OWR393226 PGL393226:PGN393226 PQH393226:PQJ393226 QAD393226:QAF393226 QJZ393226:QKB393226 QTV393226:QTX393226 RDR393226:RDT393226 RNN393226:RNP393226 RXJ393226:RXL393226 SHF393226:SHH393226 SRB393226:SRD393226 TAX393226:TAZ393226 TKT393226:TKV393226 TUP393226:TUR393226 UEL393226:UEN393226 UOH393226:UOJ393226 UYD393226:UYF393226 VHZ393226:VIB393226 VRV393226:VRX393226 WBR393226:WBT393226 WLN393226:WLP393226 WVJ393226:WVL393226 B458762:D458762 IX458762:IZ458762 ST458762:SV458762 ACP458762:ACR458762 AML458762:AMN458762 AWH458762:AWJ458762 BGD458762:BGF458762 BPZ458762:BQB458762 BZV458762:BZX458762 CJR458762:CJT458762 CTN458762:CTP458762 DDJ458762:DDL458762 DNF458762:DNH458762 DXB458762:DXD458762 EGX458762:EGZ458762 EQT458762:EQV458762 FAP458762:FAR458762 FKL458762:FKN458762 FUH458762:FUJ458762 GED458762:GEF458762 GNZ458762:GOB458762 GXV458762:GXX458762 HHR458762:HHT458762 HRN458762:HRP458762 IBJ458762:IBL458762 ILF458762:ILH458762 IVB458762:IVD458762 JEX458762:JEZ458762 JOT458762:JOV458762 JYP458762:JYR458762 KIL458762:KIN458762 KSH458762:KSJ458762 LCD458762:LCF458762 LLZ458762:LMB458762 LVV458762:LVX458762 MFR458762:MFT458762 MPN458762:MPP458762 MZJ458762:MZL458762 NJF458762:NJH458762 NTB458762:NTD458762 OCX458762:OCZ458762 OMT458762:OMV458762 OWP458762:OWR458762 PGL458762:PGN458762 PQH458762:PQJ458762 QAD458762:QAF458762 QJZ458762:QKB458762 QTV458762:QTX458762 RDR458762:RDT458762 RNN458762:RNP458762 RXJ458762:RXL458762 SHF458762:SHH458762 SRB458762:SRD458762 TAX458762:TAZ458762 TKT458762:TKV458762 TUP458762:TUR458762 UEL458762:UEN458762 UOH458762:UOJ458762 UYD458762:UYF458762 VHZ458762:VIB458762 VRV458762:VRX458762 WBR458762:WBT458762 WLN458762:WLP458762 WVJ458762:WVL458762 B524298:D524298 IX524298:IZ524298 ST524298:SV524298 ACP524298:ACR524298 AML524298:AMN524298 AWH524298:AWJ524298 BGD524298:BGF524298 BPZ524298:BQB524298 BZV524298:BZX524298 CJR524298:CJT524298 CTN524298:CTP524298 DDJ524298:DDL524298 DNF524298:DNH524298 DXB524298:DXD524298 EGX524298:EGZ524298 EQT524298:EQV524298 FAP524298:FAR524298 FKL524298:FKN524298 FUH524298:FUJ524298 GED524298:GEF524298 GNZ524298:GOB524298 GXV524298:GXX524298 HHR524298:HHT524298 HRN524298:HRP524298 IBJ524298:IBL524298 ILF524298:ILH524298 IVB524298:IVD524298 JEX524298:JEZ524298 JOT524298:JOV524298 JYP524298:JYR524298 KIL524298:KIN524298 KSH524298:KSJ524298 LCD524298:LCF524298 LLZ524298:LMB524298 LVV524298:LVX524298 MFR524298:MFT524298 MPN524298:MPP524298 MZJ524298:MZL524298 NJF524298:NJH524298 NTB524298:NTD524298 OCX524298:OCZ524298 OMT524298:OMV524298 OWP524298:OWR524298 PGL524298:PGN524298 PQH524298:PQJ524298 QAD524298:QAF524298 QJZ524298:QKB524298 QTV524298:QTX524298 RDR524298:RDT524298 RNN524298:RNP524298 RXJ524298:RXL524298 SHF524298:SHH524298 SRB524298:SRD524298 TAX524298:TAZ524298 TKT524298:TKV524298 TUP524298:TUR524298 UEL524298:UEN524298 UOH524298:UOJ524298 UYD524298:UYF524298 VHZ524298:VIB524298 VRV524298:VRX524298 WBR524298:WBT524298 WLN524298:WLP524298 WVJ524298:WVL524298 B589834:D589834 IX589834:IZ589834 ST589834:SV589834 ACP589834:ACR589834 AML589834:AMN589834 AWH589834:AWJ589834 BGD589834:BGF589834 BPZ589834:BQB589834 BZV589834:BZX589834 CJR589834:CJT589834 CTN589834:CTP589834 DDJ589834:DDL589834 DNF589834:DNH589834 DXB589834:DXD589834 EGX589834:EGZ589834 EQT589834:EQV589834 FAP589834:FAR589834 FKL589834:FKN589834 FUH589834:FUJ589834 GED589834:GEF589834 GNZ589834:GOB589834 GXV589834:GXX589834 HHR589834:HHT589834 HRN589834:HRP589834 IBJ589834:IBL589834 ILF589834:ILH589834 IVB589834:IVD589834 JEX589834:JEZ589834 JOT589834:JOV589834 JYP589834:JYR589834 KIL589834:KIN589834 KSH589834:KSJ589834 LCD589834:LCF589834 LLZ589834:LMB589834 LVV589834:LVX589834 MFR589834:MFT589834 MPN589834:MPP589834 MZJ589834:MZL589834 NJF589834:NJH589834 NTB589834:NTD589834 OCX589834:OCZ589834 OMT589834:OMV589834 OWP589834:OWR589834 PGL589834:PGN589834 PQH589834:PQJ589834 QAD589834:QAF589834 QJZ589834:QKB589834 QTV589834:QTX589834 RDR589834:RDT589834 RNN589834:RNP589834 RXJ589834:RXL589834 SHF589834:SHH589834 SRB589834:SRD589834 TAX589834:TAZ589834 TKT589834:TKV589834 TUP589834:TUR589834 UEL589834:UEN589834 UOH589834:UOJ589834 UYD589834:UYF589834 VHZ589834:VIB589834 VRV589834:VRX589834 WBR589834:WBT589834 WLN589834:WLP589834 WVJ589834:WVL589834 B655370:D655370 IX655370:IZ655370 ST655370:SV655370 ACP655370:ACR655370 AML655370:AMN655370 AWH655370:AWJ655370 BGD655370:BGF655370 BPZ655370:BQB655370 BZV655370:BZX655370 CJR655370:CJT655370 CTN655370:CTP655370 DDJ655370:DDL655370 DNF655370:DNH655370 DXB655370:DXD655370 EGX655370:EGZ655370 EQT655370:EQV655370 FAP655370:FAR655370 FKL655370:FKN655370 FUH655370:FUJ655370 GED655370:GEF655370 GNZ655370:GOB655370 GXV655370:GXX655370 HHR655370:HHT655370 HRN655370:HRP655370 IBJ655370:IBL655370 ILF655370:ILH655370 IVB655370:IVD655370 JEX655370:JEZ655370 JOT655370:JOV655370 JYP655370:JYR655370 KIL655370:KIN655370 KSH655370:KSJ655370 LCD655370:LCF655370 LLZ655370:LMB655370 LVV655370:LVX655370 MFR655370:MFT655370 MPN655370:MPP655370 MZJ655370:MZL655370 NJF655370:NJH655370 NTB655370:NTD655370 OCX655370:OCZ655370 OMT655370:OMV655370 OWP655370:OWR655370 PGL655370:PGN655370 PQH655370:PQJ655370 QAD655370:QAF655370 QJZ655370:QKB655370 QTV655370:QTX655370 RDR655370:RDT655370 RNN655370:RNP655370 RXJ655370:RXL655370 SHF655370:SHH655370 SRB655370:SRD655370 TAX655370:TAZ655370 TKT655370:TKV655370 TUP655370:TUR655370 UEL655370:UEN655370 UOH655370:UOJ655370 UYD655370:UYF655370 VHZ655370:VIB655370 VRV655370:VRX655370 WBR655370:WBT655370 WLN655370:WLP655370 WVJ655370:WVL655370 B720906:D720906 IX720906:IZ720906 ST720906:SV720906 ACP720906:ACR720906 AML720906:AMN720906 AWH720906:AWJ720906 BGD720906:BGF720906 BPZ720906:BQB720906 BZV720906:BZX720906 CJR720906:CJT720906 CTN720906:CTP720906 DDJ720906:DDL720906 DNF720906:DNH720906 DXB720906:DXD720906 EGX720906:EGZ720906 EQT720906:EQV720906 FAP720906:FAR720906 FKL720906:FKN720906 FUH720906:FUJ720906 GED720906:GEF720906 GNZ720906:GOB720906 GXV720906:GXX720906 HHR720906:HHT720906 HRN720906:HRP720906 IBJ720906:IBL720906 ILF720906:ILH720906 IVB720906:IVD720906 JEX720906:JEZ720906 JOT720906:JOV720906 JYP720906:JYR720906 KIL720906:KIN720906 KSH720906:KSJ720906 LCD720906:LCF720906 LLZ720906:LMB720906 LVV720906:LVX720906 MFR720906:MFT720906 MPN720906:MPP720906 MZJ720906:MZL720906 NJF720906:NJH720906 NTB720906:NTD720906 OCX720906:OCZ720906 OMT720906:OMV720906 OWP720906:OWR720906 PGL720906:PGN720906 PQH720906:PQJ720906 QAD720906:QAF720906 QJZ720906:QKB720906 QTV720906:QTX720906 RDR720906:RDT720906 RNN720906:RNP720906 RXJ720906:RXL720906 SHF720906:SHH720906 SRB720906:SRD720906 TAX720906:TAZ720906 TKT720906:TKV720906 TUP720906:TUR720906 UEL720906:UEN720906 UOH720906:UOJ720906 UYD720906:UYF720906 VHZ720906:VIB720906 VRV720906:VRX720906 WBR720906:WBT720906 WLN720906:WLP720906 WVJ720906:WVL720906 B786442:D786442 IX786442:IZ786442 ST786442:SV786442 ACP786442:ACR786442 AML786442:AMN786442 AWH786442:AWJ786442 BGD786442:BGF786442 BPZ786442:BQB786442 BZV786442:BZX786442 CJR786442:CJT786442 CTN786442:CTP786442 DDJ786442:DDL786442 DNF786442:DNH786442 DXB786442:DXD786442 EGX786442:EGZ786442 EQT786442:EQV786442 FAP786442:FAR786442 FKL786442:FKN786442 FUH786442:FUJ786442 GED786442:GEF786442 GNZ786442:GOB786442 GXV786442:GXX786442 HHR786442:HHT786442 HRN786442:HRP786442 IBJ786442:IBL786442 ILF786442:ILH786442 IVB786442:IVD786442 JEX786442:JEZ786442 JOT786442:JOV786442 JYP786442:JYR786442 KIL786442:KIN786442 KSH786442:KSJ786442 LCD786442:LCF786442 LLZ786442:LMB786442 LVV786442:LVX786442 MFR786442:MFT786442 MPN786442:MPP786442 MZJ786442:MZL786442 NJF786442:NJH786442 NTB786442:NTD786442 OCX786442:OCZ786442 OMT786442:OMV786442 OWP786442:OWR786442 PGL786442:PGN786442 PQH786442:PQJ786442 QAD786442:QAF786442 QJZ786442:QKB786442 QTV786442:QTX786442 RDR786442:RDT786442 RNN786442:RNP786442 RXJ786442:RXL786442 SHF786442:SHH786442 SRB786442:SRD786442 TAX786442:TAZ786442 TKT786442:TKV786442 TUP786442:TUR786442 UEL786442:UEN786442 UOH786442:UOJ786442 UYD786442:UYF786442 VHZ786442:VIB786442 VRV786442:VRX786442 WBR786442:WBT786442 WLN786442:WLP786442 WVJ786442:WVL786442 B851978:D851978 IX851978:IZ851978 ST851978:SV851978 ACP851978:ACR851978 AML851978:AMN851978 AWH851978:AWJ851978 BGD851978:BGF851978 BPZ851978:BQB851978 BZV851978:BZX851978 CJR851978:CJT851978 CTN851978:CTP851978 DDJ851978:DDL851978 DNF851978:DNH851978 DXB851978:DXD851978 EGX851978:EGZ851978 EQT851978:EQV851978 FAP851978:FAR851978 FKL851978:FKN851978 FUH851978:FUJ851978 GED851978:GEF851978 GNZ851978:GOB851978 GXV851978:GXX851978 HHR851978:HHT851978 HRN851978:HRP851978 IBJ851978:IBL851978 ILF851978:ILH851978 IVB851978:IVD851978 JEX851978:JEZ851978 JOT851978:JOV851978 JYP851978:JYR851978 KIL851978:KIN851978 KSH851978:KSJ851978 LCD851978:LCF851978 LLZ851978:LMB851978 LVV851978:LVX851978 MFR851978:MFT851978 MPN851978:MPP851978 MZJ851978:MZL851978 NJF851978:NJH851978 NTB851978:NTD851978 OCX851978:OCZ851978 OMT851978:OMV851978 OWP851978:OWR851978 PGL851978:PGN851978 PQH851978:PQJ851978 QAD851978:QAF851978 QJZ851978:QKB851978 QTV851978:QTX851978 RDR851978:RDT851978 RNN851978:RNP851978 RXJ851978:RXL851978 SHF851978:SHH851978 SRB851978:SRD851978 TAX851978:TAZ851978 TKT851978:TKV851978 TUP851978:TUR851978 UEL851978:UEN851978 UOH851978:UOJ851978 UYD851978:UYF851978 VHZ851978:VIB851978 VRV851978:VRX851978 WBR851978:WBT851978 WLN851978:WLP851978 WVJ851978:WVL851978 B917514:D917514 IX917514:IZ917514 ST917514:SV917514 ACP917514:ACR917514 AML917514:AMN917514 AWH917514:AWJ917514 BGD917514:BGF917514 BPZ917514:BQB917514 BZV917514:BZX917514 CJR917514:CJT917514 CTN917514:CTP917514 DDJ917514:DDL917514 DNF917514:DNH917514 DXB917514:DXD917514 EGX917514:EGZ917514 EQT917514:EQV917514 FAP917514:FAR917514 FKL917514:FKN917514 FUH917514:FUJ917514 GED917514:GEF917514 GNZ917514:GOB917514 GXV917514:GXX917514 HHR917514:HHT917514 HRN917514:HRP917514 IBJ917514:IBL917514 ILF917514:ILH917514 IVB917514:IVD917514 JEX917514:JEZ917514 JOT917514:JOV917514 JYP917514:JYR917514 KIL917514:KIN917514 KSH917514:KSJ917514 LCD917514:LCF917514 LLZ917514:LMB917514 LVV917514:LVX917514 MFR917514:MFT917514 MPN917514:MPP917514 MZJ917514:MZL917514 NJF917514:NJH917514 NTB917514:NTD917514 OCX917514:OCZ917514 OMT917514:OMV917514 OWP917514:OWR917514 PGL917514:PGN917514 PQH917514:PQJ917514 QAD917514:QAF917514 QJZ917514:QKB917514 QTV917514:QTX917514 RDR917514:RDT917514 RNN917514:RNP917514 RXJ917514:RXL917514 SHF917514:SHH917514 SRB917514:SRD917514 TAX917514:TAZ917514 TKT917514:TKV917514 TUP917514:TUR917514 UEL917514:UEN917514 UOH917514:UOJ917514 UYD917514:UYF917514 VHZ917514:VIB917514 VRV917514:VRX917514 WBR917514:WBT917514 WLN917514:WLP917514 WVJ917514:WVL917514 B983050:D983050 IX983050:IZ983050 ST983050:SV983050 ACP983050:ACR983050 AML983050:AMN983050 AWH983050:AWJ983050 BGD983050:BGF983050 BPZ983050:BQB983050 BZV983050:BZX983050 CJR983050:CJT983050 CTN983050:CTP983050 DDJ983050:DDL983050 DNF983050:DNH983050 DXB983050:DXD983050 EGX983050:EGZ983050 EQT983050:EQV983050 FAP983050:FAR983050 FKL983050:FKN983050 FUH983050:FUJ983050 GED983050:GEF983050 GNZ983050:GOB983050 GXV983050:GXX983050 HHR983050:HHT983050 HRN983050:HRP983050 IBJ983050:IBL983050 ILF983050:ILH983050 IVB983050:IVD983050 JEX983050:JEZ983050 JOT983050:JOV983050 JYP983050:JYR983050 KIL983050:KIN983050 KSH983050:KSJ983050 LCD983050:LCF983050 LLZ983050:LMB983050 LVV983050:LVX983050 MFR983050:MFT983050 MPN983050:MPP983050 MZJ983050:MZL983050 NJF983050:NJH983050 NTB983050:NTD983050 OCX983050:OCZ983050 OMT983050:OMV983050 OWP983050:OWR983050 PGL983050:PGN983050 PQH983050:PQJ983050 QAD983050:QAF983050 QJZ983050:QKB983050 QTV983050:QTX983050 RDR983050:RDT983050 RNN983050:RNP983050 RXJ983050:RXL983050 SHF983050:SHH983050 SRB983050:SRD983050 TAX983050:TAZ983050 TKT983050:TKV983050 TUP983050:TUR983050 UEL983050:UEN983050 UOH983050:UOJ983050 UYD983050:UYF983050 VHZ983050:VIB983050 VRV983050:VRX983050 WBR983050:WBT983050 WLN983050:WLP983050 WVJ983050:WVL983050 G10 JC10 SY10 ACU10 AMQ10 AWM10 BGI10 BQE10 CAA10 CJW10 CTS10 DDO10 DNK10 DXG10 EHC10 EQY10 FAU10 FKQ10 FUM10 GEI10 GOE10 GYA10 HHW10 HRS10 IBO10 ILK10 IVG10 JFC10 JOY10 JYU10 KIQ10 KSM10 LCI10 LME10 LWA10 MFW10 MPS10 MZO10 NJK10 NTG10 ODC10 OMY10 OWU10 PGQ10 PQM10 QAI10 QKE10 QUA10 RDW10 RNS10 RXO10 SHK10 SRG10 TBC10 TKY10 TUU10 UEQ10 UOM10 UYI10 VIE10 VSA10 WBW10 WLS10 WVO10 G65546 JC65546 SY65546 ACU65546 AMQ65546 AWM65546 BGI65546 BQE65546 CAA65546 CJW65546 CTS65546 DDO65546 DNK65546 DXG65546 EHC65546 EQY65546 FAU65546 FKQ65546 FUM65546 GEI65546 GOE65546 GYA65546 HHW65546 HRS65546 IBO65546 ILK65546 IVG65546 JFC65546 JOY65546 JYU65546 KIQ65546 KSM65546 LCI65546 LME65546 LWA65546 MFW65546 MPS65546 MZO65546 NJK65546 NTG65546 ODC65546 OMY65546 OWU65546 PGQ65546 PQM65546 QAI65546 QKE65546 QUA65546 RDW65546 RNS65546 RXO65546 SHK65546 SRG65546 TBC65546 TKY65546 TUU65546 UEQ65546 UOM65546 UYI65546 VIE65546 VSA65546 WBW65546 WLS65546 WVO65546 G131082 JC131082 SY131082 ACU131082 AMQ131082 AWM131082 BGI131082 BQE131082 CAA131082 CJW131082 CTS131082 DDO131082 DNK131082 DXG131082 EHC131082 EQY131082 FAU131082 FKQ131082 FUM131082 GEI131082 GOE131082 GYA131082 HHW131082 HRS131082 IBO131082 ILK131082 IVG131082 JFC131082 JOY131082 JYU131082 KIQ131082 KSM131082 LCI131082 LME131082 LWA131082 MFW131082 MPS131082 MZO131082 NJK131082 NTG131082 ODC131082 OMY131082 OWU131082 PGQ131082 PQM131082 QAI131082 QKE131082 QUA131082 RDW131082 RNS131082 RXO131082 SHK131082 SRG131082 TBC131082 TKY131082 TUU131082 UEQ131082 UOM131082 UYI131082 VIE131082 VSA131082 WBW131082 WLS131082 WVO131082 G196618 JC196618 SY196618 ACU196618 AMQ196618 AWM196618 BGI196618 BQE196618 CAA196618 CJW196618 CTS196618 DDO196618 DNK196618 DXG196618 EHC196618 EQY196618 FAU196618 FKQ196618 FUM196618 GEI196618 GOE196618 GYA196618 HHW196618 HRS196618 IBO196618 ILK196618 IVG196618 JFC196618 JOY196618 JYU196618 KIQ196618 KSM196618 LCI196618 LME196618 LWA196618 MFW196618 MPS196618 MZO196618 NJK196618 NTG196618 ODC196618 OMY196618 OWU196618 PGQ196618 PQM196618 QAI196618 QKE196618 QUA196618 RDW196618 RNS196618 RXO196618 SHK196618 SRG196618 TBC196618 TKY196618 TUU196618 UEQ196618 UOM196618 UYI196618 VIE196618 VSA196618 WBW196618 WLS196618 WVO196618 G262154 JC262154 SY262154 ACU262154 AMQ262154 AWM262154 BGI262154 BQE262154 CAA262154 CJW262154 CTS262154 DDO262154 DNK262154 DXG262154 EHC262154 EQY262154 FAU262154 FKQ262154 FUM262154 GEI262154 GOE262154 GYA262154 HHW262154 HRS262154 IBO262154 ILK262154 IVG262154 JFC262154 JOY262154 JYU262154 KIQ262154 KSM262154 LCI262154 LME262154 LWA262154 MFW262154 MPS262154 MZO262154 NJK262154 NTG262154 ODC262154 OMY262154 OWU262154 PGQ262154 PQM262154 QAI262154 QKE262154 QUA262154 RDW262154 RNS262154 RXO262154 SHK262154 SRG262154 TBC262154 TKY262154 TUU262154 UEQ262154 UOM262154 UYI262154 VIE262154 VSA262154 WBW262154 WLS262154 WVO262154 G327690 JC327690 SY327690 ACU327690 AMQ327690 AWM327690 BGI327690 BQE327690 CAA327690 CJW327690 CTS327690 DDO327690 DNK327690 DXG327690 EHC327690 EQY327690 FAU327690 FKQ327690 FUM327690 GEI327690 GOE327690 GYA327690 HHW327690 HRS327690 IBO327690 ILK327690 IVG327690 JFC327690 JOY327690 JYU327690 KIQ327690 KSM327690 LCI327690 LME327690 LWA327690 MFW327690 MPS327690 MZO327690 NJK327690 NTG327690 ODC327690 OMY327690 OWU327690 PGQ327690 PQM327690 QAI327690 QKE327690 QUA327690 RDW327690 RNS327690 RXO327690 SHK327690 SRG327690 TBC327690 TKY327690 TUU327690 UEQ327690 UOM327690 UYI327690 VIE327690 VSA327690 WBW327690 WLS327690 WVO327690 G393226 JC393226 SY393226 ACU393226 AMQ393226 AWM393226 BGI393226 BQE393226 CAA393226 CJW393226 CTS393226 DDO393226 DNK393226 DXG393226 EHC393226 EQY393226 FAU393226 FKQ393226 FUM393226 GEI393226 GOE393226 GYA393226 HHW393226 HRS393226 IBO393226 ILK393226 IVG393226 JFC393226 JOY393226 JYU393226 KIQ393226 KSM393226 LCI393226 LME393226 LWA393226 MFW393226 MPS393226 MZO393226 NJK393226 NTG393226 ODC393226 OMY393226 OWU393226 PGQ393226 PQM393226 QAI393226 QKE393226 QUA393226 RDW393226 RNS393226 RXO393226 SHK393226 SRG393226 TBC393226 TKY393226 TUU393226 UEQ393226 UOM393226 UYI393226 VIE393226 VSA393226 WBW393226 WLS393226 WVO393226 G458762 JC458762 SY458762 ACU458762 AMQ458762 AWM458762 BGI458762 BQE458762 CAA458762 CJW458762 CTS458762 DDO458762 DNK458762 DXG458762 EHC458762 EQY458762 FAU458762 FKQ458762 FUM458762 GEI458762 GOE458762 GYA458762 HHW458762 HRS458762 IBO458762 ILK458762 IVG458762 JFC458762 JOY458762 JYU458762 KIQ458762 KSM458762 LCI458762 LME458762 LWA458762 MFW458762 MPS458762 MZO458762 NJK458762 NTG458762 ODC458762 OMY458762 OWU458762 PGQ458762 PQM458762 QAI458762 QKE458762 QUA458762 RDW458762 RNS458762 RXO458762 SHK458762 SRG458762 TBC458762 TKY458762 TUU458762 UEQ458762 UOM458762 UYI458762 VIE458762 VSA458762 WBW458762 WLS458762 WVO458762 G524298 JC524298 SY524298 ACU524298 AMQ524298 AWM524298 BGI524298 BQE524298 CAA524298 CJW524298 CTS524298 DDO524298 DNK524298 DXG524298 EHC524298 EQY524298 FAU524298 FKQ524298 FUM524298 GEI524298 GOE524298 GYA524298 HHW524298 HRS524298 IBO524298 ILK524298 IVG524298 JFC524298 JOY524298 JYU524298 KIQ524298 KSM524298 LCI524298 LME524298 LWA524298 MFW524298 MPS524298 MZO524298 NJK524298 NTG524298 ODC524298 OMY524298 OWU524298 PGQ524298 PQM524298 QAI524298 QKE524298 QUA524298 RDW524298 RNS524298 RXO524298 SHK524298 SRG524298 TBC524298 TKY524298 TUU524298 UEQ524298 UOM524298 UYI524298 VIE524298 VSA524298 WBW524298 WLS524298 WVO524298 G589834 JC589834 SY589834 ACU589834 AMQ589834 AWM589834 BGI589834 BQE589834 CAA589834 CJW589834 CTS589834 DDO589834 DNK589834 DXG589834 EHC589834 EQY589834 FAU589834 FKQ589834 FUM589834 GEI589834 GOE589834 GYA589834 HHW589834 HRS589834 IBO589834 ILK589834 IVG589834 JFC589834 JOY589834 JYU589834 KIQ589834 KSM589834 LCI589834 LME589834 LWA589834 MFW589834 MPS589834 MZO589834 NJK589834 NTG589834 ODC589834 OMY589834 OWU589834 PGQ589834 PQM589834 QAI589834 QKE589834 QUA589834 RDW589834 RNS589834 RXO589834 SHK589834 SRG589834 TBC589834 TKY589834 TUU589834 UEQ589834 UOM589834 UYI589834 VIE589834 VSA589834 WBW589834 WLS589834 WVO589834 G655370 JC655370 SY655370 ACU655370 AMQ655370 AWM655370 BGI655370 BQE655370 CAA655370 CJW655370 CTS655370 DDO655370 DNK655370 DXG655370 EHC655370 EQY655370 FAU655370 FKQ655370 FUM655370 GEI655370 GOE655370 GYA655370 HHW655370 HRS655370 IBO655370 ILK655370 IVG655370 JFC655370 JOY655370 JYU655370 KIQ655370 KSM655370 LCI655370 LME655370 LWA655370 MFW655370 MPS655370 MZO655370 NJK655370 NTG655370 ODC655370 OMY655370 OWU655370 PGQ655370 PQM655370 QAI655370 QKE655370 QUA655370 RDW655370 RNS655370 RXO655370 SHK655370 SRG655370 TBC655370 TKY655370 TUU655370 UEQ655370 UOM655370 UYI655370 VIE655370 VSA655370 WBW655370 WLS655370 WVO655370 G720906 JC720906 SY720906 ACU720906 AMQ720906 AWM720906 BGI720906 BQE720906 CAA720906 CJW720906 CTS720906 DDO720906 DNK720906 DXG720906 EHC720906 EQY720906 FAU720906 FKQ720906 FUM720906 GEI720906 GOE720906 GYA720906 HHW720906 HRS720906 IBO720906 ILK720906 IVG720906 JFC720906 JOY720906 JYU720906 KIQ720906 KSM720906 LCI720906 LME720906 LWA720906 MFW720906 MPS720906 MZO720906 NJK720906 NTG720906 ODC720906 OMY720906 OWU720906 PGQ720906 PQM720906 QAI720906 QKE720906 QUA720906 RDW720906 RNS720906 RXO720906 SHK720906 SRG720906 TBC720906 TKY720906 TUU720906 UEQ720906 UOM720906 UYI720906 VIE720906 VSA720906 WBW720906 WLS720906 WVO720906 G786442 JC786442 SY786442 ACU786442 AMQ786442 AWM786442 BGI786442 BQE786442 CAA786442 CJW786442 CTS786442 DDO786442 DNK786442 DXG786442 EHC786442 EQY786442 FAU786442 FKQ786442 FUM786442 GEI786442 GOE786442 GYA786442 HHW786442 HRS786442 IBO786442 ILK786442 IVG786442 JFC786442 JOY786442 JYU786442 KIQ786442 KSM786442 LCI786442 LME786442 LWA786442 MFW786442 MPS786442 MZO786442 NJK786442 NTG786442 ODC786442 OMY786442 OWU786442 PGQ786442 PQM786442 QAI786442 QKE786442 QUA786442 RDW786442 RNS786442 RXO786442 SHK786442 SRG786442 TBC786442 TKY786442 TUU786442 UEQ786442 UOM786442 UYI786442 VIE786442 VSA786442 WBW786442 WLS786442 WVO786442 G851978 JC851978 SY851978 ACU851978 AMQ851978 AWM851978 BGI851978 BQE851978 CAA851978 CJW851978 CTS851978 DDO851978 DNK851978 DXG851978 EHC851978 EQY851978 FAU851978 FKQ851978 FUM851978 GEI851978 GOE851978 GYA851978 HHW851978 HRS851978 IBO851978 ILK851978 IVG851978 JFC851978 JOY851978 JYU851978 KIQ851978 KSM851978 LCI851978 LME851978 LWA851978 MFW851978 MPS851978 MZO851978 NJK851978 NTG851978 ODC851978 OMY851978 OWU851978 PGQ851978 PQM851978 QAI851978 QKE851978 QUA851978 RDW851978 RNS851978 RXO851978 SHK851978 SRG851978 TBC851978 TKY851978 TUU851978 UEQ851978 UOM851978 UYI851978 VIE851978 VSA851978 WBW851978 WLS851978 WVO851978 G917514 JC917514 SY917514 ACU917514 AMQ917514 AWM917514 BGI917514 BQE917514 CAA917514 CJW917514 CTS917514 DDO917514 DNK917514 DXG917514 EHC917514 EQY917514 FAU917514 FKQ917514 FUM917514 GEI917514 GOE917514 GYA917514 HHW917514 HRS917514 IBO917514 ILK917514 IVG917514 JFC917514 JOY917514 JYU917514 KIQ917514 KSM917514 LCI917514 LME917514 LWA917514 MFW917514 MPS917514 MZO917514 NJK917514 NTG917514 ODC917514 OMY917514 OWU917514 PGQ917514 PQM917514 QAI917514 QKE917514 QUA917514 RDW917514 RNS917514 RXO917514 SHK917514 SRG917514 TBC917514 TKY917514 TUU917514 UEQ917514 UOM917514 UYI917514 VIE917514 VSA917514 WBW917514 WLS917514 WVO917514 G983050 JC983050 SY983050 ACU983050 AMQ983050 AWM983050 BGI983050 BQE983050 CAA983050 CJW983050 CTS983050 DDO983050 DNK983050 DXG983050 EHC983050 EQY983050 FAU983050 FKQ983050 FUM983050 GEI983050 GOE983050 GYA983050 HHW983050 HRS983050 IBO983050 ILK983050 IVG983050 JFC983050 JOY983050 JYU983050 KIQ983050 KSM983050 LCI983050 LME983050 LWA983050 MFW983050 MPS983050 MZO983050 NJK983050 NTG983050 ODC983050 OMY983050 OWU983050 PGQ983050 PQM983050 QAI983050 QKE983050 QUA983050 RDW983050 RNS983050 RXO983050 SHK983050 SRG983050 TBC983050 TKY983050 TUU983050 UEQ983050 UOM983050 UYI983050 VIE983050 VSA983050 WBW983050 WLS983050 WVO983050" xr:uid="{00000000-0002-0000-0A00-000001000000}">
      <formula1>$I$9:$I$14</formula1>
    </dataValidation>
  </dataValidations>
  <pageMargins left="0.511811024" right="0.511811024" top="0.78740157499999996" bottom="0.78740157499999996" header="0.31496062000000002" footer="0.31496062000000002"/>
  <pageSetup paperSize="9" scale="98"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0">
    <tabColor theme="4" tint="-0.249977111117893"/>
    <pageSetUpPr fitToPage="1"/>
  </sheetPr>
  <dimension ref="A1:AF20"/>
  <sheetViews>
    <sheetView showGridLines="0" tabSelected="1" view="pageBreakPreview" zoomScale="90" zoomScaleNormal="90" zoomScaleSheetLayoutView="90" zoomScalePageLayoutView="70" workbookViewId="0">
      <selection activeCell="M16" sqref="M16"/>
    </sheetView>
  </sheetViews>
  <sheetFormatPr defaultColWidth="9" defaultRowHeight="18.75" customHeight="1"/>
  <cols>
    <col min="1" max="1" width="15.75" style="372" customWidth="1"/>
    <col min="2" max="2" width="8.125" style="127" customWidth="1"/>
    <col min="3" max="3" width="7.75" style="376" customWidth="1"/>
    <col min="4" max="4" width="6.5" style="376" customWidth="1"/>
    <col min="5" max="5" width="8" style="376" customWidth="1"/>
    <col min="6" max="6" width="77.75" style="375" bestFit="1" customWidth="1"/>
    <col min="7" max="7" width="9" style="376" customWidth="1"/>
    <col min="8" max="8" width="8.875" style="322" customWidth="1"/>
    <col min="9" max="9" width="12.5" style="377" customWidth="1"/>
    <col min="10" max="10" width="11.875" style="377" customWidth="1"/>
    <col min="11" max="11" width="14.25" style="323" customWidth="1"/>
    <col min="12" max="12" width="2.375" style="373" customWidth="1"/>
    <col min="13" max="13" width="9.875" style="374" customWidth="1"/>
    <col min="14" max="14" width="13.5" style="320" customWidth="1"/>
    <col min="15" max="15" width="8.875" style="321" bestFit="1" customWidth="1"/>
    <col min="16" max="16" width="8.875" style="320" bestFit="1" customWidth="1"/>
    <col min="17" max="17" width="2.375" style="373" customWidth="1"/>
    <col min="18" max="18" width="14.125" style="372" bestFit="1" customWidth="1"/>
    <col min="19" max="19" width="11.25" style="372" bestFit="1" customWidth="1"/>
    <col min="20" max="20" width="15.625" style="372" customWidth="1"/>
    <col min="21" max="21" width="3.5" style="372" customWidth="1"/>
    <col min="22" max="24" width="15.625" style="372" customWidth="1"/>
    <col min="25" max="25" width="3.5" style="372" customWidth="1"/>
    <col min="26" max="26" width="2.75" style="372" bestFit="1" customWidth="1"/>
    <col min="27" max="27" width="15.625" style="372" customWidth="1"/>
    <col min="28" max="28" width="8.75" style="372" bestFit="1" customWidth="1"/>
    <col min="29" max="29" width="9.625" style="372" bestFit="1" customWidth="1"/>
    <col min="30" max="30" width="4.375" style="372" bestFit="1" customWidth="1"/>
    <col min="31" max="32" width="15.625" style="372" customWidth="1"/>
    <col min="33" max="16384" width="9" style="372"/>
  </cols>
  <sheetData>
    <row r="1" spans="1:32" s="330" customFormat="1" ht="15">
      <c r="B1" s="456" t="s">
        <v>13597</v>
      </c>
      <c r="C1" s="456"/>
      <c r="D1" s="456"/>
      <c r="E1" s="456"/>
      <c r="F1" s="456"/>
      <c r="G1" s="456"/>
      <c r="H1" s="456"/>
      <c r="I1" s="456"/>
      <c r="J1" s="456"/>
      <c r="K1" s="456"/>
      <c r="L1" s="331"/>
      <c r="M1" s="455"/>
      <c r="N1" s="455"/>
      <c r="O1" s="455"/>
      <c r="P1" s="455"/>
      <c r="Q1" s="331"/>
      <c r="R1" s="459" t="s">
        <v>1601</v>
      </c>
      <c r="S1" s="458" t="s">
        <v>1604</v>
      </c>
      <c r="T1" s="333" t="s">
        <v>540</v>
      </c>
      <c r="U1" s="310"/>
      <c r="V1" s="332" t="s">
        <v>13589</v>
      </c>
      <c r="W1" s="333" t="s">
        <v>13590</v>
      </c>
      <c r="X1" s="333" t="s">
        <v>13591</v>
      </c>
      <c r="Y1" s="310"/>
      <c r="Z1" s="453" t="s">
        <v>13680</v>
      </c>
      <c r="AA1" s="332" t="s">
        <v>13681</v>
      </c>
      <c r="AB1" s="332" t="s">
        <v>13682</v>
      </c>
      <c r="AC1" s="332" t="s">
        <v>13683</v>
      </c>
      <c r="AD1" s="332" t="s">
        <v>13684</v>
      </c>
      <c r="AE1" s="332" t="s">
        <v>13685</v>
      </c>
      <c r="AF1" s="332" t="s">
        <v>540</v>
      </c>
    </row>
    <row r="2" spans="1:32" s="310" customFormat="1" ht="12">
      <c r="B2" s="329" t="s">
        <v>511</v>
      </c>
      <c r="C2" s="460" t="s">
        <v>36873</v>
      </c>
      <c r="D2" s="460"/>
      <c r="E2" s="460"/>
      <c r="F2" s="460"/>
      <c r="G2" s="328"/>
      <c r="H2" s="309"/>
      <c r="I2" s="329" t="s">
        <v>18</v>
      </c>
      <c r="J2" s="462">
        <v>0.15570000000000001</v>
      </c>
      <c r="K2" s="463"/>
      <c r="L2" s="334"/>
      <c r="M2" s="455"/>
      <c r="N2" s="455"/>
      <c r="O2" s="455"/>
      <c r="P2" s="455"/>
      <c r="Q2" s="334"/>
      <c r="R2" s="459"/>
      <c r="S2" s="458"/>
      <c r="T2" s="335">
        <f>SUBTOTAL(9,K5:K12)</f>
        <v>51456.84</v>
      </c>
      <c r="V2" s="336">
        <v>453850</v>
      </c>
      <c r="W2" s="337" t="e">
        <f>#REF!</f>
        <v>#REF!</v>
      </c>
      <c r="X2" s="336" t="e">
        <f>V2-W2</f>
        <v>#REF!</v>
      </c>
      <c r="Z2" s="453"/>
      <c r="AA2" s="338">
        <f>LARGE(N:N,AD2)</f>
        <v>488.4</v>
      </c>
      <c r="AB2" s="338" t="s">
        <v>13666</v>
      </c>
      <c r="AC2" s="339">
        <v>0.5</v>
      </c>
      <c r="AD2" s="338">
        <f>ROUND(COUNTIF(M3:M12,"&gt;0")*SUM($AC2:$AC$4),0)</f>
        <v>6</v>
      </c>
      <c r="AE2" s="340">
        <f>SUMIF(P:P,AB2,N:N)</f>
        <v>2724</v>
      </c>
      <c r="AF2" s="340">
        <f>AE2+AF3</f>
        <v>16990.8</v>
      </c>
    </row>
    <row r="3" spans="1:32" s="310" customFormat="1" ht="12">
      <c r="B3" s="329" t="s">
        <v>25670</v>
      </c>
      <c r="C3" s="457" t="s">
        <v>36874</v>
      </c>
      <c r="D3" s="457"/>
      <c r="E3" s="457"/>
      <c r="F3" s="457"/>
      <c r="G3" s="327"/>
      <c r="H3" s="341"/>
      <c r="I3" s="329" t="s">
        <v>536</v>
      </c>
      <c r="J3" s="461" t="s">
        <v>36872</v>
      </c>
      <c r="K3" s="461"/>
      <c r="L3" s="342"/>
      <c r="M3" s="454" t="s">
        <v>13687</v>
      </c>
      <c r="N3" s="454"/>
      <c r="O3" s="454"/>
      <c r="P3" s="454"/>
      <c r="Q3" s="342"/>
      <c r="R3" s="336" t="s">
        <v>1602</v>
      </c>
      <c r="S3" s="343">
        <v>6.2300000000000001E-2</v>
      </c>
      <c r="T3" s="336">
        <f>T2*S3</f>
        <v>3205.7611319999996</v>
      </c>
      <c r="V3" s="344">
        <v>5000</v>
      </c>
      <c r="W3" s="345" t="e">
        <f>IF(W2&lt;V2,W2*0.01,V3+ABS(X2))</f>
        <v>#REF!</v>
      </c>
      <c r="X3" s="346" t="s">
        <v>13592</v>
      </c>
      <c r="Z3" s="453"/>
      <c r="AA3" s="338">
        <f>LARGE(N:N,AD3)</f>
        <v>2008.8</v>
      </c>
      <c r="AB3" s="338" t="s">
        <v>13686</v>
      </c>
      <c r="AC3" s="339">
        <v>0.3</v>
      </c>
      <c r="AD3" s="338">
        <f>ROUND(COUNTIF(M4:M12,"&gt;0")*SUM($AC3:$AC$4),0)</f>
        <v>3</v>
      </c>
      <c r="AE3" s="340">
        <f>SUMIF(P:P,AB3,N:N)</f>
        <v>14266.8</v>
      </c>
      <c r="AF3" s="340">
        <f>AE3+AF4</f>
        <v>14266.8</v>
      </c>
    </row>
    <row r="4" spans="1:32" s="310" customFormat="1" ht="12">
      <c r="A4" s="310" t="s">
        <v>537</v>
      </c>
      <c r="B4" s="347" t="s">
        <v>538</v>
      </c>
      <c r="C4" s="347" t="s">
        <v>539</v>
      </c>
      <c r="D4" s="347" t="s">
        <v>551</v>
      </c>
      <c r="E4" s="347" t="s">
        <v>19</v>
      </c>
      <c r="F4" s="348" t="s">
        <v>550</v>
      </c>
      <c r="G4" s="347" t="s">
        <v>20</v>
      </c>
      <c r="H4" s="349" t="s">
        <v>13684</v>
      </c>
      <c r="I4" s="350" t="s">
        <v>1599</v>
      </c>
      <c r="J4" s="351" t="s">
        <v>13678</v>
      </c>
      <c r="K4" s="350" t="s">
        <v>540</v>
      </c>
      <c r="L4" s="352"/>
      <c r="M4" s="353" t="s">
        <v>13684</v>
      </c>
      <c r="N4" s="354" t="s">
        <v>541</v>
      </c>
      <c r="O4" s="355" t="s">
        <v>542</v>
      </c>
      <c r="P4" s="354" t="s">
        <v>13667</v>
      </c>
      <c r="Q4" s="352"/>
      <c r="R4" s="338" t="s">
        <v>1603</v>
      </c>
      <c r="S4" s="343" t="e">
        <f>T4/T2</f>
        <v>#VALUE!</v>
      </c>
      <c r="T4" s="337" t="str">
        <f>IFERROR(INDEX($K:$K,MATCH("ADMINISTRAÇÃO LOCAL",$F:$F,0)+1),"SEM ADM LOCAL")</f>
        <v>SEM ADM LOCAL</v>
      </c>
      <c r="Z4" s="453"/>
      <c r="AA4" s="338">
        <f>LARGE(N:N,AD4)</f>
        <v>16990.8</v>
      </c>
      <c r="AB4" s="338" t="s">
        <v>13679</v>
      </c>
      <c r="AC4" s="339">
        <v>0.2</v>
      </c>
      <c r="AD4" s="338">
        <f>ROUND(COUNTIF(M5:M12,"&gt;0")*SUM($AC$4:$AC4),0)</f>
        <v>1</v>
      </c>
      <c r="AE4" s="340">
        <f>SUMIF(P:P,AB4,N:N)</f>
        <v>0</v>
      </c>
      <c r="AF4" s="340">
        <f>AE4</f>
        <v>0</v>
      </c>
    </row>
    <row r="5" spans="1:32" s="330" customFormat="1" ht="12.75">
      <c r="A5" s="330" t="str">
        <f>CONCATENATE(C5,E5)</f>
        <v/>
      </c>
      <c r="B5" s="356">
        <v>1</v>
      </c>
      <c r="C5" s="357"/>
      <c r="D5" s="357"/>
      <c r="E5" s="357"/>
      <c r="F5" s="358" t="s">
        <v>25672</v>
      </c>
      <c r="G5" s="359"/>
      <c r="H5" s="360"/>
      <c r="I5" s="361"/>
      <c r="J5" s="362"/>
      <c r="K5" s="363">
        <f>SUM(K6:K11)</f>
        <v>17152.28</v>
      </c>
      <c r="L5" s="356"/>
      <c r="M5" s="364"/>
      <c r="N5" s="365"/>
      <c r="O5" s="366"/>
      <c r="P5" s="365"/>
      <c r="Q5" s="356"/>
    </row>
    <row r="6" spans="1:32" s="330" customFormat="1" ht="30" customHeight="1">
      <c r="A6" s="330" t="str">
        <f t="shared" ref="A6:A7" si="0">CONCATENATE(C6,E6)</f>
        <v>COMP4</v>
      </c>
      <c r="B6" s="356" t="s">
        <v>13583</v>
      </c>
      <c r="C6" s="357" t="s">
        <v>546</v>
      </c>
      <c r="D6" s="357" t="s">
        <v>13666</v>
      </c>
      <c r="E6" s="357">
        <v>4</v>
      </c>
      <c r="F6" s="367" t="str">
        <f>IFERROR(PROPER(
IF($C6="DER",INDEX(DER!$B:$B,MATCH($E6,DER!$A:$A,0)),
IF($C6="SINAPI",INDEX(CSINAPI!$B:$B,MATCH($E6,CSINAPI!$A:$A,0)),
IF($C6="CESAN",INDEX(CCESAN!$B:$B,MATCH($E6,CCESAN!$A:$A,0)),
IF($C6="SCORIO",INDEX(CSCORIO!$B:$B,MATCH($E6,CSCORIO!$A:$A,0)),
IF($C6="SICRO",INDEX(SICRO!$B:$B,MATCH($E6,SICRO!$A:$A,0)),
IF($C6="COMP",INDEX(COMPOSICAO!$B:$B,MATCH($E6,COMPOSICAO!$A:$A,0)),
""))))))),"*Verificar código*")</f>
        <v>Luminária Refletor Led Para Iluminação Pública, 1000 W. Fornecimento E Instalação.</v>
      </c>
      <c r="G6" s="359" t="str">
        <f>IFERROR(LOWER(
IF($C6="DER",INDEX(DER!$C:$C,MATCH($E6,DER!$A:$A,0)),
IF($C6="SINAPI",INDEX(CSINAPI!$C:$C,MATCH($E6,CSINAPI!$A:$A,0)),
IF($C6="CESAN",INDEX(CCESAN!$C:$C,MATCH($E6,CCESAN!$A:$A,0)),
IF($C6="SCORIO",INDEX(CSCORIO!$C:$C,MATCH($E6,CSCORIO!$A:$A,0)),
IF($C6="SICRO",INDEX(SICRO!$C:$C,MATCH($E6,SICRO!$A:$A,0)),
IF($C6="COMP",INDEX(COMPOSICAO!$H:$H,MATCH($E6,COMPOSICAO!$A:$A,0)),
""))))))),"")</f>
        <v xml:space="preserve">un </v>
      </c>
      <c r="H6" s="360">
        <f>VLOOKUP(B6,'MEMÓRIA DE CÁLCULO'!A:J,10,0)</f>
        <v>24</v>
      </c>
      <c r="I6" s="361">
        <f>IFERROR(
IF($C6="DER",INDEX(DER!$D:$D,MATCH($E6,DER!$A:$A,0)),
IF($C6="SINAPI",INDEX(CSINAPI!$D:$D,MATCH($E6,CSINAPI!$A:$A,0)),
IF($C6="CESAN",INDEX(CCESAN!$D:$D,MATCH($E6,CCESAN!$A:$A,0)),
IF($C6="SCORIO",INDEX(CSCORIO!$D:$D,MATCH($E6,CSCORIO!$A:$A,0)),
IF($C6="SICRO",INDEX(SICRO!$D:$D,MATCH($E6,SICRO!$A:$A,0)),
IF($C6="COMP",INDEX(COMPOSICAO!$I:$I,MATCH($E6,COMPOSICAO!$A:$A,0)),
0)))))),0)</f>
        <v>441.94000000000005</v>
      </c>
      <c r="J6" s="362">
        <f t="shared" ref="J6:J11" si="1">IFERROR(ROUND(I6*(1+$J$2),2),"")</f>
        <v>510.75</v>
      </c>
      <c r="K6" s="363">
        <f t="shared" ref="K6:K11" si="2">IFERROR(ROUND($J6*$H6,2),"")</f>
        <v>12258</v>
      </c>
      <c r="L6" s="356"/>
      <c r="M6" s="364">
        <f t="shared" ref="M6" si="3">H6</f>
        <v>24</v>
      </c>
      <c r="N6" s="365">
        <f t="shared" ref="N6" si="4">ROUND(M6*J6,2)</f>
        <v>12258</v>
      </c>
      <c r="O6" s="366">
        <f>N6/K12</f>
        <v>0.71465717677183449</v>
      </c>
      <c r="P6" s="365" t="str">
        <f t="shared" ref="P6" si="5">VLOOKUP(N6,$AA$2:$AB$4,2,1)</f>
        <v>B</v>
      </c>
      <c r="Q6" s="356"/>
    </row>
    <row r="7" spans="1:32" s="330" customFormat="1" ht="36.75" customHeight="1">
      <c r="A7" s="330" t="str">
        <f t="shared" si="0"/>
        <v>SINAPI105924</v>
      </c>
      <c r="B7" s="356" t="s">
        <v>13696</v>
      </c>
      <c r="C7" s="357" t="s">
        <v>545</v>
      </c>
      <c r="D7" s="357" t="s">
        <v>13666</v>
      </c>
      <c r="E7" s="357">
        <v>105924</v>
      </c>
      <c r="F7" s="367" t="str">
        <f>IFERROR(PROPER(
IF($C7="DER",INDEX(DER!$B:$B,MATCH($E7,DER!$A:$A,0)),
IF($C7="SINAPI",INDEX(CSINAPI!$B:$B,MATCH($E7,CSINAPI!$A:$A,0)),
IF($C7="CESAN",INDEX(CCESAN!$B:$B,MATCH($E7,CCESAN!$A:$A,0)),
IF($C7="SCORIO",INDEX(CSCORIO!$B:$B,MATCH($E7,CSCORIO!$A:$A,0)),
IF($C7="MERC",INDEX(MERCADO!$B:$B,MATCH($E7,MERCADO!$A:$A,0)),
IF($C7="COMP",INDEX(COMPOSICAO!$B:$B,MATCH($E7,COMPOSICAO!$A:$A,0)),
""))))))),"*Verificar código*")</f>
        <v>Substituição De Luminária Refletor Led Para Iluminação Pública (Não Inclui Fornecimento). Af_02/2025</v>
      </c>
      <c r="G7" s="359" t="str">
        <f>IFERROR(LOWER(
IF($C7="DER",INDEX(DER!$C:$C,MATCH($E7,DER!$A:$A,0)),
IF($C7="SINAPI",INDEX(CSINAPI!$C:$C,MATCH($E7,CSINAPI!$A:$A,0)),
IF($C7="CESAN",INDEX(CCESAN!$C:$C,MATCH($E7,CCESAN!$A:$A,0)),
IF($C7="SCORIO",INDEX(CSCORIO!$C:$C,MATCH($E7,CSCORIO!$A:$A,0)),
IF($C7="MERC",INDEX(MERCADO!$D:$D,MATCH($E7,MERCADO!$A:$A,0)),
IF($C7="COMP",INDEX(COMPOSICAO!$H:$H,MATCH($E7,COMPOSICAO!$A:$A,0)),
""))))))),"")</f>
        <v>un</v>
      </c>
      <c r="H7" s="360">
        <f>VLOOKUP(B7,'MEMÓRIA DE CÁLCULO'!A:J,10,0)</f>
        <v>24</v>
      </c>
      <c r="I7" s="361">
        <f>IFERROR(
IF($C7="DER",INDEX(DER!$D:$D,MATCH($E7,DER!$A:$A,0)),
IF($C7="SINAPI",INDEX(CSINAPI!$D:$D,MATCH($E7,CSINAPI!$A:$A,0)),
IF($C7="CESAN",INDEX(CCESAN!$D:$D,MATCH($E7,CCESAN!$A:$A,0)),
IF($C7="SCORIO",INDEX(CSCORIO!$D:$D,MATCH($E7,CSCORIO!$A:$A,0)),
IF($C7="SICRO",INDEX(SICRO!$D:$D,MATCH($E7,SICRO!$A:$A,0)),
IF($C7="COMP",INDEX(COMPOSICAO!$I:$I,MATCH($E7,COMPOSICAO!$A:$A,0)),
0)))))),0)</f>
        <v>17.61</v>
      </c>
      <c r="J7" s="362">
        <f t="shared" si="1"/>
        <v>20.350000000000001</v>
      </c>
      <c r="K7" s="363">
        <f t="shared" si="2"/>
        <v>488.4</v>
      </c>
      <c r="L7" s="356"/>
      <c r="M7" s="364">
        <f t="shared" ref="M7" si="6">H7</f>
        <v>24</v>
      </c>
      <c r="N7" s="365">
        <f t="shared" ref="N7" si="7">ROUND(M7*J7,2)</f>
        <v>488.4</v>
      </c>
      <c r="O7" s="366">
        <f>N7/$K12</f>
        <v>2.8474348599719687E-2</v>
      </c>
      <c r="P7" s="365" t="str">
        <f t="shared" ref="P7" si="8">VLOOKUP(N7,$AA$2:$AB$4,2,1)</f>
        <v>C</v>
      </c>
      <c r="Q7" s="356"/>
    </row>
    <row r="8" spans="1:32" s="330" customFormat="1" ht="30" customHeight="1">
      <c r="A8" s="330" t="str">
        <f t="shared" ref="A8:A11" si="9">CONCATENATE(C8,E8)</f>
        <v>COMP1</v>
      </c>
      <c r="B8" s="356" t="s">
        <v>14041</v>
      </c>
      <c r="C8" s="357" t="s">
        <v>546</v>
      </c>
      <c r="D8" s="357" t="s">
        <v>13666</v>
      </c>
      <c r="E8" s="357">
        <v>1</v>
      </c>
      <c r="F8" s="367" t="str">
        <f>IFERROR(PROPER(
IF($C8="DER",INDEX(DER!$B:$B,MATCH($E8,DER!$A:$A,0)),
IF($C8="SINAPI",INDEX(CSINAPI!$B:$B,MATCH($E8,CSINAPI!$A:$A,0)),
IF($C8="CESAN",INDEX(CCESAN!$B:$B,MATCH($E8,CCESAN!$A:$A,0)),
IF($C8="SCORIO",INDEX(CSCORIO!$B:$B,MATCH($E8,CSCORIO!$A:$A,0)),
IF($C8="SICRO",INDEX(SICRO!$B:$B,MATCH($E8,SICRO!$A:$A,0)),
IF($C8="COMP",INDEX(COMPOSICAO!$B:$B,MATCH($E8,COMPOSICAO!$A:$A,0)),
""))))))),"*Verificar código*")</f>
        <v>Conector Perfurante Cdp 1,50 - 10Mm X 10-70 Mm. Fornecimento E Instalação.</v>
      </c>
      <c r="G8" s="359" t="str">
        <f>IFERROR(LOWER(
IF($C8="DER",INDEX(DER!$C:$C,MATCH($E8,DER!$A:$A,0)),
IF($C8="SINAPI",INDEX(CSINAPI!$C:$C,MATCH($E8,CSINAPI!$A:$A,0)),
IF($C8="CESAN",INDEX(CCESAN!$C:$C,MATCH($E8,CCESAN!$A:$A,0)),
IF($C8="SCORIO",INDEX(CSCORIO!$C:$C,MATCH($E8,CSCORIO!$A:$A,0)),
IF($C8="SICRO",INDEX(SICRO!$C:$C,MATCH($E8,SICRO!$A:$A,0)),
IF($C8="COMP",INDEX(COMPOSICAO!$H:$H,MATCH($E8,COMPOSICAO!$A:$A,0)),
""))))))),"")</f>
        <v xml:space="preserve">un </v>
      </c>
      <c r="H8" s="360">
        <f>VLOOKUP(B8,'MEMÓRIA DE CÁLCULO'!A:J,10,0)</f>
        <v>72</v>
      </c>
      <c r="I8" s="361">
        <f>IFERROR(
IF($C8="DER",INDEX(DER!$D:$D,MATCH($E8,DER!$A:$A,0)),
IF($C8="SINAPI",INDEX(CSINAPI!$D:$D,MATCH($E8,CSINAPI!$A:$A,0)),
IF($C8="CESAN",INDEX(CCESAN!$D:$D,MATCH($E8,CCESAN!$A:$A,0)),
IF($C8="SCORIO",INDEX(CSCORIO!$D:$D,MATCH($E8,CSCORIO!$A:$A,0)),
IF($C8="SICRO",INDEX(SICRO!$D:$D,MATCH($E8,SICRO!$A:$A,0)),
IF($C8="COMP",INDEX(COMPOSICAO!$I:$I,MATCH($E8,COMPOSICAO!$A:$A,0)),
0)))))),0)</f>
        <v>24.14</v>
      </c>
      <c r="J8" s="362">
        <f t="shared" si="1"/>
        <v>27.9</v>
      </c>
      <c r="K8" s="363">
        <f t="shared" si="2"/>
        <v>2008.8</v>
      </c>
      <c r="L8" s="356"/>
      <c r="M8" s="364">
        <f>IF((COUNTIF($A$5:$A8,$A8))&gt;1,0,SUMIF(A:A,$A8,H:H))</f>
        <v>72</v>
      </c>
      <c r="N8" s="365">
        <f t="shared" ref="N8" si="10">ROUND(M8*J8,2)</f>
        <v>2008.8</v>
      </c>
      <c r="O8" s="366">
        <f>N8/$K12</f>
        <v>0.11711562544454732</v>
      </c>
      <c r="P8" s="365" t="str">
        <f t="shared" ref="P8" si="11">VLOOKUP(N8,$AA$2:$AB$4,2,1)</f>
        <v>B</v>
      </c>
      <c r="Q8" s="356"/>
    </row>
    <row r="9" spans="1:32" s="330" customFormat="1" ht="30" customHeight="1">
      <c r="A9" s="330" t="str">
        <f t="shared" si="9"/>
        <v>SINAPI91926</v>
      </c>
      <c r="B9" s="356" t="s">
        <v>25666</v>
      </c>
      <c r="C9" s="357" t="s">
        <v>545</v>
      </c>
      <c r="D9" s="357" t="s">
        <v>13584</v>
      </c>
      <c r="E9" s="357">
        <v>91926</v>
      </c>
      <c r="F9" s="367" t="str">
        <f>IFERROR(PROPER(
IF($C9="DER",INDEX(DER!$B:$B,MATCH($E9,DER!$A:$A,0)),
IF($C9="SINAPI",INDEX(CSINAPI!$B:$B,MATCH($E9,CSINAPI!$A:$A,0)),
IF($C9="CESAN",INDEX(CCESAN!$B:$B,MATCH($E9,CCESAN!$A:$A,0)),
IF($C9="SCORIO",INDEX(CSCORIO!$B:$B,MATCH($E9,CSCORIO!$A:$A,0)),
IF($C9="SICRO",INDEX(SICRO!$B:$B,MATCH($E9,SICRO!$A:$A,0)),
IF($C9="COMP",INDEX(COMPOSICAO!$B:$B,MATCH($E9,COMPOSICAO!$A:$A,0)),
""))))))),"*Verificar código*")</f>
        <v>Cabo De Cobre Flexível Isolado, 2,5 Mm², Anti-Chama 450/750 V, Para Circuitos Terminais - Fornecimento E Instalação. Af_03/2023</v>
      </c>
      <c r="G9" s="359" t="str">
        <f>IFERROR(LOWER(
IF($C9="DER",INDEX(DER!$C:$C,MATCH($E9,DER!$A:$A,0)),
IF($C9="SINAPI",INDEX(CSINAPI!$C:$C,MATCH($E9,CSINAPI!$A:$A,0)),
IF($C9="CESAN",INDEX(CCESAN!$C:$C,MATCH($E9,CCESAN!$A:$A,0)),
IF($C9="SCORIO",INDEX(CSCORIO!$C:$C,MATCH($E9,CSCORIO!$A:$A,0)),
IF($C9="SICRO",INDEX(SICRO!$C:$C,MATCH($E9,SICRO!$A:$A,0)),
IF($C9="COMP",INDEX(COMPOSICAO!$H:$H,MATCH($E9,COMPOSICAO!$A:$A,0)),
""))))))),"")</f>
        <v>m</v>
      </c>
      <c r="H9" s="360">
        <f>VLOOKUP(B9,'MEMÓRIA DE CÁLCULO'!A:J,10,0)</f>
        <v>200</v>
      </c>
      <c r="I9" s="361">
        <f>IFERROR(
IF($C9="DER",INDEX(DER!$D:$D,MATCH($E9,DER!$A:$A,0)),
IF($C9="SINAPI",INDEX(CSINAPI!$D:$D,MATCH($E9,CSINAPI!$A:$A,0)),
IF($C9="CESAN",INDEX(CCESAN!$D:$D,MATCH($E9,CCESAN!$A:$A,0)),
IF($C9="SCORIO",INDEX(CSCORIO!$D:$D,MATCH($E9,CSCORIO!$A:$A,0)),
IF($C9="SICRO",INDEX(SICRO!$D:$D,MATCH($E9,SICRO!$A:$A,0)),
IF($C9="COMP",INDEX(COMPOSICAO!$I:$I,MATCH($E9,COMPOSICAO!$A:$A,0)),
0)))))),0)</f>
        <v>5.85</v>
      </c>
      <c r="J9" s="362">
        <f t="shared" si="1"/>
        <v>6.76</v>
      </c>
      <c r="K9" s="363">
        <f t="shared" si="2"/>
        <v>1352</v>
      </c>
      <c r="L9" s="356"/>
      <c r="M9" s="364">
        <f>IF((COUNTIF($A$5:$A9,$A9))&gt;1,0,SUMIF(A:A,$A9,H:H))</f>
        <v>200</v>
      </c>
      <c r="N9" s="365">
        <f t="shared" ref="N9" si="12">ROUND(M9*J9,2)</f>
        <v>1352</v>
      </c>
      <c r="O9" s="366">
        <f>N9/$K12</f>
        <v>7.8823340104056144E-2</v>
      </c>
      <c r="P9" s="365" t="str">
        <f t="shared" ref="P9" si="13">VLOOKUP(N9,$AA$2:$AB$4,2,1)</f>
        <v>C</v>
      </c>
      <c r="Q9" s="356"/>
    </row>
    <row r="10" spans="1:32" s="330" customFormat="1" ht="30" customHeight="1">
      <c r="A10" s="330" t="str">
        <f t="shared" si="9"/>
        <v>COMP3</v>
      </c>
      <c r="B10" s="356" t="s">
        <v>25667</v>
      </c>
      <c r="C10" s="357" t="s">
        <v>546</v>
      </c>
      <c r="D10" s="357" t="s">
        <v>13666</v>
      </c>
      <c r="E10" s="357">
        <v>3</v>
      </c>
      <c r="F10" s="367" t="str">
        <f>IFERROR(PROPER(
IF($C10="DER",INDEX(DER!$B:$B,MATCH($E10,DER!$A:$A,0)),
IF($C10="SINAPI",INDEX(CSINAPI!$B:$B,MATCH($E10,CSINAPI!$A:$A,0)),
IF($C10="CESAN",INDEX(CCESAN!$B:$B,MATCH($E10,CCESAN!$A:$A,0)),
IF($C10="SCORIO",INDEX(CSCORIO!$B:$B,MATCH($E10,CSCORIO!$A:$A,0)),
IF($C10="SICRO",INDEX(SICRO!$B:$B,MATCH($E10,SICRO!$A:$A,0)),
IF($C10="COMP",INDEX(COMPOSICAO!$B:$B,MATCH($E10,COMPOSICAO!$A:$A,0)),
""))))))),"*Verificar código*")</f>
        <v>Fita Isolante De Borracha Autofusão, Uso Até 69Kv (Alta Tensão). Fornecimento E Instalação.</v>
      </c>
      <c r="G10" s="359" t="str">
        <f>IFERROR(LOWER(
IF($C10="DER",INDEX(DER!$C:$C,MATCH($E10,DER!$A:$A,0)),
IF($C10="SINAPI",INDEX(CSINAPI!$C:$C,MATCH($E10,CSINAPI!$A:$A,0)),
IF($C10="CESAN",INDEX(CCESAN!$C:$C,MATCH($E10,CCESAN!$A:$A,0)),
IF($C10="SCORIO",INDEX(CSCORIO!$C:$C,MATCH($E10,CSCORIO!$A:$A,0)),
IF($C10="SICRO",INDEX(SICRO!$C:$C,MATCH($E10,SICRO!$A:$A,0)),
IF($C10="COMP",INDEX(COMPOSICAO!$H:$H,MATCH($E10,COMPOSICAO!$A:$A,0)),
""))))))),"")</f>
        <v>m</v>
      </c>
      <c r="H10" s="360">
        <f>VLOOKUP(B10,'MEMÓRIA DE CÁLCULO'!A:J,10,0)</f>
        <v>40</v>
      </c>
      <c r="I10" s="361">
        <f>IFERROR(
IF($C10="DER",INDEX(DER!$D:$D,MATCH($E10,DER!$A:$A,0)),
IF($C10="SINAPI",INDEX(CSINAPI!$D:$D,MATCH($E10,CSINAPI!$A:$A,0)),
IF($C10="CESAN",INDEX(CCESAN!$D:$D,MATCH($E10,CCESAN!$A:$A,0)),
IF($C10="SCORIO",INDEX(CSCORIO!$D:$D,MATCH($E10,CSCORIO!$A:$A,0)),
IF($C10="SICRO",INDEX(SICRO!$D:$D,MATCH($E10,SICRO!$A:$A,0)),
IF($C10="COMP",INDEX(COMPOSICAO!$I:$I,MATCH($E10,COMPOSICAO!$A:$A,0)),
0)))))),0)</f>
        <v>19.11</v>
      </c>
      <c r="J10" s="362">
        <f t="shared" si="1"/>
        <v>22.09</v>
      </c>
      <c r="K10" s="363">
        <f t="shared" si="2"/>
        <v>883.6</v>
      </c>
      <c r="L10" s="356"/>
      <c r="M10" s="364">
        <f>IF((COUNTIF($A$5:$A10,$A10))&gt;1,0,SUMIF(A:A,$A10,H:H))</f>
        <v>40</v>
      </c>
      <c r="N10" s="365">
        <f t="shared" ref="N10:N11" si="14">ROUND(M10*J10,2)</f>
        <v>883.6</v>
      </c>
      <c r="O10" s="366">
        <f>N10/$K12</f>
        <v>5.1515017245520718E-2</v>
      </c>
      <c r="P10" s="365" t="str">
        <f t="shared" ref="P10:P11" si="15">VLOOKUP(N10,$AA$2:$AB$4,2,1)</f>
        <v>C</v>
      </c>
      <c r="Q10" s="356"/>
    </row>
    <row r="11" spans="1:32" s="330" customFormat="1" ht="30" customHeight="1">
      <c r="A11" s="330" t="str">
        <f t="shared" si="9"/>
        <v>DER150918</v>
      </c>
      <c r="B11" s="356" t="s">
        <v>25668</v>
      </c>
      <c r="C11" s="357" t="s">
        <v>1464</v>
      </c>
      <c r="D11" s="357" t="s">
        <v>13666</v>
      </c>
      <c r="E11" s="357">
        <v>150918</v>
      </c>
      <c r="F11" s="367" t="str">
        <f>IFERROR(PROPER(
IF($C11="DER",INDEX(DER!$B:$B,MATCH($E11,DER!$A:$A,0)),
IF($C11="SINAPI",INDEX(CSINAPI!$B:$B,MATCH($E11,CSINAPI!$A:$A,0)),
IF($C11="CESAN",INDEX(CCESAN!$B:$B,MATCH($E11,CCESAN!$A:$A,0)),
IF($C11="SCORIO",INDEX(CSCORIO!$B:$B,MATCH($E11,CSCORIO!$A:$A,0)),
IF($C11="MERC",INDEX(MERCADO!$B:$B,MATCH($E11,MERCADO!$A:$A,0)),
IF($C11="COMP",INDEX(COMPOSICAO!$B:$B,MATCH($E11,COMPOSICAO!$A:$A,0)),
""))))))),"*Verificar código*")</f>
        <v>Fita Isolante Em Rolo De 19Mm X 20 M, Número 33 Scoth Ou Equivalente</v>
      </c>
      <c r="G11" s="359" t="str">
        <f>IFERROR(LOWER(
IF($C11="DER",INDEX(DER!$C:$C,MATCH($E11,DER!$A:$A,0)),
IF($C11="SINAPI",INDEX(CSINAPI!$C:$C,MATCH($E11,CSINAPI!$A:$A,0)),
IF($C11="CESAN",INDEX(CCESAN!$C:$C,MATCH($E11,CCESAN!$A:$A,0)),
IF($C11="SCORIO",INDEX(CSCORIO!$C:$C,MATCH($E11,CSCORIO!$A:$A,0)),
IF($C11="MERC",INDEX(MERCADO!$D:$D,MATCH($E11,MERCADO!$A:$A,0)),
IF($C11="COMP",INDEX(COMPOSICAO!$H:$H,MATCH($E11,COMPOSICAO!$A:$A,0)),
""))))))),"")</f>
        <v>und</v>
      </c>
      <c r="H11" s="360">
        <f>VLOOKUP(B11,'MEMÓRIA DE CÁLCULO'!A:J,10,0)</f>
        <v>4</v>
      </c>
      <c r="I11" s="361">
        <f>IFERROR(
IF($C11="DER",INDEX(DER!$D:$D,MATCH($E11,DER!$A:$A,0)),
IF($C11="SINAPI",INDEX(CSINAPI!$D:$D,MATCH($E11,CSINAPI!$A:$A,0)),
IF($C11="CESAN",INDEX(CCESAN!$D:$D,MATCH($E11,CCESAN!$A:$A,0)),
IF($C11="SCORIO",INDEX(CSCORIO!$D:$D,MATCH($E11,CSCORIO!$A:$A,0)),
IF($C11="SICRO",INDEX(SICRO!$D:$D,MATCH($E11,SICRO!$A:$A,0)),
IF($C11="COMP",INDEX(COMPOSICAO!$I:$I,MATCH($E11,COMPOSICAO!$A:$A,0)),
0)))))),0)</f>
        <v>34.93</v>
      </c>
      <c r="J11" s="362">
        <f t="shared" si="1"/>
        <v>40.369999999999997</v>
      </c>
      <c r="K11" s="363">
        <f t="shared" si="2"/>
        <v>161.47999999999999</v>
      </c>
      <c r="L11" s="356"/>
      <c r="M11" s="364">
        <f t="shared" ref="M11" si="16">H11</f>
        <v>4</v>
      </c>
      <c r="N11" s="365">
        <f t="shared" si="14"/>
        <v>161.47999999999999</v>
      </c>
      <c r="O11" s="366" t="e">
        <f>N11/G17</f>
        <v>#DIV/0!</v>
      </c>
      <c r="P11" s="365" t="e">
        <f t="shared" si="15"/>
        <v>#N/A</v>
      </c>
      <c r="Q11" s="356"/>
    </row>
    <row r="12" spans="1:32" s="330" customFormat="1" ht="12.75">
      <c r="A12" s="330" t="str">
        <f>CONCATENATE(C12,E12)</f>
        <v/>
      </c>
      <c r="B12" s="452" t="s">
        <v>25673</v>
      </c>
      <c r="C12" s="452"/>
      <c r="D12" s="452"/>
      <c r="E12" s="452"/>
      <c r="F12" s="452"/>
      <c r="G12" s="452"/>
      <c r="H12" s="452"/>
      <c r="I12" s="452"/>
      <c r="J12" s="368" t="s">
        <v>25671</v>
      </c>
      <c r="K12" s="363">
        <f>ROUND(SUM(K5),2)</f>
        <v>17152.28</v>
      </c>
      <c r="L12" s="356"/>
      <c r="M12" s="364"/>
      <c r="N12" s="365">
        <f>ROUND(SUM(N6:N10),2)</f>
        <v>16990.8</v>
      </c>
      <c r="O12" s="366">
        <f>N12/K12</f>
        <v>0.99058550816567825</v>
      </c>
      <c r="P12" s="365"/>
      <c r="Q12" s="331"/>
    </row>
    <row r="13" spans="1:32" ht="18.75" customHeight="1">
      <c r="B13" s="372"/>
      <c r="C13" s="372"/>
      <c r="D13" s="372"/>
      <c r="E13" s="372"/>
      <c r="H13" s="372"/>
    </row>
    <row r="14" spans="1:32" ht="18.75" customHeight="1" thickBot="1">
      <c r="B14" s="372"/>
      <c r="C14" s="372"/>
      <c r="D14" s="372"/>
      <c r="E14" s="372"/>
      <c r="F14" s="384"/>
      <c r="G14" s="31"/>
      <c r="H14" s="372" t="s">
        <v>36871</v>
      </c>
      <c r="I14" s="31"/>
      <c r="J14" s="31"/>
      <c r="K14" s="31"/>
    </row>
    <row r="15" spans="1:32" ht="15">
      <c r="B15" s="372"/>
      <c r="C15" s="372"/>
      <c r="D15" s="372"/>
      <c r="E15" s="372"/>
      <c r="F15" s="385" t="s">
        <v>26388</v>
      </c>
      <c r="G15" s="388"/>
      <c r="H15" s="31"/>
      <c r="I15" s="31"/>
      <c r="J15" s="372"/>
      <c r="K15" s="372"/>
    </row>
    <row r="16" spans="1:32" s="369" customFormat="1" ht="15">
      <c r="A16" s="372"/>
      <c r="B16" s="372"/>
      <c r="C16" s="372"/>
      <c r="D16" s="372"/>
      <c r="E16" s="372"/>
      <c r="F16" s="381" t="s">
        <v>26389</v>
      </c>
      <c r="G16" s="386"/>
      <c r="H16" s="31"/>
      <c r="I16" s="31"/>
      <c r="J16" s="372"/>
      <c r="K16" s="372"/>
      <c r="L16" s="373"/>
      <c r="M16" s="374"/>
      <c r="N16" s="320"/>
      <c r="O16" s="390"/>
      <c r="P16" s="371"/>
      <c r="Q16" s="370"/>
    </row>
    <row r="17" spans="1:17" s="394" customFormat="1" ht="15">
      <c r="A17" s="372"/>
      <c r="B17" s="372"/>
      <c r="C17" s="372"/>
      <c r="D17" s="372"/>
      <c r="E17" s="372"/>
      <c r="F17" s="382" t="s">
        <v>26390</v>
      </c>
      <c r="G17" s="387"/>
      <c r="H17" s="31"/>
      <c r="I17" s="31"/>
      <c r="J17" s="377"/>
      <c r="K17" s="323"/>
      <c r="L17" s="373"/>
      <c r="M17" s="374"/>
      <c r="N17" s="320"/>
      <c r="O17" s="391"/>
      <c r="P17" s="392"/>
      <c r="Q17" s="393"/>
    </row>
    <row r="18" spans="1:17" ht="18.75" customHeight="1">
      <c r="B18" s="372"/>
      <c r="C18" s="372"/>
      <c r="D18" s="372"/>
      <c r="E18" s="372"/>
    </row>
    <row r="19" spans="1:17" ht="18.75" customHeight="1">
      <c r="B19" s="372"/>
      <c r="C19" s="372"/>
      <c r="D19" s="372"/>
      <c r="E19" s="372"/>
    </row>
    <row r="20" spans="1:17" ht="18.75" customHeight="1">
      <c r="B20" s="389"/>
    </row>
  </sheetData>
  <autoFilter ref="B4:P12" xr:uid="{00000000-0009-0000-0000-00000B000000}"/>
  <mergeCells count="11">
    <mergeCell ref="B12:I12"/>
    <mergeCell ref="Z1:Z4"/>
    <mergeCell ref="M3:P3"/>
    <mergeCell ref="M1:P2"/>
    <mergeCell ref="B1:K1"/>
    <mergeCell ref="C3:F3"/>
    <mergeCell ref="S1:S2"/>
    <mergeCell ref="R1:R2"/>
    <mergeCell ref="C2:F2"/>
    <mergeCell ref="J3:K3"/>
    <mergeCell ref="J2:K2"/>
  </mergeCells>
  <phoneticPr fontId="44" type="noConversion"/>
  <conditionalFormatting sqref="M5:P11 B5:K11">
    <cfRule type="expression" dxfId="31" priority="9114">
      <formula>IFERROR($F5,TRUE)</formula>
    </cfRule>
  </conditionalFormatting>
  <conditionalFormatting sqref="O5:O11">
    <cfRule type="expression" dxfId="30" priority="9182">
      <formula>IFERROR($F5,TRUE)</formula>
    </cfRule>
  </conditionalFormatting>
  <conditionalFormatting sqref="M5:P5 J12:K12 B12 M8:P10 M12:P12 B5:K11">
    <cfRule type="expression" dxfId="29" priority="6874">
      <formula>IF(AND($C5="",$E5=""),TRUE,FALSE)</formula>
    </cfRule>
  </conditionalFormatting>
  <conditionalFormatting sqref="S4:T4">
    <cfRule type="cellIs" dxfId="28" priority="16782" operator="lessThan">
      <formula>S$3</formula>
    </cfRule>
    <cfRule type="cellIs" dxfId="27" priority="16783" operator="greaterThan">
      <formula>S$3</formula>
    </cfRule>
  </conditionalFormatting>
  <conditionalFormatting sqref="H5:H11 B5:E11">
    <cfRule type="expression" dxfId="26" priority="9003">
      <formula>IF(OR($C5&lt;&gt;"",$E5&lt;&gt;""),TRUE,FALSE)</formula>
    </cfRule>
  </conditionalFormatting>
  <conditionalFormatting sqref="J5:J12">
    <cfRule type="expression" dxfId="25" priority="6875">
      <formula>IF(OR($C5&lt;&gt;"",$E5&lt;&gt;""),TRUE,FALSE)</formula>
    </cfRule>
  </conditionalFormatting>
  <conditionalFormatting sqref="I5:I11 F5:G11">
    <cfRule type="expression" dxfId="24" priority="6876">
      <formula>IF($F5="*VERIFICAR CÓDIGO*",TRUE,FALSE)</formula>
    </cfRule>
  </conditionalFormatting>
  <conditionalFormatting sqref="P5:P12">
    <cfRule type="cellIs" dxfId="23" priority="6544" operator="equal">
      <formula>"C"</formula>
    </cfRule>
    <cfRule type="cellIs" dxfId="22" priority="6545" operator="equal">
      <formula>"A"</formula>
    </cfRule>
    <cfRule type="cellIs" dxfId="21" priority="6598" operator="equal">
      <formula>"B"</formula>
    </cfRule>
  </conditionalFormatting>
  <conditionalFormatting sqref="I5:I11">
    <cfRule type="expression" dxfId="20" priority="17388">
      <formula>IF((SUMIF(A:A,A5,I:I)/COUNTIF(A:A,A5))&lt;&gt;I5,TRUE,FALSE)</formula>
    </cfRule>
  </conditionalFormatting>
  <conditionalFormatting sqref="P5">
    <cfRule type="cellIs" dxfId="19" priority="4380" operator="equal">
      <formula>"C"</formula>
    </cfRule>
    <cfRule type="cellIs" dxfId="18" priority="4381" operator="equal">
      <formula>"A"</formula>
    </cfRule>
    <cfRule type="cellIs" dxfId="17" priority="4382" operator="equal">
      <formula>"B"</formula>
    </cfRule>
  </conditionalFormatting>
  <conditionalFormatting sqref="M6:P7 O7:O10 M11:P11">
    <cfRule type="expression" dxfId="16" priority="17751">
      <formula>IF(AND($C6="",#REF!=""),TRUE,FALSE)</formula>
    </cfRule>
  </conditionalFormatting>
  <conditionalFormatting sqref="M12:P12 J12:K12 B12">
    <cfRule type="expression" dxfId="15" priority="23479">
      <formula>IFERROR($J12,TRUE)</formula>
    </cfRule>
  </conditionalFormatting>
  <conditionalFormatting sqref="O12">
    <cfRule type="expression" dxfId="14" priority="23484">
      <formula>IFERROR($J12,TRUE)</formula>
    </cfRule>
  </conditionalFormatting>
  <conditionalFormatting sqref="B12 J12">
    <cfRule type="expression" dxfId="13" priority="23487">
      <formula>IF($J12="*VERIFICAR CÓDIGO*",TRUE,FALSE)</formula>
    </cfRule>
  </conditionalFormatting>
  <conditionalFormatting sqref="E8">
    <cfRule type="expression" dxfId="12" priority="32504">
      <formula>IF((COUNTIF($A$5:$A28,A8))&gt;1,TRUE,FALSE)</formula>
    </cfRule>
  </conditionalFormatting>
  <conditionalFormatting sqref="D9:D11">
    <cfRule type="expression" dxfId="11" priority="32699">
      <formula>IF((COUNTIF($A$5:$A62,XFD9))&gt;1,TRUE,FALSE)</formula>
    </cfRule>
  </conditionalFormatting>
  <conditionalFormatting sqref="E7 D7:D8 E11">
    <cfRule type="expression" dxfId="10" priority="32745">
      <formula>IF((COUNTIF($A$5:$A59,XFD7))&gt;1,TRUE,FALSE)</formula>
    </cfRule>
  </conditionalFormatting>
  <conditionalFormatting sqref="D6">
    <cfRule type="expression" dxfId="9" priority="32789">
      <formula>IF((COUNTIF($A$5:$A57,XFD6))&gt;1,TRUE,FALSE)</formula>
    </cfRule>
  </conditionalFormatting>
  <conditionalFormatting sqref="E9:E10">
    <cfRule type="expression" dxfId="8" priority="32813">
      <formula>IF((COUNTIF($A$5:$A24,A9))&gt;1,TRUE,FALSE)</formula>
    </cfRule>
  </conditionalFormatting>
  <conditionalFormatting sqref="E9:E10">
    <cfRule type="expression" dxfId="7" priority="32814">
      <formula>IF((COUNTIF($A$5:$A33,A9))&gt;1,TRUE,FALSE)</formula>
    </cfRule>
  </conditionalFormatting>
  <conditionalFormatting sqref="E6">
    <cfRule type="expression" dxfId="6" priority="32815">
      <formula>IF((COUNTIF($A$5:$A19,A6))&gt;1,TRUE,FALSE)</formula>
    </cfRule>
  </conditionalFormatting>
  <conditionalFormatting sqref="E6">
    <cfRule type="expression" dxfId="5" priority="32816">
      <formula>IF((COUNTIF($A$5:$A28,A6))&gt;1,TRUE,FALSE)</formula>
    </cfRule>
  </conditionalFormatting>
  <conditionalFormatting sqref="E8">
    <cfRule type="expression" dxfId="4" priority="32817">
      <formula>IF((COUNTIF($A$5:$A19,A8))&gt;1,TRUE,FALSE)</formula>
    </cfRule>
  </conditionalFormatting>
  <conditionalFormatting sqref="E5">
    <cfRule type="expression" dxfId="3" priority="32819">
      <formula>IF((COUNTIF($A$5:$A39,A5))&gt;1,TRUE,FALSE)</formula>
    </cfRule>
  </conditionalFormatting>
  <conditionalFormatting sqref="E6">
    <cfRule type="expression" dxfId="2" priority="32820">
      <formula>IF((COUNTIF($A$5:$A56,A6))&gt;1,TRUE,FALSE)</formula>
    </cfRule>
  </conditionalFormatting>
  <dataValidations count="3">
    <dataValidation type="list" errorStyle="warning" allowBlank="1" showInputMessage="1" showErrorMessage="1" error="Selecionar Referencial compatível" sqref="I3:J3 AG1:XFD2 AA1:AF1 V1:X2 R1:T2" xr:uid="{00000000-0002-0000-0B00-000000000000}">
      <formula1>DADOS</formula1>
    </dataValidation>
    <dataValidation type="list" allowBlank="1" showInputMessage="1" showErrorMessage="1" error="Selecionar Referencial compatível" sqref="D5 C5:C11" xr:uid="{00000000-0002-0000-0B00-000001000000}">
      <formula1>DADOS</formula1>
    </dataValidation>
    <dataValidation type="list" allowBlank="1" showInputMessage="1" showErrorMessage="1" errorTitle="Entrar informação" error="Defina o Tipo:_x000a_I = Insumo_x000a_C = Composição" sqref="D6:D11" xr:uid="{8E30B9B6-DB5B-4858-9711-D23650FB4302}">
      <formula1>ETAPA</formula1>
    </dataValidation>
  </dataValidations>
  <printOptions horizontalCentered="1"/>
  <pageMargins left="0.19685039370078741" right="0.19685039370078741" top="1.5748031496062993" bottom="0.39370078740157483" header="0" footer="0.19685039370078741"/>
  <pageSetup paperSize="9" scale="80" fitToHeight="0" pageOrder="overThenDown" orientation="landscape" useFirstPageNumber="1" r:id="rId1"/>
  <headerFooter scaleWithDoc="0">
    <oddHeader xml:space="preserve">&amp;C
&amp;G
</oddHeader>
  </headerFooter>
  <rowBreaks count="1" manualBreakCount="1">
    <brk id="17" min="1" max="10"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076" r:id="rId5" name="Button 4">
              <controlPr defaultSize="0" print="0" autoFill="0" autoPict="0" macro="[0]!ESPELHO" altText="Gerar planilha para licitação">
                <anchor moveWithCells="1">
                  <from>
                    <xdr:col>14</xdr:col>
                    <xdr:colOff>295275</xdr:colOff>
                    <xdr:row>0</xdr:row>
                    <xdr:rowOff>114300</xdr:rowOff>
                  </from>
                  <to>
                    <xdr:col>15</xdr:col>
                    <xdr:colOff>514350</xdr:colOff>
                    <xdr:row>2</xdr:row>
                    <xdr:rowOff>19050</xdr:rowOff>
                  </to>
                </anchor>
              </controlPr>
            </control>
          </mc:Choice>
        </mc:AlternateContent>
        <mc:AlternateContent xmlns:mc="http://schemas.openxmlformats.org/markup-compatibility/2006">
          <mc:Choice Requires="x14">
            <control shapeId="3078" r:id="rId6" name="Button 6">
              <controlPr defaultSize="0" print="0" autoFill="0" autoPict="0" macro="[0]!OCULTAR" altText="Gerar planilha para licitação">
                <anchor moveWithCells="1">
                  <from>
                    <xdr:col>13</xdr:col>
                    <xdr:colOff>371475</xdr:colOff>
                    <xdr:row>0</xdr:row>
                    <xdr:rowOff>114300</xdr:rowOff>
                  </from>
                  <to>
                    <xdr:col>14</xdr:col>
                    <xdr:colOff>247650</xdr:colOff>
                    <xdr:row>2</xdr:row>
                    <xdr:rowOff>19050</xdr:rowOff>
                  </to>
                </anchor>
              </controlPr>
            </control>
          </mc:Choice>
        </mc:AlternateContent>
        <mc:AlternateContent xmlns:mc="http://schemas.openxmlformats.org/markup-compatibility/2006">
          <mc:Choice Requires="x14">
            <control shapeId="3079" r:id="rId7" name="Button 7">
              <controlPr defaultSize="0" print="0" autoFill="0" autoPict="0" macro="[0]!EXIBIR" altText="Gerar planilha para licitação">
                <anchor moveWithCells="1">
                  <from>
                    <xdr:col>12</xdr:col>
                    <xdr:colOff>161925</xdr:colOff>
                    <xdr:row>0</xdr:row>
                    <xdr:rowOff>114300</xdr:rowOff>
                  </from>
                  <to>
                    <xdr:col>13</xdr:col>
                    <xdr:colOff>304800</xdr:colOff>
                    <xdr:row>2</xdr:row>
                    <xdr:rowOff>19050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5">
    <pageSetUpPr fitToPage="1"/>
  </sheetPr>
  <dimension ref="A1:WPW158"/>
  <sheetViews>
    <sheetView topLeftCell="B1" zoomScaleNormal="100" zoomScaleSheetLayoutView="100" zoomScalePageLayoutView="90" workbookViewId="0">
      <selection activeCell="D21" sqref="D21"/>
    </sheetView>
  </sheetViews>
  <sheetFormatPr defaultColWidth="9" defaultRowHeight="14.25"/>
  <cols>
    <col min="1" max="1" width="9.875" style="65" customWidth="1"/>
    <col min="2" max="2" width="9.875" style="61" customWidth="1"/>
    <col min="3" max="3" width="11.25" style="61" bestFit="1" customWidth="1"/>
    <col min="4" max="4" width="57.625" style="60" customWidth="1"/>
    <col min="5" max="5" width="9.625" style="61" customWidth="1"/>
    <col min="6" max="6" width="9.625" style="67" customWidth="1"/>
    <col min="7" max="7" width="10.75" style="62" customWidth="1"/>
    <col min="8" max="8" width="12.375" style="38" customWidth="1"/>
  </cols>
  <sheetData>
    <row r="1" spans="1:15987" ht="15">
      <c r="A1" s="465" t="s">
        <v>13597</v>
      </c>
      <c r="B1" s="465"/>
      <c r="C1" s="465"/>
      <c r="D1" s="465"/>
      <c r="E1" s="465"/>
      <c r="F1" s="465"/>
      <c r="G1" s="465"/>
      <c r="H1" s="465"/>
    </row>
    <row r="2" spans="1:15987">
      <c r="A2" s="132" t="s">
        <v>511</v>
      </c>
      <c r="B2" s="466" t="s">
        <v>14065</v>
      </c>
      <c r="C2" s="467"/>
      <c r="D2" s="467"/>
      <c r="E2" s="133"/>
      <c r="F2" s="134"/>
      <c r="G2" s="135" t="s">
        <v>18</v>
      </c>
      <c r="H2" s="136">
        <v>0.3453</v>
      </c>
    </row>
    <row r="3" spans="1:15987" ht="30.75" customHeight="1">
      <c r="A3" s="132" t="s">
        <v>13598</v>
      </c>
      <c r="B3" s="467" t="s">
        <v>14066</v>
      </c>
      <c r="C3" s="467"/>
      <c r="D3" s="467"/>
      <c r="E3" s="133" t="s">
        <v>13599</v>
      </c>
      <c r="F3" s="137" t="s">
        <v>13603</v>
      </c>
      <c r="G3" s="132" t="s">
        <v>536</v>
      </c>
      <c r="H3" s="138" t="s">
        <v>13697</v>
      </c>
    </row>
    <row r="4" spans="1:15987" ht="29.25" customHeight="1">
      <c r="A4" s="33" t="s">
        <v>538</v>
      </c>
      <c r="B4" s="33" t="s">
        <v>539</v>
      </c>
      <c r="C4" s="33" t="s">
        <v>19</v>
      </c>
      <c r="D4" s="34" t="s">
        <v>550</v>
      </c>
      <c r="E4" s="33" t="s">
        <v>20</v>
      </c>
      <c r="F4" s="35" t="s">
        <v>13684</v>
      </c>
      <c r="G4" s="36" t="s">
        <v>13678</v>
      </c>
      <c r="H4" s="68" t="s">
        <v>540</v>
      </c>
    </row>
    <row r="5" spans="1:15987" s="141" customFormat="1" ht="15">
      <c r="A5" s="65">
        <v>1</v>
      </c>
      <c r="B5" s="121"/>
      <c r="C5" s="121"/>
      <c r="D5" s="122" t="s">
        <v>543</v>
      </c>
      <c r="E5" s="123"/>
      <c r="F5" s="124"/>
      <c r="G5" s="125"/>
      <c r="H5" s="198">
        <f>SUM(H6:H8)</f>
        <v>8080.0300000000007</v>
      </c>
    </row>
    <row r="6" spans="1:15987">
      <c r="A6" s="65" t="s">
        <v>13583</v>
      </c>
      <c r="B6" s="121" t="s">
        <v>23</v>
      </c>
      <c r="C6" s="121">
        <v>20305</v>
      </c>
      <c r="D6" s="122" t="s">
        <v>13939</v>
      </c>
      <c r="E6" s="123" t="s">
        <v>25</v>
      </c>
      <c r="F6" s="124">
        <v>8</v>
      </c>
      <c r="G6" s="200">
        <v>335.48</v>
      </c>
      <c r="H6" s="198">
        <f>IFERROR(ROUND($G6*$F6,2),"")</f>
        <v>2683.84</v>
      </c>
    </row>
    <row r="7" spans="1:15987" ht="25.5">
      <c r="A7" s="65" t="s">
        <v>13696</v>
      </c>
      <c r="B7" s="121" t="s">
        <v>23</v>
      </c>
      <c r="C7" s="121">
        <v>30101</v>
      </c>
      <c r="D7" s="122" t="s">
        <v>13698</v>
      </c>
      <c r="E7" s="123" t="s">
        <v>26</v>
      </c>
      <c r="F7" s="124">
        <v>13.43</v>
      </c>
      <c r="G7" s="200">
        <v>57.36</v>
      </c>
      <c r="H7" s="198">
        <f>IFERROR(ROUND($G7*$F7,2),"")</f>
        <v>770.34</v>
      </c>
    </row>
    <row r="8" spans="1:15987" ht="38.25">
      <c r="A8" s="207" t="s">
        <v>14041</v>
      </c>
      <c r="B8" s="208" t="s">
        <v>23</v>
      </c>
      <c r="C8" s="208">
        <v>20802</v>
      </c>
      <c r="D8" s="209" t="s">
        <v>13999</v>
      </c>
      <c r="E8" s="210" t="s">
        <v>25</v>
      </c>
      <c r="F8" s="211">
        <v>10.89</v>
      </c>
      <c r="G8" s="212">
        <v>424.78</v>
      </c>
      <c r="H8" s="213">
        <f>IFERROR(ROUND($G8*$F8,2),"")</f>
        <v>4625.8500000000004</v>
      </c>
    </row>
    <row r="9" spans="1:15987" s="141" customFormat="1" ht="15">
      <c r="A9" s="127">
        <v>2</v>
      </c>
      <c r="B9" s="217"/>
      <c r="C9" s="217"/>
      <c r="D9" s="218" t="s">
        <v>1466</v>
      </c>
      <c r="E9" s="219"/>
      <c r="F9" s="220">
        <v>0</v>
      </c>
      <c r="G9" s="221"/>
      <c r="H9" s="222">
        <f>SUM(H10:H20)</f>
        <v>29445.170000000002</v>
      </c>
      <c r="I9" s="227"/>
      <c r="J9" s="223"/>
      <c r="K9" s="224"/>
      <c r="L9" s="464"/>
      <c r="M9" s="464"/>
      <c r="N9" s="464"/>
      <c r="O9" s="225"/>
      <c r="P9" s="226"/>
      <c r="Q9" s="227"/>
      <c r="R9" s="223"/>
      <c r="S9" s="224"/>
      <c r="T9" s="464"/>
      <c r="U9" s="464"/>
      <c r="V9" s="464"/>
      <c r="W9" s="225"/>
      <c r="X9" s="226"/>
      <c r="Y9" s="227"/>
      <c r="Z9" s="223"/>
      <c r="AA9" s="224"/>
      <c r="AB9" s="464"/>
      <c r="AC9" s="464"/>
      <c r="AD9" s="464"/>
      <c r="AE9" s="225"/>
      <c r="AF9" s="226"/>
      <c r="AG9" s="227"/>
      <c r="AH9" s="223"/>
      <c r="AI9" s="224"/>
      <c r="AJ9" s="464"/>
      <c r="AK9" s="464"/>
      <c r="AL9" s="464"/>
      <c r="AM9" s="225"/>
      <c r="AN9" s="226"/>
      <c r="AO9" s="227"/>
      <c r="AP9" s="223"/>
      <c r="AQ9" s="224"/>
      <c r="AR9" s="464"/>
      <c r="AS9" s="464"/>
      <c r="AT9" s="464"/>
      <c r="AU9" s="225"/>
      <c r="AV9" s="226"/>
      <c r="AW9" s="227"/>
      <c r="AX9" s="223"/>
      <c r="AY9" s="224"/>
      <c r="AZ9" s="464"/>
      <c r="BA9" s="464"/>
      <c r="BB9" s="464"/>
      <c r="BC9" s="225"/>
      <c r="BD9" s="226"/>
      <c r="BE9" s="227"/>
      <c r="BF9" s="223"/>
      <c r="BG9" s="224"/>
      <c r="BH9" s="464"/>
      <c r="BI9" s="464"/>
      <c r="BJ9" s="464"/>
      <c r="BK9" s="225"/>
      <c r="BL9" s="226"/>
      <c r="BM9" s="227"/>
      <c r="BN9" s="223"/>
      <c r="BO9" s="224"/>
      <c r="BP9" s="464"/>
      <c r="BQ9" s="464"/>
      <c r="BR9" s="464"/>
      <c r="BS9" s="225"/>
      <c r="BT9" s="226"/>
      <c r="BU9" s="227"/>
      <c r="BV9" s="223"/>
      <c r="BW9" s="224"/>
      <c r="BX9" s="464"/>
      <c r="BY9" s="464"/>
      <c r="BZ9" s="464"/>
      <c r="CA9" s="225"/>
      <c r="CB9" s="226"/>
      <c r="CC9" s="227"/>
      <c r="CD9" s="223"/>
      <c r="CE9" s="224"/>
      <c r="CF9" s="464"/>
      <c r="CG9" s="464"/>
      <c r="CH9" s="464"/>
      <c r="CI9" s="225"/>
      <c r="CJ9" s="226"/>
      <c r="CK9" s="227"/>
      <c r="CL9" s="223"/>
      <c r="CM9" s="224"/>
      <c r="CN9" s="464"/>
      <c r="CO9" s="464"/>
      <c r="CP9" s="464"/>
      <c r="CQ9" s="225"/>
      <c r="CR9" s="226"/>
      <c r="CS9" s="227"/>
      <c r="CT9" s="223"/>
      <c r="CU9" s="224"/>
      <c r="CV9" s="464"/>
      <c r="CW9" s="464"/>
      <c r="CX9" s="464"/>
      <c r="CY9" s="225"/>
      <c r="CZ9" s="226"/>
      <c r="DA9" s="227"/>
      <c r="DB9" s="223"/>
      <c r="DC9" s="224"/>
      <c r="DD9" s="464"/>
      <c r="DE9" s="464"/>
      <c r="DF9" s="464"/>
      <c r="DG9" s="225"/>
      <c r="DH9" s="226"/>
      <c r="DI9" s="227"/>
      <c r="DJ9" s="223"/>
      <c r="DK9" s="224"/>
      <c r="DL9" s="464"/>
      <c r="DM9" s="464"/>
      <c r="DN9" s="464"/>
      <c r="DO9" s="225"/>
      <c r="DP9" s="226"/>
      <c r="DQ9" s="227"/>
      <c r="DR9" s="223"/>
      <c r="DS9" s="224"/>
      <c r="DT9" s="464"/>
      <c r="DU9" s="464"/>
      <c r="DV9" s="464"/>
      <c r="DW9" s="225"/>
      <c r="DX9" s="226"/>
      <c r="DY9" s="227"/>
      <c r="DZ9" s="223"/>
      <c r="EA9" s="224"/>
      <c r="EB9" s="464"/>
      <c r="EC9" s="464"/>
      <c r="ED9" s="464"/>
      <c r="EE9" s="225"/>
      <c r="EF9" s="226"/>
      <c r="EG9" s="227"/>
      <c r="EH9" s="223"/>
      <c r="EI9" s="224"/>
      <c r="EJ9" s="464"/>
      <c r="EK9" s="464"/>
      <c r="EL9" s="464"/>
      <c r="EM9" s="225"/>
      <c r="EN9" s="226"/>
      <c r="EO9" s="227"/>
      <c r="EP9" s="223"/>
      <c r="EQ9" s="224"/>
      <c r="ER9" s="464"/>
      <c r="ES9" s="464"/>
      <c r="ET9" s="464"/>
      <c r="EU9" s="225"/>
      <c r="EV9" s="226"/>
      <c r="EW9" s="227"/>
      <c r="EX9" s="223"/>
      <c r="EY9" s="224"/>
      <c r="EZ9" s="464"/>
      <c r="FA9" s="464"/>
      <c r="FB9" s="464"/>
      <c r="FC9" s="225"/>
      <c r="FD9" s="226"/>
      <c r="FE9" s="227"/>
      <c r="FF9" s="223"/>
      <c r="FG9" s="224"/>
      <c r="FH9" s="464"/>
      <c r="FI9" s="464"/>
      <c r="FJ9" s="464"/>
      <c r="FK9" s="225"/>
      <c r="FL9" s="226"/>
      <c r="FM9" s="227"/>
      <c r="FN9" s="223"/>
      <c r="FO9" s="224"/>
      <c r="FP9" s="464"/>
      <c r="FQ9" s="464"/>
      <c r="FR9" s="464"/>
      <c r="FS9" s="225"/>
      <c r="FT9" s="226"/>
      <c r="FU9" s="227"/>
      <c r="FV9" s="223"/>
      <c r="FW9" s="224"/>
      <c r="FX9" s="464"/>
      <c r="FY9" s="464"/>
      <c r="FZ9" s="464"/>
      <c r="GA9" s="225"/>
      <c r="GB9" s="226"/>
      <c r="GC9" s="227"/>
      <c r="GD9" s="223"/>
      <c r="GE9" s="224"/>
      <c r="GF9" s="464"/>
      <c r="GG9" s="464"/>
      <c r="GH9" s="464"/>
      <c r="GI9" s="225"/>
      <c r="GJ9" s="226"/>
      <c r="GK9" s="227"/>
      <c r="GL9" s="223"/>
      <c r="GM9" s="224"/>
      <c r="GN9" s="464"/>
      <c r="GO9" s="464"/>
      <c r="GP9" s="464"/>
      <c r="GQ9" s="225"/>
      <c r="GR9" s="226"/>
      <c r="GS9" s="227"/>
      <c r="GT9" s="223"/>
      <c r="GU9" s="224"/>
      <c r="GV9" s="464"/>
      <c r="GW9" s="464"/>
      <c r="GX9" s="464"/>
      <c r="GY9" s="225"/>
      <c r="GZ9" s="226"/>
      <c r="HA9" s="227"/>
      <c r="HB9" s="223"/>
      <c r="HC9" s="224"/>
      <c r="HD9" s="464"/>
      <c r="HE9" s="464"/>
      <c r="HF9" s="464"/>
      <c r="HG9" s="225"/>
      <c r="HH9" s="226"/>
      <c r="HI9" s="227"/>
      <c r="HJ9" s="223"/>
      <c r="HK9" s="224"/>
      <c r="HL9" s="464"/>
      <c r="HM9" s="464"/>
      <c r="HN9" s="464"/>
      <c r="HO9" s="225"/>
      <c r="HP9" s="226"/>
      <c r="HQ9" s="227"/>
      <c r="HR9" s="223"/>
      <c r="HS9" s="224"/>
      <c r="HT9" s="464"/>
      <c r="HU9" s="464"/>
      <c r="HV9" s="464"/>
      <c r="HW9" s="225"/>
      <c r="HX9" s="226"/>
      <c r="HY9" s="227"/>
      <c r="HZ9" s="223"/>
      <c r="IA9" s="224"/>
      <c r="IB9" s="464"/>
      <c r="IC9" s="464"/>
      <c r="ID9" s="464"/>
      <c r="IE9" s="225"/>
      <c r="IF9" s="226"/>
      <c r="IG9" s="227"/>
      <c r="IH9" s="223"/>
      <c r="II9" s="224"/>
      <c r="IJ9" s="464"/>
      <c r="IK9" s="464"/>
      <c r="IL9" s="464"/>
      <c r="IM9" s="225"/>
      <c r="IN9" s="226"/>
      <c r="IO9" s="227"/>
      <c r="IP9" s="223"/>
      <c r="IQ9" s="224"/>
      <c r="IR9" s="464"/>
      <c r="IS9" s="464"/>
      <c r="IT9" s="464"/>
      <c r="IU9" s="225"/>
      <c r="IV9" s="226"/>
      <c r="IW9" s="227"/>
      <c r="IX9" s="223"/>
      <c r="IY9" s="224"/>
      <c r="IZ9" s="464"/>
      <c r="JA9" s="464"/>
      <c r="JB9" s="464"/>
      <c r="JC9" s="225"/>
      <c r="JD9" s="226"/>
      <c r="JE9" s="227"/>
      <c r="JF9" s="223"/>
      <c r="JG9" s="224"/>
      <c r="JH9" s="464"/>
      <c r="JI9" s="464"/>
      <c r="JJ9" s="464"/>
      <c r="JK9" s="225"/>
      <c r="JL9" s="226"/>
      <c r="JM9" s="227"/>
      <c r="JN9" s="223"/>
      <c r="JO9" s="224"/>
      <c r="JP9" s="464"/>
      <c r="JQ9" s="464"/>
      <c r="JR9" s="464"/>
      <c r="JS9" s="225"/>
      <c r="JT9" s="226"/>
      <c r="JU9" s="227"/>
      <c r="JV9" s="223"/>
      <c r="JW9" s="224"/>
      <c r="JX9" s="464"/>
      <c r="JY9" s="464"/>
      <c r="JZ9" s="464"/>
      <c r="KA9" s="225"/>
      <c r="KB9" s="226"/>
      <c r="KC9" s="227"/>
      <c r="KD9" s="223"/>
      <c r="KE9" s="224"/>
      <c r="KF9" s="464"/>
      <c r="KG9" s="464"/>
      <c r="KH9" s="464"/>
      <c r="KI9" s="225"/>
      <c r="KJ9" s="226"/>
      <c r="KK9" s="227"/>
      <c r="KL9" s="223"/>
      <c r="KM9" s="224"/>
      <c r="KN9" s="464"/>
      <c r="KO9" s="464"/>
      <c r="KP9" s="464"/>
      <c r="KQ9" s="225"/>
      <c r="KR9" s="226"/>
      <c r="KS9" s="227"/>
      <c r="KT9" s="223"/>
      <c r="KU9" s="224"/>
      <c r="KV9" s="464"/>
      <c r="KW9" s="464"/>
      <c r="KX9" s="464"/>
      <c r="KY9" s="225"/>
      <c r="KZ9" s="226"/>
      <c r="LA9" s="227"/>
      <c r="LB9" s="223"/>
      <c r="LC9" s="224"/>
      <c r="LD9" s="464"/>
      <c r="LE9" s="464"/>
      <c r="LF9" s="464"/>
      <c r="LG9" s="225"/>
      <c r="LH9" s="226"/>
      <c r="LI9" s="227"/>
      <c r="LJ9" s="223"/>
      <c r="LK9" s="224"/>
      <c r="LL9" s="464"/>
      <c r="LM9" s="464"/>
      <c r="LN9" s="464"/>
      <c r="LO9" s="225"/>
      <c r="LP9" s="226"/>
      <c r="LQ9" s="227"/>
      <c r="LR9" s="223"/>
      <c r="LS9" s="224"/>
      <c r="LT9" s="464"/>
      <c r="LU9" s="464"/>
      <c r="LV9" s="464"/>
      <c r="LW9" s="225"/>
      <c r="LX9" s="226"/>
      <c r="LY9" s="227"/>
      <c r="LZ9" s="223"/>
      <c r="MA9" s="224"/>
      <c r="MB9" s="464"/>
      <c r="MC9" s="464"/>
      <c r="MD9" s="464"/>
      <c r="ME9" s="225"/>
      <c r="MF9" s="226"/>
      <c r="MG9" s="227"/>
      <c r="MH9" s="223"/>
      <c r="MI9" s="224"/>
      <c r="MJ9" s="464"/>
      <c r="MK9" s="464"/>
      <c r="ML9" s="464"/>
      <c r="MM9" s="225"/>
      <c r="MN9" s="226"/>
      <c r="MO9" s="227"/>
      <c r="MP9" s="223"/>
      <c r="MQ9" s="224"/>
      <c r="MR9" s="464"/>
      <c r="MS9" s="464"/>
      <c r="MT9" s="464"/>
      <c r="MU9" s="225"/>
      <c r="MV9" s="226"/>
      <c r="MW9" s="227"/>
      <c r="MX9" s="223"/>
      <c r="MY9" s="224"/>
      <c r="MZ9" s="464"/>
      <c r="NA9" s="464"/>
      <c r="NB9" s="464"/>
      <c r="NC9" s="225"/>
      <c r="ND9" s="226"/>
      <c r="NE9" s="227"/>
      <c r="NF9" s="223"/>
      <c r="NG9" s="224"/>
      <c r="NH9" s="464"/>
      <c r="NI9" s="464"/>
      <c r="NJ9" s="464"/>
      <c r="NK9" s="225"/>
      <c r="NL9" s="226"/>
      <c r="NM9" s="227"/>
      <c r="NN9" s="223"/>
      <c r="NO9" s="224"/>
      <c r="NP9" s="464"/>
      <c r="NQ9" s="464"/>
      <c r="NR9" s="464"/>
      <c r="NS9" s="225"/>
      <c r="NT9" s="226"/>
      <c r="NU9" s="227"/>
      <c r="NV9" s="223"/>
      <c r="NW9" s="224"/>
      <c r="NX9" s="464"/>
      <c r="NY9" s="464"/>
      <c r="NZ9" s="464"/>
      <c r="OA9" s="225"/>
      <c r="OB9" s="226"/>
      <c r="OC9" s="227"/>
      <c r="OD9" s="223"/>
      <c r="OE9" s="224"/>
      <c r="OF9" s="464"/>
      <c r="OG9" s="464"/>
      <c r="OH9" s="464"/>
      <c r="OI9" s="225"/>
      <c r="OJ9" s="226"/>
      <c r="OK9" s="227"/>
      <c r="OL9" s="223"/>
      <c r="OM9" s="224"/>
      <c r="ON9" s="464"/>
      <c r="OO9" s="464"/>
      <c r="OP9" s="464"/>
      <c r="OQ9" s="225"/>
      <c r="OR9" s="226"/>
      <c r="OS9" s="227"/>
      <c r="OT9" s="223"/>
      <c r="OU9" s="224"/>
      <c r="OV9" s="464"/>
      <c r="OW9" s="464"/>
      <c r="OX9" s="464"/>
      <c r="OY9" s="225"/>
      <c r="OZ9" s="226"/>
      <c r="PA9" s="227"/>
      <c r="PB9" s="223"/>
      <c r="PC9" s="224"/>
      <c r="PD9" s="464"/>
      <c r="PE9" s="464"/>
      <c r="PF9" s="464"/>
      <c r="PG9" s="225"/>
      <c r="PH9" s="226"/>
      <c r="PI9" s="227"/>
      <c r="PJ9" s="223"/>
      <c r="PK9" s="224"/>
      <c r="PL9" s="464"/>
      <c r="PM9" s="464"/>
      <c r="PN9" s="464"/>
      <c r="PO9" s="225"/>
      <c r="PP9" s="226"/>
      <c r="PQ9" s="227"/>
      <c r="PR9" s="223"/>
      <c r="PS9" s="224"/>
      <c r="PT9" s="464"/>
      <c r="PU9" s="464"/>
      <c r="PV9" s="464"/>
      <c r="PW9" s="225"/>
      <c r="PX9" s="226"/>
      <c r="PY9" s="227"/>
      <c r="PZ9" s="223"/>
      <c r="QA9" s="224"/>
      <c r="QB9" s="464"/>
      <c r="QC9" s="464"/>
      <c r="QD9" s="464"/>
      <c r="QE9" s="225"/>
      <c r="QF9" s="226"/>
      <c r="QG9" s="227"/>
      <c r="QH9" s="223"/>
      <c r="QI9" s="224"/>
      <c r="QJ9" s="464"/>
      <c r="QK9" s="464"/>
      <c r="QL9" s="464"/>
      <c r="QM9" s="225"/>
      <c r="QN9" s="226"/>
      <c r="QO9" s="227"/>
      <c r="QP9" s="223"/>
      <c r="QQ9" s="224"/>
      <c r="QR9" s="464"/>
      <c r="QS9" s="464"/>
      <c r="QT9" s="464"/>
      <c r="QU9" s="225"/>
      <c r="QV9" s="226"/>
      <c r="QW9" s="227"/>
      <c r="QX9" s="223"/>
      <c r="QY9" s="224"/>
      <c r="QZ9" s="464"/>
      <c r="RA9" s="464"/>
      <c r="RB9" s="464"/>
      <c r="RC9" s="225"/>
      <c r="RD9" s="226"/>
      <c r="RE9" s="227"/>
      <c r="RF9" s="223"/>
      <c r="RG9" s="224"/>
      <c r="RH9" s="464"/>
      <c r="RI9" s="464"/>
      <c r="RJ9" s="464"/>
      <c r="RK9" s="225"/>
      <c r="RL9" s="226"/>
      <c r="RM9" s="227"/>
      <c r="RN9" s="223"/>
      <c r="RO9" s="224"/>
      <c r="RP9" s="464"/>
      <c r="RQ9" s="464"/>
      <c r="RR9" s="464"/>
      <c r="RS9" s="225"/>
      <c r="RT9" s="226"/>
      <c r="RU9" s="227"/>
      <c r="RV9" s="223"/>
      <c r="RW9" s="224"/>
      <c r="RX9" s="464"/>
      <c r="RY9" s="464"/>
      <c r="RZ9" s="464"/>
      <c r="SA9" s="225"/>
      <c r="SB9" s="226"/>
      <c r="SC9" s="227"/>
      <c r="SD9" s="223"/>
      <c r="SE9" s="224"/>
      <c r="SF9" s="464"/>
      <c r="SG9" s="464"/>
      <c r="SH9" s="464"/>
      <c r="SI9" s="225"/>
      <c r="SJ9" s="226"/>
      <c r="SK9" s="227"/>
      <c r="SL9" s="223"/>
      <c r="SM9" s="224"/>
      <c r="SN9" s="464"/>
      <c r="SO9" s="464"/>
      <c r="SP9" s="464"/>
      <c r="SQ9" s="225"/>
      <c r="SR9" s="226"/>
      <c r="SS9" s="227"/>
      <c r="ST9" s="223"/>
      <c r="SU9" s="224"/>
      <c r="SV9" s="464"/>
      <c r="SW9" s="464"/>
      <c r="SX9" s="464"/>
      <c r="SY9" s="225"/>
      <c r="SZ9" s="226"/>
      <c r="TA9" s="227"/>
      <c r="TB9" s="223"/>
      <c r="TC9" s="224"/>
      <c r="TD9" s="464"/>
      <c r="TE9" s="464"/>
      <c r="TF9" s="464"/>
      <c r="TG9" s="225"/>
      <c r="TH9" s="226"/>
      <c r="TI9" s="227"/>
      <c r="TJ9" s="223"/>
      <c r="TK9" s="224"/>
      <c r="TL9" s="464"/>
      <c r="TM9" s="464"/>
      <c r="TN9" s="464"/>
      <c r="TO9" s="225"/>
      <c r="TP9" s="226"/>
      <c r="TQ9" s="227"/>
      <c r="TR9" s="223"/>
      <c r="TS9" s="224"/>
      <c r="TT9" s="464"/>
      <c r="TU9" s="464"/>
      <c r="TV9" s="464"/>
      <c r="TW9" s="225"/>
      <c r="TX9" s="226"/>
      <c r="TY9" s="227"/>
      <c r="TZ9" s="223"/>
      <c r="UA9" s="224"/>
      <c r="UB9" s="464"/>
      <c r="UC9" s="464"/>
      <c r="UD9" s="464"/>
      <c r="UE9" s="225"/>
      <c r="UF9" s="226"/>
      <c r="UG9" s="227"/>
      <c r="UH9" s="223"/>
      <c r="UI9" s="224"/>
      <c r="UJ9" s="464"/>
      <c r="UK9" s="464"/>
      <c r="UL9" s="464"/>
      <c r="UM9" s="225"/>
      <c r="UN9" s="226"/>
      <c r="UO9" s="227"/>
      <c r="UP9" s="223"/>
      <c r="UQ9" s="224"/>
      <c r="UR9" s="464"/>
      <c r="US9" s="464"/>
      <c r="UT9" s="464"/>
      <c r="UU9" s="225"/>
      <c r="UV9" s="226"/>
      <c r="UW9" s="227"/>
      <c r="UX9" s="223"/>
      <c r="UY9" s="224"/>
      <c r="UZ9" s="464"/>
      <c r="VA9" s="464"/>
      <c r="VB9" s="464"/>
      <c r="VC9" s="225"/>
      <c r="VD9" s="226"/>
      <c r="VE9" s="227"/>
      <c r="VF9" s="223"/>
      <c r="VG9" s="224"/>
      <c r="VH9" s="464"/>
      <c r="VI9" s="464"/>
      <c r="VJ9" s="464"/>
      <c r="VK9" s="225"/>
      <c r="VL9" s="226"/>
      <c r="VM9" s="227"/>
      <c r="VN9" s="223"/>
      <c r="VO9" s="224"/>
      <c r="VP9" s="464"/>
      <c r="VQ9" s="464"/>
      <c r="VR9" s="464"/>
      <c r="VS9" s="225"/>
      <c r="VT9" s="226"/>
      <c r="VU9" s="227"/>
      <c r="VV9" s="223"/>
      <c r="VW9" s="224"/>
      <c r="VX9" s="464"/>
      <c r="VY9" s="464"/>
      <c r="VZ9" s="464"/>
      <c r="WA9" s="225"/>
      <c r="WB9" s="226"/>
      <c r="WC9" s="227"/>
      <c r="WD9" s="223"/>
      <c r="WE9" s="224"/>
      <c r="WF9" s="464"/>
      <c r="WG9" s="464"/>
      <c r="WH9" s="464"/>
      <c r="WI9" s="225"/>
      <c r="WJ9" s="226"/>
      <c r="WK9" s="227"/>
      <c r="WL9" s="223"/>
      <c r="WM9" s="224"/>
      <c r="WN9" s="464"/>
      <c r="WO9" s="464"/>
      <c r="WP9" s="464"/>
      <c r="WQ9" s="225"/>
      <c r="WR9" s="226"/>
      <c r="WS9" s="227"/>
      <c r="WT9" s="223"/>
      <c r="WU9" s="224"/>
      <c r="WV9" s="464"/>
      <c r="WW9" s="464"/>
      <c r="WX9" s="464"/>
      <c r="WY9" s="225"/>
      <c r="WZ9" s="226"/>
      <c r="XA9" s="227"/>
      <c r="XB9" s="223"/>
      <c r="XC9" s="224"/>
      <c r="XD9" s="464"/>
      <c r="XE9" s="464"/>
      <c r="XF9" s="464"/>
      <c r="XG9" s="225"/>
      <c r="XH9" s="226"/>
      <c r="XI9" s="227"/>
      <c r="XJ9" s="223"/>
      <c r="XK9" s="224"/>
      <c r="XL9" s="464"/>
      <c r="XM9" s="464"/>
      <c r="XN9" s="464"/>
      <c r="XO9" s="225"/>
      <c r="XP9" s="226"/>
      <c r="XQ9" s="227"/>
      <c r="XR9" s="223"/>
      <c r="XS9" s="224"/>
      <c r="XT9" s="464"/>
      <c r="XU9" s="464"/>
      <c r="XV9" s="464"/>
      <c r="XW9" s="225"/>
      <c r="XX9" s="226"/>
      <c r="XY9" s="227"/>
      <c r="XZ9" s="223"/>
      <c r="YA9" s="224"/>
      <c r="YB9" s="464"/>
      <c r="YC9" s="464"/>
      <c r="YD9" s="464"/>
      <c r="YE9" s="225"/>
      <c r="YF9" s="226"/>
      <c r="YG9" s="227"/>
      <c r="YH9" s="223"/>
      <c r="YI9" s="224"/>
      <c r="YJ9" s="464"/>
      <c r="YK9" s="464"/>
      <c r="YL9" s="464"/>
      <c r="YM9" s="225"/>
      <c r="YN9" s="226"/>
      <c r="YO9" s="227"/>
      <c r="YP9" s="223"/>
      <c r="YQ9" s="224"/>
      <c r="YR9" s="464"/>
      <c r="YS9" s="464"/>
      <c r="YT9" s="464"/>
      <c r="YU9" s="225"/>
      <c r="YV9" s="226"/>
      <c r="YW9" s="227"/>
      <c r="YX9" s="223"/>
      <c r="YY9" s="224"/>
      <c r="YZ9" s="464"/>
      <c r="ZA9" s="464"/>
      <c r="ZB9" s="464"/>
      <c r="ZC9" s="225"/>
      <c r="ZD9" s="226"/>
      <c r="ZE9" s="227"/>
      <c r="ZF9" s="223"/>
      <c r="ZG9" s="224"/>
      <c r="ZH9" s="464"/>
      <c r="ZI9" s="464"/>
      <c r="ZJ9" s="464"/>
      <c r="ZK9" s="225"/>
      <c r="ZL9" s="226"/>
      <c r="ZM9" s="227"/>
      <c r="ZN9" s="223"/>
      <c r="ZO9" s="224"/>
      <c r="ZP9" s="464"/>
      <c r="ZQ9" s="464"/>
      <c r="ZR9" s="464"/>
      <c r="ZS9" s="225"/>
      <c r="ZT9" s="226"/>
      <c r="ZU9" s="227"/>
      <c r="ZV9" s="223"/>
      <c r="ZW9" s="224"/>
      <c r="ZX9" s="464"/>
      <c r="ZY9" s="464"/>
      <c r="ZZ9" s="464"/>
      <c r="AAA9" s="225"/>
      <c r="AAB9" s="226"/>
      <c r="AAC9" s="227"/>
      <c r="AAD9" s="223"/>
      <c r="AAE9" s="224"/>
      <c r="AAF9" s="464"/>
      <c r="AAG9" s="464"/>
      <c r="AAH9" s="464"/>
      <c r="AAI9" s="225"/>
      <c r="AAJ9" s="226"/>
      <c r="AAK9" s="227"/>
      <c r="AAL9" s="223"/>
      <c r="AAM9" s="224"/>
      <c r="AAN9" s="464"/>
      <c r="AAO9" s="464"/>
      <c r="AAP9" s="464"/>
      <c r="AAQ9" s="225"/>
      <c r="AAR9" s="226"/>
      <c r="AAS9" s="227"/>
      <c r="AAT9" s="223"/>
      <c r="AAU9" s="224"/>
      <c r="AAV9" s="464"/>
      <c r="AAW9" s="464"/>
      <c r="AAX9" s="464"/>
      <c r="AAY9" s="225"/>
      <c r="AAZ9" s="226"/>
      <c r="ABA9" s="227"/>
      <c r="ABB9" s="223"/>
      <c r="ABC9" s="224"/>
      <c r="ABD9" s="464"/>
      <c r="ABE9" s="464"/>
      <c r="ABF9" s="464"/>
      <c r="ABG9" s="225"/>
      <c r="ABH9" s="226"/>
      <c r="ABI9" s="227"/>
      <c r="ABJ9" s="223"/>
      <c r="ABK9" s="224"/>
      <c r="ABL9" s="464"/>
      <c r="ABM9" s="464"/>
      <c r="ABN9" s="464"/>
      <c r="ABO9" s="225"/>
      <c r="ABP9" s="226"/>
      <c r="ABQ9" s="227"/>
      <c r="ABR9" s="223"/>
      <c r="ABS9" s="224"/>
      <c r="ABT9" s="464"/>
      <c r="ABU9" s="464"/>
      <c r="ABV9" s="464"/>
      <c r="ABW9" s="225"/>
      <c r="ABX9" s="226"/>
      <c r="ABY9" s="227"/>
      <c r="ABZ9" s="223"/>
      <c r="ACA9" s="224"/>
      <c r="ACB9" s="464"/>
      <c r="ACC9" s="464"/>
      <c r="ACD9" s="464"/>
      <c r="ACE9" s="225"/>
      <c r="ACF9" s="226"/>
      <c r="ACG9" s="227"/>
      <c r="ACH9" s="223"/>
      <c r="ACI9" s="224"/>
      <c r="ACJ9" s="464"/>
      <c r="ACK9" s="464"/>
      <c r="ACL9" s="464"/>
      <c r="ACM9" s="225"/>
      <c r="ACN9" s="226"/>
      <c r="ACO9" s="227"/>
      <c r="ACP9" s="223"/>
      <c r="ACQ9" s="224"/>
      <c r="ACR9" s="464"/>
      <c r="ACS9" s="464"/>
      <c r="ACT9" s="464"/>
      <c r="ACU9" s="225"/>
      <c r="ACV9" s="226"/>
      <c r="ACW9" s="227"/>
      <c r="ACX9" s="223"/>
      <c r="ACY9" s="224"/>
      <c r="ACZ9" s="464"/>
      <c r="ADA9" s="464"/>
      <c r="ADB9" s="464"/>
      <c r="ADC9" s="225"/>
      <c r="ADD9" s="226"/>
      <c r="ADE9" s="227"/>
      <c r="ADF9" s="223"/>
      <c r="ADG9" s="224"/>
      <c r="ADH9" s="464"/>
      <c r="ADI9" s="464"/>
      <c r="ADJ9" s="464"/>
      <c r="ADK9" s="225"/>
      <c r="ADL9" s="226"/>
      <c r="ADM9" s="227"/>
      <c r="ADN9" s="223"/>
      <c r="ADO9" s="224"/>
      <c r="ADP9" s="464"/>
      <c r="ADQ9" s="464"/>
      <c r="ADR9" s="464"/>
      <c r="ADS9" s="225"/>
      <c r="ADT9" s="226"/>
      <c r="ADU9" s="227"/>
      <c r="ADV9" s="223"/>
      <c r="ADW9" s="224"/>
      <c r="ADX9" s="464"/>
      <c r="ADY9" s="464"/>
      <c r="ADZ9" s="464"/>
      <c r="AEA9" s="225"/>
      <c r="AEB9" s="226"/>
      <c r="AEC9" s="227"/>
      <c r="AED9" s="223"/>
      <c r="AEE9" s="224"/>
      <c r="AEF9" s="464"/>
      <c r="AEG9" s="464"/>
      <c r="AEH9" s="464"/>
      <c r="AEI9" s="225"/>
      <c r="AEJ9" s="226"/>
      <c r="AEK9" s="227"/>
      <c r="AEL9" s="223"/>
      <c r="AEM9" s="224"/>
      <c r="AEN9" s="464"/>
      <c r="AEO9" s="464"/>
      <c r="AEP9" s="464"/>
      <c r="AEQ9" s="225"/>
      <c r="AER9" s="226"/>
      <c r="AES9" s="227"/>
      <c r="AET9" s="223"/>
      <c r="AEU9" s="224"/>
      <c r="AEV9" s="464"/>
      <c r="AEW9" s="464"/>
      <c r="AEX9" s="464"/>
      <c r="AEY9" s="225"/>
      <c r="AEZ9" s="226"/>
      <c r="AFA9" s="227"/>
      <c r="AFB9" s="223"/>
      <c r="AFC9" s="224"/>
      <c r="AFD9" s="464"/>
      <c r="AFE9" s="464"/>
      <c r="AFF9" s="464"/>
      <c r="AFG9" s="225"/>
      <c r="AFH9" s="226"/>
      <c r="AFI9" s="227"/>
      <c r="AFJ9" s="223"/>
      <c r="AFK9" s="224"/>
      <c r="AFL9" s="464"/>
      <c r="AFM9" s="464"/>
      <c r="AFN9" s="464"/>
      <c r="AFO9" s="225"/>
      <c r="AFP9" s="226"/>
      <c r="AFQ9" s="227"/>
      <c r="AFR9" s="223"/>
      <c r="AFS9" s="224"/>
      <c r="AFT9" s="464"/>
      <c r="AFU9" s="464"/>
      <c r="AFV9" s="464"/>
      <c r="AFW9" s="225"/>
      <c r="AFX9" s="226"/>
      <c r="AFY9" s="227"/>
      <c r="AFZ9" s="223"/>
      <c r="AGA9" s="224"/>
      <c r="AGB9" s="464"/>
      <c r="AGC9" s="464"/>
      <c r="AGD9" s="464"/>
      <c r="AGE9" s="225"/>
      <c r="AGF9" s="226"/>
      <c r="AGG9" s="227"/>
      <c r="AGH9" s="223"/>
      <c r="AGI9" s="224"/>
      <c r="AGJ9" s="464"/>
      <c r="AGK9" s="464"/>
      <c r="AGL9" s="464"/>
      <c r="AGM9" s="225"/>
      <c r="AGN9" s="226"/>
      <c r="AGO9" s="227"/>
      <c r="AGP9" s="223"/>
      <c r="AGQ9" s="224"/>
      <c r="AGR9" s="464"/>
      <c r="AGS9" s="464"/>
      <c r="AGT9" s="464"/>
      <c r="AGU9" s="225"/>
      <c r="AGV9" s="226"/>
      <c r="AGW9" s="227"/>
      <c r="AGX9" s="223"/>
      <c r="AGY9" s="224"/>
      <c r="AGZ9" s="464"/>
      <c r="AHA9" s="464"/>
      <c r="AHB9" s="464"/>
      <c r="AHC9" s="225"/>
      <c r="AHD9" s="226"/>
      <c r="AHE9" s="227"/>
      <c r="AHF9" s="223"/>
      <c r="AHG9" s="224"/>
      <c r="AHH9" s="464"/>
      <c r="AHI9" s="464"/>
      <c r="AHJ9" s="464"/>
      <c r="AHK9" s="225"/>
      <c r="AHL9" s="226"/>
      <c r="AHM9" s="227"/>
      <c r="AHN9" s="223"/>
      <c r="AHO9" s="224"/>
      <c r="AHP9" s="464"/>
      <c r="AHQ9" s="464"/>
      <c r="AHR9" s="464"/>
      <c r="AHS9" s="225"/>
      <c r="AHT9" s="226"/>
      <c r="AHU9" s="227"/>
      <c r="AHV9" s="223"/>
      <c r="AHW9" s="224"/>
      <c r="AHX9" s="464"/>
      <c r="AHY9" s="464"/>
      <c r="AHZ9" s="464"/>
      <c r="AIA9" s="225"/>
      <c r="AIB9" s="226"/>
      <c r="AIC9" s="227"/>
      <c r="AID9" s="223"/>
      <c r="AIE9" s="224"/>
      <c r="AIF9" s="464"/>
      <c r="AIG9" s="464"/>
      <c r="AIH9" s="464"/>
      <c r="AII9" s="225"/>
      <c r="AIJ9" s="226"/>
      <c r="AIK9" s="227"/>
      <c r="AIL9" s="223"/>
      <c r="AIM9" s="224"/>
      <c r="AIN9" s="464"/>
      <c r="AIO9" s="464"/>
      <c r="AIP9" s="464"/>
      <c r="AIQ9" s="225"/>
      <c r="AIR9" s="226"/>
      <c r="AIS9" s="227"/>
      <c r="AIT9" s="223"/>
      <c r="AIU9" s="224"/>
      <c r="AIV9" s="464"/>
      <c r="AIW9" s="464"/>
      <c r="AIX9" s="464"/>
      <c r="AIY9" s="225"/>
      <c r="AIZ9" s="226"/>
      <c r="AJA9" s="227"/>
      <c r="AJB9" s="223"/>
      <c r="AJC9" s="224"/>
      <c r="AJD9" s="464"/>
      <c r="AJE9" s="464"/>
      <c r="AJF9" s="464"/>
      <c r="AJG9" s="225"/>
      <c r="AJH9" s="226"/>
      <c r="AJI9" s="227"/>
      <c r="AJJ9" s="223"/>
      <c r="AJK9" s="224"/>
      <c r="AJL9" s="464"/>
      <c r="AJM9" s="464"/>
      <c r="AJN9" s="464"/>
      <c r="AJO9" s="225"/>
      <c r="AJP9" s="226"/>
      <c r="AJQ9" s="227"/>
      <c r="AJR9" s="223"/>
      <c r="AJS9" s="224"/>
      <c r="AJT9" s="464"/>
      <c r="AJU9" s="464"/>
      <c r="AJV9" s="464"/>
      <c r="AJW9" s="225"/>
      <c r="AJX9" s="226"/>
      <c r="AJY9" s="227"/>
      <c r="AJZ9" s="223"/>
      <c r="AKA9" s="224"/>
      <c r="AKB9" s="464"/>
      <c r="AKC9" s="464"/>
      <c r="AKD9" s="464"/>
      <c r="AKE9" s="225"/>
      <c r="AKF9" s="226"/>
      <c r="AKG9" s="227"/>
      <c r="AKH9" s="223"/>
      <c r="AKI9" s="224"/>
      <c r="AKJ9" s="464"/>
      <c r="AKK9" s="464"/>
      <c r="AKL9" s="464"/>
      <c r="AKM9" s="225"/>
      <c r="AKN9" s="226"/>
      <c r="AKO9" s="227"/>
      <c r="AKP9" s="223"/>
      <c r="AKQ9" s="224"/>
      <c r="AKR9" s="464"/>
      <c r="AKS9" s="464"/>
      <c r="AKT9" s="464"/>
      <c r="AKU9" s="225"/>
      <c r="AKV9" s="226"/>
      <c r="AKW9" s="227"/>
      <c r="AKX9" s="223"/>
      <c r="AKY9" s="224"/>
      <c r="AKZ9" s="464"/>
      <c r="ALA9" s="464"/>
      <c r="ALB9" s="464"/>
      <c r="ALC9" s="225"/>
      <c r="ALD9" s="226"/>
      <c r="ALE9" s="227"/>
      <c r="ALF9" s="223"/>
      <c r="ALG9" s="224"/>
      <c r="ALH9" s="464"/>
      <c r="ALI9" s="464"/>
      <c r="ALJ9" s="464"/>
      <c r="ALK9" s="225"/>
      <c r="ALL9" s="226"/>
      <c r="ALM9" s="227"/>
      <c r="ALN9" s="223"/>
      <c r="ALO9" s="224"/>
      <c r="ALP9" s="464"/>
      <c r="ALQ9" s="464"/>
      <c r="ALR9" s="464"/>
      <c r="ALS9" s="225"/>
      <c r="ALT9" s="226"/>
      <c r="ALU9" s="227"/>
      <c r="ALV9" s="223"/>
      <c r="ALW9" s="224"/>
      <c r="ALX9" s="464"/>
      <c r="ALY9" s="464"/>
      <c r="ALZ9" s="464"/>
      <c r="AMA9" s="225"/>
      <c r="AMB9" s="226"/>
      <c r="AMC9" s="227"/>
      <c r="AMD9" s="223"/>
      <c r="AME9" s="224"/>
      <c r="AMF9" s="464"/>
      <c r="AMG9" s="464"/>
      <c r="AMH9" s="464"/>
      <c r="AMI9" s="225"/>
      <c r="AMJ9" s="226"/>
      <c r="AMK9" s="227"/>
      <c r="AML9" s="223"/>
      <c r="AMM9" s="224"/>
      <c r="AMN9" s="464"/>
      <c r="AMO9" s="464"/>
      <c r="AMP9" s="464"/>
      <c r="AMQ9" s="225"/>
      <c r="AMR9" s="226"/>
      <c r="AMS9" s="227"/>
      <c r="AMT9" s="223"/>
      <c r="AMU9" s="224"/>
      <c r="AMV9" s="464"/>
      <c r="AMW9" s="464"/>
      <c r="AMX9" s="464"/>
      <c r="AMY9" s="225"/>
      <c r="AMZ9" s="226"/>
      <c r="ANA9" s="227"/>
      <c r="ANB9" s="223"/>
      <c r="ANC9" s="224"/>
      <c r="AND9" s="464"/>
      <c r="ANE9" s="464"/>
      <c r="ANF9" s="464"/>
      <c r="ANG9" s="225"/>
      <c r="ANH9" s="226"/>
      <c r="ANI9" s="227"/>
      <c r="ANJ9" s="223"/>
      <c r="ANK9" s="224"/>
      <c r="ANL9" s="464"/>
      <c r="ANM9" s="464"/>
      <c r="ANN9" s="464"/>
      <c r="ANO9" s="225"/>
      <c r="ANP9" s="226"/>
      <c r="ANQ9" s="227"/>
      <c r="ANR9" s="223"/>
      <c r="ANS9" s="224"/>
      <c r="ANT9" s="464"/>
      <c r="ANU9" s="464"/>
      <c r="ANV9" s="464"/>
      <c r="ANW9" s="225"/>
      <c r="ANX9" s="226"/>
      <c r="ANY9" s="227"/>
      <c r="ANZ9" s="223"/>
      <c r="AOA9" s="224"/>
      <c r="AOB9" s="464"/>
      <c r="AOC9" s="464"/>
      <c r="AOD9" s="464"/>
      <c r="AOE9" s="225"/>
      <c r="AOF9" s="226"/>
      <c r="AOG9" s="227"/>
      <c r="AOH9" s="223"/>
      <c r="AOI9" s="224"/>
      <c r="AOJ9" s="464"/>
      <c r="AOK9" s="464"/>
      <c r="AOL9" s="464"/>
      <c r="AOM9" s="225"/>
      <c r="AON9" s="226"/>
      <c r="AOO9" s="227"/>
      <c r="AOP9" s="223"/>
      <c r="AOQ9" s="224"/>
      <c r="AOR9" s="464"/>
      <c r="AOS9" s="464"/>
      <c r="AOT9" s="464"/>
      <c r="AOU9" s="225"/>
      <c r="AOV9" s="226"/>
      <c r="AOW9" s="227"/>
      <c r="AOX9" s="223"/>
      <c r="AOY9" s="224"/>
      <c r="AOZ9" s="464"/>
      <c r="APA9" s="464"/>
      <c r="APB9" s="464"/>
      <c r="APC9" s="225"/>
      <c r="APD9" s="226"/>
      <c r="APE9" s="227"/>
      <c r="APF9" s="223"/>
      <c r="APG9" s="224"/>
      <c r="APH9" s="464"/>
      <c r="API9" s="464"/>
      <c r="APJ9" s="464"/>
      <c r="APK9" s="225"/>
      <c r="APL9" s="226"/>
      <c r="APM9" s="227"/>
      <c r="APN9" s="223"/>
      <c r="APO9" s="224"/>
      <c r="APP9" s="464"/>
      <c r="APQ9" s="464"/>
      <c r="APR9" s="464"/>
      <c r="APS9" s="225"/>
      <c r="APT9" s="226"/>
      <c r="APU9" s="227"/>
      <c r="APV9" s="223"/>
      <c r="APW9" s="224"/>
      <c r="APX9" s="464"/>
      <c r="APY9" s="464"/>
      <c r="APZ9" s="464"/>
      <c r="AQA9" s="225"/>
      <c r="AQB9" s="226"/>
      <c r="AQC9" s="227"/>
      <c r="AQD9" s="223"/>
      <c r="AQE9" s="224"/>
      <c r="AQF9" s="464"/>
      <c r="AQG9" s="464"/>
      <c r="AQH9" s="464"/>
      <c r="AQI9" s="225"/>
      <c r="AQJ9" s="226"/>
      <c r="AQK9" s="227"/>
      <c r="AQL9" s="223"/>
      <c r="AQM9" s="224"/>
      <c r="AQN9" s="464"/>
      <c r="AQO9" s="464"/>
      <c r="AQP9" s="464"/>
      <c r="AQQ9" s="225"/>
      <c r="AQR9" s="226"/>
      <c r="AQS9" s="227"/>
      <c r="AQT9" s="223"/>
      <c r="AQU9" s="224"/>
      <c r="AQV9" s="464"/>
      <c r="AQW9" s="464"/>
      <c r="AQX9" s="464"/>
      <c r="AQY9" s="225"/>
      <c r="AQZ9" s="226"/>
      <c r="ARA9" s="227"/>
      <c r="ARB9" s="223"/>
      <c r="ARC9" s="224"/>
      <c r="ARD9" s="464"/>
      <c r="ARE9" s="464"/>
      <c r="ARF9" s="464"/>
      <c r="ARG9" s="225"/>
      <c r="ARH9" s="226"/>
      <c r="ARI9" s="227"/>
      <c r="ARJ9" s="223"/>
      <c r="ARK9" s="224"/>
      <c r="ARL9" s="464"/>
      <c r="ARM9" s="464"/>
      <c r="ARN9" s="464"/>
      <c r="ARO9" s="225"/>
      <c r="ARP9" s="226"/>
      <c r="ARQ9" s="227"/>
      <c r="ARR9" s="223"/>
      <c r="ARS9" s="224"/>
      <c r="ART9" s="464"/>
      <c r="ARU9" s="464"/>
      <c r="ARV9" s="464"/>
      <c r="ARW9" s="225"/>
      <c r="ARX9" s="226"/>
      <c r="ARY9" s="227"/>
      <c r="ARZ9" s="223"/>
      <c r="ASA9" s="224"/>
      <c r="ASB9" s="464"/>
      <c r="ASC9" s="464"/>
      <c r="ASD9" s="464"/>
      <c r="ASE9" s="225"/>
      <c r="ASF9" s="226"/>
      <c r="ASG9" s="227"/>
      <c r="ASH9" s="223"/>
      <c r="ASI9" s="224"/>
      <c r="ASJ9" s="464"/>
      <c r="ASK9" s="464"/>
      <c r="ASL9" s="464"/>
      <c r="ASM9" s="225"/>
      <c r="ASN9" s="226"/>
      <c r="ASO9" s="227"/>
      <c r="ASP9" s="223"/>
      <c r="ASQ9" s="224"/>
      <c r="ASR9" s="464"/>
      <c r="ASS9" s="464"/>
      <c r="AST9" s="464"/>
      <c r="ASU9" s="225"/>
      <c r="ASV9" s="226"/>
      <c r="ASW9" s="227"/>
      <c r="ASX9" s="223"/>
      <c r="ASY9" s="224"/>
      <c r="ASZ9" s="464"/>
      <c r="ATA9" s="464"/>
      <c r="ATB9" s="464"/>
      <c r="ATC9" s="225"/>
      <c r="ATD9" s="226"/>
      <c r="ATE9" s="227"/>
      <c r="ATF9" s="223"/>
      <c r="ATG9" s="224"/>
      <c r="ATH9" s="464"/>
      <c r="ATI9" s="464"/>
      <c r="ATJ9" s="464"/>
      <c r="ATK9" s="225"/>
      <c r="ATL9" s="226"/>
      <c r="ATM9" s="227"/>
      <c r="ATN9" s="223"/>
      <c r="ATO9" s="224"/>
      <c r="ATP9" s="464"/>
      <c r="ATQ9" s="464"/>
      <c r="ATR9" s="464"/>
      <c r="ATS9" s="225"/>
      <c r="ATT9" s="226"/>
      <c r="ATU9" s="227"/>
      <c r="ATV9" s="223"/>
      <c r="ATW9" s="224"/>
      <c r="ATX9" s="464"/>
      <c r="ATY9" s="464"/>
      <c r="ATZ9" s="464"/>
      <c r="AUA9" s="225"/>
      <c r="AUB9" s="226"/>
      <c r="AUC9" s="227"/>
      <c r="AUD9" s="223"/>
      <c r="AUE9" s="224"/>
      <c r="AUF9" s="464"/>
      <c r="AUG9" s="464"/>
      <c r="AUH9" s="464"/>
      <c r="AUI9" s="225"/>
      <c r="AUJ9" s="226"/>
      <c r="AUK9" s="227"/>
      <c r="AUL9" s="223"/>
      <c r="AUM9" s="224"/>
      <c r="AUN9" s="464"/>
      <c r="AUO9" s="464"/>
      <c r="AUP9" s="464"/>
      <c r="AUQ9" s="225"/>
      <c r="AUR9" s="226"/>
      <c r="AUS9" s="227"/>
      <c r="AUT9" s="223"/>
      <c r="AUU9" s="224"/>
      <c r="AUV9" s="464"/>
      <c r="AUW9" s="464"/>
      <c r="AUX9" s="464"/>
      <c r="AUY9" s="225"/>
      <c r="AUZ9" s="226"/>
      <c r="AVA9" s="227"/>
      <c r="AVB9" s="223"/>
      <c r="AVC9" s="224"/>
      <c r="AVD9" s="464"/>
      <c r="AVE9" s="464"/>
      <c r="AVF9" s="464"/>
      <c r="AVG9" s="225"/>
      <c r="AVH9" s="226"/>
      <c r="AVI9" s="227"/>
      <c r="AVJ9" s="223"/>
      <c r="AVK9" s="224"/>
      <c r="AVL9" s="464"/>
      <c r="AVM9" s="464"/>
      <c r="AVN9" s="464"/>
      <c r="AVO9" s="225"/>
      <c r="AVP9" s="226"/>
      <c r="AVQ9" s="227"/>
      <c r="AVR9" s="223"/>
      <c r="AVS9" s="224"/>
      <c r="AVT9" s="464"/>
      <c r="AVU9" s="464"/>
      <c r="AVV9" s="464"/>
      <c r="AVW9" s="225"/>
      <c r="AVX9" s="226"/>
      <c r="AVY9" s="227"/>
      <c r="AVZ9" s="223"/>
      <c r="AWA9" s="224"/>
      <c r="AWB9" s="464"/>
      <c r="AWC9" s="464"/>
      <c r="AWD9" s="464"/>
      <c r="AWE9" s="225"/>
      <c r="AWF9" s="226"/>
      <c r="AWG9" s="227"/>
      <c r="AWH9" s="223"/>
      <c r="AWI9" s="224"/>
      <c r="AWJ9" s="464"/>
      <c r="AWK9" s="464"/>
      <c r="AWL9" s="464"/>
      <c r="AWM9" s="225"/>
      <c r="AWN9" s="226"/>
      <c r="AWO9" s="227"/>
      <c r="AWP9" s="223"/>
      <c r="AWQ9" s="224"/>
      <c r="AWR9" s="464"/>
      <c r="AWS9" s="464"/>
      <c r="AWT9" s="464"/>
      <c r="AWU9" s="225"/>
      <c r="AWV9" s="226"/>
      <c r="AWW9" s="227"/>
      <c r="AWX9" s="223"/>
      <c r="AWY9" s="224"/>
      <c r="AWZ9" s="464"/>
      <c r="AXA9" s="464"/>
      <c r="AXB9" s="464"/>
      <c r="AXC9" s="225"/>
      <c r="AXD9" s="226"/>
      <c r="AXE9" s="227"/>
      <c r="AXF9" s="223"/>
      <c r="AXG9" s="224"/>
      <c r="AXH9" s="464"/>
      <c r="AXI9" s="464"/>
      <c r="AXJ9" s="464"/>
      <c r="AXK9" s="225"/>
      <c r="AXL9" s="226"/>
      <c r="AXM9" s="227"/>
      <c r="AXN9" s="223"/>
      <c r="AXO9" s="224"/>
      <c r="AXP9" s="464"/>
      <c r="AXQ9" s="464"/>
      <c r="AXR9" s="464"/>
      <c r="AXS9" s="225"/>
      <c r="AXT9" s="226"/>
      <c r="AXU9" s="227"/>
      <c r="AXV9" s="223"/>
      <c r="AXW9" s="224"/>
      <c r="AXX9" s="464"/>
      <c r="AXY9" s="464"/>
      <c r="AXZ9" s="464"/>
      <c r="AYA9" s="225"/>
      <c r="AYB9" s="226"/>
      <c r="AYC9" s="227"/>
      <c r="AYD9" s="223"/>
      <c r="AYE9" s="224"/>
      <c r="AYF9" s="464"/>
      <c r="AYG9" s="464"/>
      <c r="AYH9" s="464"/>
      <c r="AYI9" s="225"/>
      <c r="AYJ9" s="226"/>
      <c r="AYK9" s="227"/>
      <c r="AYL9" s="223"/>
      <c r="AYM9" s="224"/>
      <c r="AYN9" s="464"/>
      <c r="AYO9" s="464"/>
      <c r="AYP9" s="464"/>
      <c r="AYQ9" s="225"/>
      <c r="AYR9" s="226"/>
      <c r="AYS9" s="227"/>
      <c r="AYT9" s="223"/>
      <c r="AYU9" s="224"/>
      <c r="AYV9" s="464"/>
      <c r="AYW9" s="464"/>
      <c r="AYX9" s="464"/>
      <c r="AYY9" s="225"/>
      <c r="AYZ9" s="226"/>
      <c r="AZA9" s="227"/>
      <c r="AZB9" s="223"/>
      <c r="AZC9" s="224"/>
      <c r="AZD9" s="464"/>
      <c r="AZE9" s="464"/>
      <c r="AZF9" s="464"/>
      <c r="AZG9" s="225"/>
      <c r="AZH9" s="226"/>
      <c r="AZI9" s="227"/>
      <c r="AZJ9" s="223"/>
      <c r="AZK9" s="224"/>
      <c r="AZL9" s="464"/>
      <c r="AZM9" s="464"/>
      <c r="AZN9" s="464"/>
      <c r="AZO9" s="225"/>
      <c r="AZP9" s="226"/>
      <c r="AZQ9" s="227"/>
      <c r="AZR9" s="223"/>
      <c r="AZS9" s="224"/>
      <c r="AZT9" s="464"/>
      <c r="AZU9" s="464"/>
      <c r="AZV9" s="464"/>
      <c r="AZW9" s="225"/>
      <c r="AZX9" s="226"/>
      <c r="AZY9" s="227"/>
      <c r="AZZ9" s="223"/>
      <c r="BAA9" s="224"/>
      <c r="BAB9" s="464"/>
      <c r="BAC9" s="464"/>
      <c r="BAD9" s="464"/>
      <c r="BAE9" s="225"/>
      <c r="BAF9" s="226"/>
      <c r="BAG9" s="227"/>
      <c r="BAH9" s="223"/>
      <c r="BAI9" s="224"/>
      <c r="BAJ9" s="464"/>
      <c r="BAK9" s="464"/>
      <c r="BAL9" s="464"/>
      <c r="BAM9" s="225"/>
      <c r="BAN9" s="226"/>
      <c r="BAO9" s="227"/>
      <c r="BAP9" s="223"/>
      <c r="BAQ9" s="224"/>
      <c r="BAR9" s="464"/>
      <c r="BAS9" s="464"/>
      <c r="BAT9" s="464"/>
      <c r="BAU9" s="225"/>
      <c r="BAV9" s="226"/>
      <c r="BAW9" s="227"/>
      <c r="BAX9" s="223"/>
      <c r="BAY9" s="224"/>
      <c r="BAZ9" s="464"/>
      <c r="BBA9" s="464"/>
      <c r="BBB9" s="464"/>
      <c r="BBC9" s="225"/>
      <c r="BBD9" s="226"/>
      <c r="BBE9" s="227"/>
      <c r="BBF9" s="223"/>
      <c r="BBG9" s="224"/>
      <c r="BBH9" s="464"/>
      <c r="BBI9" s="464"/>
      <c r="BBJ9" s="464"/>
      <c r="BBK9" s="225"/>
      <c r="BBL9" s="226"/>
      <c r="BBM9" s="227"/>
      <c r="BBN9" s="223"/>
      <c r="BBO9" s="224"/>
      <c r="BBP9" s="464"/>
      <c r="BBQ9" s="464"/>
      <c r="BBR9" s="464"/>
      <c r="BBS9" s="225"/>
      <c r="BBT9" s="226"/>
      <c r="BBU9" s="227"/>
      <c r="BBV9" s="223"/>
      <c r="BBW9" s="224"/>
      <c r="BBX9" s="464"/>
      <c r="BBY9" s="464"/>
      <c r="BBZ9" s="464"/>
      <c r="BCA9" s="225"/>
      <c r="BCB9" s="226"/>
      <c r="BCC9" s="227"/>
      <c r="BCD9" s="223"/>
      <c r="BCE9" s="224"/>
      <c r="BCF9" s="464"/>
      <c r="BCG9" s="464"/>
      <c r="BCH9" s="464"/>
      <c r="BCI9" s="225"/>
      <c r="BCJ9" s="226"/>
      <c r="BCK9" s="227"/>
      <c r="BCL9" s="223"/>
      <c r="BCM9" s="224"/>
      <c r="BCN9" s="464"/>
      <c r="BCO9" s="464"/>
      <c r="BCP9" s="464"/>
      <c r="BCQ9" s="225"/>
      <c r="BCR9" s="226"/>
      <c r="BCS9" s="227"/>
      <c r="BCT9" s="223"/>
      <c r="BCU9" s="224"/>
      <c r="BCV9" s="464"/>
      <c r="BCW9" s="464"/>
      <c r="BCX9" s="464"/>
      <c r="BCY9" s="225"/>
      <c r="BCZ9" s="226"/>
      <c r="BDA9" s="227"/>
      <c r="BDB9" s="223"/>
      <c r="BDC9" s="224"/>
      <c r="BDD9" s="464"/>
      <c r="BDE9" s="464"/>
      <c r="BDF9" s="464"/>
      <c r="BDG9" s="225"/>
      <c r="BDH9" s="226"/>
      <c r="BDI9" s="227"/>
      <c r="BDJ9" s="223"/>
      <c r="BDK9" s="224"/>
      <c r="BDL9" s="464"/>
      <c r="BDM9" s="464"/>
      <c r="BDN9" s="464"/>
      <c r="BDO9" s="225"/>
      <c r="BDP9" s="226"/>
      <c r="BDQ9" s="227"/>
      <c r="BDR9" s="223"/>
      <c r="BDS9" s="224"/>
      <c r="BDT9" s="464"/>
      <c r="BDU9" s="464"/>
      <c r="BDV9" s="464"/>
      <c r="BDW9" s="225"/>
      <c r="BDX9" s="226"/>
      <c r="BDY9" s="227"/>
      <c r="BDZ9" s="223"/>
      <c r="BEA9" s="224"/>
      <c r="BEB9" s="464"/>
      <c r="BEC9" s="464"/>
      <c r="BED9" s="464"/>
      <c r="BEE9" s="225"/>
      <c r="BEF9" s="226"/>
      <c r="BEG9" s="227"/>
      <c r="BEH9" s="223"/>
      <c r="BEI9" s="224"/>
      <c r="BEJ9" s="464"/>
      <c r="BEK9" s="464"/>
      <c r="BEL9" s="464"/>
      <c r="BEM9" s="225"/>
      <c r="BEN9" s="226"/>
      <c r="BEO9" s="227"/>
      <c r="BEP9" s="223"/>
      <c r="BEQ9" s="224"/>
      <c r="BER9" s="464"/>
      <c r="BES9" s="464"/>
      <c r="BET9" s="464"/>
      <c r="BEU9" s="225"/>
      <c r="BEV9" s="226"/>
      <c r="BEW9" s="227"/>
      <c r="BEX9" s="223"/>
      <c r="BEY9" s="224"/>
      <c r="BEZ9" s="464"/>
      <c r="BFA9" s="464"/>
      <c r="BFB9" s="464"/>
      <c r="BFC9" s="225"/>
      <c r="BFD9" s="226"/>
      <c r="BFE9" s="227"/>
      <c r="BFF9" s="223"/>
      <c r="BFG9" s="224"/>
      <c r="BFH9" s="464"/>
      <c r="BFI9" s="464"/>
      <c r="BFJ9" s="464"/>
      <c r="BFK9" s="225"/>
      <c r="BFL9" s="226"/>
      <c r="BFM9" s="227"/>
      <c r="BFN9" s="223"/>
      <c r="BFO9" s="224"/>
      <c r="BFP9" s="464"/>
      <c r="BFQ9" s="464"/>
      <c r="BFR9" s="464"/>
      <c r="BFS9" s="225"/>
      <c r="BFT9" s="226"/>
      <c r="BFU9" s="227"/>
      <c r="BFV9" s="223"/>
      <c r="BFW9" s="224"/>
      <c r="BFX9" s="464"/>
      <c r="BFY9" s="464"/>
      <c r="BFZ9" s="464"/>
      <c r="BGA9" s="225"/>
      <c r="BGB9" s="226"/>
      <c r="BGC9" s="227"/>
      <c r="BGD9" s="223"/>
      <c r="BGE9" s="224"/>
      <c r="BGF9" s="464"/>
      <c r="BGG9" s="464"/>
      <c r="BGH9" s="464"/>
      <c r="BGI9" s="225"/>
      <c r="BGJ9" s="226"/>
      <c r="BGK9" s="227"/>
      <c r="BGL9" s="223"/>
      <c r="BGM9" s="224"/>
      <c r="BGN9" s="464"/>
      <c r="BGO9" s="464"/>
      <c r="BGP9" s="464"/>
      <c r="BGQ9" s="225"/>
      <c r="BGR9" s="226"/>
      <c r="BGS9" s="227"/>
      <c r="BGT9" s="223"/>
      <c r="BGU9" s="224"/>
      <c r="BGV9" s="464"/>
      <c r="BGW9" s="464"/>
      <c r="BGX9" s="464"/>
      <c r="BGY9" s="225"/>
      <c r="BGZ9" s="226"/>
      <c r="BHA9" s="227"/>
      <c r="BHB9" s="223"/>
      <c r="BHC9" s="224"/>
      <c r="BHD9" s="464"/>
      <c r="BHE9" s="464"/>
      <c r="BHF9" s="464"/>
      <c r="BHG9" s="225"/>
      <c r="BHH9" s="226"/>
      <c r="BHI9" s="227"/>
      <c r="BHJ9" s="223"/>
      <c r="BHK9" s="224"/>
      <c r="BHL9" s="464"/>
      <c r="BHM9" s="464"/>
      <c r="BHN9" s="464"/>
      <c r="BHO9" s="225"/>
      <c r="BHP9" s="226"/>
      <c r="BHQ9" s="227"/>
      <c r="BHR9" s="223"/>
      <c r="BHS9" s="224"/>
      <c r="BHT9" s="464"/>
      <c r="BHU9" s="464"/>
      <c r="BHV9" s="464"/>
      <c r="BHW9" s="225"/>
      <c r="BHX9" s="226"/>
      <c r="BHY9" s="227"/>
      <c r="BHZ9" s="223"/>
      <c r="BIA9" s="224"/>
      <c r="BIB9" s="464"/>
      <c r="BIC9" s="464"/>
      <c r="BID9" s="464"/>
      <c r="BIE9" s="225"/>
      <c r="BIF9" s="226"/>
      <c r="BIG9" s="227"/>
      <c r="BIH9" s="223"/>
      <c r="BII9" s="224"/>
      <c r="BIJ9" s="464"/>
      <c r="BIK9" s="464"/>
      <c r="BIL9" s="464"/>
      <c r="BIM9" s="225"/>
      <c r="BIN9" s="226"/>
      <c r="BIO9" s="227"/>
      <c r="BIP9" s="223"/>
      <c r="BIQ9" s="224"/>
      <c r="BIR9" s="464"/>
      <c r="BIS9" s="464"/>
      <c r="BIT9" s="464"/>
      <c r="BIU9" s="225"/>
      <c r="BIV9" s="226"/>
      <c r="BIW9" s="227"/>
      <c r="BIX9" s="223"/>
      <c r="BIY9" s="224"/>
      <c r="BIZ9" s="464"/>
      <c r="BJA9" s="464"/>
      <c r="BJB9" s="464"/>
      <c r="BJC9" s="225"/>
      <c r="BJD9" s="226"/>
      <c r="BJE9" s="227"/>
      <c r="BJF9" s="223"/>
      <c r="BJG9" s="224"/>
      <c r="BJH9" s="464"/>
      <c r="BJI9" s="464"/>
      <c r="BJJ9" s="464"/>
      <c r="BJK9" s="225"/>
      <c r="BJL9" s="226"/>
      <c r="BJM9" s="227"/>
      <c r="BJN9" s="223"/>
      <c r="BJO9" s="224"/>
      <c r="BJP9" s="464"/>
      <c r="BJQ9" s="464"/>
      <c r="BJR9" s="464"/>
      <c r="BJS9" s="225"/>
      <c r="BJT9" s="226"/>
      <c r="BJU9" s="227"/>
      <c r="BJV9" s="223"/>
      <c r="BJW9" s="224"/>
      <c r="BJX9" s="464"/>
      <c r="BJY9" s="464"/>
      <c r="BJZ9" s="464"/>
      <c r="BKA9" s="225"/>
      <c r="BKB9" s="226"/>
      <c r="BKC9" s="227"/>
      <c r="BKD9" s="223"/>
      <c r="BKE9" s="224"/>
      <c r="BKF9" s="464"/>
      <c r="BKG9" s="464"/>
      <c r="BKH9" s="464"/>
      <c r="BKI9" s="225"/>
      <c r="BKJ9" s="226"/>
      <c r="BKK9" s="227"/>
      <c r="BKL9" s="223"/>
      <c r="BKM9" s="224"/>
      <c r="BKN9" s="464"/>
      <c r="BKO9" s="464"/>
      <c r="BKP9" s="464"/>
      <c r="BKQ9" s="225"/>
      <c r="BKR9" s="226"/>
      <c r="BKS9" s="227"/>
      <c r="BKT9" s="223"/>
      <c r="BKU9" s="224"/>
      <c r="BKV9" s="464"/>
      <c r="BKW9" s="464"/>
      <c r="BKX9" s="464"/>
      <c r="BKY9" s="225"/>
      <c r="BKZ9" s="226"/>
      <c r="BLA9" s="227"/>
      <c r="BLB9" s="223"/>
      <c r="BLC9" s="224"/>
      <c r="BLD9" s="464"/>
      <c r="BLE9" s="464"/>
      <c r="BLF9" s="464"/>
      <c r="BLG9" s="225"/>
      <c r="BLH9" s="226"/>
      <c r="BLI9" s="227"/>
      <c r="BLJ9" s="223"/>
      <c r="BLK9" s="224"/>
      <c r="BLL9" s="464"/>
      <c r="BLM9" s="464"/>
      <c r="BLN9" s="464"/>
      <c r="BLO9" s="225"/>
      <c r="BLP9" s="226"/>
      <c r="BLQ9" s="227"/>
      <c r="BLR9" s="223"/>
      <c r="BLS9" s="224"/>
      <c r="BLT9" s="464"/>
      <c r="BLU9" s="464"/>
      <c r="BLV9" s="464"/>
      <c r="BLW9" s="225"/>
      <c r="BLX9" s="226"/>
      <c r="BLY9" s="227"/>
      <c r="BLZ9" s="223"/>
      <c r="BMA9" s="224"/>
      <c r="BMB9" s="464"/>
      <c r="BMC9" s="464"/>
      <c r="BMD9" s="464"/>
      <c r="BME9" s="225"/>
      <c r="BMF9" s="226"/>
      <c r="BMG9" s="227"/>
      <c r="BMH9" s="223"/>
      <c r="BMI9" s="224"/>
      <c r="BMJ9" s="464"/>
      <c r="BMK9" s="464"/>
      <c r="BML9" s="464"/>
      <c r="BMM9" s="225"/>
      <c r="BMN9" s="226"/>
      <c r="BMO9" s="227"/>
      <c r="BMP9" s="223"/>
      <c r="BMQ9" s="224"/>
      <c r="BMR9" s="464"/>
      <c r="BMS9" s="464"/>
      <c r="BMT9" s="464"/>
      <c r="BMU9" s="225"/>
      <c r="BMV9" s="226"/>
      <c r="BMW9" s="227"/>
      <c r="BMX9" s="223"/>
      <c r="BMY9" s="224"/>
      <c r="BMZ9" s="464"/>
      <c r="BNA9" s="464"/>
      <c r="BNB9" s="464"/>
      <c r="BNC9" s="225"/>
      <c r="BND9" s="226"/>
      <c r="BNE9" s="227"/>
      <c r="BNF9" s="223"/>
      <c r="BNG9" s="224"/>
      <c r="BNH9" s="464"/>
      <c r="BNI9" s="464"/>
      <c r="BNJ9" s="464"/>
      <c r="BNK9" s="225"/>
      <c r="BNL9" s="226"/>
      <c r="BNM9" s="227"/>
      <c r="BNN9" s="223"/>
      <c r="BNO9" s="224"/>
      <c r="BNP9" s="464"/>
      <c r="BNQ9" s="464"/>
      <c r="BNR9" s="464"/>
      <c r="BNS9" s="225"/>
      <c r="BNT9" s="226"/>
      <c r="BNU9" s="227"/>
      <c r="BNV9" s="223"/>
      <c r="BNW9" s="224"/>
      <c r="BNX9" s="464"/>
      <c r="BNY9" s="464"/>
      <c r="BNZ9" s="464"/>
      <c r="BOA9" s="225"/>
      <c r="BOB9" s="226"/>
      <c r="BOC9" s="227"/>
      <c r="BOD9" s="223"/>
      <c r="BOE9" s="224"/>
      <c r="BOF9" s="464"/>
      <c r="BOG9" s="464"/>
      <c r="BOH9" s="464"/>
      <c r="BOI9" s="225"/>
      <c r="BOJ9" s="226"/>
      <c r="BOK9" s="227"/>
      <c r="BOL9" s="223"/>
      <c r="BOM9" s="224"/>
      <c r="BON9" s="464"/>
      <c r="BOO9" s="464"/>
      <c r="BOP9" s="464"/>
      <c r="BOQ9" s="225"/>
      <c r="BOR9" s="226"/>
      <c r="BOS9" s="227"/>
      <c r="BOT9" s="223"/>
      <c r="BOU9" s="224"/>
      <c r="BOV9" s="464"/>
      <c r="BOW9" s="464"/>
      <c r="BOX9" s="464"/>
      <c r="BOY9" s="225"/>
      <c r="BOZ9" s="226"/>
      <c r="BPA9" s="227"/>
      <c r="BPB9" s="223"/>
      <c r="BPC9" s="224"/>
      <c r="BPD9" s="464"/>
      <c r="BPE9" s="464"/>
      <c r="BPF9" s="464"/>
      <c r="BPG9" s="225"/>
      <c r="BPH9" s="226"/>
      <c r="BPI9" s="227"/>
      <c r="BPJ9" s="223"/>
      <c r="BPK9" s="224"/>
      <c r="BPL9" s="464"/>
      <c r="BPM9" s="464"/>
      <c r="BPN9" s="464"/>
      <c r="BPO9" s="225"/>
      <c r="BPP9" s="226"/>
      <c r="BPQ9" s="227"/>
      <c r="BPR9" s="223"/>
      <c r="BPS9" s="224"/>
      <c r="BPT9" s="464"/>
      <c r="BPU9" s="464"/>
      <c r="BPV9" s="464"/>
      <c r="BPW9" s="225"/>
      <c r="BPX9" s="226"/>
      <c r="BPY9" s="227"/>
      <c r="BPZ9" s="223"/>
      <c r="BQA9" s="224"/>
      <c r="BQB9" s="464"/>
      <c r="BQC9" s="464"/>
      <c r="BQD9" s="464"/>
      <c r="BQE9" s="225"/>
      <c r="BQF9" s="226"/>
      <c r="BQG9" s="227"/>
      <c r="BQH9" s="223"/>
      <c r="BQI9" s="224"/>
      <c r="BQJ9" s="464"/>
      <c r="BQK9" s="464"/>
      <c r="BQL9" s="464"/>
      <c r="BQM9" s="225"/>
      <c r="BQN9" s="226"/>
      <c r="BQO9" s="227"/>
      <c r="BQP9" s="223"/>
      <c r="BQQ9" s="224"/>
      <c r="BQR9" s="464"/>
      <c r="BQS9" s="464"/>
      <c r="BQT9" s="464"/>
      <c r="BQU9" s="225"/>
      <c r="BQV9" s="226"/>
      <c r="BQW9" s="227"/>
      <c r="BQX9" s="223"/>
      <c r="BQY9" s="224"/>
      <c r="BQZ9" s="464"/>
      <c r="BRA9" s="464"/>
      <c r="BRB9" s="464"/>
      <c r="BRC9" s="225"/>
      <c r="BRD9" s="226"/>
      <c r="BRE9" s="227"/>
      <c r="BRF9" s="223"/>
      <c r="BRG9" s="224"/>
      <c r="BRH9" s="464"/>
      <c r="BRI9" s="464"/>
      <c r="BRJ9" s="464"/>
      <c r="BRK9" s="225"/>
      <c r="BRL9" s="226"/>
      <c r="BRM9" s="227"/>
      <c r="BRN9" s="223"/>
      <c r="BRO9" s="224"/>
      <c r="BRP9" s="464"/>
      <c r="BRQ9" s="464"/>
      <c r="BRR9" s="464"/>
      <c r="BRS9" s="225"/>
      <c r="BRT9" s="226"/>
      <c r="BRU9" s="227"/>
      <c r="BRV9" s="223"/>
      <c r="BRW9" s="224"/>
      <c r="BRX9" s="464"/>
      <c r="BRY9" s="464"/>
      <c r="BRZ9" s="464"/>
      <c r="BSA9" s="225"/>
      <c r="BSB9" s="226"/>
      <c r="BSC9" s="227"/>
      <c r="BSD9" s="223"/>
      <c r="BSE9" s="224"/>
      <c r="BSF9" s="464"/>
      <c r="BSG9" s="464"/>
      <c r="BSH9" s="464"/>
      <c r="BSI9" s="225"/>
      <c r="BSJ9" s="226"/>
      <c r="BSK9" s="227"/>
      <c r="BSL9" s="223"/>
      <c r="BSM9" s="224"/>
      <c r="BSN9" s="464"/>
      <c r="BSO9" s="464"/>
      <c r="BSP9" s="464"/>
      <c r="BSQ9" s="225"/>
      <c r="BSR9" s="226"/>
      <c r="BSS9" s="227"/>
      <c r="BST9" s="223"/>
      <c r="BSU9" s="224"/>
      <c r="BSV9" s="464"/>
      <c r="BSW9" s="464"/>
      <c r="BSX9" s="464"/>
      <c r="BSY9" s="225"/>
      <c r="BSZ9" s="226"/>
      <c r="BTA9" s="227"/>
      <c r="BTB9" s="223"/>
      <c r="BTC9" s="224"/>
      <c r="BTD9" s="464"/>
      <c r="BTE9" s="464"/>
      <c r="BTF9" s="464"/>
      <c r="BTG9" s="225"/>
      <c r="BTH9" s="226"/>
      <c r="BTI9" s="227"/>
      <c r="BTJ9" s="223"/>
      <c r="BTK9" s="224"/>
      <c r="BTL9" s="464"/>
      <c r="BTM9" s="464"/>
      <c r="BTN9" s="464"/>
      <c r="BTO9" s="225"/>
      <c r="BTP9" s="226"/>
      <c r="BTQ9" s="227"/>
      <c r="BTR9" s="223"/>
      <c r="BTS9" s="224"/>
      <c r="BTT9" s="464"/>
      <c r="BTU9" s="464"/>
      <c r="BTV9" s="464"/>
      <c r="BTW9" s="225"/>
      <c r="BTX9" s="226"/>
      <c r="BTY9" s="227"/>
      <c r="BTZ9" s="223"/>
      <c r="BUA9" s="224"/>
      <c r="BUB9" s="464"/>
      <c r="BUC9" s="464"/>
      <c r="BUD9" s="464"/>
      <c r="BUE9" s="225"/>
      <c r="BUF9" s="226"/>
      <c r="BUG9" s="227"/>
      <c r="BUH9" s="223"/>
      <c r="BUI9" s="224"/>
      <c r="BUJ9" s="464"/>
      <c r="BUK9" s="464"/>
      <c r="BUL9" s="464"/>
      <c r="BUM9" s="225"/>
      <c r="BUN9" s="226"/>
      <c r="BUO9" s="227"/>
      <c r="BUP9" s="223"/>
      <c r="BUQ9" s="224"/>
      <c r="BUR9" s="464"/>
      <c r="BUS9" s="464"/>
      <c r="BUT9" s="464"/>
      <c r="BUU9" s="225"/>
      <c r="BUV9" s="226"/>
      <c r="BUW9" s="227"/>
      <c r="BUX9" s="223"/>
      <c r="BUY9" s="224"/>
      <c r="BUZ9" s="464"/>
      <c r="BVA9" s="464"/>
      <c r="BVB9" s="464"/>
      <c r="BVC9" s="225"/>
      <c r="BVD9" s="226"/>
      <c r="BVE9" s="227"/>
      <c r="BVF9" s="223"/>
      <c r="BVG9" s="224"/>
      <c r="BVH9" s="464"/>
      <c r="BVI9" s="464"/>
      <c r="BVJ9" s="464"/>
      <c r="BVK9" s="225"/>
      <c r="BVL9" s="226"/>
      <c r="BVM9" s="227"/>
      <c r="BVN9" s="223"/>
      <c r="BVO9" s="224"/>
      <c r="BVP9" s="464"/>
      <c r="BVQ9" s="464"/>
      <c r="BVR9" s="464"/>
      <c r="BVS9" s="225"/>
      <c r="BVT9" s="226"/>
      <c r="BVU9" s="227"/>
      <c r="BVV9" s="223"/>
      <c r="BVW9" s="224"/>
      <c r="BVX9" s="464"/>
      <c r="BVY9" s="464"/>
      <c r="BVZ9" s="464"/>
      <c r="BWA9" s="225"/>
      <c r="BWB9" s="226"/>
      <c r="BWC9" s="227"/>
      <c r="BWD9" s="223"/>
      <c r="BWE9" s="224"/>
      <c r="BWF9" s="464"/>
      <c r="BWG9" s="464"/>
      <c r="BWH9" s="464"/>
      <c r="BWI9" s="225"/>
      <c r="BWJ9" s="226"/>
      <c r="BWK9" s="227"/>
      <c r="BWL9" s="223"/>
      <c r="BWM9" s="224"/>
      <c r="BWN9" s="464"/>
      <c r="BWO9" s="464"/>
      <c r="BWP9" s="464"/>
      <c r="BWQ9" s="225"/>
      <c r="BWR9" s="226"/>
      <c r="BWS9" s="227"/>
      <c r="BWT9" s="223"/>
      <c r="BWU9" s="224"/>
      <c r="BWV9" s="464"/>
      <c r="BWW9" s="464"/>
      <c r="BWX9" s="464"/>
      <c r="BWY9" s="225"/>
      <c r="BWZ9" s="226"/>
      <c r="BXA9" s="227"/>
      <c r="BXB9" s="223"/>
      <c r="BXC9" s="224"/>
      <c r="BXD9" s="464"/>
      <c r="BXE9" s="464"/>
      <c r="BXF9" s="464"/>
      <c r="BXG9" s="225"/>
      <c r="BXH9" s="226"/>
      <c r="BXI9" s="227"/>
      <c r="BXJ9" s="223"/>
      <c r="BXK9" s="224"/>
      <c r="BXL9" s="464"/>
      <c r="BXM9" s="464"/>
      <c r="BXN9" s="464"/>
      <c r="BXO9" s="225"/>
      <c r="BXP9" s="226"/>
      <c r="BXQ9" s="227"/>
      <c r="BXR9" s="223"/>
      <c r="BXS9" s="224"/>
      <c r="BXT9" s="464"/>
      <c r="BXU9" s="464"/>
      <c r="BXV9" s="464"/>
      <c r="BXW9" s="225"/>
      <c r="BXX9" s="226"/>
      <c r="BXY9" s="227"/>
      <c r="BXZ9" s="223"/>
      <c r="BYA9" s="224"/>
      <c r="BYB9" s="464"/>
      <c r="BYC9" s="464"/>
      <c r="BYD9" s="464"/>
      <c r="BYE9" s="225"/>
      <c r="BYF9" s="226"/>
      <c r="BYG9" s="227"/>
      <c r="BYH9" s="223"/>
      <c r="BYI9" s="224"/>
      <c r="BYJ9" s="464"/>
      <c r="BYK9" s="464"/>
      <c r="BYL9" s="464"/>
      <c r="BYM9" s="225"/>
      <c r="BYN9" s="226"/>
      <c r="BYO9" s="227"/>
      <c r="BYP9" s="223"/>
      <c r="BYQ9" s="224"/>
      <c r="BYR9" s="464"/>
      <c r="BYS9" s="464"/>
      <c r="BYT9" s="464"/>
      <c r="BYU9" s="225"/>
      <c r="BYV9" s="226"/>
      <c r="BYW9" s="227"/>
      <c r="BYX9" s="223"/>
      <c r="BYY9" s="224"/>
      <c r="BYZ9" s="464"/>
      <c r="BZA9" s="464"/>
      <c r="BZB9" s="464"/>
      <c r="BZC9" s="225"/>
      <c r="BZD9" s="226"/>
      <c r="BZE9" s="227"/>
      <c r="BZF9" s="223"/>
      <c r="BZG9" s="224"/>
      <c r="BZH9" s="464"/>
      <c r="BZI9" s="464"/>
      <c r="BZJ9" s="464"/>
      <c r="BZK9" s="225"/>
      <c r="BZL9" s="226"/>
      <c r="BZM9" s="227"/>
      <c r="BZN9" s="223"/>
      <c r="BZO9" s="224"/>
      <c r="BZP9" s="464"/>
      <c r="BZQ9" s="464"/>
      <c r="BZR9" s="464"/>
      <c r="BZS9" s="225"/>
      <c r="BZT9" s="226"/>
      <c r="BZU9" s="227"/>
      <c r="BZV9" s="223"/>
      <c r="BZW9" s="224"/>
      <c r="BZX9" s="464"/>
      <c r="BZY9" s="464"/>
      <c r="BZZ9" s="464"/>
      <c r="CAA9" s="225"/>
      <c r="CAB9" s="226"/>
      <c r="CAC9" s="227"/>
      <c r="CAD9" s="223"/>
      <c r="CAE9" s="224"/>
      <c r="CAF9" s="464"/>
      <c r="CAG9" s="464"/>
      <c r="CAH9" s="464"/>
      <c r="CAI9" s="225"/>
      <c r="CAJ9" s="226"/>
      <c r="CAK9" s="227"/>
      <c r="CAL9" s="223"/>
      <c r="CAM9" s="224"/>
      <c r="CAN9" s="464"/>
      <c r="CAO9" s="464"/>
      <c r="CAP9" s="464"/>
      <c r="CAQ9" s="225"/>
      <c r="CAR9" s="226"/>
      <c r="CAS9" s="227"/>
      <c r="CAT9" s="223"/>
      <c r="CAU9" s="224"/>
      <c r="CAV9" s="464"/>
      <c r="CAW9" s="464"/>
      <c r="CAX9" s="464"/>
      <c r="CAY9" s="225"/>
      <c r="CAZ9" s="226"/>
      <c r="CBA9" s="227"/>
      <c r="CBB9" s="223"/>
      <c r="CBC9" s="224"/>
      <c r="CBD9" s="464"/>
      <c r="CBE9" s="464"/>
      <c r="CBF9" s="464"/>
      <c r="CBG9" s="225"/>
      <c r="CBH9" s="226"/>
      <c r="CBI9" s="227"/>
      <c r="CBJ9" s="223"/>
      <c r="CBK9" s="224"/>
      <c r="CBL9" s="464"/>
      <c r="CBM9" s="464"/>
      <c r="CBN9" s="464"/>
      <c r="CBO9" s="225"/>
      <c r="CBP9" s="226"/>
      <c r="CBQ9" s="227"/>
      <c r="CBR9" s="223"/>
      <c r="CBS9" s="224"/>
      <c r="CBT9" s="464"/>
      <c r="CBU9" s="464"/>
      <c r="CBV9" s="464"/>
      <c r="CBW9" s="225"/>
      <c r="CBX9" s="226"/>
      <c r="CBY9" s="227"/>
      <c r="CBZ9" s="223"/>
      <c r="CCA9" s="224"/>
      <c r="CCB9" s="464"/>
      <c r="CCC9" s="464"/>
      <c r="CCD9" s="464"/>
      <c r="CCE9" s="225"/>
      <c r="CCF9" s="226"/>
      <c r="CCG9" s="227"/>
      <c r="CCH9" s="223"/>
      <c r="CCI9" s="224"/>
      <c r="CCJ9" s="464"/>
      <c r="CCK9" s="464"/>
      <c r="CCL9" s="464"/>
      <c r="CCM9" s="225"/>
      <c r="CCN9" s="226"/>
      <c r="CCO9" s="227"/>
      <c r="CCP9" s="223"/>
      <c r="CCQ9" s="224"/>
      <c r="CCR9" s="464"/>
      <c r="CCS9" s="464"/>
      <c r="CCT9" s="464"/>
      <c r="CCU9" s="225"/>
      <c r="CCV9" s="226"/>
      <c r="CCW9" s="227"/>
      <c r="CCX9" s="223"/>
      <c r="CCY9" s="224"/>
      <c r="CCZ9" s="464"/>
      <c r="CDA9" s="464"/>
      <c r="CDB9" s="464"/>
      <c r="CDC9" s="225"/>
      <c r="CDD9" s="226"/>
      <c r="CDE9" s="227"/>
      <c r="CDF9" s="223"/>
      <c r="CDG9" s="224"/>
      <c r="CDH9" s="464"/>
      <c r="CDI9" s="464"/>
      <c r="CDJ9" s="464"/>
      <c r="CDK9" s="225"/>
      <c r="CDL9" s="226"/>
      <c r="CDM9" s="227"/>
      <c r="CDN9" s="223"/>
      <c r="CDO9" s="224"/>
      <c r="CDP9" s="464"/>
      <c r="CDQ9" s="464"/>
      <c r="CDR9" s="464"/>
      <c r="CDS9" s="225"/>
      <c r="CDT9" s="226"/>
      <c r="CDU9" s="227"/>
      <c r="CDV9" s="223"/>
      <c r="CDW9" s="224"/>
      <c r="CDX9" s="464"/>
      <c r="CDY9" s="464"/>
      <c r="CDZ9" s="464"/>
      <c r="CEA9" s="225"/>
      <c r="CEB9" s="226"/>
      <c r="CEC9" s="227"/>
      <c r="CED9" s="223"/>
      <c r="CEE9" s="224"/>
      <c r="CEF9" s="464"/>
      <c r="CEG9" s="464"/>
      <c r="CEH9" s="464"/>
      <c r="CEI9" s="225"/>
      <c r="CEJ9" s="226"/>
      <c r="CEK9" s="227"/>
      <c r="CEL9" s="223"/>
      <c r="CEM9" s="224"/>
      <c r="CEN9" s="464"/>
      <c r="CEO9" s="464"/>
      <c r="CEP9" s="464"/>
      <c r="CEQ9" s="225"/>
      <c r="CER9" s="226"/>
      <c r="CES9" s="227"/>
      <c r="CET9" s="223"/>
      <c r="CEU9" s="224"/>
      <c r="CEV9" s="464"/>
      <c r="CEW9" s="464"/>
      <c r="CEX9" s="464"/>
      <c r="CEY9" s="225"/>
      <c r="CEZ9" s="226"/>
      <c r="CFA9" s="227"/>
      <c r="CFB9" s="223"/>
      <c r="CFC9" s="224"/>
      <c r="CFD9" s="464"/>
      <c r="CFE9" s="464"/>
      <c r="CFF9" s="464"/>
      <c r="CFG9" s="225"/>
      <c r="CFH9" s="226"/>
      <c r="CFI9" s="227"/>
      <c r="CFJ9" s="223"/>
      <c r="CFK9" s="224"/>
      <c r="CFL9" s="464"/>
      <c r="CFM9" s="464"/>
      <c r="CFN9" s="464"/>
      <c r="CFO9" s="225"/>
      <c r="CFP9" s="226"/>
      <c r="CFQ9" s="227"/>
      <c r="CFR9" s="223"/>
      <c r="CFS9" s="224"/>
      <c r="CFT9" s="464"/>
      <c r="CFU9" s="464"/>
      <c r="CFV9" s="464"/>
      <c r="CFW9" s="225"/>
      <c r="CFX9" s="226"/>
      <c r="CFY9" s="227"/>
      <c r="CFZ9" s="223"/>
      <c r="CGA9" s="224"/>
      <c r="CGB9" s="464"/>
      <c r="CGC9" s="464"/>
      <c r="CGD9" s="464"/>
      <c r="CGE9" s="225"/>
      <c r="CGF9" s="226"/>
      <c r="CGG9" s="227"/>
      <c r="CGH9" s="223"/>
      <c r="CGI9" s="224"/>
      <c r="CGJ9" s="464"/>
      <c r="CGK9" s="464"/>
      <c r="CGL9" s="464"/>
      <c r="CGM9" s="225"/>
      <c r="CGN9" s="226"/>
      <c r="CGO9" s="227"/>
      <c r="CGP9" s="223"/>
      <c r="CGQ9" s="224"/>
      <c r="CGR9" s="464"/>
      <c r="CGS9" s="464"/>
      <c r="CGT9" s="464"/>
      <c r="CGU9" s="225"/>
      <c r="CGV9" s="226"/>
      <c r="CGW9" s="227"/>
      <c r="CGX9" s="223"/>
      <c r="CGY9" s="224"/>
      <c r="CGZ9" s="464"/>
      <c r="CHA9" s="464"/>
      <c r="CHB9" s="464"/>
      <c r="CHC9" s="225"/>
      <c r="CHD9" s="226"/>
      <c r="CHE9" s="227"/>
      <c r="CHF9" s="223"/>
      <c r="CHG9" s="224"/>
      <c r="CHH9" s="464"/>
      <c r="CHI9" s="464"/>
      <c r="CHJ9" s="464"/>
      <c r="CHK9" s="225"/>
      <c r="CHL9" s="226"/>
      <c r="CHM9" s="227"/>
      <c r="CHN9" s="223"/>
      <c r="CHO9" s="224"/>
      <c r="CHP9" s="464"/>
      <c r="CHQ9" s="464"/>
      <c r="CHR9" s="464"/>
      <c r="CHS9" s="225"/>
      <c r="CHT9" s="226"/>
      <c r="CHU9" s="227"/>
      <c r="CHV9" s="223"/>
      <c r="CHW9" s="224"/>
      <c r="CHX9" s="464"/>
      <c r="CHY9" s="464"/>
      <c r="CHZ9" s="464"/>
      <c r="CIA9" s="225"/>
      <c r="CIB9" s="226"/>
      <c r="CIC9" s="227"/>
      <c r="CID9" s="223"/>
      <c r="CIE9" s="224"/>
      <c r="CIF9" s="464"/>
      <c r="CIG9" s="464"/>
      <c r="CIH9" s="464"/>
      <c r="CII9" s="225"/>
      <c r="CIJ9" s="226"/>
      <c r="CIK9" s="227"/>
      <c r="CIL9" s="223"/>
      <c r="CIM9" s="224"/>
      <c r="CIN9" s="464"/>
      <c r="CIO9" s="464"/>
      <c r="CIP9" s="464"/>
      <c r="CIQ9" s="225"/>
      <c r="CIR9" s="226"/>
      <c r="CIS9" s="227"/>
      <c r="CIT9" s="223"/>
      <c r="CIU9" s="224"/>
      <c r="CIV9" s="464"/>
      <c r="CIW9" s="464"/>
      <c r="CIX9" s="464"/>
      <c r="CIY9" s="225"/>
      <c r="CIZ9" s="226"/>
      <c r="CJA9" s="227"/>
      <c r="CJB9" s="223"/>
      <c r="CJC9" s="224"/>
      <c r="CJD9" s="464"/>
      <c r="CJE9" s="464"/>
      <c r="CJF9" s="464"/>
      <c r="CJG9" s="225"/>
      <c r="CJH9" s="226"/>
      <c r="CJI9" s="227"/>
      <c r="CJJ9" s="223"/>
      <c r="CJK9" s="224"/>
      <c r="CJL9" s="464"/>
      <c r="CJM9" s="464"/>
      <c r="CJN9" s="464"/>
      <c r="CJO9" s="225"/>
      <c r="CJP9" s="226"/>
      <c r="CJQ9" s="227"/>
      <c r="CJR9" s="223"/>
      <c r="CJS9" s="224"/>
      <c r="CJT9" s="464"/>
      <c r="CJU9" s="464"/>
      <c r="CJV9" s="464"/>
      <c r="CJW9" s="225"/>
      <c r="CJX9" s="226"/>
      <c r="CJY9" s="227"/>
      <c r="CJZ9" s="223"/>
      <c r="CKA9" s="224"/>
      <c r="CKB9" s="464"/>
      <c r="CKC9" s="464"/>
      <c r="CKD9" s="464"/>
      <c r="CKE9" s="225"/>
      <c r="CKF9" s="226"/>
      <c r="CKG9" s="227"/>
      <c r="CKH9" s="223"/>
      <c r="CKI9" s="224"/>
      <c r="CKJ9" s="464"/>
      <c r="CKK9" s="464"/>
      <c r="CKL9" s="464"/>
      <c r="CKM9" s="225"/>
      <c r="CKN9" s="226"/>
      <c r="CKO9" s="227"/>
      <c r="CKP9" s="223"/>
      <c r="CKQ9" s="224"/>
      <c r="CKR9" s="464"/>
      <c r="CKS9" s="464"/>
      <c r="CKT9" s="464"/>
      <c r="CKU9" s="225"/>
      <c r="CKV9" s="226"/>
      <c r="CKW9" s="227"/>
      <c r="CKX9" s="223"/>
      <c r="CKY9" s="224"/>
      <c r="CKZ9" s="464"/>
      <c r="CLA9" s="464"/>
      <c r="CLB9" s="464"/>
      <c r="CLC9" s="225"/>
      <c r="CLD9" s="226"/>
      <c r="CLE9" s="227"/>
      <c r="CLF9" s="223"/>
      <c r="CLG9" s="224"/>
      <c r="CLH9" s="464"/>
      <c r="CLI9" s="464"/>
      <c r="CLJ9" s="464"/>
      <c r="CLK9" s="225"/>
      <c r="CLL9" s="226"/>
      <c r="CLM9" s="227"/>
      <c r="CLN9" s="223"/>
      <c r="CLO9" s="224"/>
      <c r="CLP9" s="464"/>
      <c r="CLQ9" s="464"/>
      <c r="CLR9" s="464"/>
      <c r="CLS9" s="225"/>
      <c r="CLT9" s="226"/>
      <c r="CLU9" s="227"/>
      <c r="CLV9" s="223"/>
      <c r="CLW9" s="224"/>
      <c r="CLX9" s="464"/>
      <c r="CLY9" s="464"/>
      <c r="CLZ9" s="464"/>
      <c r="CMA9" s="225"/>
      <c r="CMB9" s="226"/>
      <c r="CMC9" s="227"/>
      <c r="CMD9" s="223"/>
      <c r="CME9" s="224"/>
      <c r="CMF9" s="464"/>
      <c r="CMG9" s="464"/>
      <c r="CMH9" s="464"/>
      <c r="CMI9" s="225"/>
      <c r="CMJ9" s="226"/>
      <c r="CMK9" s="227"/>
      <c r="CML9" s="223"/>
      <c r="CMM9" s="224"/>
      <c r="CMN9" s="464"/>
      <c r="CMO9" s="464"/>
      <c r="CMP9" s="464"/>
      <c r="CMQ9" s="225"/>
      <c r="CMR9" s="226"/>
      <c r="CMS9" s="227"/>
      <c r="CMT9" s="223"/>
      <c r="CMU9" s="224"/>
      <c r="CMV9" s="464"/>
      <c r="CMW9" s="464"/>
      <c r="CMX9" s="464"/>
      <c r="CMY9" s="225"/>
      <c r="CMZ9" s="226"/>
      <c r="CNA9" s="227"/>
      <c r="CNB9" s="223"/>
      <c r="CNC9" s="224"/>
      <c r="CND9" s="464"/>
      <c r="CNE9" s="464"/>
      <c r="CNF9" s="464"/>
      <c r="CNG9" s="225"/>
      <c r="CNH9" s="226"/>
      <c r="CNI9" s="227"/>
      <c r="CNJ9" s="223"/>
      <c r="CNK9" s="224"/>
      <c r="CNL9" s="464"/>
      <c r="CNM9" s="464"/>
      <c r="CNN9" s="464"/>
      <c r="CNO9" s="225"/>
      <c r="CNP9" s="226"/>
      <c r="CNQ9" s="227"/>
      <c r="CNR9" s="223"/>
      <c r="CNS9" s="224"/>
      <c r="CNT9" s="464"/>
      <c r="CNU9" s="464"/>
      <c r="CNV9" s="464"/>
      <c r="CNW9" s="225"/>
      <c r="CNX9" s="226"/>
      <c r="CNY9" s="227"/>
      <c r="CNZ9" s="223"/>
      <c r="COA9" s="224"/>
      <c r="COB9" s="464"/>
      <c r="COC9" s="464"/>
      <c r="COD9" s="464"/>
      <c r="COE9" s="225"/>
      <c r="COF9" s="226"/>
      <c r="COG9" s="227"/>
      <c r="COH9" s="223"/>
      <c r="COI9" s="224"/>
      <c r="COJ9" s="464"/>
      <c r="COK9" s="464"/>
      <c r="COL9" s="464"/>
      <c r="COM9" s="225"/>
      <c r="CON9" s="226"/>
      <c r="COO9" s="227"/>
      <c r="COP9" s="223"/>
      <c r="COQ9" s="224"/>
      <c r="COR9" s="464"/>
      <c r="COS9" s="464"/>
      <c r="COT9" s="464"/>
      <c r="COU9" s="225"/>
      <c r="COV9" s="226"/>
      <c r="COW9" s="227"/>
      <c r="COX9" s="223"/>
      <c r="COY9" s="224"/>
      <c r="COZ9" s="464"/>
      <c r="CPA9" s="464"/>
      <c r="CPB9" s="464"/>
      <c r="CPC9" s="225"/>
      <c r="CPD9" s="226"/>
      <c r="CPE9" s="227"/>
      <c r="CPF9" s="223"/>
      <c r="CPG9" s="224"/>
      <c r="CPH9" s="464"/>
      <c r="CPI9" s="464"/>
      <c r="CPJ9" s="464"/>
      <c r="CPK9" s="225"/>
      <c r="CPL9" s="226"/>
      <c r="CPM9" s="227"/>
      <c r="CPN9" s="223"/>
      <c r="CPO9" s="224"/>
      <c r="CPP9" s="464"/>
      <c r="CPQ9" s="464"/>
      <c r="CPR9" s="464"/>
      <c r="CPS9" s="225"/>
      <c r="CPT9" s="226"/>
      <c r="CPU9" s="227"/>
      <c r="CPV9" s="223"/>
      <c r="CPW9" s="224"/>
      <c r="CPX9" s="464"/>
      <c r="CPY9" s="464"/>
      <c r="CPZ9" s="464"/>
      <c r="CQA9" s="225"/>
      <c r="CQB9" s="226"/>
      <c r="CQC9" s="227"/>
      <c r="CQD9" s="223"/>
      <c r="CQE9" s="224"/>
      <c r="CQF9" s="464"/>
      <c r="CQG9" s="464"/>
      <c r="CQH9" s="464"/>
      <c r="CQI9" s="225"/>
      <c r="CQJ9" s="226"/>
      <c r="CQK9" s="227"/>
      <c r="CQL9" s="223"/>
      <c r="CQM9" s="224"/>
      <c r="CQN9" s="464"/>
      <c r="CQO9" s="464"/>
      <c r="CQP9" s="464"/>
      <c r="CQQ9" s="225"/>
      <c r="CQR9" s="226"/>
      <c r="CQS9" s="227"/>
      <c r="CQT9" s="223"/>
      <c r="CQU9" s="224"/>
      <c r="CQV9" s="464"/>
      <c r="CQW9" s="464"/>
      <c r="CQX9" s="464"/>
      <c r="CQY9" s="225"/>
      <c r="CQZ9" s="226"/>
      <c r="CRA9" s="227"/>
      <c r="CRB9" s="223"/>
      <c r="CRC9" s="224"/>
      <c r="CRD9" s="464"/>
      <c r="CRE9" s="464"/>
      <c r="CRF9" s="464"/>
      <c r="CRG9" s="225"/>
      <c r="CRH9" s="226"/>
      <c r="CRI9" s="227"/>
      <c r="CRJ9" s="223"/>
      <c r="CRK9" s="224"/>
      <c r="CRL9" s="464"/>
      <c r="CRM9" s="464"/>
      <c r="CRN9" s="464"/>
      <c r="CRO9" s="225"/>
      <c r="CRP9" s="226"/>
      <c r="CRQ9" s="227"/>
      <c r="CRR9" s="223"/>
      <c r="CRS9" s="224"/>
      <c r="CRT9" s="464"/>
      <c r="CRU9" s="464"/>
      <c r="CRV9" s="464"/>
      <c r="CRW9" s="225"/>
      <c r="CRX9" s="226"/>
      <c r="CRY9" s="227"/>
      <c r="CRZ9" s="223"/>
      <c r="CSA9" s="224"/>
      <c r="CSB9" s="464"/>
      <c r="CSC9" s="464"/>
      <c r="CSD9" s="464"/>
      <c r="CSE9" s="225"/>
      <c r="CSF9" s="226"/>
      <c r="CSG9" s="227"/>
      <c r="CSH9" s="223"/>
      <c r="CSI9" s="224"/>
      <c r="CSJ9" s="464"/>
      <c r="CSK9" s="464"/>
      <c r="CSL9" s="464"/>
      <c r="CSM9" s="225"/>
      <c r="CSN9" s="226"/>
      <c r="CSO9" s="227"/>
      <c r="CSP9" s="223"/>
      <c r="CSQ9" s="224"/>
      <c r="CSR9" s="464"/>
      <c r="CSS9" s="464"/>
      <c r="CST9" s="464"/>
      <c r="CSU9" s="225"/>
      <c r="CSV9" s="226"/>
      <c r="CSW9" s="227"/>
      <c r="CSX9" s="223"/>
      <c r="CSY9" s="224"/>
      <c r="CSZ9" s="464"/>
      <c r="CTA9" s="464"/>
      <c r="CTB9" s="464"/>
      <c r="CTC9" s="225"/>
      <c r="CTD9" s="226"/>
      <c r="CTE9" s="227"/>
      <c r="CTF9" s="223"/>
      <c r="CTG9" s="224"/>
      <c r="CTH9" s="464"/>
      <c r="CTI9" s="464"/>
      <c r="CTJ9" s="464"/>
      <c r="CTK9" s="225"/>
      <c r="CTL9" s="226"/>
      <c r="CTM9" s="227"/>
      <c r="CTN9" s="223"/>
      <c r="CTO9" s="224"/>
      <c r="CTP9" s="464"/>
      <c r="CTQ9" s="464"/>
      <c r="CTR9" s="464"/>
      <c r="CTS9" s="225"/>
      <c r="CTT9" s="226"/>
      <c r="CTU9" s="227"/>
      <c r="CTV9" s="223"/>
      <c r="CTW9" s="224"/>
      <c r="CTX9" s="464"/>
      <c r="CTY9" s="464"/>
      <c r="CTZ9" s="464"/>
      <c r="CUA9" s="225"/>
      <c r="CUB9" s="226"/>
      <c r="CUC9" s="227"/>
      <c r="CUD9" s="223"/>
      <c r="CUE9" s="224"/>
      <c r="CUF9" s="464"/>
      <c r="CUG9" s="464"/>
      <c r="CUH9" s="464"/>
      <c r="CUI9" s="225"/>
      <c r="CUJ9" s="226"/>
      <c r="CUK9" s="227"/>
      <c r="CUL9" s="223"/>
      <c r="CUM9" s="224"/>
      <c r="CUN9" s="464"/>
      <c r="CUO9" s="464"/>
      <c r="CUP9" s="464"/>
      <c r="CUQ9" s="225"/>
      <c r="CUR9" s="226"/>
      <c r="CUS9" s="227"/>
      <c r="CUT9" s="223"/>
      <c r="CUU9" s="224"/>
      <c r="CUV9" s="464"/>
      <c r="CUW9" s="464"/>
      <c r="CUX9" s="464"/>
      <c r="CUY9" s="225"/>
      <c r="CUZ9" s="226"/>
      <c r="CVA9" s="227"/>
      <c r="CVB9" s="223"/>
      <c r="CVC9" s="224"/>
      <c r="CVD9" s="464"/>
      <c r="CVE9" s="464"/>
      <c r="CVF9" s="464"/>
      <c r="CVG9" s="225"/>
      <c r="CVH9" s="226"/>
      <c r="CVI9" s="227"/>
      <c r="CVJ9" s="223"/>
      <c r="CVK9" s="224"/>
      <c r="CVL9" s="464"/>
      <c r="CVM9" s="464"/>
      <c r="CVN9" s="464"/>
      <c r="CVO9" s="225"/>
      <c r="CVP9" s="226"/>
      <c r="CVQ9" s="227"/>
      <c r="CVR9" s="223"/>
      <c r="CVS9" s="224"/>
      <c r="CVT9" s="464"/>
      <c r="CVU9" s="464"/>
      <c r="CVV9" s="464"/>
      <c r="CVW9" s="225"/>
      <c r="CVX9" s="226"/>
      <c r="CVY9" s="227"/>
      <c r="CVZ9" s="223"/>
      <c r="CWA9" s="224"/>
      <c r="CWB9" s="464"/>
      <c r="CWC9" s="464"/>
      <c r="CWD9" s="464"/>
      <c r="CWE9" s="225"/>
      <c r="CWF9" s="226"/>
      <c r="CWG9" s="227"/>
      <c r="CWH9" s="223"/>
      <c r="CWI9" s="224"/>
      <c r="CWJ9" s="464"/>
      <c r="CWK9" s="464"/>
      <c r="CWL9" s="464"/>
      <c r="CWM9" s="225"/>
      <c r="CWN9" s="226"/>
      <c r="CWO9" s="227"/>
      <c r="CWP9" s="223"/>
      <c r="CWQ9" s="224"/>
      <c r="CWR9" s="464"/>
      <c r="CWS9" s="464"/>
      <c r="CWT9" s="464"/>
      <c r="CWU9" s="225"/>
      <c r="CWV9" s="226"/>
      <c r="CWW9" s="227"/>
      <c r="CWX9" s="223"/>
      <c r="CWY9" s="224"/>
      <c r="CWZ9" s="464"/>
      <c r="CXA9" s="464"/>
      <c r="CXB9" s="464"/>
      <c r="CXC9" s="225"/>
      <c r="CXD9" s="226"/>
      <c r="CXE9" s="227"/>
      <c r="CXF9" s="223"/>
      <c r="CXG9" s="224"/>
      <c r="CXH9" s="464"/>
      <c r="CXI9" s="464"/>
      <c r="CXJ9" s="464"/>
      <c r="CXK9" s="225"/>
      <c r="CXL9" s="226"/>
      <c r="CXM9" s="227"/>
      <c r="CXN9" s="223"/>
      <c r="CXO9" s="224"/>
      <c r="CXP9" s="464"/>
      <c r="CXQ9" s="464"/>
      <c r="CXR9" s="464"/>
      <c r="CXS9" s="225"/>
      <c r="CXT9" s="226"/>
      <c r="CXU9" s="227"/>
      <c r="CXV9" s="223"/>
      <c r="CXW9" s="224"/>
      <c r="CXX9" s="464"/>
      <c r="CXY9" s="464"/>
      <c r="CXZ9" s="464"/>
      <c r="CYA9" s="225"/>
      <c r="CYB9" s="226"/>
      <c r="CYC9" s="227"/>
      <c r="CYD9" s="223"/>
      <c r="CYE9" s="224"/>
      <c r="CYF9" s="464"/>
      <c r="CYG9" s="464"/>
      <c r="CYH9" s="464"/>
      <c r="CYI9" s="225"/>
      <c r="CYJ9" s="226"/>
      <c r="CYK9" s="227"/>
      <c r="CYL9" s="223"/>
      <c r="CYM9" s="224"/>
      <c r="CYN9" s="464"/>
      <c r="CYO9" s="464"/>
      <c r="CYP9" s="464"/>
      <c r="CYQ9" s="225"/>
      <c r="CYR9" s="226"/>
      <c r="CYS9" s="227"/>
      <c r="CYT9" s="223"/>
      <c r="CYU9" s="224"/>
      <c r="CYV9" s="464"/>
      <c r="CYW9" s="464"/>
      <c r="CYX9" s="464"/>
      <c r="CYY9" s="225"/>
      <c r="CYZ9" s="226"/>
      <c r="CZA9" s="227"/>
      <c r="CZB9" s="223"/>
      <c r="CZC9" s="224"/>
      <c r="CZD9" s="464"/>
      <c r="CZE9" s="464"/>
      <c r="CZF9" s="464"/>
      <c r="CZG9" s="225"/>
      <c r="CZH9" s="226"/>
      <c r="CZI9" s="227"/>
      <c r="CZJ9" s="223"/>
      <c r="CZK9" s="224"/>
      <c r="CZL9" s="464"/>
      <c r="CZM9" s="464"/>
      <c r="CZN9" s="464"/>
      <c r="CZO9" s="225"/>
      <c r="CZP9" s="226"/>
      <c r="CZQ9" s="227"/>
      <c r="CZR9" s="223"/>
      <c r="CZS9" s="224"/>
      <c r="CZT9" s="464"/>
      <c r="CZU9" s="464"/>
      <c r="CZV9" s="464"/>
      <c r="CZW9" s="225"/>
      <c r="CZX9" s="226"/>
      <c r="CZY9" s="227"/>
      <c r="CZZ9" s="223"/>
      <c r="DAA9" s="224"/>
      <c r="DAB9" s="464"/>
      <c r="DAC9" s="464"/>
      <c r="DAD9" s="464"/>
      <c r="DAE9" s="225"/>
      <c r="DAF9" s="226"/>
      <c r="DAG9" s="227"/>
      <c r="DAH9" s="223"/>
      <c r="DAI9" s="224"/>
      <c r="DAJ9" s="464"/>
      <c r="DAK9" s="464"/>
      <c r="DAL9" s="464"/>
      <c r="DAM9" s="225"/>
      <c r="DAN9" s="226"/>
      <c r="DAO9" s="227"/>
      <c r="DAP9" s="223"/>
      <c r="DAQ9" s="224"/>
      <c r="DAR9" s="464"/>
      <c r="DAS9" s="464"/>
      <c r="DAT9" s="464"/>
      <c r="DAU9" s="225"/>
      <c r="DAV9" s="226"/>
      <c r="DAW9" s="227"/>
      <c r="DAX9" s="223"/>
      <c r="DAY9" s="224"/>
      <c r="DAZ9" s="464"/>
      <c r="DBA9" s="464"/>
      <c r="DBB9" s="464"/>
      <c r="DBC9" s="225"/>
      <c r="DBD9" s="226"/>
      <c r="DBE9" s="227"/>
      <c r="DBF9" s="223"/>
      <c r="DBG9" s="224"/>
      <c r="DBH9" s="464"/>
      <c r="DBI9" s="464"/>
      <c r="DBJ9" s="464"/>
      <c r="DBK9" s="225"/>
      <c r="DBL9" s="226"/>
      <c r="DBM9" s="227"/>
      <c r="DBN9" s="223"/>
      <c r="DBO9" s="224"/>
      <c r="DBP9" s="464"/>
      <c r="DBQ9" s="464"/>
      <c r="DBR9" s="464"/>
      <c r="DBS9" s="225"/>
      <c r="DBT9" s="226"/>
      <c r="DBU9" s="227"/>
      <c r="DBV9" s="223"/>
      <c r="DBW9" s="224"/>
      <c r="DBX9" s="464"/>
      <c r="DBY9" s="464"/>
      <c r="DBZ9" s="464"/>
      <c r="DCA9" s="225"/>
      <c r="DCB9" s="226"/>
      <c r="DCC9" s="227"/>
      <c r="DCD9" s="223"/>
      <c r="DCE9" s="224"/>
      <c r="DCF9" s="464"/>
      <c r="DCG9" s="464"/>
      <c r="DCH9" s="464"/>
      <c r="DCI9" s="225"/>
      <c r="DCJ9" s="226"/>
      <c r="DCK9" s="227"/>
      <c r="DCL9" s="223"/>
      <c r="DCM9" s="224"/>
      <c r="DCN9" s="464"/>
      <c r="DCO9" s="464"/>
      <c r="DCP9" s="464"/>
      <c r="DCQ9" s="225"/>
      <c r="DCR9" s="226"/>
      <c r="DCS9" s="227"/>
      <c r="DCT9" s="223"/>
      <c r="DCU9" s="224"/>
      <c r="DCV9" s="464"/>
      <c r="DCW9" s="464"/>
      <c r="DCX9" s="464"/>
      <c r="DCY9" s="225"/>
      <c r="DCZ9" s="226"/>
      <c r="DDA9" s="227"/>
      <c r="DDB9" s="223"/>
      <c r="DDC9" s="224"/>
      <c r="DDD9" s="464"/>
      <c r="DDE9" s="464"/>
      <c r="DDF9" s="464"/>
      <c r="DDG9" s="225"/>
      <c r="DDH9" s="226"/>
      <c r="DDI9" s="227"/>
      <c r="DDJ9" s="223"/>
      <c r="DDK9" s="224"/>
      <c r="DDL9" s="464"/>
      <c r="DDM9" s="464"/>
      <c r="DDN9" s="464"/>
      <c r="DDO9" s="225"/>
      <c r="DDP9" s="226"/>
      <c r="DDQ9" s="227"/>
      <c r="DDR9" s="223"/>
      <c r="DDS9" s="224"/>
      <c r="DDT9" s="464"/>
      <c r="DDU9" s="464"/>
      <c r="DDV9" s="464"/>
      <c r="DDW9" s="225"/>
      <c r="DDX9" s="226"/>
      <c r="DDY9" s="227"/>
      <c r="DDZ9" s="223"/>
      <c r="DEA9" s="224"/>
      <c r="DEB9" s="464"/>
      <c r="DEC9" s="464"/>
      <c r="DED9" s="464"/>
      <c r="DEE9" s="225"/>
      <c r="DEF9" s="226"/>
      <c r="DEG9" s="227"/>
      <c r="DEH9" s="223"/>
      <c r="DEI9" s="224"/>
      <c r="DEJ9" s="464"/>
      <c r="DEK9" s="464"/>
      <c r="DEL9" s="464"/>
      <c r="DEM9" s="225"/>
      <c r="DEN9" s="226"/>
      <c r="DEO9" s="227"/>
      <c r="DEP9" s="223"/>
      <c r="DEQ9" s="224"/>
      <c r="DER9" s="464"/>
      <c r="DES9" s="464"/>
      <c r="DET9" s="464"/>
      <c r="DEU9" s="225"/>
      <c r="DEV9" s="226"/>
      <c r="DEW9" s="227"/>
      <c r="DEX9" s="223"/>
      <c r="DEY9" s="224"/>
      <c r="DEZ9" s="464"/>
      <c r="DFA9" s="464"/>
      <c r="DFB9" s="464"/>
      <c r="DFC9" s="225"/>
      <c r="DFD9" s="226"/>
      <c r="DFE9" s="227"/>
      <c r="DFF9" s="223"/>
      <c r="DFG9" s="224"/>
      <c r="DFH9" s="464"/>
      <c r="DFI9" s="464"/>
      <c r="DFJ9" s="464"/>
      <c r="DFK9" s="225"/>
      <c r="DFL9" s="226"/>
      <c r="DFM9" s="227"/>
      <c r="DFN9" s="223"/>
      <c r="DFO9" s="224"/>
      <c r="DFP9" s="464"/>
      <c r="DFQ9" s="464"/>
      <c r="DFR9" s="464"/>
      <c r="DFS9" s="225"/>
      <c r="DFT9" s="226"/>
      <c r="DFU9" s="227"/>
      <c r="DFV9" s="223"/>
      <c r="DFW9" s="224"/>
      <c r="DFX9" s="464"/>
      <c r="DFY9" s="464"/>
      <c r="DFZ9" s="464"/>
      <c r="DGA9" s="225"/>
      <c r="DGB9" s="226"/>
      <c r="DGC9" s="227"/>
      <c r="DGD9" s="223"/>
      <c r="DGE9" s="224"/>
      <c r="DGF9" s="464"/>
      <c r="DGG9" s="464"/>
      <c r="DGH9" s="464"/>
      <c r="DGI9" s="225"/>
      <c r="DGJ9" s="226"/>
      <c r="DGK9" s="227"/>
      <c r="DGL9" s="223"/>
      <c r="DGM9" s="224"/>
      <c r="DGN9" s="464"/>
      <c r="DGO9" s="464"/>
      <c r="DGP9" s="464"/>
      <c r="DGQ9" s="225"/>
      <c r="DGR9" s="226"/>
      <c r="DGS9" s="227"/>
      <c r="DGT9" s="223"/>
      <c r="DGU9" s="224"/>
      <c r="DGV9" s="464"/>
      <c r="DGW9" s="464"/>
      <c r="DGX9" s="464"/>
      <c r="DGY9" s="225"/>
      <c r="DGZ9" s="226"/>
      <c r="DHA9" s="227"/>
      <c r="DHB9" s="223"/>
      <c r="DHC9" s="224"/>
      <c r="DHD9" s="464"/>
      <c r="DHE9" s="464"/>
      <c r="DHF9" s="464"/>
      <c r="DHG9" s="225"/>
      <c r="DHH9" s="226"/>
      <c r="DHI9" s="227"/>
      <c r="DHJ9" s="223"/>
      <c r="DHK9" s="224"/>
      <c r="DHL9" s="464"/>
      <c r="DHM9" s="464"/>
      <c r="DHN9" s="464"/>
      <c r="DHO9" s="225"/>
      <c r="DHP9" s="226"/>
      <c r="DHQ9" s="227"/>
      <c r="DHR9" s="223"/>
      <c r="DHS9" s="224"/>
      <c r="DHT9" s="464"/>
      <c r="DHU9" s="464"/>
      <c r="DHV9" s="464"/>
      <c r="DHW9" s="225"/>
      <c r="DHX9" s="226"/>
      <c r="DHY9" s="227"/>
      <c r="DHZ9" s="223"/>
      <c r="DIA9" s="224"/>
      <c r="DIB9" s="464"/>
      <c r="DIC9" s="464"/>
      <c r="DID9" s="464"/>
      <c r="DIE9" s="225"/>
      <c r="DIF9" s="226"/>
      <c r="DIG9" s="227"/>
      <c r="DIH9" s="223"/>
      <c r="DII9" s="224"/>
      <c r="DIJ9" s="464"/>
      <c r="DIK9" s="464"/>
      <c r="DIL9" s="464"/>
      <c r="DIM9" s="225"/>
      <c r="DIN9" s="226"/>
      <c r="DIO9" s="227"/>
      <c r="DIP9" s="223"/>
      <c r="DIQ9" s="224"/>
      <c r="DIR9" s="464"/>
      <c r="DIS9" s="464"/>
      <c r="DIT9" s="464"/>
      <c r="DIU9" s="225"/>
      <c r="DIV9" s="226"/>
      <c r="DIW9" s="227"/>
      <c r="DIX9" s="223"/>
      <c r="DIY9" s="224"/>
      <c r="DIZ9" s="464"/>
      <c r="DJA9" s="464"/>
      <c r="DJB9" s="464"/>
      <c r="DJC9" s="225"/>
      <c r="DJD9" s="226"/>
      <c r="DJE9" s="227"/>
      <c r="DJF9" s="223"/>
      <c r="DJG9" s="224"/>
      <c r="DJH9" s="464"/>
      <c r="DJI9" s="464"/>
      <c r="DJJ9" s="464"/>
      <c r="DJK9" s="225"/>
      <c r="DJL9" s="226"/>
      <c r="DJM9" s="227"/>
      <c r="DJN9" s="223"/>
      <c r="DJO9" s="224"/>
      <c r="DJP9" s="464"/>
      <c r="DJQ9" s="464"/>
      <c r="DJR9" s="464"/>
      <c r="DJS9" s="225"/>
      <c r="DJT9" s="226"/>
      <c r="DJU9" s="227"/>
      <c r="DJV9" s="223"/>
      <c r="DJW9" s="224"/>
      <c r="DJX9" s="464"/>
      <c r="DJY9" s="464"/>
      <c r="DJZ9" s="464"/>
      <c r="DKA9" s="225"/>
      <c r="DKB9" s="226"/>
      <c r="DKC9" s="227"/>
      <c r="DKD9" s="223"/>
      <c r="DKE9" s="224"/>
      <c r="DKF9" s="464"/>
      <c r="DKG9" s="464"/>
      <c r="DKH9" s="464"/>
      <c r="DKI9" s="225"/>
      <c r="DKJ9" s="226"/>
      <c r="DKK9" s="227"/>
      <c r="DKL9" s="223"/>
      <c r="DKM9" s="224"/>
      <c r="DKN9" s="464"/>
      <c r="DKO9" s="464"/>
      <c r="DKP9" s="464"/>
      <c r="DKQ9" s="225"/>
      <c r="DKR9" s="226"/>
      <c r="DKS9" s="227"/>
      <c r="DKT9" s="223"/>
      <c r="DKU9" s="224"/>
      <c r="DKV9" s="464"/>
      <c r="DKW9" s="464"/>
      <c r="DKX9" s="464"/>
      <c r="DKY9" s="225"/>
      <c r="DKZ9" s="226"/>
      <c r="DLA9" s="227"/>
      <c r="DLB9" s="223"/>
      <c r="DLC9" s="224"/>
      <c r="DLD9" s="464"/>
      <c r="DLE9" s="464"/>
      <c r="DLF9" s="464"/>
      <c r="DLG9" s="225"/>
      <c r="DLH9" s="226"/>
      <c r="DLI9" s="227"/>
      <c r="DLJ9" s="223"/>
      <c r="DLK9" s="224"/>
      <c r="DLL9" s="464"/>
      <c r="DLM9" s="464"/>
      <c r="DLN9" s="464"/>
      <c r="DLO9" s="225"/>
      <c r="DLP9" s="226"/>
      <c r="DLQ9" s="227"/>
      <c r="DLR9" s="223"/>
      <c r="DLS9" s="224"/>
      <c r="DLT9" s="464"/>
      <c r="DLU9" s="464"/>
      <c r="DLV9" s="464"/>
      <c r="DLW9" s="225"/>
      <c r="DLX9" s="226"/>
      <c r="DLY9" s="227"/>
      <c r="DLZ9" s="223"/>
      <c r="DMA9" s="224"/>
      <c r="DMB9" s="464"/>
      <c r="DMC9" s="464"/>
      <c r="DMD9" s="464"/>
      <c r="DME9" s="225"/>
      <c r="DMF9" s="226"/>
      <c r="DMG9" s="227"/>
      <c r="DMH9" s="223"/>
      <c r="DMI9" s="224"/>
      <c r="DMJ9" s="464"/>
      <c r="DMK9" s="464"/>
      <c r="DML9" s="464"/>
      <c r="DMM9" s="225"/>
      <c r="DMN9" s="226"/>
      <c r="DMO9" s="227"/>
      <c r="DMP9" s="223"/>
      <c r="DMQ9" s="224"/>
      <c r="DMR9" s="464"/>
      <c r="DMS9" s="464"/>
      <c r="DMT9" s="464"/>
      <c r="DMU9" s="225"/>
      <c r="DMV9" s="226"/>
      <c r="DMW9" s="227"/>
      <c r="DMX9" s="223"/>
      <c r="DMY9" s="224"/>
      <c r="DMZ9" s="464"/>
      <c r="DNA9" s="464"/>
      <c r="DNB9" s="464"/>
      <c r="DNC9" s="225"/>
      <c r="DND9" s="226"/>
      <c r="DNE9" s="227"/>
      <c r="DNF9" s="223"/>
      <c r="DNG9" s="224"/>
      <c r="DNH9" s="464"/>
      <c r="DNI9" s="464"/>
      <c r="DNJ9" s="464"/>
      <c r="DNK9" s="225"/>
      <c r="DNL9" s="226"/>
      <c r="DNM9" s="227"/>
      <c r="DNN9" s="223"/>
      <c r="DNO9" s="224"/>
      <c r="DNP9" s="464"/>
      <c r="DNQ9" s="464"/>
      <c r="DNR9" s="464"/>
      <c r="DNS9" s="225"/>
      <c r="DNT9" s="226"/>
      <c r="DNU9" s="227"/>
      <c r="DNV9" s="223"/>
      <c r="DNW9" s="224"/>
      <c r="DNX9" s="464"/>
      <c r="DNY9" s="464"/>
      <c r="DNZ9" s="464"/>
      <c r="DOA9" s="225"/>
      <c r="DOB9" s="226"/>
      <c r="DOC9" s="227"/>
      <c r="DOD9" s="223"/>
      <c r="DOE9" s="224"/>
      <c r="DOF9" s="464"/>
      <c r="DOG9" s="464"/>
      <c r="DOH9" s="464"/>
      <c r="DOI9" s="225"/>
      <c r="DOJ9" s="226"/>
      <c r="DOK9" s="227"/>
      <c r="DOL9" s="223"/>
      <c r="DOM9" s="224"/>
      <c r="DON9" s="464"/>
      <c r="DOO9" s="464"/>
      <c r="DOP9" s="464"/>
      <c r="DOQ9" s="225"/>
      <c r="DOR9" s="226"/>
      <c r="DOS9" s="227"/>
      <c r="DOT9" s="223"/>
      <c r="DOU9" s="224"/>
      <c r="DOV9" s="464"/>
      <c r="DOW9" s="464"/>
      <c r="DOX9" s="464"/>
      <c r="DOY9" s="225"/>
      <c r="DOZ9" s="226"/>
      <c r="DPA9" s="227"/>
      <c r="DPB9" s="223"/>
      <c r="DPC9" s="224"/>
      <c r="DPD9" s="464"/>
      <c r="DPE9" s="464"/>
      <c r="DPF9" s="464"/>
      <c r="DPG9" s="225"/>
      <c r="DPH9" s="226"/>
      <c r="DPI9" s="227"/>
      <c r="DPJ9" s="223"/>
      <c r="DPK9" s="224"/>
      <c r="DPL9" s="464"/>
      <c r="DPM9" s="464"/>
      <c r="DPN9" s="464"/>
      <c r="DPO9" s="225"/>
      <c r="DPP9" s="226"/>
      <c r="DPQ9" s="227"/>
      <c r="DPR9" s="223"/>
      <c r="DPS9" s="224"/>
      <c r="DPT9" s="464"/>
      <c r="DPU9" s="464"/>
      <c r="DPV9" s="464"/>
      <c r="DPW9" s="225"/>
      <c r="DPX9" s="226"/>
      <c r="DPY9" s="227"/>
      <c r="DPZ9" s="223"/>
      <c r="DQA9" s="224"/>
      <c r="DQB9" s="464"/>
      <c r="DQC9" s="464"/>
      <c r="DQD9" s="464"/>
      <c r="DQE9" s="225"/>
      <c r="DQF9" s="226"/>
      <c r="DQG9" s="227"/>
      <c r="DQH9" s="223"/>
      <c r="DQI9" s="224"/>
      <c r="DQJ9" s="464"/>
      <c r="DQK9" s="464"/>
      <c r="DQL9" s="464"/>
      <c r="DQM9" s="225"/>
      <c r="DQN9" s="226"/>
      <c r="DQO9" s="227"/>
      <c r="DQP9" s="223"/>
      <c r="DQQ9" s="224"/>
      <c r="DQR9" s="464"/>
      <c r="DQS9" s="464"/>
      <c r="DQT9" s="464"/>
      <c r="DQU9" s="225"/>
      <c r="DQV9" s="226"/>
      <c r="DQW9" s="227"/>
      <c r="DQX9" s="223"/>
      <c r="DQY9" s="224"/>
      <c r="DQZ9" s="464"/>
      <c r="DRA9" s="464"/>
      <c r="DRB9" s="464"/>
      <c r="DRC9" s="225"/>
      <c r="DRD9" s="226"/>
      <c r="DRE9" s="227"/>
      <c r="DRF9" s="223"/>
      <c r="DRG9" s="224"/>
      <c r="DRH9" s="464"/>
      <c r="DRI9" s="464"/>
      <c r="DRJ9" s="464"/>
      <c r="DRK9" s="225"/>
      <c r="DRL9" s="226"/>
      <c r="DRM9" s="227"/>
      <c r="DRN9" s="223"/>
      <c r="DRO9" s="224"/>
      <c r="DRP9" s="464"/>
      <c r="DRQ9" s="464"/>
      <c r="DRR9" s="464"/>
      <c r="DRS9" s="225"/>
      <c r="DRT9" s="226"/>
      <c r="DRU9" s="227"/>
      <c r="DRV9" s="223"/>
      <c r="DRW9" s="224"/>
      <c r="DRX9" s="464"/>
      <c r="DRY9" s="464"/>
      <c r="DRZ9" s="464"/>
      <c r="DSA9" s="225"/>
      <c r="DSB9" s="226"/>
      <c r="DSC9" s="227"/>
      <c r="DSD9" s="223"/>
      <c r="DSE9" s="224"/>
      <c r="DSF9" s="464"/>
      <c r="DSG9" s="464"/>
      <c r="DSH9" s="464"/>
      <c r="DSI9" s="225"/>
      <c r="DSJ9" s="226"/>
      <c r="DSK9" s="227"/>
      <c r="DSL9" s="223"/>
      <c r="DSM9" s="224"/>
      <c r="DSN9" s="464"/>
      <c r="DSO9" s="464"/>
      <c r="DSP9" s="464"/>
      <c r="DSQ9" s="225"/>
      <c r="DSR9" s="226"/>
      <c r="DSS9" s="227"/>
      <c r="DST9" s="223"/>
      <c r="DSU9" s="224"/>
      <c r="DSV9" s="464"/>
      <c r="DSW9" s="464"/>
      <c r="DSX9" s="464"/>
      <c r="DSY9" s="225"/>
      <c r="DSZ9" s="226"/>
      <c r="DTA9" s="227"/>
      <c r="DTB9" s="223"/>
      <c r="DTC9" s="224"/>
      <c r="DTD9" s="464"/>
      <c r="DTE9" s="464"/>
      <c r="DTF9" s="464"/>
      <c r="DTG9" s="225"/>
      <c r="DTH9" s="226"/>
      <c r="DTI9" s="227"/>
      <c r="DTJ9" s="223"/>
      <c r="DTK9" s="224"/>
      <c r="DTL9" s="464"/>
      <c r="DTM9" s="464"/>
      <c r="DTN9" s="464"/>
      <c r="DTO9" s="225"/>
      <c r="DTP9" s="226"/>
      <c r="DTQ9" s="227"/>
      <c r="DTR9" s="223"/>
      <c r="DTS9" s="224"/>
      <c r="DTT9" s="464"/>
      <c r="DTU9" s="464"/>
      <c r="DTV9" s="464"/>
      <c r="DTW9" s="225"/>
      <c r="DTX9" s="226"/>
      <c r="DTY9" s="227"/>
      <c r="DTZ9" s="223"/>
      <c r="DUA9" s="224"/>
      <c r="DUB9" s="464"/>
      <c r="DUC9" s="464"/>
      <c r="DUD9" s="464"/>
      <c r="DUE9" s="225"/>
      <c r="DUF9" s="226"/>
      <c r="DUG9" s="227"/>
      <c r="DUH9" s="223"/>
      <c r="DUI9" s="224"/>
      <c r="DUJ9" s="464"/>
      <c r="DUK9" s="464"/>
      <c r="DUL9" s="464"/>
      <c r="DUM9" s="225"/>
      <c r="DUN9" s="226"/>
      <c r="DUO9" s="227"/>
      <c r="DUP9" s="223"/>
      <c r="DUQ9" s="224"/>
      <c r="DUR9" s="464"/>
      <c r="DUS9" s="464"/>
      <c r="DUT9" s="464"/>
      <c r="DUU9" s="225"/>
      <c r="DUV9" s="226"/>
      <c r="DUW9" s="227"/>
      <c r="DUX9" s="223"/>
      <c r="DUY9" s="224"/>
      <c r="DUZ9" s="464"/>
      <c r="DVA9" s="464"/>
      <c r="DVB9" s="464"/>
      <c r="DVC9" s="225"/>
      <c r="DVD9" s="226"/>
      <c r="DVE9" s="227"/>
      <c r="DVF9" s="223"/>
      <c r="DVG9" s="224"/>
      <c r="DVH9" s="464"/>
      <c r="DVI9" s="464"/>
      <c r="DVJ9" s="464"/>
      <c r="DVK9" s="225"/>
      <c r="DVL9" s="226"/>
      <c r="DVM9" s="227"/>
      <c r="DVN9" s="223"/>
      <c r="DVO9" s="224"/>
      <c r="DVP9" s="464"/>
      <c r="DVQ9" s="464"/>
      <c r="DVR9" s="464"/>
      <c r="DVS9" s="225"/>
      <c r="DVT9" s="226"/>
      <c r="DVU9" s="227"/>
      <c r="DVV9" s="223"/>
      <c r="DVW9" s="224"/>
      <c r="DVX9" s="464"/>
      <c r="DVY9" s="464"/>
      <c r="DVZ9" s="464"/>
      <c r="DWA9" s="225"/>
      <c r="DWB9" s="226"/>
      <c r="DWC9" s="227"/>
      <c r="DWD9" s="223"/>
      <c r="DWE9" s="224"/>
      <c r="DWF9" s="464"/>
      <c r="DWG9" s="464"/>
      <c r="DWH9" s="464"/>
      <c r="DWI9" s="225"/>
      <c r="DWJ9" s="226"/>
      <c r="DWK9" s="227"/>
      <c r="DWL9" s="223"/>
      <c r="DWM9" s="224"/>
      <c r="DWN9" s="464"/>
      <c r="DWO9" s="464"/>
      <c r="DWP9" s="464"/>
      <c r="DWQ9" s="225"/>
      <c r="DWR9" s="226"/>
      <c r="DWS9" s="227"/>
      <c r="DWT9" s="223"/>
      <c r="DWU9" s="224"/>
      <c r="DWV9" s="464"/>
      <c r="DWW9" s="464"/>
      <c r="DWX9" s="464"/>
      <c r="DWY9" s="225"/>
      <c r="DWZ9" s="226"/>
      <c r="DXA9" s="227"/>
      <c r="DXB9" s="223"/>
      <c r="DXC9" s="224"/>
      <c r="DXD9" s="464"/>
      <c r="DXE9" s="464"/>
      <c r="DXF9" s="464"/>
      <c r="DXG9" s="225"/>
      <c r="DXH9" s="226"/>
      <c r="DXI9" s="227"/>
      <c r="DXJ9" s="223"/>
      <c r="DXK9" s="224"/>
      <c r="DXL9" s="464"/>
      <c r="DXM9" s="464"/>
      <c r="DXN9" s="464"/>
      <c r="DXO9" s="225"/>
      <c r="DXP9" s="226"/>
      <c r="DXQ9" s="227"/>
      <c r="DXR9" s="223"/>
      <c r="DXS9" s="224"/>
      <c r="DXT9" s="464"/>
      <c r="DXU9" s="464"/>
      <c r="DXV9" s="464"/>
      <c r="DXW9" s="225"/>
      <c r="DXX9" s="226"/>
      <c r="DXY9" s="227"/>
      <c r="DXZ9" s="223"/>
      <c r="DYA9" s="224"/>
      <c r="DYB9" s="464"/>
      <c r="DYC9" s="464"/>
      <c r="DYD9" s="464"/>
      <c r="DYE9" s="225"/>
      <c r="DYF9" s="226"/>
      <c r="DYG9" s="227"/>
      <c r="DYH9" s="223"/>
      <c r="DYI9" s="224"/>
      <c r="DYJ9" s="464"/>
      <c r="DYK9" s="464"/>
      <c r="DYL9" s="464"/>
      <c r="DYM9" s="225"/>
      <c r="DYN9" s="226"/>
      <c r="DYO9" s="227"/>
      <c r="DYP9" s="223"/>
      <c r="DYQ9" s="224"/>
      <c r="DYR9" s="464"/>
      <c r="DYS9" s="464"/>
      <c r="DYT9" s="464"/>
      <c r="DYU9" s="225"/>
      <c r="DYV9" s="226"/>
      <c r="DYW9" s="227"/>
      <c r="DYX9" s="223"/>
      <c r="DYY9" s="224"/>
      <c r="DYZ9" s="464"/>
      <c r="DZA9" s="464"/>
      <c r="DZB9" s="464"/>
      <c r="DZC9" s="225"/>
      <c r="DZD9" s="226"/>
      <c r="DZE9" s="227"/>
      <c r="DZF9" s="223"/>
      <c r="DZG9" s="224"/>
      <c r="DZH9" s="464"/>
      <c r="DZI9" s="464"/>
      <c r="DZJ9" s="464"/>
      <c r="DZK9" s="225"/>
      <c r="DZL9" s="226"/>
      <c r="DZM9" s="227"/>
      <c r="DZN9" s="223"/>
      <c r="DZO9" s="224"/>
      <c r="DZP9" s="464"/>
      <c r="DZQ9" s="464"/>
      <c r="DZR9" s="464"/>
      <c r="DZS9" s="225"/>
      <c r="DZT9" s="226"/>
      <c r="DZU9" s="227"/>
      <c r="DZV9" s="223"/>
      <c r="DZW9" s="224"/>
      <c r="DZX9" s="464"/>
      <c r="DZY9" s="464"/>
      <c r="DZZ9" s="464"/>
      <c r="EAA9" s="225"/>
      <c r="EAB9" s="226"/>
      <c r="EAC9" s="227"/>
      <c r="EAD9" s="223"/>
      <c r="EAE9" s="224"/>
      <c r="EAF9" s="464"/>
      <c r="EAG9" s="464"/>
      <c r="EAH9" s="464"/>
      <c r="EAI9" s="225"/>
      <c r="EAJ9" s="226"/>
      <c r="EAK9" s="227"/>
      <c r="EAL9" s="223"/>
      <c r="EAM9" s="224"/>
      <c r="EAN9" s="464"/>
      <c r="EAO9" s="464"/>
      <c r="EAP9" s="464"/>
      <c r="EAQ9" s="225"/>
      <c r="EAR9" s="226"/>
      <c r="EAS9" s="227"/>
      <c r="EAT9" s="223"/>
      <c r="EAU9" s="224"/>
      <c r="EAV9" s="464"/>
      <c r="EAW9" s="464"/>
      <c r="EAX9" s="464"/>
      <c r="EAY9" s="225"/>
      <c r="EAZ9" s="226"/>
      <c r="EBA9" s="227"/>
      <c r="EBB9" s="223"/>
      <c r="EBC9" s="224"/>
      <c r="EBD9" s="464"/>
      <c r="EBE9" s="464"/>
      <c r="EBF9" s="464"/>
      <c r="EBG9" s="225"/>
      <c r="EBH9" s="226"/>
      <c r="EBI9" s="227"/>
      <c r="EBJ9" s="223"/>
      <c r="EBK9" s="224"/>
      <c r="EBL9" s="464"/>
      <c r="EBM9" s="464"/>
      <c r="EBN9" s="464"/>
      <c r="EBO9" s="225"/>
      <c r="EBP9" s="226"/>
      <c r="EBQ9" s="227"/>
      <c r="EBR9" s="223"/>
      <c r="EBS9" s="224"/>
      <c r="EBT9" s="464"/>
      <c r="EBU9" s="464"/>
      <c r="EBV9" s="464"/>
      <c r="EBW9" s="225"/>
      <c r="EBX9" s="226"/>
      <c r="EBY9" s="227"/>
      <c r="EBZ9" s="223"/>
      <c r="ECA9" s="224"/>
      <c r="ECB9" s="464"/>
      <c r="ECC9" s="464"/>
      <c r="ECD9" s="464"/>
      <c r="ECE9" s="225"/>
      <c r="ECF9" s="226"/>
      <c r="ECG9" s="227"/>
      <c r="ECH9" s="223"/>
      <c r="ECI9" s="224"/>
      <c r="ECJ9" s="464"/>
      <c r="ECK9" s="464"/>
      <c r="ECL9" s="464"/>
      <c r="ECM9" s="225"/>
      <c r="ECN9" s="226"/>
      <c r="ECO9" s="227"/>
      <c r="ECP9" s="223"/>
      <c r="ECQ9" s="224"/>
      <c r="ECR9" s="464"/>
      <c r="ECS9" s="464"/>
      <c r="ECT9" s="464"/>
      <c r="ECU9" s="225"/>
      <c r="ECV9" s="226"/>
      <c r="ECW9" s="227"/>
      <c r="ECX9" s="223"/>
      <c r="ECY9" s="224"/>
      <c r="ECZ9" s="464"/>
      <c r="EDA9" s="464"/>
      <c r="EDB9" s="464"/>
      <c r="EDC9" s="225"/>
      <c r="EDD9" s="226"/>
      <c r="EDE9" s="227"/>
      <c r="EDF9" s="223"/>
      <c r="EDG9" s="224"/>
      <c r="EDH9" s="464"/>
      <c r="EDI9" s="464"/>
      <c r="EDJ9" s="464"/>
      <c r="EDK9" s="225"/>
      <c r="EDL9" s="226"/>
      <c r="EDM9" s="227"/>
      <c r="EDN9" s="223"/>
      <c r="EDO9" s="224"/>
      <c r="EDP9" s="464"/>
      <c r="EDQ9" s="464"/>
      <c r="EDR9" s="464"/>
      <c r="EDS9" s="225"/>
      <c r="EDT9" s="226"/>
      <c r="EDU9" s="227"/>
      <c r="EDV9" s="223"/>
      <c r="EDW9" s="224"/>
      <c r="EDX9" s="464"/>
      <c r="EDY9" s="464"/>
      <c r="EDZ9" s="464"/>
      <c r="EEA9" s="225"/>
      <c r="EEB9" s="226"/>
      <c r="EEC9" s="227"/>
      <c r="EED9" s="223"/>
      <c r="EEE9" s="224"/>
      <c r="EEF9" s="464"/>
      <c r="EEG9" s="464"/>
      <c r="EEH9" s="464"/>
      <c r="EEI9" s="225"/>
      <c r="EEJ9" s="226"/>
      <c r="EEK9" s="227"/>
      <c r="EEL9" s="223"/>
      <c r="EEM9" s="224"/>
      <c r="EEN9" s="464"/>
      <c r="EEO9" s="464"/>
      <c r="EEP9" s="464"/>
      <c r="EEQ9" s="225"/>
      <c r="EER9" s="226"/>
      <c r="EES9" s="227"/>
      <c r="EET9" s="223"/>
      <c r="EEU9" s="224"/>
      <c r="EEV9" s="464"/>
      <c r="EEW9" s="464"/>
      <c r="EEX9" s="464"/>
      <c r="EEY9" s="225"/>
      <c r="EEZ9" s="226"/>
      <c r="EFA9" s="227"/>
      <c r="EFB9" s="223"/>
      <c r="EFC9" s="224"/>
      <c r="EFD9" s="464"/>
      <c r="EFE9" s="464"/>
      <c r="EFF9" s="464"/>
      <c r="EFG9" s="225"/>
      <c r="EFH9" s="226"/>
      <c r="EFI9" s="227"/>
      <c r="EFJ9" s="223"/>
      <c r="EFK9" s="224"/>
      <c r="EFL9" s="464"/>
      <c r="EFM9" s="464"/>
      <c r="EFN9" s="464"/>
      <c r="EFO9" s="225"/>
      <c r="EFP9" s="226"/>
      <c r="EFQ9" s="227"/>
      <c r="EFR9" s="223"/>
      <c r="EFS9" s="224"/>
      <c r="EFT9" s="464"/>
      <c r="EFU9" s="464"/>
      <c r="EFV9" s="464"/>
      <c r="EFW9" s="225"/>
      <c r="EFX9" s="226"/>
      <c r="EFY9" s="227"/>
      <c r="EFZ9" s="223"/>
      <c r="EGA9" s="224"/>
      <c r="EGB9" s="464"/>
      <c r="EGC9" s="464"/>
      <c r="EGD9" s="464"/>
      <c r="EGE9" s="225"/>
      <c r="EGF9" s="226"/>
      <c r="EGG9" s="227"/>
      <c r="EGH9" s="223"/>
      <c r="EGI9" s="224"/>
      <c r="EGJ9" s="464"/>
      <c r="EGK9" s="464"/>
      <c r="EGL9" s="464"/>
      <c r="EGM9" s="225"/>
      <c r="EGN9" s="226"/>
      <c r="EGO9" s="227"/>
      <c r="EGP9" s="223"/>
      <c r="EGQ9" s="224"/>
      <c r="EGR9" s="464"/>
      <c r="EGS9" s="464"/>
      <c r="EGT9" s="464"/>
      <c r="EGU9" s="225"/>
      <c r="EGV9" s="226"/>
      <c r="EGW9" s="227"/>
      <c r="EGX9" s="223"/>
      <c r="EGY9" s="224"/>
      <c r="EGZ9" s="464"/>
      <c r="EHA9" s="464"/>
      <c r="EHB9" s="464"/>
      <c r="EHC9" s="225"/>
      <c r="EHD9" s="226"/>
      <c r="EHE9" s="227"/>
      <c r="EHF9" s="223"/>
      <c r="EHG9" s="224"/>
      <c r="EHH9" s="464"/>
      <c r="EHI9" s="464"/>
      <c r="EHJ9" s="464"/>
      <c r="EHK9" s="225"/>
      <c r="EHL9" s="226"/>
      <c r="EHM9" s="227"/>
      <c r="EHN9" s="223"/>
      <c r="EHO9" s="224"/>
      <c r="EHP9" s="464"/>
      <c r="EHQ9" s="464"/>
      <c r="EHR9" s="464"/>
      <c r="EHS9" s="225"/>
      <c r="EHT9" s="226"/>
      <c r="EHU9" s="227"/>
      <c r="EHV9" s="223"/>
      <c r="EHW9" s="224"/>
      <c r="EHX9" s="464"/>
      <c r="EHY9" s="464"/>
      <c r="EHZ9" s="464"/>
      <c r="EIA9" s="225"/>
      <c r="EIB9" s="226"/>
      <c r="EIC9" s="227"/>
      <c r="EID9" s="223"/>
      <c r="EIE9" s="224"/>
      <c r="EIF9" s="464"/>
      <c r="EIG9" s="464"/>
      <c r="EIH9" s="464"/>
      <c r="EII9" s="225"/>
      <c r="EIJ9" s="226"/>
      <c r="EIK9" s="227"/>
      <c r="EIL9" s="223"/>
      <c r="EIM9" s="224"/>
      <c r="EIN9" s="464"/>
      <c r="EIO9" s="464"/>
      <c r="EIP9" s="464"/>
      <c r="EIQ9" s="225"/>
      <c r="EIR9" s="226"/>
      <c r="EIS9" s="227"/>
      <c r="EIT9" s="223"/>
      <c r="EIU9" s="224"/>
      <c r="EIV9" s="464"/>
      <c r="EIW9" s="464"/>
      <c r="EIX9" s="464"/>
      <c r="EIY9" s="225"/>
      <c r="EIZ9" s="226"/>
      <c r="EJA9" s="227"/>
      <c r="EJB9" s="223"/>
      <c r="EJC9" s="224"/>
      <c r="EJD9" s="464"/>
      <c r="EJE9" s="464"/>
      <c r="EJF9" s="464"/>
      <c r="EJG9" s="225"/>
      <c r="EJH9" s="226"/>
      <c r="EJI9" s="227"/>
      <c r="EJJ9" s="223"/>
      <c r="EJK9" s="224"/>
      <c r="EJL9" s="464"/>
      <c r="EJM9" s="464"/>
      <c r="EJN9" s="464"/>
      <c r="EJO9" s="225"/>
      <c r="EJP9" s="226"/>
      <c r="EJQ9" s="227"/>
      <c r="EJR9" s="223"/>
      <c r="EJS9" s="224"/>
      <c r="EJT9" s="464"/>
      <c r="EJU9" s="464"/>
      <c r="EJV9" s="464"/>
      <c r="EJW9" s="225"/>
      <c r="EJX9" s="226"/>
      <c r="EJY9" s="227"/>
      <c r="EJZ9" s="223"/>
      <c r="EKA9" s="224"/>
      <c r="EKB9" s="464"/>
      <c r="EKC9" s="464"/>
      <c r="EKD9" s="464"/>
      <c r="EKE9" s="225"/>
      <c r="EKF9" s="226"/>
      <c r="EKG9" s="227"/>
      <c r="EKH9" s="223"/>
      <c r="EKI9" s="224"/>
      <c r="EKJ9" s="464"/>
      <c r="EKK9" s="464"/>
      <c r="EKL9" s="464"/>
      <c r="EKM9" s="225"/>
      <c r="EKN9" s="226"/>
      <c r="EKO9" s="227"/>
      <c r="EKP9" s="223"/>
      <c r="EKQ9" s="224"/>
      <c r="EKR9" s="464"/>
      <c r="EKS9" s="464"/>
      <c r="EKT9" s="464"/>
      <c r="EKU9" s="225"/>
      <c r="EKV9" s="226"/>
      <c r="EKW9" s="227"/>
      <c r="EKX9" s="223"/>
      <c r="EKY9" s="224"/>
      <c r="EKZ9" s="464"/>
      <c r="ELA9" s="464"/>
      <c r="ELB9" s="464"/>
      <c r="ELC9" s="225"/>
      <c r="ELD9" s="226"/>
      <c r="ELE9" s="227"/>
      <c r="ELF9" s="223"/>
      <c r="ELG9" s="224"/>
      <c r="ELH9" s="464"/>
      <c r="ELI9" s="464"/>
      <c r="ELJ9" s="464"/>
      <c r="ELK9" s="225"/>
      <c r="ELL9" s="226"/>
      <c r="ELM9" s="227"/>
      <c r="ELN9" s="223"/>
      <c r="ELO9" s="224"/>
      <c r="ELP9" s="464"/>
      <c r="ELQ9" s="464"/>
      <c r="ELR9" s="464"/>
      <c r="ELS9" s="225"/>
      <c r="ELT9" s="226"/>
      <c r="ELU9" s="227"/>
      <c r="ELV9" s="223"/>
      <c r="ELW9" s="224"/>
      <c r="ELX9" s="464"/>
      <c r="ELY9" s="464"/>
      <c r="ELZ9" s="464"/>
      <c r="EMA9" s="225"/>
      <c r="EMB9" s="226"/>
      <c r="EMC9" s="227"/>
      <c r="EMD9" s="223"/>
      <c r="EME9" s="224"/>
      <c r="EMF9" s="464"/>
      <c r="EMG9" s="464"/>
      <c r="EMH9" s="464"/>
      <c r="EMI9" s="225"/>
      <c r="EMJ9" s="226"/>
      <c r="EMK9" s="227"/>
      <c r="EML9" s="223"/>
      <c r="EMM9" s="224"/>
      <c r="EMN9" s="464"/>
      <c r="EMO9" s="464"/>
      <c r="EMP9" s="464"/>
      <c r="EMQ9" s="225"/>
      <c r="EMR9" s="226"/>
      <c r="EMS9" s="227"/>
      <c r="EMT9" s="223"/>
      <c r="EMU9" s="224"/>
      <c r="EMV9" s="464"/>
      <c r="EMW9" s="464"/>
      <c r="EMX9" s="464"/>
      <c r="EMY9" s="225"/>
      <c r="EMZ9" s="226"/>
      <c r="ENA9" s="227"/>
      <c r="ENB9" s="223"/>
      <c r="ENC9" s="224"/>
      <c r="END9" s="464"/>
      <c r="ENE9" s="464"/>
      <c r="ENF9" s="464"/>
      <c r="ENG9" s="225"/>
      <c r="ENH9" s="226"/>
      <c r="ENI9" s="227"/>
      <c r="ENJ9" s="223"/>
      <c r="ENK9" s="224"/>
      <c r="ENL9" s="464"/>
      <c r="ENM9" s="464"/>
      <c r="ENN9" s="464"/>
      <c r="ENO9" s="225"/>
      <c r="ENP9" s="226"/>
      <c r="ENQ9" s="227"/>
      <c r="ENR9" s="223"/>
      <c r="ENS9" s="224"/>
      <c r="ENT9" s="464"/>
      <c r="ENU9" s="464"/>
      <c r="ENV9" s="464"/>
      <c r="ENW9" s="225"/>
      <c r="ENX9" s="226"/>
      <c r="ENY9" s="227"/>
      <c r="ENZ9" s="223"/>
      <c r="EOA9" s="224"/>
      <c r="EOB9" s="464"/>
      <c r="EOC9" s="464"/>
      <c r="EOD9" s="464"/>
      <c r="EOE9" s="225"/>
      <c r="EOF9" s="226"/>
      <c r="EOG9" s="227"/>
      <c r="EOH9" s="223"/>
      <c r="EOI9" s="224"/>
      <c r="EOJ9" s="464"/>
      <c r="EOK9" s="464"/>
      <c r="EOL9" s="464"/>
      <c r="EOM9" s="225"/>
      <c r="EON9" s="226"/>
      <c r="EOO9" s="227"/>
      <c r="EOP9" s="223"/>
      <c r="EOQ9" s="224"/>
      <c r="EOR9" s="464"/>
      <c r="EOS9" s="464"/>
      <c r="EOT9" s="464"/>
      <c r="EOU9" s="225"/>
      <c r="EOV9" s="226"/>
      <c r="EOW9" s="227"/>
      <c r="EOX9" s="223"/>
      <c r="EOY9" s="224"/>
      <c r="EOZ9" s="464"/>
      <c r="EPA9" s="464"/>
      <c r="EPB9" s="464"/>
      <c r="EPC9" s="225"/>
      <c r="EPD9" s="226"/>
      <c r="EPE9" s="227"/>
      <c r="EPF9" s="223"/>
      <c r="EPG9" s="224"/>
      <c r="EPH9" s="464"/>
      <c r="EPI9" s="464"/>
      <c r="EPJ9" s="464"/>
      <c r="EPK9" s="225"/>
      <c r="EPL9" s="226"/>
      <c r="EPM9" s="227"/>
      <c r="EPN9" s="223"/>
      <c r="EPO9" s="224"/>
      <c r="EPP9" s="464"/>
      <c r="EPQ9" s="464"/>
      <c r="EPR9" s="464"/>
      <c r="EPS9" s="225"/>
      <c r="EPT9" s="226"/>
      <c r="EPU9" s="227"/>
      <c r="EPV9" s="223"/>
      <c r="EPW9" s="224"/>
      <c r="EPX9" s="464"/>
      <c r="EPY9" s="464"/>
      <c r="EPZ9" s="464"/>
      <c r="EQA9" s="225"/>
      <c r="EQB9" s="226"/>
      <c r="EQC9" s="227"/>
      <c r="EQD9" s="223"/>
      <c r="EQE9" s="224"/>
      <c r="EQF9" s="464"/>
      <c r="EQG9" s="464"/>
      <c r="EQH9" s="464"/>
      <c r="EQI9" s="225"/>
      <c r="EQJ9" s="226"/>
      <c r="EQK9" s="227"/>
      <c r="EQL9" s="223"/>
      <c r="EQM9" s="224"/>
      <c r="EQN9" s="464"/>
      <c r="EQO9" s="464"/>
      <c r="EQP9" s="464"/>
      <c r="EQQ9" s="225"/>
      <c r="EQR9" s="226"/>
      <c r="EQS9" s="227"/>
      <c r="EQT9" s="223"/>
      <c r="EQU9" s="224"/>
      <c r="EQV9" s="464"/>
      <c r="EQW9" s="464"/>
      <c r="EQX9" s="464"/>
      <c r="EQY9" s="225"/>
      <c r="EQZ9" s="226"/>
      <c r="ERA9" s="227"/>
      <c r="ERB9" s="223"/>
      <c r="ERC9" s="224"/>
      <c r="ERD9" s="464"/>
      <c r="ERE9" s="464"/>
      <c r="ERF9" s="464"/>
      <c r="ERG9" s="225"/>
      <c r="ERH9" s="226"/>
      <c r="ERI9" s="227"/>
      <c r="ERJ9" s="223"/>
      <c r="ERK9" s="224"/>
      <c r="ERL9" s="464"/>
      <c r="ERM9" s="464"/>
      <c r="ERN9" s="464"/>
      <c r="ERO9" s="225"/>
      <c r="ERP9" s="226"/>
      <c r="ERQ9" s="227"/>
      <c r="ERR9" s="223"/>
      <c r="ERS9" s="224"/>
      <c r="ERT9" s="464"/>
      <c r="ERU9" s="464"/>
      <c r="ERV9" s="464"/>
      <c r="ERW9" s="225"/>
      <c r="ERX9" s="226"/>
      <c r="ERY9" s="227"/>
      <c r="ERZ9" s="223"/>
      <c r="ESA9" s="224"/>
      <c r="ESB9" s="464"/>
      <c r="ESC9" s="464"/>
      <c r="ESD9" s="464"/>
      <c r="ESE9" s="225"/>
      <c r="ESF9" s="226"/>
      <c r="ESG9" s="227"/>
      <c r="ESH9" s="223"/>
      <c r="ESI9" s="224"/>
      <c r="ESJ9" s="464"/>
      <c r="ESK9" s="464"/>
      <c r="ESL9" s="464"/>
      <c r="ESM9" s="225"/>
      <c r="ESN9" s="226"/>
      <c r="ESO9" s="227"/>
      <c r="ESP9" s="223"/>
      <c r="ESQ9" s="224"/>
      <c r="ESR9" s="464"/>
      <c r="ESS9" s="464"/>
      <c r="EST9" s="464"/>
      <c r="ESU9" s="225"/>
      <c r="ESV9" s="226"/>
      <c r="ESW9" s="227"/>
      <c r="ESX9" s="223"/>
      <c r="ESY9" s="224"/>
      <c r="ESZ9" s="464"/>
      <c r="ETA9" s="464"/>
      <c r="ETB9" s="464"/>
      <c r="ETC9" s="225"/>
      <c r="ETD9" s="226"/>
      <c r="ETE9" s="227"/>
      <c r="ETF9" s="223"/>
      <c r="ETG9" s="224"/>
      <c r="ETH9" s="464"/>
      <c r="ETI9" s="464"/>
      <c r="ETJ9" s="464"/>
      <c r="ETK9" s="225"/>
      <c r="ETL9" s="226"/>
      <c r="ETM9" s="227"/>
      <c r="ETN9" s="223"/>
      <c r="ETO9" s="224"/>
      <c r="ETP9" s="464"/>
      <c r="ETQ9" s="464"/>
      <c r="ETR9" s="464"/>
      <c r="ETS9" s="225"/>
      <c r="ETT9" s="226"/>
      <c r="ETU9" s="227"/>
      <c r="ETV9" s="223"/>
      <c r="ETW9" s="224"/>
      <c r="ETX9" s="464"/>
      <c r="ETY9" s="464"/>
      <c r="ETZ9" s="464"/>
      <c r="EUA9" s="225"/>
      <c r="EUB9" s="226"/>
      <c r="EUC9" s="227"/>
      <c r="EUD9" s="223"/>
      <c r="EUE9" s="224"/>
      <c r="EUF9" s="464"/>
      <c r="EUG9" s="464"/>
      <c r="EUH9" s="464"/>
      <c r="EUI9" s="225"/>
      <c r="EUJ9" s="226"/>
      <c r="EUK9" s="227"/>
      <c r="EUL9" s="223"/>
      <c r="EUM9" s="224"/>
      <c r="EUN9" s="464"/>
      <c r="EUO9" s="464"/>
      <c r="EUP9" s="464"/>
      <c r="EUQ9" s="225"/>
      <c r="EUR9" s="226"/>
      <c r="EUS9" s="227"/>
      <c r="EUT9" s="223"/>
      <c r="EUU9" s="224"/>
      <c r="EUV9" s="464"/>
      <c r="EUW9" s="464"/>
      <c r="EUX9" s="464"/>
      <c r="EUY9" s="225"/>
      <c r="EUZ9" s="226"/>
      <c r="EVA9" s="227"/>
      <c r="EVB9" s="223"/>
      <c r="EVC9" s="224"/>
      <c r="EVD9" s="464"/>
      <c r="EVE9" s="464"/>
      <c r="EVF9" s="464"/>
      <c r="EVG9" s="225"/>
      <c r="EVH9" s="226"/>
      <c r="EVI9" s="227"/>
      <c r="EVJ9" s="223"/>
      <c r="EVK9" s="224"/>
      <c r="EVL9" s="464"/>
      <c r="EVM9" s="464"/>
      <c r="EVN9" s="464"/>
      <c r="EVO9" s="225"/>
      <c r="EVP9" s="226"/>
      <c r="EVQ9" s="227"/>
      <c r="EVR9" s="223"/>
      <c r="EVS9" s="224"/>
      <c r="EVT9" s="464"/>
      <c r="EVU9" s="464"/>
      <c r="EVV9" s="464"/>
      <c r="EVW9" s="225"/>
      <c r="EVX9" s="226"/>
      <c r="EVY9" s="227"/>
      <c r="EVZ9" s="223"/>
      <c r="EWA9" s="224"/>
      <c r="EWB9" s="464"/>
      <c r="EWC9" s="464"/>
      <c r="EWD9" s="464"/>
      <c r="EWE9" s="225"/>
      <c r="EWF9" s="226"/>
      <c r="EWG9" s="227"/>
      <c r="EWH9" s="223"/>
      <c r="EWI9" s="224"/>
      <c r="EWJ9" s="464"/>
      <c r="EWK9" s="464"/>
      <c r="EWL9" s="464"/>
      <c r="EWM9" s="225"/>
      <c r="EWN9" s="226"/>
      <c r="EWO9" s="227"/>
      <c r="EWP9" s="223"/>
      <c r="EWQ9" s="224"/>
      <c r="EWR9" s="464"/>
      <c r="EWS9" s="464"/>
      <c r="EWT9" s="464"/>
      <c r="EWU9" s="225"/>
      <c r="EWV9" s="226"/>
      <c r="EWW9" s="227"/>
      <c r="EWX9" s="223"/>
      <c r="EWY9" s="224"/>
      <c r="EWZ9" s="464"/>
      <c r="EXA9" s="464"/>
      <c r="EXB9" s="464"/>
      <c r="EXC9" s="225"/>
      <c r="EXD9" s="226"/>
      <c r="EXE9" s="227"/>
      <c r="EXF9" s="223"/>
      <c r="EXG9" s="224"/>
      <c r="EXH9" s="464"/>
      <c r="EXI9" s="464"/>
      <c r="EXJ9" s="464"/>
      <c r="EXK9" s="225"/>
      <c r="EXL9" s="226"/>
      <c r="EXM9" s="227"/>
      <c r="EXN9" s="223"/>
      <c r="EXO9" s="224"/>
      <c r="EXP9" s="464"/>
      <c r="EXQ9" s="464"/>
      <c r="EXR9" s="464"/>
      <c r="EXS9" s="225"/>
      <c r="EXT9" s="226"/>
      <c r="EXU9" s="227"/>
      <c r="EXV9" s="223"/>
      <c r="EXW9" s="224"/>
      <c r="EXX9" s="464"/>
      <c r="EXY9" s="464"/>
      <c r="EXZ9" s="464"/>
      <c r="EYA9" s="225"/>
      <c r="EYB9" s="226"/>
      <c r="EYC9" s="227"/>
      <c r="EYD9" s="223"/>
      <c r="EYE9" s="224"/>
      <c r="EYF9" s="464"/>
      <c r="EYG9" s="464"/>
      <c r="EYH9" s="464"/>
      <c r="EYI9" s="225"/>
      <c r="EYJ9" s="226"/>
      <c r="EYK9" s="227"/>
      <c r="EYL9" s="223"/>
      <c r="EYM9" s="224"/>
      <c r="EYN9" s="464"/>
      <c r="EYO9" s="464"/>
      <c r="EYP9" s="464"/>
      <c r="EYQ9" s="225"/>
      <c r="EYR9" s="226"/>
      <c r="EYS9" s="227"/>
      <c r="EYT9" s="223"/>
      <c r="EYU9" s="224"/>
      <c r="EYV9" s="464"/>
      <c r="EYW9" s="464"/>
      <c r="EYX9" s="464"/>
      <c r="EYY9" s="225"/>
      <c r="EYZ9" s="226"/>
      <c r="EZA9" s="227"/>
      <c r="EZB9" s="223"/>
      <c r="EZC9" s="224"/>
      <c r="EZD9" s="464"/>
      <c r="EZE9" s="464"/>
      <c r="EZF9" s="464"/>
      <c r="EZG9" s="225"/>
      <c r="EZH9" s="226"/>
      <c r="EZI9" s="227"/>
      <c r="EZJ9" s="223"/>
      <c r="EZK9" s="224"/>
      <c r="EZL9" s="464"/>
      <c r="EZM9" s="464"/>
      <c r="EZN9" s="464"/>
      <c r="EZO9" s="225"/>
      <c r="EZP9" s="226"/>
      <c r="EZQ9" s="227"/>
      <c r="EZR9" s="223"/>
      <c r="EZS9" s="224"/>
      <c r="EZT9" s="464"/>
      <c r="EZU9" s="464"/>
      <c r="EZV9" s="464"/>
      <c r="EZW9" s="225"/>
      <c r="EZX9" s="226"/>
      <c r="EZY9" s="227"/>
      <c r="EZZ9" s="223"/>
      <c r="FAA9" s="224"/>
      <c r="FAB9" s="464"/>
      <c r="FAC9" s="464"/>
      <c r="FAD9" s="464"/>
      <c r="FAE9" s="225"/>
      <c r="FAF9" s="226"/>
      <c r="FAG9" s="227"/>
      <c r="FAH9" s="223"/>
      <c r="FAI9" s="224"/>
      <c r="FAJ9" s="464"/>
      <c r="FAK9" s="464"/>
      <c r="FAL9" s="464"/>
      <c r="FAM9" s="225"/>
      <c r="FAN9" s="226"/>
      <c r="FAO9" s="227"/>
      <c r="FAP9" s="223"/>
      <c r="FAQ9" s="224"/>
      <c r="FAR9" s="464"/>
      <c r="FAS9" s="464"/>
      <c r="FAT9" s="464"/>
      <c r="FAU9" s="225"/>
      <c r="FAV9" s="226"/>
      <c r="FAW9" s="227"/>
      <c r="FAX9" s="223"/>
      <c r="FAY9" s="224"/>
      <c r="FAZ9" s="464"/>
      <c r="FBA9" s="464"/>
      <c r="FBB9" s="464"/>
      <c r="FBC9" s="225"/>
      <c r="FBD9" s="226"/>
      <c r="FBE9" s="227"/>
      <c r="FBF9" s="223"/>
      <c r="FBG9" s="224"/>
      <c r="FBH9" s="464"/>
      <c r="FBI9" s="464"/>
      <c r="FBJ9" s="464"/>
      <c r="FBK9" s="225"/>
      <c r="FBL9" s="226"/>
      <c r="FBM9" s="227"/>
      <c r="FBN9" s="223"/>
      <c r="FBO9" s="224"/>
      <c r="FBP9" s="464"/>
      <c r="FBQ9" s="464"/>
      <c r="FBR9" s="464"/>
      <c r="FBS9" s="225"/>
      <c r="FBT9" s="226"/>
      <c r="FBU9" s="227"/>
      <c r="FBV9" s="223"/>
      <c r="FBW9" s="224"/>
      <c r="FBX9" s="464"/>
      <c r="FBY9" s="464"/>
      <c r="FBZ9" s="464"/>
      <c r="FCA9" s="225"/>
      <c r="FCB9" s="226"/>
      <c r="FCC9" s="227"/>
      <c r="FCD9" s="223"/>
      <c r="FCE9" s="224"/>
      <c r="FCF9" s="464"/>
      <c r="FCG9" s="464"/>
      <c r="FCH9" s="464"/>
      <c r="FCI9" s="225"/>
      <c r="FCJ9" s="226"/>
      <c r="FCK9" s="227"/>
      <c r="FCL9" s="223"/>
      <c r="FCM9" s="224"/>
      <c r="FCN9" s="464"/>
      <c r="FCO9" s="464"/>
      <c r="FCP9" s="464"/>
      <c r="FCQ9" s="225"/>
      <c r="FCR9" s="226"/>
      <c r="FCS9" s="227"/>
      <c r="FCT9" s="223"/>
      <c r="FCU9" s="224"/>
      <c r="FCV9" s="464"/>
      <c r="FCW9" s="464"/>
      <c r="FCX9" s="464"/>
      <c r="FCY9" s="225"/>
      <c r="FCZ9" s="226"/>
      <c r="FDA9" s="227"/>
      <c r="FDB9" s="223"/>
      <c r="FDC9" s="224"/>
      <c r="FDD9" s="464"/>
      <c r="FDE9" s="464"/>
      <c r="FDF9" s="464"/>
      <c r="FDG9" s="225"/>
      <c r="FDH9" s="226"/>
      <c r="FDI9" s="227"/>
      <c r="FDJ9" s="223"/>
      <c r="FDK9" s="224"/>
      <c r="FDL9" s="464"/>
      <c r="FDM9" s="464"/>
      <c r="FDN9" s="464"/>
      <c r="FDO9" s="225"/>
      <c r="FDP9" s="226"/>
      <c r="FDQ9" s="227"/>
      <c r="FDR9" s="223"/>
      <c r="FDS9" s="224"/>
      <c r="FDT9" s="464"/>
      <c r="FDU9" s="464"/>
      <c r="FDV9" s="464"/>
      <c r="FDW9" s="225"/>
      <c r="FDX9" s="226"/>
      <c r="FDY9" s="227"/>
      <c r="FDZ9" s="223"/>
      <c r="FEA9" s="224"/>
      <c r="FEB9" s="464"/>
      <c r="FEC9" s="464"/>
      <c r="FED9" s="464"/>
      <c r="FEE9" s="225"/>
      <c r="FEF9" s="226"/>
      <c r="FEG9" s="227"/>
      <c r="FEH9" s="223"/>
      <c r="FEI9" s="224"/>
      <c r="FEJ9" s="464"/>
      <c r="FEK9" s="464"/>
      <c r="FEL9" s="464"/>
      <c r="FEM9" s="225"/>
      <c r="FEN9" s="226"/>
      <c r="FEO9" s="227"/>
      <c r="FEP9" s="223"/>
      <c r="FEQ9" s="224"/>
      <c r="FER9" s="464"/>
      <c r="FES9" s="464"/>
      <c r="FET9" s="464"/>
      <c r="FEU9" s="225"/>
      <c r="FEV9" s="226"/>
      <c r="FEW9" s="227"/>
      <c r="FEX9" s="223"/>
      <c r="FEY9" s="224"/>
      <c r="FEZ9" s="464"/>
      <c r="FFA9" s="464"/>
      <c r="FFB9" s="464"/>
      <c r="FFC9" s="225"/>
      <c r="FFD9" s="226"/>
      <c r="FFE9" s="227"/>
      <c r="FFF9" s="223"/>
      <c r="FFG9" s="224"/>
      <c r="FFH9" s="464"/>
      <c r="FFI9" s="464"/>
      <c r="FFJ9" s="464"/>
      <c r="FFK9" s="225"/>
      <c r="FFL9" s="226"/>
      <c r="FFM9" s="227"/>
      <c r="FFN9" s="223"/>
      <c r="FFO9" s="224"/>
      <c r="FFP9" s="464"/>
      <c r="FFQ9" s="464"/>
      <c r="FFR9" s="464"/>
      <c r="FFS9" s="225"/>
      <c r="FFT9" s="226"/>
      <c r="FFU9" s="227"/>
      <c r="FFV9" s="223"/>
      <c r="FFW9" s="224"/>
      <c r="FFX9" s="464"/>
      <c r="FFY9" s="464"/>
      <c r="FFZ9" s="464"/>
      <c r="FGA9" s="225"/>
      <c r="FGB9" s="226"/>
      <c r="FGC9" s="227"/>
      <c r="FGD9" s="223"/>
      <c r="FGE9" s="224"/>
      <c r="FGF9" s="464"/>
      <c r="FGG9" s="464"/>
      <c r="FGH9" s="464"/>
      <c r="FGI9" s="225"/>
      <c r="FGJ9" s="226"/>
      <c r="FGK9" s="227"/>
      <c r="FGL9" s="223"/>
      <c r="FGM9" s="224"/>
      <c r="FGN9" s="464"/>
      <c r="FGO9" s="464"/>
      <c r="FGP9" s="464"/>
      <c r="FGQ9" s="225"/>
      <c r="FGR9" s="226"/>
      <c r="FGS9" s="227"/>
      <c r="FGT9" s="223"/>
      <c r="FGU9" s="224"/>
      <c r="FGV9" s="464"/>
      <c r="FGW9" s="464"/>
      <c r="FGX9" s="464"/>
      <c r="FGY9" s="225"/>
      <c r="FGZ9" s="226"/>
      <c r="FHA9" s="227"/>
      <c r="FHB9" s="223"/>
      <c r="FHC9" s="224"/>
      <c r="FHD9" s="464"/>
      <c r="FHE9" s="464"/>
      <c r="FHF9" s="464"/>
      <c r="FHG9" s="225"/>
      <c r="FHH9" s="226"/>
      <c r="FHI9" s="227"/>
      <c r="FHJ9" s="223"/>
      <c r="FHK9" s="224"/>
      <c r="FHL9" s="464"/>
      <c r="FHM9" s="464"/>
      <c r="FHN9" s="464"/>
      <c r="FHO9" s="225"/>
      <c r="FHP9" s="226"/>
      <c r="FHQ9" s="227"/>
      <c r="FHR9" s="223"/>
      <c r="FHS9" s="224"/>
      <c r="FHT9" s="464"/>
      <c r="FHU9" s="464"/>
      <c r="FHV9" s="464"/>
      <c r="FHW9" s="225"/>
      <c r="FHX9" s="226"/>
      <c r="FHY9" s="227"/>
      <c r="FHZ9" s="223"/>
      <c r="FIA9" s="224"/>
      <c r="FIB9" s="464"/>
      <c r="FIC9" s="464"/>
      <c r="FID9" s="464"/>
      <c r="FIE9" s="225"/>
      <c r="FIF9" s="226"/>
      <c r="FIG9" s="227"/>
      <c r="FIH9" s="223"/>
      <c r="FII9" s="224"/>
      <c r="FIJ9" s="464"/>
      <c r="FIK9" s="464"/>
      <c r="FIL9" s="464"/>
      <c r="FIM9" s="225"/>
      <c r="FIN9" s="226"/>
      <c r="FIO9" s="227"/>
      <c r="FIP9" s="223"/>
      <c r="FIQ9" s="224"/>
      <c r="FIR9" s="464"/>
      <c r="FIS9" s="464"/>
      <c r="FIT9" s="464"/>
      <c r="FIU9" s="225"/>
      <c r="FIV9" s="226"/>
      <c r="FIW9" s="227"/>
      <c r="FIX9" s="223"/>
      <c r="FIY9" s="224"/>
      <c r="FIZ9" s="464"/>
      <c r="FJA9" s="464"/>
      <c r="FJB9" s="464"/>
      <c r="FJC9" s="225"/>
      <c r="FJD9" s="226"/>
      <c r="FJE9" s="227"/>
      <c r="FJF9" s="223"/>
      <c r="FJG9" s="224"/>
      <c r="FJH9" s="464"/>
      <c r="FJI9" s="464"/>
      <c r="FJJ9" s="464"/>
      <c r="FJK9" s="225"/>
      <c r="FJL9" s="226"/>
      <c r="FJM9" s="227"/>
      <c r="FJN9" s="223"/>
      <c r="FJO9" s="224"/>
      <c r="FJP9" s="464"/>
      <c r="FJQ9" s="464"/>
      <c r="FJR9" s="464"/>
      <c r="FJS9" s="225"/>
      <c r="FJT9" s="226"/>
      <c r="FJU9" s="227"/>
      <c r="FJV9" s="223"/>
      <c r="FJW9" s="224"/>
      <c r="FJX9" s="464"/>
      <c r="FJY9" s="464"/>
      <c r="FJZ9" s="464"/>
      <c r="FKA9" s="225"/>
      <c r="FKB9" s="226"/>
      <c r="FKC9" s="227"/>
      <c r="FKD9" s="223"/>
      <c r="FKE9" s="224"/>
      <c r="FKF9" s="464"/>
      <c r="FKG9" s="464"/>
      <c r="FKH9" s="464"/>
      <c r="FKI9" s="225"/>
      <c r="FKJ9" s="226"/>
      <c r="FKK9" s="227"/>
      <c r="FKL9" s="223"/>
      <c r="FKM9" s="224"/>
      <c r="FKN9" s="464"/>
      <c r="FKO9" s="464"/>
      <c r="FKP9" s="464"/>
      <c r="FKQ9" s="225"/>
      <c r="FKR9" s="226"/>
      <c r="FKS9" s="227"/>
      <c r="FKT9" s="223"/>
      <c r="FKU9" s="224"/>
      <c r="FKV9" s="464"/>
      <c r="FKW9" s="464"/>
      <c r="FKX9" s="464"/>
      <c r="FKY9" s="225"/>
      <c r="FKZ9" s="226"/>
      <c r="FLA9" s="227"/>
      <c r="FLB9" s="223"/>
      <c r="FLC9" s="224"/>
      <c r="FLD9" s="464"/>
      <c r="FLE9" s="464"/>
      <c r="FLF9" s="464"/>
      <c r="FLG9" s="225"/>
      <c r="FLH9" s="226"/>
      <c r="FLI9" s="227"/>
      <c r="FLJ9" s="223"/>
      <c r="FLK9" s="224"/>
      <c r="FLL9" s="464"/>
      <c r="FLM9" s="464"/>
      <c r="FLN9" s="464"/>
      <c r="FLO9" s="225"/>
      <c r="FLP9" s="226"/>
      <c r="FLQ9" s="227"/>
      <c r="FLR9" s="223"/>
      <c r="FLS9" s="224"/>
      <c r="FLT9" s="464"/>
      <c r="FLU9" s="464"/>
      <c r="FLV9" s="464"/>
      <c r="FLW9" s="225"/>
      <c r="FLX9" s="226"/>
      <c r="FLY9" s="227"/>
      <c r="FLZ9" s="223"/>
      <c r="FMA9" s="224"/>
      <c r="FMB9" s="464"/>
      <c r="FMC9" s="464"/>
      <c r="FMD9" s="464"/>
      <c r="FME9" s="225"/>
      <c r="FMF9" s="226"/>
      <c r="FMG9" s="227"/>
      <c r="FMH9" s="223"/>
      <c r="FMI9" s="224"/>
      <c r="FMJ9" s="464"/>
      <c r="FMK9" s="464"/>
      <c r="FML9" s="464"/>
      <c r="FMM9" s="225"/>
      <c r="FMN9" s="226"/>
      <c r="FMO9" s="227"/>
      <c r="FMP9" s="223"/>
      <c r="FMQ9" s="224"/>
      <c r="FMR9" s="464"/>
      <c r="FMS9" s="464"/>
      <c r="FMT9" s="464"/>
      <c r="FMU9" s="225"/>
      <c r="FMV9" s="226"/>
      <c r="FMW9" s="227"/>
      <c r="FMX9" s="223"/>
      <c r="FMY9" s="224"/>
      <c r="FMZ9" s="464"/>
      <c r="FNA9" s="464"/>
      <c r="FNB9" s="464"/>
      <c r="FNC9" s="225"/>
      <c r="FND9" s="226"/>
      <c r="FNE9" s="227"/>
      <c r="FNF9" s="223"/>
      <c r="FNG9" s="224"/>
      <c r="FNH9" s="464"/>
      <c r="FNI9" s="464"/>
      <c r="FNJ9" s="464"/>
      <c r="FNK9" s="225"/>
      <c r="FNL9" s="226"/>
      <c r="FNM9" s="227"/>
      <c r="FNN9" s="223"/>
      <c r="FNO9" s="224"/>
      <c r="FNP9" s="464"/>
      <c r="FNQ9" s="464"/>
      <c r="FNR9" s="464"/>
      <c r="FNS9" s="225"/>
      <c r="FNT9" s="226"/>
      <c r="FNU9" s="227"/>
      <c r="FNV9" s="223"/>
      <c r="FNW9" s="224"/>
      <c r="FNX9" s="464"/>
      <c r="FNY9" s="464"/>
      <c r="FNZ9" s="464"/>
      <c r="FOA9" s="225"/>
      <c r="FOB9" s="226"/>
      <c r="FOC9" s="227"/>
      <c r="FOD9" s="223"/>
      <c r="FOE9" s="224"/>
      <c r="FOF9" s="464"/>
      <c r="FOG9" s="464"/>
      <c r="FOH9" s="464"/>
      <c r="FOI9" s="225"/>
      <c r="FOJ9" s="226"/>
      <c r="FOK9" s="227"/>
      <c r="FOL9" s="223"/>
      <c r="FOM9" s="224"/>
      <c r="FON9" s="464"/>
      <c r="FOO9" s="464"/>
      <c r="FOP9" s="464"/>
      <c r="FOQ9" s="225"/>
      <c r="FOR9" s="226"/>
      <c r="FOS9" s="227"/>
      <c r="FOT9" s="223"/>
      <c r="FOU9" s="224"/>
      <c r="FOV9" s="464"/>
      <c r="FOW9" s="464"/>
      <c r="FOX9" s="464"/>
      <c r="FOY9" s="225"/>
      <c r="FOZ9" s="226"/>
      <c r="FPA9" s="227"/>
      <c r="FPB9" s="223"/>
      <c r="FPC9" s="224"/>
      <c r="FPD9" s="464"/>
      <c r="FPE9" s="464"/>
      <c r="FPF9" s="464"/>
      <c r="FPG9" s="225"/>
      <c r="FPH9" s="226"/>
      <c r="FPI9" s="227"/>
      <c r="FPJ9" s="223"/>
      <c r="FPK9" s="224"/>
      <c r="FPL9" s="464"/>
      <c r="FPM9" s="464"/>
      <c r="FPN9" s="464"/>
      <c r="FPO9" s="225"/>
      <c r="FPP9" s="226"/>
      <c r="FPQ9" s="227"/>
      <c r="FPR9" s="223"/>
      <c r="FPS9" s="224"/>
      <c r="FPT9" s="464"/>
      <c r="FPU9" s="464"/>
      <c r="FPV9" s="464"/>
      <c r="FPW9" s="225"/>
      <c r="FPX9" s="226"/>
      <c r="FPY9" s="227"/>
      <c r="FPZ9" s="223"/>
      <c r="FQA9" s="224"/>
      <c r="FQB9" s="464"/>
      <c r="FQC9" s="464"/>
      <c r="FQD9" s="464"/>
      <c r="FQE9" s="225"/>
      <c r="FQF9" s="226"/>
      <c r="FQG9" s="227"/>
      <c r="FQH9" s="223"/>
      <c r="FQI9" s="224"/>
      <c r="FQJ9" s="464"/>
      <c r="FQK9" s="464"/>
      <c r="FQL9" s="464"/>
      <c r="FQM9" s="225"/>
      <c r="FQN9" s="226"/>
      <c r="FQO9" s="227"/>
      <c r="FQP9" s="223"/>
      <c r="FQQ9" s="224"/>
      <c r="FQR9" s="464"/>
      <c r="FQS9" s="464"/>
      <c r="FQT9" s="464"/>
      <c r="FQU9" s="225"/>
      <c r="FQV9" s="226"/>
      <c r="FQW9" s="227"/>
      <c r="FQX9" s="223"/>
      <c r="FQY9" s="224"/>
      <c r="FQZ9" s="464"/>
      <c r="FRA9" s="464"/>
      <c r="FRB9" s="464"/>
      <c r="FRC9" s="225"/>
      <c r="FRD9" s="226"/>
      <c r="FRE9" s="227"/>
      <c r="FRF9" s="223"/>
      <c r="FRG9" s="224"/>
      <c r="FRH9" s="464"/>
      <c r="FRI9" s="464"/>
      <c r="FRJ9" s="464"/>
      <c r="FRK9" s="225"/>
      <c r="FRL9" s="226"/>
      <c r="FRM9" s="227"/>
      <c r="FRN9" s="223"/>
      <c r="FRO9" s="224"/>
      <c r="FRP9" s="464"/>
      <c r="FRQ9" s="464"/>
      <c r="FRR9" s="464"/>
      <c r="FRS9" s="225"/>
      <c r="FRT9" s="226"/>
      <c r="FRU9" s="227"/>
      <c r="FRV9" s="223"/>
      <c r="FRW9" s="224"/>
      <c r="FRX9" s="464"/>
      <c r="FRY9" s="464"/>
      <c r="FRZ9" s="464"/>
      <c r="FSA9" s="225"/>
      <c r="FSB9" s="226"/>
      <c r="FSC9" s="227"/>
      <c r="FSD9" s="223"/>
      <c r="FSE9" s="224"/>
      <c r="FSF9" s="464"/>
      <c r="FSG9" s="464"/>
      <c r="FSH9" s="464"/>
      <c r="FSI9" s="225"/>
      <c r="FSJ9" s="226"/>
      <c r="FSK9" s="227"/>
      <c r="FSL9" s="223"/>
      <c r="FSM9" s="224"/>
      <c r="FSN9" s="464"/>
      <c r="FSO9" s="464"/>
      <c r="FSP9" s="464"/>
      <c r="FSQ9" s="225"/>
      <c r="FSR9" s="226"/>
      <c r="FSS9" s="227"/>
      <c r="FST9" s="223"/>
      <c r="FSU9" s="224"/>
      <c r="FSV9" s="464"/>
      <c r="FSW9" s="464"/>
      <c r="FSX9" s="464"/>
      <c r="FSY9" s="225"/>
      <c r="FSZ9" s="226"/>
      <c r="FTA9" s="227"/>
      <c r="FTB9" s="223"/>
      <c r="FTC9" s="224"/>
      <c r="FTD9" s="464"/>
      <c r="FTE9" s="464"/>
      <c r="FTF9" s="464"/>
      <c r="FTG9" s="225"/>
      <c r="FTH9" s="226"/>
      <c r="FTI9" s="227"/>
      <c r="FTJ9" s="223"/>
      <c r="FTK9" s="224"/>
      <c r="FTL9" s="464"/>
      <c r="FTM9" s="464"/>
      <c r="FTN9" s="464"/>
      <c r="FTO9" s="225"/>
      <c r="FTP9" s="226"/>
      <c r="FTQ9" s="227"/>
      <c r="FTR9" s="223"/>
      <c r="FTS9" s="224"/>
      <c r="FTT9" s="464"/>
      <c r="FTU9" s="464"/>
      <c r="FTV9" s="464"/>
      <c r="FTW9" s="225"/>
      <c r="FTX9" s="226"/>
      <c r="FTY9" s="227"/>
      <c r="FTZ9" s="223"/>
      <c r="FUA9" s="224"/>
      <c r="FUB9" s="464"/>
      <c r="FUC9" s="464"/>
      <c r="FUD9" s="464"/>
      <c r="FUE9" s="225"/>
      <c r="FUF9" s="226"/>
      <c r="FUG9" s="227"/>
      <c r="FUH9" s="223"/>
      <c r="FUI9" s="224"/>
      <c r="FUJ9" s="464"/>
      <c r="FUK9" s="464"/>
      <c r="FUL9" s="464"/>
      <c r="FUM9" s="225"/>
      <c r="FUN9" s="226"/>
      <c r="FUO9" s="227"/>
      <c r="FUP9" s="223"/>
      <c r="FUQ9" s="224"/>
      <c r="FUR9" s="464"/>
      <c r="FUS9" s="464"/>
      <c r="FUT9" s="464"/>
      <c r="FUU9" s="225"/>
      <c r="FUV9" s="226"/>
      <c r="FUW9" s="227"/>
      <c r="FUX9" s="223"/>
      <c r="FUY9" s="224"/>
      <c r="FUZ9" s="464"/>
      <c r="FVA9" s="464"/>
      <c r="FVB9" s="464"/>
      <c r="FVC9" s="225"/>
      <c r="FVD9" s="226"/>
      <c r="FVE9" s="227"/>
      <c r="FVF9" s="223"/>
      <c r="FVG9" s="224"/>
      <c r="FVH9" s="464"/>
      <c r="FVI9" s="464"/>
      <c r="FVJ9" s="464"/>
      <c r="FVK9" s="225"/>
      <c r="FVL9" s="226"/>
      <c r="FVM9" s="227"/>
      <c r="FVN9" s="223"/>
      <c r="FVO9" s="224"/>
      <c r="FVP9" s="464"/>
      <c r="FVQ9" s="464"/>
      <c r="FVR9" s="464"/>
      <c r="FVS9" s="225"/>
      <c r="FVT9" s="226"/>
      <c r="FVU9" s="227"/>
      <c r="FVV9" s="223"/>
      <c r="FVW9" s="224"/>
      <c r="FVX9" s="464"/>
      <c r="FVY9" s="464"/>
      <c r="FVZ9" s="464"/>
      <c r="FWA9" s="225"/>
      <c r="FWB9" s="226"/>
      <c r="FWC9" s="227"/>
      <c r="FWD9" s="223"/>
      <c r="FWE9" s="224"/>
      <c r="FWF9" s="464"/>
      <c r="FWG9" s="464"/>
      <c r="FWH9" s="464"/>
      <c r="FWI9" s="225"/>
      <c r="FWJ9" s="226"/>
      <c r="FWK9" s="227"/>
      <c r="FWL9" s="223"/>
      <c r="FWM9" s="224"/>
      <c r="FWN9" s="464"/>
      <c r="FWO9" s="464"/>
      <c r="FWP9" s="464"/>
      <c r="FWQ9" s="225"/>
      <c r="FWR9" s="226"/>
      <c r="FWS9" s="227"/>
      <c r="FWT9" s="223"/>
      <c r="FWU9" s="224"/>
      <c r="FWV9" s="464"/>
      <c r="FWW9" s="464"/>
      <c r="FWX9" s="464"/>
      <c r="FWY9" s="225"/>
      <c r="FWZ9" s="226"/>
      <c r="FXA9" s="227"/>
      <c r="FXB9" s="223"/>
      <c r="FXC9" s="224"/>
      <c r="FXD9" s="464"/>
      <c r="FXE9" s="464"/>
      <c r="FXF9" s="464"/>
      <c r="FXG9" s="225"/>
      <c r="FXH9" s="226"/>
      <c r="FXI9" s="227"/>
      <c r="FXJ9" s="223"/>
      <c r="FXK9" s="224"/>
      <c r="FXL9" s="464"/>
      <c r="FXM9" s="464"/>
      <c r="FXN9" s="464"/>
      <c r="FXO9" s="225"/>
      <c r="FXP9" s="226"/>
      <c r="FXQ9" s="227"/>
      <c r="FXR9" s="223"/>
      <c r="FXS9" s="224"/>
      <c r="FXT9" s="464"/>
      <c r="FXU9" s="464"/>
      <c r="FXV9" s="464"/>
      <c r="FXW9" s="225"/>
      <c r="FXX9" s="226"/>
      <c r="FXY9" s="227"/>
      <c r="FXZ9" s="223"/>
      <c r="FYA9" s="224"/>
      <c r="FYB9" s="464"/>
      <c r="FYC9" s="464"/>
      <c r="FYD9" s="464"/>
      <c r="FYE9" s="225"/>
      <c r="FYF9" s="226"/>
      <c r="FYG9" s="227"/>
      <c r="FYH9" s="223"/>
      <c r="FYI9" s="224"/>
      <c r="FYJ9" s="464"/>
      <c r="FYK9" s="464"/>
      <c r="FYL9" s="464"/>
      <c r="FYM9" s="225"/>
      <c r="FYN9" s="226"/>
      <c r="FYO9" s="227"/>
      <c r="FYP9" s="223"/>
      <c r="FYQ9" s="224"/>
      <c r="FYR9" s="464"/>
      <c r="FYS9" s="464"/>
      <c r="FYT9" s="464"/>
      <c r="FYU9" s="225"/>
      <c r="FYV9" s="226"/>
      <c r="FYW9" s="227"/>
      <c r="FYX9" s="223"/>
      <c r="FYY9" s="224"/>
      <c r="FYZ9" s="464"/>
      <c r="FZA9" s="464"/>
      <c r="FZB9" s="464"/>
      <c r="FZC9" s="225"/>
      <c r="FZD9" s="226"/>
      <c r="FZE9" s="227"/>
      <c r="FZF9" s="223"/>
      <c r="FZG9" s="224"/>
      <c r="FZH9" s="464"/>
      <c r="FZI9" s="464"/>
      <c r="FZJ9" s="464"/>
      <c r="FZK9" s="225"/>
      <c r="FZL9" s="226"/>
      <c r="FZM9" s="227"/>
      <c r="FZN9" s="223"/>
      <c r="FZO9" s="224"/>
      <c r="FZP9" s="464"/>
      <c r="FZQ9" s="464"/>
      <c r="FZR9" s="464"/>
      <c r="FZS9" s="225"/>
      <c r="FZT9" s="226"/>
      <c r="FZU9" s="227"/>
      <c r="FZV9" s="223"/>
      <c r="FZW9" s="224"/>
      <c r="FZX9" s="464"/>
      <c r="FZY9" s="464"/>
      <c r="FZZ9" s="464"/>
      <c r="GAA9" s="225"/>
      <c r="GAB9" s="226"/>
      <c r="GAC9" s="227"/>
      <c r="GAD9" s="223"/>
      <c r="GAE9" s="224"/>
      <c r="GAF9" s="464"/>
      <c r="GAG9" s="464"/>
      <c r="GAH9" s="464"/>
      <c r="GAI9" s="225"/>
      <c r="GAJ9" s="226"/>
      <c r="GAK9" s="227"/>
      <c r="GAL9" s="223"/>
      <c r="GAM9" s="224"/>
      <c r="GAN9" s="464"/>
      <c r="GAO9" s="464"/>
      <c r="GAP9" s="464"/>
      <c r="GAQ9" s="225"/>
      <c r="GAR9" s="226"/>
      <c r="GAS9" s="227"/>
      <c r="GAT9" s="223"/>
      <c r="GAU9" s="224"/>
      <c r="GAV9" s="464"/>
      <c r="GAW9" s="464"/>
      <c r="GAX9" s="464"/>
      <c r="GAY9" s="225"/>
      <c r="GAZ9" s="226"/>
      <c r="GBA9" s="227"/>
      <c r="GBB9" s="223"/>
      <c r="GBC9" s="224"/>
      <c r="GBD9" s="464"/>
      <c r="GBE9" s="464"/>
      <c r="GBF9" s="464"/>
      <c r="GBG9" s="225"/>
      <c r="GBH9" s="226"/>
      <c r="GBI9" s="227"/>
      <c r="GBJ9" s="223"/>
      <c r="GBK9" s="224"/>
      <c r="GBL9" s="464"/>
      <c r="GBM9" s="464"/>
      <c r="GBN9" s="464"/>
      <c r="GBO9" s="225"/>
      <c r="GBP9" s="226"/>
      <c r="GBQ9" s="227"/>
      <c r="GBR9" s="223"/>
      <c r="GBS9" s="224"/>
      <c r="GBT9" s="464"/>
      <c r="GBU9" s="464"/>
      <c r="GBV9" s="464"/>
      <c r="GBW9" s="225"/>
      <c r="GBX9" s="226"/>
      <c r="GBY9" s="227"/>
      <c r="GBZ9" s="223"/>
      <c r="GCA9" s="224"/>
      <c r="GCB9" s="464"/>
      <c r="GCC9" s="464"/>
      <c r="GCD9" s="464"/>
      <c r="GCE9" s="225"/>
      <c r="GCF9" s="226"/>
      <c r="GCG9" s="227"/>
      <c r="GCH9" s="223"/>
      <c r="GCI9" s="224"/>
      <c r="GCJ9" s="464"/>
      <c r="GCK9" s="464"/>
      <c r="GCL9" s="464"/>
      <c r="GCM9" s="225"/>
      <c r="GCN9" s="226"/>
      <c r="GCO9" s="227"/>
      <c r="GCP9" s="223"/>
      <c r="GCQ9" s="224"/>
      <c r="GCR9" s="464"/>
      <c r="GCS9" s="464"/>
      <c r="GCT9" s="464"/>
      <c r="GCU9" s="225"/>
      <c r="GCV9" s="226"/>
      <c r="GCW9" s="227"/>
      <c r="GCX9" s="223"/>
      <c r="GCY9" s="224"/>
      <c r="GCZ9" s="464"/>
      <c r="GDA9" s="464"/>
      <c r="GDB9" s="464"/>
      <c r="GDC9" s="225"/>
      <c r="GDD9" s="226"/>
      <c r="GDE9" s="227"/>
      <c r="GDF9" s="223"/>
      <c r="GDG9" s="224"/>
      <c r="GDH9" s="464"/>
      <c r="GDI9" s="464"/>
      <c r="GDJ9" s="464"/>
      <c r="GDK9" s="225"/>
      <c r="GDL9" s="226"/>
      <c r="GDM9" s="227"/>
      <c r="GDN9" s="223"/>
      <c r="GDO9" s="224"/>
      <c r="GDP9" s="464"/>
      <c r="GDQ9" s="464"/>
      <c r="GDR9" s="464"/>
      <c r="GDS9" s="225"/>
      <c r="GDT9" s="226"/>
      <c r="GDU9" s="227"/>
      <c r="GDV9" s="223"/>
      <c r="GDW9" s="224"/>
      <c r="GDX9" s="464"/>
      <c r="GDY9" s="464"/>
      <c r="GDZ9" s="464"/>
      <c r="GEA9" s="225"/>
      <c r="GEB9" s="226"/>
      <c r="GEC9" s="227"/>
      <c r="GED9" s="223"/>
      <c r="GEE9" s="224"/>
      <c r="GEF9" s="464"/>
      <c r="GEG9" s="464"/>
      <c r="GEH9" s="464"/>
      <c r="GEI9" s="225"/>
      <c r="GEJ9" s="226"/>
      <c r="GEK9" s="227"/>
      <c r="GEL9" s="223"/>
      <c r="GEM9" s="224"/>
      <c r="GEN9" s="464"/>
      <c r="GEO9" s="464"/>
      <c r="GEP9" s="464"/>
      <c r="GEQ9" s="225"/>
      <c r="GER9" s="226"/>
      <c r="GES9" s="227"/>
      <c r="GET9" s="223"/>
      <c r="GEU9" s="224"/>
      <c r="GEV9" s="464"/>
      <c r="GEW9" s="464"/>
      <c r="GEX9" s="464"/>
      <c r="GEY9" s="225"/>
      <c r="GEZ9" s="226"/>
      <c r="GFA9" s="227"/>
      <c r="GFB9" s="223"/>
      <c r="GFC9" s="224"/>
      <c r="GFD9" s="464"/>
      <c r="GFE9" s="464"/>
      <c r="GFF9" s="464"/>
      <c r="GFG9" s="225"/>
      <c r="GFH9" s="226"/>
      <c r="GFI9" s="227"/>
      <c r="GFJ9" s="223"/>
      <c r="GFK9" s="224"/>
      <c r="GFL9" s="464"/>
      <c r="GFM9" s="464"/>
      <c r="GFN9" s="464"/>
      <c r="GFO9" s="225"/>
      <c r="GFP9" s="226"/>
      <c r="GFQ9" s="227"/>
      <c r="GFR9" s="223"/>
      <c r="GFS9" s="224"/>
      <c r="GFT9" s="464"/>
      <c r="GFU9" s="464"/>
      <c r="GFV9" s="464"/>
      <c r="GFW9" s="225"/>
      <c r="GFX9" s="226"/>
      <c r="GFY9" s="227"/>
      <c r="GFZ9" s="223"/>
      <c r="GGA9" s="224"/>
      <c r="GGB9" s="464"/>
      <c r="GGC9" s="464"/>
      <c r="GGD9" s="464"/>
      <c r="GGE9" s="225"/>
      <c r="GGF9" s="226"/>
      <c r="GGG9" s="227"/>
      <c r="GGH9" s="223"/>
      <c r="GGI9" s="224"/>
      <c r="GGJ9" s="464"/>
      <c r="GGK9" s="464"/>
      <c r="GGL9" s="464"/>
      <c r="GGM9" s="225"/>
      <c r="GGN9" s="226"/>
      <c r="GGO9" s="227"/>
      <c r="GGP9" s="223"/>
      <c r="GGQ9" s="224"/>
      <c r="GGR9" s="464"/>
      <c r="GGS9" s="464"/>
      <c r="GGT9" s="464"/>
      <c r="GGU9" s="225"/>
      <c r="GGV9" s="226"/>
      <c r="GGW9" s="227"/>
      <c r="GGX9" s="223"/>
      <c r="GGY9" s="224"/>
      <c r="GGZ9" s="464"/>
      <c r="GHA9" s="464"/>
      <c r="GHB9" s="464"/>
      <c r="GHC9" s="225"/>
      <c r="GHD9" s="226"/>
      <c r="GHE9" s="227"/>
      <c r="GHF9" s="223"/>
      <c r="GHG9" s="224"/>
      <c r="GHH9" s="464"/>
      <c r="GHI9" s="464"/>
      <c r="GHJ9" s="464"/>
      <c r="GHK9" s="225"/>
      <c r="GHL9" s="226"/>
      <c r="GHM9" s="227"/>
      <c r="GHN9" s="223"/>
      <c r="GHO9" s="224"/>
      <c r="GHP9" s="464"/>
      <c r="GHQ9" s="464"/>
      <c r="GHR9" s="464"/>
      <c r="GHS9" s="225"/>
      <c r="GHT9" s="226"/>
      <c r="GHU9" s="227"/>
      <c r="GHV9" s="223"/>
      <c r="GHW9" s="224"/>
      <c r="GHX9" s="464"/>
      <c r="GHY9" s="464"/>
      <c r="GHZ9" s="464"/>
      <c r="GIA9" s="225"/>
      <c r="GIB9" s="226"/>
      <c r="GIC9" s="227"/>
      <c r="GID9" s="223"/>
      <c r="GIE9" s="224"/>
      <c r="GIF9" s="464"/>
      <c r="GIG9" s="464"/>
      <c r="GIH9" s="464"/>
      <c r="GII9" s="225"/>
      <c r="GIJ9" s="226"/>
      <c r="GIK9" s="227"/>
      <c r="GIL9" s="223"/>
      <c r="GIM9" s="224"/>
      <c r="GIN9" s="464"/>
      <c r="GIO9" s="464"/>
      <c r="GIP9" s="464"/>
      <c r="GIQ9" s="225"/>
      <c r="GIR9" s="226"/>
      <c r="GIS9" s="227"/>
      <c r="GIT9" s="223"/>
      <c r="GIU9" s="224"/>
      <c r="GIV9" s="464"/>
      <c r="GIW9" s="464"/>
      <c r="GIX9" s="464"/>
      <c r="GIY9" s="225"/>
      <c r="GIZ9" s="226"/>
      <c r="GJA9" s="227"/>
      <c r="GJB9" s="223"/>
      <c r="GJC9" s="224"/>
      <c r="GJD9" s="464"/>
      <c r="GJE9" s="464"/>
      <c r="GJF9" s="464"/>
      <c r="GJG9" s="225"/>
      <c r="GJH9" s="226"/>
      <c r="GJI9" s="227"/>
      <c r="GJJ9" s="223"/>
      <c r="GJK9" s="224"/>
      <c r="GJL9" s="464"/>
      <c r="GJM9" s="464"/>
      <c r="GJN9" s="464"/>
      <c r="GJO9" s="225"/>
      <c r="GJP9" s="226"/>
      <c r="GJQ9" s="227"/>
      <c r="GJR9" s="223"/>
      <c r="GJS9" s="224"/>
      <c r="GJT9" s="464"/>
      <c r="GJU9" s="464"/>
      <c r="GJV9" s="464"/>
      <c r="GJW9" s="225"/>
      <c r="GJX9" s="226"/>
      <c r="GJY9" s="227"/>
      <c r="GJZ9" s="223"/>
      <c r="GKA9" s="224"/>
      <c r="GKB9" s="464"/>
      <c r="GKC9" s="464"/>
      <c r="GKD9" s="464"/>
      <c r="GKE9" s="225"/>
      <c r="GKF9" s="226"/>
      <c r="GKG9" s="227"/>
      <c r="GKH9" s="223"/>
      <c r="GKI9" s="224"/>
      <c r="GKJ9" s="464"/>
      <c r="GKK9" s="464"/>
      <c r="GKL9" s="464"/>
      <c r="GKM9" s="225"/>
      <c r="GKN9" s="226"/>
      <c r="GKO9" s="227"/>
      <c r="GKP9" s="223"/>
      <c r="GKQ9" s="224"/>
      <c r="GKR9" s="464"/>
      <c r="GKS9" s="464"/>
      <c r="GKT9" s="464"/>
      <c r="GKU9" s="225"/>
      <c r="GKV9" s="226"/>
      <c r="GKW9" s="227"/>
      <c r="GKX9" s="223"/>
      <c r="GKY9" s="224"/>
      <c r="GKZ9" s="464"/>
      <c r="GLA9" s="464"/>
      <c r="GLB9" s="464"/>
      <c r="GLC9" s="225"/>
      <c r="GLD9" s="226"/>
      <c r="GLE9" s="227"/>
      <c r="GLF9" s="223"/>
      <c r="GLG9" s="224"/>
      <c r="GLH9" s="464"/>
      <c r="GLI9" s="464"/>
      <c r="GLJ9" s="464"/>
      <c r="GLK9" s="225"/>
      <c r="GLL9" s="226"/>
      <c r="GLM9" s="227"/>
      <c r="GLN9" s="223"/>
      <c r="GLO9" s="224"/>
      <c r="GLP9" s="464"/>
      <c r="GLQ9" s="464"/>
      <c r="GLR9" s="464"/>
      <c r="GLS9" s="225"/>
      <c r="GLT9" s="226"/>
      <c r="GLU9" s="227"/>
      <c r="GLV9" s="223"/>
      <c r="GLW9" s="224"/>
      <c r="GLX9" s="464"/>
      <c r="GLY9" s="464"/>
      <c r="GLZ9" s="464"/>
      <c r="GMA9" s="225"/>
      <c r="GMB9" s="226"/>
      <c r="GMC9" s="227"/>
      <c r="GMD9" s="223"/>
      <c r="GME9" s="224"/>
      <c r="GMF9" s="464"/>
      <c r="GMG9" s="464"/>
      <c r="GMH9" s="464"/>
      <c r="GMI9" s="225"/>
      <c r="GMJ9" s="226"/>
      <c r="GMK9" s="227"/>
      <c r="GML9" s="223"/>
      <c r="GMM9" s="224"/>
      <c r="GMN9" s="464"/>
      <c r="GMO9" s="464"/>
      <c r="GMP9" s="464"/>
      <c r="GMQ9" s="225"/>
      <c r="GMR9" s="226"/>
      <c r="GMS9" s="227"/>
      <c r="GMT9" s="223"/>
      <c r="GMU9" s="224"/>
      <c r="GMV9" s="464"/>
      <c r="GMW9" s="464"/>
      <c r="GMX9" s="464"/>
      <c r="GMY9" s="225"/>
      <c r="GMZ9" s="226"/>
      <c r="GNA9" s="227"/>
      <c r="GNB9" s="223"/>
      <c r="GNC9" s="224"/>
      <c r="GND9" s="464"/>
      <c r="GNE9" s="464"/>
      <c r="GNF9" s="464"/>
      <c r="GNG9" s="225"/>
      <c r="GNH9" s="226"/>
      <c r="GNI9" s="227"/>
      <c r="GNJ9" s="223"/>
      <c r="GNK9" s="224"/>
      <c r="GNL9" s="464"/>
      <c r="GNM9" s="464"/>
      <c r="GNN9" s="464"/>
      <c r="GNO9" s="225"/>
      <c r="GNP9" s="226"/>
      <c r="GNQ9" s="227"/>
      <c r="GNR9" s="223"/>
      <c r="GNS9" s="224"/>
      <c r="GNT9" s="464"/>
      <c r="GNU9" s="464"/>
      <c r="GNV9" s="464"/>
      <c r="GNW9" s="225"/>
      <c r="GNX9" s="226"/>
      <c r="GNY9" s="227"/>
      <c r="GNZ9" s="223"/>
      <c r="GOA9" s="224"/>
      <c r="GOB9" s="464"/>
      <c r="GOC9" s="464"/>
      <c r="GOD9" s="464"/>
      <c r="GOE9" s="225"/>
      <c r="GOF9" s="226"/>
      <c r="GOG9" s="227"/>
      <c r="GOH9" s="223"/>
      <c r="GOI9" s="224"/>
      <c r="GOJ9" s="464"/>
      <c r="GOK9" s="464"/>
      <c r="GOL9" s="464"/>
      <c r="GOM9" s="225"/>
      <c r="GON9" s="226"/>
      <c r="GOO9" s="227"/>
      <c r="GOP9" s="223"/>
      <c r="GOQ9" s="224"/>
      <c r="GOR9" s="464"/>
      <c r="GOS9" s="464"/>
      <c r="GOT9" s="464"/>
      <c r="GOU9" s="225"/>
      <c r="GOV9" s="226"/>
      <c r="GOW9" s="227"/>
      <c r="GOX9" s="223"/>
      <c r="GOY9" s="224"/>
      <c r="GOZ9" s="464"/>
      <c r="GPA9" s="464"/>
      <c r="GPB9" s="464"/>
      <c r="GPC9" s="225"/>
      <c r="GPD9" s="226"/>
      <c r="GPE9" s="227"/>
      <c r="GPF9" s="223"/>
      <c r="GPG9" s="224"/>
      <c r="GPH9" s="464"/>
      <c r="GPI9" s="464"/>
      <c r="GPJ9" s="464"/>
      <c r="GPK9" s="225"/>
      <c r="GPL9" s="226"/>
      <c r="GPM9" s="227"/>
      <c r="GPN9" s="223"/>
      <c r="GPO9" s="224"/>
      <c r="GPP9" s="464"/>
      <c r="GPQ9" s="464"/>
      <c r="GPR9" s="464"/>
      <c r="GPS9" s="225"/>
      <c r="GPT9" s="226"/>
      <c r="GPU9" s="227"/>
      <c r="GPV9" s="223"/>
      <c r="GPW9" s="224"/>
      <c r="GPX9" s="464"/>
      <c r="GPY9" s="464"/>
      <c r="GPZ9" s="464"/>
      <c r="GQA9" s="225"/>
      <c r="GQB9" s="226"/>
      <c r="GQC9" s="227"/>
      <c r="GQD9" s="223"/>
      <c r="GQE9" s="224"/>
      <c r="GQF9" s="464"/>
      <c r="GQG9" s="464"/>
      <c r="GQH9" s="464"/>
      <c r="GQI9" s="225"/>
      <c r="GQJ9" s="226"/>
      <c r="GQK9" s="227"/>
      <c r="GQL9" s="223"/>
      <c r="GQM9" s="224"/>
      <c r="GQN9" s="464"/>
      <c r="GQO9" s="464"/>
      <c r="GQP9" s="464"/>
      <c r="GQQ9" s="225"/>
      <c r="GQR9" s="226"/>
      <c r="GQS9" s="227"/>
      <c r="GQT9" s="223"/>
      <c r="GQU9" s="224"/>
      <c r="GQV9" s="464"/>
      <c r="GQW9" s="464"/>
      <c r="GQX9" s="464"/>
      <c r="GQY9" s="225"/>
      <c r="GQZ9" s="226"/>
      <c r="GRA9" s="227"/>
      <c r="GRB9" s="223"/>
      <c r="GRC9" s="224"/>
      <c r="GRD9" s="464"/>
      <c r="GRE9" s="464"/>
      <c r="GRF9" s="464"/>
      <c r="GRG9" s="225"/>
      <c r="GRH9" s="226"/>
      <c r="GRI9" s="227"/>
      <c r="GRJ9" s="223"/>
      <c r="GRK9" s="224"/>
      <c r="GRL9" s="464"/>
      <c r="GRM9" s="464"/>
      <c r="GRN9" s="464"/>
      <c r="GRO9" s="225"/>
      <c r="GRP9" s="226"/>
      <c r="GRQ9" s="227"/>
      <c r="GRR9" s="223"/>
      <c r="GRS9" s="224"/>
      <c r="GRT9" s="464"/>
      <c r="GRU9" s="464"/>
      <c r="GRV9" s="464"/>
      <c r="GRW9" s="225"/>
      <c r="GRX9" s="226"/>
      <c r="GRY9" s="227"/>
      <c r="GRZ9" s="223"/>
      <c r="GSA9" s="224"/>
      <c r="GSB9" s="464"/>
      <c r="GSC9" s="464"/>
      <c r="GSD9" s="464"/>
      <c r="GSE9" s="225"/>
      <c r="GSF9" s="226"/>
      <c r="GSG9" s="227"/>
      <c r="GSH9" s="223"/>
      <c r="GSI9" s="224"/>
      <c r="GSJ9" s="464"/>
      <c r="GSK9" s="464"/>
      <c r="GSL9" s="464"/>
      <c r="GSM9" s="225"/>
      <c r="GSN9" s="226"/>
      <c r="GSO9" s="227"/>
      <c r="GSP9" s="223"/>
      <c r="GSQ9" s="224"/>
      <c r="GSR9" s="464"/>
      <c r="GSS9" s="464"/>
      <c r="GST9" s="464"/>
      <c r="GSU9" s="225"/>
      <c r="GSV9" s="226"/>
      <c r="GSW9" s="227"/>
      <c r="GSX9" s="223"/>
      <c r="GSY9" s="224"/>
      <c r="GSZ9" s="464"/>
      <c r="GTA9" s="464"/>
      <c r="GTB9" s="464"/>
      <c r="GTC9" s="225"/>
      <c r="GTD9" s="226"/>
      <c r="GTE9" s="227"/>
      <c r="GTF9" s="223"/>
      <c r="GTG9" s="224"/>
      <c r="GTH9" s="464"/>
      <c r="GTI9" s="464"/>
      <c r="GTJ9" s="464"/>
      <c r="GTK9" s="225"/>
      <c r="GTL9" s="226"/>
      <c r="GTM9" s="227"/>
      <c r="GTN9" s="223"/>
      <c r="GTO9" s="224"/>
      <c r="GTP9" s="464"/>
      <c r="GTQ9" s="464"/>
      <c r="GTR9" s="464"/>
      <c r="GTS9" s="225"/>
      <c r="GTT9" s="226"/>
      <c r="GTU9" s="227"/>
      <c r="GTV9" s="223"/>
      <c r="GTW9" s="224"/>
      <c r="GTX9" s="464"/>
      <c r="GTY9" s="464"/>
      <c r="GTZ9" s="464"/>
      <c r="GUA9" s="225"/>
      <c r="GUB9" s="226"/>
      <c r="GUC9" s="227"/>
      <c r="GUD9" s="223"/>
      <c r="GUE9" s="224"/>
      <c r="GUF9" s="464"/>
      <c r="GUG9" s="464"/>
      <c r="GUH9" s="464"/>
      <c r="GUI9" s="225"/>
      <c r="GUJ9" s="226"/>
      <c r="GUK9" s="227"/>
      <c r="GUL9" s="223"/>
      <c r="GUM9" s="224"/>
      <c r="GUN9" s="464"/>
      <c r="GUO9" s="464"/>
      <c r="GUP9" s="464"/>
      <c r="GUQ9" s="225"/>
      <c r="GUR9" s="226"/>
      <c r="GUS9" s="227"/>
      <c r="GUT9" s="223"/>
      <c r="GUU9" s="224"/>
      <c r="GUV9" s="464"/>
      <c r="GUW9" s="464"/>
      <c r="GUX9" s="464"/>
      <c r="GUY9" s="225"/>
      <c r="GUZ9" s="226"/>
      <c r="GVA9" s="227"/>
      <c r="GVB9" s="223"/>
      <c r="GVC9" s="224"/>
      <c r="GVD9" s="464"/>
      <c r="GVE9" s="464"/>
      <c r="GVF9" s="464"/>
      <c r="GVG9" s="225"/>
      <c r="GVH9" s="226"/>
      <c r="GVI9" s="227"/>
      <c r="GVJ9" s="223"/>
      <c r="GVK9" s="224"/>
      <c r="GVL9" s="464"/>
      <c r="GVM9" s="464"/>
      <c r="GVN9" s="464"/>
      <c r="GVO9" s="225"/>
      <c r="GVP9" s="226"/>
      <c r="GVQ9" s="227"/>
      <c r="GVR9" s="223"/>
      <c r="GVS9" s="224"/>
      <c r="GVT9" s="464"/>
      <c r="GVU9" s="464"/>
      <c r="GVV9" s="464"/>
      <c r="GVW9" s="225"/>
      <c r="GVX9" s="226"/>
      <c r="GVY9" s="227"/>
      <c r="GVZ9" s="223"/>
      <c r="GWA9" s="224"/>
      <c r="GWB9" s="464"/>
      <c r="GWC9" s="464"/>
      <c r="GWD9" s="464"/>
      <c r="GWE9" s="225"/>
      <c r="GWF9" s="226"/>
      <c r="GWG9" s="227"/>
      <c r="GWH9" s="223"/>
      <c r="GWI9" s="224"/>
      <c r="GWJ9" s="464"/>
      <c r="GWK9" s="464"/>
      <c r="GWL9" s="464"/>
      <c r="GWM9" s="225"/>
      <c r="GWN9" s="226"/>
      <c r="GWO9" s="227"/>
      <c r="GWP9" s="223"/>
      <c r="GWQ9" s="224"/>
      <c r="GWR9" s="464"/>
      <c r="GWS9" s="464"/>
      <c r="GWT9" s="464"/>
      <c r="GWU9" s="225"/>
      <c r="GWV9" s="226"/>
      <c r="GWW9" s="227"/>
      <c r="GWX9" s="223"/>
      <c r="GWY9" s="224"/>
      <c r="GWZ9" s="464"/>
      <c r="GXA9" s="464"/>
      <c r="GXB9" s="464"/>
      <c r="GXC9" s="225"/>
      <c r="GXD9" s="226"/>
      <c r="GXE9" s="227"/>
      <c r="GXF9" s="223"/>
      <c r="GXG9" s="224"/>
      <c r="GXH9" s="464"/>
      <c r="GXI9" s="464"/>
      <c r="GXJ9" s="464"/>
      <c r="GXK9" s="225"/>
      <c r="GXL9" s="226"/>
      <c r="GXM9" s="227"/>
      <c r="GXN9" s="223"/>
      <c r="GXO9" s="224"/>
      <c r="GXP9" s="464"/>
      <c r="GXQ9" s="464"/>
      <c r="GXR9" s="464"/>
      <c r="GXS9" s="225"/>
      <c r="GXT9" s="226"/>
      <c r="GXU9" s="227"/>
      <c r="GXV9" s="223"/>
      <c r="GXW9" s="224"/>
      <c r="GXX9" s="464"/>
      <c r="GXY9" s="464"/>
      <c r="GXZ9" s="464"/>
      <c r="GYA9" s="225"/>
      <c r="GYB9" s="226"/>
      <c r="GYC9" s="227"/>
      <c r="GYD9" s="223"/>
      <c r="GYE9" s="224"/>
      <c r="GYF9" s="464"/>
      <c r="GYG9" s="464"/>
      <c r="GYH9" s="464"/>
      <c r="GYI9" s="225"/>
      <c r="GYJ9" s="226"/>
      <c r="GYK9" s="227"/>
      <c r="GYL9" s="223"/>
      <c r="GYM9" s="224"/>
      <c r="GYN9" s="464"/>
      <c r="GYO9" s="464"/>
      <c r="GYP9" s="464"/>
      <c r="GYQ9" s="225"/>
      <c r="GYR9" s="226"/>
      <c r="GYS9" s="227"/>
      <c r="GYT9" s="223"/>
      <c r="GYU9" s="224"/>
      <c r="GYV9" s="464"/>
      <c r="GYW9" s="464"/>
      <c r="GYX9" s="464"/>
      <c r="GYY9" s="225"/>
      <c r="GYZ9" s="226"/>
      <c r="GZA9" s="227"/>
      <c r="GZB9" s="223"/>
      <c r="GZC9" s="224"/>
      <c r="GZD9" s="464"/>
      <c r="GZE9" s="464"/>
      <c r="GZF9" s="464"/>
      <c r="GZG9" s="225"/>
      <c r="GZH9" s="226"/>
      <c r="GZI9" s="227"/>
      <c r="GZJ9" s="223"/>
      <c r="GZK9" s="224"/>
      <c r="GZL9" s="464"/>
      <c r="GZM9" s="464"/>
      <c r="GZN9" s="464"/>
      <c r="GZO9" s="225"/>
      <c r="GZP9" s="226"/>
      <c r="GZQ9" s="227"/>
      <c r="GZR9" s="223"/>
      <c r="GZS9" s="224"/>
      <c r="GZT9" s="464"/>
      <c r="GZU9" s="464"/>
      <c r="GZV9" s="464"/>
      <c r="GZW9" s="225"/>
      <c r="GZX9" s="226"/>
      <c r="GZY9" s="227"/>
      <c r="GZZ9" s="223"/>
      <c r="HAA9" s="224"/>
      <c r="HAB9" s="464"/>
      <c r="HAC9" s="464"/>
      <c r="HAD9" s="464"/>
      <c r="HAE9" s="225"/>
      <c r="HAF9" s="226"/>
      <c r="HAG9" s="227"/>
      <c r="HAH9" s="223"/>
      <c r="HAI9" s="224"/>
      <c r="HAJ9" s="464"/>
      <c r="HAK9" s="464"/>
      <c r="HAL9" s="464"/>
      <c r="HAM9" s="225"/>
      <c r="HAN9" s="226"/>
      <c r="HAO9" s="227"/>
      <c r="HAP9" s="223"/>
      <c r="HAQ9" s="224"/>
      <c r="HAR9" s="464"/>
      <c r="HAS9" s="464"/>
      <c r="HAT9" s="464"/>
      <c r="HAU9" s="225"/>
      <c r="HAV9" s="226"/>
      <c r="HAW9" s="227"/>
      <c r="HAX9" s="223"/>
      <c r="HAY9" s="224"/>
      <c r="HAZ9" s="464"/>
      <c r="HBA9" s="464"/>
      <c r="HBB9" s="464"/>
      <c r="HBC9" s="225"/>
      <c r="HBD9" s="226"/>
      <c r="HBE9" s="227"/>
      <c r="HBF9" s="223"/>
      <c r="HBG9" s="224"/>
      <c r="HBH9" s="464"/>
      <c r="HBI9" s="464"/>
      <c r="HBJ9" s="464"/>
      <c r="HBK9" s="225"/>
      <c r="HBL9" s="226"/>
      <c r="HBM9" s="227"/>
      <c r="HBN9" s="223"/>
      <c r="HBO9" s="224"/>
      <c r="HBP9" s="464"/>
      <c r="HBQ9" s="464"/>
      <c r="HBR9" s="464"/>
      <c r="HBS9" s="225"/>
      <c r="HBT9" s="226"/>
      <c r="HBU9" s="227"/>
      <c r="HBV9" s="223"/>
      <c r="HBW9" s="224"/>
      <c r="HBX9" s="464"/>
      <c r="HBY9" s="464"/>
      <c r="HBZ9" s="464"/>
      <c r="HCA9" s="225"/>
      <c r="HCB9" s="226"/>
      <c r="HCC9" s="227"/>
      <c r="HCD9" s="223"/>
      <c r="HCE9" s="224"/>
      <c r="HCF9" s="464"/>
      <c r="HCG9" s="464"/>
      <c r="HCH9" s="464"/>
      <c r="HCI9" s="225"/>
      <c r="HCJ9" s="226"/>
      <c r="HCK9" s="227"/>
      <c r="HCL9" s="223"/>
      <c r="HCM9" s="224"/>
      <c r="HCN9" s="464"/>
      <c r="HCO9" s="464"/>
      <c r="HCP9" s="464"/>
      <c r="HCQ9" s="225"/>
      <c r="HCR9" s="226"/>
      <c r="HCS9" s="227"/>
      <c r="HCT9" s="223"/>
      <c r="HCU9" s="224"/>
      <c r="HCV9" s="464"/>
      <c r="HCW9" s="464"/>
      <c r="HCX9" s="464"/>
      <c r="HCY9" s="225"/>
      <c r="HCZ9" s="226"/>
      <c r="HDA9" s="227"/>
      <c r="HDB9" s="223"/>
      <c r="HDC9" s="224"/>
      <c r="HDD9" s="464"/>
      <c r="HDE9" s="464"/>
      <c r="HDF9" s="464"/>
      <c r="HDG9" s="225"/>
      <c r="HDH9" s="226"/>
      <c r="HDI9" s="227"/>
      <c r="HDJ9" s="223"/>
      <c r="HDK9" s="224"/>
      <c r="HDL9" s="464"/>
      <c r="HDM9" s="464"/>
      <c r="HDN9" s="464"/>
      <c r="HDO9" s="225"/>
      <c r="HDP9" s="226"/>
      <c r="HDQ9" s="227"/>
      <c r="HDR9" s="223"/>
      <c r="HDS9" s="224"/>
      <c r="HDT9" s="464"/>
      <c r="HDU9" s="464"/>
      <c r="HDV9" s="464"/>
      <c r="HDW9" s="225"/>
      <c r="HDX9" s="226"/>
      <c r="HDY9" s="227"/>
      <c r="HDZ9" s="223"/>
      <c r="HEA9" s="224"/>
      <c r="HEB9" s="464"/>
      <c r="HEC9" s="464"/>
      <c r="HED9" s="464"/>
      <c r="HEE9" s="225"/>
      <c r="HEF9" s="226"/>
      <c r="HEG9" s="227"/>
      <c r="HEH9" s="223"/>
      <c r="HEI9" s="224"/>
      <c r="HEJ9" s="464"/>
      <c r="HEK9" s="464"/>
      <c r="HEL9" s="464"/>
      <c r="HEM9" s="225"/>
      <c r="HEN9" s="226"/>
      <c r="HEO9" s="227"/>
      <c r="HEP9" s="223"/>
      <c r="HEQ9" s="224"/>
      <c r="HER9" s="464"/>
      <c r="HES9" s="464"/>
      <c r="HET9" s="464"/>
      <c r="HEU9" s="225"/>
      <c r="HEV9" s="226"/>
      <c r="HEW9" s="227"/>
      <c r="HEX9" s="223"/>
      <c r="HEY9" s="224"/>
      <c r="HEZ9" s="464"/>
      <c r="HFA9" s="464"/>
      <c r="HFB9" s="464"/>
      <c r="HFC9" s="225"/>
      <c r="HFD9" s="226"/>
      <c r="HFE9" s="227"/>
      <c r="HFF9" s="223"/>
      <c r="HFG9" s="224"/>
      <c r="HFH9" s="464"/>
      <c r="HFI9" s="464"/>
      <c r="HFJ9" s="464"/>
      <c r="HFK9" s="225"/>
      <c r="HFL9" s="226"/>
      <c r="HFM9" s="227"/>
      <c r="HFN9" s="223"/>
      <c r="HFO9" s="224"/>
      <c r="HFP9" s="464"/>
      <c r="HFQ9" s="464"/>
      <c r="HFR9" s="464"/>
      <c r="HFS9" s="225"/>
      <c r="HFT9" s="226"/>
      <c r="HFU9" s="227"/>
      <c r="HFV9" s="223"/>
      <c r="HFW9" s="224"/>
      <c r="HFX9" s="464"/>
      <c r="HFY9" s="464"/>
      <c r="HFZ9" s="464"/>
      <c r="HGA9" s="225"/>
      <c r="HGB9" s="226"/>
      <c r="HGC9" s="227"/>
      <c r="HGD9" s="223"/>
      <c r="HGE9" s="224"/>
      <c r="HGF9" s="464"/>
      <c r="HGG9" s="464"/>
      <c r="HGH9" s="464"/>
      <c r="HGI9" s="225"/>
      <c r="HGJ9" s="226"/>
      <c r="HGK9" s="227"/>
      <c r="HGL9" s="223"/>
      <c r="HGM9" s="224"/>
      <c r="HGN9" s="464"/>
      <c r="HGO9" s="464"/>
      <c r="HGP9" s="464"/>
      <c r="HGQ9" s="225"/>
      <c r="HGR9" s="226"/>
      <c r="HGS9" s="227"/>
      <c r="HGT9" s="223"/>
      <c r="HGU9" s="224"/>
      <c r="HGV9" s="464"/>
      <c r="HGW9" s="464"/>
      <c r="HGX9" s="464"/>
      <c r="HGY9" s="225"/>
      <c r="HGZ9" s="226"/>
      <c r="HHA9" s="227"/>
      <c r="HHB9" s="223"/>
      <c r="HHC9" s="224"/>
      <c r="HHD9" s="464"/>
      <c r="HHE9" s="464"/>
      <c r="HHF9" s="464"/>
      <c r="HHG9" s="225"/>
      <c r="HHH9" s="226"/>
      <c r="HHI9" s="227"/>
      <c r="HHJ9" s="223"/>
      <c r="HHK9" s="224"/>
      <c r="HHL9" s="464"/>
      <c r="HHM9" s="464"/>
      <c r="HHN9" s="464"/>
      <c r="HHO9" s="225"/>
      <c r="HHP9" s="226"/>
      <c r="HHQ9" s="227"/>
      <c r="HHR9" s="223"/>
      <c r="HHS9" s="224"/>
      <c r="HHT9" s="464"/>
      <c r="HHU9" s="464"/>
      <c r="HHV9" s="464"/>
      <c r="HHW9" s="225"/>
      <c r="HHX9" s="226"/>
      <c r="HHY9" s="227"/>
      <c r="HHZ9" s="223"/>
      <c r="HIA9" s="224"/>
      <c r="HIB9" s="464"/>
      <c r="HIC9" s="464"/>
      <c r="HID9" s="464"/>
      <c r="HIE9" s="225"/>
      <c r="HIF9" s="226"/>
      <c r="HIG9" s="227"/>
      <c r="HIH9" s="223"/>
      <c r="HII9" s="224"/>
      <c r="HIJ9" s="464"/>
      <c r="HIK9" s="464"/>
      <c r="HIL9" s="464"/>
      <c r="HIM9" s="225"/>
      <c r="HIN9" s="226"/>
      <c r="HIO9" s="227"/>
      <c r="HIP9" s="223"/>
      <c r="HIQ9" s="224"/>
      <c r="HIR9" s="464"/>
      <c r="HIS9" s="464"/>
      <c r="HIT9" s="464"/>
      <c r="HIU9" s="225"/>
      <c r="HIV9" s="226"/>
      <c r="HIW9" s="227"/>
      <c r="HIX9" s="223"/>
      <c r="HIY9" s="224"/>
      <c r="HIZ9" s="464"/>
      <c r="HJA9" s="464"/>
      <c r="HJB9" s="464"/>
      <c r="HJC9" s="225"/>
      <c r="HJD9" s="226"/>
      <c r="HJE9" s="227"/>
      <c r="HJF9" s="223"/>
      <c r="HJG9" s="224"/>
      <c r="HJH9" s="464"/>
      <c r="HJI9" s="464"/>
      <c r="HJJ9" s="464"/>
      <c r="HJK9" s="225"/>
      <c r="HJL9" s="226"/>
      <c r="HJM9" s="227"/>
      <c r="HJN9" s="223"/>
      <c r="HJO9" s="224"/>
      <c r="HJP9" s="464"/>
      <c r="HJQ9" s="464"/>
      <c r="HJR9" s="464"/>
      <c r="HJS9" s="225"/>
      <c r="HJT9" s="226"/>
      <c r="HJU9" s="227"/>
      <c r="HJV9" s="223"/>
      <c r="HJW9" s="224"/>
      <c r="HJX9" s="464"/>
      <c r="HJY9" s="464"/>
      <c r="HJZ9" s="464"/>
      <c r="HKA9" s="225"/>
      <c r="HKB9" s="226"/>
      <c r="HKC9" s="227"/>
      <c r="HKD9" s="223"/>
      <c r="HKE9" s="224"/>
      <c r="HKF9" s="464"/>
      <c r="HKG9" s="464"/>
      <c r="HKH9" s="464"/>
      <c r="HKI9" s="225"/>
      <c r="HKJ9" s="226"/>
      <c r="HKK9" s="227"/>
      <c r="HKL9" s="223"/>
      <c r="HKM9" s="224"/>
      <c r="HKN9" s="464"/>
      <c r="HKO9" s="464"/>
      <c r="HKP9" s="464"/>
      <c r="HKQ9" s="225"/>
      <c r="HKR9" s="226"/>
      <c r="HKS9" s="227"/>
      <c r="HKT9" s="223"/>
      <c r="HKU9" s="224"/>
      <c r="HKV9" s="464"/>
      <c r="HKW9" s="464"/>
      <c r="HKX9" s="464"/>
      <c r="HKY9" s="225"/>
      <c r="HKZ9" s="226"/>
      <c r="HLA9" s="227"/>
      <c r="HLB9" s="223"/>
      <c r="HLC9" s="224"/>
      <c r="HLD9" s="464"/>
      <c r="HLE9" s="464"/>
      <c r="HLF9" s="464"/>
      <c r="HLG9" s="225"/>
      <c r="HLH9" s="226"/>
      <c r="HLI9" s="227"/>
      <c r="HLJ9" s="223"/>
      <c r="HLK9" s="224"/>
      <c r="HLL9" s="464"/>
      <c r="HLM9" s="464"/>
      <c r="HLN9" s="464"/>
      <c r="HLO9" s="225"/>
      <c r="HLP9" s="226"/>
      <c r="HLQ9" s="227"/>
      <c r="HLR9" s="223"/>
      <c r="HLS9" s="224"/>
      <c r="HLT9" s="464"/>
      <c r="HLU9" s="464"/>
      <c r="HLV9" s="464"/>
      <c r="HLW9" s="225"/>
      <c r="HLX9" s="226"/>
      <c r="HLY9" s="227"/>
      <c r="HLZ9" s="223"/>
      <c r="HMA9" s="224"/>
      <c r="HMB9" s="464"/>
      <c r="HMC9" s="464"/>
      <c r="HMD9" s="464"/>
      <c r="HME9" s="225"/>
      <c r="HMF9" s="226"/>
      <c r="HMG9" s="227"/>
      <c r="HMH9" s="223"/>
      <c r="HMI9" s="224"/>
      <c r="HMJ9" s="464"/>
      <c r="HMK9" s="464"/>
      <c r="HML9" s="464"/>
      <c r="HMM9" s="225"/>
      <c r="HMN9" s="226"/>
      <c r="HMO9" s="227"/>
      <c r="HMP9" s="223"/>
      <c r="HMQ9" s="224"/>
      <c r="HMR9" s="464"/>
      <c r="HMS9" s="464"/>
      <c r="HMT9" s="464"/>
      <c r="HMU9" s="225"/>
      <c r="HMV9" s="226"/>
      <c r="HMW9" s="227"/>
      <c r="HMX9" s="223"/>
      <c r="HMY9" s="224"/>
      <c r="HMZ9" s="464"/>
      <c r="HNA9" s="464"/>
      <c r="HNB9" s="464"/>
      <c r="HNC9" s="225"/>
      <c r="HND9" s="226"/>
      <c r="HNE9" s="227"/>
      <c r="HNF9" s="223"/>
      <c r="HNG9" s="224"/>
      <c r="HNH9" s="464"/>
      <c r="HNI9" s="464"/>
      <c r="HNJ9" s="464"/>
      <c r="HNK9" s="225"/>
      <c r="HNL9" s="226"/>
      <c r="HNM9" s="227"/>
      <c r="HNN9" s="223"/>
      <c r="HNO9" s="224"/>
      <c r="HNP9" s="464"/>
      <c r="HNQ9" s="464"/>
      <c r="HNR9" s="464"/>
      <c r="HNS9" s="225"/>
      <c r="HNT9" s="226"/>
      <c r="HNU9" s="227"/>
      <c r="HNV9" s="223"/>
      <c r="HNW9" s="224"/>
      <c r="HNX9" s="464"/>
      <c r="HNY9" s="464"/>
      <c r="HNZ9" s="464"/>
      <c r="HOA9" s="225"/>
      <c r="HOB9" s="226"/>
      <c r="HOC9" s="227"/>
      <c r="HOD9" s="223"/>
      <c r="HOE9" s="224"/>
      <c r="HOF9" s="464"/>
      <c r="HOG9" s="464"/>
      <c r="HOH9" s="464"/>
      <c r="HOI9" s="225"/>
      <c r="HOJ9" s="226"/>
      <c r="HOK9" s="227"/>
      <c r="HOL9" s="223"/>
      <c r="HOM9" s="224"/>
      <c r="HON9" s="464"/>
      <c r="HOO9" s="464"/>
      <c r="HOP9" s="464"/>
      <c r="HOQ9" s="225"/>
      <c r="HOR9" s="226"/>
      <c r="HOS9" s="227"/>
      <c r="HOT9" s="223"/>
      <c r="HOU9" s="224"/>
      <c r="HOV9" s="464"/>
      <c r="HOW9" s="464"/>
      <c r="HOX9" s="464"/>
      <c r="HOY9" s="225"/>
      <c r="HOZ9" s="226"/>
      <c r="HPA9" s="227"/>
      <c r="HPB9" s="223"/>
      <c r="HPC9" s="224"/>
      <c r="HPD9" s="464"/>
      <c r="HPE9" s="464"/>
      <c r="HPF9" s="464"/>
      <c r="HPG9" s="225"/>
      <c r="HPH9" s="226"/>
      <c r="HPI9" s="227"/>
      <c r="HPJ9" s="223"/>
      <c r="HPK9" s="224"/>
      <c r="HPL9" s="464"/>
      <c r="HPM9" s="464"/>
      <c r="HPN9" s="464"/>
      <c r="HPO9" s="225"/>
      <c r="HPP9" s="226"/>
      <c r="HPQ9" s="227"/>
      <c r="HPR9" s="223"/>
      <c r="HPS9" s="224"/>
      <c r="HPT9" s="464"/>
      <c r="HPU9" s="464"/>
      <c r="HPV9" s="464"/>
      <c r="HPW9" s="225"/>
      <c r="HPX9" s="226"/>
      <c r="HPY9" s="227"/>
      <c r="HPZ9" s="223"/>
      <c r="HQA9" s="224"/>
      <c r="HQB9" s="464"/>
      <c r="HQC9" s="464"/>
      <c r="HQD9" s="464"/>
      <c r="HQE9" s="225"/>
      <c r="HQF9" s="226"/>
      <c r="HQG9" s="227"/>
      <c r="HQH9" s="223"/>
      <c r="HQI9" s="224"/>
      <c r="HQJ9" s="464"/>
      <c r="HQK9" s="464"/>
      <c r="HQL9" s="464"/>
      <c r="HQM9" s="225"/>
      <c r="HQN9" s="226"/>
      <c r="HQO9" s="227"/>
      <c r="HQP9" s="223"/>
      <c r="HQQ9" s="224"/>
      <c r="HQR9" s="464"/>
      <c r="HQS9" s="464"/>
      <c r="HQT9" s="464"/>
      <c r="HQU9" s="225"/>
      <c r="HQV9" s="226"/>
      <c r="HQW9" s="227"/>
      <c r="HQX9" s="223"/>
      <c r="HQY9" s="224"/>
      <c r="HQZ9" s="464"/>
      <c r="HRA9" s="464"/>
      <c r="HRB9" s="464"/>
      <c r="HRC9" s="225"/>
      <c r="HRD9" s="226"/>
      <c r="HRE9" s="227"/>
      <c r="HRF9" s="223"/>
      <c r="HRG9" s="224"/>
      <c r="HRH9" s="464"/>
      <c r="HRI9" s="464"/>
      <c r="HRJ9" s="464"/>
      <c r="HRK9" s="225"/>
      <c r="HRL9" s="226"/>
      <c r="HRM9" s="227"/>
      <c r="HRN9" s="223"/>
      <c r="HRO9" s="224"/>
      <c r="HRP9" s="464"/>
      <c r="HRQ9" s="464"/>
      <c r="HRR9" s="464"/>
      <c r="HRS9" s="225"/>
      <c r="HRT9" s="226"/>
      <c r="HRU9" s="227"/>
      <c r="HRV9" s="223"/>
      <c r="HRW9" s="224"/>
      <c r="HRX9" s="464"/>
      <c r="HRY9" s="464"/>
      <c r="HRZ9" s="464"/>
      <c r="HSA9" s="225"/>
      <c r="HSB9" s="226"/>
      <c r="HSC9" s="227"/>
      <c r="HSD9" s="223"/>
      <c r="HSE9" s="224"/>
      <c r="HSF9" s="464"/>
      <c r="HSG9" s="464"/>
      <c r="HSH9" s="464"/>
      <c r="HSI9" s="225"/>
      <c r="HSJ9" s="226"/>
      <c r="HSK9" s="227"/>
      <c r="HSL9" s="223"/>
      <c r="HSM9" s="224"/>
      <c r="HSN9" s="464"/>
      <c r="HSO9" s="464"/>
      <c r="HSP9" s="464"/>
      <c r="HSQ9" s="225"/>
      <c r="HSR9" s="226"/>
      <c r="HSS9" s="227"/>
      <c r="HST9" s="223"/>
      <c r="HSU9" s="224"/>
      <c r="HSV9" s="464"/>
      <c r="HSW9" s="464"/>
      <c r="HSX9" s="464"/>
      <c r="HSY9" s="225"/>
      <c r="HSZ9" s="226"/>
      <c r="HTA9" s="227"/>
      <c r="HTB9" s="223"/>
      <c r="HTC9" s="224"/>
      <c r="HTD9" s="464"/>
      <c r="HTE9" s="464"/>
      <c r="HTF9" s="464"/>
      <c r="HTG9" s="225"/>
      <c r="HTH9" s="226"/>
      <c r="HTI9" s="227"/>
      <c r="HTJ9" s="223"/>
      <c r="HTK9" s="224"/>
      <c r="HTL9" s="464"/>
      <c r="HTM9" s="464"/>
      <c r="HTN9" s="464"/>
      <c r="HTO9" s="225"/>
      <c r="HTP9" s="226"/>
      <c r="HTQ9" s="227"/>
      <c r="HTR9" s="223"/>
      <c r="HTS9" s="224"/>
      <c r="HTT9" s="464"/>
      <c r="HTU9" s="464"/>
      <c r="HTV9" s="464"/>
      <c r="HTW9" s="225"/>
      <c r="HTX9" s="226"/>
      <c r="HTY9" s="227"/>
      <c r="HTZ9" s="223"/>
      <c r="HUA9" s="224"/>
      <c r="HUB9" s="464"/>
      <c r="HUC9" s="464"/>
      <c r="HUD9" s="464"/>
      <c r="HUE9" s="225"/>
      <c r="HUF9" s="226"/>
      <c r="HUG9" s="227"/>
      <c r="HUH9" s="223"/>
      <c r="HUI9" s="224"/>
      <c r="HUJ9" s="464"/>
      <c r="HUK9" s="464"/>
      <c r="HUL9" s="464"/>
      <c r="HUM9" s="225"/>
      <c r="HUN9" s="226"/>
      <c r="HUO9" s="227"/>
      <c r="HUP9" s="223"/>
      <c r="HUQ9" s="224"/>
      <c r="HUR9" s="464"/>
      <c r="HUS9" s="464"/>
      <c r="HUT9" s="464"/>
      <c r="HUU9" s="225"/>
      <c r="HUV9" s="226"/>
      <c r="HUW9" s="227"/>
      <c r="HUX9" s="223"/>
      <c r="HUY9" s="224"/>
      <c r="HUZ9" s="464"/>
      <c r="HVA9" s="464"/>
      <c r="HVB9" s="464"/>
      <c r="HVC9" s="225"/>
      <c r="HVD9" s="226"/>
      <c r="HVE9" s="227"/>
      <c r="HVF9" s="223"/>
      <c r="HVG9" s="224"/>
      <c r="HVH9" s="464"/>
      <c r="HVI9" s="464"/>
      <c r="HVJ9" s="464"/>
      <c r="HVK9" s="225"/>
      <c r="HVL9" s="226"/>
      <c r="HVM9" s="227"/>
      <c r="HVN9" s="223"/>
      <c r="HVO9" s="224"/>
      <c r="HVP9" s="464"/>
      <c r="HVQ9" s="464"/>
      <c r="HVR9" s="464"/>
      <c r="HVS9" s="225"/>
      <c r="HVT9" s="226"/>
      <c r="HVU9" s="227"/>
      <c r="HVV9" s="223"/>
      <c r="HVW9" s="224"/>
      <c r="HVX9" s="464"/>
      <c r="HVY9" s="464"/>
      <c r="HVZ9" s="464"/>
      <c r="HWA9" s="225"/>
      <c r="HWB9" s="226"/>
      <c r="HWC9" s="227"/>
      <c r="HWD9" s="223"/>
      <c r="HWE9" s="224"/>
      <c r="HWF9" s="464"/>
      <c r="HWG9" s="464"/>
      <c r="HWH9" s="464"/>
      <c r="HWI9" s="225"/>
      <c r="HWJ9" s="226"/>
      <c r="HWK9" s="227"/>
      <c r="HWL9" s="223"/>
      <c r="HWM9" s="224"/>
      <c r="HWN9" s="464"/>
      <c r="HWO9" s="464"/>
      <c r="HWP9" s="464"/>
      <c r="HWQ9" s="225"/>
      <c r="HWR9" s="226"/>
      <c r="HWS9" s="227"/>
      <c r="HWT9" s="223"/>
      <c r="HWU9" s="224"/>
      <c r="HWV9" s="464"/>
      <c r="HWW9" s="464"/>
      <c r="HWX9" s="464"/>
      <c r="HWY9" s="225"/>
      <c r="HWZ9" s="226"/>
      <c r="HXA9" s="227"/>
      <c r="HXB9" s="223"/>
      <c r="HXC9" s="224"/>
      <c r="HXD9" s="464"/>
      <c r="HXE9" s="464"/>
      <c r="HXF9" s="464"/>
      <c r="HXG9" s="225"/>
      <c r="HXH9" s="226"/>
      <c r="HXI9" s="227"/>
      <c r="HXJ9" s="223"/>
      <c r="HXK9" s="224"/>
      <c r="HXL9" s="464"/>
      <c r="HXM9" s="464"/>
      <c r="HXN9" s="464"/>
      <c r="HXO9" s="225"/>
      <c r="HXP9" s="226"/>
      <c r="HXQ9" s="227"/>
      <c r="HXR9" s="223"/>
      <c r="HXS9" s="224"/>
      <c r="HXT9" s="464"/>
      <c r="HXU9" s="464"/>
      <c r="HXV9" s="464"/>
      <c r="HXW9" s="225"/>
      <c r="HXX9" s="226"/>
      <c r="HXY9" s="227"/>
      <c r="HXZ9" s="223"/>
      <c r="HYA9" s="224"/>
      <c r="HYB9" s="464"/>
      <c r="HYC9" s="464"/>
      <c r="HYD9" s="464"/>
      <c r="HYE9" s="225"/>
      <c r="HYF9" s="226"/>
      <c r="HYG9" s="227"/>
      <c r="HYH9" s="223"/>
      <c r="HYI9" s="224"/>
      <c r="HYJ9" s="464"/>
      <c r="HYK9" s="464"/>
      <c r="HYL9" s="464"/>
      <c r="HYM9" s="225"/>
      <c r="HYN9" s="226"/>
      <c r="HYO9" s="227"/>
      <c r="HYP9" s="223"/>
      <c r="HYQ9" s="224"/>
      <c r="HYR9" s="464"/>
      <c r="HYS9" s="464"/>
      <c r="HYT9" s="464"/>
      <c r="HYU9" s="225"/>
      <c r="HYV9" s="226"/>
      <c r="HYW9" s="227"/>
      <c r="HYX9" s="223"/>
      <c r="HYY9" s="224"/>
      <c r="HYZ9" s="464"/>
      <c r="HZA9" s="464"/>
      <c r="HZB9" s="464"/>
      <c r="HZC9" s="225"/>
      <c r="HZD9" s="226"/>
      <c r="HZE9" s="227"/>
      <c r="HZF9" s="223"/>
      <c r="HZG9" s="224"/>
      <c r="HZH9" s="464"/>
      <c r="HZI9" s="464"/>
      <c r="HZJ9" s="464"/>
      <c r="HZK9" s="225"/>
      <c r="HZL9" s="226"/>
      <c r="HZM9" s="227"/>
      <c r="HZN9" s="223"/>
      <c r="HZO9" s="224"/>
      <c r="HZP9" s="464"/>
      <c r="HZQ9" s="464"/>
      <c r="HZR9" s="464"/>
      <c r="HZS9" s="225"/>
      <c r="HZT9" s="226"/>
      <c r="HZU9" s="227"/>
      <c r="HZV9" s="223"/>
      <c r="HZW9" s="224"/>
      <c r="HZX9" s="464"/>
      <c r="HZY9" s="464"/>
      <c r="HZZ9" s="464"/>
      <c r="IAA9" s="225"/>
      <c r="IAB9" s="226"/>
      <c r="IAC9" s="227"/>
      <c r="IAD9" s="223"/>
      <c r="IAE9" s="224"/>
      <c r="IAF9" s="464"/>
      <c r="IAG9" s="464"/>
      <c r="IAH9" s="464"/>
      <c r="IAI9" s="225"/>
      <c r="IAJ9" s="226"/>
      <c r="IAK9" s="227"/>
      <c r="IAL9" s="223"/>
      <c r="IAM9" s="224"/>
      <c r="IAN9" s="464"/>
      <c r="IAO9" s="464"/>
      <c r="IAP9" s="464"/>
      <c r="IAQ9" s="225"/>
      <c r="IAR9" s="226"/>
      <c r="IAS9" s="227"/>
      <c r="IAT9" s="223"/>
      <c r="IAU9" s="224"/>
      <c r="IAV9" s="464"/>
      <c r="IAW9" s="464"/>
      <c r="IAX9" s="464"/>
      <c r="IAY9" s="225"/>
      <c r="IAZ9" s="226"/>
      <c r="IBA9" s="227"/>
      <c r="IBB9" s="223"/>
      <c r="IBC9" s="224"/>
      <c r="IBD9" s="464"/>
      <c r="IBE9" s="464"/>
      <c r="IBF9" s="464"/>
      <c r="IBG9" s="225"/>
      <c r="IBH9" s="226"/>
      <c r="IBI9" s="227"/>
      <c r="IBJ9" s="223"/>
      <c r="IBK9" s="224"/>
      <c r="IBL9" s="464"/>
      <c r="IBM9" s="464"/>
      <c r="IBN9" s="464"/>
      <c r="IBO9" s="225"/>
      <c r="IBP9" s="226"/>
      <c r="IBQ9" s="227"/>
      <c r="IBR9" s="223"/>
      <c r="IBS9" s="224"/>
      <c r="IBT9" s="464"/>
      <c r="IBU9" s="464"/>
      <c r="IBV9" s="464"/>
      <c r="IBW9" s="225"/>
      <c r="IBX9" s="226"/>
      <c r="IBY9" s="227"/>
      <c r="IBZ9" s="223"/>
      <c r="ICA9" s="224"/>
      <c r="ICB9" s="464"/>
      <c r="ICC9" s="464"/>
      <c r="ICD9" s="464"/>
      <c r="ICE9" s="225"/>
      <c r="ICF9" s="226"/>
      <c r="ICG9" s="227"/>
      <c r="ICH9" s="223"/>
      <c r="ICI9" s="224"/>
      <c r="ICJ9" s="464"/>
      <c r="ICK9" s="464"/>
      <c r="ICL9" s="464"/>
      <c r="ICM9" s="225"/>
      <c r="ICN9" s="226"/>
      <c r="ICO9" s="227"/>
      <c r="ICP9" s="223"/>
      <c r="ICQ9" s="224"/>
      <c r="ICR9" s="464"/>
      <c r="ICS9" s="464"/>
      <c r="ICT9" s="464"/>
      <c r="ICU9" s="225"/>
      <c r="ICV9" s="226"/>
      <c r="ICW9" s="227"/>
      <c r="ICX9" s="223"/>
      <c r="ICY9" s="224"/>
      <c r="ICZ9" s="464"/>
      <c r="IDA9" s="464"/>
      <c r="IDB9" s="464"/>
      <c r="IDC9" s="225"/>
      <c r="IDD9" s="226"/>
      <c r="IDE9" s="227"/>
      <c r="IDF9" s="223"/>
      <c r="IDG9" s="224"/>
      <c r="IDH9" s="464"/>
      <c r="IDI9" s="464"/>
      <c r="IDJ9" s="464"/>
      <c r="IDK9" s="225"/>
      <c r="IDL9" s="226"/>
      <c r="IDM9" s="227"/>
      <c r="IDN9" s="223"/>
      <c r="IDO9" s="224"/>
      <c r="IDP9" s="464"/>
      <c r="IDQ9" s="464"/>
      <c r="IDR9" s="464"/>
      <c r="IDS9" s="225"/>
      <c r="IDT9" s="226"/>
      <c r="IDU9" s="227"/>
      <c r="IDV9" s="223"/>
      <c r="IDW9" s="224"/>
      <c r="IDX9" s="464"/>
      <c r="IDY9" s="464"/>
      <c r="IDZ9" s="464"/>
      <c r="IEA9" s="225"/>
      <c r="IEB9" s="226"/>
      <c r="IEC9" s="227"/>
      <c r="IED9" s="223"/>
      <c r="IEE9" s="224"/>
      <c r="IEF9" s="464"/>
      <c r="IEG9" s="464"/>
      <c r="IEH9" s="464"/>
      <c r="IEI9" s="225"/>
      <c r="IEJ9" s="226"/>
      <c r="IEK9" s="227"/>
      <c r="IEL9" s="223"/>
      <c r="IEM9" s="224"/>
      <c r="IEN9" s="464"/>
      <c r="IEO9" s="464"/>
      <c r="IEP9" s="464"/>
      <c r="IEQ9" s="225"/>
      <c r="IER9" s="226"/>
      <c r="IES9" s="227"/>
      <c r="IET9" s="223"/>
      <c r="IEU9" s="224"/>
      <c r="IEV9" s="464"/>
      <c r="IEW9" s="464"/>
      <c r="IEX9" s="464"/>
      <c r="IEY9" s="225"/>
      <c r="IEZ9" s="226"/>
      <c r="IFA9" s="227"/>
      <c r="IFB9" s="223"/>
      <c r="IFC9" s="224"/>
      <c r="IFD9" s="464"/>
      <c r="IFE9" s="464"/>
      <c r="IFF9" s="464"/>
      <c r="IFG9" s="225"/>
      <c r="IFH9" s="226"/>
      <c r="IFI9" s="227"/>
      <c r="IFJ9" s="223"/>
      <c r="IFK9" s="224"/>
      <c r="IFL9" s="464"/>
      <c r="IFM9" s="464"/>
      <c r="IFN9" s="464"/>
      <c r="IFO9" s="225"/>
      <c r="IFP9" s="226"/>
      <c r="IFQ9" s="227"/>
      <c r="IFR9" s="223"/>
      <c r="IFS9" s="224"/>
      <c r="IFT9" s="464"/>
      <c r="IFU9" s="464"/>
      <c r="IFV9" s="464"/>
      <c r="IFW9" s="225"/>
      <c r="IFX9" s="226"/>
      <c r="IFY9" s="227"/>
      <c r="IFZ9" s="223"/>
      <c r="IGA9" s="224"/>
      <c r="IGB9" s="464"/>
      <c r="IGC9" s="464"/>
      <c r="IGD9" s="464"/>
      <c r="IGE9" s="225"/>
      <c r="IGF9" s="226"/>
      <c r="IGG9" s="227"/>
      <c r="IGH9" s="223"/>
      <c r="IGI9" s="224"/>
      <c r="IGJ9" s="464"/>
      <c r="IGK9" s="464"/>
      <c r="IGL9" s="464"/>
      <c r="IGM9" s="225"/>
      <c r="IGN9" s="226"/>
      <c r="IGO9" s="227"/>
      <c r="IGP9" s="223"/>
      <c r="IGQ9" s="224"/>
      <c r="IGR9" s="464"/>
      <c r="IGS9" s="464"/>
      <c r="IGT9" s="464"/>
      <c r="IGU9" s="225"/>
      <c r="IGV9" s="226"/>
      <c r="IGW9" s="227"/>
      <c r="IGX9" s="223"/>
      <c r="IGY9" s="224"/>
      <c r="IGZ9" s="464"/>
      <c r="IHA9" s="464"/>
      <c r="IHB9" s="464"/>
      <c r="IHC9" s="225"/>
      <c r="IHD9" s="226"/>
      <c r="IHE9" s="227"/>
      <c r="IHF9" s="223"/>
      <c r="IHG9" s="224"/>
      <c r="IHH9" s="464"/>
      <c r="IHI9" s="464"/>
      <c r="IHJ9" s="464"/>
      <c r="IHK9" s="225"/>
      <c r="IHL9" s="226"/>
      <c r="IHM9" s="227"/>
      <c r="IHN9" s="223"/>
      <c r="IHO9" s="224"/>
      <c r="IHP9" s="464"/>
      <c r="IHQ9" s="464"/>
      <c r="IHR9" s="464"/>
      <c r="IHS9" s="225"/>
      <c r="IHT9" s="226"/>
      <c r="IHU9" s="227"/>
      <c r="IHV9" s="223"/>
      <c r="IHW9" s="224"/>
      <c r="IHX9" s="464"/>
      <c r="IHY9" s="464"/>
      <c r="IHZ9" s="464"/>
      <c r="IIA9" s="225"/>
      <c r="IIB9" s="226"/>
      <c r="IIC9" s="227"/>
      <c r="IID9" s="223"/>
      <c r="IIE9" s="224"/>
      <c r="IIF9" s="464"/>
      <c r="IIG9" s="464"/>
      <c r="IIH9" s="464"/>
      <c r="III9" s="225"/>
      <c r="IIJ9" s="226"/>
      <c r="IIK9" s="227"/>
      <c r="IIL9" s="223"/>
      <c r="IIM9" s="224"/>
      <c r="IIN9" s="464"/>
      <c r="IIO9" s="464"/>
      <c r="IIP9" s="464"/>
      <c r="IIQ9" s="225"/>
      <c r="IIR9" s="226"/>
      <c r="IIS9" s="227"/>
      <c r="IIT9" s="223"/>
      <c r="IIU9" s="224"/>
      <c r="IIV9" s="464"/>
      <c r="IIW9" s="464"/>
      <c r="IIX9" s="464"/>
      <c r="IIY9" s="225"/>
      <c r="IIZ9" s="226"/>
      <c r="IJA9" s="227"/>
      <c r="IJB9" s="223"/>
      <c r="IJC9" s="224"/>
      <c r="IJD9" s="464"/>
      <c r="IJE9" s="464"/>
      <c r="IJF9" s="464"/>
      <c r="IJG9" s="225"/>
      <c r="IJH9" s="226"/>
      <c r="IJI9" s="227"/>
      <c r="IJJ9" s="223"/>
      <c r="IJK9" s="224"/>
      <c r="IJL9" s="464"/>
      <c r="IJM9" s="464"/>
      <c r="IJN9" s="464"/>
      <c r="IJO9" s="225"/>
      <c r="IJP9" s="226"/>
      <c r="IJQ9" s="227"/>
      <c r="IJR9" s="223"/>
      <c r="IJS9" s="224"/>
      <c r="IJT9" s="464"/>
      <c r="IJU9" s="464"/>
      <c r="IJV9" s="464"/>
      <c r="IJW9" s="225"/>
      <c r="IJX9" s="226"/>
      <c r="IJY9" s="227"/>
      <c r="IJZ9" s="223"/>
      <c r="IKA9" s="224"/>
      <c r="IKB9" s="464"/>
      <c r="IKC9" s="464"/>
      <c r="IKD9" s="464"/>
      <c r="IKE9" s="225"/>
      <c r="IKF9" s="226"/>
      <c r="IKG9" s="227"/>
      <c r="IKH9" s="223"/>
      <c r="IKI9" s="224"/>
      <c r="IKJ9" s="464"/>
      <c r="IKK9" s="464"/>
      <c r="IKL9" s="464"/>
      <c r="IKM9" s="225"/>
      <c r="IKN9" s="226"/>
      <c r="IKO9" s="227"/>
      <c r="IKP9" s="223"/>
      <c r="IKQ9" s="224"/>
      <c r="IKR9" s="464"/>
      <c r="IKS9" s="464"/>
      <c r="IKT9" s="464"/>
      <c r="IKU9" s="225"/>
      <c r="IKV9" s="226"/>
      <c r="IKW9" s="227"/>
      <c r="IKX9" s="223"/>
      <c r="IKY9" s="224"/>
      <c r="IKZ9" s="464"/>
      <c r="ILA9" s="464"/>
      <c r="ILB9" s="464"/>
      <c r="ILC9" s="225"/>
      <c r="ILD9" s="226"/>
      <c r="ILE9" s="227"/>
      <c r="ILF9" s="223"/>
      <c r="ILG9" s="224"/>
      <c r="ILH9" s="464"/>
      <c r="ILI9" s="464"/>
      <c r="ILJ9" s="464"/>
      <c r="ILK9" s="225"/>
      <c r="ILL9" s="226"/>
      <c r="ILM9" s="227"/>
      <c r="ILN9" s="223"/>
      <c r="ILO9" s="224"/>
      <c r="ILP9" s="464"/>
      <c r="ILQ9" s="464"/>
      <c r="ILR9" s="464"/>
      <c r="ILS9" s="225"/>
      <c r="ILT9" s="226"/>
      <c r="ILU9" s="227"/>
      <c r="ILV9" s="223"/>
      <c r="ILW9" s="224"/>
      <c r="ILX9" s="464"/>
      <c r="ILY9" s="464"/>
      <c r="ILZ9" s="464"/>
      <c r="IMA9" s="225"/>
      <c r="IMB9" s="226"/>
      <c r="IMC9" s="227"/>
      <c r="IMD9" s="223"/>
      <c r="IME9" s="224"/>
      <c r="IMF9" s="464"/>
      <c r="IMG9" s="464"/>
      <c r="IMH9" s="464"/>
      <c r="IMI9" s="225"/>
      <c r="IMJ9" s="226"/>
      <c r="IMK9" s="227"/>
      <c r="IML9" s="223"/>
      <c r="IMM9" s="224"/>
      <c r="IMN9" s="464"/>
      <c r="IMO9" s="464"/>
      <c r="IMP9" s="464"/>
      <c r="IMQ9" s="225"/>
      <c r="IMR9" s="226"/>
      <c r="IMS9" s="227"/>
      <c r="IMT9" s="223"/>
      <c r="IMU9" s="224"/>
      <c r="IMV9" s="464"/>
      <c r="IMW9" s="464"/>
      <c r="IMX9" s="464"/>
      <c r="IMY9" s="225"/>
      <c r="IMZ9" s="226"/>
      <c r="INA9" s="227"/>
      <c r="INB9" s="223"/>
      <c r="INC9" s="224"/>
      <c r="IND9" s="464"/>
      <c r="INE9" s="464"/>
      <c r="INF9" s="464"/>
      <c r="ING9" s="225"/>
      <c r="INH9" s="226"/>
      <c r="INI9" s="227"/>
      <c r="INJ9" s="223"/>
      <c r="INK9" s="224"/>
      <c r="INL9" s="464"/>
      <c r="INM9" s="464"/>
      <c r="INN9" s="464"/>
      <c r="INO9" s="225"/>
      <c r="INP9" s="226"/>
      <c r="INQ9" s="227"/>
      <c r="INR9" s="223"/>
      <c r="INS9" s="224"/>
      <c r="INT9" s="464"/>
      <c r="INU9" s="464"/>
      <c r="INV9" s="464"/>
      <c r="INW9" s="225"/>
      <c r="INX9" s="226"/>
      <c r="INY9" s="227"/>
      <c r="INZ9" s="223"/>
      <c r="IOA9" s="224"/>
      <c r="IOB9" s="464"/>
      <c r="IOC9" s="464"/>
      <c r="IOD9" s="464"/>
      <c r="IOE9" s="225"/>
      <c r="IOF9" s="226"/>
      <c r="IOG9" s="227"/>
      <c r="IOH9" s="223"/>
      <c r="IOI9" s="224"/>
      <c r="IOJ9" s="464"/>
      <c r="IOK9" s="464"/>
      <c r="IOL9" s="464"/>
      <c r="IOM9" s="225"/>
      <c r="ION9" s="226"/>
      <c r="IOO9" s="227"/>
      <c r="IOP9" s="223"/>
      <c r="IOQ9" s="224"/>
      <c r="IOR9" s="464"/>
      <c r="IOS9" s="464"/>
      <c r="IOT9" s="464"/>
      <c r="IOU9" s="225"/>
      <c r="IOV9" s="226"/>
      <c r="IOW9" s="227"/>
      <c r="IOX9" s="223"/>
      <c r="IOY9" s="224"/>
      <c r="IOZ9" s="464"/>
      <c r="IPA9" s="464"/>
      <c r="IPB9" s="464"/>
      <c r="IPC9" s="225"/>
      <c r="IPD9" s="226"/>
      <c r="IPE9" s="227"/>
      <c r="IPF9" s="223"/>
      <c r="IPG9" s="224"/>
      <c r="IPH9" s="464"/>
      <c r="IPI9" s="464"/>
      <c r="IPJ9" s="464"/>
      <c r="IPK9" s="225"/>
      <c r="IPL9" s="226"/>
      <c r="IPM9" s="227"/>
      <c r="IPN9" s="223"/>
      <c r="IPO9" s="224"/>
      <c r="IPP9" s="464"/>
      <c r="IPQ9" s="464"/>
      <c r="IPR9" s="464"/>
      <c r="IPS9" s="225"/>
      <c r="IPT9" s="226"/>
      <c r="IPU9" s="227"/>
      <c r="IPV9" s="223"/>
      <c r="IPW9" s="224"/>
      <c r="IPX9" s="464"/>
      <c r="IPY9" s="464"/>
      <c r="IPZ9" s="464"/>
      <c r="IQA9" s="225"/>
      <c r="IQB9" s="226"/>
      <c r="IQC9" s="227"/>
      <c r="IQD9" s="223"/>
      <c r="IQE9" s="224"/>
      <c r="IQF9" s="464"/>
      <c r="IQG9" s="464"/>
      <c r="IQH9" s="464"/>
      <c r="IQI9" s="225"/>
      <c r="IQJ9" s="226"/>
      <c r="IQK9" s="227"/>
      <c r="IQL9" s="223"/>
      <c r="IQM9" s="224"/>
      <c r="IQN9" s="464"/>
      <c r="IQO9" s="464"/>
      <c r="IQP9" s="464"/>
      <c r="IQQ9" s="225"/>
      <c r="IQR9" s="226"/>
      <c r="IQS9" s="227"/>
      <c r="IQT9" s="223"/>
      <c r="IQU9" s="224"/>
      <c r="IQV9" s="464"/>
      <c r="IQW9" s="464"/>
      <c r="IQX9" s="464"/>
      <c r="IQY9" s="225"/>
      <c r="IQZ9" s="226"/>
      <c r="IRA9" s="227"/>
      <c r="IRB9" s="223"/>
      <c r="IRC9" s="224"/>
      <c r="IRD9" s="464"/>
      <c r="IRE9" s="464"/>
      <c r="IRF9" s="464"/>
      <c r="IRG9" s="225"/>
      <c r="IRH9" s="226"/>
      <c r="IRI9" s="227"/>
      <c r="IRJ9" s="223"/>
      <c r="IRK9" s="224"/>
      <c r="IRL9" s="464"/>
      <c r="IRM9" s="464"/>
      <c r="IRN9" s="464"/>
      <c r="IRO9" s="225"/>
      <c r="IRP9" s="226"/>
      <c r="IRQ9" s="227"/>
      <c r="IRR9" s="223"/>
      <c r="IRS9" s="224"/>
      <c r="IRT9" s="464"/>
      <c r="IRU9" s="464"/>
      <c r="IRV9" s="464"/>
      <c r="IRW9" s="225"/>
      <c r="IRX9" s="226"/>
      <c r="IRY9" s="227"/>
      <c r="IRZ9" s="223"/>
      <c r="ISA9" s="224"/>
      <c r="ISB9" s="464"/>
      <c r="ISC9" s="464"/>
      <c r="ISD9" s="464"/>
      <c r="ISE9" s="225"/>
      <c r="ISF9" s="226"/>
      <c r="ISG9" s="227"/>
      <c r="ISH9" s="223"/>
      <c r="ISI9" s="224"/>
      <c r="ISJ9" s="464"/>
      <c r="ISK9" s="464"/>
      <c r="ISL9" s="464"/>
      <c r="ISM9" s="225"/>
      <c r="ISN9" s="226"/>
      <c r="ISO9" s="227"/>
      <c r="ISP9" s="223"/>
      <c r="ISQ9" s="224"/>
      <c r="ISR9" s="464"/>
      <c r="ISS9" s="464"/>
      <c r="IST9" s="464"/>
      <c r="ISU9" s="225"/>
      <c r="ISV9" s="226"/>
      <c r="ISW9" s="227"/>
      <c r="ISX9" s="223"/>
      <c r="ISY9" s="224"/>
      <c r="ISZ9" s="464"/>
      <c r="ITA9" s="464"/>
      <c r="ITB9" s="464"/>
      <c r="ITC9" s="225"/>
      <c r="ITD9" s="226"/>
      <c r="ITE9" s="227"/>
      <c r="ITF9" s="223"/>
      <c r="ITG9" s="224"/>
      <c r="ITH9" s="464"/>
      <c r="ITI9" s="464"/>
      <c r="ITJ9" s="464"/>
      <c r="ITK9" s="225"/>
      <c r="ITL9" s="226"/>
      <c r="ITM9" s="227"/>
      <c r="ITN9" s="223"/>
      <c r="ITO9" s="224"/>
      <c r="ITP9" s="464"/>
      <c r="ITQ9" s="464"/>
      <c r="ITR9" s="464"/>
      <c r="ITS9" s="225"/>
      <c r="ITT9" s="226"/>
      <c r="ITU9" s="227"/>
      <c r="ITV9" s="223"/>
      <c r="ITW9" s="224"/>
      <c r="ITX9" s="464"/>
      <c r="ITY9" s="464"/>
      <c r="ITZ9" s="464"/>
      <c r="IUA9" s="225"/>
      <c r="IUB9" s="226"/>
      <c r="IUC9" s="227"/>
      <c r="IUD9" s="223"/>
      <c r="IUE9" s="224"/>
      <c r="IUF9" s="464"/>
      <c r="IUG9" s="464"/>
      <c r="IUH9" s="464"/>
      <c r="IUI9" s="225"/>
      <c r="IUJ9" s="226"/>
      <c r="IUK9" s="227"/>
      <c r="IUL9" s="223"/>
      <c r="IUM9" s="224"/>
      <c r="IUN9" s="464"/>
      <c r="IUO9" s="464"/>
      <c r="IUP9" s="464"/>
      <c r="IUQ9" s="225"/>
      <c r="IUR9" s="226"/>
      <c r="IUS9" s="227"/>
      <c r="IUT9" s="223"/>
      <c r="IUU9" s="224"/>
      <c r="IUV9" s="464"/>
      <c r="IUW9" s="464"/>
      <c r="IUX9" s="464"/>
      <c r="IUY9" s="225"/>
      <c r="IUZ9" s="226"/>
      <c r="IVA9" s="227"/>
      <c r="IVB9" s="223"/>
      <c r="IVC9" s="224"/>
      <c r="IVD9" s="464"/>
      <c r="IVE9" s="464"/>
      <c r="IVF9" s="464"/>
      <c r="IVG9" s="225"/>
      <c r="IVH9" s="226"/>
      <c r="IVI9" s="227"/>
      <c r="IVJ9" s="223"/>
      <c r="IVK9" s="224"/>
      <c r="IVL9" s="464"/>
      <c r="IVM9" s="464"/>
      <c r="IVN9" s="464"/>
      <c r="IVO9" s="225"/>
      <c r="IVP9" s="226"/>
      <c r="IVQ9" s="227"/>
      <c r="IVR9" s="223"/>
      <c r="IVS9" s="224"/>
      <c r="IVT9" s="464"/>
      <c r="IVU9" s="464"/>
      <c r="IVV9" s="464"/>
      <c r="IVW9" s="225"/>
      <c r="IVX9" s="226"/>
      <c r="IVY9" s="227"/>
      <c r="IVZ9" s="223"/>
      <c r="IWA9" s="224"/>
      <c r="IWB9" s="464"/>
      <c r="IWC9" s="464"/>
      <c r="IWD9" s="464"/>
      <c r="IWE9" s="225"/>
      <c r="IWF9" s="226"/>
      <c r="IWG9" s="227"/>
      <c r="IWH9" s="223"/>
      <c r="IWI9" s="224"/>
      <c r="IWJ9" s="464"/>
      <c r="IWK9" s="464"/>
      <c r="IWL9" s="464"/>
      <c r="IWM9" s="225"/>
      <c r="IWN9" s="226"/>
      <c r="IWO9" s="227"/>
      <c r="IWP9" s="223"/>
      <c r="IWQ9" s="224"/>
      <c r="IWR9" s="464"/>
      <c r="IWS9" s="464"/>
      <c r="IWT9" s="464"/>
      <c r="IWU9" s="225"/>
      <c r="IWV9" s="226"/>
      <c r="IWW9" s="227"/>
      <c r="IWX9" s="223"/>
      <c r="IWY9" s="224"/>
      <c r="IWZ9" s="464"/>
      <c r="IXA9" s="464"/>
      <c r="IXB9" s="464"/>
      <c r="IXC9" s="225"/>
      <c r="IXD9" s="226"/>
      <c r="IXE9" s="227"/>
      <c r="IXF9" s="223"/>
      <c r="IXG9" s="224"/>
      <c r="IXH9" s="464"/>
      <c r="IXI9" s="464"/>
      <c r="IXJ9" s="464"/>
      <c r="IXK9" s="225"/>
      <c r="IXL9" s="226"/>
      <c r="IXM9" s="227"/>
      <c r="IXN9" s="223"/>
      <c r="IXO9" s="224"/>
      <c r="IXP9" s="464"/>
      <c r="IXQ9" s="464"/>
      <c r="IXR9" s="464"/>
      <c r="IXS9" s="225"/>
      <c r="IXT9" s="226"/>
      <c r="IXU9" s="227"/>
      <c r="IXV9" s="223"/>
      <c r="IXW9" s="224"/>
      <c r="IXX9" s="464"/>
      <c r="IXY9" s="464"/>
      <c r="IXZ9" s="464"/>
      <c r="IYA9" s="225"/>
      <c r="IYB9" s="226"/>
      <c r="IYC9" s="227"/>
      <c r="IYD9" s="223"/>
      <c r="IYE9" s="224"/>
      <c r="IYF9" s="464"/>
      <c r="IYG9" s="464"/>
      <c r="IYH9" s="464"/>
      <c r="IYI9" s="225"/>
      <c r="IYJ9" s="226"/>
      <c r="IYK9" s="227"/>
      <c r="IYL9" s="223"/>
      <c r="IYM9" s="224"/>
      <c r="IYN9" s="464"/>
      <c r="IYO9" s="464"/>
      <c r="IYP9" s="464"/>
      <c r="IYQ9" s="225"/>
      <c r="IYR9" s="226"/>
      <c r="IYS9" s="227"/>
      <c r="IYT9" s="223"/>
      <c r="IYU9" s="224"/>
      <c r="IYV9" s="464"/>
      <c r="IYW9" s="464"/>
      <c r="IYX9" s="464"/>
      <c r="IYY9" s="225"/>
      <c r="IYZ9" s="226"/>
      <c r="IZA9" s="227"/>
      <c r="IZB9" s="223"/>
      <c r="IZC9" s="224"/>
      <c r="IZD9" s="464"/>
      <c r="IZE9" s="464"/>
      <c r="IZF9" s="464"/>
      <c r="IZG9" s="225"/>
      <c r="IZH9" s="226"/>
      <c r="IZI9" s="227"/>
      <c r="IZJ9" s="223"/>
      <c r="IZK9" s="224"/>
      <c r="IZL9" s="464"/>
      <c r="IZM9" s="464"/>
      <c r="IZN9" s="464"/>
      <c r="IZO9" s="225"/>
      <c r="IZP9" s="226"/>
      <c r="IZQ9" s="227"/>
      <c r="IZR9" s="223"/>
      <c r="IZS9" s="224"/>
      <c r="IZT9" s="464"/>
      <c r="IZU9" s="464"/>
      <c r="IZV9" s="464"/>
      <c r="IZW9" s="225"/>
      <c r="IZX9" s="226"/>
      <c r="IZY9" s="227"/>
      <c r="IZZ9" s="223"/>
      <c r="JAA9" s="224"/>
      <c r="JAB9" s="464"/>
      <c r="JAC9" s="464"/>
      <c r="JAD9" s="464"/>
      <c r="JAE9" s="225"/>
      <c r="JAF9" s="226"/>
      <c r="JAG9" s="227"/>
      <c r="JAH9" s="223"/>
      <c r="JAI9" s="224"/>
      <c r="JAJ9" s="464"/>
      <c r="JAK9" s="464"/>
      <c r="JAL9" s="464"/>
      <c r="JAM9" s="225"/>
      <c r="JAN9" s="226"/>
      <c r="JAO9" s="227"/>
      <c r="JAP9" s="223"/>
      <c r="JAQ9" s="224"/>
      <c r="JAR9" s="464"/>
      <c r="JAS9" s="464"/>
      <c r="JAT9" s="464"/>
      <c r="JAU9" s="225"/>
      <c r="JAV9" s="226"/>
      <c r="JAW9" s="227"/>
      <c r="JAX9" s="223"/>
      <c r="JAY9" s="224"/>
      <c r="JAZ9" s="464"/>
      <c r="JBA9" s="464"/>
      <c r="JBB9" s="464"/>
      <c r="JBC9" s="225"/>
      <c r="JBD9" s="226"/>
      <c r="JBE9" s="227"/>
      <c r="JBF9" s="223"/>
      <c r="JBG9" s="224"/>
      <c r="JBH9" s="464"/>
      <c r="JBI9" s="464"/>
      <c r="JBJ9" s="464"/>
      <c r="JBK9" s="225"/>
      <c r="JBL9" s="226"/>
      <c r="JBM9" s="227"/>
      <c r="JBN9" s="223"/>
      <c r="JBO9" s="224"/>
      <c r="JBP9" s="464"/>
      <c r="JBQ9" s="464"/>
      <c r="JBR9" s="464"/>
      <c r="JBS9" s="225"/>
      <c r="JBT9" s="226"/>
      <c r="JBU9" s="227"/>
      <c r="JBV9" s="223"/>
      <c r="JBW9" s="224"/>
      <c r="JBX9" s="464"/>
      <c r="JBY9" s="464"/>
      <c r="JBZ9" s="464"/>
      <c r="JCA9" s="225"/>
      <c r="JCB9" s="226"/>
      <c r="JCC9" s="227"/>
      <c r="JCD9" s="223"/>
      <c r="JCE9" s="224"/>
      <c r="JCF9" s="464"/>
      <c r="JCG9" s="464"/>
      <c r="JCH9" s="464"/>
      <c r="JCI9" s="225"/>
      <c r="JCJ9" s="226"/>
      <c r="JCK9" s="227"/>
      <c r="JCL9" s="223"/>
      <c r="JCM9" s="224"/>
      <c r="JCN9" s="464"/>
      <c r="JCO9" s="464"/>
      <c r="JCP9" s="464"/>
      <c r="JCQ9" s="225"/>
      <c r="JCR9" s="226"/>
      <c r="JCS9" s="227"/>
      <c r="JCT9" s="223"/>
      <c r="JCU9" s="224"/>
      <c r="JCV9" s="464"/>
      <c r="JCW9" s="464"/>
      <c r="JCX9" s="464"/>
      <c r="JCY9" s="225"/>
      <c r="JCZ9" s="226"/>
      <c r="JDA9" s="227"/>
      <c r="JDB9" s="223"/>
      <c r="JDC9" s="224"/>
      <c r="JDD9" s="464"/>
      <c r="JDE9" s="464"/>
      <c r="JDF9" s="464"/>
      <c r="JDG9" s="225"/>
      <c r="JDH9" s="226"/>
      <c r="JDI9" s="227"/>
      <c r="JDJ9" s="223"/>
      <c r="JDK9" s="224"/>
      <c r="JDL9" s="464"/>
      <c r="JDM9" s="464"/>
      <c r="JDN9" s="464"/>
      <c r="JDO9" s="225"/>
      <c r="JDP9" s="226"/>
      <c r="JDQ9" s="227"/>
      <c r="JDR9" s="223"/>
      <c r="JDS9" s="224"/>
      <c r="JDT9" s="464"/>
      <c r="JDU9" s="464"/>
      <c r="JDV9" s="464"/>
      <c r="JDW9" s="225"/>
      <c r="JDX9" s="226"/>
      <c r="JDY9" s="227"/>
      <c r="JDZ9" s="223"/>
      <c r="JEA9" s="224"/>
      <c r="JEB9" s="464"/>
      <c r="JEC9" s="464"/>
      <c r="JED9" s="464"/>
      <c r="JEE9" s="225"/>
      <c r="JEF9" s="226"/>
      <c r="JEG9" s="227"/>
      <c r="JEH9" s="223"/>
      <c r="JEI9" s="224"/>
      <c r="JEJ9" s="464"/>
      <c r="JEK9" s="464"/>
      <c r="JEL9" s="464"/>
      <c r="JEM9" s="225"/>
      <c r="JEN9" s="226"/>
      <c r="JEO9" s="227"/>
      <c r="JEP9" s="223"/>
      <c r="JEQ9" s="224"/>
      <c r="JER9" s="464"/>
      <c r="JES9" s="464"/>
      <c r="JET9" s="464"/>
      <c r="JEU9" s="225"/>
      <c r="JEV9" s="226"/>
      <c r="JEW9" s="227"/>
      <c r="JEX9" s="223"/>
      <c r="JEY9" s="224"/>
      <c r="JEZ9" s="464"/>
      <c r="JFA9" s="464"/>
      <c r="JFB9" s="464"/>
      <c r="JFC9" s="225"/>
      <c r="JFD9" s="226"/>
      <c r="JFE9" s="227"/>
      <c r="JFF9" s="223"/>
      <c r="JFG9" s="224"/>
      <c r="JFH9" s="464"/>
      <c r="JFI9" s="464"/>
      <c r="JFJ9" s="464"/>
      <c r="JFK9" s="225"/>
      <c r="JFL9" s="226"/>
      <c r="JFM9" s="227"/>
      <c r="JFN9" s="223"/>
      <c r="JFO9" s="224"/>
      <c r="JFP9" s="464"/>
      <c r="JFQ9" s="464"/>
      <c r="JFR9" s="464"/>
      <c r="JFS9" s="225"/>
      <c r="JFT9" s="226"/>
      <c r="JFU9" s="227"/>
      <c r="JFV9" s="223"/>
      <c r="JFW9" s="224"/>
      <c r="JFX9" s="464"/>
      <c r="JFY9" s="464"/>
      <c r="JFZ9" s="464"/>
      <c r="JGA9" s="225"/>
      <c r="JGB9" s="226"/>
      <c r="JGC9" s="227"/>
      <c r="JGD9" s="223"/>
      <c r="JGE9" s="224"/>
      <c r="JGF9" s="464"/>
      <c r="JGG9" s="464"/>
      <c r="JGH9" s="464"/>
      <c r="JGI9" s="225"/>
      <c r="JGJ9" s="226"/>
      <c r="JGK9" s="227"/>
      <c r="JGL9" s="223"/>
      <c r="JGM9" s="224"/>
      <c r="JGN9" s="464"/>
      <c r="JGO9" s="464"/>
      <c r="JGP9" s="464"/>
      <c r="JGQ9" s="225"/>
      <c r="JGR9" s="226"/>
      <c r="JGS9" s="227"/>
      <c r="JGT9" s="223"/>
      <c r="JGU9" s="224"/>
      <c r="JGV9" s="464"/>
      <c r="JGW9" s="464"/>
      <c r="JGX9" s="464"/>
      <c r="JGY9" s="225"/>
      <c r="JGZ9" s="226"/>
      <c r="JHA9" s="227"/>
      <c r="JHB9" s="223"/>
      <c r="JHC9" s="224"/>
      <c r="JHD9" s="464"/>
      <c r="JHE9" s="464"/>
      <c r="JHF9" s="464"/>
      <c r="JHG9" s="225"/>
      <c r="JHH9" s="226"/>
      <c r="JHI9" s="227"/>
      <c r="JHJ9" s="223"/>
      <c r="JHK9" s="224"/>
      <c r="JHL9" s="464"/>
      <c r="JHM9" s="464"/>
      <c r="JHN9" s="464"/>
      <c r="JHO9" s="225"/>
      <c r="JHP9" s="226"/>
      <c r="JHQ9" s="227"/>
      <c r="JHR9" s="223"/>
      <c r="JHS9" s="224"/>
      <c r="JHT9" s="464"/>
      <c r="JHU9" s="464"/>
      <c r="JHV9" s="464"/>
      <c r="JHW9" s="225"/>
      <c r="JHX9" s="226"/>
      <c r="JHY9" s="227"/>
      <c r="JHZ9" s="223"/>
      <c r="JIA9" s="224"/>
      <c r="JIB9" s="464"/>
      <c r="JIC9" s="464"/>
      <c r="JID9" s="464"/>
      <c r="JIE9" s="225"/>
      <c r="JIF9" s="226"/>
      <c r="JIG9" s="227"/>
      <c r="JIH9" s="223"/>
      <c r="JII9" s="224"/>
      <c r="JIJ9" s="464"/>
      <c r="JIK9" s="464"/>
      <c r="JIL9" s="464"/>
      <c r="JIM9" s="225"/>
      <c r="JIN9" s="226"/>
      <c r="JIO9" s="227"/>
      <c r="JIP9" s="223"/>
      <c r="JIQ9" s="224"/>
      <c r="JIR9" s="464"/>
      <c r="JIS9" s="464"/>
      <c r="JIT9" s="464"/>
      <c r="JIU9" s="225"/>
      <c r="JIV9" s="226"/>
      <c r="JIW9" s="227"/>
      <c r="JIX9" s="223"/>
      <c r="JIY9" s="224"/>
      <c r="JIZ9" s="464"/>
      <c r="JJA9" s="464"/>
      <c r="JJB9" s="464"/>
      <c r="JJC9" s="225"/>
      <c r="JJD9" s="226"/>
      <c r="JJE9" s="227"/>
      <c r="JJF9" s="223"/>
      <c r="JJG9" s="224"/>
      <c r="JJH9" s="464"/>
      <c r="JJI9" s="464"/>
      <c r="JJJ9" s="464"/>
      <c r="JJK9" s="225"/>
      <c r="JJL9" s="226"/>
      <c r="JJM9" s="227"/>
      <c r="JJN9" s="223"/>
      <c r="JJO9" s="224"/>
      <c r="JJP9" s="464"/>
      <c r="JJQ9" s="464"/>
      <c r="JJR9" s="464"/>
      <c r="JJS9" s="225"/>
      <c r="JJT9" s="226"/>
      <c r="JJU9" s="227"/>
      <c r="JJV9" s="223"/>
      <c r="JJW9" s="224"/>
      <c r="JJX9" s="464"/>
      <c r="JJY9" s="464"/>
      <c r="JJZ9" s="464"/>
      <c r="JKA9" s="225"/>
      <c r="JKB9" s="226"/>
      <c r="JKC9" s="227"/>
      <c r="JKD9" s="223"/>
      <c r="JKE9" s="224"/>
      <c r="JKF9" s="464"/>
      <c r="JKG9" s="464"/>
      <c r="JKH9" s="464"/>
      <c r="JKI9" s="225"/>
      <c r="JKJ9" s="226"/>
      <c r="JKK9" s="227"/>
      <c r="JKL9" s="223"/>
      <c r="JKM9" s="224"/>
      <c r="JKN9" s="464"/>
      <c r="JKO9" s="464"/>
      <c r="JKP9" s="464"/>
      <c r="JKQ9" s="225"/>
      <c r="JKR9" s="226"/>
      <c r="JKS9" s="227"/>
      <c r="JKT9" s="223"/>
      <c r="JKU9" s="224"/>
      <c r="JKV9" s="464"/>
      <c r="JKW9" s="464"/>
      <c r="JKX9" s="464"/>
      <c r="JKY9" s="225"/>
      <c r="JKZ9" s="226"/>
      <c r="JLA9" s="227"/>
      <c r="JLB9" s="223"/>
      <c r="JLC9" s="224"/>
      <c r="JLD9" s="464"/>
      <c r="JLE9" s="464"/>
      <c r="JLF9" s="464"/>
      <c r="JLG9" s="225"/>
      <c r="JLH9" s="226"/>
      <c r="JLI9" s="227"/>
      <c r="JLJ9" s="223"/>
      <c r="JLK9" s="224"/>
      <c r="JLL9" s="464"/>
      <c r="JLM9" s="464"/>
      <c r="JLN9" s="464"/>
      <c r="JLO9" s="225"/>
      <c r="JLP9" s="226"/>
      <c r="JLQ9" s="227"/>
      <c r="JLR9" s="223"/>
      <c r="JLS9" s="224"/>
      <c r="JLT9" s="464"/>
      <c r="JLU9" s="464"/>
      <c r="JLV9" s="464"/>
      <c r="JLW9" s="225"/>
      <c r="JLX9" s="226"/>
      <c r="JLY9" s="227"/>
      <c r="JLZ9" s="223"/>
      <c r="JMA9" s="224"/>
      <c r="JMB9" s="464"/>
      <c r="JMC9" s="464"/>
      <c r="JMD9" s="464"/>
      <c r="JME9" s="225"/>
      <c r="JMF9" s="226"/>
      <c r="JMG9" s="227"/>
      <c r="JMH9" s="223"/>
      <c r="JMI9" s="224"/>
      <c r="JMJ9" s="464"/>
      <c r="JMK9" s="464"/>
      <c r="JML9" s="464"/>
      <c r="JMM9" s="225"/>
      <c r="JMN9" s="226"/>
      <c r="JMO9" s="227"/>
      <c r="JMP9" s="223"/>
      <c r="JMQ9" s="224"/>
      <c r="JMR9" s="464"/>
      <c r="JMS9" s="464"/>
      <c r="JMT9" s="464"/>
      <c r="JMU9" s="225"/>
      <c r="JMV9" s="226"/>
      <c r="JMW9" s="227"/>
      <c r="JMX9" s="223"/>
      <c r="JMY9" s="224"/>
      <c r="JMZ9" s="464"/>
      <c r="JNA9" s="464"/>
      <c r="JNB9" s="464"/>
      <c r="JNC9" s="225"/>
      <c r="JND9" s="226"/>
      <c r="JNE9" s="227"/>
      <c r="JNF9" s="223"/>
      <c r="JNG9" s="224"/>
      <c r="JNH9" s="464"/>
      <c r="JNI9" s="464"/>
      <c r="JNJ9" s="464"/>
      <c r="JNK9" s="225"/>
      <c r="JNL9" s="226"/>
      <c r="JNM9" s="227"/>
      <c r="JNN9" s="223"/>
      <c r="JNO9" s="224"/>
      <c r="JNP9" s="464"/>
      <c r="JNQ9" s="464"/>
      <c r="JNR9" s="464"/>
      <c r="JNS9" s="225"/>
      <c r="JNT9" s="226"/>
      <c r="JNU9" s="227"/>
      <c r="JNV9" s="223"/>
      <c r="JNW9" s="224"/>
      <c r="JNX9" s="464"/>
      <c r="JNY9" s="464"/>
      <c r="JNZ9" s="464"/>
      <c r="JOA9" s="225"/>
      <c r="JOB9" s="226"/>
      <c r="JOC9" s="227"/>
      <c r="JOD9" s="223"/>
      <c r="JOE9" s="224"/>
      <c r="JOF9" s="464"/>
      <c r="JOG9" s="464"/>
      <c r="JOH9" s="464"/>
      <c r="JOI9" s="225"/>
      <c r="JOJ9" s="226"/>
      <c r="JOK9" s="227"/>
      <c r="JOL9" s="223"/>
      <c r="JOM9" s="224"/>
      <c r="JON9" s="464"/>
      <c r="JOO9" s="464"/>
      <c r="JOP9" s="464"/>
      <c r="JOQ9" s="225"/>
      <c r="JOR9" s="226"/>
      <c r="JOS9" s="227"/>
      <c r="JOT9" s="223"/>
      <c r="JOU9" s="224"/>
      <c r="JOV9" s="464"/>
      <c r="JOW9" s="464"/>
      <c r="JOX9" s="464"/>
      <c r="JOY9" s="225"/>
      <c r="JOZ9" s="226"/>
      <c r="JPA9" s="227"/>
      <c r="JPB9" s="223"/>
      <c r="JPC9" s="224"/>
      <c r="JPD9" s="464"/>
      <c r="JPE9" s="464"/>
      <c r="JPF9" s="464"/>
      <c r="JPG9" s="225"/>
      <c r="JPH9" s="226"/>
      <c r="JPI9" s="227"/>
      <c r="JPJ9" s="223"/>
      <c r="JPK9" s="224"/>
      <c r="JPL9" s="464"/>
      <c r="JPM9" s="464"/>
      <c r="JPN9" s="464"/>
      <c r="JPO9" s="225"/>
      <c r="JPP9" s="226"/>
      <c r="JPQ9" s="227"/>
      <c r="JPR9" s="223"/>
      <c r="JPS9" s="224"/>
      <c r="JPT9" s="464"/>
      <c r="JPU9" s="464"/>
      <c r="JPV9" s="464"/>
      <c r="JPW9" s="225"/>
      <c r="JPX9" s="226"/>
      <c r="JPY9" s="227"/>
      <c r="JPZ9" s="223"/>
      <c r="JQA9" s="224"/>
      <c r="JQB9" s="464"/>
      <c r="JQC9" s="464"/>
      <c r="JQD9" s="464"/>
      <c r="JQE9" s="225"/>
      <c r="JQF9" s="226"/>
      <c r="JQG9" s="227"/>
      <c r="JQH9" s="223"/>
      <c r="JQI9" s="224"/>
      <c r="JQJ9" s="464"/>
      <c r="JQK9" s="464"/>
      <c r="JQL9" s="464"/>
      <c r="JQM9" s="225"/>
      <c r="JQN9" s="226"/>
      <c r="JQO9" s="227"/>
      <c r="JQP9" s="223"/>
      <c r="JQQ9" s="224"/>
      <c r="JQR9" s="464"/>
      <c r="JQS9" s="464"/>
      <c r="JQT9" s="464"/>
      <c r="JQU9" s="225"/>
      <c r="JQV9" s="226"/>
      <c r="JQW9" s="227"/>
      <c r="JQX9" s="223"/>
      <c r="JQY9" s="224"/>
      <c r="JQZ9" s="464"/>
      <c r="JRA9" s="464"/>
      <c r="JRB9" s="464"/>
      <c r="JRC9" s="225"/>
      <c r="JRD9" s="226"/>
      <c r="JRE9" s="227"/>
      <c r="JRF9" s="223"/>
      <c r="JRG9" s="224"/>
      <c r="JRH9" s="464"/>
      <c r="JRI9" s="464"/>
      <c r="JRJ9" s="464"/>
      <c r="JRK9" s="225"/>
      <c r="JRL9" s="226"/>
      <c r="JRM9" s="227"/>
      <c r="JRN9" s="223"/>
      <c r="JRO9" s="224"/>
      <c r="JRP9" s="464"/>
      <c r="JRQ9" s="464"/>
      <c r="JRR9" s="464"/>
      <c r="JRS9" s="225"/>
      <c r="JRT9" s="226"/>
      <c r="JRU9" s="227"/>
      <c r="JRV9" s="223"/>
      <c r="JRW9" s="224"/>
      <c r="JRX9" s="464"/>
      <c r="JRY9" s="464"/>
      <c r="JRZ9" s="464"/>
      <c r="JSA9" s="225"/>
      <c r="JSB9" s="226"/>
      <c r="JSC9" s="227"/>
      <c r="JSD9" s="223"/>
      <c r="JSE9" s="224"/>
      <c r="JSF9" s="464"/>
      <c r="JSG9" s="464"/>
      <c r="JSH9" s="464"/>
      <c r="JSI9" s="225"/>
      <c r="JSJ9" s="226"/>
      <c r="JSK9" s="227"/>
      <c r="JSL9" s="223"/>
      <c r="JSM9" s="224"/>
      <c r="JSN9" s="464"/>
      <c r="JSO9" s="464"/>
      <c r="JSP9" s="464"/>
      <c r="JSQ9" s="225"/>
      <c r="JSR9" s="226"/>
      <c r="JSS9" s="227"/>
      <c r="JST9" s="223"/>
      <c r="JSU9" s="224"/>
      <c r="JSV9" s="464"/>
      <c r="JSW9" s="464"/>
      <c r="JSX9" s="464"/>
      <c r="JSY9" s="225"/>
      <c r="JSZ9" s="226"/>
      <c r="JTA9" s="227"/>
      <c r="JTB9" s="223"/>
      <c r="JTC9" s="224"/>
      <c r="JTD9" s="464"/>
      <c r="JTE9" s="464"/>
      <c r="JTF9" s="464"/>
      <c r="JTG9" s="225"/>
      <c r="JTH9" s="226"/>
      <c r="JTI9" s="227"/>
      <c r="JTJ9" s="223"/>
      <c r="JTK9" s="224"/>
      <c r="JTL9" s="464"/>
      <c r="JTM9" s="464"/>
      <c r="JTN9" s="464"/>
      <c r="JTO9" s="225"/>
      <c r="JTP9" s="226"/>
      <c r="JTQ9" s="227"/>
      <c r="JTR9" s="223"/>
      <c r="JTS9" s="224"/>
      <c r="JTT9" s="464"/>
      <c r="JTU9" s="464"/>
      <c r="JTV9" s="464"/>
      <c r="JTW9" s="225"/>
      <c r="JTX9" s="226"/>
      <c r="JTY9" s="227"/>
      <c r="JTZ9" s="223"/>
      <c r="JUA9" s="224"/>
      <c r="JUB9" s="464"/>
      <c r="JUC9" s="464"/>
      <c r="JUD9" s="464"/>
      <c r="JUE9" s="225"/>
      <c r="JUF9" s="226"/>
      <c r="JUG9" s="227"/>
      <c r="JUH9" s="223"/>
      <c r="JUI9" s="224"/>
      <c r="JUJ9" s="464"/>
      <c r="JUK9" s="464"/>
      <c r="JUL9" s="464"/>
      <c r="JUM9" s="225"/>
      <c r="JUN9" s="226"/>
      <c r="JUO9" s="227"/>
      <c r="JUP9" s="223"/>
      <c r="JUQ9" s="224"/>
      <c r="JUR9" s="464"/>
      <c r="JUS9" s="464"/>
      <c r="JUT9" s="464"/>
      <c r="JUU9" s="225"/>
      <c r="JUV9" s="226"/>
      <c r="JUW9" s="227"/>
      <c r="JUX9" s="223"/>
      <c r="JUY9" s="224"/>
      <c r="JUZ9" s="464"/>
      <c r="JVA9" s="464"/>
      <c r="JVB9" s="464"/>
      <c r="JVC9" s="225"/>
      <c r="JVD9" s="226"/>
      <c r="JVE9" s="227"/>
      <c r="JVF9" s="223"/>
      <c r="JVG9" s="224"/>
      <c r="JVH9" s="464"/>
      <c r="JVI9" s="464"/>
      <c r="JVJ9" s="464"/>
      <c r="JVK9" s="225"/>
      <c r="JVL9" s="226"/>
      <c r="JVM9" s="227"/>
      <c r="JVN9" s="223"/>
      <c r="JVO9" s="224"/>
      <c r="JVP9" s="464"/>
      <c r="JVQ9" s="464"/>
      <c r="JVR9" s="464"/>
      <c r="JVS9" s="225"/>
      <c r="JVT9" s="226"/>
      <c r="JVU9" s="227"/>
      <c r="JVV9" s="223"/>
      <c r="JVW9" s="224"/>
      <c r="JVX9" s="464"/>
      <c r="JVY9" s="464"/>
      <c r="JVZ9" s="464"/>
      <c r="JWA9" s="225"/>
      <c r="JWB9" s="226"/>
      <c r="JWC9" s="227"/>
      <c r="JWD9" s="223"/>
      <c r="JWE9" s="224"/>
      <c r="JWF9" s="464"/>
      <c r="JWG9" s="464"/>
      <c r="JWH9" s="464"/>
      <c r="JWI9" s="225"/>
      <c r="JWJ9" s="226"/>
      <c r="JWK9" s="227"/>
      <c r="JWL9" s="223"/>
      <c r="JWM9" s="224"/>
      <c r="JWN9" s="464"/>
      <c r="JWO9" s="464"/>
      <c r="JWP9" s="464"/>
      <c r="JWQ9" s="225"/>
      <c r="JWR9" s="226"/>
      <c r="JWS9" s="227"/>
      <c r="JWT9" s="223"/>
      <c r="JWU9" s="224"/>
      <c r="JWV9" s="464"/>
      <c r="JWW9" s="464"/>
      <c r="JWX9" s="464"/>
      <c r="JWY9" s="225"/>
      <c r="JWZ9" s="226"/>
      <c r="JXA9" s="227"/>
      <c r="JXB9" s="223"/>
      <c r="JXC9" s="224"/>
      <c r="JXD9" s="464"/>
      <c r="JXE9" s="464"/>
      <c r="JXF9" s="464"/>
      <c r="JXG9" s="225"/>
      <c r="JXH9" s="226"/>
      <c r="JXI9" s="227"/>
      <c r="JXJ9" s="223"/>
      <c r="JXK9" s="224"/>
      <c r="JXL9" s="464"/>
      <c r="JXM9" s="464"/>
      <c r="JXN9" s="464"/>
      <c r="JXO9" s="225"/>
      <c r="JXP9" s="226"/>
      <c r="JXQ9" s="227"/>
      <c r="JXR9" s="223"/>
      <c r="JXS9" s="224"/>
      <c r="JXT9" s="464"/>
      <c r="JXU9" s="464"/>
      <c r="JXV9" s="464"/>
      <c r="JXW9" s="225"/>
      <c r="JXX9" s="226"/>
      <c r="JXY9" s="227"/>
      <c r="JXZ9" s="223"/>
      <c r="JYA9" s="224"/>
      <c r="JYB9" s="464"/>
      <c r="JYC9" s="464"/>
      <c r="JYD9" s="464"/>
      <c r="JYE9" s="225"/>
      <c r="JYF9" s="226"/>
      <c r="JYG9" s="227"/>
      <c r="JYH9" s="223"/>
      <c r="JYI9" s="224"/>
      <c r="JYJ9" s="464"/>
      <c r="JYK9" s="464"/>
      <c r="JYL9" s="464"/>
      <c r="JYM9" s="225"/>
      <c r="JYN9" s="226"/>
      <c r="JYO9" s="227"/>
      <c r="JYP9" s="223"/>
      <c r="JYQ9" s="224"/>
      <c r="JYR9" s="464"/>
      <c r="JYS9" s="464"/>
      <c r="JYT9" s="464"/>
      <c r="JYU9" s="225"/>
      <c r="JYV9" s="226"/>
      <c r="JYW9" s="227"/>
      <c r="JYX9" s="223"/>
      <c r="JYY9" s="224"/>
      <c r="JYZ9" s="464"/>
      <c r="JZA9" s="464"/>
      <c r="JZB9" s="464"/>
      <c r="JZC9" s="225"/>
      <c r="JZD9" s="226"/>
      <c r="JZE9" s="227"/>
      <c r="JZF9" s="223"/>
      <c r="JZG9" s="224"/>
      <c r="JZH9" s="464"/>
      <c r="JZI9" s="464"/>
      <c r="JZJ9" s="464"/>
      <c r="JZK9" s="225"/>
      <c r="JZL9" s="226"/>
      <c r="JZM9" s="227"/>
      <c r="JZN9" s="223"/>
      <c r="JZO9" s="224"/>
      <c r="JZP9" s="464"/>
      <c r="JZQ9" s="464"/>
      <c r="JZR9" s="464"/>
      <c r="JZS9" s="225"/>
      <c r="JZT9" s="226"/>
      <c r="JZU9" s="227"/>
      <c r="JZV9" s="223"/>
      <c r="JZW9" s="224"/>
      <c r="JZX9" s="464"/>
      <c r="JZY9" s="464"/>
      <c r="JZZ9" s="464"/>
      <c r="KAA9" s="225"/>
      <c r="KAB9" s="226"/>
      <c r="KAC9" s="227"/>
      <c r="KAD9" s="223"/>
      <c r="KAE9" s="224"/>
      <c r="KAF9" s="464"/>
      <c r="KAG9" s="464"/>
      <c r="KAH9" s="464"/>
      <c r="KAI9" s="225"/>
      <c r="KAJ9" s="226"/>
      <c r="KAK9" s="227"/>
      <c r="KAL9" s="223"/>
      <c r="KAM9" s="224"/>
      <c r="KAN9" s="464"/>
      <c r="KAO9" s="464"/>
      <c r="KAP9" s="464"/>
      <c r="KAQ9" s="225"/>
      <c r="KAR9" s="226"/>
      <c r="KAS9" s="227"/>
      <c r="KAT9" s="223"/>
      <c r="KAU9" s="224"/>
      <c r="KAV9" s="464"/>
      <c r="KAW9" s="464"/>
      <c r="KAX9" s="464"/>
      <c r="KAY9" s="225"/>
      <c r="KAZ9" s="226"/>
      <c r="KBA9" s="227"/>
      <c r="KBB9" s="223"/>
      <c r="KBC9" s="224"/>
      <c r="KBD9" s="464"/>
      <c r="KBE9" s="464"/>
      <c r="KBF9" s="464"/>
      <c r="KBG9" s="225"/>
      <c r="KBH9" s="226"/>
      <c r="KBI9" s="227"/>
      <c r="KBJ9" s="223"/>
      <c r="KBK9" s="224"/>
      <c r="KBL9" s="464"/>
      <c r="KBM9" s="464"/>
      <c r="KBN9" s="464"/>
      <c r="KBO9" s="225"/>
      <c r="KBP9" s="226"/>
      <c r="KBQ9" s="227"/>
      <c r="KBR9" s="223"/>
      <c r="KBS9" s="224"/>
      <c r="KBT9" s="464"/>
      <c r="KBU9" s="464"/>
      <c r="KBV9" s="464"/>
      <c r="KBW9" s="225"/>
      <c r="KBX9" s="226"/>
      <c r="KBY9" s="227"/>
      <c r="KBZ9" s="223"/>
      <c r="KCA9" s="224"/>
      <c r="KCB9" s="464"/>
      <c r="KCC9" s="464"/>
      <c r="KCD9" s="464"/>
      <c r="KCE9" s="225"/>
      <c r="KCF9" s="226"/>
      <c r="KCG9" s="227"/>
      <c r="KCH9" s="223"/>
      <c r="KCI9" s="224"/>
      <c r="KCJ9" s="464"/>
      <c r="KCK9" s="464"/>
      <c r="KCL9" s="464"/>
      <c r="KCM9" s="225"/>
      <c r="KCN9" s="226"/>
      <c r="KCO9" s="227"/>
      <c r="KCP9" s="223"/>
      <c r="KCQ9" s="224"/>
      <c r="KCR9" s="464"/>
      <c r="KCS9" s="464"/>
      <c r="KCT9" s="464"/>
      <c r="KCU9" s="225"/>
      <c r="KCV9" s="226"/>
      <c r="KCW9" s="227"/>
      <c r="KCX9" s="223"/>
      <c r="KCY9" s="224"/>
      <c r="KCZ9" s="464"/>
      <c r="KDA9" s="464"/>
      <c r="KDB9" s="464"/>
      <c r="KDC9" s="225"/>
      <c r="KDD9" s="226"/>
      <c r="KDE9" s="227"/>
      <c r="KDF9" s="223"/>
      <c r="KDG9" s="224"/>
      <c r="KDH9" s="464"/>
      <c r="KDI9" s="464"/>
      <c r="KDJ9" s="464"/>
      <c r="KDK9" s="225"/>
      <c r="KDL9" s="226"/>
      <c r="KDM9" s="227"/>
      <c r="KDN9" s="223"/>
      <c r="KDO9" s="224"/>
      <c r="KDP9" s="464"/>
      <c r="KDQ9" s="464"/>
      <c r="KDR9" s="464"/>
      <c r="KDS9" s="225"/>
      <c r="KDT9" s="226"/>
      <c r="KDU9" s="227"/>
      <c r="KDV9" s="223"/>
      <c r="KDW9" s="224"/>
      <c r="KDX9" s="464"/>
      <c r="KDY9" s="464"/>
      <c r="KDZ9" s="464"/>
      <c r="KEA9" s="225"/>
      <c r="KEB9" s="226"/>
      <c r="KEC9" s="227"/>
      <c r="KED9" s="223"/>
      <c r="KEE9" s="224"/>
      <c r="KEF9" s="464"/>
      <c r="KEG9" s="464"/>
      <c r="KEH9" s="464"/>
      <c r="KEI9" s="225"/>
      <c r="KEJ9" s="226"/>
      <c r="KEK9" s="227"/>
      <c r="KEL9" s="223"/>
      <c r="KEM9" s="224"/>
      <c r="KEN9" s="464"/>
      <c r="KEO9" s="464"/>
      <c r="KEP9" s="464"/>
      <c r="KEQ9" s="225"/>
      <c r="KER9" s="226"/>
      <c r="KES9" s="227"/>
      <c r="KET9" s="223"/>
      <c r="KEU9" s="224"/>
      <c r="KEV9" s="464"/>
      <c r="KEW9" s="464"/>
      <c r="KEX9" s="464"/>
      <c r="KEY9" s="225"/>
      <c r="KEZ9" s="226"/>
      <c r="KFA9" s="227"/>
      <c r="KFB9" s="223"/>
      <c r="KFC9" s="224"/>
      <c r="KFD9" s="464"/>
      <c r="KFE9" s="464"/>
      <c r="KFF9" s="464"/>
      <c r="KFG9" s="225"/>
      <c r="KFH9" s="226"/>
      <c r="KFI9" s="227"/>
      <c r="KFJ9" s="223"/>
      <c r="KFK9" s="224"/>
      <c r="KFL9" s="464"/>
      <c r="KFM9" s="464"/>
      <c r="KFN9" s="464"/>
      <c r="KFO9" s="225"/>
      <c r="KFP9" s="226"/>
      <c r="KFQ9" s="227"/>
      <c r="KFR9" s="223"/>
      <c r="KFS9" s="224"/>
      <c r="KFT9" s="464"/>
      <c r="KFU9" s="464"/>
      <c r="KFV9" s="464"/>
      <c r="KFW9" s="225"/>
      <c r="KFX9" s="226"/>
      <c r="KFY9" s="227"/>
      <c r="KFZ9" s="223"/>
      <c r="KGA9" s="224"/>
      <c r="KGB9" s="464"/>
      <c r="KGC9" s="464"/>
      <c r="KGD9" s="464"/>
      <c r="KGE9" s="225"/>
      <c r="KGF9" s="226"/>
      <c r="KGG9" s="227"/>
      <c r="KGH9" s="223"/>
      <c r="KGI9" s="224"/>
      <c r="KGJ9" s="464"/>
      <c r="KGK9" s="464"/>
      <c r="KGL9" s="464"/>
      <c r="KGM9" s="225"/>
      <c r="KGN9" s="226"/>
      <c r="KGO9" s="227"/>
      <c r="KGP9" s="223"/>
      <c r="KGQ9" s="224"/>
      <c r="KGR9" s="464"/>
      <c r="KGS9" s="464"/>
      <c r="KGT9" s="464"/>
      <c r="KGU9" s="225"/>
      <c r="KGV9" s="226"/>
      <c r="KGW9" s="227"/>
      <c r="KGX9" s="223"/>
      <c r="KGY9" s="224"/>
      <c r="KGZ9" s="464"/>
      <c r="KHA9" s="464"/>
      <c r="KHB9" s="464"/>
      <c r="KHC9" s="225"/>
      <c r="KHD9" s="226"/>
      <c r="KHE9" s="227"/>
      <c r="KHF9" s="223"/>
      <c r="KHG9" s="224"/>
      <c r="KHH9" s="464"/>
      <c r="KHI9" s="464"/>
      <c r="KHJ9" s="464"/>
      <c r="KHK9" s="225"/>
      <c r="KHL9" s="226"/>
      <c r="KHM9" s="227"/>
      <c r="KHN9" s="223"/>
      <c r="KHO9" s="224"/>
      <c r="KHP9" s="464"/>
      <c r="KHQ9" s="464"/>
      <c r="KHR9" s="464"/>
      <c r="KHS9" s="225"/>
      <c r="KHT9" s="226"/>
      <c r="KHU9" s="227"/>
      <c r="KHV9" s="223"/>
      <c r="KHW9" s="224"/>
      <c r="KHX9" s="464"/>
      <c r="KHY9" s="464"/>
      <c r="KHZ9" s="464"/>
      <c r="KIA9" s="225"/>
      <c r="KIB9" s="226"/>
      <c r="KIC9" s="227"/>
      <c r="KID9" s="223"/>
      <c r="KIE9" s="224"/>
      <c r="KIF9" s="464"/>
      <c r="KIG9" s="464"/>
      <c r="KIH9" s="464"/>
      <c r="KII9" s="225"/>
      <c r="KIJ9" s="226"/>
      <c r="KIK9" s="227"/>
      <c r="KIL9" s="223"/>
      <c r="KIM9" s="224"/>
      <c r="KIN9" s="464"/>
      <c r="KIO9" s="464"/>
      <c r="KIP9" s="464"/>
      <c r="KIQ9" s="225"/>
      <c r="KIR9" s="226"/>
      <c r="KIS9" s="227"/>
      <c r="KIT9" s="223"/>
      <c r="KIU9" s="224"/>
      <c r="KIV9" s="464"/>
      <c r="KIW9" s="464"/>
      <c r="KIX9" s="464"/>
      <c r="KIY9" s="225"/>
      <c r="KIZ9" s="226"/>
      <c r="KJA9" s="227"/>
      <c r="KJB9" s="223"/>
      <c r="KJC9" s="224"/>
      <c r="KJD9" s="464"/>
      <c r="KJE9" s="464"/>
      <c r="KJF9" s="464"/>
      <c r="KJG9" s="225"/>
      <c r="KJH9" s="226"/>
      <c r="KJI9" s="227"/>
      <c r="KJJ9" s="223"/>
      <c r="KJK9" s="224"/>
      <c r="KJL9" s="464"/>
      <c r="KJM9" s="464"/>
      <c r="KJN9" s="464"/>
      <c r="KJO9" s="225"/>
      <c r="KJP9" s="226"/>
      <c r="KJQ9" s="227"/>
      <c r="KJR9" s="223"/>
      <c r="KJS9" s="224"/>
      <c r="KJT9" s="464"/>
      <c r="KJU9" s="464"/>
      <c r="KJV9" s="464"/>
      <c r="KJW9" s="225"/>
      <c r="KJX9" s="226"/>
      <c r="KJY9" s="227"/>
      <c r="KJZ9" s="223"/>
      <c r="KKA9" s="224"/>
      <c r="KKB9" s="464"/>
      <c r="KKC9" s="464"/>
      <c r="KKD9" s="464"/>
      <c r="KKE9" s="225"/>
      <c r="KKF9" s="226"/>
      <c r="KKG9" s="227"/>
      <c r="KKH9" s="223"/>
      <c r="KKI9" s="224"/>
      <c r="KKJ9" s="464"/>
      <c r="KKK9" s="464"/>
      <c r="KKL9" s="464"/>
      <c r="KKM9" s="225"/>
      <c r="KKN9" s="226"/>
      <c r="KKO9" s="227"/>
      <c r="KKP9" s="223"/>
      <c r="KKQ9" s="224"/>
      <c r="KKR9" s="464"/>
      <c r="KKS9" s="464"/>
      <c r="KKT9" s="464"/>
      <c r="KKU9" s="225"/>
      <c r="KKV9" s="226"/>
      <c r="KKW9" s="227"/>
      <c r="KKX9" s="223"/>
      <c r="KKY9" s="224"/>
      <c r="KKZ9" s="464"/>
      <c r="KLA9" s="464"/>
      <c r="KLB9" s="464"/>
      <c r="KLC9" s="225"/>
      <c r="KLD9" s="226"/>
      <c r="KLE9" s="227"/>
      <c r="KLF9" s="223"/>
      <c r="KLG9" s="224"/>
      <c r="KLH9" s="464"/>
      <c r="KLI9" s="464"/>
      <c r="KLJ9" s="464"/>
      <c r="KLK9" s="225"/>
      <c r="KLL9" s="226"/>
      <c r="KLM9" s="227"/>
      <c r="KLN9" s="223"/>
      <c r="KLO9" s="224"/>
      <c r="KLP9" s="464"/>
      <c r="KLQ9" s="464"/>
      <c r="KLR9" s="464"/>
      <c r="KLS9" s="225"/>
      <c r="KLT9" s="226"/>
      <c r="KLU9" s="227"/>
      <c r="KLV9" s="223"/>
      <c r="KLW9" s="224"/>
      <c r="KLX9" s="464"/>
      <c r="KLY9" s="464"/>
      <c r="KLZ9" s="464"/>
      <c r="KMA9" s="225"/>
      <c r="KMB9" s="226"/>
      <c r="KMC9" s="227"/>
      <c r="KMD9" s="223"/>
      <c r="KME9" s="224"/>
      <c r="KMF9" s="464"/>
      <c r="KMG9" s="464"/>
      <c r="KMH9" s="464"/>
      <c r="KMI9" s="225"/>
      <c r="KMJ9" s="226"/>
      <c r="KMK9" s="227"/>
      <c r="KML9" s="223"/>
      <c r="KMM9" s="224"/>
      <c r="KMN9" s="464"/>
      <c r="KMO9" s="464"/>
      <c r="KMP9" s="464"/>
      <c r="KMQ9" s="225"/>
      <c r="KMR9" s="226"/>
      <c r="KMS9" s="227"/>
      <c r="KMT9" s="223"/>
      <c r="KMU9" s="224"/>
      <c r="KMV9" s="464"/>
      <c r="KMW9" s="464"/>
      <c r="KMX9" s="464"/>
      <c r="KMY9" s="225"/>
      <c r="KMZ9" s="226"/>
      <c r="KNA9" s="227"/>
      <c r="KNB9" s="223"/>
      <c r="KNC9" s="224"/>
      <c r="KND9" s="464"/>
      <c r="KNE9" s="464"/>
      <c r="KNF9" s="464"/>
      <c r="KNG9" s="225"/>
      <c r="KNH9" s="226"/>
      <c r="KNI9" s="227"/>
      <c r="KNJ9" s="223"/>
      <c r="KNK9" s="224"/>
      <c r="KNL9" s="464"/>
      <c r="KNM9" s="464"/>
      <c r="KNN9" s="464"/>
      <c r="KNO9" s="225"/>
      <c r="KNP9" s="226"/>
      <c r="KNQ9" s="227"/>
      <c r="KNR9" s="223"/>
      <c r="KNS9" s="224"/>
      <c r="KNT9" s="464"/>
      <c r="KNU9" s="464"/>
      <c r="KNV9" s="464"/>
      <c r="KNW9" s="225"/>
      <c r="KNX9" s="226"/>
      <c r="KNY9" s="227"/>
      <c r="KNZ9" s="223"/>
      <c r="KOA9" s="224"/>
      <c r="KOB9" s="464"/>
      <c r="KOC9" s="464"/>
      <c r="KOD9" s="464"/>
      <c r="KOE9" s="225"/>
      <c r="KOF9" s="226"/>
      <c r="KOG9" s="227"/>
      <c r="KOH9" s="223"/>
      <c r="KOI9" s="224"/>
      <c r="KOJ9" s="464"/>
      <c r="KOK9" s="464"/>
      <c r="KOL9" s="464"/>
      <c r="KOM9" s="225"/>
      <c r="KON9" s="226"/>
      <c r="KOO9" s="227"/>
      <c r="KOP9" s="223"/>
      <c r="KOQ9" s="224"/>
      <c r="KOR9" s="464"/>
      <c r="KOS9" s="464"/>
      <c r="KOT9" s="464"/>
      <c r="KOU9" s="225"/>
      <c r="KOV9" s="226"/>
      <c r="KOW9" s="227"/>
      <c r="KOX9" s="223"/>
      <c r="KOY9" s="224"/>
      <c r="KOZ9" s="464"/>
      <c r="KPA9" s="464"/>
      <c r="KPB9" s="464"/>
      <c r="KPC9" s="225"/>
      <c r="KPD9" s="226"/>
      <c r="KPE9" s="227"/>
      <c r="KPF9" s="223"/>
      <c r="KPG9" s="224"/>
      <c r="KPH9" s="464"/>
      <c r="KPI9" s="464"/>
      <c r="KPJ9" s="464"/>
      <c r="KPK9" s="225"/>
      <c r="KPL9" s="226"/>
      <c r="KPM9" s="227"/>
      <c r="KPN9" s="223"/>
      <c r="KPO9" s="224"/>
      <c r="KPP9" s="464"/>
      <c r="KPQ9" s="464"/>
      <c r="KPR9" s="464"/>
      <c r="KPS9" s="225"/>
      <c r="KPT9" s="226"/>
      <c r="KPU9" s="227"/>
      <c r="KPV9" s="223"/>
      <c r="KPW9" s="224"/>
      <c r="KPX9" s="464"/>
      <c r="KPY9" s="464"/>
      <c r="KPZ9" s="464"/>
      <c r="KQA9" s="225"/>
      <c r="KQB9" s="226"/>
      <c r="KQC9" s="227"/>
      <c r="KQD9" s="223"/>
      <c r="KQE9" s="224"/>
      <c r="KQF9" s="464"/>
      <c r="KQG9" s="464"/>
      <c r="KQH9" s="464"/>
      <c r="KQI9" s="225"/>
      <c r="KQJ9" s="226"/>
      <c r="KQK9" s="227"/>
      <c r="KQL9" s="223"/>
      <c r="KQM9" s="224"/>
      <c r="KQN9" s="464"/>
      <c r="KQO9" s="464"/>
      <c r="KQP9" s="464"/>
      <c r="KQQ9" s="225"/>
      <c r="KQR9" s="226"/>
      <c r="KQS9" s="227"/>
      <c r="KQT9" s="223"/>
      <c r="KQU9" s="224"/>
      <c r="KQV9" s="464"/>
      <c r="KQW9" s="464"/>
      <c r="KQX9" s="464"/>
      <c r="KQY9" s="225"/>
      <c r="KQZ9" s="226"/>
      <c r="KRA9" s="227"/>
      <c r="KRB9" s="223"/>
      <c r="KRC9" s="224"/>
      <c r="KRD9" s="464"/>
      <c r="KRE9" s="464"/>
      <c r="KRF9" s="464"/>
      <c r="KRG9" s="225"/>
      <c r="KRH9" s="226"/>
      <c r="KRI9" s="227"/>
      <c r="KRJ9" s="223"/>
      <c r="KRK9" s="224"/>
      <c r="KRL9" s="464"/>
      <c r="KRM9" s="464"/>
      <c r="KRN9" s="464"/>
      <c r="KRO9" s="225"/>
      <c r="KRP9" s="226"/>
      <c r="KRQ9" s="227"/>
      <c r="KRR9" s="223"/>
      <c r="KRS9" s="224"/>
      <c r="KRT9" s="464"/>
      <c r="KRU9" s="464"/>
      <c r="KRV9" s="464"/>
      <c r="KRW9" s="225"/>
      <c r="KRX9" s="226"/>
      <c r="KRY9" s="227"/>
      <c r="KRZ9" s="223"/>
      <c r="KSA9" s="224"/>
      <c r="KSB9" s="464"/>
      <c r="KSC9" s="464"/>
      <c r="KSD9" s="464"/>
      <c r="KSE9" s="225"/>
      <c r="KSF9" s="226"/>
      <c r="KSG9" s="227"/>
      <c r="KSH9" s="223"/>
      <c r="KSI9" s="224"/>
      <c r="KSJ9" s="464"/>
      <c r="KSK9" s="464"/>
      <c r="KSL9" s="464"/>
      <c r="KSM9" s="225"/>
      <c r="KSN9" s="226"/>
      <c r="KSO9" s="227"/>
      <c r="KSP9" s="223"/>
      <c r="KSQ9" s="224"/>
      <c r="KSR9" s="464"/>
      <c r="KSS9" s="464"/>
      <c r="KST9" s="464"/>
      <c r="KSU9" s="225"/>
      <c r="KSV9" s="226"/>
      <c r="KSW9" s="227"/>
      <c r="KSX9" s="223"/>
      <c r="KSY9" s="224"/>
      <c r="KSZ9" s="464"/>
      <c r="KTA9" s="464"/>
      <c r="KTB9" s="464"/>
      <c r="KTC9" s="225"/>
      <c r="KTD9" s="226"/>
      <c r="KTE9" s="227"/>
      <c r="KTF9" s="223"/>
      <c r="KTG9" s="224"/>
      <c r="KTH9" s="464"/>
      <c r="KTI9" s="464"/>
      <c r="KTJ9" s="464"/>
      <c r="KTK9" s="225"/>
      <c r="KTL9" s="226"/>
      <c r="KTM9" s="227"/>
      <c r="KTN9" s="223"/>
      <c r="KTO9" s="224"/>
      <c r="KTP9" s="464"/>
      <c r="KTQ9" s="464"/>
      <c r="KTR9" s="464"/>
      <c r="KTS9" s="225"/>
      <c r="KTT9" s="226"/>
      <c r="KTU9" s="227"/>
      <c r="KTV9" s="223"/>
      <c r="KTW9" s="224"/>
      <c r="KTX9" s="464"/>
      <c r="KTY9" s="464"/>
      <c r="KTZ9" s="464"/>
      <c r="KUA9" s="225"/>
      <c r="KUB9" s="226"/>
      <c r="KUC9" s="227"/>
      <c r="KUD9" s="223"/>
      <c r="KUE9" s="224"/>
      <c r="KUF9" s="464"/>
      <c r="KUG9" s="464"/>
      <c r="KUH9" s="464"/>
      <c r="KUI9" s="225"/>
      <c r="KUJ9" s="226"/>
      <c r="KUK9" s="227"/>
      <c r="KUL9" s="223"/>
      <c r="KUM9" s="224"/>
      <c r="KUN9" s="464"/>
      <c r="KUO9" s="464"/>
      <c r="KUP9" s="464"/>
      <c r="KUQ9" s="225"/>
      <c r="KUR9" s="226"/>
      <c r="KUS9" s="227"/>
      <c r="KUT9" s="223"/>
      <c r="KUU9" s="224"/>
      <c r="KUV9" s="464"/>
      <c r="KUW9" s="464"/>
      <c r="KUX9" s="464"/>
      <c r="KUY9" s="225"/>
      <c r="KUZ9" s="226"/>
      <c r="KVA9" s="227"/>
      <c r="KVB9" s="223"/>
      <c r="KVC9" s="224"/>
      <c r="KVD9" s="464"/>
      <c r="KVE9" s="464"/>
      <c r="KVF9" s="464"/>
      <c r="KVG9" s="225"/>
      <c r="KVH9" s="226"/>
      <c r="KVI9" s="227"/>
      <c r="KVJ9" s="223"/>
      <c r="KVK9" s="224"/>
      <c r="KVL9" s="464"/>
      <c r="KVM9" s="464"/>
      <c r="KVN9" s="464"/>
      <c r="KVO9" s="225"/>
      <c r="KVP9" s="226"/>
      <c r="KVQ9" s="227"/>
      <c r="KVR9" s="223"/>
      <c r="KVS9" s="224"/>
      <c r="KVT9" s="464"/>
      <c r="KVU9" s="464"/>
      <c r="KVV9" s="464"/>
      <c r="KVW9" s="225"/>
      <c r="KVX9" s="226"/>
      <c r="KVY9" s="227"/>
      <c r="KVZ9" s="223"/>
      <c r="KWA9" s="224"/>
      <c r="KWB9" s="464"/>
      <c r="KWC9" s="464"/>
      <c r="KWD9" s="464"/>
      <c r="KWE9" s="225"/>
      <c r="KWF9" s="226"/>
      <c r="KWG9" s="227"/>
      <c r="KWH9" s="223"/>
      <c r="KWI9" s="224"/>
      <c r="KWJ9" s="464"/>
      <c r="KWK9" s="464"/>
      <c r="KWL9" s="464"/>
      <c r="KWM9" s="225"/>
      <c r="KWN9" s="226"/>
      <c r="KWO9" s="227"/>
      <c r="KWP9" s="223"/>
      <c r="KWQ9" s="224"/>
      <c r="KWR9" s="464"/>
      <c r="KWS9" s="464"/>
      <c r="KWT9" s="464"/>
      <c r="KWU9" s="225"/>
      <c r="KWV9" s="226"/>
      <c r="KWW9" s="227"/>
      <c r="KWX9" s="223"/>
      <c r="KWY9" s="224"/>
      <c r="KWZ9" s="464"/>
      <c r="KXA9" s="464"/>
      <c r="KXB9" s="464"/>
      <c r="KXC9" s="225"/>
      <c r="KXD9" s="226"/>
      <c r="KXE9" s="227"/>
      <c r="KXF9" s="223"/>
      <c r="KXG9" s="224"/>
      <c r="KXH9" s="464"/>
      <c r="KXI9" s="464"/>
      <c r="KXJ9" s="464"/>
      <c r="KXK9" s="225"/>
      <c r="KXL9" s="226"/>
      <c r="KXM9" s="227"/>
      <c r="KXN9" s="223"/>
      <c r="KXO9" s="224"/>
      <c r="KXP9" s="464"/>
      <c r="KXQ9" s="464"/>
      <c r="KXR9" s="464"/>
      <c r="KXS9" s="225"/>
      <c r="KXT9" s="226"/>
      <c r="KXU9" s="227"/>
      <c r="KXV9" s="223"/>
      <c r="KXW9" s="224"/>
      <c r="KXX9" s="464"/>
      <c r="KXY9" s="464"/>
      <c r="KXZ9" s="464"/>
      <c r="KYA9" s="225"/>
      <c r="KYB9" s="226"/>
      <c r="KYC9" s="227"/>
      <c r="KYD9" s="223"/>
      <c r="KYE9" s="224"/>
      <c r="KYF9" s="464"/>
      <c r="KYG9" s="464"/>
      <c r="KYH9" s="464"/>
      <c r="KYI9" s="225"/>
      <c r="KYJ9" s="226"/>
      <c r="KYK9" s="227"/>
      <c r="KYL9" s="223"/>
      <c r="KYM9" s="224"/>
      <c r="KYN9" s="464"/>
      <c r="KYO9" s="464"/>
      <c r="KYP9" s="464"/>
      <c r="KYQ9" s="225"/>
      <c r="KYR9" s="226"/>
      <c r="KYS9" s="227"/>
      <c r="KYT9" s="223"/>
      <c r="KYU9" s="224"/>
      <c r="KYV9" s="464"/>
      <c r="KYW9" s="464"/>
      <c r="KYX9" s="464"/>
      <c r="KYY9" s="225"/>
      <c r="KYZ9" s="226"/>
      <c r="KZA9" s="227"/>
      <c r="KZB9" s="223"/>
      <c r="KZC9" s="224"/>
      <c r="KZD9" s="464"/>
      <c r="KZE9" s="464"/>
      <c r="KZF9" s="464"/>
      <c r="KZG9" s="225"/>
      <c r="KZH9" s="226"/>
      <c r="KZI9" s="227"/>
      <c r="KZJ9" s="223"/>
      <c r="KZK9" s="224"/>
      <c r="KZL9" s="464"/>
      <c r="KZM9" s="464"/>
      <c r="KZN9" s="464"/>
      <c r="KZO9" s="225"/>
      <c r="KZP9" s="226"/>
      <c r="KZQ9" s="227"/>
      <c r="KZR9" s="223"/>
      <c r="KZS9" s="224"/>
      <c r="KZT9" s="464"/>
      <c r="KZU9" s="464"/>
      <c r="KZV9" s="464"/>
      <c r="KZW9" s="225"/>
      <c r="KZX9" s="226"/>
      <c r="KZY9" s="227"/>
      <c r="KZZ9" s="223"/>
      <c r="LAA9" s="224"/>
      <c r="LAB9" s="464"/>
      <c r="LAC9" s="464"/>
      <c r="LAD9" s="464"/>
      <c r="LAE9" s="225"/>
      <c r="LAF9" s="226"/>
      <c r="LAG9" s="227"/>
      <c r="LAH9" s="223"/>
      <c r="LAI9" s="224"/>
      <c r="LAJ9" s="464"/>
      <c r="LAK9" s="464"/>
      <c r="LAL9" s="464"/>
      <c r="LAM9" s="225"/>
      <c r="LAN9" s="226"/>
      <c r="LAO9" s="227"/>
      <c r="LAP9" s="223"/>
      <c r="LAQ9" s="224"/>
      <c r="LAR9" s="464"/>
      <c r="LAS9" s="464"/>
      <c r="LAT9" s="464"/>
      <c r="LAU9" s="225"/>
      <c r="LAV9" s="226"/>
      <c r="LAW9" s="227"/>
      <c r="LAX9" s="223"/>
      <c r="LAY9" s="224"/>
      <c r="LAZ9" s="464"/>
      <c r="LBA9" s="464"/>
      <c r="LBB9" s="464"/>
      <c r="LBC9" s="225"/>
      <c r="LBD9" s="226"/>
      <c r="LBE9" s="227"/>
      <c r="LBF9" s="223"/>
      <c r="LBG9" s="224"/>
      <c r="LBH9" s="464"/>
      <c r="LBI9" s="464"/>
      <c r="LBJ9" s="464"/>
      <c r="LBK9" s="225"/>
      <c r="LBL9" s="226"/>
      <c r="LBM9" s="227"/>
      <c r="LBN9" s="223"/>
      <c r="LBO9" s="224"/>
      <c r="LBP9" s="464"/>
      <c r="LBQ9" s="464"/>
      <c r="LBR9" s="464"/>
      <c r="LBS9" s="225"/>
      <c r="LBT9" s="226"/>
      <c r="LBU9" s="227"/>
      <c r="LBV9" s="223"/>
      <c r="LBW9" s="224"/>
      <c r="LBX9" s="464"/>
      <c r="LBY9" s="464"/>
      <c r="LBZ9" s="464"/>
      <c r="LCA9" s="225"/>
      <c r="LCB9" s="226"/>
      <c r="LCC9" s="227"/>
      <c r="LCD9" s="223"/>
      <c r="LCE9" s="224"/>
      <c r="LCF9" s="464"/>
      <c r="LCG9" s="464"/>
      <c r="LCH9" s="464"/>
      <c r="LCI9" s="225"/>
      <c r="LCJ9" s="226"/>
      <c r="LCK9" s="227"/>
      <c r="LCL9" s="223"/>
      <c r="LCM9" s="224"/>
      <c r="LCN9" s="464"/>
      <c r="LCO9" s="464"/>
      <c r="LCP9" s="464"/>
      <c r="LCQ9" s="225"/>
      <c r="LCR9" s="226"/>
      <c r="LCS9" s="227"/>
      <c r="LCT9" s="223"/>
      <c r="LCU9" s="224"/>
      <c r="LCV9" s="464"/>
      <c r="LCW9" s="464"/>
      <c r="LCX9" s="464"/>
      <c r="LCY9" s="225"/>
      <c r="LCZ9" s="226"/>
      <c r="LDA9" s="227"/>
      <c r="LDB9" s="223"/>
      <c r="LDC9" s="224"/>
      <c r="LDD9" s="464"/>
      <c r="LDE9" s="464"/>
      <c r="LDF9" s="464"/>
      <c r="LDG9" s="225"/>
      <c r="LDH9" s="226"/>
      <c r="LDI9" s="227"/>
      <c r="LDJ9" s="223"/>
      <c r="LDK9" s="224"/>
      <c r="LDL9" s="464"/>
      <c r="LDM9" s="464"/>
      <c r="LDN9" s="464"/>
      <c r="LDO9" s="225"/>
      <c r="LDP9" s="226"/>
      <c r="LDQ9" s="227"/>
      <c r="LDR9" s="223"/>
      <c r="LDS9" s="224"/>
      <c r="LDT9" s="464"/>
      <c r="LDU9" s="464"/>
      <c r="LDV9" s="464"/>
      <c r="LDW9" s="225"/>
      <c r="LDX9" s="226"/>
      <c r="LDY9" s="227"/>
      <c r="LDZ9" s="223"/>
      <c r="LEA9" s="224"/>
      <c r="LEB9" s="464"/>
      <c r="LEC9" s="464"/>
      <c r="LED9" s="464"/>
      <c r="LEE9" s="225"/>
      <c r="LEF9" s="226"/>
      <c r="LEG9" s="227"/>
      <c r="LEH9" s="223"/>
      <c r="LEI9" s="224"/>
      <c r="LEJ9" s="464"/>
      <c r="LEK9" s="464"/>
      <c r="LEL9" s="464"/>
      <c r="LEM9" s="225"/>
      <c r="LEN9" s="226"/>
      <c r="LEO9" s="227"/>
      <c r="LEP9" s="223"/>
      <c r="LEQ9" s="224"/>
      <c r="LER9" s="464"/>
      <c r="LES9" s="464"/>
      <c r="LET9" s="464"/>
      <c r="LEU9" s="225"/>
      <c r="LEV9" s="226"/>
      <c r="LEW9" s="227"/>
      <c r="LEX9" s="223"/>
      <c r="LEY9" s="224"/>
      <c r="LEZ9" s="464"/>
      <c r="LFA9" s="464"/>
      <c r="LFB9" s="464"/>
      <c r="LFC9" s="225"/>
      <c r="LFD9" s="226"/>
      <c r="LFE9" s="227"/>
      <c r="LFF9" s="223"/>
      <c r="LFG9" s="224"/>
      <c r="LFH9" s="464"/>
      <c r="LFI9" s="464"/>
      <c r="LFJ9" s="464"/>
      <c r="LFK9" s="225"/>
      <c r="LFL9" s="226"/>
      <c r="LFM9" s="227"/>
      <c r="LFN9" s="223"/>
      <c r="LFO9" s="224"/>
      <c r="LFP9" s="464"/>
      <c r="LFQ9" s="464"/>
      <c r="LFR9" s="464"/>
      <c r="LFS9" s="225"/>
      <c r="LFT9" s="226"/>
      <c r="LFU9" s="227"/>
      <c r="LFV9" s="223"/>
      <c r="LFW9" s="224"/>
      <c r="LFX9" s="464"/>
      <c r="LFY9" s="464"/>
      <c r="LFZ9" s="464"/>
      <c r="LGA9" s="225"/>
      <c r="LGB9" s="226"/>
      <c r="LGC9" s="227"/>
      <c r="LGD9" s="223"/>
      <c r="LGE9" s="224"/>
      <c r="LGF9" s="464"/>
      <c r="LGG9" s="464"/>
      <c r="LGH9" s="464"/>
      <c r="LGI9" s="225"/>
      <c r="LGJ9" s="226"/>
      <c r="LGK9" s="227"/>
      <c r="LGL9" s="223"/>
      <c r="LGM9" s="224"/>
      <c r="LGN9" s="464"/>
      <c r="LGO9" s="464"/>
      <c r="LGP9" s="464"/>
      <c r="LGQ9" s="225"/>
      <c r="LGR9" s="226"/>
      <c r="LGS9" s="227"/>
      <c r="LGT9" s="223"/>
      <c r="LGU9" s="224"/>
      <c r="LGV9" s="464"/>
      <c r="LGW9" s="464"/>
      <c r="LGX9" s="464"/>
      <c r="LGY9" s="225"/>
      <c r="LGZ9" s="226"/>
      <c r="LHA9" s="227"/>
      <c r="LHB9" s="223"/>
      <c r="LHC9" s="224"/>
      <c r="LHD9" s="464"/>
      <c r="LHE9" s="464"/>
      <c r="LHF9" s="464"/>
      <c r="LHG9" s="225"/>
      <c r="LHH9" s="226"/>
      <c r="LHI9" s="227"/>
      <c r="LHJ9" s="223"/>
      <c r="LHK9" s="224"/>
      <c r="LHL9" s="464"/>
      <c r="LHM9" s="464"/>
      <c r="LHN9" s="464"/>
      <c r="LHO9" s="225"/>
      <c r="LHP9" s="226"/>
      <c r="LHQ9" s="227"/>
      <c r="LHR9" s="223"/>
      <c r="LHS9" s="224"/>
      <c r="LHT9" s="464"/>
      <c r="LHU9" s="464"/>
      <c r="LHV9" s="464"/>
      <c r="LHW9" s="225"/>
      <c r="LHX9" s="226"/>
      <c r="LHY9" s="227"/>
      <c r="LHZ9" s="223"/>
      <c r="LIA9" s="224"/>
      <c r="LIB9" s="464"/>
      <c r="LIC9" s="464"/>
      <c r="LID9" s="464"/>
      <c r="LIE9" s="225"/>
      <c r="LIF9" s="226"/>
      <c r="LIG9" s="227"/>
      <c r="LIH9" s="223"/>
      <c r="LII9" s="224"/>
      <c r="LIJ9" s="464"/>
      <c r="LIK9" s="464"/>
      <c r="LIL9" s="464"/>
      <c r="LIM9" s="225"/>
      <c r="LIN9" s="226"/>
      <c r="LIO9" s="227"/>
      <c r="LIP9" s="223"/>
      <c r="LIQ9" s="224"/>
      <c r="LIR9" s="464"/>
      <c r="LIS9" s="464"/>
      <c r="LIT9" s="464"/>
      <c r="LIU9" s="225"/>
      <c r="LIV9" s="226"/>
      <c r="LIW9" s="227"/>
      <c r="LIX9" s="223"/>
      <c r="LIY9" s="224"/>
      <c r="LIZ9" s="464"/>
      <c r="LJA9" s="464"/>
      <c r="LJB9" s="464"/>
      <c r="LJC9" s="225"/>
      <c r="LJD9" s="226"/>
      <c r="LJE9" s="227"/>
      <c r="LJF9" s="223"/>
      <c r="LJG9" s="224"/>
      <c r="LJH9" s="464"/>
      <c r="LJI9" s="464"/>
      <c r="LJJ9" s="464"/>
      <c r="LJK9" s="225"/>
      <c r="LJL9" s="226"/>
      <c r="LJM9" s="227"/>
      <c r="LJN9" s="223"/>
      <c r="LJO9" s="224"/>
      <c r="LJP9" s="464"/>
      <c r="LJQ9" s="464"/>
      <c r="LJR9" s="464"/>
      <c r="LJS9" s="225"/>
      <c r="LJT9" s="226"/>
      <c r="LJU9" s="227"/>
      <c r="LJV9" s="223"/>
      <c r="LJW9" s="224"/>
      <c r="LJX9" s="464"/>
      <c r="LJY9" s="464"/>
      <c r="LJZ9" s="464"/>
      <c r="LKA9" s="225"/>
      <c r="LKB9" s="226"/>
      <c r="LKC9" s="227"/>
      <c r="LKD9" s="223"/>
      <c r="LKE9" s="224"/>
      <c r="LKF9" s="464"/>
      <c r="LKG9" s="464"/>
      <c r="LKH9" s="464"/>
      <c r="LKI9" s="225"/>
      <c r="LKJ9" s="226"/>
      <c r="LKK9" s="227"/>
      <c r="LKL9" s="223"/>
      <c r="LKM9" s="224"/>
      <c r="LKN9" s="464"/>
      <c r="LKO9" s="464"/>
      <c r="LKP9" s="464"/>
      <c r="LKQ9" s="225"/>
      <c r="LKR9" s="226"/>
      <c r="LKS9" s="227"/>
      <c r="LKT9" s="223"/>
      <c r="LKU9" s="224"/>
      <c r="LKV9" s="464"/>
      <c r="LKW9" s="464"/>
      <c r="LKX9" s="464"/>
      <c r="LKY9" s="225"/>
      <c r="LKZ9" s="226"/>
      <c r="LLA9" s="227"/>
      <c r="LLB9" s="223"/>
      <c r="LLC9" s="224"/>
      <c r="LLD9" s="464"/>
      <c r="LLE9" s="464"/>
      <c r="LLF9" s="464"/>
      <c r="LLG9" s="225"/>
      <c r="LLH9" s="226"/>
      <c r="LLI9" s="227"/>
      <c r="LLJ9" s="223"/>
      <c r="LLK9" s="224"/>
      <c r="LLL9" s="464"/>
      <c r="LLM9" s="464"/>
      <c r="LLN9" s="464"/>
      <c r="LLO9" s="225"/>
      <c r="LLP9" s="226"/>
      <c r="LLQ9" s="227"/>
      <c r="LLR9" s="223"/>
      <c r="LLS9" s="224"/>
      <c r="LLT9" s="464"/>
      <c r="LLU9" s="464"/>
      <c r="LLV9" s="464"/>
      <c r="LLW9" s="225"/>
      <c r="LLX9" s="226"/>
      <c r="LLY9" s="227"/>
      <c r="LLZ9" s="223"/>
      <c r="LMA9" s="224"/>
      <c r="LMB9" s="464"/>
      <c r="LMC9" s="464"/>
      <c r="LMD9" s="464"/>
      <c r="LME9" s="225"/>
      <c r="LMF9" s="226"/>
      <c r="LMG9" s="227"/>
      <c r="LMH9" s="223"/>
      <c r="LMI9" s="224"/>
      <c r="LMJ9" s="464"/>
      <c r="LMK9" s="464"/>
      <c r="LML9" s="464"/>
      <c r="LMM9" s="225"/>
      <c r="LMN9" s="226"/>
      <c r="LMO9" s="227"/>
      <c r="LMP9" s="223"/>
      <c r="LMQ9" s="224"/>
      <c r="LMR9" s="464"/>
      <c r="LMS9" s="464"/>
      <c r="LMT9" s="464"/>
      <c r="LMU9" s="225"/>
      <c r="LMV9" s="226"/>
      <c r="LMW9" s="227"/>
      <c r="LMX9" s="223"/>
      <c r="LMY9" s="224"/>
      <c r="LMZ9" s="464"/>
      <c r="LNA9" s="464"/>
      <c r="LNB9" s="464"/>
      <c r="LNC9" s="225"/>
      <c r="LND9" s="226"/>
      <c r="LNE9" s="227"/>
      <c r="LNF9" s="223"/>
      <c r="LNG9" s="224"/>
      <c r="LNH9" s="464"/>
      <c r="LNI9" s="464"/>
      <c r="LNJ9" s="464"/>
      <c r="LNK9" s="225"/>
      <c r="LNL9" s="226"/>
      <c r="LNM9" s="227"/>
      <c r="LNN9" s="223"/>
      <c r="LNO9" s="224"/>
      <c r="LNP9" s="464"/>
      <c r="LNQ9" s="464"/>
      <c r="LNR9" s="464"/>
      <c r="LNS9" s="225"/>
      <c r="LNT9" s="226"/>
      <c r="LNU9" s="227"/>
      <c r="LNV9" s="223"/>
      <c r="LNW9" s="224"/>
      <c r="LNX9" s="464"/>
      <c r="LNY9" s="464"/>
      <c r="LNZ9" s="464"/>
      <c r="LOA9" s="225"/>
      <c r="LOB9" s="226"/>
      <c r="LOC9" s="227"/>
      <c r="LOD9" s="223"/>
      <c r="LOE9" s="224"/>
      <c r="LOF9" s="464"/>
      <c r="LOG9" s="464"/>
      <c r="LOH9" s="464"/>
      <c r="LOI9" s="225"/>
      <c r="LOJ9" s="226"/>
      <c r="LOK9" s="227"/>
      <c r="LOL9" s="223"/>
      <c r="LOM9" s="224"/>
      <c r="LON9" s="464"/>
      <c r="LOO9" s="464"/>
      <c r="LOP9" s="464"/>
      <c r="LOQ9" s="225"/>
      <c r="LOR9" s="226"/>
      <c r="LOS9" s="227"/>
      <c r="LOT9" s="223"/>
      <c r="LOU9" s="224"/>
      <c r="LOV9" s="464"/>
      <c r="LOW9" s="464"/>
      <c r="LOX9" s="464"/>
      <c r="LOY9" s="225"/>
      <c r="LOZ9" s="226"/>
      <c r="LPA9" s="227"/>
      <c r="LPB9" s="223"/>
      <c r="LPC9" s="224"/>
      <c r="LPD9" s="464"/>
      <c r="LPE9" s="464"/>
      <c r="LPF9" s="464"/>
      <c r="LPG9" s="225"/>
      <c r="LPH9" s="226"/>
      <c r="LPI9" s="227"/>
      <c r="LPJ9" s="223"/>
      <c r="LPK9" s="224"/>
      <c r="LPL9" s="464"/>
      <c r="LPM9" s="464"/>
      <c r="LPN9" s="464"/>
      <c r="LPO9" s="225"/>
      <c r="LPP9" s="226"/>
      <c r="LPQ9" s="227"/>
      <c r="LPR9" s="223"/>
      <c r="LPS9" s="224"/>
      <c r="LPT9" s="464"/>
      <c r="LPU9" s="464"/>
      <c r="LPV9" s="464"/>
      <c r="LPW9" s="225"/>
      <c r="LPX9" s="226"/>
      <c r="LPY9" s="227"/>
      <c r="LPZ9" s="223"/>
      <c r="LQA9" s="224"/>
      <c r="LQB9" s="464"/>
      <c r="LQC9" s="464"/>
      <c r="LQD9" s="464"/>
      <c r="LQE9" s="225"/>
      <c r="LQF9" s="226"/>
      <c r="LQG9" s="227"/>
      <c r="LQH9" s="223"/>
      <c r="LQI9" s="224"/>
      <c r="LQJ9" s="464"/>
      <c r="LQK9" s="464"/>
      <c r="LQL9" s="464"/>
      <c r="LQM9" s="225"/>
      <c r="LQN9" s="226"/>
      <c r="LQO9" s="227"/>
      <c r="LQP9" s="223"/>
      <c r="LQQ9" s="224"/>
      <c r="LQR9" s="464"/>
      <c r="LQS9" s="464"/>
      <c r="LQT9" s="464"/>
      <c r="LQU9" s="225"/>
      <c r="LQV9" s="226"/>
      <c r="LQW9" s="227"/>
      <c r="LQX9" s="223"/>
      <c r="LQY9" s="224"/>
      <c r="LQZ9" s="464"/>
      <c r="LRA9" s="464"/>
      <c r="LRB9" s="464"/>
      <c r="LRC9" s="225"/>
      <c r="LRD9" s="226"/>
      <c r="LRE9" s="227"/>
      <c r="LRF9" s="223"/>
      <c r="LRG9" s="224"/>
      <c r="LRH9" s="464"/>
      <c r="LRI9" s="464"/>
      <c r="LRJ9" s="464"/>
      <c r="LRK9" s="225"/>
      <c r="LRL9" s="226"/>
      <c r="LRM9" s="227"/>
      <c r="LRN9" s="223"/>
      <c r="LRO9" s="224"/>
      <c r="LRP9" s="464"/>
      <c r="LRQ9" s="464"/>
      <c r="LRR9" s="464"/>
      <c r="LRS9" s="225"/>
      <c r="LRT9" s="226"/>
      <c r="LRU9" s="227"/>
      <c r="LRV9" s="223"/>
      <c r="LRW9" s="224"/>
      <c r="LRX9" s="464"/>
      <c r="LRY9" s="464"/>
      <c r="LRZ9" s="464"/>
      <c r="LSA9" s="225"/>
      <c r="LSB9" s="226"/>
      <c r="LSC9" s="227"/>
      <c r="LSD9" s="223"/>
      <c r="LSE9" s="224"/>
      <c r="LSF9" s="464"/>
      <c r="LSG9" s="464"/>
      <c r="LSH9" s="464"/>
      <c r="LSI9" s="225"/>
      <c r="LSJ9" s="226"/>
      <c r="LSK9" s="227"/>
      <c r="LSL9" s="223"/>
      <c r="LSM9" s="224"/>
      <c r="LSN9" s="464"/>
      <c r="LSO9" s="464"/>
      <c r="LSP9" s="464"/>
      <c r="LSQ9" s="225"/>
      <c r="LSR9" s="226"/>
      <c r="LSS9" s="227"/>
      <c r="LST9" s="223"/>
      <c r="LSU9" s="224"/>
      <c r="LSV9" s="464"/>
      <c r="LSW9" s="464"/>
      <c r="LSX9" s="464"/>
      <c r="LSY9" s="225"/>
      <c r="LSZ9" s="226"/>
      <c r="LTA9" s="227"/>
      <c r="LTB9" s="223"/>
      <c r="LTC9" s="224"/>
      <c r="LTD9" s="464"/>
      <c r="LTE9" s="464"/>
      <c r="LTF9" s="464"/>
      <c r="LTG9" s="225"/>
      <c r="LTH9" s="226"/>
      <c r="LTI9" s="227"/>
      <c r="LTJ9" s="223"/>
      <c r="LTK9" s="224"/>
      <c r="LTL9" s="464"/>
      <c r="LTM9" s="464"/>
      <c r="LTN9" s="464"/>
      <c r="LTO9" s="225"/>
      <c r="LTP9" s="226"/>
      <c r="LTQ9" s="227"/>
      <c r="LTR9" s="223"/>
      <c r="LTS9" s="224"/>
      <c r="LTT9" s="464"/>
      <c r="LTU9" s="464"/>
      <c r="LTV9" s="464"/>
      <c r="LTW9" s="225"/>
      <c r="LTX9" s="226"/>
      <c r="LTY9" s="227"/>
      <c r="LTZ9" s="223"/>
      <c r="LUA9" s="224"/>
      <c r="LUB9" s="464"/>
      <c r="LUC9" s="464"/>
      <c r="LUD9" s="464"/>
      <c r="LUE9" s="225"/>
      <c r="LUF9" s="226"/>
      <c r="LUG9" s="227"/>
      <c r="LUH9" s="223"/>
      <c r="LUI9" s="224"/>
      <c r="LUJ9" s="464"/>
      <c r="LUK9" s="464"/>
      <c r="LUL9" s="464"/>
      <c r="LUM9" s="225"/>
      <c r="LUN9" s="226"/>
      <c r="LUO9" s="227"/>
      <c r="LUP9" s="223"/>
      <c r="LUQ9" s="224"/>
      <c r="LUR9" s="464"/>
      <c r="LUS9" s="464"/>
      <c r="LUT9" s="464"/>
      <c r="LUU9" s="225"/>
      <c r="LUV9" s="226"/>
      <c r="LUW9" s="227"/>
      <c r="LUX9" s="223"/>
      <c r="LUY9" s="224"/>
      <c r="LUZ9" s="464"/>
      <c r="LVA9" s="464"/>
      <c r="LVB9" s="464"/>
      <c r="LVC9" s="225"/>
      <c r="LVD9" s="226"/>
      <c r="LVE9" s="227"/>
      <c r="LVF9" s="223"/>
      <c r="LVG9" s="224"/>
      <c r="LVH9" s="464"/>
      <c r="LVI9" s="464"/>
      <c r="LVJ9" s="464"/>
      <c r="LVK9" s="225"/>
      <c r="LVL9" s="226"/>
      <c r="LVM9" s="227"/>
      <c r="LVN9" s="223"/>
      <c r="LVO9" s="224"/>
      <c r="LVP9" s="464"/>
      <c r="LVQ9" s="464"/>
      <c r="LVR9" s="464"/>
      <c r="LVS9" s="225"/>
      <c r="LVT9" s="226"/>
      <c r="LVU9" s="227"/>
      <c r="LVV9" s="223"/>
      <c r="LVW9" s="224"/>
      <c r="LVX9" s="464"/>
      <c r="LVY9" s="464"/>
      <c r="LVZ9" s="464"/>
      <c r="LWA9" s="225"/>
      <c r="LWB9" s="226"/>
      <c r="LWC9" s="227"/>
      <c r="LWD9" s="223"/>
      <c r="LWE9" s="224"/>
      <c r="LWF9" s="464"/>
      <c r="LWG9" s="464"/>
      <c r="LWH9" s="464"/>
      <c r="LWI9" s="225"/>
      <c r="LWJ9" s="226"/>
      <c r="LWK9" s="227"/>
      <c r="LWL9" s="223"/>
      <c r="LWM9" s="224"/>
      <c r="LWN9" s="464"/>
      <c r="LWO9" s="464"/>
      <c r="LWP9" s="464"/>
      <c r="LWQ9" s="225"/>
      <c r="LWR9" s="226"/>
      <c r="LWS9" s="227"/>
      <c r="LWT9" s="223"/>
      <c r="LWU9" s="224"/>
      <c r="LWV9" s="464"/>
      <c r="LWW9" s="464"/>
      <c r="LWX9" s="464"/>
      <c r="LWY9" s="225"/>
      <c r="LWZ9" s="226"/>
      <c r="LXA9" s="227"/>
      <c r="LXB9" s="223"/>
      <c r="LXC9" s="224"/>
      <c r="LXD9" s="464"/>
      <c r="LXE9" s="464"/>
      <c r="LXF9" s="464"/>
      <c r="LXG9" s="225"/>
      <c r="LXH9" s="226"/>
      <c r="LXI9" s="227"/>
      <c r="LXJ9" s="223"/>
      <c r="LXK9" s="224"/>
      <c r="LXL9" s="464"/>
      <c r="LXM9" s="464"/>
      <c r="LXN9" s="464"/>
      <c r="LXO9" s="225"/>
      <c r="LXP9" s="226"/>
      <c r="LXQ9" s="227"/>
      <c r="LXR9" s="223"/>
      <c r="LXS9" s="224"/>
      <c r="LXT9" s="464"/>
      <c r="LXU9" s="464"/>
      <c r="LXV9" s="464"/>
      <c r="LXW9" s="225"/>
      <c r="LXX9" s="226"/>
      <c r="LXY9" s="227"/>
      <c r="LXZ9" s="223"/>
      <c r="LYA9" s="224"/>
      <c r="LYB9" s="464"/>
      <c r="LYC9" s="464"/>
      <c r="LYD9" s="464"/>
      <c r="LYE9" s="225"/>
      <c r="LYF9" s="226"/>
      <c r="LYG9" s="227"/>
      <c r="LYH9" s="223"/>
      <c r="LYI9" s="224"/>
      <c r="LYJ9" s="464"/>
      <c r="LYK9" s="464"/>
      <c r="LYL9" s="464"/>
      <c r="LYM9" s="225"/>
      <c r="LYN9" s="226"/>
      <c r="LYO9" s="227"/>
      <c r="LYP9" s="223"/>
      <c r="LYQ9" s="224"/>
      <c r="LYR9" s="464"/>
      <c r="LYS9" s="464"/>
      <c r="LYT9" s="464"/>
      <c r="LYU9" s="225"/>
      <c r="LYV9" s="226"/>
      <c r="LYW9" s="227"/>
      <c r="LYX9" s="223"/>
      <c r="LYY9" s="224"/>
      <c r="LYZ9" s="464"/>
      <c r="LZA9" s="464"/>
      <c r="LZB9" s="464"/>
      <c r="LZC9" s="225"/>
      <c r="LZD9" s="226"/>
      <c r="LZE9" s="227"/>
      <c r="LZF9" s="223"/>
      <c r="LZG9" s="224"/>
      <c r="LZH9" s="464"/>
      <c r="LZI9" s="464"/>
      <c r="LZJ9" s="464"/>
      <c r="LZK9" s="225"/>
      <c r="LZL9" s="226"/>
      <c r="LZM9" s="227"/>
      <c r="LZN9" s="223"/>
      <c r="LZO9" s="224"/>
      <c r="LZP9" s="464"/>
      <c r="LZQ9" s="464"/>
      <c r="LZR9" s="464"/>
      <c r="LZS9" s="225"/>
      <c r="LZT9" s="226"/>
      <c r="LZU9" s="227"/>
      <c r="LZV9" s="223"/>
      <c r="LZW9" s="224"/>
      <c r="LZX9" s="464"/>
      <c r="LZY9" s="464"/>
      <c r="LZZ9" s="464"/>
      <c r="MAA9" s="225"/>
      <c r="MAB9" s="226"/>
      <c r="MAC9" s="227"/>
      <c r="MAD9" s="223"/>
      <c r="MAE9" s="224"/>
      <c r="MAF9" s="464"/>
      <c r="MAG9" s="464"/>
      <c r="MAH9" s="464"/>
      <c r="MAI9" s="225"/>
      <c r="MAJ9" s="226"/>
      <c r="MAK9" s="227"/>
      <c r="MAL9" s="223"/>
      <c r="MAM9" s="224"/>
      <c r="MAN9" s="464"/>
      <c r="MAO9" s="464"/>
      <c r="MAP9" s="464"/>
      <c r="MAQ9" s="225"/>
      <c r="MAR9" s="226"/>
      <c r="MAS9" s="227"/>
      <c r="MAT9" s="223"/>
      <c r="MAU9" s="224"/>
      <c r="MAV9" s="464"/>
      <c r="MAW9" s="464"/>
      <c r="MAX9" s="464"/>
      <c r="MAY9" s="225"/>
      <c r="MAZ9" s="226"/>
      <c r="MBA9" s="227"/>
      <c r="MBB9" s="223"/>
      <c r="MBC9" s="224"/>
      <c r="MBD9" s="464"/>
      <c r="MBE9" s="464"/>
      <c r="MBF9" s="464"/>
      <c r="MBG9" s="225"/>
      <c r="MBH9" s="226"/>
      <c r="MBI9" s="227"/>
      <c r="MBJ9" s="223"/>
      <c r="MBK9" s="224"/>
      <c r="MBL9" s="464"/>
      <c r="MBM9" s="464"/>
      <c r="MBN9" s="464"/>
      <c r="MBO9" s="225"/>
      <c r="MBP9" s="226"/>
      <c r="MBQ9" s="227"/>
      <c r="MBR9" s="223"/>
      <c r="MBS9" s="224"/>
      <c r="MBT9" s="464"/>
      <c r="MBU9" s="464"/>
      <c r="MBV9" s="464"/>
      <c r="MBW9" s="225"/>
      <c r="MBX9" s="226"/>
      <c r="MBY9" s="227"/>
      <c r="MBZ9" s="223"/>
      <c r="MCA9" s="224"/>
      <c r="MCB9" s="464"/>
      <c r="MCC9" s="464"/>
      <c r="MCD9" s="464"/>
      <c r="MCE9" s="225"/>
      <c r="MCF9" s="226"/>
      <c r="MCG9" s="227"/>
      <c r="MCH9" s="223"/>
      <c r="MCI9" s="224"/>
      <c r="MCJ9" s="464"/>
      <c r="MCK9" s="464"/>
      <c r="MCL9" s="464"/>
      <c r="MCM9" s="225"/>
      <c r="MCN9" s="226"/>
      <c r="MCO9" s="227"/>
      <c r="MCP9" s="223"/>
      <c r="MCQ9" s="224"/>
      <c r="MCR9" s="464"/>
      <c r="MCS9" s="464"/>
      <c r="MCT9" s="464"/>
      <c r="MCU9" s="225"/>
      <c r="MCV9" s="226"/>
      <c r="MCW9" s="227"/>
      <c r="MCX9" s="223"/>
      <c r="MCY9" s="224"/>
      <c r="MCZ9" s="464"/>
      <c r="MDA9" s="464"/>
      <c r="MDB9" s="464"/>
      <c r="MDC9" s="225"/>
      <c r="MDD9" s="226"/>
      <c r="MDE9" s="227"/>
      <c r="MDF9" s="223"/>
      <c r="MDG9" s="224"/>
      <c r="MDH9" s="464"/>
      <c r="MDI9" s="464"/>
      <c r="MDJ9" s="464"/>
      <c r="MDK9" s="225"/>
      <c r="MDL9" s="226"/>
      <c r="MDM9" s="227"/>
      <c r="MDN9" s="223"/>
      <c r="MDO9" s="224"/>
      <c r="MDP9" s="464"/>
      <c r="MDQ9" s="464"/>
      <c r="MDR9" s="464"/>
      <c r="MDS9" s="225"/>
      <c r="MDT9" s="226"/>
      <c r="MDU9" s="227"/>
      <c r="MDV9" s="223"/>
      <c r="MDW9" s="224"/>
      <c r="MDX9" s="464"/>
      <c r="MDY9" s="464"/>
      <c r="MDZ9" s="464"/>
      <c r="MEA9" s="225"/>
      <c r="MEB9" s="226"/>
      <c r="MEC9" s="227"/>
      <c r="MED9" s="223"/>
      <c r="MEE9" s="224"/>
      <c r="MEF9" s="464"/>
      <c r="MEG9" s="464"/>
      <c r="MEH9" s="464"/>
      <c r="MEI9" s="225"/>
      <c r="MEJ9" s="226"/>
      <c r="MEK9" s="227"/>
      <c r="MEL9" s="223"/>
      <c r="MEM9" s="224"/>
      <c r="MEN9" s="464"/>
      <c r="MEO9" s="464"/>
      <c r="MEP9" s="464"/>
      <c r="MEQ9" s="225"/>
      <c r="MER9" s="226"/>
      <c r="MES9" s="227"/>
      <c r="MET9" s="223"/>
      <c r="MEU9" s="224"/>
      <c r="MEV9" s="464"/>
      <c r="MEW9" s="464"/>
      <c r="MEX9" s="464"/>
      <c r="MEY9" s="225"/>
      <c r="MEZ9" s="226"/>
      <c r="MFA9" s="227"/>
      <c r="MFB9" s="223"/>
      <c r="MFC9" s="224"/>
      <c r="MFD9" s="464"/>
      <c r="MFE9" s="464"/>
      <c r="MFF9" s="464"/>
      <c r="MFG9" s="225"/>
      <c r="MFH9" s="226"/>
      <c r="MFI9" s="227"/>
      <c r="MFJ9" s="223"/>
      <c r="MFK9" s="224"/>
      <c r="MFL9" s="464"/>
      <c r="MFM9" s="464"/>
      <c r="MFN9" s="464"/>
      <c r="MFO9" s="225"/>
      <c r="MFP9" s="226"/>
      <c r="MFQ9" s="227"/>
      <c r="MFR9" s="223"/>
      <c r="MFS9" s="224"/>
      <c r="MFT9" s="464"/>
      <c r="MFU9" s="464"/>
      <c r="MFV9" s="464"/>
      <c r="MFW9" s="225"/>
      <c r="MFX9" s="226"/>
      <c r="MFY9" s="227"/>
      <c r="MFZ9" s="223"/>
      <c r="MGA9" s="224"/>
      <c r="MGB9" s="464"/>
      <c r="MGC9" s="464"/>
      <c r="MGD9" s="464"/>
      <c r="MGE9" s="225"/>
      <c r="MGF9" s="226"/>
      <c r="MGG9" s="227"/>
      <c r="MGH9" s="223"/>
      <c r="MGI9" s="224"/>
      <c r="MGJ9" s="464"/>
      <c r="MGK9" s="464"/>
      <c r="MGL9" s="464"/>
      <c r="MGM9" s="225"/>
      <c r="MGN9" s="226"/>
      <c r="MGO9" s="227"/>
      <c r="MGP9" s="223"/>
      <c r="MGQ9" s="224"/>
      <c r="MGR9" s="464"/>
      <c r="MGS9" s="464"/>
      <c r="MGT9" s="464"/>
      <c r="MGU9" s="225"/>
      <c r="MGV9" s="226"/>
      <c r="MGW9" s="227"/>
      <c r="MGX9" s="223"/>
      <c r="MGY9" s="224"/>
      <c r="MGZ9" s="464"/>
      <c r="MHA9" s="464"/>
      <c r="MHB9" s="464"/>
      <c r="MHC9" s="225"/>
      <c r="MHD9" s="226"/>
      <c r="MHE9" s="227"/>
      <c r="MHF9" s="223"/>
      <c r="MHG9" s="224"/>
      <c r="MHH9" s="464"/>
      <c r="MHI9" s="464"/>
      <c r="MHJ9" s="464"/>
      <c r="MHK9" s="225"/>
      <c r="MHL9" s="226"/>
      <c r="MHM9" s="227"/>
      <c r="MHN9" s="223"/>
      <c r="MHO9" s="224"/>
      <c r="MHP9" s="464"/>
      <c r="MHQ9" s="464"/>
      <c r="MHR9" s="464"/>
      <c r="MHS9" s="225"/>
      <c r="MHT9" s="226"/>
      <c r="MHU9" s="227"/>
      <c r="MHV9" s="223"/>
      <c r="MHW9" s="224"/>
      <c r="MHX9" s="464"/>
      <c r="MHY9" s="464"/>
      <c r="MHZ9" s="464"/>
      <c r="MIA9" s="225"/>
      <c r="MIB9" s="226"/>
      <c r="MIC9" s="227"/>
      <c r="MID9" s="223"/>
      <c r="MIE9" s="224"/>
      <c r="MIF9" s="464"/>
      <c r="MIG9" s="464"/>
      <c r="MIH9" s="464"/>
      <c r="MII9" s="225"/>
      <c r="MIJ9" s="226"/>
      <c r="MIK9" s="227"/>
      <c r="MIL9" s="223"/>
      <c r="MIM9" s="224"/>
      <c r="MIN9" s="464"/>
      <c r="MIO9" s="464"/>
      <c r="MIP9" s="464"/>
      <c r="MIQ9" s="225"/>
      <c r="MIR9" s="226"/>
      <c r="MIS9" s="227"/>
      <c r="MIT9" s="223"/>
      <c r="MIU9" s="224"/>
      <c r="MIV9" s="464"/>
      <c r="MIW9" s="464"/>
      <c r="MIX9" s="464"/>
      <c r="MIY9" s="225"/>
      <c r="MIZ9" s="226"/>
      <c r="MJA9" s="227"/>
      <c r="MJB9" s="223"/>
      <c r="MJC9" s="224"/>
      <c r="MJD9" s="464"/>
      <c r="MJE9" s="464"/>
      <c r="MJF9" s="464"/>
      <c r="MJG9" s="225"/>
      <c r="MJH9" s="226"/>
      <c r="MJI9" s="227"/>
      <c r="MJJ9" s="223"/>
      <c r="MJK9" s="224"/>
      <c r="MJL9" s="464"/>
      <c r="MJM9" s="464"/>
      <c r="MJN9" s="464"/>
      <c r="MJO9" s="225"/>
      <c r="MJP9" s="226"/>
      <c r="MJQ9" s="227"/>
      <c r="MJR9" s="223"/>
      <c r="MJS9" s="224"/>
      <c r="MJT9" s="464"/>
      <c r="MJU9" s="464"/>
      <c r="MJV9" s="464"/>
      <c r="MJW9" s="225"/>
      <c r="MJX9" s="226"/>
      <c r="MJY9" s="227"/>
      <c r="MJZ9" s="223"/>
      <c r="MKA9" s="224"/>
      <c r="MKB9" s="464"/>
      <c r="MKC9" s="464"/>
      <c r="MKD9" s="464"/>
      <c r="MKE9" s="225"/>
      <c r="MKF9" s="226"/>
      <c r="MKG9" s="227"/>
      <c r="MKH9" s="223"/>
      <c r="MKI9" s="224"/>
      <c r="MKJ9" s="464"/>
      <c r="MKK9" s="464"/>
      <c r="MKL9" s="464"/>
      <c r="MKM9" s="225"/>
      <c r="MKN9" s="226"/>
      <c r="MKO9" s="227"/>
      <c r="MKP9" s="223"/>
      <c r="MKQ9" s="224"/>
      <c r="MKR9" s="464"/>
      <c r="MKS9" s="464"/>
      <c r="MKT9" s="464"/>
      <c r="MKU9" s="225"/>
      <c r="MKV9" s="226"/>
      <c r="MKW9" s="227"/>
      <c r="MKX9" s="223"/>
      <c r="MKY9" s="224"/>
      <c r="MKZ9" s="464"/>
      <c r="MLA9" s="464"/>
      <c r="MLB9" s="464"/>
      <c r="MLC9" s="225"/>
      <c r="MLD9" s="226"/>
      <c r="MLE9" s="227"/>
      <c r="MLF9" s="223"/>
      <c r="MLG9" s="224"/>
      <c r="MLH9" s="464"/>
      <c r="MLI9" s="464"/>
      <c r="MLJ9" s="464"/>
      <c r="MLK9" s="225"/>
      <c r="MLL9" s="226"/>
      <c r="MLM9" s="227"/>
      <c r="MLN9" s="223"/>
      <c r="MLO9" s="224"/>
      <c r="MLP9" s="464"/>
      <c r="MLQ9" s="464"/>
      <c r="MLR9" s="464"/>
      <c r="MLS9" s="225"/>
      <c r="MLT9" s="226"/>
      <c r="MLU9" s="227"/>
      <c r="MLV9" s="223"/>
      <c r="MLW9" s="224"/>
      <c r="MLX9" s="464"/>
      <c r="MLY9" s="464"/>
      <c r="MLZ9" s="464"/>
      <c r="MMA9" s="225"/>
      <c r="MMB9" s="226"/>
      <c r="MMC9" s="227"/>
      <c r="MMD9" s="223"/>
      <c r="MME9" s="224"/>
      <c r="MMF9" s="464"/>
      <c r="MMG9" s="464"/>
      <c r="MMH9" s="464"/>
      <c r="MMI9" s="225"/>
      <c r="MMJ9" s="226"/>
      <c r="MMK9" s="227"/>
      <c r="MML9" s="223"/>
      <c r="MMM9" s="224"/>
      <c r="MMN9" s="464"/>
      <c r="MMO9" s="464"/>
      <c r="MMP9" s="464"/>
      <c r="MMQ9" s="225"/>
      <c r="MMR9" s="226"/>
      <c r="MMS9" s="227"/>
      <c r="MMT9" s="223"/>
      <c r="MMU9" s="224"/>
      <c r="MMV9" s="464"/>
      <c r="MMW9" s="464"/>
      <c r="MMX9" s="464"/>
      <c r="MMY9" s="225"/>
      <c r="MMZ9" s="226"/>
      <c r="MNA9" s="227"/>
      <c r="MNB9" s="223"/>
      <c r="MNC9" s="224"/>
      <c r="MND9" s="464"/>
      <c r="MNE9" s="464"/>
      <c r="MNF9" s="464"/>
      <c r="MNG9" s="225"/>
      <c r="MNH9" s="226"/>
      <c r="MNI9" s="227"/>
      <c r="MNJ9" s="223"/>
      <c r="MNK9" s="224"/>
      <c r="MNL9" s="464"/>
      <c r="MNM9" s="464"/>
      <c r="MNN9" s="464"/>
      <c r="MNO9" s="225"/>
      <c r="MNP9" s="226"/>
      <c r="MNQ9" s="227"/>
      <c r="MNR9" s="223"/>
      <c r="MNS9" s="224"/>
      <c r="MNT9" s="464"/>
      <c r="MNU9" s="464"/>
      <c r="MNV9" s="464"/>
      <c r="MNW9" s="225"/>
      <c r="MNX9" s="226"/>
      <c r="MNY9" s="227"/>
      <c r="MNZ9" s="223"/>
      <c r="MOA9" s="224"/>
      <c r="MOB9" s="464"/>
      <c r="MOC9" s="464"/>
      <c r="MOD9" s="464"/>
      <c r="MOE9" s="225"/>
      <c r="MOF9" s="226"/>
      <c r="MOG9" s="227"/>
      <c r="MOH9" s="223"/>
      <c r="MOI9" s="224"/>
      <c r="MOJ9" s="464"/>
      <c r="MOK9" s="464"/>
      <c r="MOL9" s="464"/>
      <c r="MOM9" s="225"/>
      <c r="MON9" s="226"/>
      <c r="MOO9" s="227"/>
      <c r="MOP9" s="223"/>
      <c r="MOQ9" s="224"/>
      <c r="MOR9" s="464"/>
      <c r="MOS9" s="464"/>
      <c r="MOT9" s="464"/>
      <c r="MOU9" s="225"/>
      <c r="MOV9" s="226"/>
      <c r="MOW9" s="227"/>
      <c r="MOX9" s="223"/>
      <c r="MOY9" s="224"/>
      <c r="MOZ9" s="464"/>
      <c r="MPA9" s="464"/>
      <c r="MPB9" s="464"/>
      <c r="MPC9" s="225"/>
      <c r="MPD9" s="226"/>
      <c r="MPE9" s="227"/>
      <c r="MPF9" s="223"/>
      <c r="MPG9" s="224"/>
      <c r="MPH9" s="464"/>
      <c r="MPI9" s="464"/>
      <c r="MPJ9" s="464"/>
      <c r="MPK9" s="225"/>
      <c r="MPL9" s="226"/>
      <c r="MPM9" s="227"/>
      <c r="MPN9" s="223"/>
      <c r="MPO9" s="224"/>
      <c r="MPP9" s="464"/>
      <c r="MPQ9" s="464"/>
      <c r="MPR9" s="464"/>
      <c r="MPS9" s="225"/>
      <c r="MPT9" s="226"/>
      <c r="MPU9" s="227"/>
      <c r="MPV9" s="223"/>
      <c r="MPW9" s="224"/>
      <c r="MPX9" s="464"/>
      <c r="MPY9" s="464"/>
      <c r="MPZ9" s="464"/>
      <c r="MQA9" s="225"/>
      <c r="MQB9" s="226"/>
      <c r="MQC9" s="227"/>
      <c r="MQD9" s="223"/>
      <c r="MQE9" s="224"/>
      <c r="MQF9" s="464"/>
      <c r="MQG9" s="464"/>
      <c r="MQH9" s="464"/>
      <c r="MQI9" s="225"/>
      <c r="MQJ9" s="226"/>
      <c r="MQK9" s="227"/>
      <c r="MQL9" s="223"/>
      <c r="MQM9" s="224"/>
      <c r="MQN9" s="464"/>
      <c r="MQO9" s="464"/>
      <c r="MQP9" s="464"/>
      <c r="MQQ9" s="225"/>
      <c r="MQR9" s="226"/>
      <c r="MQS9" s="227"/>
      <c r="MQT9" s="223"/>
      <c r="MQU9" s="224"/>
      <c r="MQV9" s="464"/>
      <c r="MQW9" s="464"/>
      <c r="MQX9" s="464"/>
      <c r="MQY9" s="225"/>
      <c r="MQZ9" s="226"/>
      <c r="MRA9" s="227"/>
      <c r="MRB9" s="223"/>
      <c r="MRC9" s="224"/>
      <c r="MRD9" s="464"/>
      <c r="MRE9" s="464"/>
      <c r="MRF9" s="464"/>
      <c r="MRG9" s="225"/>
      <c r="MRH9" s="226"/>
      <c r="MRI9" s="227"/>
      <c r="MRJ9" s="223"/>
      <c r="MRK9" s="224"/>
      <c r="MRL9" s="464"/>
      <c r="MRM9" s="464"/>
      <c r="MRN9" s="464"/>
      <c r="MRO9" s="225"/>
      <c r="MRP9" s="226"/>
      <c r="MRQ9" s="227"/>
      <c r="MRR9" s="223"/>
      <c r="MRS9" s="224"/>
      <c r="MRT9" s="464"/>
      <c r="MRU9" s="464"/>
      <c r="MRV9" s="464"/>
      <c r="MRW9" s="225"/>
      <c r="MRX9" s="226"/>
      <c r="MRY9" s="227"/>
      <c r="MRZ9" s="223"/>
      <c r="MSA9" s="224"/>
      <c r="MSB9" s="464"/>
      <c r="MSC9" s="464"/>
      <c r="MSD9" s="464"/>
      <c r="MSE9" s="225"/>
      <c r="MSF9" s="226"/>
      <c r="MSG9" s="227"/>
      <c r="MSH9" s="223"/>
      <c r="MSI9" s="224"/>
      <c r="MSJ9" s="464"/>
      <c r="MSK9" s="464"/>
      <c r="MSL9" s="464"/>
      <c r="MSM9" s="225"/>
      <c r="MSN9" s="226"/>
      <c r="MSO9" s="227"/>
      <c r="MSP9" s="223"/>
      <c r="MSQ9" s="224"/>
      <c r="MSR9" s="464"/>
      <c r="MSS9" s="464"/>
      <c r="MST9" s="464"/>
      <c r="MSU9" s="225"/>
      <c r="MSV9" s="226"/>
      <c r="MSW9" s="227"/>
      <c r="MSX9" s="223"/>
      <c r="MSY9" s="224"/>
      <c r="MSZ9" s="464"/>
      <c r="MTA9" s="464"/>
      <c r="MTB9" s="464"/>
      <c r="MTC9" s="225"/>
      <c r="MTD9" s="226"/>
      <c r="MTE9" s="227"/>
      <c r="MTF9" s="223"/>
      <c r="MTG9" s="224"/>
      <c r="MTH9" s="464"/>
      <c r="MTI9" s="464"/>
      <c r="MTJ9" s="464"/>
      <c r="MTK9" s="225"/>
      <c r="MTL9" s="226"/>
      <c r="MTM9" s="227"/>
      <c r="MTN9" s="223"/>
      <c r="MTO9" s="224"/>
      <c r="MTP9" s="464"/>
      <c r="MTQ9" s="464"/>
      <c r="MTR9" s="464"/>
      <c r="MTS9" s="225"/>
      <c r="MTT9" s="226"/>
      <c r="MTU9" s="227"/>
      <c r="MTV9" s="223"/>
      <c r="MTW9" s="224"/>
      <c r="MTX9" s="464"/>
      <c r="MTY9" s="464"/>
      <c r="MTZ9" s="464"/>
      <c r="MUA9" s="225"/>
      <c r="MUB9" s="226"/>
      <c r="MUC9" s="227"/>
      <c r="MUD9" s="223"/>
      <c r="MUE9" s="224"/>
      <c r="MUF9" s="464"/>
      <c r="MUG9" s="464"/>
      <c r="MUH9" s="464"/>
      <c r="MUI9" s="225"/>
      <c r="MUJ9" s="226"/>
      <c r="MUK9" s="227"/>
      <c r="MUL9" s="223"/>
      <c r="MUM9" s="224"/>
      <c r="MUN9" s="464"/>
      <c r="MUO9" s="464"/>
      <c r="MUP9" s="464"/>
      <c r="MUQ9" s="225"/>
      <c r="MUR9" s="226"/>
      <c r="MUS9" s="227"/>
      <c r="MUT9" s="223"/>
      <c r="MUU9" s="224"/>
      <c r="MUV9" s="464"/>
      <c r="MUW9" s="464"/>
      <c r="MUX9" s="464"/>
      <c r="MUY9" s="225"/>
      <c r="MUZ9" s="226"/>
      <c r="MVA9" s="227"/>
      <c r="MVB9" s="223"/>
      <c r="MVC9" s="224"/>
      <c r="MVD9" s="464"/>
      <c r="MVE9" s="464"/>
      <c r="MVF9" s="464"/>
      <c r="MVG9" s="225"/>
      <c r="MVH9" s="226"/>
      <c r="MVI9" s="227"/>
      <c r="MVJ9" s="223"/>
      <c r="MVK9" s="224"/>
      <c r="MVL9" s="464"/>
      <c r="MVM9" s="464"/>
      <c r="MVN9" s="464"/>
      <c r="MVO9" s="225"/>
      <c r="MVP9" s="226"/>
      <c r="MVQ9" s="227"/>
      <c r="MVR9" s="223"/>
      <c r="MVS9" s="224"/>
      <c r="MVT9" s="464"/>
      <c r="MVU9" s="464"/>
      <c r="MVV9" s="464"/>
      <c r="MVW9" s="225"/>
      <c r="MVX9" s="226"/>
      <c r="MVY9" s="227"/>
      <c r="MVZ9" s="223"/>
      <c r="MWA9" s="224"/>
      <c r="MWB9" s="464"/>
      <c r="MWC9" s="464"/>
      <c r="MWD9" s="464"/>
      <c r="MWE9" s="225"/>
      <c r="MWF9" s="226"/>
      <c r="MWG9" s="227"/>
      <c r="MWH9" s="223"/>
      <c r="MWI9" s="224"/>
      <c r="MWJ9" s="464"/>
      <c r="MWK9" s="464"/>
      <c r="MWL9" s="464"/>
      <c r="MWM9" s="225"/>
      <c r="MWN9" s="226"/>
      <c r="MWO9" s="227"/>
      <c r="MWP9" s="223"/>
      <c r="MWQ9" s="224"/>
      <c r="MWR9" s="464"/>
      <c r="MWS9" s="464"/>
      <c r="MWT9" s="464"/>
      <c r="MWU9" s="225"/>
      <c r="MWV9" s="226"/>
      <c r="MWW9" s="227"/>
      <c r="MWX9" s="223"/>
      <c r="MWY9" s="224"/>
      <c r="MWZ9" s="464"/>
      <c r="MXA9" s="464"/>
      <c r="MXB9" s="464"/>
      <c r="MXC9" s="225"/>
      <c r="MXD9" s="226"/>
      <c r="MXE9" s="227"/>
      <c r="MXF9" s="223"/>
      <c r="MXG9" s="224"/>
      <c r="MXH9" s="464"/>
      <c r="MXI9" s="464"/>
      <c r="MXJ9" s="464"/>
      <c r="MXK9" s="225"/>
      <c r="MXL9" s="226"/>
      <c r="MXM9" s="227"/>
      <c r="MXN9" s="223"/>
      <c r="MXO9" s="224"/>
      <c r="MXP9" s="464"/>
      <c r="MXQ9" s="464"/>
      <c r="MXR9" s="464"/>
      <c r="MXS9" s="225"/>
      <c r="MXT9" s="226"/>
      <c r="MXU9" s="227"/>
      <c r="MXV9" s="223"/>
      <c r="MXW9" s="224"/>
      <c r="MXX9" s="464"/>
      <c r="MXY9" s="464"/>
      <c r="MXZ9" s="464"/>
      <c r="MYA9" s="225"/>
      <c r="MYB9" s="226"/>
      <c r="MYC9" s="227"/>
      <c r="MYD9" s="223"/>
      <c r="MYE9" s="224"/>
      <c r="MYF9" s="464"/>
      <c r="MYG9" s="464"/>
      <c r="MYH9" s="464"/>
      <c r="MYI9" s="225"/>
      <c r="MYJ9" s="226"/>
      <c r="MYK9" s="227"/>
      <c r="MYL9" s="223"/>
      <c r="MYM9" s="224"/>
      <c r="MYN9" s="464"/>
      <c r="MYO9" s="464"/>
      <c r="MYP9" s="464"/>
      <c r="MYQ9" s="225"/>
      <c r="MYR9" s="226"/>
      <c r="MYS9" s="227"/>
      <c r="MYT9" s="223"/>
      <c r="MYU9" s="224"/>
      <c r="MYV9" s="464"/>
      <c r="MYW9" s="464"/>
      <c r="MYX9" s="464"/>
      <c r="MYY9" s="225"/>
      <c r="MYZ9" s="226"/>
      <c r="MZA9" s="227"/>
      <c r="MZB9" s="223"/>
      <c r="MZC9" s="224"/>
      <c r="MZD9" s="464"/>
      <c r="MZE9" s="464"/>
      <c r="MZF9" s="464"/>
      <c r="MZG9" s="225"/>
      <c r="MZH9" s="226"/>
      <c r="MZI9" s="227"/>
      <c r="MZJ9" s="223"/>
      <c r="MZK9" s="224"/>
      <c r="MZL9" s="464"/>
      <c r="MZM9" s="464"/>
      <c r="MZN9" s="464"/>
      <c r="MZO9" s="225"/>
      <c r="MZP9" s="226"/>
      <c r="MZQ9" s="227"/>
      <c r="MZR9" s="223"/>
      <c r="MZS9" s="224"/>
      <c r="MZT9" s="464"/>
      <c r="MZU9" s="464"/>
      <c r="MZV9" s="464"/>
      <c r="MZW9" s="225"/>
      <c r="MZX9" s="226"/>
      <c r="MZY9" s="227"/>
      <c r="MZZ9" s="223"/>
      <c r="NAA9" s="224"/>
      <c r="NAB9" s="464"/>
      <c r="NAC9" s="464"/>
      <c r="NAD9" s="464"/>
      <c r="NAE9" s="225"/>
      <c r="NAF9" s="226"/>
      <c r="NAG9" s="227"/>
      <c r="NAH9" s="223"/>
      <c r="NAI9" s="224"/>
      <c r="NAJ9" s="464"/>
      <c r="NAK9" s="464"/>
      <c r="NAL9" s="464"/>
      <c r="NAM9" s="225"/>
      <c r="NAN9" s="226"/>
      <c r="NAO9" s="227"/>
      <c r="NAP9" s="223"/>
      <c r="NAQ9" s="224"/>
      <c r="NAR9" s="464"/>
      <c r="NAS9" s="464"/>
      <c r="NAT9" s="464"/>
      <c r="NAU9" s="225"/>
      <c r="NAV9" s="226"/>
      <c r="NAW9" s="227"/>
      <c r="NAX9" s="223"/>
      <c r="NAY9" s="224"/>
      <c r="NAZ9" s="464"/>
      <c r="NBA9" s="464"/>
      <c r="NBB9" s="464"/>
      <c r="NBC9" s="225"/>
      <c r="NBD9" s="226"/>
      <c r="NBE9" s="227"/>
      <c r="NBF9" s="223"/>
      <c r="NBG9" s="224"/>
      <c r="NBH9" s="464"/>
      <c r="NBI9" s="464"/>
      <c r="NBJ9" s="464"/>
      <c r="NBK9" s="225"/>
      <c r="NBL9" s="226"/>
      <c r="NBM9" s="227"/>
      <c r="NBN9" s="223"/>
      <c r="NBO9" s="224"/>
      <c r="NBP9" s="464"/>
      <c r="NBQ9" s="464"/>
      <c r="NBR9" s="464"/>
      <c r="NBS9" s="225"/>
      <c r="NBT9" s="226"/>
      <c r="NBU9" s="227"/>
      <c r="NBV9" s="223"/>
      <c r="NBW9" s="224"/>
      <c r="NBX9" s="464"/>
      <c r="NBY9" s="464"/>
      <c r="NBZ9" s="464"/>
      <c r="NCA9" s="225"/>
      <c r="NCB9" s="226"/>
      <c r="NCC9" s="227"/>
      <c r="NCD9" s="223"/>
      <c r="NCE9" s="224"/>
      <c r="NCF9" s="464"/>
      <c r="NCG9" s="464"/>
      <c r="NCH9" s="464"/>
      <c r="NCI9" s="225"/>
      <c r="NCJ9" s="226"/>
      <c r="NCK9" s="227"/>
      <c r="NCL9" s="223"/>
      <c r="NCM9" s="224"/>
      <c r="NCN9" s="464"/>
      <c r="NCO9" s="464"/>
      <c r="NCP9" s="464"/>
      <c r="NCQ9" s="225"/>
      <c r="NCR9" s="226"/>
      <c r="NCS9" s="227"/>
      <c r="NCT9" s="223"/>
      <c r="NCU9" s="224"/>
      <c r="NCV9" s="464"/>
      <c r="NCW9" s="464"/>
      <c r="NCX9" s="464"/>
      <c r="NCY9" s="225"/>
      <c r="NCZ9" s="226"/>
      <c r="NDA9" s="227"/>
      <c r="NDB9" s="223"/>
      <c r="NDC9" s="224"/>
      <c r="NDD9" s="464"/>
      <c r="NDE9" s="464"/>
      <c r="NDF9" s="464"/>
      <c r="NDG9" s="225"/>
      <c r="NDH9" s="226"/>
      <c r="NDI9" s="227"/>
      <c r="NDJ9" s="223"/>
      <c r="NDK9" s="224"/>
      <c r="NDL9" s="464"/>
      <c r="NDM9" s="464"/>
      <c r="NDN9" s="464"/>
      <c r="NDO9" s="225"/>
      <c r="NDP9" s="226"/>
      <c r="NDQ9" s="227"/>
      <c r="NDR9" s="223"/>
      <c r="NDS9" s="224"/>
      <c r="NDT9" s="464"/>
      <c r="NDU9" s="464"/>
      <c r="NDV9" s="464"/>
      <c r="NDW9" s="225"/>
      <c r="NDX9" s="226"/>
      <c r="NDY9" s="227"/>
      <c r="NDZ9" s="223"/>
      <c r="NEA9" s="224"/>
      <c r="NEB9" s="464"/>
      <c r="NEC9" s="464"/>
      <c r="NED9" s="464"/>
      <c r="NEE9" s="225"/>
      <c r="NEF9" s="226"/>
      <c r="NEG9" s="227"/>
      <c r="NEH9" s="223"/>
      <c r="NEI9" s="224"/>
      <c r="NEJ9" s="464"/>
      <c r="NEK9" s="464"/>
      <c r="NEL9" s="464"/>
      <c r="NEM9" s="225"/>
      <c r="NEN9" s="226"/>
      <c r="NEO9" s="227"/>
      <c r="NEP9" s="223"/>
      <c r="NEQ9" s="224"/>
      <c r="NER9" s="464"/>
      <c r="NES9" s="464"/>
      <c r="NET9" s="464"/>
      <c r="NEU9" s="225"/>
      <c r="NEV9" s="226"/>
      <c r="NEW9" s="227"/>
      <c r="NEX9" s="223"/>
      <c r="NEY9" s="224"/>
      <c r="NEZ9" s="464"/>
      <c r="NFA9" s="464"/>
      <c r="NFB9" s="464"/>
      <c r="NFC9" s="225"/>
      <c r="NFD9" s="226"/>
      <c r="NFE9" s="227"/>
      <c r="NFF9" s="223"/>
      <c r="NFG9" s="224"/>
      <c r="NFH9" s="464"/>
      <c r="NFI9" s="464"/>
      <c r="NFJ9" s="464"/>
      <c r="NFK9" s="225"/>
      <c r="NFL9" s="226"/>
      <c r="NFM9" s="227"/>
      <c r="NFN9" s="223"/>
      <c r="NFO9" s="224"/>
      <c r="NFP9" s="464"/>
      <c r="NFQ9" s="464"/>
      <c r="NFR9" s="464"/>
      <c r="NFS9" s="225"/>
      <c r="NFT9" s="226"/>
      <c r="NFU9" s="227"/>
      <c r="NFV9" s="223"/>
      <c r="NFW9" s="224"/>
      <c r="NFX9" s="464"/>
      <c r="NFY9" s="464"/>
      <c r="NFZ9" s="464"/>
      <c r="NGA9" s="225"/>
      <c r="NGB9" s="226"/>
      <c r="NGC9" s="227"/>
      <c r="NGD9" s="223"/>
      <c r="NGE9" s="224"/>
      <c r="NGF9" s="464"/>
      <c r="NGG9" s="464"/>
      <c r="NGH9" s="464"/>
      <c r="NGI9" s="225"/>
      <c r="NGJ9" s="226"/>
      <c r="NGK9" s="227"/>
      <c r="NGL9" s="223"/>
      <c r="NGM9" s="224"/>
      <c r="NGN9" s="464"/>
      <c r="NGO9" s="464"/>
      <c r="NGP9" s="464"/>
      <c r="NGQ9" s="225"/>
      <c r="NGR9" s="226"/>
      <c r="NGS9" s="227"/>
      <c r="NGT9" s="223"/>
      <c r="NGU9" s="224"/>
      <c r="NGV9" s="464"/>
      <c r="NGW9" s="464"/>
      <c r="NGX9" s="464"/>
      <c r="NGY9" s="225"/>
      <c r="NGZ9" s="226"/>
      <c r="NHA9" s="227"/>
      <c r="NHB9" s="223"/>
      <c r="NHC9" s="224"/>
      <c r="NHD9" s="464"/>
      <c r="NHE9" s="464"/>
      <c r="NHF9" s="464"/>
      <c r="NHG9" s="225"/>
      <c r="NHH9" s="226"/>
      <c r="NHI9" s="227"/>
      <c r="NHJ9" s="223"/>
      <c r="NHK9" s="224"/>
      <c r="NHL9" s="464"/>
      <c r="NHM9" s="464"/>
      <c r="NHN9" s="464"/>
      <c r="NHO9" s="225"/>
      <c r="NHP9" s="226"/>
      <c r="NHQ9" s="227"/>
      <c r="NHR9" s="223"/>
      <c r="NHS9" s="224"/>
      <c r="NHT9" s="464"/>
      <c r="NHU9" s="464"/>
      <c r="NHV9" s="464"/>
      <c r="NHW9" s="225"/>
      <c r="NHX9" s="226"/>
      <c r="NHY9" s="227"/>
      <c r="NHZ9" s="223"/>
      <c r="NIA9" s="224"/>
      <c r="NIB9" s="464"/>
      <c r="NIC9" s="464"/>
      <c r="NID9" s="464"/>
      <c r="NIE9" s="225"/>
      <c r="NIF9" s="226"/>
      <c r="NIG9" s="227"/>
      <c r="NIH9" s="223"/>
      <c r="NII9" s="224"/>
      <c r="NIJ9" s="464"/>
      <c r="NIK9" s="464"/>
      <c r="NIL9" s="464"/>
      <c r="NIM9" s="225"/>
      <c r="NIN9" s="226"/>
      <c r="NIO9" s="227"/>
      <c r="NIP9" s="223"/>
      <c r="NIQ9" s="224"/>
      <c r="NIR9" s="464"/>
      <c r="NIS9" s="464"/>
      <c r="NIT9" s="464"/>
      <c r="NIU9" s="225"/>
      <c r="NIV9" s="226"/>
      <c r="NIW9" s="227"/>
      <c r="NIX9" s="223"/>
      <c r="NIY9" s="224"/>
      <c r="NIZ9" s="464"/>
      <c r="NJA9" s="464"/>
      <c r="NJB9" s="464"/>
      <c r="NJC9" s="225"/>
      <c r="NJD9" s="226"/>
      <c r="NJE9" s="227"/>
      <c r="NJF9" s="223"/>
      <c r="NJG9" s="224"/>
      <c r="NJH9" s="464"/>
      <c r="NJI9" s="464"/>
      <c r="NJJ9" s="464"/>
      <c r="NJK9" s="225"/>
      <c r="NJL9" s="226"/>
      <c r="NJM9" s="227"/>
      <c r="NJN9" s="223"/>
      <c r="NJO9" s="224"/>
      <c r="NJP9" s="464"/>
      <c r="NJQ9" s="464"/>
      <c r="NJR9" s="464"/>
      <c r="NJS9" s="225"/>
      <c r="NJT9" s="226"/>
      <c r="NJU9" s="227"/>
      <c r="NJV9" s="223"/>
      <c r="NJW9" s="224"/>
      <c r="NJX9" s="464"/>
      <c r="NJY9" s="464"/>
      <c r="NJZ9" s="464"/>
      <c r="NKA9" s="225"/>
      <c r="NKB9" s="226"/>
      <c r="NKC9" s="227"/>
      <c r="NKD9" s="223"/>
      <c r="NKE9" s="224"/>
      <c r="NKF9" s="464"/>
      <c r="NKG9" s="464"/>
      <c r="NKH9" s="464"/>
      <c r="NKI9" s="225"/>
      <c r="NKJ9" s="226"/>
      <c r="NKK9" s="227"/>
      <c r="NKL9" s="223"/>
      <c r="NKM9" s="224"/>
      <c r="NKN9" s="464"/>
      <c r="NKO9" s="464"/>
      <c r="NKP9" s="464"/>
      <c r="NKQ9" s="225"/>
      <c r="NKR9" s="226"/>
      <c r="NKS9" s="227"/>
      <c r="NKT9" s="223"/>
      <c r="NKU9" s="224"/>
      <c r="NKV9" s="464"/>
      <c r="NKW9" s="464"/>
      <c r="NKX9" s="464"/>
      <c r="NKY9" s="225"/>
      <c r="NKZ9" s="226"/>
      <c r="NLA9" s="227"/>
      <c r="NLB9" s="223"/>
      <c r="NLC9" s="224"/>
      <c r="NLD9" s="464"/>
      <c r="NLE9" s="464"/>
      <c r="NLF9" s="464"/>
      <c r="NLG9" s="225"/>
      <c r="NLH9" s="226"/>
      <c r="NLI9" s="227"/>
      <c r="NLJ9" s="223"/>
      <c r="NLK9" s="224"/>
      <c r="NLL9" s="464"/>
      <c r="NLM9" s="464"/>
      <c r="NLN9" s="464"/>
      <c r="NLO9" s="225"/>
      <c r="NLP9" s="226"/>
      <c r="NLQ9" s="227"/>
      <c r="NLR9" s="223"/>
      <c r="NLS9" s="224"/>
      <c r="NLT9" s="464"/>
      <c r="NLU9" s="464"/>
      <c r="NLV9" s="464"/>
      <c r="NLW9" s="225"/>
      <c r="NLX9" s="226"/>
      <c r="NLY9" s="227"/>
      <c r="NLZ9" s="223"/>
      <c r="NMA9" s="224"/>
      <c r="NMB9" s="464"/>
      <c r="NMC9" s="464"/>
      <c r="NMD9" s="464"/>
      <c r="NME9" s="225"/>
      <c r="NMF9" s="226"/>
      <c r="NMG9" s="227"/>
      <c r="NMH9" s="223"/>
      <c r="NMI9" s="224"/>
      <c r="NMJ9" s="464"/>
      <c r="NMK9" s="464"/>
      <c r="NML9" s="464"/>
      <c r="NMM9" s="225"/>
      <c r="NMN9" s="226"/>
      <c r="NMO9" s="227"/>
      <c r="NMP9" s="223"/>
      <c r="NMQ9" s="224"/>
      <c r="NMR9" s="464"/>
      <c r="NMS9" s="464"/>
      <c r="NMT9" s="464"/>
      <c r="NMU9" s="225"/>
      <c r="NMV9" s="226"/>
      <c r="NMW9" s="227"/>
      <c r="NMX9" s="223"/>
      <c r="NMY9" s="224"/>
      <c r="NMZ9" s="464"/>
      <c r="NNA9" s="464"/>
      <c r="NNB9" s="464"/>
      <c r="NNC9" s="225"/>
      <c r="NND9" s="226"/>
      <c r="NNE9" s="227"/>
      <c r="NNF9" s="223"/>
      <c r="NNG9" s="224"/>
      <c r="NNH9" s="464"/>
      <c r="NNI9" s="464"/>
      <c r="NNJ9" s="464"/>
      <c r="NNK9" s="225"/>
      <c r="NNL9" s="226"/>
      <c r="NNM9" s="227"/>
      <c r="NNN9" s="223"/>
      <c r="NNO9" s="224"/>
      <c r="NNP9" s="464"/>
      <c r="NNQ9" s="464"/>
      <c r="NNR9" s="464"/>
      <c r="NNS9" s="225"/>
      <c r="NNT9" s="226"/>
      <c r="NNU9" s="227"/>
      <c r="NNV9" s="223"/>
      <c r="NNW9" s="224"/>
      <c r="NNX9" s="464"/>
      <c r="NNY9" s="464"/>
      <c r="NNZ9" s="464"/>
      <c r="NOA9" s="225"/>
      <c r="NOB9" s="226"/>
      <c r="NOC9" s="227"/>
      <c r="NOD9" s="223"/>
      <c r="NOE9" s="224"/>
      <c r="NOF9" s="464"/>
      <c r="NOG9" s="464"/>
      <c r="NOH9" s="464"/>
      <c r="NOI9" s="225"/>
      <c r="NOJ9" s="226"/>
      <c r="NOK9" s="227"/>
      <c r="NOL9" s="223"/>
      <c r="NOM9" s="224"/>
      <c r="NON9" s="464"/>
      <c r="NOO9" s="464"/>
      <c r="NOP9" s="464"/>
      <c r="NOQ9" s="225"/>
      <c r="NOR9" s="226"/>
      <c r="NOS9" s="227"/>
      <c r="NOT9" s="223"/>
      <c r="NOU9" s="224"/>
      <c r="NOV9" s="464"/>
      <c r="NOW9" s="464"/>
      <c r="NOX9" s="464"/>
      <c r="NOY9" s="225"/>
      <c r="NOZ9" s="226"/>
      <c r="NPA9" s="227"/>
      <c r="NPB9" s="223"/>
      <c r="NPC9" s="224"/>
      <c r="NPD9" s="464"/>
      <c r="NPE9" s="464"/>
      <c r="NPF9" s="464"/>
      <c r="NPG9" s="225"/>
      <c r="NPH9" s="226"/>
      <c r="NPI9" s="227"/>
      <c r="NPJ9" s="223"/>
      <c r="NPK9" s="224"/>
      <c r="NPL9" s="464"/>
      <c r="NPM9" s="464"/>
      <c r="NPN9" s="464"/>
      <c r="NPO9" s="225"/>
      <c r="NPP9" s="226"/>
      <c r="NPQ9" s="227"/>
      <c r="NPR9" s="223"/>
      <c r="NPS9" s="224"/>
      <c r="NPT9" s="464"/>
      <c r="NPU9" s="464"/>
      <c r="NPV9" s="464"/>
      <c r="NPW9" s="225"/>
      <c r="NPX9" s="226"/>
      <c r="NPY9" s="227"/>
      <c r="NPZ9" s="223"/>
      <c r="NQA9" s="224"/>
      <c r="NQB9" s="464"/>
      <c r="NQC9" s="464"/>
      <c r="NQD9" s="464"/>
      <c r="NQE9" s="225"/>
      <c r="NQF9" s="226"/>
      <c r="NQG9" s="227"/>
      <c r="NQH9" s="223"/>
      <c r="NQI9" s="224"/>
      <c r="NQJ9" s="464"/>
      <c r="NQK9" s="464"/>
      <c r="NQL9" s="464"/>
      <c r="NQM9" s="225"/>
      <c r="NQN9" s="226"/>
      <c r="NQO9" s="227"/>
      <c r="NQP9" s="223"/>
      <c r="NQQ9" s="224"/>
      <c r="NQR9" s="464"/>
      <c r="NQS9" s="464"/>
      <c r="NQT9" s="464"/>
      <c r="NQU9" s="225"/>
      <c r="NQV9" s="226"/>
      <c r="NQW9" s="227"/>
      <c r="NQX9" s="223"/>
      <c r="NQY9" s="224"/>
      <c r="NQZ9" s="464"/>
      <c r="NRA9" s="464"/>
      <c r="NRB9" s="464"/>
      <c r="NRC9" s="225"/>
      <c r="NRD9" s="226"/>
      <c r="NRE9" s="227"/>
      <c r="NRF9" s="223"/>
      <c r="NRG9" s="224"/>
      <c r="NRH9" s="464"/>
      <c r="NRI9" s="464"/>
      <c r="NRJ9" s="464"/>
      <c r="NRK9" s="225"/>
      <c r="NRL9" s="226"/>
      <c r="NRM9" s="227"/>
      <c r="NRN9" s="223"/>
      <c r="NRO9" s="224"/>
      <c r="NRP9" s="464"/>
      <c r="NRQ9" s="464"/>
      <c r="NRR9" s="464"/>
      <c r="NRS9" s="225"/>
      <c r="NRT9" s="226"/>
      <c r="NRU9" s="227"/>
      <c r="NRV9" s="223"/>
      <c r="NRW9" s="224"/>
      <c r="NRX9" s="464"/>
      <c r="NRY9" s="464"/>
      <c r="NRZ9" s="464"/>
      <c r="NSA9" s="225"/>
      <c r="NSB9" s="226"/>
      <c r="NSC9" s="227"/>
      <c r="NSD9" s="223"/>
      <c r="NSE9" s="224"/>
      <c r="NSF9" s="464"/>
      <c r="NSG9" s="464"/>
      <c r="NSH9" s="464"/>
      <c r="NSI9" s="225"/>
      <c r="NSJ9" s="226"/>
      <c r="NSK9" s="227"/>
      <c r="NSL9" s="223"/>
      <c r="NSM9" s="224"/>
      <c r="NSN9" s="464"/>
      <c r="NSO9" s="464"/>
      <c r="NSP9" s="464"/>
      <c r="NSQ9" s="225"/>
      <c r="NSR9" s="226"/>
      <c r="NSS9" s="227"/>
      <c r="NST9" s="223"/>
      <c r="NSU9" s="224"/>
      <c r="NSV9" s="464"/>
      <c r="NSW9" s="464"/>
      <c r="NSX9" s="464"/>
      <c r="NSY9" s="225"/>
      <c r="NSZ9" s="226"/>
      <c r="NTA9" s="227"/>
      <c r="NTB9" s="223"/>
      <c r="NTC9" s="224"/>
      <c r="NTD9" s="464"/>
      <c r="NTE9" s="464"/>
      <c r="NTF9" s="464"/>
      <c r="NTG9" s="225"/>
      <c r="NTH9" s="226"/>
      <c r="NTI9" s="227"/>
      <c r="NTJ9" s="223"/>
      <c r="NTK9" s="224"/>
      <c r="NTL9" s="464"/>
      <c r="NTM9" s="464"/>
      <c r="NTN9" s="464"/>
      <c r="NTO9" s="225"/>
      <c r="NTP9" s="226"/>
      <c r="NTQ9" s="227"/>
      <c r="NTR9" s="223"/>
      <c r="NTS9" s="224"/>
      <c r="NTT9" s="464"/>
      <c r="NTU9" s="464"/>
      <c r="NTV9" s="464"/>
      <c r="NTW9" s="225"/>
      <c r="NTX9" s="226"/>
      <c r="NTY9" s="227"/>
      <c r="NTZ9" s="223"/>
      <c r="NUA9" s="224"/>
      <c r="NUB9" s="464"/>
      <c r="NUC9" s="464"/>
      <c r="NUD9" s="464"/>
      <c r="NUE9" s="225"/>
      <c r="NUF9" s="226"/>
      <c r="NUG9" s="227"/>
      <c r="NUH9" s="223"/>
      <c r="NUI9" s="224"/>
      <c r="NUJ9" s="464"/>
      <c r="NUK9" s="464"/>
      <c r="NUL9" s="464"/>
      <c r="NUM9" s="225"/>
      <c r="NUN9" s="226"/>
      <c r="NUO9" s="227"/>
      <c r="NUP9" s="223"/>
      <c r="NUQ9" s="224"/>
      <c r="NUR9" s="464"/>
      <c r="NUS9" s="464"/>
      <c r="NUT9" s="464"/>
      <c r="NUU9" s="225"/>
      <c r="NUV9" s="226"/>
      <c r="NUW9" s="227"/>
      <c r="NUX9" s="223"/>
      <c r="NUY9" s="224"/>
      <c r="NUZ9" s="464"/>
      <c r="NVA9" s="464"/>
      <c r="NVB9" s="464"/>
      <c r="NVC9" s="225"/>
      <c r="NVD9" s="226"/>
      <c r="NVE9" s="227"/>
      <c r="NVF9" s="223"/>
      <c r="NVG9" s="224"/>
      <c r="NVH9" s="464"/>
      <c r="NVI9" s="464"/>
      <c r="NVJ9" s="464"/>
      <c r="NVK9" s="225"/>
      <c r="NVL9" s="226"/>
      <c r="NVM9" s="227"/>
      <c r="NVN9" s="223"/>
      <c r="NVO9" s="224"/>
      <c r="NVP9" s="464"/>
      <c r="NVQ9" s="464"/>
      <c r="NVR9" s="464"/>
      <c r="NVS9" s="225"/>
      <c r="NVT9" s="226"/>
      <c r="NVU9" s="227"/>
      <c r="NVV9" s="223"/>
      <c r="NVW9" s="224"/>
      <c r="NVX9" s="464"/>
      <c r="NVY9" s="464"/>
      <c r="NVZ9" s="464"/>
      <c r="NWA9" s="225"/>
      <c r="NWB9" s="226"/>
      <c r="NWC9" s="227"/>
      <c r="NWD9" s="223"/>
      <c r="NWE9" s="224"/>
      <c r="NWF9" s="464"/>
      <c r="NWG9" s="464"/>
      <c r="NWH9" s="464"/>
      <c r="NWI9" s="225"/>
      <c r="NWJ9" s="226"/>
      <c r="NWK9" s="227"/>
      <c r="NWL9" s="223"/>
      <c r="NWM9" s="224"/>
      <c r="NWN9" s="464"/>
      <c r="NWO9" s="464"/>
      <c r="NWP9" s="464"/>
      <c r="NWQ9" s="225"/>
      <c r="NWR9" s="226"/>
      <c r="NWS9" s="227"/>
      <c r="NWT9" s="223"/>
      <c r="NWU9" s="224"/>
      <c r="NWV9" s="464"/>
      <c r="NWW9" s="464"/>
      <c r="NWX9" s="464"/>
      <c r="NWY9" s="225"/>
      <c r="NWZ9" s="226"/>
      <c r="NXA9" s="227"/>
      <c r="NXB9" s="223"/>
      <c r="NXC9" s="224"/>
      <c r="NXD9" s="464"/>
      <c r="NXE9" s="464"/>
      <c r="NXF9" s="464"/>
      <c r="NXG9" s="225"/>
      <c r="NXH9" s="226"/>
      <c r="NXI9" s="227"/>
      <c r="NXJ9" s="223"/>
      <c r="NXK9" s="224"/>
      <c r="NXL9" s="464"/>
      <c r="NXM9" s="464"/>
      <c r="NXN9" s="464"/>
      <c r="NXO9" s="225"/>
      <c r="NXP9" s="226"/>
      <c r="NXQ9" s="227"/>
      <c r="NXR9" s="223"/>
      <c r="NXS9" s="224"/>
      <c r="NXT9" s="464"/>
      <c r="NXU9" s="464"/>
      <c r="NXV9" s="464"/>
      <c r="NXW9" s="225"/>
      <c r="NXX9" s="226"/>
      <c r="NXY9" s="227"/>
      <c r="NXZ9" s="223"/>
      <c r="NYA9" s="224"/>
      <c r="NYB9" s="464"/>
      <c r="NYC9" s="464"/>
      <c r="NYD9" s="464"/>
      <c r="NYE9" s="225"/>
      <c r="NYF9" s="226"/>
      <c r="NYG9" s="227"/>
      <c r="NYH9" s="223"/>
      <c r="NYI9" s="224"/>
      <c r="NYJ9" s="464"/>
      <c r="NYK9" s="464"/>
      <c r="NYL9" s="464"/>
      <c r="NYM9" s="225"/>
      <c r="NYN9" s="226"/>
      <c r="NYO9" s="227"/>
      <c r="NYP9" s="223"/>
      <c r="NYQ9" s="224"/>
      <c r="NYR9" s="464"/>
      <c r="NYS9" s="464"/>
      <c r="NYT9" s="464"/>
      <c r="NYU9" s="225"/>
      <c r="NYV9" s="226"/>
      <c r="NYW9" s="227"/>
      <c r="NYX9" s="223"/>
      <c r="NYY9" s="224"/>
      <c r="NYZ9" s="464"/>
      <c r="NZA9" s="464"/>
      <c r="NZB9" s="464"/>
      <c r="NZC9" s="225"/>
      <c r="NZD9" s="226"/>
      <c r="NZE9" s="227"/>
      <c r="NZF9" s="223"/>
      <c r="NZG9" s="224"/>
      <c r="NZH9" s="464"/>
      <c r="NZI9" s="464"/>
      <c r="NZJ9" s="464"/>
      <c r="NZK9" s="225"/>
      <c r="NZL9" s="226"/>
      <c r="NZM9" s="227"/>
      <c r="NZN9" s="223"/>
      <c r="NZO9" s="224"/>
      <c r="NZP9" s="464"/>
      <c r="NZQ9" s="464"/>
      <c r="NZR9" s="464"/>
      <c r="NZS9" s="225"/>
      <c r="NZT9" s="226"/>
      <c r="NZU9" s="227"/>
      <c r="NZV9" s="223"/>
      <c r="NZW9" s="224"/>
      <c r="NZX9" s="464"/>
      <c r="NZY9" s="464"/>
      <c r="NZZ9" s="464"/>
      <c r="OAA9" s="225"/>
      <c r="OAB9" s="226"/>
      <c r="OAC9" s="227"/>
      <c r="OAD9" s="223"/>
      <c r="OAE9" s="224"/>
      <c r="OAF9" s="464"/>
      <c r="OAG9" s="464"/>
      <c r="OAH9" s="464"/>
      <c r="OAI9" s="225"/>
      <c r="OAJ9" s="226"/>
      <c r="OAK9" s="227"/>
      <c r="OAL9" s="223"/>
      <c r="OAM9" s="224"/>
      <c r="OAN9" s="464"/>
      <c r="OAO9" s="464"/>
      <c r="OAP9" s="464"/>
      <c r="OAQ9" s="225"/>
      <c r="OAR9" s="226"/>
      <c r="OAS9" s="227"/>
      <c r="OAT9" s="223"/>
      <c r="OAU9" s="224"/>
      <c r="OAV9" s="464"/>
      <c r="OAW9" s="464"/>
      <c r="OAX9" s="464"/>
      <c r="OAY9" s="225"/>
      <c r="OAZ9" s="226"/>
      <c r="OBA9" s="227"/>
      <c r="OBB9" s="223"/>
      <c r="OBC9" s="224"/>
      <c r="OBD9" s="464"/>
      <c r="OBE9" s="464"/>
      <c r="OBF9" s="464"/>
      <c r="OBG9" s="225"/>
      <c r="OBH9" s="226"/>
      <c r="OBI9" s="227"/>
      <c r="OBJ9" s="223"/>
      <c r="OBK9" s="224"/>
      <c r="OBL9" s="464"/>
      <c r="OBM9" s="464"/>
      <c r="OBN9" s="464"/>
      <c r="OBO9" s="225"/>
      <c r="OBP9" s="226"/>
      <c r="OBQ9" s="227"/>
      <c r="OBR9" s="223"/>
      <c r="OBS9" s="224"/>
      <c r="OBT9" s="464"/>
      <c r="OBU9" s="464"/>
      <c r="OBV9" s="464"/>
      <c r="OBW9" s="225"/>
      <c r="OBX9" s="226"/>
      <c r="OBY9" s="227"/>
      <c r="OBZ9" s="223"/>
      <c r="OCA9" s="224"/>
      <c r="OCB9" s="464"/>
      <c r="OCC9" s="464"/>
      <c r="OCD9" s="464"/>
      <c r="OCE9" s="225"/>
      <c r="OCF9" s="226"/>
      <c r="OCG9" s="227"/>
      <c r="OCH9" s="223"/>
      <c r="OCI9" s="224"/>
      <c r="OCJ9" s="464"/>
      <c r="OCK9" s="464"/>
      <c r="OCL9" s="464"/>
      <c r="OCM9" s="225"/>
      <c r="OCN9" s="226"/>
      <c r="OCO9" s="227"/>
      <c r="OCP9" s="223"/>
      <c r="OCQ9" s="224"/>
      <c r="OCR9" s="464"/>
      <c r="OCS9" s="464"/>
      <c r="OCT9" s="464"/>
      <c r="OCU9" s="225"/>
      <c r="OCV9" s="226"/>
      <c r="OCW9" s="227"/>
      <c r="OCX9" s="223"/>
      <c r="OCY9" s="224"/>
      <c r="OCZ9" s="464"/>
      <c r="ODA9" s="464"/>
      <c r="ODB9" s="464"/>
      <c r="ODC9" s="225"/>
      <c r="ODD9" s="226"/>
      <c r="ODE9" s="227"/>
      <c r="ODF9" s="223"/>
      <c r="ODG9" s="224"/>
      <c r="ODH9" s="464"/>
      <c r="ODI9" s="464"/>
      <c r="ODJ9" s="464"/>
      <c r="ODK9" s="225"/>
      <c r="ODL9" s="226"/>
      <c r="ODM9" s="227"/>
      <c r="ODN9" s="223"/>
      <c r="ODO9" s="224"/>
      <c r="ODP9" s="464"/>
      <c r="ODQ9" s="464"/>
      <c r="ODR9" s="464"/>
      <c r="ODS9" s="225"/>
      <c r="ODT9" s="226"/>
      <c r="ODU9" s="227"/>
      <c r="ODV9" s="223"/>
      <c r="ODW9" s="224"/>
      <c r="ODX9" s="464"/>
      <c r="ODY9" s="464"/>
      <c r="ODZ9" s="464"/>
      <c r="OEA9" s="225"/>
      <c r="OEB9" s="226"/>
      <c r="OEC9" s="227"/>
      <c r="OED9" s="223"/>
      <c r="OEE9" s="224"/>
      <c r="OEF9" s="464"/>
      <c r="OEG9" s="464"/>
      <c r="OEH9" s="464"/>
      <c r="OEI9" s="225"/>
      <c r="OEJ9" s="226"/>
      <c r="OEK9" s="227"/>
      <c r="OEL9" s="223"/>
      <c r="OEM9" s="224"/>
      <c r="OEN9" s="464"/>
      <c r="OEO9" s="464"/>
      <c r="OEP9" s="464"/>
      <c r="OEQ9" s="225"/>
      <c r="OER9" s="226"/>
      <c r="OES9" s="227"/>
      <c r="OET9" s="223"/>
      <c r="OEU9" s="224"/>
      <c r="OEV9" s="464"/>
      <c r="OEW9" s="464"/>
      <c r="OEX9" s="464"/>
      <c r="OEY9" s="225"/>
      <c r="OEZ9" s="226"/>
      <c r="OFA9" s="227"/>
      <c r="OFB9" s="223"/>
      <c r="OFC9" s="224"/>
      <c r="OFD9" s="464"/>
      <c r="OFE9" s="464"/>
      <c r="OFF9" s="464"/>
      <c r="OFG9" s="225"/>
      <c r="OFH9" s="226"/>
      <c r="OFI9" s="227"/>
      <c r="OFJ9" s="223"/>
      <c r="OFK9" s="224"/>
      <c r="OFL9" s="464"/>
      <c r="OFM9" s="464"/>
      <c r="OFN9" s="464"/>
      <c r="OFO9" s="225"/>
      <c r="OFP9" s="226"/>
      <c r="OFQ9" s="227"/>
      <c r="OFR9" s="223"/>
      <c r="OFS9" s="224"/>
      <c r="OFT9" s="464"/>
      <c r="OFU9" s="464"/>
      <c r="OFV9" s="464"/>
      <c r="OFW9" s="225"/>
      <c r="OFX9" s="226"/>
      <c r="OFY9" s="227"/>
      <c r="OFZ9" s="223"/>
      <c r="OGA9" s="224"/>
      <c r="OGB9" s="464"/>
      <c r="OGC9" s="464"/>
      <c r="OGD9" s="464"/>
      <c r="OGE9" s="225"/>
      <c r="OGF9" s="226"/>
      <c r="OGG9" s="227"/>
      <c r="OGH9" s="223"/>
      <c r="OGI9" s="224"/>
      <c r="OGJ9" s="464"/>
      <c r="OGK9" s="464"/>
      <c r="OGL9" s="464"/>
      <c r="OGM9" s="225"/>
      <c r="OGN9" s="226"/>
      <c r="OGO9" s="227"/>
      <c r="OGP9" s="223"/>
      <c r="OGQ9" s="224"/>
      <c r="OGR9" s="464"/>
      <c r="OGS9" s="464"/>
      <c r="OGT9" s="464"/>
      <c r="OGU9" s="225"/>
      <c r="OGV9" s="226"/>
      <c r="OGW9" s="227"/>
      <c r="OGX9" s="223"/>
      <c r="OGY9" s="224"/>
      <c r="OGZ9" s="464"/>
      <c r="OHA9" s="464"/>
      <c r="OHB9" s="464"/>
      <c r="OHC9" s="225"/>
      <c r="OHD9" s="226"/>
      <c r="OHE9" s="227"/>
      <c r="OHF9" s="223"/>
      <c r="OHG9" s="224"/>
      <c r="OHH9" s="464"/>
      <c r="OHI9" s="464"/>
      <c r="OHJ9" s="464"/>
      <c r="OHK9" s="225"/>
      <c r="OHL9" s="226"/>
      <c r="OHM9" s="227"/>
      <c r="OHN9" s="223"/>
      <c r="OHO9" s="224"/>
      <c r="OHP9" s="464"/>
      <c r="OHQ9" s="464"/>
      <c r="OHR9" s="464"/>
      <c r="OHS9" s="225"/>
      <c r="OHT9" s="226"/>
      <c r="OHU9" s="227"/>
      <c r="OHV9" s="223"/>
      <c r="OHW9" s="224"/>
      <c r="OHX9" s="464"/>
      <c r="OHY9" s="464"/>
      <c r="OHZ9" s="464"/>
      <c r="OIA9" s="225"/>
      <c r="OIB9" s="226"/>
      <c r="OIC9" s="227"/>
      <c r="OID9" s="223"/>
      <c r="OIE9" s="224"/>
      <c r="OIF9" s="464"/>
      <c r="OIG9" s="464"/>
      <c r="OIH9" s="464"/>
      <c r="OII9" s="225"/>
      <c r="OIJ9" s="226"/>
      <c r="OIK9" s="227"/>
      <c r="OIL9" s="223"/>
      <c r="OIM9" s="224"/>
      <c r="OIN9" s="464"/>
      <c r="OIO9" s="464"/>
      <c r="OIP9" s="464"/>
      <c r="OIQ9" s="225"/>
      <c r="OIR9" s="226"/>
      <c r="OIS9" s="227"/>
      <c r="OIT9" s="223"/>
      <c r="OIU9" s="224"/>
      <c r="OIV9" s="464"/>
      <c r="OIW9" s="464"/>
      <c r="OIX9" s="464"/>
      <c r="OIY9" s="225"/>
      <c r="OIZ9" s="226"/>
      <c r="OJA9" s="227"/>
      <c r="OJB9" s="223"/>
      <c r="OJC9" s="224"/>
      <c r="OJD9" s="464"/>
      <c r="OJE9" s="464"/>
      <c r="OJF9" s="464"/>
      <c r="OJG9" s="225"/>
      <c r="OJH9" s="226"/>
      <c r="OJI9" s="227"/>
      <c r="OJJ9" s="223"/>
      <c r="OJK9" s="224"/>
      <c r="OJL9" s="464"/>
      <c r="OJM9" s="464"/>
      <c r="OJN9" s="464"/>
      <c r="OJO9" s="225"/>
      <c r="OJP9" s="226"/>
      <c r="OJQ9" s="227"/>
      <c r="OJR9" s="223"/>
      <c r="OJS9" s="224"/>
      <c r="OJT9" s="464"/>
      <c r="OJU9" s="464"/>
      <c r="OJV9" s="464"/>
      <c r="OJW9" s="225"/>
      <c r="OJX9" s="226"/>
      <c r="OJY9" s="227"/>
      <c r="OJZ9" s="223"/>
      <c r="OKA9" s="224"/>
      <c r="OKB9" s="464"/>
      <c r="OKC9" s="464"/>
      <c r="OKD9" s="464"/>
      <c r="OKE9" s="225"/>
      <c r="OKF9" s="226"/>
      <c r="OKG9" s="227"/>
      <c r="OKH9" s="223"/>
      <c r="OKI9" s="224"/>
      <c r="OKJ9" s="464"/>
      <c r="OKK9" s="464"/>
      <c r="OKL9" s="464"/>
      <c r="OKM9" s="225"/>
      <c r="OKN9" s="226"/>
      <c r="OKO9" s="227"/>
      <c r="OKP9" s="223"/>
      <c r="OKQ9" s="224"/>
      <c r="OKR9" s="464"/>
      <c r="OKS9" s="464"/>
      <c r="OKT9" s="464"/>
      <c r="OKU9" s="225"/>
      <c r="OKV9" s="226"/>
      <c r="OKW9" s="227"/>
      <c r="OKX9" s="223"/>
      <c r="OKY9" s="224"/>
      <c r="OKZ9" s="464"/>
      <c r="OLA9" s="464"/>
      <c r="OLB9" s="464"/>
      <c r="OLC9" s="225"/>
      <c r="OLD9" s="226"/>
      <c r="OLE9" s="227"/>
      <c r="OLF9" s="223"/>
      <c r="OLG9" s="224"/>
      <c r="OLH9" s="464"/>
      <c r="OLI9" s="464"/>
      <c r="OLJ9" s="464"/>
      <c r="OLK9" s="225"/>
      <c r="OLL9" s="226"/>
      <c r="OLM9" s="227"/>
      <c r="OLN9" s="223"/>
      <c r="OLO9" s="224"/>
      <c r="OLP9" s="464"/>
      <c r="OLQ9" s="464"/>
      <c r="OLR9" s="464"/>
      <c r="OLS9" s="225"/>
      <c r="OLT9" s="226"/>
      <c r="OLU9" s="227"/>
      <c r="OLV9" s="223"/>
      <c r="OLW9" s="224"/>
      <c r="OLX9" s="464"/>
      <c r="OLY9" s="464"/>
      <c r="OLZ9" s="464"/>
      <c r="OMA9" s="225"/>
      <c r="OMB9" s="226"/>
      <c r="OMC9" s="227"/>
      <c r="OMD9" s="223"/>
      <c r="OME9" s="224"/>
      <c r="OMF9" s="464"/>
      <c r="OMG9" s="464"/>
      <c r="OMH9" s="464"/>
      <c r="OMI9" s="225"/>
      <c r="OMJ9" s="226"/>
      <c r="OMK9" s="227"/>
      <c r="OML9" s="223"/>
      <c r="OMM9" s="224"/>
      <c r="OMN9" s="464"/>
      <c r="OMO9" s="464"/>
      <c r="OMP9" s="464"/>
      <c r="OMQ9" s="225"/>
      <c r="OMR9" s="226"/>
      <c r="OMS9" s="227"/>
      <c r="OMT9" s="223"/>
      <c r="OMU9" s="224"/>
      <c r="OMV9" s="464"/>
      <c r="OMW9" s="464"/>
      <c r="OMX9" s="464"/>
      <c r="OMY9" s="225"/>
      <c r="OMZ9" s="226"/>
      <c r="ONA9" s="227"/>
      <c r="ONB9" s="223"/>
      <c r="ONC9" s="224"/>
      <c r="OND9" s="464"/>
      <c r="ONE9" s="464"/>
      <c r="ONF9" s="464"/>
      <c r="ONG9" s="225"/>
      <c r="ONH9" s="226"/>
      <c r="ONI9" s="227"/>
      <c r="ONJ9" s="223"/>
      <c r="ONK9" s="224"/>
      <c r="ONL9" s="464"/>
      <c r="ONM9" s="464"/>
      <c r="ONN9" s="464"/>
      <c r="ONO9" s="225"/>
      <c r="ONP9" s="226"/>
      <c r="ONQ9" s="227"/>
      <c r="ONR9" s="223"/>
      <c r="ONS9" s="224"/>
      <c r="ONT9" s="464"/>
      <c r="ONU9" s="464"/>
      <c r="ONV9" s="464"/>
      <c r="ONW9" s="225"/>
      <c r="ONX9" s="226"/>
      <c r="ONY9" s="227"/>
      <c r="ONZ9" s="223"/>
      <c r="OOA9" s="224"/>
      <c r="OOB9" s="464"/>
      <c r="OOC9" s="464"/>
      <c r="OOD9" s="464"/>
      <c r="OOE9" s="225"/>
      <c r="OOF9" s="226"/>
      <c r="OOG9" s="227"/>
      <c r="OOH9" s="223"/>
      <c r="OOI9" s="224"/>
      <c r="OOJ9" s="464"/>
      <c r="OOK9" s="464"/>
      <c r="OOL9" s="464"/>
      <c r="OOM9" s="225"/>
      <c r="OON9" s="226"/>
      <c r="OOO9" s="227"/>
      <c r="OOP9" s="223"/>
      <c r="OOQ9" s="224"/>
      <c r="OOR9" s="464"/>
      <c r="OOS9" s="464"/>
      <c r="OOT9" s="464"/>
      <c r="OOU9" s="225"/>
      <c r="OOV9" s="226"/>
      <c r="OOW9" s="227"/>
      <c r="OOX9" s="223"/>
      <c r="OOY9" s="224"/>
      <c r="OOZ9" s="464"/>
      <c r="OPA9" s="464"/>
      <c r="OPB9" s="464"/>
      <c r="OPC9" s="225"/>
      <c r="OPD9" s="226"/>
      <c r="OPE9" s="227"/>
      <c r="OPF9" s="223"/>
      <c r="OPG9" s="224"/>
      <c r="OPH9" s="464"/>
      <c r="OPI9" s="464"/>
      <c r="OPJ9" s="464"/>
      <c r="OPK9" s="225"/>
      <c r="OPL9" s="226"/>
      <c r="OPM9" s="227"/>
      <c r="OPN9" s="223"/>
      <c r="OPO9" s="224"/>
      <c r="OPP9" s="464"/>
      <c r="OPQ9" s="464"/>
      <c r="OPR9" s="464"/>
      <c r="OPS9" s="225"/>
      <c r="OPT9" s="226"/>
      <c r="OPU9" s="227"/>
      <c r="OPV9" s="223"/>
      <c r="OPW9" s="224"/>
      <c r="OPX9" s="464"/>
      <c r="OPY9" s="464"/>
      <c r="OPZ9" s="464"/>
      <c r="OQA9" s="225"/>
      <c r="OQB9" s="226"/>
      <c r="OQC9" s="227"/>
      <c r="OQD9" s="223"/>
      <c r="OQE9" s="224"/>
      <c r="OQF9" s="464"/>
      <c r="OQG9" s="464"/>
      <c r="OQH9" s="464"/>
      <c r="OQI9" s="225"/>
      <c r="OQJ9" s="226"/>
      <c r="OQK9" s="227"/>
      <c r="OQL9" s="223"/>
      <c r="OQM9" s="224"/>
      <c r="OQN9" s="464"/>
      <c r="OQO9" s="464"/>
      <c r="OQP9" s="464"/>
      <c r="OQQ9" s="225"/>
      <c r="OQR9" s="226"/>
      <c r="OQS9" s="227"/>
      <c r="OQT9" s="223"/>
      <c r="OQU9" s="224"/>
      <c r="OQV9" s="464"/>
      <c r="OQW9" s="464"/>
      <c r="OQX9" s="464"/>
      <c r="OQY9" s="225"/>
      <c r="OQZ9" s="226"/>
      <c r="ORA9" s="227"/>
      <c r="ORB9" s="223"/>
      <c r="ORC9" s="224"/>
      <c r="ORD9" s="464"/>
      <c r="ORE9" s="464"/>
      <c r="ORF9" s="464"/>
      <c r="ORG9" s="225"/>
      <c r="ORH9" s="226"/>
      <c r="ORI9" s="227"/>
      <c r="ORJ9" s="223"/>
      <c r="ORK9" s="224"/>
      <c r="ORL9" s="464"/>
      <c r="ORM9" s="464"/>
      <c r="ORN9" s="464"/>
      <c r="ORO9" s="225"/>
      <c r="ORP9" s="226"/>
      <c r="ORQ9" s="227"/>
      <c r="ORR9" s="223"/>
      <c r="ORS9" s="224"/>
      <c r="ORT9" s="464"/>
      <c r="ORU9" s="464"/>
      <c r="ORV9" s="464"/>
      <c r="ORW9" s="225"/>
      <c r="ORX9" s="226"/>
      <c r="ORY9" s="227"/>
      <c r="ORZ9" s="223"/>
      <c r="OSA9" s="224"/>
      <c r="OSB9" s="464"/>
      <c r="OSC9" s="464"/>
      <c r="OSD9" s="464"/>
      <c r="OSE9" s="225"/>
      <c r="OSF9" s="226"/>
      <c r="OSG9" s="227"/>
      <c r="OSH9" s="223"/>
      <c r="OSI9" s="224"/>
      <c r="OSJ9" s="464"/>
      <c r="OSK9" s="464"/>
      <c r="OSL9" s="464"/>
      <c r="OSM9" s="225"/>
      <c r="OSN9" s="226"/>
      <c r="OSO9" s="227"/>
      <c r="OSP9" s="223"/>
      <c r="OSQ9" s="224"/>
      <c r="OSR9" s="464"/>
      <c r="OSS9" s="464"/>
      <c r="OST9" s="464"/>
      <c r="OSU9" s="225"/>
      <c r="OSV9" s="226"/>
      <c r="OSW9" s="227"/>
      <c r="OSX9" s="223"/>
      <c r="OSY9" s="224"/>
      <c r="OSZ9" s="464"/>
      <c r="OTA9" s="464"/>
      <c r="OTB9" s="464"/>
      <c r="OTC9" s="225"/>
      <c r="OTD9" s="226"/>
      <c r="OTE9" s="227"/>
      <c r="OTF9" s="223"/>
      <c r="OTG9" s="224"/>
      <c r="OTH9" s="464"/>
      <c r="OTI9" s="464"/>
      <c r="OTJ9" s="464"/>
      <c r="OTK9" s="225"/>
      <c r="OTL9" s="226"/>
      <c r="OTM9" s="227"/>
      <c r="OTN9" s="223"/>
      <c r="OTO9" s="224"/>
      <c r="OTP9" s="464"/>
      <c r="OTQ9" s="464"/>
      <c r="OTR9" s="464"/>
      <c r="OTS9" s="225"/>
      <c r="OTT9" s="226"/>
      <c r="OTU9" s="227"/>
      <c r="OTV9" s="223"/>
      <c r="OTW9" s="224"/>
      <c r="OTX9" s="464"/>
      <c r="OTY9" s="464"/>
      <c r="OTZ9" s="464"/>
      <c r="OUA9" s="225"/>
      <c r="OUB9" s="226"/>
      <c r="OUC9" s="227"/>
      <c r="OUD9" s="223"/>
      <c r="OUE9" s="224"/>
      <c r="OUF9" s="464"/>
      <c r="OUG9" s="464"/>
      <c r="OUH9" s="464"/>
      <c r="OUI9" s="225"/>
      <c r="OUJ9" s="226"/>
      <c r="OUK9" s="227"/>
      <c r="OUL9" s="223"/>
      <c r="OUM9" s="224"/>
      <c r="OUN9" s="464"/>
      <c r="OUO9" s="464"/>
      <c r="OUP9" s="464"/>
      <c r="OUQ9" s="225"/>
      <c r="OUR9" s="226"/>
      <c r="OUS9" s="227"/>
      <c r="OUT9" s="223"/>
      <c r="OUU9" s="224"/>
      <c r="OUV9" s="464"/>
      <c r="OUW9" s="464"/>
      <c r="OUX9" s="464"/>
      <c r="OUY9" s="225"/>
      <c r="OUZ9" s="226"/>
      <c r="OVA9" s="227"/>
      <c r="OVB9" s="223"/>
      <c r="OVC9" s="224"/>
      <c r="OVD9" s="464"/>
      <c r="OVE9" s="464"/>
      <c r="OVF9" s="464"/>
      <c r="OVG9" s="225"/>
      <c r="OVH9" s="226"/>
      <c r="OVI9" s="227"/>
      <c r="OVJ9" s="223"/>
      <c r="OVK9" s="224"/>
      <c r="OVL9" s="464"/>
      <c r="OVM9" s="464"/>
      <c r="OVN9" s="464"/>
      <c r="OVO9" s="225"/>
      <c r="OVP9" s="226"/>
      <c r="OVQ9" s="227"/>
      <c r="OVR9" s="223"/>
      <c r="OVS9" s="224"/>
      <c r="OVT9" s="464"/>
      <c r="OVU9" s="464"/>
      <c r="OVV9" s="464"/>
      <c r="OVW9" s="225"/>
      <c r="OVX9" s="226"/>
      <c r="OVY9" s="227"/>
      <c r="OVZ9" s="223"/>
      <c r="OWA9" s="224"/>
      <c r="OWB9" s="464"/>
      <c r="OWC9" s="464"/>
      <c r="OWD9" s="464"/>
      <c r="OWE9" s="225"/>
      <c r="OWF9" s="226"/>
      <c r="OWG9" s="227"/>
      <c r="OWH9" s="223"/>
      <c r="OWI9" s="224"/>
      <c r="OWJ9" s="464"/>
      <c r="OWK9" s="464"/>
      <c r="OWL9" s="464"/>
      <c r="OWM9" s="225"/>
      <c r="OWN9" s="226"/>
      <c r="OWO9" s="227"/>
      <c r="OWP9" s="223"/>
      <c r="OWQ9" s="224"/>
      <c r="OWR9" s="464"/>
      <c r="OWS9" s="464"/>
      <c r="OWT9" s="464"/>
      <c r="OWU9" s="225"/>
      <c r="OWV9" s="226"/>
      <c r="OWW9" s="227"/>
      <c r="OWX9" s="223"/>
      <c r="OWY9" s="224"/>
      <c r="OWZ9" s="464"/>
      <c r="OXA9" s="464"/>
      <c r="OXB9" s="464"/>
      <c r="OXC9" s="225"/>
      <c r="OXD9" s="226"/>
      <c r="OXE9" s="227"/>
      <c r="OXF9" s="223"/>
      <c r="OXG9" s="224"/>
      <c r="OXH9" s="464"/>
      <c r="OXI9" s="464"/>
      <c r="OXJ9" s="464"/>
      <c r="OXK9" s="225"/>
      <c r="OXL9" s="226"/>
      <c r="OXM9" s="227"/>
      <c r="OXN9" s="223"/>
      <c r="OXO9" s="224"/>
      <c r="OXP9" s="464"/>
      <c r="OXQ9" s="464"/>
      <c r="OXR9" s="464"/>
      <c r="OXS9" s="225"/>
      <c r="OXT9" s="226"/>
      <c r="OXU9" s="227"/>
      <c r="OXV9" s="223"/>
      <c r="OXW9" s="224"/>
      <c r="OXX9" s="464"/>
      <c r="OXY9" s="464"/>
      <c r="OXZ9" s="464"/>
      <c r="OYA9" s="225"/>
      <c r="OYB9" s="226"/>
      <c r="OYC9" s="227"/>
      <c r="OYD9" s="223"/>
      <c r="OYE9" s="224"/>
      <c r="OYF9" s="464"/>
      <c r="OYG9" s="464"/>
      <c r="OYH9" s="464"/>
      <c r="OYI9" s="225"/>
      <c r="OYJ9" s="226"/>
      <c r="OYK9" s="227"/>
      <c r="OYL9" s="223"/>
      <c r="OYM9" s="224"/>
      <c r="OYN9" s="464"/>
      <c r="OYO9" s="464"/>
      <c r="OYP9" s="464"/>
      <c r="OYQ9" s="225"/>
      <c r="OYR9" s="226"/>
      <c r="OYS9" s="227"/>
      <c r="OYT9" s="223"/>
      <c r="OYU9" s="224"/>
      <c r="OYV9" s="464"/>
      <c r="OYW9" s="464"/>
      <c r="OYX9" s="464"/>
      <c r="OYY9" s="225"/>
      <c r="OYZ9" s="226"/>
      <c r="OZA9" s="227"/>
      <c r="OZB9" s="223"/>
      <c r="OZC9" s="224"/>
      <c r="OZD9" s="464"/>
      <c r="OZE9" s="464"/>
      <c r="OZF9" s="464"/>
      <c r="OZG9" s="225"/>
      <c r="OZH9" s="226"/>
      <c r="OZI9" s="227"/>
      <c r="OZJ9" s="223"/>
      <c r="OZK9" s="224"/>
      <c r="OZL9" s="464"/>
      <c r="OZM9" s="464"/>
      <c r="OZN9" s="464"/>
      <c r="OZO9" s="225"/>
      <c r="OZP9" s="226"/>
      <c r="OZQ9" s="227"/>
      <c r="OZR9" s="223"/>
      <c r="OZS9" s="224"/>
      <c r="OZT9" s="464"/>
      <c r="OZU9" s="464"/>
      <c r="OZV9" s="464"/>
      <c r="OZW9" s="225"/>
      <c r="OZX9" s="226"/>
      <c r="OZY9" s="227"/>
      <c r="OZZ9" s="223"/>
      <c r="PAA9" s="224"/>
      <c r="PAB9" s="464"/>
      <c r="PAC9" s="464"/>
      <c r="PAD9" s="464"/>
      <c r="PAE9" s="225"/>
      <c r="PAF9" s="226"/>
      <c r="PAG9" s="227"/>
      <c r="PAH9" s="223"/>
      <c r="PAI9" s="224"/>
      <c r="PAJ9" s="464"/>
      <c r="PAK9" s="464"/>
      <c r="PAL9" s="464"/>
      <c r="PAM9" s="225"/>
      <c r="PAN9" s="226"/>
      <c r="PAO9" s="227"/>
      <c r="PAP9" s="223"/>
      <c r="PAQ9" s="224"/>
      <c r="PAR9" s="464"/>
      <c r="PAS9" s="464"/>
      <c r="PAT9" s="464"/>
      <c r="PAU9" s="225"/>
      <c r="PAV9" s="226"/>
      <c r="PAW9" s="227"/>
      <c r="PAX9" s="223"/>
      <c r="PAY9" s="224"/>
      <c r="PAZ9" s="464"/>
      <c r="PBA9" s="464"/>
      <c r="PBB9" s="464"/>
      <c r="PBC9" s="225"/>
      <c r="PBD9" s="226"/>
      <c r="PBE9" s="227"/>
      <c r="PBF9" s="223"/>
      <c r="PBG9" s="224"/>
      <c r="PBH9" s="464"/>
      <c r="PBI9" s="464"/>
      <c r="PBJ9" s="464"/>
      <c r="PBK9" s="225"/>
      <c r="PBL9" s="226"/>
      <c r="PBM9" s="227"/>
      <c r="PBN9" s="223"/>
      <c r="PBO9" s="224"/>
      <c r="PBP9" s="464"/>
      <c r="PBQ9" s="464"/>
      <c r="PBR9" s="464"/>
      <c r="PBS9" s="225"/>
      <c r="PBT9" s="226"/>
      <c r="PBU9" s="227"/>
      <c r="PBV9" s="223"/>
      <c r="PBW9" s="224"/>
      <c r="PBX9" s="464"/>
      <c r="PBY9" s="464"/>
      <c r="PBZ9" s="464"/>
      <c r="PCA9" s="225"/>
      <c r="PCB9" s="226"/>
      <c r="PCC9" s="227"/>
      <c r="PCD9" s="223"/>
      <c r="PCE9" s="224"/>
      <c r="PCF9" s="464"/>
      <c r="PCG9" s="464"/>
      <c r="PCH9" s="464"/>
      <c r="PCI9" s="225"/>
      <c r="PCJ9" s="226"/>
      <c r="PCK9" s="227"/>
      <c r="PCL9" s="223"/>
      <c r="PCM9" s="224"/>
      <c r="PCN9" s="464"/>
      <c r="PCO9" s="464"/>
      <c r="PCP9" s="464"/>
      <c r="PCQ9" s="225"/>
      <c r="PCR9" s="226"/>
      <c r="PCS9" s="227"/>
      <c r="PCT9" s="223"/>
      <c r="PCU9" s="224"/>
      <c r="PCV9" s="464"/>
      <c r="PCW9" s="464"/>
      <c r="PCX9" s="464"/>
      <c r="PCY9" s="225"/>
      <c r="PCZ9" s="226"/>
      <c r="PDA9" s="227"/>
      <c r="PDB9" s="223"/>
      <c r="PDC9" s="224"/>
      <c r="PDD9" s="464"/>
      <c r="PDE9" s="464"/>
      <c r="PDF9" s="464"/>
      <c r="PDG9" s="225"/>
      <c r="PDH9" s="226"/>
      <c r="PDI9" s="227"/>
      <c r="PDJ9" s="223"/>
      <c r="PDK9" s="224"/>
      <c r="PDL9" s="464"/>
      <c r="PDM9" s="464"/>
      <c r="PDN9" s="464"/>
      <c r="PDO9" s="225"/>
      <c r="PDP9" s="226"/>
      <c r="PDQ9" s="227"/>
      <c r="PDR9" s="223"/>
      <c r="PDS9" s="224"/>
      <c r="PDT9" s="464"/>
      <c r="PDU9" s="464"/>
      <c r="PDV9" s="464"/>
      <c r="PDW9" s="225"/>
      <c r="PDX9" s="226"/>
      <c r="PDY9" s="227"/>
      <c r="PDZ9" s="223"/>
      <c r="PEA9" s="224"/>
      <c r="PEB9" s="464"/>
      <c r="PEC9" s="464"/>
      <c r="PED9" s="464"/>
      <c r="PEE9" s="225"/>
      <c r="PEF9" s="226"/>
      <c r="PEG9" s="227"/>
      <c r="PEH9" s="223"/>
      <c r="PEI9" s="224"/>
      <c r="PEJ9" s="464"/>
      <c r="PEK9" s="464"/>
      <c r="PEL9" s="464"/>
      <c r="PEM9" s="225"/>
      <c r="PEN9" s="226"/>
      <c r="PEO9" s="227"/>
      <c r="PEP9" s="223"/>
      <c r="PEQ9" s="224"/>
      <c r="PER9" s="464"/>
      <c r="PES9" s="464"/>
      <c r="PET9" s="464"/>
      <c r="PEU9" s="225"/>
      <c r="PEV9" s="226"/>
      <c r="PEW9" s="227"/>
      <c r="PEX9" s="223"/>
      <c r="PEY9" s="224"/>
      <c r="PEZ9" s="464"/>
      <c r="PFA9" s="464"/>
      <c r="PFB9" s="464"/>
      <c r="PFC9" s="225"/>
      <c r="PFD9" s="226"/>
      <c r="PFE9" s="227"/>
      <c r="PFF9" s="223"/>
      <c r="PFG9" s="224"/>
      <c r="PFH9" s="464"/>
      <c r="PFI9" s="464"/>
      <c r="PFJ9" s="464"/>
      <c r="PFK9" s="225"/>
      <c r="PFL9" s="226"/>
      <c r="PFM9" s="227"/>
      <c r="PFN9" s="223"/>
      <c r="PFO9" s="224"/>
      <c r="PFP9" s="464"/>
      <c r="PFQ9" s="464"/>
      <c r="PFR9" s="464"/>
      <c r="PFS9" s="225"/>
      <c r="PFT9" s="226"/>
      <c r="PFU9" s="227"/>
      <c r="PFV9" s="223"/>
      <c r="PFW9" s="224"/>
      <c r="PFX9" s="464"/>
      <c r="PFY9" s="464"/>
      <c r="PFZ9" s="464"/>
      <c r="PGA9" s="225"/>
      <c r="PGB9" s="226"/>
      <c r="PGC9" s="227"/>
      <c r="PGD9" s="223"/>
      <c r="PGE9" s="224"/>
      <c r="PGF9" s="464"/>
      <c r="PGG9" s="464"/>
      <c r="PGH9" s="464"/>
      <c r="PGI9" s="225"/>
      <c r="PGJ9" s="226"/>
      <c r="PGK9" s="227"/>
      <c r="PGL9" s="223"/>
      <c r="PGM9" s="224"/>
      <c r="PGN9" s="464"/>
      <c r="PGO9" s="464"/>
      <c r="PGP9" s="464"/>
      <c r="PGQ9" s="225"/>
      <c r="PGR9" s="226"/>
      <c r="PGS9" s="227"/>
      <c r="PGT9" s="223"/>
      <c r="PGU9" s="224"/>
      <c r="PGV9" s="464"/>
      <c r="PGW9" s="464"/>
      <c r="PGX9" s="464"/>
      <c r="PGY9" s="225"/>
      <c r="PGZ9" s="226"/>
      <c r="PHA9" s="227"/>
      <c r="PHB9" s="223"/>
      <c r="PHC9" s="224"/>
      <c r="PHD9" s="464"/>
      <c r="PHE9" s="464"/>
      <c r="PHF9" s="464"/>
      <c r="PHG9" s="225"/>
      <c r="PHH9" s="226"/>
      <c r="PHI9" s="227"/>
      <c r="PHJ9" s="223"/>
      <c r="PHK9" s="224"/>
      <c r="PHL9" s="464"/>
      <c r="PHM9" s="464"/>
      <c r="PHN9" s="464"/>
      <c r="PHO9" s="225"/>
      <c r="PHP9" s="226"/>
      <c r="PHQ9" s="227"/>
      <c r="PHR9" s="223"/>
      <c r="PHS9" s="224"/>
      <c r="PHT9" s="464"/>
      <c r="PHU9" s="464"/>
      <c r="PHV9" s="464"/>
      <c r="PHW9" s="225"/>
      <c r="PHX9" s="226"/>
      <c r="PHY9" s="227"/>
      <c r="PHZ9" s="223"/>
      <c r="PIA9" s="224"/>
      <c r="PIB9" s="464"/>
      <c r="PIC9" s="464"/>
      <c r="PID9" s="464"/>
      <c r="PIE9" s="225"/>
      <c r="PIF9" s="226"/>
      <c r="PIG9" s="227"/>
      <c r="PIH9" s="223"/>
      <c r="PII9" s="224"/>
      <c r="PIJ9" s="464"/>
      <c r="PIK9" s="464"/>
      <c r="PIL9" s="464"/>
      <c r="PIM9" s="225"/>
      <c r="PIN9" s="226"/>
      <c r="PIO9" s="227"/>
      <c r="PIP9" s="223"/>
      <c r="PIQ9" s="224"/>
      <c r="PIR9" s="464"/>
      <c r="PIS9" s="464"/>
      <c r="PIT9" s="464"/>
      <c r="PIU9" s="225"/>
      <c r="PIV9" s="226"/>
      <c r="PIW9" s="227"/>
      <c r="PIX9" s="223"/>
      <c r="PIY9" s="224"/>
      <c r="PIZ9" s="464"/>
      <c r="PJA9" s="464"/>
      <c r="PJB9" s="464"/>
      <c r="PJC9" s="225"/>
      <c r="PJD9" s="226"/>
      <c r="PJE9" s="227"/>
      <c r="PJF9" s="223"/>
      <c r="PJG9" s="224"/>
      <c r="PJH9" s="464"/>
      <c r="PJI9" s="464"/>
      <c r="PJJ9" s="464"/>
      <c r="PJK9" s="225"/>
      <c r="PJL9" s="226"/>
      <c r="PJM9" s="227"/>
      <c r="PJN9" s="223"/>
      <c r="PJO9" s="224"/>
      <c r="PJP9" s="464"/>
      <c r="PJQ9" s="464"/>
      <c r="PJR9" s="464"/>
      <c r="PJS9" s="225"/>
      <c r="PJT9" s="226"/>
      <c r="PJU9" s="227"/>
      <c r="PJV9" s="223"/>
      <c r="PJW9" s="224"/>
      <c r="PJX9" s="464"/>
      <c r="PJY9" s="464"/>
      <c r="PJZ9" s="464"/>
      <c r="PKA9" s="225"/>
      <c r="PKB9" s="226"/>
      <c r="PKC9" s="227"/>
      <c r="PKD9" s="223"/>
      <c r="PKE9" s="224"/>
      <c r="PKF9" s="464"/>
      <c r="PKG9" s="464"/>
      <c r="PKH9" s="464"/>
      <c r="PKI9" s="225"/>
      <c r="PKJ9" s="226"/>
      <c r="PKK9" s="227"/>
      <c r="PKL9" s="223"/>
      <c r="PKM9" s="224"/>
      <c r="PKN9" s="464"/>
      <c r="PKO9" s="464"/>
      <c r="PKP9" s="464"/>
      <c r="PKQ9" s="225"/>
      <c r="PKR9" s="226"/>
      <c r="PKS9" s="227"/>
      <c r="PKT9" s="223"/>
      <c r="PKU9" s="224"/>
      <c r="PKV9" s="464"/>
      <c r="PKW9" s="464"/>
      <c r="PKX9" s="464"/>
      <c r="PKY9" s="225"/>
      <c r="PKZ9" s="226"/>
      <c r="PLA9" s="227"/>
      <c r="PLB9" s="223"/>
      <c r="PLC9" s="224"/>
      <c r="PLD9" s="464"/>
      <c r="PLE9" s="464"/>
      <c r="PLF9" s="464"/>
      <c r="PLG9" s="225"/>
      <c r="PLH9" s="226"/>
      <c r="PLI9" s="227"/>
      <c r="PLJ9" s="223"/>
      <c r="PLK9" s="224"/>
      <c r="PLL9" s="464"/>
      <c r="PLM9" s="464"/>
      <c r="PLN9" s="464"/>
      <c r="PLO9" s="225"/>
      <c r="PLP9" s="226"/>
      <c r="PLQ9" s="227"/>
      <c r="PLR9" s="223"/>
      <c r="PLS9" s="224"/>
      <c r="PLT9" s="464"/>
      <c r="PLU9" s="464"/>
      <c r="PLV9" s="464"/>
      <c r="PLW9" s="225"/>
      <c r="PLX9" s="226"/>
      <c r="PLY9" s="227"/>
      <c r="PLZ9" s="223"/>
      <c r="PMA9" s="224"/>
      <c r="PMB9" s="464"/>
      <c r="PMC9" s="464"/>
      <c r="PMD9" s="464"/>
      <c r="PME9" s="225"/>
      <c r="PMF9" s="226"/>
      <c r="PMG9" s="227"/>
      <c r="PMH9" s="223"/>
      <c r="PMI9" s="224"/>
      <c r="PMJ9" s="464"/>
      <c r="PMK9" s="464"/>
      <c r="PML9" s="464"/>
      <c r="PMM9" s="225"/>
      <c r="PMN9" s="226"/>
      <c r="PMO9" s="227"/>
      <c r="PMP9" s="223"/>
      <c r="PMQ9" s="224"/>
      <c r="PMR9" s="464"/>
      <c r="PMS9" s="464"/>
      <c r="PMT9" s="464"/>
      <c r="PMU9" s="225"/>
      <c r="PMV9" s="226"/>
      <c r="PMW9" s="227"/>
      <c r="PMX9" s="223"/>
      <c r="PMY9" s="224"/>
      <c r="PMZ9" s="464"/>
      <c r="PNA9" s="464"/>
      <c r="PNB9" s="464"/>
      <c r="PNC9" s="225"/>
      <c r="PND9" s="226"/>
      <c r="PNE9" s="227"/>
      <c r="PNF9" s="223"/>
      <c r="PNG9" s="224"/>
      <c r="PNH9" s="464"/>
      <c r="PNI9" s="464"/>
      <c r="PNJ9" s="464"/>
      <c r="PNK9" s="225"/>
      <c r="PNL9" s="226"/>
      <c r="PNM9" s="227"/>
      <c r="PNN9" s="223"/>
      <c r="PNO9" s="224"/>
      <c r="PNP9" s="464"/>
      <c r="PNQ9" s="464"/>
      <c r="PNR9" s="464"/>
      <c r="PNS9" s="225"/>
      <c r="PNT9" s="226"/>
      <c r="PNU9" s="227"/>
      <c r="PNV9" s="223"/>
      <c r="PNW9" s="224"/>
      <c r="PNX9" s="464"/>
      <c r="PNY9" s="464"/>
      <c r="PNZ9" s="464"/>
      <c r="POA9" s="225"/>
      <c r="POB9" s="226"/>
      <c r="POC9" s="227"/>
      <c r="POD9" s="223"/>
      <c r="POE9" s="224"/>
      <c r="POF9" s="464"/>
      <c r="POG9" s="464"/>
      <c r="POH9" s="464"/>
      <c r="POI9" s="225"/>
      <c r="POJ9" s="226"/>
      <c r="POK9" s="227"/>
      <c r="POL9" s="223"/>
      <c r="POM9" s="224"/>
      <c r="PON9" s="464"/>
      <c r="POO9" s="464"/>
      <c r="POP9" s="464"/>
      <c r="POQ9" s="225"/>
      <c r="POR9" s="226"/>
      <c r="POS9" s="227"/>
      <c r="POT9" s="223"/>
      <c r="POU9" s="224"/>
      <c r="POV9" s="464"/>
      <c r="POW9" s="464"/>
      <c r="POX9" s="464"/>
      <c r="POY9" s="225"/>
      <c r="POZ9" s="226"/>
      <c r="PPA9" s="227"/>
      <c r="PPB9" s="223"/>
      <c r="PPC9" s="224"/>
      <c r="PPD9" s="464"/>
      <c r="PPE9" s="464"/>
      <c r="PPF9" s="464"/>
      <c r="PPG9" s="225"/>
      <c r="PPH9" s="226"/>
      <c r="PPI9" s="227"/>
      <c r="PPJ9" s="223"/>
      <c r="PPK9" s="224"/>
      <c r="PPL9" s="464"/>
      <c r="PPM9" s="464"/>
      <c r="PPN9" s="464"/>
      <c r="PPO9" s="225"/>
      <c r="PPP9" s="226"/>
      <c r="PPQ9" s="227"/>
      <c r="PPR9" s="223"/>
      <c r="PPS9" s="224"/>
      <c r="PPT9" s="464"/>
      <c r="PPU9" s="464"/>
      <c r="PPV9" s="464"/>
      <c r="PPW9" s="225"/>
      <c r="PPX9" s="226"/>
      <c r="PPY9" s="227"/>
      <c r="PPZ9" s="223"/>
      <c r="PQA9" s="224"/>
      <c r="PQB9" s="464"/>
      <c r="PQC9" s="464"/>
      <c r="PQD9" s="464"/>
      <c r="PQE9" s="225"/>
      <c r="PQF9" s="226"/>
      <c r="PQG9" s="227"/>
      <c r="PQH9" s="223"/>
      <c r="PQI9" s="224"/>
      <c r="PQJ9" s="464"/>
      <c r="PQK9" s="464"/>
      <c r="PQL9" s="464"/>
      <c r="PQM9" s="225"/>
      <c r="PQN9" s="226"/>
      <c r="PQO9" s="227"/>
      <c r="PQP9" s="223"/>
      <c r="PQQ9" s="224"/>
      <c r="PQR9" s="464"/>
      <c r="PQS9" s="464"/>
      <c r="PQT9" s="464"/>
      <c r="PQU9" s="225"/>
      <c r="PQV9" s="226"/>
      <c r="PQW9" s="227"/>
      <c r="PQX9" s="223"/>
      <c r="PQY9" s="224"/>
      <c r="PQZ9" s="464"/>
      <c r="PRA9" s="464"/>
      <c r="PRB9" s="464"/>
      <c r="PRC9" s="225"/>
      <c r="PRD9" s="226"/>
      <c r="PRE9" s="227"/>
      <c r="PRF9" s="223"/>
      <c r="PRG9" s="224"/>
      <c r="PRH9" s="464"/>
      <c r="PRI9" s="464"/>
      <c r="PRJ9" s="464"/>
      <c r="PRK9" s="225"/>
      <c r="PRL9" s="226"/>
      <c r="PRM9" s="227"/>
      <c r="PRN9" s="223"/>
      <c r="PRO9" s="224"/>
      <c r="PRP9" s="464"/>
      <c r="PRQ9" s="464"/>
      <c r="PRR9" s="464"/>
      <c r="PRS9" s="225"/>
      <c r="PRT9" s="226"/>
      <c r="PRU9" s="227"/>
      <c r="PRV9" s="223"/>
      <c r="PRW9" s="224"/>
      <c r="PRX9" s="464"/>
      <c r="PRY9" s="464"/>
      <c r="PRZ9" s="464"/>
      <c r="PSA9" s="225"/>
      <c r="PSB9" s="226"/>
      <c r="PSC9" s="227"/>
      <c r="PSD9" s="223"/>
      <c r="PSE9" s="224"/>
      <c r="PSF9" s="464"/>
      <c r="PSG9" s="464"/>
      <c r="PSH9" s="464"/>
      <c r="PSI9" s="225"/>
      <c r="PSJ9" s="226"/>
      <c r="PSK9" s="227"/>
      <c r="PSL9" s="223"/>
      <c r="PSM9" s="224"/>
      <c r="PSN9" s="464"/>
      <c r="PSO9" s="464"/>
      <c r="PSP9" s="464"/>
      <c r="PSQ9" s="225"/>
      <c r="PSR9" s="226"/>
      <c r="PSS9" s="227"/>
      <c r="PST9" s="223"/>
      <c r="PSU9" s="224"/>
      <c r="PSV9" s="464"/>
      <c r="PSW9" s="464"/>
      <c r="PSX9" s="464"/>
      <c r="PSY9" s="225"/>
      <c r="PSZ9" s="226"/>
      <c r="PTA9" s="227"/>
      <c r="PTB9" s="223"/>
      <c r="PTC9" s="224"/>
      <c r="PTD9" s="464"/>
      <c r="PTE9" s="464"/>
      <c r="PTF9" s="464"/>
      <c r="PTG9" s="225"/>
      <c r="PTH9" s="226"/>
      <c r="PTI9" s="227"/>
      <c r="PTJ9" s="223"/>
      <c r="PTK9" s="224"/>
      <c r="PTL9" s="464"/>
      <c r="PTM9" s="464"/>
      <c r="PTN9" s="464"/>
      <c r="PTO9" s="225"/>
      <c r="PTP9" s="226"/>
      <c r="PTQ9" s="227"/>
      <c r="PTR9" s="223"/>
      <c r="PTS9" s="224"/>
      <c r="PTT9" s="464"/>
      <c r="PTU9" s="464"/>
      <c r="PTV9" s="464"/>
      <c r="PTW9" s="225"/>
      <c r="PTX9" s="226"/>
      <c r="PTY9" s="227"/>
      <c r="PTZ9" s="223"/>
      <c r="PUA9" s="224"/>
      <c r="PUB9" s="464"/>
      <c r="PUC9" s="464"/>
      <c r="PUD9" s="464"/>
      <c r="PUE9" s="225"/>
      <c r="PUF9" s="226"/>
      <c r="PUG9" s="227"/>
      <c r="PUH9" s="223"/>
      <c r="PUI9" s="224"/>
      <c r="PUJ9" s="464"/>
      <c r="PUK9" s="464"/>
      <c r="PUL9" s="464"/>
      <c r="PUM9" s="225"/>
      <c r="PUN9" s="226"/>
      <c r="PUO9" s="227"/>
      <c r="PUP9" s="223"/>
      <c r="PUQ9" s="224"/>
      <c r="PUR9" s="464"/>
      <c r="PUS9" s="464"/>
      <c r="PUT9" s="464"/>
      <c r="PUU9" s="225"/>
      <c r="PUV9" s="226"/>
      <c r="PUW9" s="227"/>
      <c r="PUX9" s="223"/>
      <c r="PUY9" s="224"/>
      <c r="PUZ9" s="464"/>
      <c r="PVA9" s="464"/>
      <c r="PVB9" s="464"/>
      <c r="PVC9" s="225"/>
      <c r="PVD9" s="226"/>
      <c r="PVE9" s="227"/>
      <c r="PVF9" s="223"/>
      <c r="PVG9" s="224"/>
      <c r="PVH9" s="464"/>
      <c r="PVI9" s="464"/>
      <c r="PVJ9" s="464"/>
      <c r="PVK9" s="225"/>
      <c r="PVL9" s="226"/>
      <c r="PVM9" s="227"/>
      <c r="PVN9" s="223"/>
      <c r="PVO9" s="224"/>
      <c r="PVP9" s="464"/>
      <c r="PVQ9" s="464"/>
      <c r="PVR9" s="464"/>
      <c r="PVS9" s="225"/>
      <c r="PVT9" s="226"/>
      <c r="PVU9" s="227"/>
      <c r="PVV9" s="223"/>
      <c r="PVW9" s="224"/>
      <c r="PVX9" s="464"/>
      <c r="PVY9" s="464"/>
      <c r="PVZ9" s="464"/>
      <c r="PWA9" s="225"/>
      <c r="PWB9" s="226"/>
      <c r="PWC9" s="227"/>
      <c r="PWD9" s="223"/>
      <c r="PWE9" s="224"/>
      <c r="PWF9" s="464"/>
      <c r="PWG9" s="464"/>
      <c r="PWH9" s="464"/>
      <c r="PWI9" s="225"/>
      <c r="PWJ9" s="226"/>
      <c r="PWK9" s="227"/>
      <c r="PWL9" s="223"/>
      <c r="PWM9" s="224"/>
      <c r="PWN9" s="464"/>
      <c r="PWO9" s="464"/>
      <c r="PWP9" s="464"/>
      <c r="PWQ9" s="225"/>
      <c r="PWR9" s="226"/>
      <c r="PWS9" s="227"/>
      <c r="PWT9" s="223"/>
      <c r="PWU9" s="224"/>
      <c r="PWV9" s="464"/>
      <c r="PWW9" s="464"/>
      <c r="PWX9" s="464"/>
      <c r="PWY9" s="225"/>
      <c r="PWZ9" s="226"/>
      <c r="PXA9" s="227"/>
      <c r="PXB9" s="223"/>
      <c r="PXC9" s="224"/>
      <c r="PXD9" s="464"/>
      <c r="PXE9" s="464"/>
      <c r="PXF9" s="464"/>
      <c r="PXG9" s="225"/>
      <c r="PXH9" s="226"/>
      <c r="PXI9" s="227"/>
      <c r="PXJ9" s="223"/>
      <c r="PXK9" s="224"/>
      <c r="PXL9" s="464"/>
      <c r="PXM9" s="464"/>
      <c r="PXN9" s="464"/>
      <c r="PXO9" s="225"/>
      <c r="PXP9" s="226"/>
      <c r="PXQ9" s="227"/>
      <c r="PXR9" s="223"/>
      <c r="PXS9" s="224"/>
      <c r="PXT9" s="464"/>
      <c r="PXU9" s="464"/>
      <c r="PXV9" s="464"/>
      <c r="PXW9" s="225"/>
      <c r="PXX9" s="226"/>
      <c r="PXY9" s="227"/>
      <c r="PXZ9" s="223"/>
      <c r="PYA9" s="224"/>
      <c r="PYB9" s="464"/>
      <c r="PYC9" s="464"/>
      <c r="PYD9" s="464"/>
      <c r="PYE9" s="225"/>
      <c r="PYF9" s="226"/>
      <c r="PYG9" s="227"/>
      <c r="PYH9" s="223"/>
      <c r="PYI9" s="224"/>
      <c r="PYJ9" s="464"/>
      <c r="PYK9" s="464"/>
      <c r="PYL9" s="464"/>
      <c r="PYM9" s="225"/>
      <c r="PYN9" s="226"/>
      <c r="PYO9" s="227"/>
      <c r="PYP9" s="223"/>
      <c r="PYQ9" s="224"/>
      <c r="PYR9" s="464"/>
      <c r="PYS9" s="464"/>
      <c r="PYT9" s="464"/>
      <c r="PYU9" s="225"/>
      <c r="PYV9" s="226"/>
      <c r="PYW9" s="227"/>
      <c r="PYX9" s="223"/>
      <c r="PYY9" s="224"/>
      <c r="PYZ9" s="464"/>
      <c r="PZA9" s="464"/>
      <c r="PZB9" s="464"/>
      <c r="PZC9" s="225"/>
      <c r="PZD9" s="226"/>
      <c r="PZE9" s="227"/>
      <c r="PZF9" s="223"/>
      <c r="PZG9" s="224"/>
      <c r="PZH9" s="464"/>
      <c r="PZI9" s="464"/>
      <c r="PZJ9" s="464"/>
      <c r="PZK9" s="225"/>
      <c r="PZL9" s="226"/>
      <c r="PZM9" s="227"/>
      <c r="PZN9" s="223"/>
      <c r="PZO9" s="224"/>
      <c r="PZP9" s="464"/>
      <c r="PZQ9" s="464"/>
      <c r="PZR9" s="464"/>
      <c r="PZS9" s="225"/>
      <c r="PZT9" s="226"/>
      <c r="PZU9" s="227"/>
      <c r="PZV9" s="223"/>
      <c r="PZW9" s="224"/>
      <c r="PZX9" s="464"/>
      <c r="PZY9" s="464"/>
      <c r="PZZ9" s="464"/>
      <c r="QAA9" s="225"/>
      <c r="QAB9" s="226"/>
      <c r="QAC9" s="227"/>
      <c r="QAD9" s="223"/>
      <c r="QAE9" s="224"/>
      <c r="QAF9" s="464"/>
      <c r="QAG9" s="464"/>
      <c r="QAH9" s="464"/>
      <c r="QAI9" s="225"/>
      <c r="QAJ9" s="226"/>
      <c r="QAK9" s="227"/>
      <c r="QAL9" s="223"/>
      <c r="QAM9" s="224"/>
      <c r="QAN9" s="464"/>
      <c r="QAO9" s="464"/>
      <c r="QAP9" s="464"/>
      <c r="QAQ9" s="225"/>
      <c r="QAR9" s="226"/>
      <c r="QAS9" s="227"/>
      <c r="QAT9" s="223"/>
      <c r="QAU9" s="224"/>
      <c r="QAV9" s="464"/>
      <c r="QAW9" s="464"/>
      <c r="QAX9" s="464"/>
      <c r="QAY9" s="225"/>
      <c r="QAZ9" s="226"/>
      <c r="QBA9" s="227"/>
      <c r="QBB9" s="223"/>
      <c r="QBC9" s="224"/>
      <c r="QBD9" s="464"/>
      <c r="QBE9" s="464"/>
      <c r="QBF9" s="464"/>
      <c r="QBG9" s="225"/>
      <c r="QBH9" s="226"/>
      <c r="QBI9" s="227"/>
      <c r="QBJ9" s="223"/>
      <c r="QBK9" s="224"/>
      <c r="QBL9" s="464"/>
      <c r="QBM9" s="464"/>
      <c r="QBN9" s="464"/>
      <c r="QBO9" s="225"/>
      <c r="QBP9" s="226"/>
      <c r="QBQ9" s="227"/>
      <c r="QBR9" s="223"/>
      <c r="QBS9" s="224"/>
      <c r="QBT9" s="464"/>
      <c r="QBU9" s="464"/>
      <c r="QBV9" s="464"/>
      <c r="QBW9" s="225"/>
      <c r="QBX9" s="226"/>
      <c r="QBY9" s="227"/>
      <c r="QBZ9" s="223"/>
      <c r="QCA9" s="224"/>
      <c r="QCB9" s="464"/>
      <c r="QCC9" s="464"/>
      <c r="QCD9" s="464"/>
      <c r="QCE9" s="225"/>
      <c r="QCF9" s="226"/>
      <c r="QCG9" s="227"/>
      <c r="QCH9" s="223"/>
      <c r="QCI9" s="224"/>
      <c r="QCJ9" s="464"/>
      <c r="QCK9" s="464"/>
      <c r="QCL9" s="464"/>
      <c r="QCM9" s="225"/>
      <c r="QCN9" s="226"/>
      <c r="QCO9" s="227"/>
      <c r="QCP9" s="223"/>
      <c r="QCQ9" s="224"/>
      <c r="QCR9" s="464"/>
      <c r="QCS9" s="464"/>
      <c r="QCT9" s="464"/>
      <c r="QCU9" s="225"/>
      <c r="QCV9" s="226"/>
      <c r="QCW9" s="227"/>
      <c r="QCX9" s="223"/>
      <c r="QCY9" s="224"/>
      <c r="QCZ9" s="464"/>
      <c r="QDA9" s="464"/>
      <c r="QDB9" s="464"/>
      <c r="QDC9" s="225"/>
      <c r="QDD9" s="226"/>
      <c r="QDE9" s="227"/>
      <c r="QDF9" s="223"/>
      <c r="QDG9" s="224"/>
      <c r="QDH9" s="464"/>
      <c r="QDI9" s="464"/>
      <c r="QDJ9" s="464"/>
      <c r="QDK9" s="225"/>
      <c r="QDL9" s="226"/>
      <c r="QDM9" s="227"/>
      <c r="QDN9" s="223"/>
      <c r="QDO9" s="224"/>
      <c r="QDP9" s="464"/>
      <c r="QDQ9" s="464"/>
      <c r="QDR9" s="464"/>
      <c r="QDS9" s="225"/>
      <c r="QDT9" s="226"/>
      <c r="QDU9" s="227"/>
      <c r="QDV9" s="223"/>
      <c r="QDW9" s="224"/>
      <c r="QDX9" s="464"/>
      <c r="QDY9" s="464"/>
      <c r="QDZ9" s="464"/>
      <c r="QEA9" s="225"/>
      <c r="QEB9" s="226"/>
      <c r="QEC9" s="227"/>
      <c r="QED9" s="223"/>
      <c r="QEE9" s="224"/>
      <c r="QEF9" s="464"/>
      <c r="QEG9" s="464"/>
      <c r="QEH9" s="464"/>
      <c r="QEI9" s="225"/>
      <c r="QEJ9" s="226"/>
      <c r="QEK9" s="227"/>
      <c r="QEL9" s="223"/>
      <c r="QEM9" s="224"/>
      <c r="QEN9" s="464"/>
      <c r="QEO9" s="464"/>
      <c r="QEP9" s="464"/>
      <c r="QEQ9" s="225"/>
      <c r="QER9" s="226"/>
      <c r="QES9" s="227"/>
      <c r="QET9" s="223"/>
      <c r="QEU9" s="224"/>
      <c r="QEV9" s="464"/>
      <c r="QEW9" s="464"/>
      <c r="QEX9" s="464"/>
      <c r="QEY9" s="225"/>
      <c r="QEZ9" s="226"/>
      <c r="QFA9" s="227"/>
      <c r="QFB9" s="223"/>
      <c r="QFC9" s="224"/>
      <c r="QFD9" s="464"/>
      <c r="QFE9" s="464"/>
      <c r="QFF9" s="464"/>
      <c r="QFG9" s="225"/>
      <c r="QFH9" s="226"/>
      <c r="QFI9" s="227"/>
      <c r="QFJ9" s="223"/>
      <c r="QFK9" s="224"/>
      <c r="QFL9" s="464"/>
      <c r="QFM9" s="464"/>
      <c r="QFN9" s="464"/>
      <c r="QFO9" s="225"/>
      <c r="QFP9" s="226"/>
      <c r="QFQ9" s="227"/>
      <c r="QFR9" s="223"/>
      <c r="QFS9" s="224"/>
      <c r="QFT9" s="464"/>
      <c r="QFU9" s="464"/>
      <c r="QFV9" s="464"/>
      <c r="QFW9" s="225"/>
      <c r="QFX9" s="226"/>
      <c r="QFY9" s="227"/>
      <c r="QFZ9" s="223"/>
      <c r="QGA9" s="224"/>
      <c r="QGB9" s="464"/>
      <c r="QGC9" s="464"/>
      <c r="QGD9" s="464"/>
      <c r="QGE9" s="225"/>
      <c r="QGF9" s="226"/>
      <c r="QGG9" s="227"/>
      <c r="QGH9" s="223"/>
      <c r="QGI9" s="224"/>
      <c r="QGJ9" s="464"/>
      <c r="QGK9" s="464"/>
      <c r="QGL9" s="464"/>
      <c r="QGM9" s="225"/>
      <c r="QGN9" s="226"/>
      <c r="QGO9" s="227"/>
      <c r="QGP9" s="223"/>
      <c r="QGQ9" s="224"/>
      <c r="QGR9" s="464"/>
      <c r="QGS9" s="464"/>
      <c r="QGT9" s="464"/>
      <c r="QGU9" s="225"/>
      <c r="QGV9" s="226"/>
      <c r="QGW9" s="227"/>
      <c r="QGX9" s="223"/>
      <c r="QGY9" s="224"/>
      <c r="QGZ9" s="464"/>
      <c r="QHA9" s="464"/>
      <c r="QHB9" s="464"/>
      <c r="QHC9" s="225"/>
      <c r="QHD9" s="226"/>
      <c r="QHE9" s="227"/>
      <c r="QHF9" s="223"/>
      <c r="QHG9" s="224"/>
      <c r="QHH9" s="464"/>
      <c r="QHI9" s="464"/>
      <c r="QHJ9" s="464"/>
      <c r="QHK9" s="225"/>
      <c r="QHL9" s="226"/>
      <c r="QHM9" s="227"/>
      <c r="QHN9" s="223"/>
      <c r="QHO9" s="224"/>
      <c r="QHP9" s="464"/>
      <c r="QHQ9" s="464"/>
      <c r="QHR9" s="464"/>
      <c r="QHS9" s="225"/>
      <c r="QHT9" s="226"/>
      <c r="QHU9" s="227"/>
      <c r="QHV9" s="223"/>
      <c r="QHW9" s="224"/>
      <c r="QHX9" s="464"/>
      <c r="QHY9" s="464"/>
      <c r="QHZ9" s="464"/>
      <c r="QIA9" s="225"/>
      <c r="QIB9" s="226"/>
      <c r="QIC9" s="227"/>
      <c r="QID9" s="223"/>
      <c r="QIE9" s="224"/>
      <c r="QIF9" s="464"/>
      <c r="QIG9" s="464"/>
      <c r="QIH9" s="464"/>
      <c r="QII9" s="225"/>
      <c r="QIJ9" s="226"/>
      <c r="QIK9" s="227"/>
      <c r="QIL9" s="223"/>
      <c r="QIM9" s="224"/>
      <c r="QIN9" s="464"/>
      <c r="QIO9" s="464"/>
      <c r="QIP9" s="464"/>
      <c r="QIQ9" s="225"/>
      <c r="QIR9" s="226"/>
      <c r="QIS9" s="227"/>
      <c r="QIT9" s="223"/>
      <c r="QIU9" s="224"/>
      <c r="QIV9" s="464"/>
      <c r="QIW9" s="464"/>
      <c r="QIX9" s="464"/>
      <c r="QIY9" s="225"/>
      <c r="QIZ9" s="226"/>
      <c r="QJA9" s="227"/>
      <c r="QJB9" s="223"/>
      <c r="QJC9" s="224"/>
      <c r="QJD9" s="464"/>
      <c r="QJE9" s="464"/>
      <c r="QJF9" s="464"/>
      <c r="QJG9" s="225"/>
      <c r="QJH9" s="226"/>
      <c r="QJI9" s="227"/>
      <c r="QJJ9" s="223"/>
      <c r="QJK9" s="224"/>
      <c r="QJL9" s="464"/>
      <c r="QJM9" s="464"/>
      <c r="QJN9" s="464"/>
      <c r="QJO9" s="225"/>
      <c r="QJP9" s="226"/>
      <c r="QJQ9" s="227"/>
      <c r="QJR9" s="223"/>
      <c r="QJS9" s="224"/>
      <c r="QJT9" s="464"/>
      <c r="QJU9" s="464"/>
      <c r="QJV9" s="464"/>
      <c r="QJW9" s="225"/>
      <c r="QJX9" s="226"/>
      <c r="QJY9" s="227"/>
      <c r="QJZ9" s="223"/>
      <c r="QKA9" s="224"/>
      <c r="QKB9" s="464"/>
      <c r="QKC9" s="464"/>
      <c r="QKD9" s="464"/>
      <c r="QKE9" s="225"/>
      <c r="QKF9" s="226"/>
      <c r="QKG9" s="227"/>
      <c r="QKH9" s="223"/>
      <c r="QKI9" s="224"/>
      <c r="QKJ9" s="464"/>
      <c r="QKK9" s="464"/>
      <c r="QKL9" s="464"/>
      <c r="QKM9" s="225"/>
      <c r="QKN9" s="226"/>
      <c r="QKO9" s="227"/>
      <c r="QKP9" s="223"/>
      <c r="QKQ9" s="224"/>
      <c r="QKR9" s="464"/>
      <c r="QKS9" s="464"/>
      <c r="QKT9" s="464"/>
      <c r="QKU9" s="225"/>
      <c r="QKV9" s="226"/>
      <c r="QKW9" s="227"/>
      <c r="QKX9" s="223"/>
      <c r="QKY9" s="224"/>
      <c r="QKZ9" s="464"/>
      <c r="QLA9" s="464"/>
      <c r="QLB9" s="464"/>
      <c r="QLC9" s="225"/>
      <c r="QLD9" s="226"/>
      <c r="QLE9" s="227"/>
      <c r="QLF9" s="223"/>
      <c r="QLG9" s="224"/>
      <c r="QLH9" s="464"/>
      <c r="QLI9" s="464"/>
      <c r="QLJ9" s="464"/>
      <c r="QLK9" s="225"/>
      <c r="QLL9" s="226"/>
      <c r="QLM9" s="227"/>
      <c r="QLN9" s="223"/>
      <c r="QLO9" s="224"/>
      <c r="QLP9" s="464"/>
      <c r="QLQ9" s="464"/>
      <c r="QLR9" s="464"/>
      <c r="QLS9" s="225"/>
      <c r="QLT9" s="226"/>
      <c r="QLU9" s="227"/>
      <c r="QLV9" s="223"/>
      <c r="QLW9" s="224"/>
      <c r="QLX9" s="464"/>
      <c r="QLY9" s="464"/>
      <c r="QLZ9" s="464"/>
      <c r="QMA9" s="225"/>
      <c r="QMB9" s="226"/>
      <c r="QMC9" s="227"/>
      <c r="QMD9" s="223"/>
      <c r="QME9" s="224"/>
      <c r="QMF9" s="464"/>
      <c r="QMG9" s="464"/>
      <c r="QMH9" s="464"/>
      <c r="QMI9" s="225"/>
      <c r="QMJ9" s="226"/>
      <c r="QMK9" s="227"/>
      <c r="QML9" s="223"/>
      <c r="QMM9" s="224"/>
      <c r="QMN9" s="464"/>
      <c r="QMO9" s="464"/>
      <c r="QMP9" s="464"/>
      <c r="QMQ9" s="225"/>
      <c r="QMR9" s="226"/>
      <c r="QMS9" s="227"/>
      <c r="QMT9" s="223"/>
      <c r="QMU9" s="224"/>
      <c r="QMV9" s="464"/>
      <c r="QMW9" s="464"/>
      <c r="QMX9" s="464"/>
      <c r="QMY9" s="225"/>
      <c r="QMZ9" s="226"/>
      <c r="QNA9" s="227"/>
      <c r="QNB9" s="223"/>
      <c r="QNC9" s="224"/>
      <c r="QND9" s="464"/>
      <c r="QNE9" s="464"/>
      <c r="QNF9" s="464"/>
      <c r="QNG9" s="225"/>
      <c r="QNH9" s="226"/>
      <c r="QNI9" s="227"/>
      <c r="QNJ9" s="223"/>
      <c r="QNK9" s="224"/>
      <c r="QNL9" s="464"/>
      <c r="QNM9" s="464"/>
      <c r="QNN9" s="464"/>
      <c r="QNO9" s="225"/>
      <c r="QNP9" s="226"/>
      <c r="QNQ9" s="227"/>
      <c r="QNR9" s="223"/>
      <c r="QNS9" s="224"/>
      <c r="QNT9" s="464"/>
      <c r="QNU9" s="464"/>
      <c r="QNV9" s="464"/>
      <c r="QNW9" s="225"/>
      <c r="QNX9" s="226"/>
      <c r="QNY9" s="227"/>
      <c r="QNZ9" s="223"/>
      <c r="QOA9" s="224"/>
      <c r="QOB9" s="464"/>
      <c r="QOC9" s="464"/>
      <c r="QOD9" s="464"/>
      <c r="QOE9" s="225"/>
      <c r="QOF9" s="226"/>
      <c r="QOG9" s="227"/>
      <c r="QOH9" s="223"/>
      <c r="QOI9" s="224"/>
      <c r="QOJ9" s="464"/>
      <c r="QOK9" s="464"/>
      <c r="QOL9" s="464"/>
      <c r="QOM9" s="225"/>
      <c r="QON9" s="226"/>
      <c r="QOO9" s="227"/>
      <c r="QOP9" s="223"/>
      <c r="QOQ9" s="224"/>
      <c r="QOR9" s="464"/>
      <c r="QOS9" s="464"/>
      <c r="QOT9" s="464"/>
      <c r="QOU9" s="225"/>
      <c r="QOV9" s="226"/>
      <c r="QOW9" s="227"/>
      <c r="QOX9" s="223"/>
      <c r="QOY9" s="224"/>
      <c r="QOZ9" s="464"/>
      <c r="QPA9" s="464"/>
      <c r="QPB9" s="464"/>
      <c r="QPC9" s="225"/>
      <c r="QPD9" s="226"/>
      <c r="QPE9" s="227"/>
      <c r="QPF9" s="223"/>
      <c r="QPG9" s="224"/>
      <c r="QPH9" s="464"/>
      <c r="QPI9" s="464"/>
      <c r="QPJ9" s="464"/>
      <c r="QPK9" s="225"/>
      <c r="QPL9" s="226"/>
      <c r="QPM9" s="227"/>
      <c r="QPN9" s="223"/>
      <c r="QPO9" s="224"/>
      <c r="QPP9" s="464"/>
      <c r="QPQ9" s="464"/>
      <c r="QPR9" s="464"/>
      <c r="QPS9" s="225"/>
      <c r="QPT9" s="226"/>
      <c r="QPU9" s="227"/>
      <c r="QPV9" s="223"/>
      <c r="QPW9" s="224"/>
      <c r="QPX9" s="464"/>
      <c r="QPY9" s="464"/>
      <c r="QPZ9" s="464"/>
      <c r="QQA9" s="225"/>
      <c r="QQB9" s="226"/>
      <c r="QQC9" s="227"/>
      <c r="QQD9" s="223"/>
      <c r="QQE9" s="224"/>
      <c r="QQF9" s="464"/>
      <c r="QQG9" s="464"/>
      <c r="QQH9" s="464"/>
      <c r="QQI9" s="225"/>
      <c r="QQJ9" s="226"/>
      <c r="QQK9" s="227"/>
      <c r="QQL9" s="223"/>
      <c r="QQM9" s="224"/>
      <c r="QQN9" s="464"/>
      <c r="QQO9" s="464"/>
      <c r="QQP9" s="464"/>
      <c r="QQQ9" s="225"/>
      <c r="QQR9" s="226"/>
      <c r="QQS9" s="227"/>
      <c r="QQT9" s="223"/>
      <c r="QQU9" s="224"/>
      <c r="QQV9" s="464"/>
      <c r="QQW9" s="464"/>
      <c r="QQX9" s="464"/>
      <c r="QQY9" s="225"/>
      <c r="QQZ9" s="226"/>
      <c r="QRA9" s="227"/>
      <c r="QRB9" s="223"/>
      <c r="QRC9" s="224"/>
      <c r="QRD9" s="464"/>
      <c r="QRE9" s="464"/>
      <c r="QRF9" s="464"/>
      <c r="QRG9" s="225"/>
      <c r="QRH9" s="226"/>
      <c r="QRI9" s="227"/>
      <c r="QRJ9" s="223"/>
      <c r="QRK9" s="224"/>
      <c r="QRL9" s="464"/>
      <c r="QRM9" s="464"/>
      <c r="QRN9" s="464"/>
      <c r="QRO9" s="225"/>
      <c r="QRP9" s="226"/>
      <c r="QRQ9" s="227"/>
      <c r="QRR9" s="223"/>
      <c r="QRS9" s="224"/>
      <c r="QRT9" s="464"/>
      <c r="QRU9" s="464"/>
      <c r="QRV9" s="464"/>
      <c r="QRW9" s="225"/>
      <c r="QRX9" s="226"/>
      <c r="QRY9" s="227"/>
      <c r="QRZ9" s="223"/>
      <c r="QSA9" s="224"/>
      <c r="QSB9" s="464"/>
      <c r="QSC9" s="464"/>
      <c r="QSD9" s="464"/>
      <c r="QSE9" s="225"/>
      <c r="QSF9" s="226"/>
      <c r="QSG9" s="227"/>
      <c r="QSH9" s="223"/>
      <c r="QSI9" s="224"/>
      <c r="QSJ9" s="464"/>
      <c r="QSK9" s="464"/>
      <c r="QSL9" s="464"/>
      <c r="QSM9" s="225"/>
      <c r="QSN9" s="226"/>
      <c r="QSO9" s="227"/>
      <c r="QSP9" s="223"/>
      <c r="QSQ9" s="224"/>
      <c r="QSR9" s="464"/>
      <c r="QSS9" s="464"/>
      <c r="QST9" s="464"/>
      <c r="QSU9" s="225"/>
      <c r="QSV9" s="226"/>
      <c r="QSW9" s="227"/>
      <c r="QSX9" s="223"/>
      <c r="QSY9" s="224"/>
      <c r="QSZ9" s="464"/>
      <c r="QTA9" s="464"/>
      <c r="QTB9" s="464"/>
      <c r="QTC9" s="225"/>
      <c r="QTD9" s="226"/>
      <c r="QTE9" s="227"/>
      <c r="QTF9" s="223"/>
      <c r="QTG9" s="224"/>
      <c r="QTH9" s="464"/>
      <c r="QTI9" s="464"/>
      <c r="QTJ9" s="464"/>
      <c r="QTK9" s="225"/>
      <c r="QTL9" s="226"/>
      <c r="QTM9" s="227"/>
      <c r="QTN9" s="223"/>
      <c r="QTO9" s="224"/>
      <c r="QTP9" s="464"/>
      <c r="QTQ9" s="464"/>
      <c r="QTR9" s="464"/>
      <c r="QTS9" s="225"/>
      <c r="QTT9" s="226"/>
      <c r="QTU9" s="227"/>
      <c r="QTV9" s="223"/>
      <c r="QTW9" s="224"/>
      <c r="QTX9" s="464"/>
      <c r="QTY9" s="464"/>
      <c r="QTZ9" s="464"/>
      <c r="QUA9" s="225"/>
      <c r="QUB9" s="226"/>
      <c r="QUC9" s="227"/>
      <c r="QUD9" s="223"/>
      <c r="QUE9" s="224"/>
      <c r="QUF9" s="464"/>
      <c r="QUG9" s="464"/>
      <c r="QUH9" s="464"/>
      <c r="QUI9" s="225"/>
      <c r="QUJ9" s="226"/>
      <c r="QUK9" s="227"/>
      <c r="QUL9" s="223"/>
      <c r="QUM9" s="224"/>
      <c r="QUN9" s="464"/>
      <c r="QUO9" s="464"/>
      <c r="QUP9" s="464"/>
      <c r="QUQ9" s="225"/>
      <c r="QUR9" s="226"/>
      <c r="QUS9" s="227"/>
      <c r="QUT9" s="223"/>
      <c r="QUU9" s="224"/>
      <c r="QUV9" s="464"/>
      <c r="QUW9" s="464"/>
      <c r="QUX9" s="464"/>
      <c r="QUY9" s="225"/>
      <c r="QUZ9" s="226"/>
      <c r="QVA9" s="227"/>
      <c r="QVB9" s="223"/>
      <c r="QVC9" s="224"/>
      <c r="QVD9" s="464"/>
      <c r="QVE9" s="464"/>
      <c r="QVF9" s="464"/>
      <c r="QVG9" s="225"/>
      <c r="QVH9" s="226"/>
      <c r="QVI9" s="227"/>
      <c r="QVJ9" s="223"/>
      <c r="QVK9" s="224"/>
      <c r="QVL9" s="464"/>
      <c r="QVM9" s="464"/>
      <c r="QVN9" s="464"/>
      <c r="QVO9" s="225"/>
      <c r="QVP9" s="226"/>
      <c r="QVQ9" s="227"/>
      <c r="QVR9" s="223"/>
      <c r="QVS9" s="224"/>
      <c r="QVT9" s="464"/>
      <c r="QVU9" s="464"/>
      <c r="QVV9" s="464"/>
      <c r="QVW9" s="225"/>
      <c r="QVX9" s="226"/>
      <c r="QVY9" s="227"/>
      <c r="QVZ9" s="223"/>
      <c r="QWA9" s="224"/>
      <c r="QWB9" s="464"/>
      <c r="QWC9" s="464"/>
      <c r="QWD9" s="464"/>
      <c r="QWE9" s="225"/>
      <c r="QWF9" s="226"/>
      <c r="QWG9" s="227"/>
      <c r="QWH9" s="223"/>
      <c r="QWI9" s="224"/>
      <c r="QWJ9" s="464"/>
      <c r="QWK9" s="464"/>
      <c r="QWL9" s="464"/>
      <c r="QWM9" s="225"/>
      <c r="QWN9" s="226"/>
      <c r="QWO9" s="227"/>
      <c r="QWP9" s="223"/>
      <c r="QWQ9" s="224"/>
      <c r="QWR9" s="464"/>
      <c r="QWS9" s="464"/>
      <c r="QWT9" s="464"/>
      <c r="QWU9" s="225"/>
      <c r="QWV9" s="226"/>
      <c r="QWW9" s="227"/>
      <c r="QWX9" s="223"/>
      <c r="QWY9" s="224"/>
      <c r="QWZ9" s="464"/>
      <c r="QXA9" s="464"/>
      <c r="QXB9" s="464"/>
      <c r="QXC9" s="225"/>
      <c r="QXD9" s="226"/>
      <c r="QXE9" s="227"/>
      <c r="QXF9" s="223"/>
      <c r="QXG9" s="224"/>
      <c r="QXH9" s="464"/>
      <c r="QXI9" s="464"/>
      <c r="QXJ9" s="464"/>
      <c r="QXK9" s="225"/>
      <c r="QXL9" s="226"/>
      <c r="QXM9" s="227"/>
      <c r="QXN9" s="223"/>
      <c r="QXO9" s="224"/>
      <c r="QXP9" s="464"/>
      <c r="QXQ9" s="464"/>
      <c r="QXR9" s="464"/>
      <c r="QXS9" s="225"/>
      <c r="QXT9" s="226"/>
      <c r="QXU9" s="227"/>
      <c r="QXV9" s="223"/>
      <c r="QXW9" s="224"/>
      <c r="QXX9" s="464"/>
      <c r="QXY9" s="464"/>
      <c r="QXZ9" s="464"/>
      <c r="QYA9" s="225"/>
      <c r="QYB9" s="226"/>
      <c r="QYC9" s="227"/>
      <c r="QYD9" s="223"/>
      <c r="QYE9" s="224"/>
      <c r="QYF9" s="464"/>
      <c r="QYG9" s="464"/>
      <c r="QYH9" s="464"/>
      <c r="QYI9" s="225"/>
      <c r="QYJ9" s="226"/>
      <c r="QYK9" s="227"/>
      <c r="QYL9" s="223"/>
      <c r="QYM9" s="224"/>
      <c r="QYN9" s="464"/>
      <c r="QYO9" s="464"/>
      <c r="QYP9" s="464"/>
      <c r="QYQ9" s="225"/>
      <c r="QYR9" s="226"/>
      <c r="QYS9" s="227"/>
      <c r="QYT9" s="223"/>
      <c r="QYU9" s="224"/>
      <c r="QYV9" s="464"/>
      <c r="QYW9" s="464"/>
      <c r="QYX9" s="464"/>
      <c r="QYY9" s="225"/>
      <c r="QYZ9" s="226"/>
      <c r="QZA9" s="227"/>
      <c r="QZB9" s="223"/>
      <c r="QZC9" s="224"/>
      <c r="QZD9" s="464"/>
      <c r="QZE9" s="464"/>
      <c r="QZF9" s="464"/>
      <c r="QZG9" s="225"/>
      <c r="QZH9" s="226"/>
      <c r="QZI9" s="227"/>
      <c r="QZJ9" s="223"/>
      <c r="QZK9" s="224"/>
      <c r="QZL9" s="464"/>
      <c r="QZM9" s="464"/>
      <c r="QZN9" s="464"/>
      <c r="QZO9" s="225"/>
      <c r="QZP9" s="226"/>
      <c r="QZQ9" s="227"/>
      <c r="QZR9" s="223"/>
      <c r="QZS9" s="224"/>
      <c r="QZT9" s="464"/>
      <c r="QZU9" s="464"/>
      <c r="QZV9" s="464"/>
      <c r="QZW9" s="225"/>
      <c r="QZX9" s="226"/>
      <c r="QZY9" s="227"/>
      <c r="QZZ9" s="223"/>
      <c r="RAA9" s="224"/>
      <c r="RAB9" s="464"/>
      <c r="RAC9" s="464"/>
      <c r="RAD9" s="464"/>
      <c r="RAE9" s="225"/>
      <c r="RAF9" s="226"/>
      <c r="RAG9" s="227"/>
      <c r="RAH9" s="223"/>
      <c r="RAI9" s="224"/>
      <c r="RAJ9" s="464"/>
      <c r="RAK9" s="464"/>
      <c r="RAL9" s="464"/>
      <c r="RAM9" s="225"/>
      <c r="RAN9" s="226"/>
      <c r="RAO9" s="227"/>
      <c r="RAP9" s="223"/>
      <c r="RAQ9" s="224"/>
      <c r="RAR9" s="464"/>
      <c r="RAS9" s="464"/>
      <c r="RAT9" s="464"/>
      <c r="RAU9" s="225"/>
      <c r="RAV9" s="226"/>
      <c r="RAW9" s="227"/>
      <c r="RAX9" s="223"/>
      <c r="RAY9" s="224"/>
      <c r="RAZ9" s="464"/>
      <c r="RBA9" s="464"/>
      <c r="RBB9" s="464"/>
      <c r="RBC9" s="225"/>
      <c r="RBD9" s="226"/>
      <c r="RBE9" s="227"/>
      <c r="RBF9" s="223"/>
      <c r="RBG9" s="224"/>
      <c r="RBH9" s="464"/>
      <c r="RBI9" s="464"/>
      <c r="RBJ9" s="464"/>
      <c r="RBK9" s="225"/>
      <c r="RBL9" s="226"/>
      <c r="RBM9" s="227"/>
      <c r="RBN9" s="223"/>
      <c r="RBO9" s="224"/>
      <c r="RBP9" s="464"/>
      <c r="RBQ9" s="464"/>
      <c r="RBR9" s="464"/>
      <c r="RBS9" s="225"/>
      <c r="RBT9" s="226"/>
      <c r="RBU9" s="227"/>
      <c r="RBV9" s="223"/>
      <c r="RBW9" s="224"/>
      <c r="RBX9" s="464"/>
      <c r="RBY9" s="464"/>
      <c r="RBZ9" s="464"/>
      <c r="RCA9" s="225"/>
      <c r="RCB9" s="226"/>
      <c r="RCC9" s="227"/>
      <c r="RCD9" s="223"/>
      <c r="RCE9" s="224"/>
      <c r="RCF9" s="464"/>
      <c r="RCG9" s="464"/>
      <c r="RCH9" s="464"/>
      <c r="RCI9" s="225"/>
      <c r="RCJ9" s="226"/>
      <c r="RCK9" s="227"/>
      <c r="RCL9" s="223"/>
      <c r="RCM9" s="224"/>
      <c r="RCN9" s="464"/>
      <c r="RCO9" s="464"/>
      <c r="RCP9" s="464"/>
      <c r="RCQ9" s="225"/>
      <c r="RCR9" s="226"/>
      <c r="RCS9" s="227"/>
      <c r="RCT9" s="223"/>
      <c r="RCU9" s="224"/>
      <c r="RCV9" s="464"/>
      <c r="RCW9" s="464"/>
      <c r="RCX9" s="464"/>
      <c r="RCY9" s="225"/>
      <c r="RCZ9" s="226"/>
      <c r="RDA9" s="227"/>
      <c r="RDB9" s="223"/>
      <c r="RDC9" s="224"/>
      <c r="RDD9" s="464"/>
      <c r="RDE9" s="464"/>
      <c r="RDF9" s="464"/>
      <c r="RDG9" s="225"/>
      <c r="RDH9" s="226"/>
      <c r="RDI9" s="227"/>
      <c r="RDJ9" s="223"/>
      <c r="RDK9" s="224"/>
      <c r="RDL9" s="464"/>
      <c r="RDM9" s="464"/>
      <c r="RDN9" s="464"/>
      <c r="RDO9" s="225"/>
      <c r="RDP9" s="226"/>
      <c r="RDQ9" s="227"/>
      <c r="RDR9" s="223"/>
      <c r="RDS9" s="224"/>
      <c r="RDT9" s="464"/>
      <c r="RDU9" s="464"/>
      <c r="RDV9" s="464"/>
      <c r="RDW9" s="225"/>
      <c r="RDX9" s="226"/>
      <c r="RDY9" s="227"/>
      <c r="RDZ9" s="223"/>
      <c r="REA9" s="224"/>
      <c r="REB9" s="464"/>
      <c r="REC9" s="464"/>
      <c r="RED9" s="464"/>
      <c r="REE9" s="225"/>
      <c r="REF9" s="226"/>
      <c r="REG9" s="227"/>
      <c r="REH9" s="223"/>
      <c r="REI9" s="224"/>
      <c r="REJ9" s="464"/>
      <c r="REK9" s="464"/>
      <c r="REL9" s="464"/>
      <c r="REM9" s="225"/>
      <c r="REN9" s="226"/>
      <c r="REO9" s="227"/>
      <c r="REP9" s="223"/>
      <c r="REQ9" s="224"/>
      <c r="RER9" s="464"/>
      <c r="RES9" s="464"/>
      <c r="RET9" s="464"/>
      <c r="REU9" s="225"/>
      <c r="REV9" s="226"/>
      <c r="REW9" s="227"/>
      <c r="REX9" s="223"/>
      <c r="REY9" s="224"/>
      <c r="REZ9" s="464"/>
      <c r="RFA9" s="464"/>
      <c r="RFB9" s="464"/>
      <c r="RFC9" s="225"/>
      <c r="RFD9" s="226"/>
      <c r="RFE9" s="227"/>
      <c r="RFF9" s="223"/>
      <c r="RFG9" s="224"/>
      <c r="RFH9" s="464"/>
      <c r="RFI9" s="464"/>
      <c r="RFJ9" s="464"/>
      <c r="RFK9" s="225"/>
      <c r="RFL9" s="226"/>
      <c r="RFM9" s="227"/>
      <c r="RFN9" s="223"/>
      <c r="RFO9" s="224"/>
      <c r="RFP9" s="464"/>
      <c r="RFQ9" s="464"/>
      <c r="RFR9" s="464"/>
      <c r="RFS9" s="225"/>
      <c r="RFT9" s="226"/>
      <c r="RFU9" s="227"/>
      <c r="RFV9" s="223"/>
      <c r="RFW9" s="224"/>
      <c r="RFX9" s="464"/>
      <c r="RFY9" s="464"/>
      <c r="RFZ9" s="464"/>
      <c r="RGA9" s="225"/>
      <c r="RGB9" s="226"/>
      <c r="RGC9" s="227"/>
      <c r="RGD9" s="223"/>
      <c r="RGE9" s="224"/>
      <c r="RGF9" s="464"/>
      <c r="RGG9" s="464"/>
      <c r="RGH9" s="464"/>
      <c r="RGI9" s="225"/>
      <c r="RGJ9" s="226"/>
      <c r="RGK9" s="227"/>
      <c r="RGL9" s="223"/>
      <c r="RGM9" s="224"/>
      <c r="RGN9" s="464"/>
      <c r="RGO9" s="464"/>
      <c r="RGP9" s="464"/>
      <c r="RGQ9" s="225"/>
      <c r="RGR9" s="226"/>
      <c r="RGS9" s="227"/>
      <c r="RGT9" s="223"/>
      <c r="RGU9" s="224"/>
      <c r="RGV9" s="464"/>
      <c r="RGW9" s="464"/>
      <c r="RGX9" s="464"/>
      <c r="RGY9" s="225"/>
      <c r="RGZ9" s="226"/>
      <c r="RHA9" s="227"/>
      <c r="RHB9" s="223"/>
      <c r="RHC9" s="224"/>
      <c r="RHD9" s="464"/>
      <c r="RHE9" s="464"/>
      <c r="RHF9" s="464"/>
      <c r="RHG9" s="225"/>
      <c r="RHH9" s="226"/>
      <c r="RHI9" s="227"/>
      <c r="RHJ9" s="223"/>
      <c r="RHK9" s="224"/>
      <c r="RHL9" s="464"/>
      <c r="RHM9" s="464"/>
      <c r="RHN9" s="464"/>
      <c r="RHO9" s="225"/>
      <c r="RHP9" s="226"/>
      <c r="RHQ9" s="227"/>
      <c r="RHR9" s="223"/>
      <c r="RHS9" s="224"/>
      <c r="RHT9" s="464"/>
      <c r="RHU9" s="464"/>
      <c r="RHV9" s="464"/>
      <c r="RHW9" s="225"/>
      <c r="RHX9" s="226"/>
      <c r="RHY9" s="227"/>
      <c r="RHZ9" s="223"/>
      <c r="RIA9" s="224"/>
      <c r="RIB9" s="464"/>
      <c r="RIC9" s="464"/>
      <c r="RID9" s="464"/>
      <c r="RIE9" s="225"/>
      <c r="RIF9" s="226"/>
      <c r="RIG9" s="227"/>
      <c r="RIH9" s="223"/>
      <c r="RII9" s="224"/>
      <c r="RIJ9" s="464"/>
      <c r="RIK9" s="464"/>
      <c r="RIL9" s="464"/>
      <c r="RIM9" s="225"/>
      <c r="RIN9" s="226"/>
      <c r="RIO9" s="227"/>
      <c r="RIP9" s="223"/>
      <c r="RIQ9" s="224"/>
      <c r="RIR9" s="464"/>
      <c r="RIS9" s="464"/>
      <c r="RIT9" s="464"/>
      <c r="RIU9" s="225"/>
      <c r="RIV9" s="226"/>
      <c r="RIW9" s="227"/>
      <c r="RIX9" s="223"/>
      <c r="RIY9" s="224"/>
      <c r="RIZ9" s="464"/>
      <c r="RJA9" s="464"/>
      <c r="RJB9" s="464"/>
      <c r="RJC9" s="225"/>
      <c r="RJD9" s="226"/>
      <c r="RJE9" s="227"/>
      <c r="RJF9" s="223"/>
      <c r="RJG9" s="224"/>
      <c r="RJH9" s="464"/>
      <c r="RJI9" s="464"/>
      <c r="RJJ9" s="464"/>
      <c r="RJK9" s="225"/>
      <c r="RJL9" s="226"/>
      <c r="RJM9" s="227"/>
      <c r="RJN9" s="223"/>
      <c r="RJO9" s="224"/>
      <c r="RJP9" s="464"/>
      <c r="RJQ9" s="464"/>
      <c r="RJR9" s="464"/>
      <c r="RJS9" s="225"/>
      <c r="RJT9" s="226"/>
      <c r="RJU9" s="227"/>
      <c r="RJV9" s="223"/>
      <c r="RJW9" s="224"/>
      <c r="RJX9" s="464"/>
      <c r="RJY9" s="464"/>
      <c r="RJZ9" s="464"/>
      <c r="RKA9" s="225"/>
      <c r="RKB9" s="226"/>
      <c r="RKC9" s="227"/>
      <c r="RKD9" s="223"/>
      <c r="RKE9" s="224"/>
      <c r="RKF9" s="464"/>
      <c r="RKG9" s="464"/>
      <c r="RKH9" s="464"/>
      <c r="RKI9" s="225"/>
      <c r="RKJ9" s="226"/>
      <c r="RKK9" s="227"/>
      <c r="RKL9" s="223"/>
      <c r="RKM9" s="224"/>
      <c r="RKN9" s="464"/>
      <c r="RKO9" s="464"/>
      <c r="RKP9" s="464"/>
      <c r="RKQ9" s="225"/>
      <c r="RKR9" s="226"/>
      <c r="RKS9" s="227"/>
      <c r="RKT9" s="223"/>
      <c r="RKU9" s="224"/>
      <c r="RKV9" s="464"/>
      <c r="RKW9" s="464"/>
      <c r="RKX9" s="464"/>
      <c r="RKY9" s="225"/>
      <c r="RKZ9" s="226"/>
      <c r="RLA9" s="227"/>
      <c r="RLB9" s="223"/>
      <c r="RLC9" s="224"/>
      <c r="RLD9" s="464"/>
      <c r="RLE9" s="464"/>
      <c r="RLF9" s="464"/>
      <c r="RLG9" s="225"/>
      <c r="RLH9" s="226"/>
      <c r="RLI9" s="227"/>
      <c r="RLJ9" s="223"/>
      <c r="RLK9" s="224"/>
      <c r="RLL9" s="464"/>
      <c r="RLM9" s="464"/>
      <c r="RLN9" s="464"/>
      <c r="RLO9" s="225"/>
      <c r="RLP9" s="226"/>
      <c r="RLQ9" s="227"/>
      <c r="RLR9" s="223"/>
      <c r="RLS9" s="224"/>
      <c r="RLT9" s="464"/>
      <c r="RLU9" s="464"/>
      <c r="RLV9" s="464"/>
      <c r="RLW9" s="225"/>
      <c r="RLX9" s="226"/>
      <c r="RLY9" s="227"/>
      <c r="RLZ9" s="223"/>
      <c r="RMA9" s="224"/>
      <c r="RMB9" s="464"/>
      <c r="RMC9" s="464"/>
      <c r="RMD9" s="464"/>
      <c r="RME9" s="225"/>
      <c r="RMF9" s="226"/>
      <c r="RMG9" s="227"/>
      <c r="RMH9" s="223"/>
      <c r="RMI9" s="224"/>
      <c r="RMJ9" s="464"/>
      <c r="RMK9" s="464"/>
      <c r="RML9" s="464"/>
      <c r="RMM9" s="225"/>
      <c r="RMN9" s="226"/>
      <c r="RMO9" s="227"/>
      <c r="RMP9" s="223"/>
      <c r="RMQ9" s="224"/>
      <c r="RMR9" s="464"/>
      <c r="RMS9" s="464"/>
      <c r="RMT9" s="464"/>
      <c r="RMU9" s="225"/>
      <c r="RMV9" s="226"/>
      <c r="RMW9" s="227"/>
      <c r="RMX9" s="223"/>
      <c r="RMY9" s="224"/>
      <c r="RMZ9" s="464"/>
      <c r="RNA9" s="464"/>
      <c r="RNB9" s="464"/>
      <c r="RNC9" s="225"/>
      <c r="RND9" s="226"/>
      <c r="RNE9" s="227"/>
      <c r="RNF9" s="223"/>
      <c r="RNG9" s="224"/>
      <c r="RNH9" s="464"/>
      <c r="RNI9" s="464"/>
      <c r="RNJ9" s="464"/>
      <c r="RNK9" s="225"/>
      <c r="RNL9" s="226"/>
      <c r="RNM9" s="227"/>
      <c r="RNN9" s="223"/>
      <c r="RNO9" s="224"/>
      <c r="RNP9" s="464"/>
      <c r="RNQ9" s="464"/>
      <c r="RNR9" s="464"/>
      <c r="RNS9" s="225"/>
      <c r="RNT9" s="226"/>
      <c r="RNU9" s="227"/>
      <c r="RNV9" s="223"/>
      <c r="RNW9" s="224"/>
      <c r="RNX9" s="464"/>
      <c r="RNY9" s="464"/>
      <c r="RNZ9" s="464"/>
      <c r="ROA9" s="225"/>
      <c r="ROB9" s="226"/>
      <c r="ROC9" s="227"/>
      <c r="ROD9" s="223"/>
      <c r="ROE9" s="224"/>
      <c r="ROF9" s="464"/>
      <c r="ROG9" s="464"/>
      <c r="ROH9" s="464"/>
      <c r="ROI9" s="225"/>
      <c r="ROJ9" s="226"/>
      <c r="ROK9" s="227"/>
      <c r="ROL9" s="223"/>
      <c r="ROM9" s="224"/>
      <c r="RON9" s="464"/>
      <c r="ROO9" s="464"/>
      <c r="ROP9" s="464"/>
      <c r="ROQ9" s="225"/>
      <c r="ROR9" s="226"/>
      <c r="ROS9" s="227"/>
      <c r="ROT9" s="223"/>
      <c r="ROU9" s="224"/>
      <c r="ROV9" s="464"/>
      <c r="ROW9" s="464"/>
      <c r="ROX9" s="464"/>
      <c r="ROY9" s="225"/>
      <c r="ROZ9" s="226"/>
      <c r="RPA9" s="227"/>
      <c r="RPB9" s="223"/>
      <c r="RPC9" s="224"/>
      <c r="RPD9" s="464"/>
      <c r="RPE9" s="464"/>
      <c r="RPF9" s="464"/>
      <c r="RPG9" s="225"/>
      <c r="RPH9" s="226"/>
      <c r="RPI9" s="227"/>
      <c r="RPJ9" s="223"/>
      <c r="RPK9" s="224"/>
      <c r="RPL9" s="464"/>
      <c r="RPM9" s="464"/>
      <c r="RPN9" s="464"/>
      <c r="RPO9" s="225"/>
      <c r="RPP9" s="226"/>
      <c r="RPQ9" s="227"/>
      <c r="RPR9" s="223"/>
      <c r="RPS9" s="224"/>
      <c r="RPT9" s="464"/>
      <c r="RPU9" s="464"/>
      <c r="RPV9" s="464"/>
      <c r="RPW9" s="225"/>
      <c r="RPX9" s="226"/>
      <c r="RPY9" s="227"/>
      <c r="RPZ9" s="223"/>
      <c r="RQA9" s="224"/>
      <c r="RQB9" s="464"/>
      <c r="RQC9" s="464"/>
      <c r="RQD9" s="464"/>
      <c r="RQE9" s="225"/>
      <c r="RQF9" s="226"/>
      <c r="RQG9" s="227"/>
      <c r="RQH9" s="223"/>
      <c r="RQI9" s="224"/>
      <c r="RQJ9" s="464"/>
      <c r="RQK9" s="464"/>
      <c r="RQL9" s="464"/>
      <c r="RQM9" s="225"/>
      <c r="RQN9" s="226"/>
      <c r="RQO9" s="227"/>
      <c r="RQP9" s="223"/>
      <c r="RQQ9" s="224"/>
      <c r="RQR9" s="464"/>
      <c r="RQS9" s="464"/>
      <c r="RQT9" s="464"/>
      <c r="RQU9" s="225"/>
      <c r="RQV9" s="226"/>
      <c r="RQW9" s="227"/>
      <c r="RQX9" s="223"/>
      <c r="RQY9" s="224"/>
      <c r="RQZ9" s="464"/>
      <c r="RRA9" s="464"/>
      <c r="RRB9" s="464"/>
      <c r="RRC9" s="225"/>
      <c r="RRD9" s="226"/>
      <c r="RRE9" s="227"/>
      <c r="RRF9" s="223"/>
      <c r="RRG9" s="224"/>
      <c r="RRH9" s="464"/>
      <c r="RRI9" s="464"/>
      <c r="RRJ9" s="464"/>
      <c r="RRK9" s="225"/>
      <c r="RRL9" s="226"/>
      <c r="RRM9" s="227"/>
      <c r="RRN9" s="223"/>
      <c r="RRO9" s="224"/>
      <c r="RRP9" s="464"/>
      <c r="RRQ9" s="464"/>
      <c r="RRR9" s="464"/>
      <c r="RRS9" s="225"/>
      <c r="RRT9" s="226"/>
      <c r="RRU9" s="227"/>
      <c r="RRV9" s="223"/>
      <c r="RRW9" s="224"/>
      <c r="RRX9" s="464"/>
      <c r="RRY9" s="464"/>
      <c r="RRZ9" s="464"/>
      <c r="RSA9" s="225"/>
      <c r="RSB9" s="226"/>
      <c r="RSC9" s="227"/>
      <c r="RSD9" s="223"/>
      <c r="RSE9" s="224"/>
      <c r="RSF9" s="464"/>
      <c r="RSG9" s="464"/>
      <c r="RSH9" s="464"/>
      <c r="RSI9" s="225"/>
      <c r="RSJ9" s="226"/>
      <c r="RSK9" s="227"/>
      <c r="RSL9" s="223"/>
      <c r="RSM9" s="224"/>
      <c r="RSN9" s="464"/>
      <c r="RSO9" s="464"/>
      <c r="RSP9" s="464"/>
      <c r="RSQ9" s="225"/>
      <c r="RSR9" s="226"/>
      <c r="RSS9" s="227"/>
      <c r="RST9" s="223"/>
      <c r="RSU9" s="224"/>
      <c r="RSV9" s="464"/>
      <c r="RSW9" s="464"/>
      <c r="RSX9" s="464"/>
      <c r="RSY9" s="225"/>
      <c r="RSZ9" s="226"/>
      <c r="RTA9" s="227"/>
      <c r="RTB9" s="223"/>
      <c r="RTC9" s="224"/>
      <c r="RTD9" s="464"/>
      <c r="RTE9" s="464"/>
      <c r="RTF9" s="464"/>
      <c r="RTG9" s="225"/>
      <c r="RTH9" s="226"/>
      <c r="RTI9" s="227"/>
      <c r="RTJ9" s="223"/>
      <c r="RTK9" s="224"/>
      <c r="RTL9" s="464"/>
      <c r="RTM9" s="464"/>
      <c r="RTN9" s="464"/>
      <c r="RTO9" s="225"/>
      <c r="RTP9" s="226"/>
      <c r="RTQ9" s="227"/>
      <c r="RTR9" s="223"/>
      <c r="RTS9" s="224"/>
      <c r="RTT9" s="464"/>
      <c r="RTU9" s="464"/>
      <c r="RTV9" s="464"/>
      <c r="RTW9" s="225"/>
      <c r="RTX9" s="226"/>
      <c r="RTY9" s="227"/>
      <c r="RTZ9" s="223"/>
      <c r="RUA9" s="224"/>
      <c r="RUB9" s="464"/>
      <c r="RUC9" s="464"/>
      <c r="RUD9" s="464"/>
      <c r="RUE9" s="225"/>
      <c r="RUF9" s="226"/>
      <c r="RUG9" s="227"/>
      <c r="RUH9" s="223"/>
      <c r="RUI9" s="224"/>
      <c r="RUJ9" s="464"/>
      <c r="RUK9" s="464"/>
      <c r="RUL9" s="464"/>
      <c r="RUM9" s="225"/>
      <c r="RUN9" s="226"/>
      <c r="RUO9" s="227"/>
      <c r="RUP9" s="223"/>
      <c r="RUQ9" s="224"/>
      <c r="RUR9" s="464"/>
      <c r="RUS9" s="464"/>
      <c r="RUT9" s="464"/>
      <c r="RUU9" s="225"/>
      <c r="RUV9" s="226"/>
      <c r="RUW9" s="227"/>
      <c r="RUX9" s="223"/>
      <c r="RUY9" s="224"/>
      <c r="RUZ9" s="464"/>
      <c r="RVA9" s="464"/>
      <c r="RVB9" s="464"/>
      <c r="RVC9" s="225"/>
      <c r="RVD9" s="226"/>
      <c r="RVE9" s="227"/>
      <c r="RVF9" s="223"/>
      <c r="RVG9" s="224"/>
      <c r="RVH9" s="464"/>
      <c r="RVI9" s="464"/>
      <c r="RVJ9" s="464"/>
      <c r="RVK9" s="225"/>
      <c r="RVL9" s="226"/>
      <c r="RVM9" s="227"/>
      <c r="RVN9" s="223"/>
      <c r="RVO9" s="224"/>
      <c r="RVP9" s="464"/>
      <c r="RVQ9" s="464"/>
      <c r="RVR9" s="464"/>
      <c r="RVS9" s="225"/>
      <c r="RVT9" s="226"/>
      <c r="RVU9" s="227"/>
      <c r="RVV9" s="223"/>
      <c r="RVW9" s="224"/>
      <c r="RVX9" s="464"/>
      <c r="RVY9" s="464"/>
      <c r="RVZ9" s="464"/>
      <c r="RWA9" s="225"/>
      <c r="RWB9" s="226"/>
      <c r="RWC9" s="227"/>
      <c r="RWD9" s="223"/>
      <c r="RWE9" s="224"/>
      <c r="RWF9" s="464"/>
      <c r="RWG9" s="464"/>
      <c r="RWH9" s="464"/>
      <c r="RWI9" s="225"/>
      <c r="RWJ9" s="226"/>
      <c r="RWK9" s="227"/>
      <c r="RWL9" s="223"/>
      <c r="RWM9" s="224"/>
      <c r="RWN9" s="464"/>
      <c r="RWO9" s="464"/>
      <c r="RWP9" s="464"/>
      <c r="RWQ9" s="225"/>
      <c r="RWR9" s="226"/>
      <c r="RWS9" s="227"/>
      <c r="RWT9" s="223"/>
      <c r="RWU9" s="224"/>
      <c r="RWV9" s="464"/>
      <c r="RWW9" s="464"/>
      <c r="RWX9" s="464"/>
      <c r="RWY9" s="225"/>
      <c r="RWZ9" s="226"/>
      <c r="RXA9" s="227"/>
      <c r="RXB9" s="223"/>
      <c r="RXC9" s="224"/>
      <c r="RXD9" s="464"/>
      <c r="RXE9" s="464"/>
      <c r="RXF9" s="464"/>
      <c r="RXG9" s="225"/>
      <c r="RXH9" s="226"/>
      <c r="RXI9" s="227"/>
      <c r="RXJ9" s="223"/>
      <c r="RXK9" s="224"/>
      <c r="RXL9" s="464"/>
      <c r="RXM9" s="464"/>
      <c r="RXN9" s="464"/>
      <c r="RXO9" s="225"/>
      <c r="RXP9" s="226"/>
      <c r="RXQ9" s="227"/>
      <c r="RXR9" s="223"/>
      <c r="RXS9" s="224"/>
      <c r="RXT9" s="464"/>
      <c r="RXU9" s="464"/>
      <c r="RXV9" s="464"/>
      <c r="RXW9" s="225"/>
      <c r="RXX9" s="226"/>
      <c r="RXY9" s="227"/>
      <c r="RXZ9" s="223"/>
      <c r="RYA9" s="224"/>
      <c r="RYB9" s="464"/>
      <c r="RYC9" s="464"/>
      <c r="RYD9" s="464"/>
      <c r="RYE9" s="225"/>
      <c r="RYF9" s="226"/>
      <c r="RYG9" s="227"/>
      <c r="RYH9" s="223"/>
      <c r="RYI9" s="224"/>
      <c r="RYJ9" s="464"/>
      <c r="RYK9" s="464"/>
      <c r="RYL9" s="464"/>
      <c r="RYM9" s="225"/>
      <c r="RYN9" s="226"/>
      <c r="RYO9" s="227"/>
      <c r="RYP9" s="223"/>
      <c r="RYQ9" s="224"/>
      <c r="RYR9" s="464"/>
      <c r="RYS9" s="464"/>
      <c r="RYT9" s="464"/>
      <c r="RYU9" s="225"/>
      <c r="RYV9" s="226"/>
      <c r="RYW9" s="227"/>
      <c r="RYX9" s="223"/>
      <c r="RYY9" s="224"/>
      <c r="RYZ9" s="464"/>
      <c r="RZA9" s="464"/>
      <c r="RZB9" s="464"/>
      <c r="RZC9" s="225"/>
      <c r="RZD9" s="226"/>
      <c r="RZE9" s="227"/>
      <c r="RZF9" s="223"/>
      <c r="RZG9" s="224"/>
      <c r="RZH9" s="464"/>
      <c r="RZI9" s="464"/>
      <c r="RZJ9" s="464"/>
      <c r="RZK9" s="225"/>
      <c r="RZL9" s="226"/>
      <c r="RZM9" s="227"/>
      <c r="RZN9" s="223"/>
      <c r="RZO9" s="224"/>
      <c r="RZP9" s="464"/>
      <c r="RZQ9" s="464"/>
      <c r="RZR9" s="464"/>
      <c r="RZS9" s="225"/>
      <c r="RZT9" s="226"/>
      <c r="RZU9" s="227"/>
      <c r="RZV9" s="223"/>
      <c r="RZW9" s="224"/>
      <c r="RZX9" s="464"/>
      <c r="RZY9" s="464"/>
      <c r="RZZ9" s="464"/>
      <c r="SAA9" s="225"/>
      <c r="SAB9" s="226"/>
      <c r="SAC9" s="227"/>
      <c r="SAD9" s="223"/>
      <c r="SAE9" s="224"/>
      <c r="SAF9" s="464"/>
      <c r="SAG9" s="464"/>
      <c r="SAH9" s="464"/>
      <c r="SAI9" s="225"/>
      <c r="SAJ9" s="226"/>
      <c r="SAK9" s="227"/>
      <c r="SAL9" s="223"/>
      <c r="SAM9" s="224"/>
      <c r="SAN9" s="464"/>
      <c r="SAO9" s="464"/>
      <c r="SAP9" s="464"/>
      <c r="SAQ9" s="225"/>
      <c r="SAR9" s="226"/>
      <c r="SAS9" s="227"/>
      <c r="SAT9" s="223"/>
      <c r="SAU9" s="224"/>
      <c r="SAV9" s="464"/>
      <c r="SAW9" s="464"/>
      <c r="SAX9" s="464"/>
      <c r="SAY9" s="225"/>
      <c r="SAZ9" s="226"/>
      <c r="SBA9" s="227"/>
      <c r="SBB9" s="223"/>
      <c r="SBC9" s="224"/>
      <c r="SBD9" s="464"/>
      <c r="SBE9" s="464"/>
      <c r="SBF9" s="464"/>
      <c r="SBG9" s="225"/>
      <c r="SBH9" s="226"/>
      <c r="SBI9" s="227"/>
      <c r="SBJ9" s="223"/>
      <c r="SBK9" s="224"/>
      <c r="SBL9" s="464"/>
      <c r="SBM9" s="464"/>
      <c r="SBN9" s="464"/>
      <c r="SBO9" s="225"/>
      <c r="SBP9" s="226"/>
      <c r="SBQ9" s="227"/>
      <c r="SBR9" s="223"/>
      <c r="SBS9" s="224"/>
      <c r="SBT9" s="464"/>
      <c r="SBU9" s="464"/>
      <c r="SBV9" s="464"/>
      <c r="SBW9" s="225"/>
      <c r="SBX9" s="226"/>
      <c r="SBY9" s="227"/>
      <c r="SBZ9" s="223"/>
      <c r="SCA9" s="224"/>
      <c r="SCB9" s="464"/>
      <c r="SCC9" s="464"/>
      <c r="SCD9" s="464"/>
      <c r="SCE9" s="225"/>
      <c r="SCF9" s="226"/>
      <c r="SCG9" s="227"/>
      <c r="SCH9" s="223"/>
      <c r="SCI9" s="224"/>
      <c r="SCJ9" s="464"/>
      <c r="SCK9" s="464"/>
      <c r="SCL9" s="464"/>
      <c r="SCM9" s="225"/>
      <c r="SCN9" s="226"/>
      <c r="SCO9" s="227"/>
      <c r="SCP9" s="223"/>
      <c r="SCQ9" s="224"/>
      <c r="SCR9" s="464"/>
      <c r="SCS9" s="464"/>
      <c r="SCT9" s="464"/>
      <c r="SCU9" s="225"/>
      <c r="SCV9" s="226"/>
      <c r="SCW9" s="227"/>
      <c r="SCX9" s="223"/>
      <c r="SCY9" s="224"/>
      <c r="SCZ9" s="464"/>
      <c r="SDA9" s="464"/>
      <c r="SDB9" s="464"/>
      <c r="SDC9" s="225"/>
      <c r="SDD9" s="226"/>
      <c r="SDE9" s="227"/>
      <c r="SDF9" s="223"/>
      <c r="SDG9" s="224"/>
      <c r="SDH9" s="464"/>
      <c r="SDI9" s="464"/>
      <c r="SDJ9" s="464"/>
      <c r="SDK9" s="225"/>
      <c r="SDL9" s="226"/>
      <c r="SDM9" s="227"/>
      <c r="SDN9" s="223"/>
      <c r="SDO9" s="224"/>
      <c r="SDP9" s="464"/>
      <c r="SDQ9" s="464"/>
      <c r="SDR9" s="464"/>
      <c r="SDS9" s="225"/>
      <c r="SDT9" s="226"/>
      <c r="SDU9" s="227"/>
      <c r="SDV9" s="223"/>
      <c r="SDW9" s="224"/>
      <c r="SDX9" s="464"/>
      <c r="SDY9" s="464"/>
      <c r="SDZ9" s="464"/>
      <c r="SEA9" s="225"/>
      <c r="SEB9" s="226"/>
      <c r="SEC9" s="227"/>
      <c r="SED9" s="223"/>
      <c r="SEE9" s="224"/>
      <c r="SEF9" s="464"/>
      <c r="SEG9" s="464"/>
      <c r="SEH9" s="464"/>
      <c r="SEI9" s="225"/>
      <c r="SEJ9" s="226"/>
      <c r="SEK9" s="227"/>
      <c r="SEL9" s="223"/>
      <c r="SEM9" s="224"/>
      <c r="SEN9" s="464"/>
      <c r="SEO9" s="464"/>
      <c r="SEP9" s="464"/>
      <c r="SEQ9" s="225"/>
      <c r="SER9" s="226"/>
      <c r="SES9" s="227"/>
      <c r="SET9" s="223"/>
      <c r="SEU9" s="224"/>
      <c r="SEV9" s="464"/>
      <c r="SEW9" s="464"/>
      <c r="SEX9" s="464"/>
      <c r="SEY9" s="225"/>
      <c r="SEZ9" s="226"/>
      <c r="SFA9" s="227"/>
      <c r="SFB9" s="223"/>
      <c r="SFC9" s="224"/>
      <c r="SFD9" s="464"/>
      <c r="SFE9" s="464"/>
      <c r="SFF9" s="464"/>
      <c r="SFG9" s="225"/>
      <c r="SFH9" s="226"/>
      <c r="SFI9" s="227"/>
      <c r="SFJ9" s="223"/>
      <c r="SFK9" s="224"/>
      <c r="SFL9" s="464"/>
      <c r="SFM9" s="464"/>
      <c r="SFN9" s="464"/>
      <c r="SFO9" s="225"/>
      <c r="SFP9" s="226"/>
      <c r="SFQ9" s="227"/>
      <c r="SFR9" s="223"/>
      <c r="SFS9" s="224"/>
      <c r="SFT9" s="464"/>
      <c r="SFU9" s="464"/>
      <c r="SFV9" s="464"/>
      <c r="SFW9" s="225"/>
      <c r="SFX9" s="226"/>
      <c r="SFY9" s="227"/>
      <c r="SFZ9" s="223"/>
      <c r="SGA9" s="224"/>
      <c r="SGB9" s="464"/>
      <c r="SGC9" s="464"/>
      <c r="SGD9" s="464"/>
      <c r="SGE9" s="225"/>
      <c r="SGF9" s="226"/>
      <c r="SGG9" s="227"/>
      <c r="SGH9" s="223"/>
      <c r="SGI9" s="224"/>
      <c r="SGJ9" s="464"/>
      <c r="SGK9" s="464"/>
      <c r="SGL9" s="464"/>
      <c r="SGM9" s="225"/>
      <c r="SGN9" s="226"/>
      <c r="SGO9" s="227"/>
      <c r="SGP9" s="223"/>
      <c r="SGQ9" s="224"/>
      <c r="SGR9" s="464"/>
      <c r="SGS9" s="464"/>
      <c r="SGT9" s="464"/>
      <c r="SGU9" s="225"/>
      <c r="SGV9" s="226"/>
      <c r="SGW9" s="227"/>
      <c r="SGX9" s="223"/>
      <c r="SGY9" s="224"/>
      <c r="SGZ9" s="464"/>
      <c r="SHA9" s="464"/>
      <c r="SHB9" s="464"/>
      <c r="SHC9" s="225"/>
      <c r="SHD9" s="226"/>
      <c r="SHE9" s="227"/>
      <c r="SHF9" s="223"/>
      <c r="SHG9" s="224"/>
      <c r="SHH9" s="464"/>
      <c r="SHI9" s="464"/>
      <c r="SHJ9" s="464"/>
      <c r="SHK9" s="225"/>
      <c r="SHL9" s="226"/>
      <c r="SHM9" s="227"/>
      <c r="SHN9" s="223"/>
      <c r="SHO9" s="224"/>
      <c r="SHP9" s="464"/>
      <c r="SHQ9" s="464"/>
      <c r="SHR9" s="464"/>
      <c r="SHS9" s="225"/>
      <c r="SHT9" s="226"/>
      <c r="SHU9" s="227"/>
      <c r="SHV9" s="223"/>
      <c r="SHW9" s="224"/>
      <c r="SHX9" s="464"/>
      <c r="SHY9" s="464"/>
      <c r="SHZ9" s="464"/>
      <c r="SIA9" s="225"/>
      <c r="SIB9" s="226"/>
      <c r="SIC9" s="227"/>
      <c r="SID9" s="223"/>
      <c r="SIE9" s="224"/>
      <c r="SIF9" s="464"/>
      <c r="SIG9" s="464"/>
      <c r="SIH9" s="464"/>
      <c r="SII9" s="225"/>
      <c r="SIJ9" s="226"/>
      <c r="SIK9" s="227"/>
      <c r="SIL9" s="223"/>
      <c r="SIM9" s="224"/>
      <c r="SIN9" s="464"/>
      <c r="SIO9" s="464"/>
      <c r="SIP9" s="464"/>
      <c r="SIQ9" s="225"/>
      <c r="SIR9" s="226"/>
      <c r="SIS9" s="227"/>
      <c r="SIT9" s="223"/>
      <c r="SIU9" s="224"/>
      <c r="SIV9" s="464"/>
      <c r="SIW9" s="464"/>
      <c r="SIX9" s="464"/>
      <c r="SIY9" s="225"/>
      <c r="SIZ9" s="226"/>
      <c r="SJA9" s="227"/>
      <c r="SJB9" s="223"/>
      <c r="SJC9" s="224"/>
      <c r="SJD9" s="464"/>
      <c r="SJE9" s="464"/>
      <c r="SJF9" s="464"/>
      <c r="SJG9" s="225"/>
      <c r="SJH9" s="226"/>
      <c r="SJI9" s="227"/>
      <c r="SJJ9" s="223"/>
      <c r="SJK9" s="224"/>
      <c r="SJL9" s="464"/>
      <c r="SJM9" s="464"/>
      <c r="SJN9" s="464"/>
      <c r="SJO9" s="225"/>
      <c r="SJP9" s="226"/>
      <c r="SJQ9" s="227"/>
      <c r="SJR9" s="223"/>
      <c r="SJS9" s="224"/>
      <c r="SJT9" s="464"/>
      <c r="SJU9" s="464"/>
      <c r="SJV9" s="464"/>
      <c r="SJW9" s="225"/>
      <c r="SJX9" s="226"/>
      <c r="SJY9" s="227"/>
      <c r="SJZ9" s="223"/>
      <c r="SKA9" s="224"/>
      <c r="SKB9" s="464"/>
      <c r="SKC9" s="464"/>
      <c r="SKD9" s="464"/>
      <c r="SKE9" s="225"/>
      <c r="SKF9" s="226"/>
      <c r="SKG9" s="227"/>
      <c r="SKH9" s="223"/>
      <c r="SKI9" s="224"/>
      <c r="SKJ9" s="464"/>
      <c r="SKK9" s="464"/>
      <c r="SKL9" s="464"/>
      <c r="SKM9" s="225"/>
      <c r="SKN9" s="226"/>
      <c r="SKO9" s="227"/>
      <c r="SKP9" s="223"/>
      <c r="SKQ9" s="224"/>
      <c r="SKR9" s="464"/>
      <c r="SKS9" s="464"/>
      <c r="SKT9" s="464"/>
      <c r="SKU9" s="225"/>
      <c r="SKV9" s="226"/>
      <c r="SKW9" s="227"/>
      <c r="SKX9" s="223"/>
      <c r="SKY9" s="224"/>
      <c r="SKZ9" s="464"/>
      <c r="SLA9" s="464"/>
      <c r="SLB9" s="464"/>
      <c r="SLC9" s="225"/>
      <c r="SLD9" s="226"/>
      <c r="SLE9" s="227"/>
      <c r="SLF9" s="223"/>
      <c r="SLG9" s="224"/>
      <c r="SLH9" s="464"/>
      <c r="SLI9" s="464"/>
      <c r="SLJ9" s="464"/>
      <c r="SLK9" s="225"/>
      <c r="SLL9" s="226"/>
      <c r="SLM9" s="227"/>
      <c r="SLN9" s="223"/>
      <c r="SLO9" s="224"/>
      <c r="SLP9" s="464"/>
      <c r="SLQ9" s="464"/>
      <c r="SLR9" s="464"/>
      <c r="SLS9" s="225"/>
      <c r="SLT9" s="226"/>
      <c r="SLU9" s="227"/>
      <c r="SLV9" s="223"/>
      <c r="SLW9" s="224"/>
      <c r="SLX9" s="464"/>
      <c r="SLY9" s="464"/>
      <c r="SLZ9" s="464"/>
      <c r="SMA9" s="225"/>
      <c r="SMB9" s="226"/>
      <c r="SMC9" s="227"/>
      <c r="SMD9" s="223"/>
      <c r="SME9" s="224"/>
      <c r="SMF9" s="464"/>
      <c r="SMG9" s="464"/>
      <c r="SMH9" s="464"/>
      <c r="SMI9" s="225"/>
      <c r="SMJ9" s="226"/>
      <c r="SMK9" s="227"/>
      <c r="SML9" s="223"/>
      <c r="SMM9" s="224"/>
      <c r="SMN9" s="464"/>
      <c r="SMO9" s="464"/>
      <c r="SMP9" s="464"/>
      <c r="SMQ9" s="225"/>
      <c r="SMR9" s="226"/>
      <c r="SMS9" s="227"/>
      <c r="SMT9" s="223"/>
      <c r="SMU9" s="224"/>
      <c r="SMV9" s="464"/>
      <c r="SMW9" s="464"/>
      <c r="SMX9" s="464"/>
      <c r="SMY9" s="225"/>
      <c r="SMZ9" s="226"/>
      <c r="SNA9" s="227"/>
      <c r="SNB9" s="223"/>
      <c r="SNC9" s="224"/>
      <c r="SND9" s="464"/>
      <c r="SNE9" s="464"/>
      <c r="SNF9" s="464"/>
      <c r="SNG9" s="225"/>
      <c r="SNH9" s="226"/>
      <c r="SNI9" s="227"/>
      <c r="SNJ9" s="223"/>
      <c r="SNK9" s="224"/>
      <c r="SNL9" s="464"/>
      <c r="SNM9" s="464"/>
      <c r="SNN9" s="464"/>
      <c r="SNO9" s="225"/>
      <c r="SNP9" s="226"/>
      <c r="SNQ9" s="227"/>
      <c r="SNR9" s="223"/>
      <c r="SNS9" s="224"/>
      <c r="SNT9" s="464"/>
      <c r="SNU9" s="464"/>
      <c r="SNV9" s="464"/>
      <c r="SNW9" s="225"/>
      <c r="SNX9" s="226"/>
      <c r="SNY9" s="227"/>
      <c r="SNZ9" s="223"/>
      <c r="SOA9" s="224"/>
      <c r="SOB9" s="464"/>
      <c r="SOC9" s="464"/>
      <c r="SOD9" s="464"/>
      <c r="SOE9" s="225"/>
      <c r="SOF9" s="226"/>
      <c r="SOG9" s="227"/>
      <c r="SOH9" s="223"/>
      <c r="SOI9" s="224"/>
      <c r="SOJ9" s="464"/>
      <c r="SOK9" s="464"/>
      <c r="SOL9" s="464"/>
      <c r="SOM9" s="225"/>
      <c r="SON9" s="226"/>
      <c r="SOO9" s="227"/>
      <c r="SOP9" s="223"/>
      <c r="SOQ9" s="224"/>
      <c r="SOR9" s="464"/>
      <c r="SOS9" s="464"/>
      <c r="SOT9" s="464"/>
      <c r="SOU9" s="225"/>
      <c r="SOV9" s="226"/>
      <c r="SOW9" s="227"/>
      <c r="SOX9" s="223"/>
      <c r="SOY9" s="224"/>
      <c r="SOZ9" s="464"/>
      <c r="SPA9" s="464"/>
      <c r="SPB9" s="464"/>
      <c r="SPC9" s="225"/>
      <c r="SPD9" s="226"/>
      <c r="SPE9" s="227"/>
      <c r="SPF9" s="223"/>
      <c r="SPG9" s="224"/>
      <c r="SPH9" s="464"/>
      <c r="SPI9" s="464"/>
      <c r="SPJ9" s="464"/>
      <c r="SPK9" s="225"/>
      <c r="SPL9" s="226"/>
      <c r="SPM9" s="227"/>
      <c r="SPN9" s="223"/>
      <c r="SPO9" s="224"/>
      <c r="SPP9" s="464"/>
      <c r="SPQ9" s="464"/>
      <c r="SPR9" s="464"/>
      <c r="SPS9" s="225"/>
      <c r="SPT9" s="226"/>
      <c r="SPU9" s="227"/>
      <c r="SPV9" s="223"/>
      <c r="SPW9" s="224"/>
      <c r="SPX9" s="464"/>
      <c r="SPY9" s="464"/>
      <c r="SPZ9" s="464"/>
      <c r="SQA9" s="225"/>
      <c r="SQB9" s="226"/>
      <c r="SQC9" s="227"/>
      <c r="SQD9" s="223"/>
      <c r="SQE9" s="224"/>
      <c r="SQF9" s="464"/>
      <c r="SQG9" s="464"/>
      <c r="SQH9" s="464"/>
      <c r="SQI9" s="225"/>
      <c r="SQJ9" s="226"/>
      <c r="SQK9" s="227"/>
      <c r="SQL9" s="223"/>
      <c r="SQM9" s="224"/>
      <c r="SQN9" s="464"/>
      <c r="SQO9" s="464"/>
      <c r="SQP9" s="464"/>
      <c r="SQQ9" s="225"/>
      <c r="SQR9" s="226"/>
      <c r="SQS9" s="227"/>
      <c r="SQT9" s="223"/>
      <c r="SQU9" s="224"/>
      <c r="SQV9" s="464"/>
      <c r="SQW9" s="464"/>
      <c r="SQX9" s="464"/>
      <c r="SQY9" s="225"/>
      <c r="SQZ9" s="226"/>
      <c r="SRA9" s="227"/>
      <c r="SRB9" s="223"/>
      <c r="SRC9" s="224"/>
      <c r="SRD9" s="464"/>
      <c r="SRE9" s="464"/>
      <c r="SRF9" s="464"/>
      <c r="SRG9" s="225"/>
      <c r="SRH9" s="226"/>
      <c r="SRI9" s="227"/>
      <c r="SRJ9" s="223"/>
      <c r="SRK9" s="224"/>
      <c r="SRL9" s="464"/>
      <c r="SRM9" s="464"/>
      <c r="SRN9" s="464"/>
      <c r="SRO9" s="225"/>
      <c r="SRP9" s="226"/>
      <c r="SRQ9" s="227"/>
      <c r="SRR9" s="223"/>
      <c r="SRS9" s="224"/>
      <c r="SRT9" s="464"/>
      <c r="SRU9" s="464"/>
      <c r="SRV9" s="464"/>
      <c r="SRW9" s="225"/>
      <c r="SRX9" s="226"/>
      <c r="SRY9" s="227"/>
      <c r="SRZ9" s="223"/>
      <c r="SSA9" s="224"/>
      <c r="SSB9" s="464"/>
      <c r="SSC9" s="464"/>
      <c r="SSD9" s="464"/>
      <c r="SSE9" s="225"/>
      <c r="SSF9" s="226"/>
      <c r="SSG9" s="227"/>
      <c r="SSH9" s="223"/>
      <c r="SSI9" s="224"/>
      <c r="SSJ9" s="464"/>
      <c r="SSK9" s="464"/>
      <c r="SSL9" s="464"/>
      <c r="SSM9" s="225"/>
      <c r="SSN9" s="226"/>
      <c r="SSO9" s="227"/>
      <c r="SSP9" s="223"/>
      <c r="SSQ9" s="224"/>
      <c r="SSR9" s="464"/>
      <c r="SSS9" s="464"/>
      <c r="SST9" s="464"/>
      <c r="SSU9" s="225"/>
      <c r="SSV9" s="226"/>
      <c r="SSW9" s="227"/>
      <c r="SSX9" s="223"/>
      <c r="SSY9" s="224"/>
      <c r="SSZ9" s="464"/>
      <c r="STA9" s="464"/>
      <c r="STB9" s="464"/>
      <c r="STC9" s="225"/>
      <c r="STD9" s="226"/>
      <c r="STE9" s="227"/>
      <c r="STF9" s="223"/>
      <c r="STG9" s="224"/>
      <c r="STH9" s="464"/>
      <c r="STI9" s="464"/>
      <c r="STJ9" s="464"/>
      <c r="STK9" s="225"/>
      <c r="STL9" s="226"/>
      <c r="STM9" s="227"/>
      <c r="STN9" s="223"/>
      <c r="STO9" s="224"/>
      <c r="STP9" s="464"/>
      <c r="STQ9" s="464"/>
      <c r="STR9" s="464"/>
      <c r="STS9" s="225"/>
      <c r="STT9" s="226"/>
      <c r="STU9" s="227"/>
      <c r="STV9" s="223"/>
      <c r="STW9" s="224"/>
      <c r="STX9" s="464"/>
      <c r="STY9" s="464"/>
      <c r="STZ9" s="464"/>
      <c r="SUA9" s="225"/>
      <c r="SUB9" s="226"/>
      <c r="SUC9" s="227"/>
      <c r="SUD9" s="223"/>
      <c r="SUE9" s="224"/>
      <c r="SUF9" s="464"/>
      <c r="SUG9" s="464"/>
      <c r="SUH9" s="464"/>
      <c r="SUI9" s="225"/>
      <c r="SUJ9" s="226"/>
      <c r="SUK9" s="227"/>
      <c r="SUL9" s="223"/>
      <c r="SUM9" s="224"/>
      <c r="SUN9" s="464"/>
      <c r="SUO9" s="464"/>
      <c r="SUP9" s="464"/>
      <c r="SUQ9" s="225"/>
      <c r="SUR9" s="226"/>
      <c r="SUS9" s="227"/>
      <c r="SUT9" s="223"/>
      <c r="SUU9" s="224"/>
      <c r="SUV9" s="464"/>
      <c r="SUW9" s="464"/>
      <c r="SUX9" s="464"/>
      <c r="SUY9" s="225"/>
      <c r="SUZ9" s="226"/>
      <c r="SVA9" s="227"/>
      <c r="SVB9" s="223"/>
      <c r="SVC9" s="224"/>
      <c r="SVD9" s="464"/>
      <c r="SVE9" s="464"/>
      <c r="SVF9" s="464"/>
      <c r="SVG9" s="225"/>
      <c r="SVH9" s="226"/>
      <c r="SVI9" s="227"/>
      <c r="SVJ9" s="223"/>
      <c r="SVK9" s="224"/>
      <c r="SVL9" s="464"/>
      <c r="SVM9" s="464"/>
      <c r="SVN9" s="464"/>
      <c r="SVO9" s="225"/>
      <c r="SVP9" s="226"/>
      <c r="SVQ9" s="227"/>
      <c r="SVR9" s="223"/>
      <c r="SVS9" s="224"/>
      <c r="SVT9" s="464"/>
      <c r="SVU9" s="464"/>
      <c r="SVV9" s="464"/>
      <c r="SVW9" s="225"/>
      <c r="SVX9" s="226"/>
      <c r="SVY9" s="227"/>
      <c r="SVZ9" s="223"/>
      <c r="SWA9" s="224"/>
      <c r="SWB9" s="464"/>
      <c r="SWC9" s="464"/>
      <c r="SWD9" s="464"/>
      <c r="SWE9" s="225"/>
      <c r="SWF9" s="226"/>
      <c r="SWG9" s="227"/>
      <c r="SWH9" s="223"/>
      <c r="SWI9" s="224"/>
      <c r="SWJ9" s="464"/>
      <c r="SWK9" s="464"/>
      <c r="SWL9" s="464"/>
      <c r="SWM9" s="225"/>
      <c r="SWN9" s="226"/>
      <c r="SWO9" s="227"/>
      <c r="SWP9" s="223"/>
      <c r="SWQ9" s="224"/>
      <c r="SWR9" s="464"/>
      <c r="SWS9" s="464"/>
      <c r="SWT9" s="464"/>
      <c r="SWU9" s="225"/>
      <c r="SWV9" s="226"/>
      <c r="SWW9" s="227"/>
      <c r="SWX9" s="223"/>
      <c r="SWY9" s="224"/>
      <c r="SWZ9" s="464"/>
      <c r="SXA9" s="464"/>
      <c r="SXB9" s="464"/>
      <c r="SXC9" s="225"/>
      <c r="SXD9" s="226"/>
      <c r="SXE9" s="227"/>
      <c r="SXF9" s="223"/>
      <c r="SXG9" s="224"/>
      <c r="SXH9" s="464"/>
      <c r="SXI9" s="464"/>
      <c r="SXJ9" s="464"/>
      <c r="SXK9" s="225"/>
      <c r="SXL9" s="226"/>
      <c r="SXM9" s="227"/>
      <c r="SXN9" s="223"/>
      <c r="SXO9" s="224"/>
      <c r="SXP9" s="464"/>
      <c r="SXQ9" s="464"/>
      <c r="SXR9" s="464"/>
      <c r="SXS9" s="225"/>
      <c r="SXT9" s="226"/>
      <c r="SXU9" s="227"/>
      <c r="SXV9" s="223"/>
      <c r="SXW9" s="224"/>
      <c r="SXX9" s="464"/>
      <c r="SXY9" s="464"/>
      <c r="SXZ9" s="464"/>
      <c r="SYA9" s="225"/>
      <c r="SYB9" s="226"/>
      <c r="SYC9" s="227"/>
      <c r="SYD9" s="223"/>
      <c r="SYE9" s="224"/>
      <c r="SYF9" s="464"/>
      <c r="SYG9" s="464"/>
      <c r="SYH9" s="464"/>
      <c r="SYI9" s="225"/>
      <c r="SYJ9" s="226"/>
      <c r="SYK9" s="227"/>
      <c r="SYL9" s="223"/>
      <c r="SYM9" s="224"/>
      <c r="SYN9" s="464"/>
      <c r="SYO9" s="464"/>
      <c r="SYP9" s="464"/>
      <c r="SYQ9" s="225"/>
      <c r="SYR9" s="226"/>
      <c r="SYS9" s="227"/>
      <c r="SYT9" s="223"/>
      <c r="SYU9" s="224"/>
      <c r="SYV9" s="464"/>
      <c r="SYW9" s="464"/>
      <c r="SYX9" s="464"/>
      <c r="SYY9" s="225"/>
      <c r="SYZ9" s="226"/>
      <c r="SZA9" s="227"/>
      <c r="SZB9" s="223"/>
      <c r="SZC9" s="224"/>
      <c r="SZD9" s="464"/>
      <c r="SZE9" s="464"/>
      <c r="SZF9" s="464"/>
      <c r="SZG9" s="225"/>
      <c r="SZH9" s="226"/>
      <c r="SZI9" s="227"/>
      <c r="SZJ9" s="223"/>
      <c r="SZK9" s="224"/>
      <c r="SZL9" s="464"/>
      <c r="SZM9" s="464"/>
      <c r="SZN9" s="464"/>
      <c r="SZO9" s="225"/>
      <c r="SZP9" s="226"/>
      <c r="SZQ9" s="227"/>
      <c r="SZR9" s="223"/>
      <c r="SZS9" s="224"/>
      <c r="SZT9" s="464"/>
      <c r="SZU9" s="464"/>
      <c r="SZV9" s="464"/>
      <c r="SZW9" s="225"/>
      <c r="SZX9" s="226"/>
      <c r="SZY9" s="227"/>
      <c r="SZZ9" s="223"/>
      <c r="TAA9" s="224"/>
      <c r="TAB9" s="464"/>
      <c r="TAC9" s="464"/>
      <c r="TAD9" s="464"/>
      <c r="TAE9" s="225"/>
      <c r="TAF9" s="226"/>
      <c r="TAG9" s="227"/>
      <c r="TAH9" s="223"/>
      <c r="TAI9" s="224"/>
      <c r="TAJ9" s="464"/>
      <c r="TAK9" s="464"/>
      <c r="TAL9" s="464"/>
      <c r="TAM9" s="225"/>
      <c r="TAN9" s="226"/>
      <c r="TAO9" s="227"/>
      <c r="TAP9" s="223"/>
      <c r="TAQ9" s="224"/>
      <c r="TAR9" s="464"/>
      <c r="TAS9" s="464"/>
      <c r="TAT9" s="464"/>
      <c r="TAU9" s="225"/>
      <c r="TAV9" s="226"/>
      <c r="TAW9" s="227"/>
      <c r="TAX9" s="223"/>
      <c r="TAY9" s="224"/>
      <c r="TAZ9" s="464"/>
      <c r="TBA9" s="464"/>
      <c r="TBB9" s="464"/>
      <c r="TBC9" s="225"/>
      <c r="TBD9" s="226"/>
      <c r="TBE9" s="227"/>
      <c r="TBF9" s="223"/>
      <c r="TBG9" s="224"/>
      <c r="TBH9" s="464"/>
      <c r="TBI9" s="464"/>
      <c r="TBJ9" s="464"/>
      <c r="TBK9" s="225"/>
      <c r="TBL9" s="226"/>
      <c r="TBM9" s="227"/>
      <c r="TBN9" s="223"/>
      <c r="TBO9" s="224"/>
      <c r="TBP9" s="464"/>
      <c r="TBQ9" s="464"/>
      <c r="TBR9" s="464"/>
      <c r="TBS9" s="225"/>
      <c r="TBT9" s="226"/>
      <c r="TBU9" s="227"/>
      <c r="TBV9" s="223"/>
      <c r="TBW9" s="224"/>
      <c r="TBX9" s="464"/>
      <c r="TBY9" s="464"/>
      <c r="TBZ9" s="464"/>
      <c r="TCA9" s="225"/>
      <c r="TCB9" s="226"/>
      <c r="TCC9" s="227"/>
      <c r="TCD9" s="223"/>
      <c r="TCE9" s="224"/>
      <c r="TCF9" s="464"/>
      <c r="TCG9" s="464"/>
      <c r="TCH9" s="464"/>
      <c r="TCI9" s="225"/>
      <c r="TCJ9" s="226"/>
      <c r="TCK9" s="227"/>
      <c r="TCL9" s="223"/>
      <c r="TCM9" s="224"/>
      <c r="TCN9" s="464"/>
      <c r="TCO9" s="464"/>
      <c r="TCP9" s="464"/>
      <c r="TCQ9" s="225"/>
      <c r="TCR9" s="226"/>
      <c r="TCS9" s="227"/>
      <c r="TCT9" s="223"/>
      <c r="TCU9" s="224"/>
      <c r="TCV9" s="464"/>
      <c r="TCW9" s="464"/>
      <c r="TCX9" s="464"/>
      <c r="TCY9" s="225"/>
      <c r="TCZ9" s="226"/>
      <c r="TDA9" s="227"/>
      <c r="TDB9" s="223"/>
      <c r="TDC9" s="224"/>
      <c r="TDD9" s="464"/>
      <c r="TDE9" s="464"/>
      <c r="TDF9" s="464"/>
      <c r="TDG9" s="225"/>
      <c r="TDH9" s="226"/>
      <c r="TDI9" s="227"/>
      <c r="TDJ9" s="223"/>
      <c r="TDK9" s="224"/>
      <c r="TDL9" s="464"/>
      <c r="TDM9" s="464"/>
      <c r="TDN9" s="464"/>
      <c r="TDO9" s="225"/>
      <c r="TDP9" s="226"/>
      <c r="TDQ9" s="227"/>
      <c r="TDR9" s="223"/>
      <c r="TDS9" s="224"/>
      <c r="TDT9" s="464"/>
      <c r="TDU9" s="464"/>
      <c r="TDV9" s="464"/>
      <c r="TDW9" s="225"/>
      <c r="TDX9" s="226"/>
      <c r="TDY9" s="227"/>
      <c r="TDZ9" s="223"/>
      <c r="TEA9" s="224"/>
      <c r="TEB9" s="464"/>
      <c r="TEC9" s="464"/>
      <c r="TED9" s="464"/>
      <c r="TEE9" s="225"/>
      <c r="TEF9" s="226"/>
      <c r="TEG9" s="227"/>
      <c r="TEH9" s="223"/>
      <c r="TEI9" s="224"/>
      <c r="TEJ9" s="464"/>
      <c r="TEK9" s="464"/>
      <c r="TEL9" s="464"/>
      <c r="TEM9" s="225"/>
      <c r="TEN9" s="226"/>
      <c r="TEO9" s="227"/>
      <c r="TEP9" s="223"/>
      <c r="TEQ9" s="224"/>
      <c r="TER9" s="464"/>
      <c r="TES9" s="464"/>
      <c r="TET9" s="464"/>
      <c r="TEU9" s="225"/>
      <c r="TEV9" s="226"/>
      <c r="TEW9" s="227"/>
      <c r="TEX9" s="223"/>
      <c r="TEY9" s="224"/>
      <c r="TEZ9" s="464"/>
      <c r="TFA9" s="464"/>
      <c r="TFB9" s="464"/>
      <c r="TFC9" s="225"/>
      <c r="TFD9" s="226"/>
      <c r="TFE9" s="227"/>
      <c r="TFF9" s="223"/>
      <c r="TFG9" s="224"/>
      <c r="TFH9" s="464"/>
      <c r="TFI9" s="464"/>
      <c r="TFJ9" s="464"/>
      <c r="TFK9" s="225"/>
      <c r="TFL9" s="226"/>
      <c r="TFM9" s="227"/>
      <c r="TFN9" s="223"/>
      <c r="TFO9" s="224"/>
      <c r="TFP9" s="464"/>
      <c r="TFQ9" s="464"/>
      <c r="TFR9" s="464"/>
      <c r="TFS9" s="225"/>
      <c r="TFT9" s="226"/>
      <c r="TFU9" s="227"/>
      <c r="TFV9" s="223"/>
      <c r="TFW9" s="224"/>
      <c r="TFX9" s="464"/>
      <c r="TFY9" s="464"/>
      <c r="TFZ9" s="464"/>
      <c r="TGA9" s="225"/>
      <c r="TGB9" s="226"/>
      <c r="TGC9" s="227"/>
      <c r="TGD9" s="223"/>
      <c r="TGE9" s="224"/>
      <c r="TGF9" s="464"/>
      <c r="TGG9" s="464"/>
      <c r="TGH9" s="464"/>
      <c r="TGI9" s="225"/>
      <c r="TGJ9" s="226"/>
      <c r="TGK9" s="227"/>
      <c r="TGL9" s="223"/>
      <c r="TGM9" s="224"/>
      <c r="TGN9" s="464"/>
      <c r="TGO9" s="464"/>
      <c r="TGP9" s="464"/>
      <c r="TGQ9" s="225"/>
      <c r="TGR9" s="226"/>
      <c r="TGS9" s="227"/>
      <c r="TGT9" s="223"/>
      <c r="TGU9" s="224"/>
      <c r="TGV9" s="464"/>
      <c r="TGW9" s="464"/>
      <c r="TGX9" s="464"/>
      <c r="TGY9" s="225"/>
      <c r="TGZ9" s="226"/>
      <c r="THA9" s="227"/>
      <c r="THB9" s="223"/>
      <c r="THC9" s="224"/>
      <c r="THD9" s="464"/>
      <c r="THE9" s="464"/>
      <c r="THF9" s="464"/>
      <c r="THG9" s="225"/>
      <c r="THH9" s="226"/>
      <c r="THI9" s="227"/>
      <c r="THJ9" s="223"/>
      <c r="THK9" s="224"/>
      <c r="THL9" s="464"/>
      <c r="THM9" s="464"/>
      <c r="THN9" s="464"/>
      <c r="THO9" s="225"/>
      <c r="THP9" s="226"/>
      <c r="THQ9" s="227"/>
      <c r="THR9" s="223"/>
      <c r="THS9" s="224"/>
      <c r="THT9" s="464"/>
      <c r="THU9" s="464"/>
      <c r="THV9" s="464"/>
      <c r="THW9" s="225"/>
      <c r="THX9" s="226"/>
      <c r="THY9" s="227"/>
      <c r="THZ9" s="223"/>
      <c r="TIA9" s="224"/>
      <c r="TIB9" s="464"/>
      <c r="TIC9" s="464"/>
      <c r="TID9" s="464"/>
      <c r="TIE9" s="225"/>
      <c r="TIF9" s="226"/>
      <c r="TIG9" s="227"/>
      <c r="TIH9" s="223"/>
      <c r="TII9" s="224"/>
      <c r="TIJ9" s="464"/>
      <c r="TIK9" s="464"/>
      <c r="TIL9" s="464"/>
      <c r="TIM9" s="225"/>
      <c r="TIN9" s="226"/>
      <c r="TIO9" s="227"/>
      <c r="TIP9" s="223"/>
      <c r="TIQ9" s="224"/>
      <c r="TIR9" s="464"/>
      <c r="TIS9" s="464"/>
      <c r="TIT9" s="464"/>
      <c r="TIU9" s="225"/>
      <c r="TIV9" s="226"/>
      <c r="TIW9" s="227"/>
      <c r="TIX9" s="223"/>
      <c r="TIY9" s="224"/>
      <c r="TIZ9" s="464"/>
      <c r="TJA9" s="464"/>
      <c r="TJB9" s="464"/>
      <c r="TJC9" s="225"/>
      <c r="TJD9" s="226"/>
      <c r="TJE9" s="227"/>
      <c r="TJF9" s="223"/>
      <c r="TJG9" s="224"/>
      <c r="TJH9" s="464"/>
      <c r="TJI9" s="464"/>
      <c r="TJJ9" s="464"/>
      <c r="TJK9" s="225"/>
      <c r="TJL9" s="226"/>
      <c r="TJM9" s="227"/>
      <c r="TJN9" s="223"/>
      <c r="TJO9" s="224"/>
      <c r="TJP9" s="464"/>
      <c r="TJQ9" s="464"/>
      <c r="TJR9" s="464"/>
      <c r="TJS9" s="225"/>
      <c r="TJT9" s="226"/>
      <c r="TJU9" s="227"/>
      <c r="TJV9" s="223"/>
      <c r="TJW9" s="224"/>
      <c r="TJX9" s="464"/>
      <c r="TJY9" s="464"/>
      <c r="TJZ9" s="464"/>
      <c r="TKA9" s="225"/>
      <c r="TKB9" s="226"/>
      <c r="TKC9" s="227"/>
      <c r="TKD9" s="223"/>
      <c r="TKE9" s="224"/>
      <c r="TKF9" s="464"/>
      <c r="TKG9" s="464"/>
      <c r="TKH9" s="464"/>
      <c r="TKI9" s="225"/>
      <c r="TKJ9" s="226"/>
      <c r="TKK9" s="227"/>
      <c r="TKL9" s="223"/>
      <c r="TKM9" s="224"/>
      <c r="TKN9" s="464"/>
      <c r="TKO9" s="464"/>
      <c r="TKP9" s="464"/>
      <c r="TKQ9" s="225"/>
      <c r="TKR9" s="226"/>
      <c r="TKS9" s="227"/>
      <c r="TKT9" s="223"/>
      <c r="TKU9" s="224"/>
      <c r="TKV9" s="464"/>
      <c r="TKW9" s="464"/>
      <c r="TKX9" s="464"/>
      <c r="TKY9" s="225"/>
      <c r="TKZ9" s="226"/>
      <c r="TLA9" s="227"/>
      <c r="TLB9" s="223"/>
      <c r="TLC9" s="224"/>
      <c r="TLD9" s="464"/>
      <c r="TLE9" s="464"/>
      <c r="TLF9" s="464"/>
      <c r="TLG9" s="225"/>
      <c r="TLH9" s="226"/>
      <c r="TLI9" s="227"/>
      <c r="TLJ9" s="223"/>
      <c r="TLK9" s="224"/>
      <c r="TLL9" s="464"/>
      <c r="TLM9" s="464"/>
      <c r="TLN9" s="464"/>
      <c r="TLO9" s="225"/>
      <c r="TLP9" s="226"/>
      <c r="TLQ9" s="227"/>
      <c r="TLR9" s="223"/>
      <c r="TLS9" s="224"/>
      <c r="TLT9" s="464"/>
      <c r="TLU9" s="464"/>
      <c r="TLV9" s="464"/>
      <c r="TLW9" s="225"/>
      <c r="TLX9" s="226"/>
      <c r="TLY9" s="227"/>
      <c r="TLZ9" s="223"/>
      <c r="TMA9" s="224"/>
      <c r="TMB9" s="464"/>
      <c r="TMC9" s="464"/>
      <c r="TMD9" s="464"/>
      <c r="TME9" s="225"/>
      <c r="TMF9" s="226"/>
      <c r="TMG9" s="227"/>
      <c r="TMH9" s="223"/>
      <c r="TMI9" s="224"/>
      <c r="TMJ9" s="464"/>
      <c r="TMK9" s="464"/>
      <c r="TML9" s="464"/>
      <c r="TMM9" s="225"/>
      <c r="TMN9" s="226"/>
      <c r="TMO9" s="227"/>
      <c r="TMP9" s="223"/>
      <c r="TMQ9" s="224"/>
      <c r="TMR9" s="464"/>
      <c r="TMS9" s="464"/>
      <c r="TMT9" s="464"/>
      <c r="TMU9" s="225"/>
      <c r="TMV9" s="226"/>
      <c r="TMW9" s="227"/>
      <c r="TMX9" s="223"/>
      <c r="TMY9" s="224"/>
      <c r="TMZ9" s="464"/>
      <c r="TNA9" s="464"/>
      <c r="TNB9" s="464"/>
      <c r="TNC9" s="225"/>
      <c r="TND9" s="226"/>
      <c r="TNE9" s="227"/>
      <c r="TNF9" s="223"/>
      <c r="TNG9" s="224"/>
      <c r="TNH9" s="464"/>
      <c r="TNI9" s="464"/>
      <c r="TNJ9" s="464"/>
      <c r="TNK9" s="225"/>
      <c r="TNL9" s="226"/>
      <c r="TNM9" s="227"/>
      <c r="TNN9" s="223"/>
      <c r="TNO9" s="224"/>
      <c r="TNP9" s="464"/>
      <c r="TNQ9" s="464"/>
      <c r="TNR9" s="464"/>
      <c r="TNS9" s="225"/>
      <c r="TNT9" s="226"/>
      <c r="TNU9" s="227"/>
      <c r="TNV9" s="223"/>
      <c r="TNW9" s="224"/>
      <c r="TNX9" s="464"/>
      <c r="TNY9" s="464"/>
      <c r="TNZ9" s="464"/>
      <c r="TOA9" s="225"/>
      <c r="TOB9" s="226"/>
      <c r="TOC9" s="227"/>
      <c r="TOD9" s="223"/>
      <c r="TOE9" s="224"/>
      <c r="TOF9" s="464"/>
      <c r="TOG9" s="464"/>
      <c r="TOH9" s="464"/>
      <c r="TOI9" s="225"/>
      <c r="TOJ9" s="226"/>
      <c r="TOK9" s="227"/>
      <c r="TOL9" s="223"/>
      <c r="TOM9" s="224"/>
      <c r="TON9" s="464"/>
      <c r="TOO9" s="464"/>
      <c r="TOP9" s="464"/>
      <c r="TOQ9" s="225"/>
      <c r="TOR9" s="226"/>
      <c r="TOS9" s="227"/>
      <c r="TOT9" s="223"/>
      <c r="TOU9" s="224"/>
      <c r="TOV9" s="464"/>
      <c r="TOW9" s="464"/>
      <c r="TOX9" s="464"/>
      <c r="TOY9" s="225"/>
      <c r="TOZ9" s="226"/>
      <c r="TPA9" s="227"/>
      <c r="TPB9" s="223"/>
      <c r="TPC9" s="224"/>
      <c r="TPD9" s="464"/>
      <c r="TPE9" s="464"/>
      <c r="TPF9" s="464"/>
      <c r="TPG9" s="225"/>
      <c r="TPH9" s="226"/>
      <c r="TPI9" s="227"/>
      <c r="TPJ9" s="223"/>
      <c r="TPK9" s="224"/>
      <c r="TPL9" s="464"/>
      <c r="TPM9" s="464"/>
      <c r="TPN9" s="464"/>
      <c r="TPO9" s="225"/>
      <c r="TPP9" s="226"/>
      <c r="TPQ9" s="227"/>
      <c r="TPR9" s="223"/>
      <c r="TPS9" s="224"/>
      <c r="TPT9" s="464"/>
      <c r="TPU9" s="464"/>
      <c r="TPV9" s="464"/>
      <c r="TPW9" s="225"/>
      <c r="TPX9" s="226"/>
      <c r="TPY9" s="227"/>
      <c r="TPZ9" s="223"/>
      <c r="TQA9" s="224"/>
      <c r="TQB9" s="464"/>
      <c r="TQC9" s="464"/>
      <c r="TQD9" s="464"/>
      <c r="TQE9" s="225"/>
      <c r="TQF9" s="226"/>
      <c r="TQG9" s="227"/>
      <c r="TQH9" s="223"/>
      <c r="TQI9" s="224"/>
      <c r="TQJ9" s="464"/>
      <c r="TQK9" s="464"/>
      <c r="TQL9" s="464"/>
      <c r="TQM9" s="225"/>
      <c r="TQN9" s="226"/>
      <c r="TQO9" s="227"/>
      <c r="TQP9" s="223"/>
      <c r="TQQ9" s="224"/>
      <c r="TQR9" s="464"/>
      <c r="TQS9" s="464"/>
      <c r="TQT9" s="464"/>
      <c r="TQU9" s="225"/>
      <c r="TQV9" s="226"/>
      <c r="TQW9" s="227"/>
      <c r="TQX9" s="223"/>
      <c r="TQY9" s="224"/>
      <c r="TQZ9" s="464"/>
      <c r="TRA9" s="464"/>
      <c r="TRB9" s="464"/>
      <c r="TRC9" s="225"/>
      <c r="TRD9" s="226"/>
      <c r="TRE9" s="227"/>
      <c r="TRF9" s="223"/>
      <c r="TRG9" s="224"/>
      <c r="TRH9" s="464"/>
      <c r="TRI9" s="464"/>
      <c r="TRJ9" s="464"/>
      <c r="TRK9" s="225"/>
      <c r="TRL9" s="226"/>
      <c r="TRM9" s="227"/>
      <c r="TRN9" s="223"/>
      <c r="TRO9" s="224"/>
      <c r="TRP9" s="464"/>
      <c r="TRQ9" s="464"/>
      <c r="TRR9" s="464"/>
      <c r="TRS9" s="225"/>
      <c r="TRT9" s="226"/>
      <c r="TRU9" s="227"/>
      <c r="TRV9" s="223"/>
      <c r="TRW9" s="224"/>
      <c r="TRX9" s="464"/>
      <c r="TRY9" s="464"/>
      <c r="TRZ9" s="464"/>
      <c r="TSA9" s="225"/>
      <c r="TSB9" s="226"/>
      <c r="TSC9" s="227"/>
      <c r="TSD9" s="223"/>
      <c r="TSE9" s="224"/>
      <c r="TSF9" s="464"/>
      <c r="TSG9" s="464"/>
      <c r="TSH9" s="464"/>
      <c r="TSI9" s="225"/>
      <c r="TSJ9" s="226"/>
      <c r="TSK9" s="227"/>
      <c r="TSL9" s="223"/>
      <c r="TSM9" s="224"/>
      <c r="TSN9" s="464"/>
      <c r="TSO9" s="464"/>
      <c r="TSP9" s="464"/>
      <c r="TSQ9" s="225"/>
      <c r="TSR9" s="226"/>
      <c r="TSS9" s="227"/>
      <c r="TST9" s="223"/>
      <c r="TSU9" s="224"/>
      <c r="TSV9" s="464"/>
      <c r="TSW9" s="464"/>
      <c r="TSX9" s="464"/>
      <c r="TSY9" s="225"/>
      <c r="TSZ9" s="226"/>
      <c r="TTA9" s="227"/>
      <c r="TTB9" s="223"/>
      <c r="TTC9" s="224"/>
      <c r="TTD9" s="464"/>
      <c r="TTE9" s="464"/>
      <c r="TTF9" s="464"/>
      <c r="TTG9" s="225"/>
      <c r="TTH9" s="226"/>
      <c r="TTI9" s="227"/>
      <c r="TTJ9" s="223"/>
      <c r="TTK9" s="224"/>
      <c r="TTL9" s="464"/>
      <c r="TTM9" s="464"/>
      <c r="TTN9" s="464"/>
      <c r="TTO9" s="225"/>
      <c r="TTP9" s="226"/>
      <c r="TTQ9" s="227"/>
      <c r="TTR9" s="223"/>
      <c r="TTS9" s="224"/>
      <c r="TTT9" s="464"/>
      <c r="TTU9" s="464"/>
      <c r="TTV9" s="464"/>
      <c r="TTW9" s="225"/>
      <c r="TTX9" s="226"/>
      <c r="TTY9" s="227"/>
      <c r="TTZ9" s="223"/>
      <c r="TUA9" s="224"/>
      <c r="TUB9" s="464"/>
      <c r="TUC9" s="464"/>
      <c r="TUD9" s="464"/>
      <c r="TUE9" s="225"/>
      <c r="TUF9" s="226"/>
      <c r="TUG9" s="227"/>
      <c r="TUH9" s="223"/>
      <c r="TUI9" s="224"/>
      <c r="TUJ9" s="464"/>
      <c r="TUK9" s="464"/>
      <c r="TUL9" s="464"/>
      <c r="TUM9" s="225"/>
      <c r="TUN9" s="226"/>
      <c r="TUO9" s="227"/>
      <c r="TUP9" s="223"/>
      <c r="TUQ9" s="224"/>
      <c r="TUR9" s="464"/>
      <c r="TUS9" s="464"/>
      <c r="TUT9" s="464"/>
      <c r="TUU9" s="225"/>
      <c r="TUV9" s="226"/>
      <c r="TUW9" s="227"/>
      <c r="TUX9" s="223"/>
      <c r="TUY9" s="224"/>
      <c r="TUZ9" s="464"/>
      <c r="TVA9" s="464"/>
      <c r="TVB9" s="464"/>
      <c r="TVC9" s="225"/>
      <c r="TVD9" s="226"/>
      <c r="TVE9" s="227"/>
      <c r="TVF9" s="223"/>
      <c r="TVG9" s="224"/>
      <c r="TVH9" s="464"/>
      <c r="TVI9" s="464"/>
      <c r="TVJ9" s="464"/>
      <c r="TVK9" s="225"/>
      <c r="TVL9" s="226"/>
      <c r="TVM9" s="227"/>
      <c r="TVN9" s="223"/>
      <c r="TVO9" s="224"/>
      <c r="TVP9" s="464"/>
      <c r="TVQ9" s="464"/>
      <c r="TVR9" s="464"/>
      <c r="TVS9" s="225"/>
      <c r="TVT9" s="226"/>
      <c r="TVU9" s="227"/>
      <c r="TVV9" s="223"/>
      <c r="TVW9" s="224"/>
      <c r="TVX9" s="464"/>
      <c r="TVY9" s="464"/>
      <c r="TVZ9" s="464"/>
      <c r="TWA9" s="225"/>
      <c r="TWB9" s="226"/>
      <c r="TWC9" s="227"/>
      <c r="TWD9" s="223"/>
      <c r="TWE9" s="224"/>
      <c r="TWF9" s="464"/>
      <c r="TWG9" s="464"/>
      <c r="TWH9" s="464"/>
      <c r="TWI9" s="225"/>
      <c r="TWJ9" s="226"/>
      <c r="TWK9" s="227"/>
      <c r="TWL9" s="223"/>
      <c r="TWM9" s="224"/>
      <c r="TWN9" s="464"/>
      <c r="TWO9" s="464"/>
      <c r="TWP9" s="464"/>
      <c r="TWQ9" s="225"/>
      <c r="TWR9" s="226"/>
      <c r="TWS9" s="227"/>
      <c r="TWT9" s="223"/>
      <c r="TWU9" s="224"/>
      <c r="TWV9" s="464"/>
      <c r="TWW9" s="464"/>
      <c r="TWX9" s="464"/>
      <c r="TWY9" s="225"/>
      <c r="TWZ9" s="226"/>
      <c r="TXA9" s="227"/>
      <c r="TXB9" s="223"/>
      <c r="TXC9" s="224"/>
      <c r="TXD9" s="464"/>
      <c r="TXE9" s="464"/>
      <c r="TXF9" s="464"/>
      <c r="TXG9" s="225"/>
      <c r="TXH9" s="226"/>
      <c r="TXI9" s="227"/>
      <c r="TXJ9" s="223"/>
      <c r="TXK9" s="224"/>
      <c r="TXL9" s="464"/>
      <c r="TXM9" s="464"/>
      <c r="TXN9" s="464"/>
      <c r="TXO9" s="225"/>
      <c r="TXP9" s="226"/>
      <c r="TXQ9" s="227"/>
      <c r="TXR9" s="223"/>
      <c r="TXS9" s="224"/>
      <c r="TXT9" s="464"/>
      <c r="TXU9" s="464"/>
      <c r="TXV9" s="464"/>
      <c r="TXW9" s="225"/>
      <c r="TXX9" s="226"/>
      <c r="TXY9" s="227"/>
      <c r="TXZ9" s="223"/>
      <c r="TYA9" s="224"/>
      <c r="TYB9" s="464"/>
      <c r="TYC9" s="464"/>
      <c r="TYD9" s="464"/>
      <c r="TYE9" s="225"/>
      <c r="TYF9" s="226"/>
      <c r="TYG9" s="227"/>
      <c r="TYH9" s="223"/>
      <c r="TYI9" s="224"/>
      <c r="TYJ9" s="464"/>
      <c r="TYK9" s="464"/>
      <c r="TYL9" s="464"/>
      <c r="TYM9" s="225"/>
      <c r="TYN9" s="226"/>
      <c r="TYO9" s="227"/>
      <c r="TYP9" s="223"/>
      <c r="TYQ9" s="224"/>
      <c r="TYR9" s="464"/>
      <c r="TYS9" s="464"/>
      <c r="TYT9" s="464"/>
      <c r="TYU9" s="225"/>
      <c r="TYV9" s="226"/>
      <c r="TYW9" s="227"/>
      <c r="TYX9" s="223"/>
      <c r="TYY9" s="224"/>
      <c r="TYZ9" s="464"/>
      <c r="TZA9" s="464"/>
      <c r="TZB9" s="464"/>
      <c r="TZC9" s="225"/>
      <c r="TZD9" s="226"/>
      <c r="TZE9" s="227"/>
      <c r="TZF9" s="223"/>
      <c r="TZG9" s="224"/>
      <c r="TZH9" s="464"/>
      <c r="TZI9" s="464"/>
      <c r="TZJ9" s="464"/>
      <c r="TZK9" s="225"/>
      <c r="TZL9" s="226"/>
      <c r="TZM9" s="227"/>
      <c r="TZN9" s="223"/>
      <c r="TZO9" s="224"/>
      <c r="TZP9" s="464"/>
      <c r="TZQ9" s="464"/>
      <c r="TZR9" s="464"/>
      <c r="TZS9" s="225"/>
      <c r="TZT9" s="226"/>
      <c r="TZU9" s="227"/>
      <c r="TZV9" s="223"/>
      <c r="TZW9" s="224"/>
      <c r="TZX9" s="464"/>
      <c r="TZY9" s="464"/>
      <c r="TZZ9" s="464"/>
      <c r="UAA9" s="225"/>
      <c r="UAB9" s="226"/>
      <c r="UAC9" s="227"/>
      <c r="UAD9" s="223"/>
      <c r="UAE9" s="224"/>
      <c r="UAF9" s="464"/>
      <c r="UAG9" s="464"/>
      <c r="UAH9" s="464"/>
      <c r="UAI9" s="225"/>
      <c r="UAJ9" s="226"/>
      <c r="UAK9" s="227"/>
      <c r="UAL9" s="223"/>
      <c r="UAM9" s="224"/>
      <c r="UAN9" s="464"/>
      <c r="UAO9" s="464"/>
      <c r="UAP9" s="464"/>
      <c r="UAQ9" s="225"/>
      <c r="UAR9" s="226"/>
      <c r="UAS9" s="227"/>
      <c r="UAT9" s="223"/>
      <c r="UAU9" s="224"/>
      <c r="UAV9" s="464"/>
      <c r="UAW9" s="464"/>
      <c r="UAX9" s="464"/>
      <c r="UAY9" s="225"/>
      <c r="UAZ9" s="226"/>
      <c r="UBA9" s="227"/>
      <c r="UBB9" s="223"/>
      <c r="UBC9" s="224"/>
      <c r="UBD9" s="464"/>
      <c r="UBE9" s="464"/>
      <c r="UBF9" s="464"/>
      <c r="UBG9" s="225"/>
      <c r="UBH9" s="226"/>
      <c r="UBI9" s="227"/>
      <c r="UBJ9" s="223"/>
      <c r="UBK9" s="224"/>
      <c r="UBL9" s="464"/>
      <c r="UBM9" s="464"/>
      <c r="UBN9" s="464"/>
      <c r="UBO9" s="225"/>
      <c r="UBP9" s="226"/>
      <c r="UBQ9" s="227"/>
      <c r="UBR9" s="223"/>
      <c r="UBS9" s="224"/>
      <c r="UBT9" s="464"/>
      <c r="UBU9" s="464"/>
      <c r="UBV9" s="464"/>
      <c r="UBW9" s="225"/>
      <c r="UBX9" s="226"/>
      <c r="UBY9" s="227"/>
      <c r="UBZ9" s="223"/>
      <c r="UCA9" s="224"/>
      <c r="UCB9" s="464"/>
      <c r="UCC9" s="464"/>
      <c r="UCD9" s="464"/>
      <c r="UCE9" s="225"/>
      <c r="UCF9" s="226"/>
      <c r="UCG9" s="227"/>
      <c r="UCH9" s="223"/>
      <c r="UCI9" s="224"/>
      <c r="UCJ9" s="464"/>
      <c r="UCK9" s="464"/>
      <c r="UCL9" s="464"/>
      <c r="UCM9" s="225"/>
      <c r="UCN9" s="226"/>
      <c r="UCO9" s="227"/>
      <c r="UCP9" s="223"/>
      <c r="UCQ9" s="224"/>
      <c r="UCR9" s="464"/>
      <c r="UCS9" s="464"/>
      <c r="UCT9" s="464"/>
      <c r="UCU9" s="225"/>
      <c r="UCV9" s="226"/>
      <c r="UCW9" s="227"/>
      <c r="UCX9" s="223"/>
      <c r="UCY9" s="224"/>
      <c r="UCZ9" s="464"/>
      <c r="UDA9" s="464"/>
      <c r="UDB9" s="464"/>
      <c r="UDC9" s="225"/>
      <c r="UDD9" s="226"/>
      <c r="UDE9" s="227"/>
      <c r="UDF9" s="223"/>
      <c r="UDG9" s="224"/>
      <c r="UDH9" s="464"/>
      <c r="UDI9" s="464"/>
      <c r="UDJ9" s="464"/>
      <c r="UDK9" s="225"/>
      <c r="UDL9" s="226"/>
      <c r="UDM9" s="227"/>
      <c r="UDN9" s="223"/>
      <c r="UDO9" s="224"/>
      <c r="UDP9" s="464"/>
      <c r="UDQ9" s="464"/>
      <c r="UDR9" s="464"/>
      <c r="UDS9" s="225"/>
      <c r="UDT9" s="226"/>
      <c r="UDU9" s="227"/>
      <c r="UDV9" s="223"/>
      <c r="UDW9" s="224"/>
      <c r="UDX9" s="464"/>
      <c r="UDY9" s="464"/>
      <c r="UDZ9" s="464"/>
      <c r="UEA9" s="225"/>
      <c r="UEB9" s="226"/>
      <c r="UEC9" s="227"/>
      <c r="UED9" s="223"/>
      <c r="UEE9" s="224"/>
      <c r="UEF9" s="464"/>
      <c r="UEG9" s="464"/>
      <c r="UEH9" s="464"/>
      <c r="UEI9" s="225"/>
      <c r="UEJ9" s="226"/>
      <c r="UEK9" s="227"/>
      <c r="UEL9" s="223"/>
      <c r="UEM9" s="224"/>
      <c r="UEN9" s="464"/>
      <c r="UEO9" s="464"/>
      <c r="UEP9" s="464"/>
      <c r="UEQ9" s="225"/>
      <c r="UER9" s="226"/>
      <c r="UES9" s="227"/>
      <c r="UET9" s="223"/>
      <c r="UEU9" s="224"/>
      <c r="UEV9" s="464"/>
      <c r="UEW9" s="464"/>
      <c r="UEX9" s="464"/>
      <c r="UEY9" s="225"/>
      <c r="UEZ9" s="226"/>
      <c r="UFA9" s="227"/>
      <c r="UFB9" s="223"/>
      <c r="UFC9" s="224"/>
      <c r="UFD9" s="464"/>
      <c r="UFE9" s="464"/>
      <c r="UFF9" s="464"/>
      <c r="UFG9" s="225"/>
      <c r="UFH9" s="226"/>
      <c r="UFI9" s="227"/>
      <c r="UFJ9" s="223"/>
      <c r="UFK9" s="224"/>
      <c r="UFL9" s="464"/>
      <c r="UFM9" s="464"/>
      <c r="UFN9" s="464"/>
      <c r="UFO9" s="225"/>
      <c r="UFP9" s="226"/>
      <c r="UFQ9" s="227"/>
      <c r="UFR9" s="223"/>
      <c r="UFS9" s="224"/>
      <c r="UFT9" s="464"/>
      <c r="UFU9" s="464"/>
      <c r="UFV9" s="464"/>
      <c r="UFW9" s="225"/>
      <c r="UFX9" s="226"/>
      <c r="UFY9" s="227"/>
      <c r="UFZ9" s="223"/>
      <c r="UGA9" s="224"/>
      <c r="UGB9" s="464"/>
      <c r="UGC9" s="464"/>
      <c r="UGD9" s="464"/>
      <c r="UGE9" s="225"/>
      <c r="UGF9" s="226"/>
      <c r="UGG9" s="227"/>
      <c r="UGH9" s="223"/>
      <c r="UGI9" s="224"/>
      <c r="UGJ9" s="464"/>
      <c r="UGK9" s="464"/>
      <c r="UGL9" s="464"/>
      <c r="UGM9" s="225"/>
      <c r="UGN9" s="226"/>
      <c r="UGO9" s="227"/>
      <c r="UGP9" s="223"/>
      <c r="UGQ9" s="224"/>
      <c r="UGR9" s="464"/>
      <c r="UGS9" s="464"/>
      <c r="UGT9" s="464"/>
      <c r="UGU9" s="225"/>
      <c r="UGV9" s="226"/>
      <c r="UGW9" s="227"/>
      <c r="UGX9" s="223"/>
      <c r="UGY9" s="224"/>
      <c r="UGZ9" s="464"/>
      <c r="UHA9" s="464"/>
      <c r="UHB9" s="464"/>
      <c r="UHC9" s="225"/>
      <c r="UHD9" s="226"/>
      <c r="UHE9" s="227"/>
      <c r="UHF9" s="223"/>
      <c r="UHG9" s="224"/>
      <c r="UHH9" s="464"/>
      <c r="UHI9" s="464"/>
      <c r="UHJ9" s="464"/>
      <c r="UHK9" s="225"/>
      <c r="UHL9" s="226"/>
      <c r="UHM9" s="227"/>
      <c r="UHN9" s="223"/>
      <c r="UHO9" s="224"/>
      <c r="UHP9" s="464"/>
      <c r="UHQ9" s="464"/>
      <c r="UHR9" s="464"/>
      <c r="UHS9" s="225"/>
      <c r="UHT9" s="226"/>
      <c r="UHU9" s="227"/>
      <c r="UHV9" s="223"/>
      <c r="UHW9" s="224"/>
      <c r="UHX9" s="464"/>
      <c r="UHY9" s="464"/>
      <c r="UHZ9" s="464"/>
      <c r="UIA9" s="225"/>
      <c r="UIB9" s="226"/>
      <c r="UIC9" s="227"/>
      <c r="UID9" s="223"/>
      <c r="UIE9" s="224"/>
      <c r="UIF9" s="464"/>
      <c r="UIG9" s="464"/>
      <c r="UIH9" s="464"/>
      <c r="UII9" s="225"/>
      <c r="UIJ9" s="226"/>
      <c r="UIK9" s="227"/>
      <c r="UIL9" s="223"/>
      <c r="UIM9" s="224"/>
      <c r="UIN9" s="464"/>
      <c r="UIO9" s="464"/>
      <c r="UIP9" s="464"/>
      <c r="UIQ9" s="225"/>
      <c r="UIR9" s="226"/>
      <c r="UIS9" s="227"/>
      <c r="UIT9" s="223"/>
      <c r="UIU9" s="224"/>
      <c r="UIV9" s="464"/>
      <c r="UIW9" s="464"/>
      <c r="UIX9" s="464"/>
      <c r="UIY9" s="225"/>
      <c r="UIZ9" s="226"/>
      <c r="UJA9" s="227"/>
      <c r="UJB9" s="223"/>
      <c r="UJC9" s="224"/>
      <c r="UJD9" s="464"/>
      <c r="UJE9" s="464"/>
      <c r="UJF9" s="464"/>
      <c r="UJG9" s="225"/>
      <c r="UJH9" s="226"/>
      <c r="UJI9" s="227"/>
      <c r="UJJ9" s="223"/>
      <c r="UJK9" s="224"/>
      <c r="UJL9" s="464"/>
      <c r="UJM9" s="464"/>
      <c r="UJN9" s="464"/>
      <c r="UJO9" s="225"/>
      <c r="UJP9" s="226"/>
      <c r="UJQ9" s="227"/>
      <c r="UJR9" s="223"/>
      <c r="UJS9" s="224"/>
      <c r="UJT9" s="464"/>
      <c r="UJU9" s="464"/>
      <c r="UJV9" s="464"/>
      <c r="UJW9" s="225"/>
      <c r="UJX9" s="226"/>
      <c r="UJY9" s="227"/>
      <c r="UJZ9" s="223"/>
      <c r="UKA9" s="224"/>
      <c r="UKB9" s="464"/>
      <c r="UKC9" s="464"/>
      <c r="UKD9" s="464"/>
      <c r="UKE9" s="225"/>
      <c r="UKF9" s="226"/>
      <c r="UKG9" s="227"/>
      <c r="UKH9" s="223"/>
      <c r="UKI9" s="224"/>
      <c r="UKJ9" s="464"/>
      <c r="UKK9" s="464"/>
      <c r="UKL9" s="464"/>
      <c r="UKM9" s="225"/>
      <c r="UKN9" s="226"/>
      <c r="UKO9" s="227"/>
      <c r="UKP9" s="223"/>
      <c r="UKQ9" s="224"/>
      <c r="UKR9" s="464"/>
      <c r="UKS9" s="464"/>
      <c r="UKT9" s="464"/>
      <c r="UKU9" s="225"/>
      <c r="UKV9" s="226"/>
      <c r="UKW9" s="227"/>
      <c r="UKX9" s="223"/>
      <c r="UKY9" s="224"/>
      <c r="UKZ9" s="464"/>
      <c r="ULA9" s="464"/>
      <c r="ULB9" s="464"/>
      <c r="ULC9" s="225"/>
      <c r="ULD9" s="226"/>
      <c r="ULE9" s="227"/>
      <c r="ULF9" s="223"/>
      <c r="ULG9" s="224"/>
      <c r="ULH9" s="464"/>
      <c r="ULI9" s="464"/>
      <c r="ULJ9" s="464"/>
      <c r="ULK9" s="225"/>
      <c r="ULL9" s="226"/>
      <c r="ULM9" s="227"/>
      <c r="ULN9" s="223"/>
      <c r="ULO9" s="224"/>
      <c r="ULP9" s="464"/>
      <c r="ULQ9" s="464"/>
      <c r="ULR9" s="464"/>
      <c r="ULS9" s="225"/>
      <c r="ULT9" s="226"/>
      <c r="ULU9" s="227"/>
      <c r="ULV9" s="223"/>
      <c r="ULW9" s="224"/>
      <c r="ULX9" s="464"/>
      <c r="ULY9" s="464"/>
      <c r="ULZ9" s="464"/>
      <c r="UMA9" s="225"/>
      <c r="UMB9" s="226"/>
      <c r="UMC9" s="227"/>
      <c r="UMD9" s="223"/>
      <c r="UME9" s="224"/>
      <c r="UMF9" s="464"/>
      <c r="UMG9" s="464"/>
      <c r="UMH9" s="464"/>
      <c r="UMI9" s="225"/>
      <c r="UMJ9" s="226"/>
      <c r="UMK9" s="227"/>
      <c r="UML9" s="223"/>
      <c r="UMM9" s="224"/>
      <c r="UMN9" s="464"/>
      <c r="UMO9" s="464"/>
      <c r="UMP9" s="464"/>
      <c r="UMQ9" s="225"/>
      <c r="UMR9" s="226"/>
      <c r="UMS9" s="227"/>
      <c r="UMT9" s="223"/>
      <c r="UMU9" s="224"/>
      <c r="UMV9" s="464"/>
      <c r="UMW9" s="464"/>
      <c r="UMX9" s="464"/>
      <c r="UMY9" s="225"/>
      <c r="UMZ9" s="226"/>
      <c r="UNA9" s="227"/>
      <c r="UNB9" s="223"/>
      <c r="UNC9" s="224"/>
      <c r="UND9" s="464"/>
      <c r="UNE9" s="464"/>
      <c r="UNF9" s="464"/>
      <c r="UNG9" s="225"/>
      <c r="UNH9" s="226"/>
      <c r="UNI9" s="227"/>
      <c r="UNJ9" s="223"/>
      <c r="UNK9" s="224"/>
      <c r="UNL9" s="464"/>
      <c r="UNM9" s="464"/>
      <c r="UNN9" s="464"/>
      <c r="UNO9" s="225"/>
      <c r="UNP9" s="226"/>
      <c r="UNQ9" s="227"/>
      <c r="UNR9" s="223"/>
      <c r="UNS9" s="224"/>
      <c r="UNT9" s="464"/>
      <c r="UNU9" s="464"/>
      <c r="UNV9" s="464"/>
      <c r="UNW9" s="225"/>
      <c r="UNX9" s="226"/>
      <c r="UNY9" s="227"/>
      <c r="UNZ9" s="223"/>
      <c r="UOA9" s="224"/>
      <c r="UOB9" s="464"/>
      <c r="UOC9" s="464"/>
      <c r="UOD9" s="464"/>
      <c r="UOE9" s="225"/>
      <c r="UOF9" s="226"/>
      <c r="UOG9" s="227"/>
      <c r="UOH9" s="223"/>
      <c r="UOI9" s="224"/>
      <c r="UOJ9" s="464"/>
      <c r="UOK9" s="464"/>
      <c r="UOL9" s="464"/>
      <c r="UOM9" s="225"/>
      <c r="UON9" s="226"/>
      <c r="UOO9" s="227"/>
      <c r="UOP9" s="223"/>
      <c r="UOQ9" s="224"/>
      <c r="UOR9" s="464"/>
      <c r="UOS9" s="464"/>
      <c r="UOT9" s="464"/>
      <c r="UOU9" s="225"/>
      <c r="UOV9" s="226"/>
      <c r="UOW9" s="227"/>
      <c r="UOX9" s="223"/>
      <c r="UOY9" s="224"/>
      <c r="UOZ9" s="464"/>
      <c r="UPA9" s="464"/>
      <c r="UPB9" s="464"/>
      <c r="UPC9" s="225"/>
      <c r="UPD9" s="226"/>
      <c r="UPE9" s="227"/>
      <c r="UPF9" s="223"/>
      <c r="UPG9" s="224"/>
      <c r="UPH9" s="464"/>
      <c r="UPI9" s="464"/>
      <c r="UPJ9" s="464"/>
      <c r="UPK9" s="225"/>
      <c r="UPL9" s="226"/>
      <c r="UPM9" s="227"/>
      <c r="UPN9" s="223"/>
      <c r="UPO9" s="224"/>
      <c r="UPP9" s="464"/>
      <c r="UPQ9" s="464"/>
      <c r="UPR9" s="464"/>
      <c r="UPS9" s="225"/>
      <c r="UPT9" s="226"/>
      <c r="UPU9" s="227"/>
      <c r="UPV9" s="223"/>
      <c r="UPW9" s="224"/>
      <c r="UPX9" s="464"/>
      <c r="UPY9" s="464"/>
      <c r="UPZ9" s="464"/>
      <c r="UQA9" s="225"/>
      <c r="UQB9" s="226"/>
      <c r="UQC9" s="227"/>
      <c r="UQD9" s="223"/>
      <c r="UQE9" s="224"/>
      <c r="UQF9" s="464"/>
      <c r="UQG9" s="464"/>
      <c r="UQH9" s="464"/>
      <c r="UQI9" s="225"/>
      <c r="UQJ9" s="226"/>
      <c r="UQK9" s="227"/>
      <c r="UQL9" s="223"/>
      <c r="UQM9" s="224"/>
      <c r="UQN9" s="464"/>
      <c r="UQO9" s="464"/>
      <c r="UQP9" s="464"/>
      <c r="UQQ9" s="225"/>
      <c r="UQR9" s="226"/>
      <c r="UQS9" s="227"/>
      <c r="UQT9" s="223"/>
      <c r="UQU9" s="224"/>
      <c r="UQV9" s="464"/>
      <c r="UQW9" s="464"/>
      <c r="UQX9" s="464"/>
      <c r="UQY9" s="225"/>
      <c r="UQZ9" s="226"/>
      <c r="URA9" s="227"/>
      <c r="URB9" s="223"/>
      <c r="URC9" s="224"/>
      <c r="URD9" s="464"/>
      <c r="URE9" s="464"/>
      <c r="URF9" s="464"/>
      <c r="URG9" s="225"/>
      <c r="URH9" s="226"/>
      <c r="URI9" s="227"/>
      <c r="URJ9" s="223"/>
      <c r="URK9" s="224"/>
      <c r="URL9" s="464"/>
      <c r="URM9" s="464"/>
      <c r="URN9" s="464"/>
      <c r="URO9" s="225"/>
      <c r="URP9" s="226"/>
      <c r="URQ9" s="227"/>
      <c r="URR9" s="223"/>
      <c r="URS9" s="224"/>
      <c r="URT9" s="464"/>
      <c r="URU9" s="464"/>
      <c r="URV9" s="464"/>
      <c r="URW9" s="225"/>
      <c r="URX9" s="226"/>
      <c r="URY9" s="227"/>
      <c r="URZ9" s="223"/>
      <c r="USA9" s="224"/>
      <c r="USB9" s="464"/>
      <c r="USC9" s="464"/>
      <c r="USD9" s="464"/>
      <c r="USE9" s="225"/>
      <c r="USF9" s="226"/>
      <c r="USG9" s="227"/>
      <c r="USH9" s="223"/>
      <c r="USI9" s="224"/>
      <c r="USJ9" s="464"/>
      <c r="USK9" s="464"/>
      <c r="USL9" s="464"/>
      <c r="USM9" s="225"/>
      <c r="USN9" s="226"/>
      <c r="USO9" s="227"/>
      <c r="USP9" s="223"/>
      <c r="USQ9" s="224"/>
      <c r="USR9" s="464"/>
      <c r="USS9" s="464"/>
      <c r="UST9" s="464"/>
      <c r="USU9" s="225"/>
      <c r="USV9" s="226"/>
      <c r="USW9" s="227"/>
      <c r="USX9" s="223"/>
      <c r="USY9" s="224"/>
      <c r="USZ9" s="464"/>
      <c r="UTA9" s="464"/>
      <c r="UTB9" s="464"/>
      <c r="UTC9" s="225"/>
      <c r="UTD9" s="226"/>
      <c r="UTE9" s="227"/>
      <c r="UTF9" s="223"/>
      <c r="UTG9" s="224"/>
      <c r="UTH9" s="464"/>
      <c r="UTI9" s="464"/>
      <c r="UTJ9" s="464"/>
      <c r="UTK9" s="225"/>
      <c r="UTL9" s="226"/>
      <c r="UTM9" s="227"/>
      <c r="UTN9" s="223"/>
      <c r="UTO9" s="224"/>
      <c r="UTP9" s="464"/>
      <c r="UTQ9" s="464"/>
      <c r="UTR9" s="464"/>
      <c r="UTS9" s="225"/>
      <c r="UTT9" s="226"/>
      <c r="UTU9" s="227"/>
      <c r="UTV9" s="223"/>
      <c r="UTW9" s="224"/>
      <c r="UTX9" s="464"/>
      <c r="UTY9" s="464"/>
      <c r="UTZ9" s="464"/>
      <c r="UUA9" s="225"/>
      <c r="UUB9" s="226"/>
      <c r="UUC9" s="227"/>
      <c r="UUD9" s="223"/>
      <c r="UUE9" s="224"/>
      <c r="UUF9" s="464"/>
      <c r="UUG9" s="464"/>
      <c r="UUH9" s="464"/>
      <c r="UUI9" s="225"/>
      <c r="UUJ9" s="226"/>
      <c r="UUK9" s="227"/>
      <c r="UUL9" s="223"/>
      <c r="UUM9" s="224"/>
      <c r="UUN9" s="464"/>
      <c r="UUO9" s="464"/>
      <c r="UUP9" s="464"/>
      <c r="UUQ9" s="225"/>
      <c r="UUR9" s="226"/>
      <c r="UUS9" s="227"/>
      <c r="UUT9" s="223"/>
      <c r="UUU9" s="224"/>
      <c r="UUV9" s="464"/>
      <c r="UUW9" s="464"/>
      <c r="UUX9" s="464"/>
      <c r="UUY9" s="225"/>
      <c r="UUZ9" s="226"/>
      <c r="UVA9" s="227"/>
      <c r="UVB9" s="223"/>
      <c r="UVC9" s="224"/>
      <c r="UVD9" s="464"/>
      <c r="UVE9" s="464"/>
      <c r="UVF9" s="464"/>
      <c r="UVG9" s="225"/>
      <c r="UVH9" s="226"/>
      <c r="UVI9" s="227"/>
      <c r="UVJ9" s="223"/>
      <c r="UVK9" s="224"/>
      <c r="UVL9" s="464"/>
      <c r="UVM9" s="464"/>
      <c r="UVN9" s="464"/>
      <c r="UVO9" s="225"/>
      <c r="UVP9" s="226"/>
      <c r="UVQ9" s="227"/>
      <c r="UVR9" s="223"/>
      <c r="UVS9" s="224"/>
      <c r="UVT9" s="464"/>
      <c r="UVU9" s="464"/>
      <c r="UVV9" s="464"/>
      <c r="UVW9" s="225"/>
      <c r="UVX9" s="226"/>
      <c r="UVY9" s="227"/>
      <c r="UVZ9" s="223"/>
      <c r="UWA9" s="224"/>
      <c r="UWB9" s="464"/>
      <c r="UWC9" s="464"/>
      <c r="UWD9" s="464"/>
      <c r="UWE9" s="225"/>
      <c r="UWF9" s="226"/>
      <c r="UWG9" s="227"/>
      <c r="UWH9" s="223"/>
      <c r="UWI9" s="224"/>
      <c r="UWJ9" s="464"/>
      <c r="UWK9" s="464"/>
      <c r="UWL9" s="464"/>
      <c r="UWM9" s="225"/>
      <c r="UWN9" s="226"/>
      <c r="UWO9" s="227"/>
      <c r="UWP9" s="223"/>
      <c r="UWQ9" s="224"/>
      <c r="UWR9" s="464"/>
      <c r="UWS9" s="464"/>
      <c r="UWT9" s="464"/>
      <c r="UWU9" s="225"/>
      <c r="UWV9" s="226"/>
      <c r="UWW9" s="227"/>
      <c r="UWX9" s="223"/>
      <c r="UWY9" s="224"/>
      <c r="UWZ9" s="464"/>
      <c r="UXA9" s="464"/>
      <c r="UXB9" s="464"/>
      <c r="UXC9" s="225"/>
      <c r="UXD9" s="226"/>
      <c r="UXE9" s="227"/>
      <c r="UXF9" s="223"/>
      <c r="UXG9" s="224"/>
      <c r="UXH9" s="464"/>
      <c r="UXI9" s="464"/>
      <c r="UXJ9" s="464"/>
      <c r="UXK9" s="225"/>
      <c r="UXL9" s="226"/>
      <c r="UXM9" s="227"/>
      <c r="UXN9" s="223"/>
      <c r="UXO9" s="224"/>
      <c r="UXP9" s="464"/>
      <c r="UXQ9" s="464"/>
      <c r="UXR9" s="464"/>
      <c r="UXS9" s="225"/>
      <c r="UXT9" s="226"/>
      <c r="UXU9" s="227"/>
      <c r="UXV9" s="223"/>
      <c r="UXW9" s="224"/>
      <c r="UXX9" s="464"/>
      <c r="UXY9" s="464"/>
      <c r="UXZ9" s="464"/>
      <c r="UYA9" s="225"/>
      <c r="UYB9" s="226"/>
      <c r="UYC9" s="227"/>
      <c r="UYD9" s="223"/>
      <c r="UYE9" s="224"/>
      <c r="UYF9" s="464"/>
      <c r="UYG9" s="464"/>
      <c r="UYH9" s="464"/>
      <c r="UYI9" s="225"/>
      <c r="UYJ9" s="226"/>
      <c r="UYK9" s="227"/>
      <c r="UYL9" s="223"/>
      <c r="UYM9" s="224"/>
      <c r="UYN9" s="464"/>
      <c r="UYO9" s="464"/>
      <c r="UYP9" s="464"/>
      <c r="UYQ9" s="225"/>
      <c r="UYR9" s="226"/>
      <c r="UYS9" s="227"/>
      <c r="UYT9" s="223"/>
      <c r="UYU9" s="224"/>
      <c r="UYV9" s="464"/>
      <c r="UYW9" s="464"/>
      <c r="UYX9" s="464"/>
      <c r="UYY9" s="225"/>
      <c r="UYZ9" s="226"/>
      <c r="UZA9" s="227"/>
      <c r="UZB9" s="223"/>
      <c r="UZC9" s="224"/>
      <c r="UZD9" s="464"/>
      <c r="UZE9" s="464"/>
      <c r="UZF9" s="464"/>
      <c r="UZG9" s="225"/>
      <c r="UZH9" s="226"/>
      <c r="UZI9" s="227"/>
      <c r="UZJ9" s="223"/>
      <c r="UZK9" s="224"/>
      <c r="UZL9" s="464"/>
      <c r="UZM9" s="464"/>
      <c r="UZN9" s="464"/>
      <c r="UZO9" s="225"/>
      <c r="UZP9" s="226"/>
      <c r="UZQ9" s="227"/>
      <c r="UZR9" s="223"/>
      <c r="UZS9" s="224"/>
      <c r="UZT9" s="464"/>
      <c r="UZU9" s="464"/>
      <c r="UZV9" s="464"/>
      <c r="UZW9" s="225"/>
      <c r="UZX9" s="226"/>
      <c r="UZY9" s="227"/>
      <c r="UZZ9" s="223"/>
      <c r="VAA9" s="224"/>
      <c r="VAB9" s="464"/>
      <c r="VAC9" s="464"/>
      <c r="VAD9" s="464"/>
      <c r="VAE9" s="225"/>
      <c r="VAF9" s="226"/>
      <c r="VAG9" s="227"/>
      <c r="VAH9" s="223"/>
      <c r="VAI9" s="224"/>
      <c r="VAJ9" s="464"/>
      <c r="VAK9" s="464"/>
      <c r="VAL9" s="464"/>
      <c r="VAM9" s="225"/>
      <c r="VAN9" s="226"/>
      <c r="VAO9" s="227"/>
      <c r="VAP9" s="223"/>
      <c r="VAQ9" s="224"/>
      <c r="VAR9" s="464"/>
      <c r="VAS9" s="464"/>
      <c r="VAT9" s="464"/>
      <c r="VAU9" s="225"/>
      <c r="VAV9" s="226"/>
      <c r="VAW9" s="227"/>
      <c r="VAX9" s="223"/>
      <c r="VAY9" s="224"/>
      <c r="VAZ9" s="464"/>
      <c r="VBA9" s="464"/>
      <c r="VBB9" s="464"/>
      <c r="VBC9" s="225"/>
      <c r="VBD9" s="226"/>
      <c r="VBE9" s="227"/>
      <c r="VBF9" s="223"/>
      <c r="VBG9" s="224"/>
      <c r="VBH9" s="464"/>
      <c r="VBI9" s="464"/>
      <c r="VBJ9" s="464"/>
      <c r="VBK9" s="225"/>
      <c r="VBL9" s="226"/>
      <c r="VBM9" s="227"/>
      <c r="VBN9" s="223"/>
      <c r="VBO9" s="224"/>
      <c r="VBP9" s="464"/>
      <c r="VBQ9" s="464"/>
      <c r="VBR9" s="464"/>
      <c r="VBS9" s="225"/>
      <c r="VBT9" s="226"/>
      <c r="VBU9" s="227"/>
      <c r="VBV9" s="223"/>
      <c r="VBW9" s="224"/>
      <c r="VBX9" s="464"/>
      <c r="VBY9" s="464"/>
      <c r="VBZ9" s="464"/>
      <c r="VCA9" s="225"/>
      <c r="VCB9" s="226"/>
      <c r="VCC9" s="227"/>
      <c r="VCD9" s="223"/>
      <c r="VCE9" s="224"/>
      <c r="VCF9" s="464"/>
      <c r="VCG9" s="464"/>
      <c r="VCH9" s="464"/>
      <c r="VCI9" s="225"/>
      <c r="VCJ9" s="226"/>
      <c r="VCK9" s="227"/>
      <c r="VCL9" s="223"/>
      <c r="VCM9" s="224"/>
      <c r="VCN9" s="464"/>
      <c r="VCO9" s="464"/>
      <c r="VCP9" s="464"/>
      <c r="VCQ9" s="225"/>
      <c r="VCR9" s="226"/>
      <c r="VCS9" s="227"/>
      <c r="VCT9" s="223"/>
      <c r="VCU9" s="224"/>
      <c r="VCV9" s="464"/>
      <c r="VCW9" s="464"/>
      <c r="VCX9" s="464"/>
      <c r="VCY9" s="225"/>
      <c r="VCZ9" s="226"/>
      <c r="VDA9" s="227"/>
      <c r="VDB9" s="223"/>
      <c r="VDC9" s="224"/>
      <c r="VDD9" s="464"/>
      <c r="VDE9" s="464"/>
      <c r="VDF9" s="464"/>
      <c r="VDG9" s="225"/>
      <c r="VDH9" s="226"/>
      <c r="VDI9" s="227"/>
      <c r="VDJ9" s="223"/>
      <c r="VDK9" s="224"/>
      <c r="VDL9" s="464"/>
      <c r="VDM9" s="464"/>
      <c r="VDN9" s="464"/>
      <c r="VDO9" s="225"/>
      <c r="VDP9" s="226"/>
      <c r="VDQ9" s="227"/>
      <c r="VDR9" s="223"/>
      <c r="VDS9" s="224"/>
      <c r="VDT9" s="464"/>
      <c r="VDU9" s="464"/>
      <c r="VDV9" s="464"/>
      <c r="VDW9" s="225"/>
      <c r="VDX9" s="226"/>
      <c r="VDY9" s="227"/>
      <c r="VDZ9" s="223"/>
      <c r="VEA9" s="224"/>
      <c r="VEB9" s="464"/>
      <c r="VEC9" s="464"/>
      <c r="VED9" s="464"/>
      <c r="VEE9" s="225"/>
      <c r="VEF9" s="226"/>
      <c r="VEG9" s="227"/>
      <c r="VEH9" s="223"/>
      <c r="VEI9" s="224"/>
      <c r="VEJ9" s="464"/>
      <c r="VEK9" s="464"/>
      <c r="VEL9" s="464"/>
      <c r="VEM9" s="225"/>
      <c r="VEN9" s="226"/>
      <c r="VEO9" s="227"/>
      <c r="VEP9" s="223"/>
      <c r="VEQ9" s="224"/>
      <c r="VER9" s="464"/>
      <c r="VES9" s="464"/>
      <c r="VET9" s="464"/>
      <c r="VEU9" s="225"/>
      <c r="VEV9" s="226"/>
      <c r="VEW9" s="227"/>
      <c r="VEX9" s="223"/>
      <c r="VEY9" s="224"/>
      <c r="VEZ9" s="464"/>
      <c r="VFA9" s="464"/>
      <c r="VFB9" s="464"/>
      <c r="VFC9" s="225"/>
      <c r="VFD9" s="226"/>
      <c r="VFE9" s="227"/>
      <c r="VFF9" s="223"/>
      <c r="VFG9" s="224"/>
      <c r="VFH9" s="464"/>
      <c r="VFI9" s="464"/>
      <c r="VFJ9" s="464"/>
      <c r="VFK9" s="225"/>
      <c r="VFL9" s="226"/>
      <c r="VFM9" s="227"/>
      <c r="VFN9" s="223"/>
      <c r="VFO9" s="224"/>
      <c r="VFP9" s="464"/>
      <c r="VFQ9" s="464"/>
      <c r="VFR9" s="464"/>
      <c r="VFS9" s="225"/>
      <c r="VFT9" s="226"/>
      <c r="VFU9" s="227"/>
      <c r="VFV9" s="223"/>
      <c r="VFW9" s="224"/>
      <c r="VFX9" s="464"/>
      <c r="VFY9" s="464"/>
      <c r="VFZ9" s="464"/>
      <c r="VGA9" s="225"/>
      <c r="VGB9" s="226"/>
      <c r="VGC9" s="227"/>
      <c r="VGD9" s="223"/>
      <c r="VGE9" s="224"/>
      <c r="VGF9" s="464"/>
      <c r="VGG9" s="464"/>
      <c r="VGH9" s="464"/>
      <c r="VGI9" s="225"/>
      <c r="VGJ9" s="226"/>
      <c r="VGK9" s="227"/>
      <c r="VGL9" s="223"/>
      <c r="VGM9" s="224"/>
      <c r="VGN9" s="464"/>
      <c r="VGO9" s="464"/>
      <c r="VGP9" s="464"/>
      <c r="VGQ9" s="225"/>
      <c r="VGR9" s="226"/>
      <c r="VGS9" s="227"/>
      <c r="VGT9" s="223"/>
      <c r="VGU9" s="224"/>
      <c r="VGV9" s="464"/>
      <c r="VGW9" s="464"/>
      <c r="VGX9" s="464"/>
      <c r="VGY9" s="225"/>
      <c r="VGZ9" s="226"/>
      <c r="VHA9" s="227"/>
      <c r="VHB9" s="223"/>
      <c r="VHC9" s="224"/>
      <c r="VHD9" s="464"/>
      <c r="VHE9" s="464"/>
      <c r="VHF9" s="464"/>
      <c r="VHG9" s="225"/>
      <c r="VHH9" s="226"/>
      <c r="VHI9" s="227"/>
      <c r="VHJ9" s="223"/>
      <c r="VHK9" s="224"/>
      <c r="VHL9" s="464"/>
      <c r="VHM9" s="464"/>
      <c r="VHN9" s="464"/>
      <c r="VHO9" s="225"/>
      <c r="VHP9" s="226"/>
      <c r="VHQ9" s="227"/>
      <c r="VHR9" s="223"/>
      <c r="VHS9" s="224"/>
      <c r="VHT9" s="464"/>
      <c r="VHU9" s="464"/>
      <c r="VHV9" s="464"/>
      <c r="VHW9" s="225"/>
      <c r="VHX9" s="226"/>
      <c r="VHY9" s="227"/>
      <c r="VHZ9" s="223"/>
      <c r="VIA9" s="224"/>
      <c r="VIB9" s="464"/>
      <c r="VIC9" s="464"/>
      <c r="VID9" s="464"/>
      <c r="VIE9" s="225"/>
      <c r="VIF9" s="226"/>
      <c r="VIG9" s="227"/>
      <c r="VIH9" s="223"/>
      <c r="VII9" s="224"/>
      <c r="VIJ9" s="464"/>
      <c r="VIK9" s="464"/>
      <c r="VIL9" s="464"/>
      <c r="VIM9" s="225"/>
      <c r="VIN9" s="226"/>
      <c r="VIO9" s="227"/>
      <c r="VIP9" s="223"/>
      <c r="VIQ9" s="224"/>
      <c r="VIR9" s="464"/>
      <c r="VIS9" s="464"/>
      <c r="VIT9" s="464"/>
      <c r="VIU9" s="225"/>
      <c r="VIV9" s="226"/>
      <c r="VIW9" s="227"/>
      <c r="VIX9" s="223"/>
      <c r="VIY9" s="224"/>
      <c r="VIZ9" s="464"/>
      <c r="VJA9" s="464"/>
      <c r="VJB9" s="464"/>
      <c r="VJC9" s="225"/>
      <c r="VJD9" s="226"/>
      <c r="VJE9" s="227"/>
      <c r="VJF9" s="223"/>
      <c r="VJG9" s="224"/>
      <c r="VJH9" s="464"/>
      <c r="VJI9" s="464"/>
      <c r="VJJ9" s="464"/>
      <c r="VJK9" s="225"/>
      <c r="VJL9" s="226"/>
      <c r="VJM9" s="227"/>
      <c r="VJN9" s="223"/>
      <c r="VJO9" s="224"/>
      <c r="VJP9" s="464"/>
      <c r="VJQ9" s="464"/>
      <c r="VJR9" s="464"/>
      <c r="VJS9" s="225"/>
      <c r="VJT9" s="226"/>
      <c r="VJU9" s="227"/>
      <c r="VJV9" s="223"/>
      <c r="VJW9" s="224"/>
      <c r="VJX9" s="464"/>
      <c r="VJY9" s="464"/>
      <c r="VJZ9" s="464"/>
      <c r="VKA9" s="225"/>
      <c r="VKB9" s="226"/>
      <c r="VKC9" s="227"/>
      <c r="VKD9" s="223"/>
      <c r="VKE9" s="224"/>
      <c r="VKF9" s="464"/>
      <c r="VKG9" s="464"/>
      <c r="VKH9" s="464"/>
      <c r="VKI9" s="225"/>
      <c r="VKJ9" s="226"/>
      <c r="VKK9" s="227"/>
      <c r="VKL9" s="223"/>
      <c r="VKM9" s="224"/>
      <c r="VKN9" s="464"/>
      <c r="VKO9" s="464"/>
      <c r="VKP9" s="464"/>
      <c r="VKQ9" s="225"/>
      <c r="VKR9" s="226"/>
      <c r="VKS9" s="227"/>
      <c r="VKT9" s="223"/>
      <c r="VKU9" s="224"/>
      <c r="VKV9" s="464"/>
      <c r="VKW9" s="464"/>
      <c r="VKX9" s="464"/>
      <c r="VKY9" s="225"/>
      <c r="VKZ9" s="226"/>
      <c r="VLA9" s="227"/>
      <c r="VLB9" s="223"/>
      <c r="VLC9" s="224"/>
      <c r="VLD9" s="464"/>
      <c r="VLE9" s="464"/>
      <c r="VLF9" s="464"/>
      <c r="VLG9" s="225"/>
      <c r="VLH9" s="226"/>
      <c r="VLI9" s="227"/>
      <c r="VLJ9" s="223"/>
      <c r="VLK9" s="224"/>
      <c r="VLL9" s="464"/>
      <c r="VLM9" s="464"/>
      <c r="VLN9" s="464"/>
      <c r="VLO9" s="225"/>
      <c r="VLP9" s="226"/>
      <c r="VLQ9" s="227"/>
      <c r="VLR9" s="223"/>
      <c r="VLS9" s="224"/>
      <c r="VLT9" s="464"/>
      <c r="VLU9" s="464"/>
      <c r="VLV9" s="464"/>
      <c r="VLW9" s="225"/>
      <c r="VLX9" s="226"/>
      <c r="VLY9" s="227"/>
      <c r="VLZ9" s="223"/>
      <c r="VMA9" s="224"/>
      <c r="VMB9" s="464"/>
      <c r="VMC9" s="464"/>
      <c r="VMD9" s="464"/>
      <c r="VME9" s="225"/>
      <c r="VMF9" s="226"/>
      <c r="VMG9" s="227"/>
      <c r="VMH9" s="223"/>
      <c r="VMI9" s="224"/>
      <c r="VMJ9" s="464"/>
      <c r="VMK9" s="464"/>
      <c r="VML9" s="464"/>
      <c r="VMM9" s="225"/>
      <c r="VMN9" s="226"/>
      <c r="VMO9" s="227"/>
      <c r="VMP9" s="223"/>
      <c r="VMQ9" s="224"/>
      <c r="VMR9" s="464"/>
      <c r="VMS9" s="464"/>
      <c r="VMT9" s="464"/>
      <c r="VMU9" s="225"/>
      <c r="VMV9" s="226"/>
      <c r="VMW9" s="227"/>
      <c r="VMX9" s="223"/>
      <c r="VMY9" s="224"/>
      <c r="VMZ9" s="464"/>
      <c r="VNA9" s="464"/>
      <c r="VNB9" s="464"/>
      <c r="VNC9" s="225"/>
      <c r="VND9" s="226"/>
      <c r="VNE9" s="227"/>
      <c r="VNF9" s="223"/>
      <c r="VNG9" s="224"/>
      <c r="VNH9" s="464"/>
      <c r="VNI9" s="464"/>
      <c r="VNJ9" s="464"/>
      <c r="VNK9" s="225"/>
      <c r="VNL9" s="226"/>
      <c r="VNM9" s="227"/>
      <c r="VNN9" s="223"/>
      <c r="VNO9" s="224"/>
      <c r="VNP9" s="464"/>
      <c r="VNQ9" s="464"/>
      <c r="VNR9" s="464"/>
      <c r="VNS9" s="225"/>
      <c r="VNT9" s="226"/>
      <c r="VNU9" s="227"/>
      <c r="VNV9" s="223"/>
      <c r="VNW9" s="224"/>
      <c r="VNX9" s="464"/>
      <c r="VNY9" s="464"/>
      <c r="VNZ9" s="464"/>
      <c r="VOA9" s="225"/>
      <c r="VOB9" s="226"/>
      <c r="VOC9" s="227"/>
      <c r="VOD9" s="223"/>
      <c r="VOE9" s="224"/>
      <c r="VOF9" s="464"/>
      <c r="VOG9" s="464"/>
      <c r="VOH9" s="464"/>
      <c r="VOI9" s="225"/>
      <c r="VOJ9" s="226"/>
      <c r="VOK9" s="227"/>
      <c r="VOL9" s="223"/>
      <c r="VOM9" s="224"/>
      <c r="VON9" s="464"/>
      <c r="VOO9" s="464"/>
      <c r="VOP9" s="464"/>
      <c r="VOQ9" s="225"/>
      <c r="VOR9" s="226"/>
      <c r="VOS9" s="227"/>
      <c r="VOT9" s="223"/>
      <c r="VOU9" s="224"/>
      <c r="VOV9" s="464"/>
      <c r="VOW9" s="464"/>
      <c r="VOX9" s="464"/>
      <c r="VOY9" s="225"/>
      <c r="VOZ9" s="226"/>
      <c r="VPA9" s="227"/>
      <c r="VPB9" s="223"/>
      <c r="VPC9" s="224"/>
      <c r="VPD9" s="464"/>
      <c r="VPE9" s="464"/>
      <c r="VPF9" s="464"/>
      <c r="VPG9" s="225"/>
      <c r="VPH9" s="226"/>
      <c r="VPI9" s="227"/>
      <c r="VPJ9" s="223"/>
      <c r="VPK9" s="224"/>
      <c r="VPL9" s="464"/>
      <c r="VPM9" s="464"/>
      <c r="VPN9" s="464"/>
      <c r="VPO9" s="225"/>
      <c r="VPP9" s="226"/>
      <c r="VPQ9" s="227"/>
      <c r="VPR9" s="223"/>
      <c r="VPS9" s="224"/>
      <c r="VPT9" s="464"/>
      <c r="VPU9" s="464"/>
      <c r="VPV9" s="464"/>
      <c r="VPW9" s="225"/>
      <c r="VPX9" s="226"/>
      <c r="VPY9" s="227"/>
      <c r="VPZ9" s="223"/>
      <c r="VQA9" s="224"/>
      <c r="VQB9" s="464"/>
      <c r="VQC9" s="464"/>
      <c r="VQD9" s="464"/>
      <c r="VQE9" s="225"/>
      <c r="VQF9" s="226"/>
      <c r="VQG9" s="227"/>
      <c r="VQH9" s="223"/>
      <c r="VQI9" s="224"/>
      <c r="VQJ9" s="464"/>
      <c r="VQK9" s="464"/>
      <c r="VQL9" s="464"/>
      <c r="VQM9" s="225"/>
      <c r="VQN9" s="226"/>
      <c r="VQO9" s="227"/>
      <c r="VQP9" s="223"/>
      <c r="VQQ9" s="224"/>
      <c r="VQR9" s="464"/>
      <c r="VQS9" s="464"/>
      <c r="VQT9" s="464"/>
      <c r="VQU9" s="225"/>
      <c r="VQV9" s="226"/>
      <c r="VQW9" s="227"/>
      <c r="VQX9" s="223"/>
      <c r="VQY9" s="224"/>
      <c r="VQZ9" s="464"/>
      <c r="VRA9" s="464"/>
      <c r="VRB9" s="464"/>
      <c r="VRC9" s="225"/>
      <c r="VRD9" s="226"/>
      <c r="VRE9" s="227"/>
      <c r="VRF9" s="223"/>
      <c r="VRG9" s="224"/>
      <c r="VRH9" s="464"/>
      <c r="VRI9" s="464"/>
      <c r="VRJ9" s="464"/>
      <c r="VRK9" s="225"/>
      <c r="VRL9" s="226"/>
      <c r="VRM9" s="227"/>
      <c r="VRN9" s="223"/>
      <c r="VRO9" s="224"/>
      <c r="VRP9" s="464"/>
      <c r="VRQ9" s="464"/>
      <c r="VRR9" s="464"/>
      <c r="VRS9" s="225"/>
      <c r="VRT9" s="226"/>
      <c r="VRU9" s="227"/>
      <c r="VRV9" s="223"/>
      <c r="VRW9" s="224"/>
      <c r="VRX9" s="464"/>
      <c r="VRY9" s="464"/>
      <c r="VRZ9" s="464"/>
      <c r="VSA9" s="225"/>
      <c r="VSB9" s="226"/>
      <c r="VSC9" s="227"/>
      <c r="VSD9" s="223"/>
      <c r="VSE9" s="224"/>
      <c r="VSF9" s="464"/>
      <c r="VSG9" s="464"/>
      <c r="VSH9" s="464"/>
      <c r="VSI9" s="225"/>
      <c r="VSJ9" s="226"/>
      <c r="VSK9" s="227"/>
      <c r="VSL9" s="223"/>
      <c r="VSM9" s="224"/>
      <c r="VSN9" s="464"/>
      <c r="VSO9" s="464"/>
      <c r="VSP9" s="464"/>
      <c r="VSQ9" s="225"/>
      <c r="VSR9" s="226"/>
      <c r="VSS9" s="227"/>
      <c r="VST9" s="223"/>
      <c r="VSU9" s="224"/>
      <c r="VSV9" s="464"/>
      <c r="VSW9" s="464"/>
      <c r="VSX9" s="464"/>
      <c r="VSY9" s="225"/>
      <c r="VSZ9" s="226"/>
      <c r="VTA9" s="227"/>
      <c r="VTB9" s="223"/>
      <c r="VTC9" s="224"/>
      <c r="VTD9" s="464"/>
      <c r="VTE9" s="464"/>
      <c r="VTF9" s="464"/>
      <c r="VTG9" s="225"/>
      <c r="VTH9" s="226"/>
      <c r="VTI9" s="227"/>
      <c r="VTJ9" s="223"/>
      <c r="VTK9" s="224"/>
      <c r="VTL9" s="464"/>
      <c r="VTM9" s="464"/>
      <c r="VTN9" s="464"/>
      <c r="VTO9" s="225"/>
      <c r="VTP9" s="226"/>
      <c r="VTQ9" s="227"/>
      <c r="VTR9" s="223"/>
      <c r="VTS9" s="224"/>
      <c r="VTT9" s="464"/>
      <c r="VTU9" s="464"/>
      <c r="VTV9" s="464"/>
      <c r="VTW9" s="225"/>
      <c r="VTX9" s="226"/>
      <c r="VTY9" s="227"/>
      <c r="VTZ9" s="223"/>
      <c r="VUA9" s="224"/>
      <c r="VUB9" s="464"/>
      <c r="VUC9" s="464"/>
      <c r="VUD9" s="464"/>
      <c r="VUE9" s="225"/>
      <c r="VUF9" s="226"/>
      <c r="VUG9" s="227"/>
      <c r="VUH9" s="223"/>
      <c r="VUI9" s="224"/>
      <c r="VUJ9" s="464"/>
      <c r="VUK9" s="464"/>
      <c r="VUL9" s="464"/>
      <c r="VUM9" s="225"/>
      <c r="VUN9" s="226"/>
      <c r="VUO9" s="227"/>
      <c r="VUP9" s="223"/>
      <c r="VUQ9" s="224"/>
      <c r="VUR9" s="464"/>
      <c r="VUS9" s="464"/>
      <c r="VUT9" s="464"/>
      <c r="VUU9" s="225"/>
      <c r="VUV9" s="226"/>
      <c r="VUW9" s="227"/>
      <c r="VUX9" s="223"/>
      <c r="VUY9" s="224"/>
      <c r="VUZ9" s="464"/>
      <c r="VVA9" s="464"/>
      <c r="VVB9" s="464"/>
      <c r="VVC9" s="225"/>
      <c r="VVD9" s="226"/>
      <c r="VVE9" s="227"/>
      <c r="VVF9" s="223"/>
      <c r="VVG9" s="224"/>
      <c r="VVH9" s="464"/>
      <c r="VVI9" s="464"/>
      <c r="VVJ9" s="464"/>
      <c r="VVK9" s="225"/>
      <c r="VVL9" s="226"/>
      <c r="VVM9" s="227"/>
      <c r="VVN9" s="223"/>
      <c r="VVO9" s="224"/>
      <c r="VVP9" s="464"/>
      <c r="VVQ9" s="464"/>
      <c r="VVR9" s="464"/>
      <c r="VVS9" s="225"/>
      <c r="VVT9" s="226"/>
      <c r="VVU9" s="227"/>
      <c r="VVV9" s="223"/>
      <c r="VVW9" s="224"/>
      <c r="VVX9" s="464"/>
      <c r="VVY9" s="464"/>
      <c r="VVZ9" s="464"/>
      <c r="VWA9" s="225"/>
      <c r="VWB9" s="226"/>
      <c r="VWC9" s="227"/>
      <c r="VWD9" s="223"/>
      <c r="VWE9" s="224"/>
      <c r="VWF9" s="464"/>
      <c r="VWG9" s="464"/>
      <c r="VWH9" s="464"/>
      <c r="VWI9" s="225"/>
      <c r="VWJ9" s="226"/>
      <c r="VWK9" s="227"/>
      <c r="VWL9" s="223"/>
      <c r="VWM9" s="224"/>
      <c r="VWN9" s="464"/>
      <c r="VWO9" s="464"/>
      <c r="VWP9" s="464"/>
      <c r="VWQ9" s="225"/>
      <c r="VWR9" s="226"/>
      <c r="VWS9" s="227"/>
      <c r="VWT9" s="223"/>
      <c r="VWU9" s="224"/>
      <c r="VWV9" s="464"/>
      <c r="VWW9" s="464"/>
      <c r="VWX9" s="464"/>
      <c r="VWY9" s="225"/>
      <c r="VWZ9" s="226"/>
      <c r="VXA9" s="227"/>
      <c r="VXB9" s="223"/>
      <c r="VXC9" s="224"/>
      <c r="VXD9" s="464"/>
      <c r="VXE9" s="464"/>
      <c r="VXF9" s="464"/>
      <c r="VXG9" s="225"/>
      <c r="VXH9" s="226"/>
      <c r="VXI9" s="227"/>
      <c r="VXJ9" s="223"/>
      <c r="VXK9" s="224"/>
      <c r="VXL9" s="464"/>
      <c r="VXM9" s="464"/>
      <c r="VXN9" s="464"/>
      <c r="VXO9" s="225"/>
      <c r="VXP9" s="226"/>
      <c r="VXQ9" s="227"/>
      <c r="VXR9" s="223"/>
      <c r="VXS9" s="224"/>
      <c r="VXT9" s="464"/>
      <c r="VXU9" s="464"/>
      <c r="VXV9" s="464"/>
      <c r="VXW9" s="225"/>
      <c r="VXX9" s="226"/>
      <c r="VXY9" s="227"/>
      <c r="VXZ9" s="223"/>
      <c r="VYA9" s="224"/>
      <c r="VYB9" s="464"/>
      <c r="VYC9" s="464"/>
      <c r="VYD9" s="464"/>
      <c r="VYE9" s="225"/>
      <c r="VYF9" s="226"/>
      <c r="VYG9" s="227"/>
      <c r="VYH9" s="223"/>
      <c r="VYI9" s="224"/>
      <c r="VYJ9" s="464"/>
      <c r="VYK9" s="464"/>
      <c r="VYL9" s="464"/>
      <c r="VYM9" s="225"/>
      <c r="VYN9" s="226"/>
      <c r="VYO9" s="227"/>
      <c r="VYP9" s="223"/>
      <c r="VYQ9" s="224"/>
      <c r="VYR9" s="464"/>
      <c r="VYS9" s="464"/>
      <c r="VYT9" s="464"/>
      <c r="VYU9" s="225"/>
      <c r="VYV9" s="226"/>
      <c r="VYW9" s="227"/>
      <c r="VYX9" s="223"/>
      <c r="VYY9" s="224"/>
      <c r="VYZ9" s="464"/>
      <c r="VZA9" s="464"/>
      <c r="VZB9" s="464"/>
      <c r="VZC9" s="225"/>
      <c r="VZD9" s="226"/>
      <c r="VZE9" s="227"/>
      <c r="VZF9" s="223"/>
      <c r="VZG9" s="224"/>
      <c r="VZH9" s="464"/>
      <c r="VZI9" s="464"/>
      <c r="VZJ9" s="464"/>
      <c r="VZK9" s="225"/>
      <c r="VZL9" s="226"/>
      <c r="VZM9" s="227"/>
      <c r="VZN9" s="223"/>
      <c r="VZO9" s="224"/>
      <c r="VZP9" s="464"/>
      <c r="VZQ9" s="464"/>
      <c r="VZR9" s="464"/>
      <c r="VZS9" s="225"/>
      <c r="VZT9" s="226"/>
      <c r="VZU9" s="227"/>
      <c r="VZV9" s="223"/>
      <c r="VZW9" s="224"/>
      <c r="VZX9" s="464"/>
      <c r="VZY9" s="464"/>
      <c r="VZZ9" s="464"/>
      <c r="WAA9" s="225"/>
      <c r="WAB9" s="226"/>
      <c r="WAC9" s="227"/>
      <c r="WAD9" s="223"/>
      <c r="WAE9" s="224"/>
      <c r="WAF9" s="464"/>
      <c r="WAG9" s="464"/>
      <c r="WAH9" s="464"/>
      <c r="WAI9" s="225"/>
      <c r="WAJ9" s="226"/>
      <c r="WAK9" s="227"/>
      <c r="WAL9" s="223"/>
      <c r="WAM9" s="224"/>
      <c r="WAN9" s="464"/>
      <c r="WAO9" s="464"/>
      <c r="WAP9" s="464"/>
      <c r="WAQ9" s="225"/>
      <c r="WAR9" s="226"/>
      <c r="WAS9" s="227"/>
      <c r="WAT9" s="223"/>
      <c r="WAU9" s="224"/>
      <c r="WAV9" s="464"/>
      <c r="WAW9" s="464"/>
      <c r="WAX9" s="464"/>
      <c r="WAY9" s="225"/>
      <c r="WAZ9" s="226"/>
      <c r="WBA9" s="227"/>
      <c r="WBB9" s="223"/>
      <c r="WBC9" s="224"/>
      <c r="WBD9" s="464"/>
      <c r="WBE9" s="464"/>
      <c r="WBF9" s="464"/>
      <c r="WBG9" s="225"/>
      <c r="WBH9" s="226"/>
      <c r="WBI9" s="227"/>
      <c r="WBJ9" s="223"/>
      <c r="WBK9" s="224"/>
      <c r="WBL9" s="464"/>
      <c r="WBM9" s="464"/>
      <c r="WBN9" s="464"/>
      <c r="WBO9" s="225"/>
      <c r="WBP9" s="226"/>
      <c r="WBQ9" s="227"/>
      <c r="WBR9" s="223"/>
      <c r="WBS9" s="224"/>
      <c r="WBT9" s="464"/>
      <c r="WBU9" s="464"/>
      <c r="WBV9" s="464"/>
      <c r="WBW9" s="225"/>
      <c r="WBX9" s="226"/>
      <c r="WBY9" s="227"/>
      <c r="WBZ9" s="223"/>
      <c r="WCA9" s="224"/>
      <c r="WCB9" s="464"/>
      <c r="WCC9" s="464"/>
      <c r="WCD9" s="464"/>
      <c r="WCE9" s="225"/>
      <c r="WCF9" s="226"/>
      <c r="WCG9" s="227"/>
      <c r="WCH9" s="223"/>
      <c r="WCI9" s="224"/>
      <c r="WCJ9" s="464"/>
      <c r="WCK9" s="464"/>
      <c r="WCL9" s="464"/>
      <c r="WCM9" s="225"/>
      <c r="WCN9" s="226"/>
      <c r="WCO9" s="227"/>
      <c r="WCP9" s="223"/>
      <c r="WCQ9" s="224"/>
      <c r="WCR9" s="464"/>
      <c r="WCS9" s="464"/>
      <c r="WCT9" s="464"/>
      <c r="WCU9" s="225"/>
      <c r="WCV9" s="226"/>
      <c r="WCW9" s="227"/>
      <c r="WCX9" s="223"/>
      <c r="WCY9" s="224"/>
      <c r="WCZ9" s="464"/>
      <c r="WDA9" s="464"/>
      <c r="WDB9" s="464"/>
      <c r="WDC9" s="225"/>
      <c r="WDD9" s="226"/>
      <c r="WDE9" s="227"/>
      <c r="WDF9" s="223"/>
      <c r="WDG9" s="224"/>
      <c r="WDH9" s="464"/>
      <c r="WDI9" s="464"/>
      <c r="WDJ9" s="464"/>
      <c r="WDK9" s="225"/>
      <c r="WDL9" s="226"/>
      <c r="WDM9" s="227"/>
      <c r="WDN9" s="223"/>
      <c r="WDO9" s="224"/>
      <c r="WDP9" s="464"/>
      <c r="WDQ9" s="464"/>
      <c r="WDR9" s="464"/>
      <c r="WDS9" s="225"/>
      <c r="WDT9" s="226"/>
      <c r="WDU9" s="227"/>
      <c r="WDV9" s="223"/>
      <c r="WDW9" s="224"/>
      <c r="WDX9" s="464"/>
      <c r="WDY9" s="464"/>
      <c r="WDZ9" s="464"/>
      <c r="WEA9" s="225"/>
      <c r="WEB9" s="226"/>
      <c r="WEC9" s="227"/>
      <c r="WED9" s="223"/>
      <c r="WEE9" s="224"/>
      <c r="WEF9" s="464"/>
      <c r="WEG9" s="464"/>
      <c r="WEH9" s="464"/>
      <c r="WEI9" s="225"/>
      <c r="WEJ9" s="226"/>
      <c r="WEK9" s="227"/>
      <c r="WEL9" s="223"/>
      <c r="WEM9" s="224"/>
      <c r="WEN9" s="464"/>
      <c r="WEO9" s="464"/>
      <c r="WEP9" s="464"/>
      <c r="WEQ9" s="225"/>
      <c r="WER9" s="226"/>
      <c r="WES9" s="227"/>
      <c r="WET9" s="223"/>
      <c r="WEU9" s="224"/>
      <c r="WEV9" s="464"/>
      <c r="WEW9" s="464"/>
      <c r="WEX9" s="464"/>
      <c r="WEY9" s="225"/>
      <c r="WEZ9" s="226"/>
      <c r="WFA9" s="227"/>
      <c r="WFB9" s="223"/>
      <c r="WFC9" s="224"/>
      <c r="WFD9" s="464"/>
      <c r="WFE9" s="464"/>
      <c r="WFF9" s="464"/>
      <c r="WFG9" s="225"/>
      <c r="WFH9" s="226"/>
      <c r="WFI9" s="227"/>
      <c r="WFJ9" s="223"/>
      <c r="WFK9" s="224"/>
      <c r="WFL9" s="464"/>
      <c r="WFM9" s="464"/>
      <c r="WFN9" s="464"/>
      <c r="WFO9" s="225"/>
      <c r="WFP9" s="226"/>
      <c r="WFQ9" s="227"/>
      <c r="WFR9" s="223"/>
      <c r="WFS9" s="224"/>
      <c r="WFT9" s="464"/>
      <c r="WFU9" s="464"/>
      <c r="WFV9" s="464"/>
      <c r="WFW9" s="225"/>
      <c r="WFX9" s="226"/>
      <c r="WFY9" s="227"/>
      <c r="WFZ9" s="223"/>
      <c r="WGA9" s="224"/>
      <c r="WGB9" s="464"/>
      <c r="WGC9" s="464"/>
      <c r="WGD9" s="464"/>
      <c r="WGE9" s="225"/>
      <c r="WGF9" s="226"/>
      <c r="WGG9" s="227"/>
      <c r="WGH9" s="223"/>
      <c r="WGI9" s="224"/>
      <c r="WGJ9" s="464"/>
      <c r="WGK9" s="464"/>
      <c r="WGL9" s="464"/>
      <c r="WGM9" s="225"/>
      <c r="WGN9" s="226"/>
      <c r="WGO9" s="227"/>
      <c r="WGP9" s="223"/>
      <c r="WGQ9" s="224"/>
      <c r="WGR9" s="464"/>
      <c r="WGS9" s="464"/>
      <c r="WGT9" s="464"/>
      <c r="WGU9" s="225"/>
      <c r="WGV9" s="226"/>
      <c r="WGW9" s="227"/>
      <c r="WGX9" s="223"/>
      <c r="WGY9" s="224"/>
      <c r="WGZ9" s="464"/>
      <c r="WHA9" s="464"/>
      <c r="WHB9" s="464"/>
      <c r="WHC9" s="225"/>
      <c r="WHD9" s="226"/>
      <c r="WHE9" s="227"/>
      <c r="WHF9" s="223"/>
      <c r="WHG9" s="224"/>
      <c r="WHH9" s="464"/>
      <c r="WHI9" s="464"/>
      <c r="WHJ9" s="464"/>
      <c r="WHK9" s="225"/>
      <c r="WHL9" s="226"/>
      <c r="WHM9" s="227"/>
      <c r="WHN9" s="223"/>
      <c r="WHO9" s="224"/>
      <c r="WHP9" s="464"/>
      <c r="WHQ9" s="464"/>
      <c r="WHR9" s="464"/>
      <c r="WHS9" s="225"/>
      <c r="WHT9" s="226"/>
      <c r="WHU9" s="227"/>
      <c r="WHV9" s="223"/>
      <c r="WHW9" s="224"/>
      <c r="WHX9" s="464"/>
      <c r="WHY9" s="464"/>
      <c r="WHZ9" s="464"/>
      <c r="WIA9" s="225"/>
      <c r="WIB9" s="226"/>
      <c r="WIC9" s="227"/>
      <c r="WID9" s="223"/>
      <c r="WIE9" s="224"/>
      <c r="WIF9" s="464"/>
      <c r="WIG9" s="464"/>
      <c r="WIH9" s="464"/>
      <c r="WII9" s="225"/>
      <c r="WIJ9" s="226"/>
      <c r="WIK9" s="227"/>
      <c r="WIL9" s="223"/>
      <c r="WIM9" s="224"/>
      <c r="WIN9" s="464"/>
      <c r="WIO9" s="464"/>
      <c r="WIP9" s="464"/>
      <c r="WIQ9" s="225"/>
      <c r="WIR9" s="226"/>
      <c r="WIS9" s="227"/>
      <c r="WIT9" s="223"/>
      <c r="WIU9" s="224"/>
      <c r="WIV9" s="464"/>
      <c r="WIW9" s="464"/>
      <c r="WIX9" s="464"/>
      <c r="WIY9" s="225"/>
      <c r="WIZ9" s="226"/>
      <c r="WJA9" s="227"/>
      <c r="WJB9" s="223"/>
      <c r="WJC9" s="224"/>
      <c r="WJD9" s="464"/>
      <c r="WJE9" s="464"/>
      <c r="WJF9" s="464"/>
      <c r="WJG9" s="225"/>
      <c r="WJH9" s="226"/>
      <c r="WJI9" s="227"/>
      <c r="WJJ9" s="223"/>
      <c r="WJK9" s="224"/>
      <c r="WJL9" s="464"/>
      <c r="WJM9" s="464"/>
      <c r="WJN9" s="464"/>
      <c r="WJO9" s="225"/>
      <c r="WJP9" s="226"/>
      <c r="WJQ9" s="227"/>
      <c r="WJR9" s="223"/>
      <c r="WJS9" s="224"/>
      <c r="WJT9" s="464"/>
      <c r="WJU9" s="464"/>
      <c r="WJV9" s="464"/>
      <c r="WJW9" s="225"/>
      <c r="WJX9" s="226"/>
      <c r="WJY9" s="227"/>
      <c r="WJZ9" s="223"/>
      <c r="WKA9" s="224"/>
      <c r="WKB9" s="464"/>
      <c r="WKC9" s="464"/>
      <c r="WKD9" s="464"/>
      <c r="WKE9" s="225"/>
      <c r="WKF9" s="226"/>
      <c r="WKG9" s="227"/>
      <c r="WKH9" s="223"/>
      <c r="WKI9" s="224"/>
      <c r="WKJ9" s="464"/>
      <c r="WKK9" s="464"/>
      <c r="WKL9" s="464"/>
      <c r="WKM9" s="225"/>
      <c r="WKN9" s="226"/>
      <c r="WKO9" s="227"/>
      <c r="WKP9" s="223"/>
      <c r="WKQ9" s="224"/>
      <c r="WKR9" s="464"/>
      <c r="WKS9" s="464"/>
      <c r="WKT9" s="464"/>
      <c r="WKU9" s="225"/>
      <c r="WKV9" s="226"/>
      <c r="WKW9" s="227"/>
      <c r="WKX9" s="223"/>
      <c r="WKY9" s="224"/>
      <c r="WKZ9" s="464"/>
      <c r="WLA9" s="464"/>
      <c r="WLB9" s="464"/>
      <c r="WLC9" s="225"/>
      <c r="WLD9" s="226"/>
      <c r="WLE9" s="227"/>
      <c r="WLF9" s="223"/>
      <c r="WLG9" s="224"/>
      <c r="WLH9" s="464"/>
      <c r="WLI9" s="464"/>
      <c r="WLJ9" s="464"/>
      <c r="WLK9" s="225"/>
      <c r="WLL9" s="226"/>
      <c r="WLM9" s="227"/>
      <c r="WLN9" s="223"/>
      <c r="WLO9" s="224"/>
      <c r="WLP9" s="464"/>
      <c r="WLQ9" s="464"/>
      <c r="WLR9" s="464"/>
      <c r="WLS9" s="225"/>
      <c r="WLT9" s="226"/>
      <c r="WLU9" s="227"/>
      <c r="WLV9" s="223"/>
      <c r="WLW9" s="224"/>
      <c r="WLX9" s="464"/>
      <c r="WLY9" s="464"/>
      <c r="WLZ9" s="464"/>
      <c r="WMA9" s="225"/>
      <c r="WMB9" s="226"/>
      <c r="WMC9" s="227"/>
      <c r="WMD9" s="223"/>
      <c r="WME9" s="224"/>
      <c r="WMF9" s="464"/>
      <c r="WMG9" s="464"/>
      <c r="WMH9" s="464"/>
      <c r="WMI9" s="225"/>
      <c r="WMJ9" s="226"/>
      <c r="WMK9" s="227"/>
      <c r="WML9" s="223"/>
      <c r="WMM9" s="224"/>
      <c r="WMN9" s="464"/>
      <c r="WMO9" s="464"/>
      <c r="WMP9" s="464"/>
      <c r="WMQ9" s="225"/>
      <c r="WMR9" s="226"/>
      <c r="WMS9" s="227"/>
      <c r="WMT9" s="223"/>
      <c r="WMU9" s="224"/>
      <c r="WMV9" s="464"/>
      <c r="WMW9" s="464"/>
      <c r="WMX9" s="464"/>
      <c r="WMY9" s="225"/>
      <c r="WMZ9" s="226"/>
      <c r="WNA9" s="227"/>
      <c r="WNB9" s="223"/>
      <c r="WNC9" s="224"/>
      <c r="WND9" s="464"/>
      <c r="WNE9" s="464"/>
      <c r="WNF9" s="464"/>
      <c r="WNG9" s="225"/>
      <c r="WNH9" s="226"/>
      <c r="WNI9" s="227"/>
      <c r="WNJ9" s="223"/>
      <c r="WNK9" s="224"/>
      <c r="WNL9" s="464"/>
      <c r="WNM9" s="464"/>
      <c r="WNN9" s="464"/>
      <c r="WNO9" s="225"/>
      <c r="WNP9" s="226"/>
      <c r="WNQ9" s="227"/>
      <c r="WNR9" s="223"/>
      <c r="WNS9" s="224"/>
      <c r="WNT9" s="464"/>
      <c r="WNU9" s="464"/>
      <c r="WNV9" s="464"/>
      <c r="WNW9" s="225"/>
      <c r="WNX9" s="226"/>
      <c r="WNY9" s="227"/>
      <c r="WNZ9" s="223"/>
      <c r="WOA9" s="224"/>
      <c r="WOB9" s="464"/>
      <c r="WOC9" s="464"/>
      <c r="WOD9" s="464"/>
      <c r="WOE9" s="225"/>
      <c r="WOF9" s="226"/>
      <c r="WOG9" s="227"/>
      <c r="WOH9" s="223"/>
      <c r="WOI9" s="224"/>
      <c r="WOJ9" s="464"/>
      <c r="WOK9" s="464"/>
      <c r="WOL9" s="464"/>
      <c r="WOM9" s="225"/>
      <c r="WON9" s="226"/>
      <c r="WOO9" s="227"/>
      <c r="WOP9" s="223"/>
      <c r="WOQ9" s="224"/>
      <c r="WOR9" s="464"/>
      <c r="WOS9" s="464"/>
      <c r="WOT9" s="464"/>
      <c r="WOU9" s="225"/>
      <c r="WOV9" s="226"/>
      <c r="WOW9" s="227"/>
      <c r="WOX9" s="223"/>
      <c r="WOY9" s="224"/>
      <c r="WOZ9" s="464"/>
      <c r="WPA9" s="464"/>
      <c r="WPB9" s="464"/>
      <c r="WPC9" s="225"/>
      <c r="WPD9" s="226"/>
      <c r="WPE9" s="227"/>
      <c r="WPF9" s="223"/>
      <c r="WPG9" s="224"/>
      <c r="WPH9" s="464"/>
      <c r="WPI9" s="464"/>
      <c r="WPJ9" s="464"/>
      <c r="WPK9" s="225"/>
      <c r="WPL9" s="226"/>
      <c r="WPM9" s="227"/>
      <c r="WPN9" s="223"/>
      <c r="WPO9" s="224"/>
      <c r="WPP9" s="464"/>
      <c r="WPQ9" s="464"/>
      <c r="WPR9" s="464"/>
      <c r="WPS9" s="225"/>
      <c r="WPT9" s="226"/>
      <c r="WPU9" s="227"/>
      <c r="WPV9" s="223"/>
      <c r="WPW9" s="224"/>
    </row>
    <row r="10" spans="1:15987" s="141" customFormat="1" ht="15.75" customHeight="1">
      <c r="A10" s="202" t="s">
        <v>13709</v>
      </c>
      <c r="B10" s="203" t="s">
        <v>23</v>
      </c>
      <c r="C10" s="203">
        <v>10214</v>
      </c>
      <c r="D10" s="204" t="s">
        <v>13940</v>
      </c>
      <c r="E10" s="205" t="s">
        <v>25</v>
      </c>
      <c r="F10" s="206">
        <v>36.99</v>
      </c>
      <c r="G10" s="216">
        <v>16.04</v>
      </c>
      <c r="H10" s="215">
        <f t="shared" ref="H10:H20" si="0">IFERROR(ROUND($G10*$F10,2),"")</f>
        <v>593.32000000000005</v>
      </c>
    </row>
    <row r="11" spans="1:15987">
      <c r="A11" s="65" t="s">
        <v>13710</v>
      </c>
      <c r="B11" s="121" t="s">
        <v>23</v>
      </c>
      <c r="C11" s="121">
        <v>10209</v>
      </c>
      <c r="D11" s="122" t="s">
        <v>13941</v>
      </c>
      <c r="E11" s="123" t="s">
        <v>26</v>
      </c>
      <c r="F11" s="124">
        <v>11.7</v>
      </c>
      <c r="G11" s="200">
        <v>60.16</v>
      </c>
      <c r="H11" s="198">
        <f t="shared" si="0"/>
        <v>703.87</v>
      </c>
    </row>
    <row r="12" spans="1:15987">
      <c r="A12" s="65" t="s">
        <v>13711</v>
      </c>
      <c r="B12" s="121" t="s">
        <v>23</v>
      </c>
      <c r="C12" s="121">
        <v>10223</v>
      </c>
      <c r="D12" s="122" t="s">
        <v>13942</v>
      </c>
      <c r="E12" s="123" t="s">
        <v>24</v>
      </c>
      <c r="F12" s="124">
        <v>10</v>
      </c>
      <c r="G12" s="200">
        <v>20.84</v>
      </c>
      <c r="H12" s="198">
        <f t="shared" si="0"/>
        <v>208.4</v>
      </c>
    </row>
    <row r="13" spans="1:15987">
      <c r="A13" s="65" t="s">
        <v>13712</v>
      </c>
      <c r="B13" s="121" t="s">
        <v>23</v>
      </c>
      <c r="C13" s="121">
        <v>10323</v>
      </c>
      <c r="D13" s="122" t="s">
        <v>13943</v>
      </c>
      <c r="E13" s="123" t="s">
        <v>24</v>
      </c>
      <c r="F13" s="124">
        <v>6</v>
      </c>
      <c r="G13" s="200">
        <v>11.07</v>
      </c>
      <c r="H13" s="198">
        <f t="shared" si="0"/>
        <v>66.42</v>
      </c>
    </row>
    <row r="14" spans="1:15987">
      <c r="A14" s="65" t="s">
        <v>13713</v>
      </c>
      <c r="B14" s="121" t="s">
        <v>23</v>
      </c>
      <c r="C14" s="121">
        <v>10215</v>
      </c>
      <c r="D14" s="122" t="s">
        <v>13944</v>
      </c>
      <c r="E14" s="123" t="s">
        <v>25</v>
      </c>
      <c r="F14" s="124">
        <v>12</v>
      </c>
      <c r="G14" s="200">
        <v>10.02</v>
      </c>
      <c r="H14" s="198">
        <f t="shared" si="0"/>
        <v>120.24</v>
      </c>
    </row>
    <row r="15" spans="1:15987">
      <c r="A15" s="65" t="s">
        <v>13714</v>
      </c>
      <c r="B15" s="121" t="s">
        <v>23</v>
      </c>
      <c r="C15" s="121">
        <v>10206</v>
      </c>
      <c r="D15" s="122" t="s">
        <v>13945</v>
      </c>
      <c r="E15" s="123" t="s">
        <v>25</v>
      </c>
      <c r="F15" s="124">
        <v>496.55</v>
      </c>
      <c r="G15" s="200">
        <v>50.13</v>
      </c>
      <c r="H15" s="198">
        <f t="shared" si="0"/>
        <v>24892.05</v>
      </c>
    </row>
    <row r="16" spans="1:15987">
      <c r="A16" s="65" t="s">
        <v>13715</v>
      </c>
      <c r="B16" s="121" t="s">
        <v>23</v>
      </c>
      <c r="C16" s="121">
        <v>10202</v>
      </c>
      <c r="D16" s="122" t="s">
        <v>13946</v>
      </c>
      <c r="E16" s="123" t="s">
        <v>25</v>
      </c>
      <c r="F16" s="124">
        <v>67.95</v>
      </c>
      <c r="G16" s="199">
        <v>14.03</v>
      </c>
      <c r="H16" s="198">
        <f t="shared" si="0"/>
        <v>953.34</v>
      </c>
    </row>
    <row r="17" spans="1:8" ht="25.5">
      <c r="A17" s="65" t="s">
        <v>13716</v>
      </c>
      <c r="B17" s="121" t="s">
        <v>545</v>
      </c>
      <c r="C17" s="121">
        <v>97665</v>
      </c>
      <c r="D17" s="122" t="s">
        <v>13947</v>
      </c>
      <c r="E17" s="123" t="s">
        <v>1623</v>
      </c>
      <c r="F17" s="124">
        <v>67</v>
      </c>
      <c r="G17" s="200">
        <v>1.41</v>
      </c>
      <c r="H17" s="198">
        <f t="shared" si="0"/>
        <v>94.47</v>
      </c>
    </row>
    <row r="18" spans="1:8" ht="25.5">
      <c r="A18" s="65" t="s">
        <v>14011</v>
      </c>
      <c r="B18" s="121" t="s">
        <v>545</v>
      </c>
      <c r="C18" s="121">
        <v>97626</v>
      </c>
      <c r="D18" s="122" t="s">
        <v>13948</v>
      </c>
      <c r="E18" s="123" t="s">
        <v>26</v>
      </c>
      <c r="F18" s="124">
        <v>1.53</v>
      </c>
      <c r="G18" s="200">
        <v>633.45000000000005</v>
      </c>
      <c r="H18" s="198">
        <f t="shared" si="0"/>
        <v>969.18</v>
      </c>
    </row>
    <row r="19" spans="1:8">
      <c r="A19" s="65" t="s">
        <v>14012</v>
      </c>
      <c r="B19" s="121" t="s">
        <v>23</v>
      </c>
      <c r="C19" s="121">
        <v>10201</v>
      </c>
      <c r="D19" s="122" t="s">
        <v>14043</v>
      </c>
      <c r="E19" s="123" t="s">
        <v>25</v>
      </c>
      <c r="F19" s="124">
        <v>25.92</v>
      </c>
      <c r="G19" s="200">
        <v>26.07</v>
      </c>
      <c r="H19" s="198">
        <f t="shared" si="0"/>
        <v>675.73</v>
      </c>
    </row>
    <row r="20" spans="1:8">
      <c r="A20" s="65" t="s">
        <v>14013</v>
      </c>
      <c r="B20" s="121" t="s">
        <v>546</v>
      </c>
      <c r="C20" s="121">
        <v>1</v>
      </c>
      <c r="D20" s="122" t="s">
        <v>14000</v>
      </c>
      <c r="E20" s="123" t="s">
        <v>24</v>
      </c>
      <c r="F20" s="124">
        <v>15</v>
      </c>
      <c r="G20" s="200">
        <v>11.21</v>
      </c>
      <c r="H20" s="198">
        <f t="shared" si="0"/>
        <v>168.15</v>
      </c>
    </row>
    <row r="21" spans="1:8" s="141" customFormat="1" ht="15">
      <c r="A21" s="65">
        <v>3</v>
      </c>
      <c r="B21" s="121"/>
      <c r="C21" s="121"/>
      <c r="D21" s="122" t="s">
        <v>14010</v>
      </c>
      <c r="E21" s="123"/>
      <c r="F21" s="124">
        <v>0</v>
      </c>
      <c r="G21" s="200"/>
      <c r="H21" s="198">
        <f>SUM(H22:H26)</f>
        <v>49099.35</v>
      </c>
    </row>
    <row r="22" spans="1:8" ht="38.25">
      <c r="A22" s="65" t="s">
        <v>13707</v>
      </c>
      <c r="B22" s="121" t="s">
        <v>23</v>
      </c>
      <c r="C22" s="121">
        <v>130236</v>
      </c>
      <c r="D22" s="122" t="s">
        <v>13950</v>
      </c>
      <c r="E22" s="123" t="s">
        <v>25</v>
      </c>
      <c r="F22" s="124">
        <v>67.95</v>
      </c>
      <c r="G22" s="200">
        <v>86.56</v>
      </c>
      <c r="H22" s="198">
        <f>IFERROR(ROUND($G22*$F22,2),"")</f>
        <v>5881.75</v>
      </c>
    </row>
    <row r="23" spans="1:8">
      <c r="A23" s="65" t="s">
        <v>13717</v>
      </c>
      <c r="B23" s="121" t="s">
        <v>23</v>
      </c>
      <c r="C23" s="121">
        <v>30201</v>
      </c>
      <c r="D23" s="122" t="s">
        <v>14044</v>
      </c>
      <c r="E23" s="123" t="s">
        <v>26</v>
      </c>
      <c r="F23" s="124">
        <v>13.43</v>
      </c>
      <c r="G23" s="200">
        <v>61.78</v>
      </c>
      <c r="H23" s="198">
        <f>IFERROR(ROUND($G23*$F23,2),"")</f>
        <v>829.71</v>
      </c>
    </row>
    <row r="24" spans="1:8" ht="25.5">
      <c r="A24" s="65" t="s">
        <v>13718</v>
      </c>
      <c r="B24" s="121" t="s">
        <v>23</v>
      </c>
      <c r="C24" s="121">
        <v>130109</v>
      </c>
      <c r="D24" s="122" t="s">
        <v>14045</v>
      </c>
      <c r="E24" s="123" t="s">
        <v>25</v>
      </c>
      <c r="F24" s="124">
        <v>25.92</v>
      </c>
      <c r="G24" s="200">
        <v>78.23</v>
      </c>
      <c r="H24" s="198">
        <f>IFERROR(ROUND($G24*$F24,2),"")</f>
        <v>2027.72</v>
      </c>
    </row>
    <row r="25" spans="1:8" s="141" customFormat="1" ht="51">
      <c r="A25" s="65" t="s">
        <v>13719</v>
      </c>
      <c r="B25" s="121" t="s">
        <v>23</v>
      </c>
      <c r="C25" s="121">
        <v>130231</v>
      </c>
      <c r="D25" s="122" t="s">
        <v>14046</v>
      </c>
      <c r="E25" s="123" t="s">
        <v>25</v>
      </c>
      <c r="F25" s="124">
        <v>25.92</v>
      </c>
      <c r="G25" s="200">
        <v>148.79</v>
      </c>
      <c r="H25" s="198">
        <f>IFERROR(ROUND($G25*$F25,2),"")</f>
        <v>3856.64</v>
      </c>
    </row>
    <row r="26" spans="1:8">
      <c r="A26" s="65" t="s">
        <v>13720</v>
      </c>
      <c r="B26" s="121" t="s">
        <v>546</v>
      </c>
      <c r="C26" s="121">
        <v>4</v>
      </c>
      <c r="D26" s="122" t="s">
        <v>14047</v>
      </c>
      <c r="E26" s="123" t="s">
        <v>13752</v>
      </c>
      <c r="F26" s="124">
        <v>580.25</v>
      </c>
      <c r="G26" s="200">
        <v>62.91</v>
      </c>
      <c r="H26" s="198">
        <f>IFERROR(ROUND($G26*$F26,2),"")</f>
        <v>36503.53</v>
      </c>
    </row>
    <row r="27" spans="1:8" s="141" customFormat="1" ht="15">
      <c r="A27" s="65">
        <v>4</v>
      </c>
      <c r="B27" s="121"/>
      <c r="C27" s="121"/>
      <c r="D27" s="122" t="s">
        <v>13705</v>
      </c>
      <c r="E27" s="123"/>
      <c r="F27" s="124">
        <v>0</v>
      </c>
      <c r="G27" s="200"/>
      <c r="H27" s="198">
        <f>SUM(H28:H49)</f>
        <v>52646.84</v>
      </c>
    </row>
    <row r="28" spans="1:8" ht="25.5">
      <c r="A28" s="65" t="s">
        <v>13706</v>
      </c>
      <c r="B28" s="121" t="s">
        <v>23</v>
      </c>
      <c r="C28" s="121">
        <v>50301</v>
      </c>
      <c r="D28" s="122" t="s">
        <v>13951</v>
      </c>
      <c r="E28" s="123" t="s">
        <v>27</v>
      </c>
      <c r="F28" s="124">
        <v>17.899999999999999</v>
      </c>
      <c r="G28" s="200">
        <v>11.09</v>
      </c>
      <c r="H28" s="198">
        <f t="shared" ref="H28:H49" si="1">IFERROR(ROUND($G28*$F28,2),"")</f>
        <v>198.51</v>
      </c>
    </row>
    <row r="29" spans="1:8">
      <c r="A29" s="65" t="s">
        <v>13708</v>
      </c>
      <c r="B29" s="121" t="s">
        <v>23</v>
      </c>
      <c r="C29" s="121">
        <v>130308</v>
      </c>
      <c r="D29" s="122" t="s">
        <v>13952</v>
      </c>
      <c r="E29" s="123" t="s">
        <v>27</v>
      </c>
      <c r="F29" s="124">
        <v>6.2</v>
      </c>
      <c r="G29" s="200">
        <v>48.42</v>
      </c>
      <c r="H29" s="198">
        <f t="shared" si="1"/>
        <v>300.2</v>
      </c>
    </row>
    <row r="30" spans="1:8" ht="38.25">
      <c r="A30" s="65" t="s">
        <v>13721</v>
      </c>
      <c r="B30" s="121" t="s">
        <v>23</v>
      </c>
      <c r="C30" s="121">
        <v>190417</v>
      </c>
      <c r="D30" s="122" t="s">
        <v>13953</v>
      </c>
      <c r="E30" s="123" t="s">
        <v>25</v>
      </c>
      <c r="F30" s="124">
        <v>165.21</v>
      </c>
      <c r="G30" s="200">
        <v>23.46</v>
      </c>
      <c r="H30" s="198">
        <f t="shared" si="1"/>
        <v>3875.83</v>
      </c>
    </row>
    <row r="31" spans="1:8" ht="25.5">
      <c r="A31" s="65" t="s">
        <v>13723</v>
      </c>
      <c r="B31" s="121" t="s">
        <v>23</v>
      </c>
      <c r="C31" s="121">
        <v>190303</v>
      </c>
      <c r="D31" s="122" t="s">
        <v>14001</v>
      </c>
      <c r="E31" s="123" t="s">
        <v>25</v>
      </c>
      <c r="F31" s="124">
        <v>89.35</v>
      </c>
      <c r="G31" s="200">
        <v>31.17</v>
      </c>
      <c r="H31" s="198">
        <f t="shared" si="1"/>
        <v>2785.04</v>
      </c>
    </row>
    <row r="32" spans="1:8" ht="38.25">
      <c r="A32" s="65" t="s">
        <v>14014</v>
      </c>
      <c r="B32" s="121" t="s">
        <v>23</v>
      </c>
      <c r="C32" s="121">
        <v>71701</v>
      </c>
      <c r="D32" s="122" t="s">
        <v>13954</v>
      </c>
      <c r="E32" s="123" t="s">
        <v>25</v>
      </c>
      <c r="F32" s="124">
        <v>6</v>
      </c>
      <c r="G32" s="200">
        <v>459.27</v>
      </c>
      <c r="H32" s="198">
        <f t="shared" si="1"/>
        <v>2755.62</v>
      </c>
    </row>
    <row r="33" spans="1:8">
      <c r="A33" s="65" t="s">
        <v>14015</v>
      </c>
      <c r="B33" s="121" t="s">
        <v>23</v>
      </c>
      <c r="C33" s="121">
        <v>80102</v>
      </c>
      <c r="D33" s="122" t="s">
        <v>13956</v>
      </c>
      <c r="E33" s="123" t="s">
        <v>25</v>
      </c>
      <c r="F33" s="124">
        <v>6</v>
      </c>
      <c r="G33" s="200">
        <v>198.42</v>
      </c>
      <c r="H33" s="198">
        <f t="shared" si="1"/>
        <v>1190.52</v>
      </c>
    </row>
    <row r="34" spans="1:8" ht="38.25">
      <c r="A34" s="65" t="s">
        <v>14016</v>
      </c>
      <c r="B34" s="121" t="s">
        <v>23</v>
      </c>
      <c r="C34" s="121">
        <v>71703</v>
      </c>
      <c r="D34" s="122" t="s">
        <v>13957</v>
      </c>
      <c r="E34" s="123" t="s">
        <v>25</v>
      </c>
      <c r="F34" s="124">
        <v>11.52</v>
      </c>
      <c r="G34" s="200">
        <v>455.45</v>
      </c>
      <c r="H34" s="198">
        <f t="shared" si="1"/>
        <v>5246.78</v>
      </c>
    </row>
    <row r="35" spans="1:8" ht="25.5">
      <c r="A35" s="65" t="s">
        <v>14017</v>
      </c>
      <c r="B35" s="121" t="s">
        <v>23</v>
      </c>
      <c r="C35" s="121">
        <v>60107</v>
      </c>
      <c r="D35" s="122" t="s">
        <v>13958</v>
      </c>
      <c r="E35" s="123" t="s">
        <v>27</v>
      </c>
      <c r="F35" s="124">
        <v>181.6</v>
      </c>
      <c r="G35" s="200">
        <v>15.12</v>
      </c>
      <c r="H35" s="198">
        <f t="shared" si="1"/>
        <v>2745.79</v>
      </c>
    </row>
    <row r="36" spans="1:8" ht="25.5">
      <c r="A36" s="65" t="s">
        <v>14018</v>
      </c>
      <c r="B36" s="121" t="s">
        <v>545</v>
      </c>
      <c r="C36" s="121">
        <v>99862</v>
      </c>
      <c r="D36" s="122" t="s">
        <v>13960</v>
      </c>
      <c r="E36" s="123" t="s">
        <v>25</v>
      </c>
      <c r="F36" s="124">
        <v>5.66</v>
      </c>
      <c r="G36" s="200">
        <v>676.89</v>
      </c>
      <c r="H36" s="198">
        <f t="shared" si="1"/>
        <v>3831.2</v>
      </c>
    </row>
    <row r="37" spans="1:8" ht="25.5">
      <c r="A37" s="65" t="s">
        <v>14019</v>
      </c>
      <c r="B37" s="121" t="s">
        <v>545</v>
      </c>
      <c r="C37" s="121">
        <v>102179</v>
      </c>
      <c r="D37" s="122" t="s">
        <v>13961</v>
      </c>
      <c r="E37" s="123" t="s">
        <v>25</v>
      </c>
      <c r="F37" s="124">
        <v>1.5</v>
      </c>
      <c r="G37" s="200">
        <v>468.68</v>
      </c>
      <c r="H37" s="198">
        <f t="shared" si="1"/>
        <v>703.02</v>
      </c>
    </row>
    <row r="38" spans="1:8" ht="38.25">
      <c r="A38" s="65" t="s">
        <v>14020</v>
      </c>
      <c r="B38" s="121" t="s">
        <v>23</v>
      </c>
      <c r="C38" s="121">
        <v>40806</v>
      </c>
      <c r="D38" s="122" t="s">
        <v>14002</v>
      </c>
      <c r="E38" s="123" t="s">
        <v>25</v>
      </c>
      <c r="F38" s="124">
        <v>208.95</v>
      </c>
      <c r="G38" s="200">
        <v>26.48</v>
      </c>
      <c r="H38" s="198">
        <f t="shared" si="1"/>
        <v>5533</v>
      </c>
    </row>
    <row r="39" spans="1:8">
      <c r="A39" s="65" t="s">
        <v>14021</v>
      </c>
      <c r="B39" s="121" t="s">
        <v>545</v>
      </c>
      <c r="C39" s="121">
        <v>102193</v>
      </c>
      <c r="D39" s="122" t="s">
        <v>14003</v>
      </c>
      <c r="E39" s="123" t="s">
        <v>25</v>
      </c>
      <c r="F39" s="124">
        <v>89.35</v>
      </c>
      <c r="G39" s="200">
        <v>2.2200000000000002</v>
      </c>
      <c r="H39" s="198">
        <f t="shared" si="1"/>
        <v>198.36</v>
      </c>
    </row>
    <row r="40" spans="1:8" ht="51">
      <c r="A40" s="65" t="s">
        <v>14022</v>
      </c>
      <c r="B40" s="121" t="s">
        <v>23</v>
      </c>
      <c r="C40" s="121">
        <v>62504</v>
      </c>
      <c r="D40" s="122" t="s">
        <v>14048</v>
      </c>
      <c r="E40" s="123" t="s">
        <v>24</v>
      </c>
      <c r="F40" s="124">
        <v>1</v>
      </c>
      <c r="G40" s="200">
        <v>1823.19</v>
      </c>
      <c r="H40" s="198">
        <f t="shared" si="1"/>
        <v>1823.19</v>
      </c>
    </row>
    <row r="41" spans="1:8" ht="25.5">
      <c r="A41" s="65" t="s">
        <v>14023</v>
      </c>
      <c r="B41" s="121" t="s">
        <v>23</v>
      </c>
      <c r="C41" s="121">
        <v>60108</v>
      </c>
      <c r="D41" s="122" t="s">
        <v>14049</v>
      </c>
      <c r="E41" s="123" t="s">
        <v>24</v>
      </c>
      <c r="F41" s="124">
        <v>11</v>
      </c>
      <c r="G41" s="200">
        <v>412.19</v>
      </c>
      <c r="H41" s="198">
        <f t="shared" si="1"/>
        <v>4534.09</v>
      </c>
    </row>
    <row r="42" spans="1:8" ht="51">
      <c r="A42" s="65" t="s">
        <v>14024</v>
      </c>
      <c r="B42" s="121" t="s">
        <v>23</v>
      </c>
      <c r="C42" s="121">
        <v>62503</v>
      </c>
      <c r="D42" s="122" t="s">
        <v>14050</v>
      </c>
      <c r="E42" s="123" t="s">
        <v>24</v>
      </c>
      <c r="F42" s="124">
        <v>1</v>
      </c>
      <c r="G42" s="200">
        <v>1729.93</v>
      </c>
      <c r="H42" s="198">
        <f t="shared" si="1"/>
        <v>1729.93</v>
      </c>
    </row>
    <row r="43" spans="1:8" ht="25.5">
      <c r="A43" s="65" t="s">
        <v>14030</v>
      </c>
      <c r="B43" s="121" t="s">
        <v>23</v>
      </c>
      <c r="C43" s="121">
        <v>60103</v>
      </c>
      <c r="D43" s="122" t="s">
        <v>14051</v>
      </c>
      <c r="E43" s="123" t="s">
        <v>24</v>
      </c>
      <c r="F43" s="124">
        <v>4</v>
      </c>
      <c r="G43" s="200">
        <v>345.88</v>
      </c>
      <c r="H43" s="198">
        <f t="shared" si="1"/>
        <v>1383.52</v>
      </c>
    </row>
    <row r="44" spans="1:8" ht="51">
      <c r="A44" s="65" t="s">
        <v>14031</v>
      </c>
      <c r="B44" s="121" t="s">
        <v>23</v>
      </c>
      <c r="C44" s="121">
        <v>62502</v>
      </c>
      <c r="D44" s="122" t="s">
        <v>14052</v>
      </c>
      <c r="E44" s="123" t="s">
        <v>24</v>
      </c>
      <c r="F44" s="124">
        <v>2</v>
      </c>
      <c r="G44" s="200">
        <v>1535.61</v>
      </c>
      <c r="H44" s="198">
        <f t="shared" si="1"/>
        <v>3071.22</v>
      </c>
    </row>
    <row r="45" spans="1:8" ht="25.5">
      <c r="A45" s="65" t="s">
        <v>14032</v>
      </c>
      <c r="B45" s="121" t="s">
        <v>23</v>
      </c>
      <c r="C45" s="121">
        <v>60102</v>
      </c>
      <c r="D45" s="122" t="s">
        <v>13955</v>
      </c>
      <c r="E45" s="123" t="s">
        <v>24</v>
      </c>
      <c r="F45" s="124">
        <v>3</v>
      </c>
      <c r="G45" s="200">
        <v>345.88</v>
      </c>
      <c r="H45" s="198">
        <f t="shared" si="1"/>
        <v>1037.6400000000001</v>
      </c>
    </row>
    <row r="46" spans="1:8">
      <c r="A46" s="65" t="s">
        <v>14036</v>
      </c>
      <c r="B46" s="121" t="s">
        <v>23</v>
      </c>
      <c r="C46" s="121">
        <v>71104</v>
      </c>
      <c r="D46" s="122" t="s">
        <v>13959</v>
      </c>
      <c r="E46" s="123" t="s">
        <v>25</v>
      </c>
      <c r="F46" s="124">
        <v>0.49</v>
      </c>
      <c r="G46" s="200">
        <v>652.48</v>
      </c>
      <c r="H46" s="198">
        <f t="shared" si="1"/>
        <v>319.72000000000003</v>
      </c>
    </row>
    <row r="47" spans="1:8">
      <c r="A47" s="65" t="s">
        <v>14038</v>
      </c>
      <c r="B47" s="121" t="s">
        <v>23</v>
      </c>
      <c r="C47" s="121">
        <v>170220</v>
      </c>
      <c r="D47" s="122" t="s">
        <v>13981</v>
      </c>
      <c r="E47" s="123" t="s">
        <v>25</v>
      </c>
      <c r="F47" s="124">
        <v>0.6</v>
      </c>
      <c r="G47" s="200">
        <v>429.96</v>
      </c>
      <c r="H47" s="198">
        <f t="shared" si="1"/>
        <v>257.98</v>
      </c>
    </row>
    <row r="48" spans="1:8" ht="25.5">
      <c r="A48" s="65" t="s">
        <v>14039</v>
      </c>
      <c r="B48" s="121" t="s">
        <v>23</v>
      </c>
      <c r="C48" s="121">
        <v>62204</v>
      </c>
      <c r="D48" s="122" t="s">
        <v>14053</v>
      </c>
      <c r="E48" s="123" t="s">
        <v>24</v>
      </c>
      <c r="F48" s="124">
        <v>14</v>
      </c>
      <c r="G48" s="200">
        <v>83.68</v>
      </c>
      <c r="H48" s="198">
        <f t="shared" si="1"/>
        <v>1171.52</v>
      </c>
    </row>
    <row r="49" spans="1:15987" ht="25.5">
      <c r="A49" s="65" t="s">
        <v>14040</v>
      </c>
      <c r="B49" s="121" t="s">
        <v>23</v>
      </c>
      <c r="C49" s="121">
        <v>71704</v>
      </c>
      <c r="D49" s="122" t="s">
        <v>14054</v>
      </c>
      <c r="E49" s="123" t="s">
        <v>25</v>
      </c>
      <c r="F49" s="124">
        <v>8</v>
      </c>
      <c r="G49" s="200">
        <v>994.27</v>
      </c>
      <c r="H49" s="198">
        <f t="shared" si="1"/>
        <v>7954.16</v>
      </c>
    </row>
    <row r="50" spans="1:15987" s="141" customFormat="1" ht="15">
      <c r="A50" s="65">
        <v>5</v>
      </c>
      <c r="B50" s="121"/>
      <c r="C50" s="121"/>
      <c r="D50" s="122" t="s">
        <v>1573</v>
      </c>
      <c r="E50" s="123"/>
      <c r="F50" s="124">
        <v>0</v>
      </c>
      <c r="G50" s="200"/>
      <c r="H50" s="198">
        <f>SUM(H51:H54)</f>
        <v>49146.53</v>
      </c>
    </row>
    <row r="51" spans="1:15987" ht="25.5">
      <c r="A51" s="65" t="s">
        <v>13722</v>
      </c>
      <c r="B51" s="121" t="s">
        <v>23</v>
      </c>
      <c r="C51" s="121">
        <v>10246</v>
      </c>
      <c r="D51" s="122" t="s">
        <v>13962</v>
      </c>
      <c r="E51" s="123" t="s">
        <v>25</v>
      </c>
      <c r="F51" s="124">
        <v>949.9</v>
      </c>
      <c r="G51" s="200">
        <v>3.73</v>
      </c>
      <c r="H51" s="198">
        <f>IFERROR(ROUND($G51*$F51,2),"")</f>
        <v>3543.13</v>
      </c>
    </row>
    <row r="52" spans="1:15987" ht="25.5">
      <c r="A52" s="65" t="s">
        <v>13991</v>
      </c>
      <c r="B52" s="121" t="s">
        <v>23</v>
      </c>
      <c r="C52" s="121">
        <v>160707</v>
      </c>
      <c r="D52" s="122" t="s">
        <v>13963</v>
      </c>
      <c r="E52" s="123" t="s">
        <v>25</v>
      </c>
      <c r="F52" s="124">
        <v>658.86</v>
      </c>
      <c r="G52" s="200">
        <v>26.05</v>
      </c>
      <c r="H52" s="198">
        <f>IFERROR(ROUND($G52*$F52,2),"")</f>
        <v>17163.3</v>
      </c>
    </row>
    <row r="53" spans="1:15987" ht="25.5">
      <c r="A53" s="65" t="s">
        <v>13724</v>
      </c>
      <c r="B53" s="121" t="s">
        <v>23</v>
      </c>
      <c r="C53" s="121">
        <v>160707</v>
      </c>
      <c r="D53" s="122" t="s">
        <v>13963</v>
      </c>
      <c r="E53" s="123" t="s">
        <v>25</v>
      </c>
      <c r="F53" s="124">
        <v>726.85</v>
      </c>
      <c r="G53" s="200">
        <v>26.05</v>
      </c>
      <c r="H53" s="198">
        <f>IFERROR(ROUND($G53*$F53,2),"")</f>
        <v>18934.439999999999</v>
      </c>
    </row>
    <row r="54" spans="1:15987" ht="25.5">
      <c r="A54" s="207" t="s">
        <v>13725</v>
      </c>
      <c r="B54" s="208" t="s">
        <v>23</v>
      </c>
      <c r="C54" s="208">
        <v>160708</v>
      </c>
      <c r="D54" s="209" t="s">
        <v>13704</v>
      </c>
      <c r="E54" s="210" t="s">
        <v>25</v>
      </c>
      <c r="F54" s="211">
        <v>361.02</v>
      </c>
      <c r="G54" s="212">
        <v>26.33</v>
      </c>
      <c r="H54" s="213">
        <f>IFERROR(ROUND($G54*$F54,2),"")</f>
        <v>9505.66</v>
      </c>
    </row>
    <row r="55" spans="1:15987" s="141" customFormat="1" ht="15">
      <c r="A55" s="127">
        <v>6</v>
      </c>
      <c r="B55" s="217"/>
      <c r="C55" s="217"/>
      <c r="D55" s="218" t="s">
        <v>13726</v>
      </c>
      <c r="E55" s="219"/>
      <c r="F55" s="220">
        <v>0</v>
      </c>
      <c r="G55" s="221"/>
      <c r="H55" s="222">
        <f>SUM(H56:H64)</f>
        <v>78458.639999999985</v>
      </c>
      <c r="I55" s="227"/>
      <c r="J55" s="223"/>
      <c r="K55" s="224"/>
      <c r="L55" s="464"/>
      <c r="M55" s="464"/>
      <c r="N55" s="464"/>
      <c r="O55" s="225"/>
      <c r="P55" s="226"/>
      <c r="Q55" s="227"/>
      <c r="R55" s="223"/>
      <c r="S55" s="224"/>
      <c r="T55" s="464"/>
      <c r="U55" s="464"/>
      <c r="V55" s="464"/>
      <c r="W55" s="225"/>
      <c r="X55" s="226"/>
      <c r="Y55" s="227"/>
      <c r="Z55" s="223"/>
      <c r="AA55" s="224"/>
      <c r="AB55" s="464"/>
      <c r="AC55" s="464"/>
      <c r="AD55" s="464"/>
      <c r="AE55" s="225"/>
      <c r="AF55" s="226"/>
      <c r="AG55" s="227"/>
      <c r="AH55" s="223"/>
      <c r="AI55" s="224"/>
      <c r="AJ55" s="464"/>
      <c r="AK55" s="464"/>
      <c r="AL55" s="464"/>
      <c r="AM55" s="225"/>
      <c r="AN55" s="226"/>
      <c r="AO55" s="227"/>
      <c r="AP55" s="223"/>
      <c r="AQ55" s="224"/>
      <c r="AR55" s="464"/>
      <c r="AS55" s="464"/>
      <c r="AT55" s="464"/>
      <c r="AU55" s="225"/>
      <c r="AV55" s="226"/>
      <c r="AW55" s="227"/>
      <c r="AX55" s="223"/>
      <c r="AY55" s="224"/>
      <c r="AZ55" s="464"/>
      <c r="BA55" s="464"/>
      <c r="BB55" s="464"/>
      <c r="BC55" s="225"/>
      <c r="BD55" s="226"/>
      <c r="BE55" s="227"/>
      <c r="BF55" s="223"/>
      <c r="BG55" s="224"/>
      <c r="BH55" s="464"/>
      <c r="BI55" s="464"/>
      <c r="BJ55" s="464"/>
      <c r="BK55" s="225"/>
      <c r="BL55" s="226"/>
      <c r="BM55" s="227"/>
      <c r="BN55" s="223"/>
      <c r="BO55" s="224"/>
      <c r="BP55" s="464"/>
      <c r="BQ55" s="464"/>
      <c r="BR55" s="464"/>
      <c r="BS55" s="225"/>
      <c r="BT55" s="226"/>
      <c r="BU55" s="227"/>
      <c r="BV55" s="223"/>
      <c r="BW55" s="224"/>
      <c r="BX55" s="464"/>
      <c r="BY55" s="464"/>
      <c r="BZ55" s="464"/>
      <c r="CA55" s="225"/>
      <c r="CB55" s="226"/>
      <c r="CC55" s="227"/>
      <c r="CD55" s="223"/>
      <c r="CE55" s="224"/>
      <c r="CF55" s="464"/>
      <c r="CG55" s="464"/>
      <c r="CH55" s="464"/>
      <c r="CI55" s="225"/>
      <c r="CJ55" s="226"/>
      <c r="CK55" s="227"/>
      <c r="CL55" s="223"/>
      <c r="CM55" s="224"/>
      <c r="CN55" s="464"/>
      <c r="CO55" s="464"/>
      <c r="CP55" s="464"/>
      <c r="CQ55" s="225"/>
      <c r="CR55" s="226"/>
      <c r="CS55" s="227"/>
      <c r="CT55" s="223"/>
      <c r="CU55" s="224"/>
      <c r="CV55" s="464"/>
      <c r="CW55" s="464"/>
      <c r="CX55" s="464"/>
      <c r="CY55" s="225"/>
      <c r="CZ55" s="226"/>
      <c r="DA55" s="227"/>
      <c r="DB55" s="223"/>
      <c r="DC55" s="224"/>
      <c r="DD55" s="464"/>
      <c r="DE55" s="464"/>
      <c r="DF55" s="464"/>
      <c r="DG55" s="225"/>
      <c r="DH55" s="226"/>
      <c r="DI55" s="227"/>
      <c r="DJ55" s="223"/>
      <c r="DK55" s="224"/>
      <c r="DL55" s="464"/>
      <c r="DM55" s="464"/>
      <c r="DN55" s="464"/>
      <c r="DO55" s="225"/>
      <c r="DP55" s="226"/>
      <c r="DQ55" s="227"/>
      <c r="DR55" s="223"/>
      <c r="DS55" s="224"/>
      <c r="DT55" s="464"/>
      <c r="DU55" s="464"/>
      <c r="DV55" s="464"/>
      <c r="DW55" s="225"/>
      <c r="DX55" s="226"/>
      <c r="DY55" s="227"/>
      <c r="DZ55" s="223"/>
      <c r="EA55" s="224"/>
      <c r="EB55" s="464"/>
      <c r="EC55" s="464"/>
      <c r="ED55" s="464"/>
      <c r="EE55" s="225"/>
      <c r="EF55" s="226"/>
      <c r="EG55" s="227"/>
      <c r="EH55" s="223"/>
      <c r="EI55" s="224"/>
      <c r="EJ55" s="464"/>
      <c r="EK55" s="464"/>
      <c r="EL55" s="464"/>
      <c r="EM55" s="225"/>
      <c r="EN55" s="226"/>
      <c r="EO55" s="227"/>
      <c r="EP55" s="223"/>
      <c r="EQ55" s="224"/>
      <c r="ER55" s="464"/>
      <c r="ES55" s="464"/>
      <c r="ET55" s="464"/>
      <c r="EU55" s="225"/>
      <c r="EV55" s="226"/>
      <c r="EW55" s="227"/>
      <c r="EX55" s="223"/>
      <c r="EY55" s="224"/>
      <c r="EZ55" s="464"/>
      <c r="FA55" s="464"/>
      <c r="FB55" s="464"/>
      <c r="FC55" s="225"/>
      <c r="FD55" s="226"/>
      <c r="FE55" s="227"/>
      <c r="FF55" s="223"/>
      <c r="FG55" s="224"/>
      <c r="FH55" s="464"/>
      <c r="FI55" s="464"/>
      <c r="FJ55" s="464"/>
      <c r="FK55" s="225"/>
      <c r="FL55" s="226"/>
      <c r="FM55" s="227"/>
      <c r="FN55" s="223"/>
      <c r="FO55" s="224"/>
      <c r="FP55" s="464"/>
      <c r="FQ55" s="464"/>
      <c r="FR55" s="464"/>
      <c r="FS55" s="225"/>
      <c r="FT55" s="226"/>
      <c r="FU55" s="227"/>
      <c r="FV55" s="223"/>
      <c r="FW55" s="224"/>
      <c r="FX55" s="464"/>
      <c r="FY55" s="464"/>
      <c r="FZ55" s="464"/>
      <c r="GA55" s="225"/>
      <c r="GB55" s="226"/>
      <c r="GC55" s="227"/>
      <c r="GD55" s="223"/>
      <c r="GE55" s="224"/>
      <c r="GF55" s="464"/>
      <c r="GG55" s="464"/>
      <c r="GH55" s="464"/>
      <c r="GI55" s="225"/>
      <c r="GJ55" s="226"/>
      <c r="GK55" s="227"/>
      <c r="GL55" s="223"/>
      <c r="GM55" s="224"/>
      <c r="GN55" s="464"/>
      <c r="GO55" s="464"/>
      <c r="GP55" s="464"/>
      <c r="GQ55" s="225"/>
      <c r="GR55" s="226"/>
      <c r="GS55" s="227"/>
      <c r="GT55" s="223"/>
      <c r="GU55" s="224"/>
      <c r="GV55" s="464"/>
      <c r="GW55" s="464"/>
      <c r="GX55" s="464"/>
      <c r="GY55" s="225"/>
      <c r="GZ55" s="226"/>
      <c r="HA55" s="227"/>
      <c r="HB55" s="223"/>
      <c r="HC55" s="224"/>
      <c r="HD55" s="464"/>
      <c r="HE55" s="464"/>
      <c r="HF55" s="464"/>
      <c r="HG55" s="225"/>
      <c r="HH55" s="226"/>
      <c r="HI55" s="227"/>
      <c r="HJ55" s="223"/>
      <c r="HK55" s="224"/>
      <c r="HL55" s="464"/>
      <c r="HM55" s="464"/>
      <c r="HN55" s="464"/>
      <c r="HO55" s="225"/>
      <c r="HP55" s="226"/>
      <c r="HQ55" s="227"/>
      <c r="HR55" s="223"/>
      <c r="HS55" s="224"/>
      <c r="HT55" s="464"/>
      <c r="HU55" s="464"/>
      <c r="HV55" s="464"/>
      <c r="HW55" s="225"/>
      <c r="HX55" s="226"/>
      <c r="HY55" s="227"/>
      <c r="HZ55" s="223"/>
      <c r="IA55" s="224"/>
      <c r="IB55" s="464"/>
      <c r="IC55" s="464"/>
      <c r="ID55" s="464"/>
      <c r="IE55" s="225"/>
      <c r="IF55" s="226"/>
      <c r="IG55" s="227"/>
      <c r="IH55" s="223"/>
      <c r="II55" s="224"/>
      <c r="IJ55" s="464"/>
      <c r="IK55" s="464"/>
      <c r="IL55" s="464"/>
      <c r="IM55" s="225"/>
      <c r="IN55" s="226"/>
      <c r="IO55" s="227"/>
      <c r="IP55" s="223"/>
      <c r="IQ55" s="224"/>
      <c r="IR55" s="464"/>
      <c r="IS55" s="464"/>
      <c r="IT55" s="464"/>
      <c r="IU55" s="225"/>
      <c r="IV55" s="226"/>
      <c r="IW55" s="227"/>
      <c r="IX55" s="223"/>
      <c r="IY55" s="224"/>
      <c r="IZ55" s="464"/>
      <c r="JA55" s="464"/>
      <c r="JB55" s="464"/>
      <c r="JC55" s="225"/>
      <c r="JD55" s="226"/>
      <c r="JE55" s="227"/>
      <c r="JF55" s="223"/>
      <c r="JG55" s="224"/>
      <c r="JH55" s="464"/>
      <c r="JI55" s="464"/>
      <c r="JJ55" s="464"/>
      <c r="JK55" s="225"/>
      <c r="JL55" s="226"/>
      <c r="JM55" s="227"/>
      <c r="JN55" s="223"/>
      <c r="JO55" s="224"/>
      <c r="JP55" s="464"/>
      <c r="JQ55" s="464"/>
      <c r="JR55" s="464"/>
      <c r="JS55" s="225"/>
      <c r="JT55" s="226"/>
      <c r="JU55" s="227"/>
      <c r="JV55" s="223"/>
      <c r="JW55" s="224"/>
      <c r="JX55" s="464"/>
      <c r="JY55" s="464"/>
      <c r="JZ55" s="464"/>
      <c r="KA55" s="225"/>
      <c r="KB55" s="226"/>
      <c r="KC55" s="227"/>
      <c r="KD55" s="223"/>
      <c r="KE55" s="224"/>
      <c r="KF55" s="464"/>
      <c r="KG55" s="464"/>
      <c r="KH55" s="464"/>
      <c r="KI55" s="225"/>
      <c r="KJ55" s="226"/>
      <c r="KK55" s="227"/>
      <c r="KL55" s="223"/>
      <c r="KM55" s="224"/>
      <c r="KN55" s="464"/>
      <c r="KO55" s="464"/>
      <c r="KP55" s="464"/>
      <c r="KQ55" s="225"/>
      <c r="KR55" s="226"/>
      <c r="KS55" s="227"/>
      <c r="KT55" s="223"/>
      <c r="KU55" s="224"/>
      <c r="KV55" s="464"/>
      <c r="KW55" s="464"/>
      <c r="KX55" s="464"/>
      <c r="KY55" s="225"/>
      <c r="KZ55" s="226"/>
      <c r="LA55" s="227"/>
      <c r="LB55" s="223"/>
      <c r="LC55" s="224"/>
      <c r="LD55" s="464"/>
      <c r="LE55" s="464"/>
      <c r="LF55" s="464"/>
      <c r="LG55" s="225"/>
      <c r="LH55" s="226"/>
      <c r="LI55" s="227"/>
      <c r="LJ55" s="223"/>
      <c r="LK55" s="224"/>
      <c r="LL55" s="464"/>
      <c r="LM55" s="464"/>
      <c r="LN55" s="464"/>
      <c r="LO55" s="225"/>
      <c r="LP55" s="226"/>
      <c r="LQ55" s="227"/>
      <c r="LR55" s="223"/>
      <c r="LS55" s="224"/>
      <c r="LT55" s="464"/>
      <c r="LU55" s="464"/>
      <c r="LV55" s="464"/>
      <c r="LW55" s="225"/>
      <c r="LX55" s="226"/>
      <c r="LY55" s="227"/>
      <c r="LZ55" s="223"/>
      <c r="MA55" s="224"/>
      <c r="MB55" s="464"/>
      <c r="MC55" s="464"/>
      <c r="MD55" s="464"/>
      <c r="ME55" s="225"/>
      <c r="MF55" s="226"/>
      <c r="MG55" s="227"/>
      <c r="MH55" s="223"/>
      <c r="MI55" s="224"/>
      <c r="MJ55" s="464"/>
      <c r="MK55" s="464"/>
      <c r="ML55" s="464"/>
      <c r="MM55" s="225"/>
      <c r="MN55" s="226"/>
      <c r="MO55" s="227"/>
      <c r="MP55" s="223"/>
      <c r="MQ55" s="224"/>
      <c r="MR55" s="464"/>
      <c r="MS55" s="464"/>
      <c r="MT55" s="464"/>
      <c r="MU55" s="225"/>
      <c r="MV55" s="226"/>
      <c r="MW55" s="227"/>
      <c r="MX55" s="223"/>
      <c r="MY55" s="224"/>
      <c r="MZ55" s="464"/>
      <c r="NA55" s="464"/>
      <c r="NB55" s="464"/>
      <c r="NC55" s="225"/>
      <c r="ND55" s="226"/>
      <c r="NE55" s="227"/>
      <c r="NF55" s="223"/>
      <c r="NG55" s="224"/>
      <c r="NH55" s="464"/>
      <c r="NI55" s="464"/>
      <c r="NJ55" s="464"/>
      <c r="NK55" s="225"/>
      <c r="NL55" s="226"/>
      <c r="NM55" s="227"/>
      <c r="NN55" s="223"/>
      <c r="NO55" s="224"/>
      <c r="NP55" s="464"/>
      <c r="NQ55" s="464"/>
      <c r="NR55" s="464"/>
      <c r="NS55" s="225"/>
      <c r="NT55" s="226"/>
      <c r="NU55" s="227"/>
      <c r="NV55" s="223"/>
      <c r="NW55" s="224"/>
      <c r="NX55" s="464"/>
      <c r="NY55" s="464"/>
      <c r="NZ55" s="464"/>
      <c r="OA55" s="225"/>
      <c r="OB55" s="226"/>
      <c r="OC55" s="227"/>
      <c r="OD55" s="223"/>
      <c r="OE55" s="224"/>
      <c r="OF55" s="464"/>
      <c r="OG55" s="464"/>
      <c r="OH55" s="464"/>
      <c r="OI55" s="225"/>
      <c r="OJ55" s="226"/>
      <c r="OK55" s="227"/>
      <c r="OL55" s="223"/>
      <c r="OM55" s="224"/>
      <c r="ON55" s="464"/>
      <c r="OO55" s="464"/>
      <c r="OP55" s="464"/>
      <c r="OQ55" s="225"/>
      <c r="OR55" s="226"/>
      <c r="OS55" s="227"/>
      <c r="OT55" s="223"/>
      <c r="OU55" s="224"/>
      <c r="OV55" s="464"/>
      <c r="OW55" s="464"/>
      <c r="OX55" s="464"/>
      <c r="OY55" s="225"/>
      <c r="OZ55" s="226"/>
      <c r="PA55" s="227"/>
      <c r="PB55" s="223"/>
      <c r="PC55" s="224"/>
      <c r="PD55" s="464"/>
      <c r="PE55" s="464"/>
      <c r="PF55" s="464"/>
      <c r="PG55" s="225"/>
      <c r="PH55" s="226"/>
      <c r="PI55" s="227"/>
      <c r="PJ55" s="223"/>
      <c r="PK55" s="224"/>
      <c r="PL55" s="464"/>
      <c r="PM55" s="464"/>
      <c r="PN55" s="464"/>
      <c r="PO55" s="225"/>
      <c r="PP55" s="226"/>
      <c r="PQ55" s="227"/>
      <c r="PR55" s="223"/>
      <c r="PS55" s="224"/>
      <c r="PT55" s="464"/>
      <c r="PU55" s="464"/>
      <c r="PV55" s="464"/>
      <c r="PW55" s="225"/>
      <c r="PX55" s="226"/>
      <c r="PY55" s="227"/>
      <c r="PZ55" s="223"/>
      <c r="QA55" s="224"/>
      <c r="QB55" s="464"/>
      <c r="QC55" s="464"/>
      <c r="QD55" s="464"/>
      <c r="QE55" s="225"/>
      <c r="QF55" s="226"/>
      <c r="QG55" s="227"/>
      <c r="QH55" s="223"/>
      <c r="QI55" s="224"/>
      <c r="QJ55" s="464"/>
      <c r="QK55" s="464"/>
      <c r="QL55" s="464"/>
      <c r="QM55" s="225"/>
      <c r="QN55" s="226"/>
      <c r="QO55" s="227"/>
      <c r="QP55" s="223"/>
      <c r="QQ55" s="224"/>
      <c r="QR55" s="464"/>
      <c r="QS55" s="464"/>
      <c r="QT55" s="464"/>
      <c r="QU55" s="225"/>
      <c r="QV55" s="226"/>
      <c r="QW55" s="227"/>
      <c r="QX55" s="223"/>
      <c r="QY55" s="224"/>
      <c r="QZ55" s="464"/>
      <c r="RA55" s="464"/>
      <c r="RB55" s="464"/>
      <c r="RC55" s="225"/>
      <c r="RD55" s="226"/>
      <c r="RE55" s="227"/>
      <c r="RF55" s="223"/>
      <c r="RG55" s="224"/>
      <c r="RH55" s="464"/>
      <c r="RI55" s="464"/>
      <c r="RJ55" s="464"/>
      <c r="RK55" s="225"/>
      <c r="RL55" s="226"/>
      <c r="RM55" s="227"/>
      <c r="RN55" s="223"/>
      <c r="RO55" s="224"/>
      <c r="RP55" s="464"/>
      <c r="RQ55" s="464"/>
      <c r="RR55" s="464"/>
      <c r="RS55" s="225"/>
      <c r="RT55" s="226"/>
      <c r="RU55" s="227"/>
      <c r="RV55" s="223"/>
      <c r="RW55" s="224"/>
      <c r="RX55" s="464"/>
      <c r="RY55" s="464"/>
      <c r="RZ55" s="464"/>
      <c r="SA55" s="225"/>
      <c r="SB55" s="226"/>
      <c r="SC55" s="227"/>
      <c r="SD55" s="223"/>
      <c r="SE55" s="224"/>
      <c r="SF55" s="464"/>
      <c r="SG55" s="464"/>
      <c r="SH55" s="464"/>
      <c r="SI55" s="225"/>
      <c r="SJ55" s="226"/>
      <c r="SK55" s="227"/>
      <c r="SL55" s="223"/>
      <c r="SM55" s="224"/>
      <c r="SN55" s="464"/>
      <c r="SO55" s="464"/>
      <c r="SP55" s="464"/>
      <c r="SQ55" s="225"/>
      <c r="SR55" s="226"/>
      <c r="SS55" s="227"/>
      <c r="ST55" s="223"/>
      <c r="SU55" s="224"/>
      <c r="SV55" s="464"/>
      <c r="SW55" s="464"/>
      <c r="SX55" s="464"/>
      <c r="SY55" s="225"/>
      <c r="SZ55" s="226"/>
      <c r="TA55" s="227"/>
      <c r="TB55" s="223"/>
      <c r="TC55" s="224"/>
      <c r="TD55" s="464"/>
      <c r="TE55" s="464"/>
      <c r="TF55" s="464"/>
      <c r="TG55" s="225"/>
      <c r="TH55" s="226"/>
      <c r="TI55" s="227"/>
      <c r="TJ55" s="223"/>
      <c r="TK55" s="224"/>
      <c r="TL55" s="464"/>
      <c r="TM55" s="464"/>
      <c r="TN55" s="464"/>
      <c r="TO55" s="225"/>
      <c r="TP55" s="226"/>
      <c r="TQ55" s="227"/>
      <c r="TR55" s="223"/>
      <c r="TS55" s="224"/>
      <c r="TT55" s="464"/>
      <c r="TU55" s="464"/>
      <c r="TV55" s="464"/>
      <c r="TW55" s="225"/>
      <c r="TX55" s="226"/>
      <c r="TY55" s="227"/>
      <c r="TZ55" s="223"/>
      <c r="UA55" s="224"/>
      <c r="UB55" s="464"/>
      <c r="UC55" s="464"/>
      <c r="UD55" s="464"/>
      <c r="UE55" s="225"/>
      <c r="UF55" s="226"/>
      <c r="UG55" s="227"/>
      <c r="UH55" s="223"/>
      <c r="UI55" s="224"/>
      <c r="UJ55" s="464"/>
      <c r="UK55" s="464"/>
      <c r="UL55" s="464"/>
      <c r="UM55" s="225"/>
      <c r="UN55" s="226"/>
      <c r="UO55" s="227"/>
      <c r="UP55" s="223"/>
      <c r="UQ55" s="224"/>
      <c r="UR55" s="464"/>
      <c r="US55" s="464"/>
      <c r="UT55" s="464"/>
      <c r="UU55" s="225"/>
      <c r="UV55" s="226"/>
      <c r="UW55" s="227"/>
      <c r="UX55" s="223"/>
      <c r="UY55" s="224"/>
      <c r="UZ55" s="464"/>
      <c r="VA55" s="464"/>
      <c r="VB55" s="464"/>
      <c r="VC55" s="225"/>
      <c r="VD55" s="226"/>
      <c r="VE55" s="227"/>
      <c r="VF55" s="223"/>
      <c r="VG55" s="224"/>
      <c r="VH55" s="464"/>
      <c r="VI55" s="464"/>
      <c r="VJ55" s="464"/>
      <c r="VK55" s="225"/>
      <c r="VL55" s="226"/>
      <c r="VM55" s="227"/>
      <c r="VN55" s="223"/>
      <c r="VO55" s="224"/>
      <c r="VP55" s="464"/>
      <c r="VQ55" s="464"/>
      <c r="VR55" s="464"/>
      <c r="VS55" s="225"/>
      <c r="VT55" s="226"/>
      <c r="VU55" s="227"/>
      <c r="VV55" s="223"/>
      <c r="VW55" s="224"/>
      <c r="VX55" s="464"/>
      <c r="VY55" s="464"/>
      <c r="VZ55" s="464"/>
      <c r="WA55" s="225"/>
      <c r="WB55" s="226"/>
      <c r="WC55" s="227"/>
      <c r="WD55" s="223"/>
      <c r="WE55" s="224"/>
      <c r="WF55" s="464"/>
      <c r="WG55" s="464"/>
      <c r="WH55" s="464"/>
      <c r="WI55" s="225"/>
      <c r="WJ55" s="226"/>
      <c r="WK55" s="227"/>
      <c r="WL55" s="223"/>
      <c r="WM55" s="224"/>
      <c r="WN55" s="464"/>
      <c r="WO55" s="464"/>
      <c r="WP55" s="464"/>
      <c r="WQ55" s="225"/>
      <c r="WR55" s="226"/>
      <c r="WS55" s="227"/>
      <c r="WT55" s="223"/>
      <c r="WU55" s="224"/>
      <c r="WV55" s="464"/>
      <c r="WW55" s="464"/>
      <c r="WX55" s="464"/>
      <c r="WY55" s="225"/>
      <c r="WZ55" s="226"/>
      <c r="XA55" s="227"/>
      <c r="XB55" s="223"/>
      <c r="XC55" s="224"/>
      <c r="XD55" s="464"/>
      <c r="XE55" s="464"/>
      <c r="XF55" s="464"/>
      <c r="XG55" s="225"/>
      <c r="XH55" s="226"/>
      <c r="XI55" s="227"/>
      <c r="XJ55" s="223"/>
      <c r="XK55" s="224"/>
      <c r="XL55" s="464"/>
      <c r="XM55" s="464"/>
      <c r="XN55" s="464"/>
      <c r="XO55" s="225"/>
      <c r="XP55" s="226"/>
      <c r="XQ55" s="227"/>
      <c r="XR55" s="223"/>
      <c r="XS55" s="224"/>
      <c r="XT55" s="464"/>
      <c r="XU55" s="464"/>
      <c r="XV55" s="464"/>
      <c r="XW55" s="225"/>
      <c r="XX55" s="226"/>
      <c r="XY55" s="227"/>
      <c r="XZ55" s="223"/>
      <c r="YA55" s="224"/>
      <c r="YB55" s="464"/>
      <c r="YC55" s="464"/>
      <c r="YD55" s="464"/>
      <c r="YE55" s="225"/>
      <c r="YF55" s="226"/>
      <c r="YG55" s="227"/>
      <c r="YH55" s="223"/>
      <c r="YI55" s="224"/>
      <c r="YJ55" s="464"/>
      <c r="YK55" s="464"/>
      <c r="YL55" s="464"/>
      <c r="YM55" s="225"/>
      <c r="YN55" s="226"/>
      <c r="YO55" s="227"/>
      <c r="YP55" s="223"/>
      <c r="YQ55" s="224"/>
      <c r="YR55" s="464"/>
      <c r="YS55" s="464"/>
      <c r="YT55" s="464"/>
      <c r="YU55" s="225"/>
      <c r="YV55" s="226"/>
      <c r="YW55" s="227"/>
      <c r="YX55" s="223"/>
      <c r="YY55" s="224"/>
      <c r="YZ55" s="464"/>
      <c r="ZA55" s="464"/>
      <c r="ZB55" s="464"/>
      <c r="ZC55" s="225"/>
      <c r="ZD55" s="226"/>
      <c r="ZE55" s="227"/>
      <c r="ZF55" s="223"/>
      <c r="ZG55" s="224"/>
      <c r="ZH55" s="464"/>
      <c r="ZI55" s="464"/>
      <c r="ZJ55" s="464"/>
      <c r="ZK55" s="225"/>
      <c r="ZL55" s="226"/>
      <c r="ZM55" s="227"/>
      <c r="ZN55" s="223"/>
      <c r="ZO55" s="224"/>
      <c r="ZP55" s="464"/>
      <c r="ZQ55" s="464"/>
      <c r="ZR55" s="464"/>
      <c r="ZS55" s="225"/>
      <c r="ZT55" s="226"/>
      <c r="ZU55" s="227"/>
      <c r="ZV55" s="223"/>
      <c r="ZW55" s="224"/>
      <c r="ZX55" s="464"/>
      <c r="ZY55" s="464"/>
      <c r="ZZ55" s="464"/>
      <c r="AAA55" s="225"/>
      <c r="AAB55" s="226"/>
      <c r="AAC55" s="227"/>
      <c r="AAD55" s="223"/>
      <c r="AAE55" s="224"/>
      <c r="AAF55" s="464"/>
      <c r="AAG55" s="464"/>
      <c r="AAH55" s="464"/>
      <c r="AAI55" s="225"/>
      <c r="AAJ55" s="226"/>
      <c r="AAK55" s="227"/>
      <c r="AAL55" s="223"/>
      <c r="AAM55" s="224"/>
      <c r="AAN55" s="464"/>
      <c r="AAO55" s="464"/>
      <c r="AAP55" s="464"/>
      <c r="AAQ55" s="225"/>
      <c r="AAR55" s="226"/>
      <c r="AAS55" s="227"/>
      <c r="AAT55" s="223"/>
      <c r="AAU55" s="224"/>
      <c r="AAV55" s="464"/>
      <c r="AAW55" s="464"/>
      <c r="AAX55" s="464"/>
      <c r="AAY55" s="225"/>
      <c r="AAZ55" s="226"/>
      <c r="ABA55" s="227"/>
      <c r="ABB55" s="223"/>
      <c r="ABC55" s="224"/>
      <c r="ABD55" s="464"/>
      <c r="ABE55" s="464"/>
      <c r="ABF55" s="464"/>
      <c r="ABG55" s="225"/>
      <c r="ABH55" s="226"/>
      <c r="ABI55" s="227"/>
      <c r="ABJ55" s="223"/>
      <c r="ABK55" s="224"/>
      <c r="ABL55" s="464"/>
      <c r="ABM55" s="464"/>
      <c r="ABN55" s="464"/>
      <c r="ABO55" s="225"/>
      <c r="ABP55" s="226"/>
      <c r="ABQ55" s="227"/>
      <c r="ABR55" s="223"/>
      <c r="ABS55" s="224"/>
      <c r="ABT55" s="464"/>
      <c r="ABU55" s="464"/>
      <c r="ABV55" s="464"/>
      <c r="ABW55" s="225"/>
      <c r="ABX55" s="226"/>
      <c r="ABY55" s="227"/>
      <c r="ABZ55" s="223"/>
      <c r="ACA55" s="224"/>
      <c r="ACB55" s="464"/>
      <c r="ACC55" s="464"/>
      <c r="ACD55" s="464"/>
      <c r="ACE55" s="225"/>
      <c r="ACF55" s="226"/>
      <c r="ACG55" s="227"/>
      <c r="ACH55" s="223"/>
      <c r="ACI55" s="224"/>
      <c r="ACJ55" s="464"/>
      <c r="ACK55" s="464"/>
      <c r="ACL55" s="464"/>
      <c r="ACM55" s="225"/>
      <c r="ACN55" s="226"/>
      <c r="ACO55" s="227"/>
      <c r="ACP55" s="223"/>
      <c r="ACQ55" s="224"/>
      <c r="ACR55" s="464"/>
      <c r="ACS55" s="464"/>
      <c r="ACT55" s="464"/>
      <c r="ACU55" s="225"/>
      <c r="ACV55" s="226"/>
      <c r="ACW55" s="227"/>
      <c r="ACX55" s="223"/>
      <c r="ACY55" s="224"/>
      <c r="ACZ55" s="464"/>
      <c r="ADA55" s="464"/>
      <c r="ADB55" s="464"/>
      <c r="ADC55" s="225"/>
      <c r="ADD55" s="226"/>
      <c r="ADE55" s="227"/>
      <c r="ADF55" s="223"/>
      <c r="ADG55" s="224"/>
      <c r="ADH55" s="464"/>
      <c r="ADI55" s="464"/>
      <c r="ADJ55" s="464"/>
      <c r="ADK55" s="225"/>
      <c r="ADL55" s="226"/>
      <c r="ADM55" s="227"/>
      <c r="ADN55" s="223"/>
      <c r="ADO55" s="224"/>
      <c r="ADP55" s="464"/>
      <c r="ADQ55" s="464"/>
      <c r="ADR55" s="464"/>
      <c r="ADS55" s="225"/>
      <c r="ADT55" s="226"/>
      <c r="ADU55" s="227"/>
      <c r="ADV55" s="223"/>
      <c r="ADW55" s="224"/>
      <c r="ADX55" s="464"/>
      <c r="ADY55" s="464"/>
      <c r="ADZ55" s="464"/>
      <c r="AEA55" s="225"/>
      <c r="AEB55" s="226"/>
      <c r="AEC55" s="227"/>
      <c r="AED55" s="223"/>
      <c r="AEE55" s="224"/>
      <c r="AEF55" s="464"/>
      <c r="AEG55" s="464"/>
      <c r="AEH55" s="464"/>
      <c r="AEI55" s="225"/>
      <c r="AEJ55" s="226"/>
      <c r="AEK55" s="227"/>
      <c r="AEL55" s="223"/>
      <c r="AEM55" s="224"/>
      <c r="AEN55" s="464"/>
      <c r="AEO55" s="464"/>
      <c r="AEP55" s="464"/>
      <c r="AEQ55" s="225"/>
      <c r="AER55" s="226"/>
      <c r="AES55" s="227"/>
      <c r="AET55" s="223"/>
      <c r="AEU55" s="224"/>
      <c r="AEV55" s="464"/>
      <c r="AEW55" s="464"/>
      <c r="AEX55" s="464"/>
      <c r="AEY55" s="225"/>
      <c r="AEZ55" s="226"/>
      <c r="AFA55" s="227"/>
      <c r="AFB55" s="223"/>
      <c r="AFC55" s="224"/>
      <c r="AFD55" s="464"/>
      <c r="AFE55" s="464"/>
      <c r="AFF55" s="464"/>
      <c r="AFG55" s="225"/>
      <c r="AFH55" s="226"/>
      <c r="AFI55" s="227"/>
      <c r="AFJ55" s="223"/>
      <c r="AFK55" s="224"/>
      <c r="AFL55" s="464"/>
      <c r="AFM55" s="464"/>
      <c r="AFN55" s="464"/>
      <c r="AFO55" s="225"/>
      <c r="AFP55" s="226"/>
      <c r="AFQ55" s="227"/>
      <c r="AFR55" s="223"/>
      <c r="AFS55" s="224"/>
      <c r="AFT55" s="464"/>
      <c r="AFU55" s="464"/>
      <c r="AFV55" s="464"/>
      <c r="AFW55" s="225"/>
      <c r="AFX55" s="226"/>
      <c r="AFY55" s="227"/>
      <c r="AFZ55" s="223"/>
      <c r="AGA55" s="224"/>
      <c r="AGB55" s="464"/>
      <c r="AGC55" s="464"/>
      <c r="AGD55" s="464"/>
      <c r="AGE55" s="225"/>
      <c r="AGF55" s="226"/>
      <c r="AGG55" s="227"/>
      <c r="AGH55" s="223"/>
      <c r="AGI55" s="224"/>
      <c r="AGJ55" s="464"/>
      <c r="AGK55" s="464"/>
      <c r="AGL55" s="464"/>
      <c r="AGM55" s="225"/>
      <c r="AGN55" s="226"/>
      <c r="AGO55" s="227"/>
      <c r="AGP55" s="223"/>
      <c r="AGQ55" s="224"/>
      <c r="AGR55" s="464"/>
      <c r="AGS55" s="464"/>
      <c r="AGT55" s="464"/>
      <c r="AGU55" s="225"/>
      <c r="AGV55" s="226"/>
      <c r="AGW55" s="227"/>
      <c r="AGX55" s="223"/>
      <c r="AGY55" s="224"/>
      <c r="AGZ55" s="464"/>
      <c r="AHA55" s="464"/>
      <c r="AHB55" s="464"/>
      <c r="AHC55" s="225"/>
      <c r="AHD55" s="226"/>
      <c r="AHE55" s="227"/>
      <c r="AHF55" s="223"/>
      <c r="AHG55" s="224"/>
      <c r="AHH55" s="464"/>
      <c r="AHI55" s="464"/>
      <c r="AHJ55" s="464"/>
      <c r="AHK55" s="225"/>
      <c r="AHL55" s="226"/>
      <c r="AHM55" s="227"/>
      <c r="AHN55" s="223"/>
      <c r="AHO55" s="224"/>
      <c r="AHP55" s="464"/>
      <c r="AHQ55" s="464"/>
      <c r="AHR55" s="464"/>
      <c r="AHS55" s="225"/>
      <c r="AHT55" s="226"/>
      <c r="AHU55" s="227"/>
      <c r="AHV55" s="223"/>
      <c r="AHW55" s="224"/>
      <c r="AHX55" s="464"/>
      <c r="AHY55" s="464"/>
      <c r="AHZ55" s="464"/>
      <c r="AIA55" s="225"/>
      <c r="AIB55" s="226"/>
      <c r="AIC55" s="227"/>
      <c r="AID55" s="223"/>
      <c r="AIE55" s="224"/>
      <c r="AIF55" s="464"/>
      <c r="AIG55" s="464"/>
      <c r="AIH55" s="464"/>
      <c r="AII55" s="225"/>
      <c r="AIJ55" s="226"/>
      <c r="AIK55" s="227"/>
      <c r="AIL55" s="223"/>
      <c r="AIM55" s="224"/>
      <c r="AIN55" s="464"/>
      <c r="AIO55" s="464"/>
      <c r="AIP55" s="464"/>
      <c r="AIQ55" s="225"/>
      <c r="AIR55" s="226"/>
      <c r="AIS55" s="227"/>
      <c r="AIT55" s="223"/>
      <c r="AIU55" s="224"/>
      <c r="AIV55" s="464"/>
      <c r="AIW55" s="464"/>
      <c r="AIX55" s="464"/>
      <c r="AIY55" s="225"/>
      <c r="AIZ55" s="226"/>
      <c r="AJA55" s="227"/>
      <c r="AJB55" s="223"/>
      <c r="AJC55" s="224"/>
      <c r="AJD55" s="464"/>
      <c r="AJE55" s="464"/>
      <c r="AJF55" s="464"/>
      <c r="AJG55" s="225"/>
      <c r="AJH55" s="226"/>
      <c r="AJI55" s="227"/>
      <c r="AJJ55" s="223"/>
      <c r="AJK55" s="224"/>
      <c r="AJL55" s="464"/>
      <c r="AJM55" s="464"/>
      <c r="AJN55" s="464"/>
      <c r="AJO55" s="225"/>
      <c r="AJP55" s="226"/>
      <c r="AJQ55" s="227"/>
      <c r="AJR55" s="223"/>
      <c r="AJS55" s="224"/>
      <c r="AJT55" s="464"/>
      <c r="AJU55" s="464"/>
      <c r="AJV55" s="464"/>
      <c r="AJW55" s="225"/>
      <c r="AJX55" s="226"/>
      <c r="AJY55" s="227"/>
      <c r="AJZ55" s="223"/>
      <c r="AKA55" s="224"/>
      <c r="AKB55" s="464"/>
      <c r="AKC55" s="464"/>
      <c r="AKD55" s="464"/>
      <c r="AKE55" s="225"/>
      <c r="AKF55" s="226"/>
      <c r="AKG55" s="227"/>
      <c r="AKH55" s="223"/>
      <c r="AKI55" s="224"/>
      <c r="AKJ55" s="464"/>
      <c r="AKK55" s="464"/>
      <c r="AKL55" s="464"/>
      <c r="AKM55" s="225"/>
      <c r="AKN55" s="226"/>
      <c r="AKO55" s="227"/>
      <c r="AKP55" s="223"/>
      <c r="AKQ55" s="224"/>
      <c r="AKR55" s="464"/>
      <c r="AKS55" s="464"/>
      <c r="AKT55" s="464"/>
      <c r="AKU55" s="225"/>
      <c r="AKV55" s="226"/>
      <c r="AKW55" s="227"/>
      <c r="AKX55" s="223"/>
      <c r="AKY55" s="224"/>
      <c r="AKZ55" s="464"/>
      <c r="ALA55" s="464"/>
      <c r="ALB55" s="464"/>
      <c r="ALC55" s="225"/>
      <c r="ALD55" s="226"/>
      <c r="ALE55" s="227"/>
      <c r="ALF55" s="223"/>
      <c r="ALG55" s="224"/>
      <c r="ALH55" s="464"/>
      <c r="ALI55" s="464"/>
      <c r="ALJ55" s="464"/>
      <c r="ALK55" s="225"/>
      <c r="ALL55" s="226"/>
      <c r="ALM55" s="227"/>
      <c r="ALN55" s="223"/>
      <c r="ALO55" s="224"/>
      <c r="ALP55" s="464"/>
      <c r="ALQ55" s="464"/>
      <c r="ALR55" s="464"/>
      <c r="ALS55" s="225"/>
      <c r="ALT55" s="226"/>
      <c r="ALU55" s="227"/>
      <c r="ALV55" s="223"/>
      <c r="ALW55" s="224"/>
      <c r="ALX55" s="464"/>
      <c r="ALY55" s="464"/>
      <c r="ALZ55" s="464"/>
      <c r="AMA55" s="225"/>
      <c r="AMB55" s="226"/>
      <c r="AMC55" s="227"/>
      <c r="AMD55" s="223"/>
      <c r="AME55" s="224"/>
      <c r="AMF55" s="464"/>
      <c r="AMG55" s="464"/>
      <c r="AMH55" s="464"/>
      <c r="AMI55" s="225"/>
      <c r="AMJ55" s="226"/>
      <c r="AMK55" s="227"/>
      <c r="AML55" s="223"/>
      <c r="AMM55" s="224"/>
      <c r="AMN55" s="464"/>
      <c r="AMO55" s="464"/>
      <c r="AMP55" s="464"/>
      <c r="AMQ55" s="225"/>
      <c r="AMR55" s="226"/>
      <c r="AMS55" s="227"/>
      <c r="AMT55" s="223"/>
      <c r="AMU55" s="224"/>
      <c r="AMV55" s="464"/>
      <c r="AMW55" s="464"/>
      <c r="AMX55" s="464"/>
      <c r="AMY55" s="225"/>
      <c r="AMZ55" s="226"/>
      <c r="ANA55" s="227"/>
      <c r="ANB55" s="223"/>
      <c r="ANC55" s="224"/>
      <c r="AND55" s="464"/>
      <c r="ANE55" s="464"/>
      <c r="ANF55" s="464"/>
      <c r="ANG55" s="225"/>
      <c r="ANH55" s="226"/>
      <c r="ANI55" s="227"/>
      <c r="ANJ55" s="223"/>
      <c r="ANK55" s="224"/>
      <c r="ANL55" s="464"/>
      <c r="ANM55" s="464"/>
      <c r="ANN55" s="464"/>
      <c r="ANO55" s="225"/>
      <c r="ANP55" s="226"/>
      <c r="ANQ55" s="227"/>
      <c r="ANR55" s="223"/>
      <c r="ANS55" s="224"/>
      <c r="ANT55" s="464"/>
      <c r="ANU55" s="464"/>
      <c r="ANV55" s="464"/>
      <c r="ANW55" s="225"/>
      <c r="ANX55" s="226"/>
      <c r="ANY55" s="227"/>
      <c r="ANZ55" s="223"/>
      <c r="AOA55" s="224"/>
      <c r="AOB55" s="464"/>
      <c r="AOC55" s="464"/>
      <c r="AOD55" s="464"/>
      <c r="AOE55" s="225"/>
      <c r="AOF55" s="226"/>
      <c r="AOG55" s="227"/>
      <c r="AOH55" s="223"/>
      <c r="AOI55" s="224"/>
      <c r="AOJ55" s="464"/>
      <c r="AOK55" s="464"/>
      <c r="AOL55" s="464"/>
      <c r="AOM55" s="225"/>
      <c r="AON55" s="226"/>
      <c r="AOO55" s="227"/>
      <c r="AOP55" s="223"/>
      <c r="AOQ55" s="224"/>
      <c r="AOR55" s="464"/>
      <c r="AOS55" s="464"/>
      <c r="AOT55" s="464"/>
      <c r="AOU55" s="225"/>
      <c r="AOV55" s="226"/>
      <c r="AOW55" s="227"/>
      <c r="AOX55" s="223"/>
      <c r="AOY55" s="224"/>
      <c r="AOZ55" s="464"/>
      <c r="APA55" s="464"/>
      <c r="APB55" s="464"/>
      <c r="APC55" s="225"/>
      <c r="APD55" s="226"/>
      <c r="APE55" s="227"/>
      <c r="APF55" s="223"/>
      <c r="APG55" s="224"/>
      <c r="APH55" s="464"/>
      <c r="API55" s="464"/>
      <c r="APJ55" s="464"/>
      <c r="APK55" s="225"/>
      <c r="APL55" s="226"/>
      <c r="APM55" s="227"/>
      <c r="APN55" s="223"/>
      <c r="APO55" s="224"/>
      <c r="APP55" s="464"/>
      <c r="APQ55" s="464"/>
      <c r="APR55" s="464"/>
      <c r="APS55" s="225"/>
      <c r="APT55" s="226"/>
      <c r="APU55" s="227"/>
      <c r="APV55" s="223"/>
      <c r="APW55" s="224"/>
      <c r="APX55" s="464"/>
      <c r="APY55" s="464"/>
      <c r="APZ55" s="464"/>
      <c r="AQA55" s="225"/>
      <c r="AQB55" s="226"/>
      <c r="AQC55" s="227"/>
      <c r="AQD55" s="223"/>
      <c r="AQE55" s="224"/>
      <c r="AQF55" s="464"/>
      <c r="AQG55" s="464"/>
      <c r="AQH55" s="464"/>
      <c r="AQI55" s="225"/>
      <c r="AQJ55" s="226"/>
      <c r="AQK55" s="227"/>
      <c r="AQL55" s="223"/>
      <c r="AQM55" s="224"/>
      <c r="AQN55" s="464"/>
      <c r="AQO55" s="464"/>
      <c r="AQP55" s="464"/>
      <c r="AQQ55" s="225"/>
      <c r="AQR55" s="226"/>
      <c r="AQS55" s="227"/>
      <c r="AQT55" s="223"/>
      <c r="AQU55" s="224"/>
      <c r="AQV55" s="464"/>
      <c r="AQW55" s="464"/>
      <c r="AQX55" s="464"/>
      <c r="AQY55" s="225"/>
      <c r="AQZ55" s="226"/>
      <c r="ARA55" s="227"/>
      <c r="ARB55" s="223"/>
      <c r="ARC55" s="224"/>
      <c r="ARD55" s="464"/>
      <c r="ARE55" s="464"/>
      <c r="ARF55" s="464"/>
      <c r="ARG55" s="225"/>
      <c r="ARH55" s="226"/>
      <c r="ARI55" s="227"/>
      <c r="ARJ55" s="223"/>
      <c r="ARK55" s="224"/>
      <c r="ARL55" s="464"/>
      <c r="ARM55" s="464"/>
      <c r="ARN55" s="464"/>
      <c r="ARO55" s="225"/>
      <c r="ARP55" s="226"/>
      <c r="ARQ55" s="227"/>
      <c r="ARR55" s="223"/>
      <c r="ARS55" s="224"/>
      <c r="ART55" s="464"/>
      <c r="ARU55" s="464"/>
      <c r="ARV55" s="464"/>
      <c r="ARW55" s="225"/>
      <c r="ARX55" s="226"/>
      <c r="ARY55" s="227"/>
      <c r="ARZ55" s="223"/>
      <c r="ASA55" s="224"/>
      <c r="ASB55" s="464"/>
      <c r="ASC55" s="464"/>
      <c r="ASD55" s="464"/>
      <c r="ASE55" s="225"/>
      <c r="ASF55" s="226"/>
      <c r="ASG55" s="227"/>
      <c r="ASH55" s="223"/>
      <c r="ASI55" s="224"/>
      <c r="ASJ55" s="464"/>
      <c r="ASK55" s="464"/>
      <c r="ASL55" s="464"/>
      <c r="ASM55" s="225"/>
      <c r="ASN55" s="226"/>
      <c r="ASO55" s="227"/>
      <c r="ASP55" s="223"/>
      <c r="ASQ55" s="224"/>
      <c r="ASR55" s="464"/>
      <c r="ASS55" s="464"/>
      <c r="AST55" s="464"/>
      <c r="ASU55" s="225"/>
      <c r="ASV55" s="226"/>
      <c r="ASW55" s="227"/>
      <c r="ASX55" s="223"/>
      <c r="ASY55" s="224"/>
      <c r="ASZ55" s="464"/>
      <c r="ATA55" s="464"/>
      <c r="ATB55" s="464"/>
      <c r="ATC55" s="225"/>
      <c r="ATD55" s="226"/>
      <c r="ATE55" s="227"/>
      <c r="ATF55" s="223"/>
      <c r="ATG55" s="224"/>
      <c r="ATH55" s="464"/>
      <c r="ATI55" s="464"/>
      <c r="ATJ55" s="464"/>
      <c r="ATK55" s="225"/>
      <c r="ATL55" s="226"/>
      <c r="ATM55" s="227"/>
      <c r="ATN55" s="223"/>
      <c r="ATO55" s="224"/>
      <c r="ATP55" s="464"/>
      <c r="ATQ55" s="464"/>
      <c r="ATR55" s="464"/>
      <c r="ATS55" s="225"/>
      <c r="ATT55" s="226"/>
      <c r="ATU55" s="227"/>
      <c r="ATV55" s="223"/>
      <c r="ATW55" s="224"/>
      <c r="ATX55" s="464"/>
      <c r="ATY55" s="464"/>
      <c r="ATZ55" s="464"/>
      <c r="AUA55" s="225"/>
      <c r="AUB55" s="226"/>
      <c r="AUC55" s="227"/>
      <c r="AUD55" s="223"/>
      <c r="AUE55" s="224"/>
      <c r="AUF55" s="464"/>
      <c r="AUG55" s="464"/>
      <c r="AUH55" s="464"/>
      <c r="AUI55" s="225"/>
      <c r="AUJ55" s="226"/>
      <c r="AUK55" s="227"/>
      <c r="AUL55" s="223"/>
      <c r="AUM55" s="224"/>
      <c r="AUN55" s="464"/>
      <c r="AUO55" s="464"/>
      <c r="AUP55" s="464"/>
      <c r="AUQ55" s="225"/>
      <c r="AUR55" s="226"/>
      <c r="AUS55" s="227"/>
      <c r="AUT55" s="223"/>
      <c r="AUU55" s="224"/>
      <c r="AUV55" s="464"/>
      <c r="AUW55" s="464"/>
      <c r="AUX55" s="464"/>
      <c r="AUY55" s="225"/>
      <c r="AUZ55" s="226"/>
      <c r="AVA55" s="227"/>
      <c r="AVB55" s="223"/>
      <c r="AVC55" s="224"/>
      <c r="AVD55" s="464"/>
      <c r="AVE55" s="464"/>
      <c r="AVF55" s="464"/>
      <c r="AVG55" s="225"/>
      <c r="AVH55" s="226"/>
      <c r="AVI55" s="227"/>
      <c r="AVJ55" s="223"/>
      <c r="AVK55" s="224"/>
      <c r="AVL55" s="464"/>
      <c r="AVM55" s="464"/>
      <c r="AVN55" s="464"/>
      <c r="AVO55" s="225"/>
      <c r="AVP55" s="226"/>
      <c r="AVQ55" s="227"/>
      <c r="AVR55" s="223"/>
      <c r="AVS55" s="224"/>
      <c r="AVT55" s="464"/>
      <c r="AVU55" s="464"/>
      <c r="AVV55" s="464"/>
      <c r="AVW55" s="225"/>
      <c r="AVX55" s="226"/>
      <c r="AVY55" s="227"/>
      <c r="AVZ55" s="223"/>
      <c r="AWA55" s="224"/>
      <c r="AWB55" s="464"/>
      <c r="AWC55" s="464"/>
      <c r="AWD55" s="464"/>
      <c r="AWE55" s="225"/>
      <c r="AWF55" s="226"/>
      <c r="AWG55" s="227"/>
      <c r="AWH55" s="223"/>
      <c r="AWI55" s="224"/>
      <c r="AWJ55" s="464"/>
      <c r="AWK55" s="464"/>
      <c r="AWL55" s="464"/>
      <c r="AWM55" s="225"/>
      <c r="AWN55" s="226"/>
      <c r="AWO55" s="227"/>
      <c r="AWP55" s="223"/>
      <c r="AWQ55" s="224"/>
      <c r="AWR55" s="464"/>
      <c r="AWS55" s="464"/>
      <c r="AWT55" s="464"/>
      <c r="AWU55" s="225"/>
      <c r="AWV55" s="226"/>
      <c r="AWW55" s="227"/>
      <c r="AWX55" s="223"/>
      <c r="AWY55" s="224"/>
      <c r="AWZ55" s="464"/>
      <c r="AXA55" s="464"/>
      <c r="AXB55" s="464"/>
      <c r="AXC55" s="225"/>
      <c r="AXD55" s="226"/>
      <c r="AXE55" s="227"/>
      <c r="AXF55" s="223"/>
      <c r="AXG55" s="224"/>
      <c r="AXH55" s="464"/>
      <c r="AXI55" s="464"/>
      <c r="AXJ55" s="464"/>
      <c r="AXK55" s="225"/>
      <c r="AXL55" s="226"/>
      <c r="AXM55" s="227"/>
      <c r="AXN55" s="223"/>
      <c r="AXO55" s="224"/>
      <c r="AXP55" s="464"/>
      <c r="AXQ55" s="464"/>
      <c r="AXR55" s="464"/>
      <c r="AXS55" s="225"/>
      <c r="AXT55" s="226"/>
      <c r="AXU55" s="227"/>
      <c r="AXV55" s="223"/>
      <c r="AXW55" s="224"/>
      <c r="AXX55" s="464"/>
      <c r="AXY55" s="464"/>
      <c r="AXZ55" s="464"/>
      <c r="AYA55" s="225"/>
      <c r="AYB55" s="226"/>
      <c r="AYC55" s="227"/>
      <c r="AYD55" s="223"/>
      <c r="AYE55" s="224"/>
      <c r="AYF55" s="464"/>
      <c r="AYG55" s="464"/>
      <c r="AYH55" s="464"/>
      <c r="AYI55" s="225"/>
      <c r="AYJ55" s="226"/>
      <c r="AYK55" s="227"/>
      <c r="AYL55" s="223"/>
      <c r="AYM55" s="224"/>
      <c r="AYN55" s="464"/>
      <c r="AYO55" s="464"/>
      <c r="AYP55" s="464"/>
      <c r="AYQ55" s="225"/>
      <c r="AYR55" s="226"/>
      <c r="AYS55" s="227"/>
      <c r="AYT55" s="223"/>
      <c r="AYU55" s="224"/>
      <c r="AYV55" s="464"/>
      <c r="AYW55" s="464"/>
      <c r="AYX55" s="464"/>
      <c r="AYY55" s="225"/>
      <c r="AYZ55" s="226"/>
      <c r="AZA55" s="227"/>
      <c r="AZB55" s="223"/>
      <c r="AZC55" s="224"/>
      <c r="AZD55" s="464"/>
      <c r="AZE55" s="464"/>
      <c r="AZF55" s="464"/>
      <c r="AZG55" s="225"/>
      <c r="AZH55" s="226"/>
      <c r="AZI55" s="227"/>
      <c r="AZJ55" s="223"/>
      <c r="AZK55" s="224"/>
      <c r="AZL55" s="464"/>
      <c r="AZM55" s="464"/>
      <c r="AZN55" s="464"/>
      <c r="AZO55" s="225"/>
      <c r="AZP55" s="226"/>
      <c r="AZQ55" s="227"/>
      <c r="AZR55" s="223"/>
      <c r="AZS55" s="224"/>
      <c r="AZT55" s="464"/>
      <c r="AZU55" s="464"/>
      <c r="AZV55" s="464"/>
      <c r="AZW55" s="225"/>
      <c r="AZX55" s="226"/>
      <c r="AZY55" s="227"/>
      <c r="AZZ55" s="223"/>
      <c r="BAA55" s="224"/>
      <c r="BAB55" s="464"/>
      <c r="BAC55" s="464"/>
      <c r="BAD55" s="464"/>
      <c r="BAE55" s="225"/>
      <c r="BAF55" s="226"/>
      <c r="BAG55" s="227"/>
      <c r="BAH55" s="223"/>
      <c r="BAI55" s="224"/>
      <c r="BAJ55" s="464"/>
      <c r="BAK55" s="464"/>
      <c r="BAL55" s="464"/>
      <c r="BAM55" s="225"/>
      <c r="BAN55" s="226"/>
      <c r="BAO55" s="227"/>
      <c r="BAP55" s="223"/>
      <c r="BAQ55" s="224"/>
      <c r="BAR55" s="464"/>
      <c r="BAS55" s="464"/>
      <c r="BAT55" s="464"/>
      <c r="BAU55" s="225"/>
      <c r="BAV55" s="226"/>
      <c r="BAW55" s="227"/>
      <c r="BAX55" s="223"/>
      <c r="BAY55" s="224"/>
      <c r="BAZ55" s="464"/>
      <c r="BBA55" s="464"/>
      <c r="BBB55" s="464"/>
      <c r="BBC55" s="225"/>
      <c r="BBD55" s="226"/>
      <c r="BBE55" s="227"/>
      <c r="BBF55" s="223"/>
      <c r="BBG55" s="224"/>
      <c r="BBH55" s="464"/>
      <c r="BBI55" s="464"/>
      <c r="BBJ55" s="464"/>
      <c r="BBK55" s="225"/>
      <c r="BBL55" s="226"/>
      <c r="BBM55" s="227"/>
      <c r="BBN55" s="223"/>
      <c r="BBO55" s="224"/>
      <c r="BBP55" s="464"/>
      <c r="BBQ55" s="464"/>
      <c r="BBR55" s="464"/>
      <c r="BBS55" s="225"/>
      <c r="BBT55" s="226"/>
      <c r="BBU55" s="227"/>
      <c r="BBV55" s="223"/>
      <c r="BBW55" s="224"/>
      <c r="BBX55" s="464"/>
      <c r="BBY55" s="464"/>
      <c r="BBZ55" s="464"/>
      <c r="BCA55" s="225"/>
      <c r="BCB55" s="226"/>
      <c r="BCC55" s="227"/>
      <c r="BCD55" s="223"/>
      <c r="BCE55" s="224"/>
      <c r="BCF55" s="464"/>
      <c r="BCG55" s="464"/>
      <c r="BCH55" s="464"/>
      <c r="BCI55" s="225"/>
      <c r="BCJ55" s="226"/>
      <c r="BCK55" s="227"/>
      <c r="BCL55" s="223"/>
      <c r="BCM55" s="224"/>
      <c r="BCN55" s="464"/>
      <c r="BCO55" s="464"/>
      <c r="BCP55" s="464"/>
      <c r="BCQ55" s="225"/>
      <c r="BCR55" s="226"/>
      <c r="BCS55" s="227"/>
      <c r="BCT55" s="223"/>
      <c r="BCU55" s="224"/>
      <c r="BCV55" s="464"/>
      <c r="BCW55" s="464"/>
      <c r="BCX55" s="464"/>
      <c r="BCY55" s="225"/>
      <c r="BCZ55" s="226"/>
      <c r="BDA55" s="227"/>
      <c r="BDB55" s="223"/>
      <c r="BDC55" s="224"/>
      <c r="BDD55" s="464"/>
      <c r="BDE55" s="464"/>
      <c r="BDF55" s="464"/>
      <c r="BDG55" s="225"/>
      <c r="BDH55" s="226"/>
      <c r="BDI55" s="227"/>
      <c r="BDJ55" s="223"/>
      <c r="BDK55" s="224"/>
      <c r="BDL55" s="464"/>
      <c r="BDM55" s="464"/>
      <c r="BDN55" s="464"/>
      <c r="BDO55" s="225"/>
      <c r="BDP55" s="226"/>
      <c r="BDQ55" s="227"/>
      <c r="BDR55" s="223"/>
      <c r="BDS55" s="224"/>
      <c r="BDT55" s="464"/>
      <c r="BDU55" s="464"/>
      <c r="BDV55" s="464"/>
      <c r="BDW55" s="225"/>
      <c r="BDX55" s="226"/>
      <c r="BDY55" s="227"/>
      <c r="BDZ55" s="223"/>
      <c r="BEA55" s="224"/>
      <c r="BEB55" s="464"/>
      <c r="BEC55" s="464"/>
      <c r="BED55" s="464"/>
      <c r="BEE55" s="225"/>
      <c r="BEF55" s="226"/>
      <c r="BEG55" s="227"/>
      <c r="BEH55" s="223"/>
      <c r="BEI55" s="224"/>
      <c r="BEJ55" s="464"/>
      <c r="BEK55" s="464"/>
      <c r="BEL55" s="464"/>
      <c r="BEM55" s="225"/>
      <c r="BEN55" s="226"/>
      <c r="BEO55" s="227"/>
      <c r="BEP55" s="223"/>
      <c r="BEQ55" s="224"/>
      <c r="BER55" s="464"/>
      <c r="BES55" s="464"/>
      <c r="BET55" s="464"/>
      <c r="BEU55" s="225"/>
      <c r="BEV55" s="226"/>
      <c r="BEW55" s="227"/>
      <c r="BEX55" s="223"/>
      <c r="BEY55" s="224"/>
      <c r="BEZ55" s="464"/>
      <c r="BFA55" s="464"/>
      <c r="BFB55" s="464"/>
      <c r="BFC55" s="225"/>
      <c r="BFD55" s="226"/>
      <c r="BFE55" s="227"/>
      <c r="BFF55" s="223"/>
      <c r="BFG55" s="224"/>
      <c r="BFH55" s="464"/>
      <c r="BFI55" s="464"/>
      <c r="BFJ55" s="464"/>
      <c r="BFK55" s="225"/>
      <c r="BFL55" s="226"/>
      <c r="BFM55" s="227"/>
      <c r="BFN55" s="223"/>
      <c r="BFO55" s="224"/>
      <c r="BFP55" s="464"/>
      <c r="BFQ55" s="464"/>
      <c r="BFR55" s="464"/>
      <c r="BFS55" s="225"/>
      <c r="BFT55" s="226"/>
      <c r="BFU55" s="227"/>
      <c r="BFV55" s="223"/>
      <c r="BFW55" s="224"/>
      <c r="BFX55" s="464"/>
      <c r="BFY55" s="464"/>
      <c r="BFZ55" s="464"/>
      <c r="BGA55" s="225"/>
      <c r="BGB55" s="226"/>
      <c r="BGC55" s="227"/>
      <c r="BGD55" s="223"/>
      <c r="BGE55" s="224"/>
      <c r="BGF55" s="464"/>
      <c r="BGG55" s="464"/>
      <c r="BGH55" s="464"/>
      <c r="BGI55" s="225"/>
      <c r="BGJ55" s="226"/>
      <c r="BGK55" s="227"/>
      <c r="BGL55" s="223"/>
      <c r="BGM55" s="224"/>
      <c r="BGN55" s="464"/>
      <c r="BGO55" s="464"/>
      <c r="BGP55" s="464"/>
      <c r="BGQ55" s="225"/>
      <c r="BGR55" s="226"/>
      <c r="BGS55" s="227"/>
      <c r="BGT55" s="223"/>
      <c r="BGU55" s="224"/>
      <c r="BGV55" s="464"/>
      <c r="BGW55" s="464"/>
      <c r="BGX55" s="464"/>
      <c r="BGY55" s="225"/>
      <c r="BGZ55" s="226"/>
      <c r="BHA55" s="227"/>
      <c r="BHB55" s="223"/>
      <c r="BHC55" s="224"/>
      <c r="BHD55" s="464"/>
      <c r="BHE55" s="464"/>
      <c r="BHF55" s="464"/>
      <c r="BHG55" s="225"/>
      <c r="BHH55" s="226"/>
      <c r="BHI55" s="227"/>
      <c r="BHJ55" s="223"/>
      <c r="BHK55" s="224"/>
      <c r="BHL55" s="464"/>
      <c r="BHM55" s="464"/>
      <c r="BHN55" s="464"/>
      <c r="BHO55" s="225"/>
      <c r="BHP55" s="226"/>
      <c r="BHQ55" s="227"/>
      <c r="BHR55" s="223"/>
      <c r="BHS55" s="224"/>
      <c r="BHT55" s="464"/>
      <c r="BHU55" s="464"/>
      <c r="BHV55" s="464"/>
      <c r="BHW55" s="225"/>
      <c r="BHX55" s="226"/>
      <c r="BHY55" s="227"/>
      <c r="BHZ55" s="223"/>
      <c r="BIA55" s="224"/>
      <c r="BIB55" s="464"/>
      <c r="BIC55" s="464"/>
      <c r="BID55" s="464"/>
      <c r="BIE55" s="225"/>
      <c r="BIF55" s="226"/>
      <c r="BIG55" s="227"/>
      <c r="BIH55" s="223"/>
      <c r="BII55" s="224"/>
      <c r="BIJ55" s="464"/>
      <c r="BIK55" s="464"/>
      <c r="BIL55" s="464"/>
      <c r="BIM55" s="225"/>
      <c r="BIN55" s="226"/>
      <c r="BIO55" s="227"/>
      <c r="BIP55" s="223"/>
      <c r="BIQ55" s="224"/>
      <c r="BIR55" s="464"/>
      <c r="BIS55" s="464"/>
      <c r="BIT55" s="464"/>
      <c r="BIU55" s="225"/>
      <c r="BIV55" s="226"/>
      <c r="BIW55" s="227"/>
      <c r="BIX55" s="223"/>
      <c r="BIY55" s="224"/>
      <c r="BIZ55" s="464"/>
      <c r="BJA55" s="464"/>
      <c r="BJB55" s="464"/>
      <c r="BJC55" s="225"/>
      <c r="BJD55" s="226"/>
      <c r="BJE55" s="227"/>
      <c r="BJF55" s="223"/>
      <c r="BJG55" s="224"/>
      <c r="BJH55" s="464"/>
      <c r="BJI55" s="464"/>
      <c r="BJJ55" s="464"/>
      <c r="BJK55" s="225"/>
      <c r="BJL55" s="226"/>
      <c r="BJM55" s="227"/>
      <c r="BJN55" s="223"/>
      <c r="BJO55" s="224"/>
      <c r="BJP55" s="464"/>
      <c r="BJQ55" s="464"/>
      <c r="BJR55" s="464"/>
      <c r="BJS55" s="225"/>
      <c r="BJT55" s="226"/>
      <c r="BJU55" s="227"/>
      <c r="BJV55" s="223"/>
      <c r="BJW55" s="224"/>
      <c r="BJX55" s="464"/>
      <c r="BJY55" s="464"/>
      <c r="BJZ55" s="464"/>
      <c r="BKA55" s="225"/>
      <c r="BKB55" s="226"/>
      <c r="BKC55" s="227"/>
      <c r="BKD55" s="223"/>
      <c r="BKE55" s="224"/>
      <c r="BKF55" s="464"/>
      <c r="BKG55" s="464"/>
      <c r="BKH55" s="464"/>
      <c r="BKI55" s="225"/>
      <c r="BKJ55" s="226"/>
      <c r="BKK55" s="227"/>
      <c r="BKL55" s="223"/>
      <c r="BKM55" s="224"/>
      <c r="BKN55" s="464"/>
      <c r="BKO55" s="464"/>
      <c r="BKP55" s="464"/>
      <c r="BKQ55" s="225"/>
      <c r="BKR55" s="226"/>
      <c r="BKS55" s="227"/>
      <c r="BKT55" s="223"/>
      <c r="BKU55" s="224"/>
      <c r="BKV55" s="464"/>
      <c r="BKW55" s="464"/>
      <c r="BKX55" s="464"/>
      <c r="BKY55" s="225"/>
      <c r="BKZ55" s="226"/>
      <c r="BLA55" s="227"/>
      <c r="BLB55" s="223"/>
      <c r="BLC55" s="224"/>
      <c r="BLD55" s="464"/>
      <c r="BLE55" s="464"/>
      <c r="BLF55" s="464"/>
      <c r="BLG55" s="225"/>
      <c r="BLH55" s="226"/>
      <c r="BLI55" s="227"/>
      <c r="BLJ55" s="223"/>
      <c r="BLK55" s="224"/>
      <c r="BLL55" s="464"/>
      <c r="BLM55" s="464"/>
      <c r="BLN55" s="464"/>
      <c r="BLO55" s="225"/>
      <c r="BLP55" s="226"/>
      <c r="BLQ55" s="227"/>
      <c r="BLR55" s="223"/>
      <c r="BLS55" s="224"/>
      <c r="BLT55" s="464"/>
      <c r="BLU55" s="464"/>
      <c r="BLV55" s="464"/>
      <c r="BLW55" s="225"/>
      <c r="BLX55" s="226"/>
      <c r="BLY55" s="227"/>
      <c r="BLZ55" s="223"/>
      <c r="BMA55" s="224"/>
      <c r="BMB55" s="464"/>
      <c r="BMC55" s="464"/>
      <c r="BMD55" s="464"/>
      <c r="BME55" s="225"/>
      <c r="BMF55" s="226"/>
      <c r="BMG55" s="227"/>
      <c r="BMH55" s="223"/>
      <c r="BMI55" s="224"/>
      <c r="BMJ55" s="464"/>
      <c r="BMK55" s="464"/>
      <c r="BML55" s="464"/>
      <c r="BMM55" s="225"/>
      <c r="BMN55" s="226"/>
      <c r="BMO55" s="227"/>
      <c r="BMP55" s="223"/>
      <c r="BMQ55" s="224"/>
      <c r="BMR55" s="464"/>
      <c r="BMS55" s="464"/>
      <c r="BMT55" s="464"/>
      <c r="BMU55" s="225"/>
      <c r="BMV55" s="226"/>
      <c r="BMW55" s="227"/>
      <c r="BMX55" s="223"/>
      <c r="BMY55" s="224"/>
      <c r="BMZ55" s="464"/>
      <c r="BNA55" s="464"/>
      <c r="BNB55" s="464"/>
      <c r="BNC55" s="225"/>
      <c r="BND55" s="226"/>
      <c r="BNE55" s="227"/>
      <c r="BNF55" s="223"/>
      <c r="BNG55" s="224"/>
      <c r="BNH55" s="464"/>
      <c r="BNI55" s="464"/>
      <c r="BNJ55" s="464"/>
      <c r="BNK55" s="225"/>
      <c r="BNL55" s="226"/>
      <c r="BNM55" s="227"/>
      <c r="BNN55" s="223"/>
      <c r="BNO55" s="224"/>
      <c r="BNP55" s="464"/>
      <c r="BNQ55" s="464"/>
      <c r="BNR55" s="464"/>
      <c r="BNS55" s="225"/>
      <c r="BNT55" s="226"/>
      <c r="BNU55" s="227"/>
      <c r="BNV55" s="223"/>
      <c r="BNW55" s="224"/>
      <c r="BNX55" s="464"/>
      <c r="BNY55" s="464"/>
      <c r="BNZ55" s="464"/>
      <c r="BOA55" s="225"/>
      <c r="BOB55" s="226"/>
      <c r="BOC55" s="227"/>
      <c r="BOD55" s="223"/>
      <c r="BOE55" s="224"/>
      <c r="BOF55" s="464"/>
      <c r="BOG55" s="464"/>
      <c r="BOH55" s="464"/>
      <c r="BOI55" s="225"/>
      <c r="BOJ55" s="226"/>
      <c r="BOK55" s="227"/>
      <c r="BOL55" s="223"/>
      <c r="BOM55" s="224"/>
      <c r="BON55" s="464"/>
      <c r="BOO55" s="464"/>
      <c r="BOP55" s="464"/>
      <c r="BOQ55" s="225"/>
      <c r="BOR55" s="226"/>
      <c r="BOS55" s="227"/>
      <c r="BOT55" s="223"/>
      <c r="BOU55" s="224"/>
      <c r="BOV55" s="464"/>
      <c r="BOW55" s="464"/>
      <c r="BOX55" s="464"/>
      <c r="BOY55" s="225"/>
      <c r="BOZ55" s="226"/>
      <c r="BPA55" s="227"/>
      <c r="BPB55" s="223"/>
      <c r="BPC55" s="224"/>
      <c r="BPD55" s="464"/>
      <c r="BPE55" s="464"/>
      <c r="BPF55" s="464"/>
      <c r="BPG55" s="225"/>
      <c r="BPH55" s="226"/>
      <c r="BPI55" s="227"/>
      <c r="BPJ55" s="223"/>
      <c r="BPK55" s="224"/>
      <c r="BPL55" s="464"/>
      <c r="BPM55" s="464"/>
      <c r="BPN55" s="464"/>
      <c r="BPO55" s="225"/>
      <c r="BPP55" s="226"/>
      <c r="BPQ55" s="227"/>
      <c r="BPR55" s="223"/>
      <c r="BPS55" s="224"/>
      <c r="BPT55" s="464"/>
      <c r="BPU55" s="464"/>
      <c r="BPV55" s="464"/>
      <c r="BPW55" s="225"/>
      <c r="BPX55" s="226"/>
      <c r="BPY55" s="227"/>
      <c r="BPZ55" s="223"/>
      <c r="BQA55" s="224"/>
      <c r="BQB55" s="464"/>
      <c r="BQC55" s="464"/>
      <c r="BQD55" s="464"/>
      <c r="BQE55" s="225"/>
      <c r="BQF55" s="226"/>
      <c r="BQG55" s="227"/>
      <c r="BQH55" s="223"/>
      <c r="BQI55" s="224"/>
      <c r="BQJ55" s="464"/>
      <c r="BQK55" s="464"/>
      <c r="BQL55" s="464"/>
      <c r="BQM55" s="225"/>
      <c r="BQN55" s="226"/>
      <c r="BQO55" s="227"/>
      <c r="BQP55" s="223"/>
      <c r="BQQ55" s="224"/>
      <c r="BQR55" s="464"/>
      <c r="BQS55" s="464"/>
      <c r="BQT55" s="464"/>
      <c r="BQU55" s="225"/>
      <c r="BQV55" s="226"/>
      <c r="BQW55" s="227"/>
      <c r="BQX55" s="223"/>
      <c r="BQY55" s="224"/>
      <c r="BQZ55" s="464"/>
      <c r="BRA55" s="464"/>
      <c r="BRB55" s="464"/>
      <c r="BRC55" s="225"/>
      <c r="BRD55" s="226"/>
      <c r="BRE55" s="227"/>
      <c r="BRF55" s="223"/>
      <c r="BRG55" s="224"/>
      <c r="BRH55" s="464"/>
      <c r="BRI55" s="464"/>
      <c r="BRJ55" s="464"/>
      <c r="BRK55" s="225"/>
      <c r="BRL55" s="226"/>
      <c r="BRM55" s="227"/>
      <c r="BRN55" s="223"/>
      <c r="BRO55" s="224"/>
      <c r="BRP55" s="464"/>
      <c r="BRQ55" s="464"/>
      <c r="BRR55" s="464"/>
      <c r="BRS55" s="225"/>
      <c r="BRT55" s="226"/>
      <c r="BRU55" s="227"/>
      <c r="BRV55" s="223"/>
      <c r="BRW55" s="224"/>
      <c r="BRX55" s="464"/>
      <c r="BRY55" s="464"/>
      <c r="BRZ55" s="464"/>
      <c r="BSA55" s="225"/>
      <c r="BSB55" s="226"/>
      <c r="BSC55" s="227"/>
      <c r="BSD55" s="223"/>
      <c r="BSE55" s="224"/>
      <c r="BSF55" s="464"/>
      <c r="BSG55" s="464"/>
      <c r="BSH55" s="464"/>
      <c r="BSI55" s="225"/>
      <c r="BSJ55" s="226"/>
      <c r="BSK55" s="227"/>
      <c r="BSL55" s="223"/>
      <c r="BSM55" s="224"/>
      <c r="BSN55" s="464"/>
      <c r="BSO55" s="464"/>
      <c r="BSP55" s="464"/>
      <c r="BSQ55" s="225"/>
      <c r="BSR55" s="226"/>
      <c r="BSS55" s="227"/>
      <c r="BST55" s="223"/>
      <c r="BSU55" s="224"/>
      <c r="BSV55" s="464"/>
      <c r="BSW55" s="464"/>
      <c r="BSX55" s="464"/>
      <c r="BSY55" s="225"/>
      <c r="BSZ55" s="226"/>
      <c r="BTA55" s="227"/>
      <c r="BTB55" s="223"/>
      <c r="BTC55" s="224"/>
      <c r="BTD55" s="464"/>
      <c r="BTE55" s="464"/>
      <c r="BTF55" s="464"/>
      <c r="BTG55" s="225"/>
      <c r="BTH55" s="226"/>
      <c r="BTI55" s="227"/>
      <c r="BTJ55" s="223"/>
      <c r="BTK55" s="224"/>
      <c r="BTL55" s="464"/>
      <c r="BTM55" s="464"/>
      <c r="BTN55" s="464"/>
      <c r="BTO55" s="225"/>
      <c r="BTP55" s="226"/>
      <c r="BTQ55" s="227"/>
      <c r="BTR55" s="223"/>
      <c r="BTS55" s="224"/>
      <c r="BTT55" s="464"/>
      <c r="BTU55" s="464"/>
      <c r="BTV55" s="464"/>
      <c r="BTW55" s="225"/>
      <c r="BTX55" s="226"/>
      <c r="BTY55" s="227"/>
      <c r="BTZ55" s="223"/>
      <c r="BUA55" s="224"/>
      <c r="BUB55" s="464"/>
      <c r="BUC55" s="464"/>
      <c r="BUD55" s="464"/>
      <c r="BUE55" s="225"/>
      <c r="BUF55" s="226"/>
      <c r="BUG55" s="227"/>
      <c r="BUH55" s="223"/>
      <c r="BUI55" s="224"/>
      <c r="BUJ55" s="464"/>
      <c r="BUK55" s="464"/>
      <c r="BUL55" s="464"/>
      <c r="BUM55" s="225"/>
      <c r="BUN55" s="226"/>
      <c r="BUO55" s="227"/>
      <c r="BUP55" s="223"/>
      <c r="BUQ55" s="224"/>
      <c r="BUR55" s="464"/>
      <c r="BUS55" s="464"/>
      <c r="BUT55" s="464"/>
      <c r="BUU55" s="225"/>
      <c r="BUV55" s="226"/>
      <c r="BUW55" s="227"/>
      <c r="BUX55" s="223"/>
      <c r="BUY55" s="224"/>
      <c r="BUZ55" s="464"/>
      <c r="BVA55" s="464"/>
      <c r="BVB55" s="464"/>
      <c r="BVC55" s="225"/>
      <c r="BVD55" s="226"/>
      <c r="BVE55" s="227"/>
      <c r="BVF55" s="223"/>
      <c r="BVG55" s="224"/>
      <c r="BVH55" s="464"/>
      <c r="BVI55" s="464"/>
      <c r="BVJ55" s="464"/>
      <c r="BVK55" s="225"/>
      <c r="BVL55" s="226"/>
      <c r="BVM55" s="227"/>
      <c r="BVN55" s="223"/>
      <c r="BVO55" s="224"/>
      <c r="BVP55" s="464"/>
      <c r="BVQ55" s="464"/>
      <c r="BVR55" s="464"/>
      <c r="BVS55" s="225"/>
      <c r="BVT55" s="226"/>
      <c r="BVU55" s="227"/>
      <c r="BVV55" s="223"/>
      <c r="BVW55" s="224"/>
      <c r="BVX55" s="464"/>
      <c r="BVY55" s="464"/>
      <c r="BVZ55" s="464"/>
      <c r="BWA55" s="225"/>
      <c r="BWB55" s="226"/>
      <c r="BWC55" s="227"/>
      <c r="BWD55" s="223"/>
      <c r="BWE55" s="224"/>
      <c r="BWF55" s="464"/>
      <c r="BWG55" s="464"/>
      <c r="BWH55" s="464"/>
      <c r="BWI55" s="225"/>
      <c r="BWJ55" s="226"/>
      <c r="BWK55" s="227"/>
      <c r="BWL55" s="223"/>
      <c r="BWM55" s="224"/>
      <c r="BWN55" s="464"/>
      <c r="BWO55" s="464"/>
      <c r="BWP55" s="464"/>
      <c r="BWQ55" s="225"/>
      <c r="BWR55" s="226"/>
      <c r="BWS55" s="227"/>
      <c r="BWT55" s="223"/>
      <c r="BWU55" s="224"/>
      <c r="BWV55" s="464"/>
      <c r="BWW55" s="464"/>
      <c r="BWX55" s="464"/>
      <c r="BWY55" s="225"/>
      <c r="BWZ55" s="226"/>
      <c r="BXA55" s="227"/>
      <c r="BXB55" s="223"/>
      <c r="BXC55" s="224"/>
      <c r="BXD55" s="464"/>
      <c r="BXE55" s="464"/>
      <c r="BXF55" s="464"/>
      <c r="BXG55" s="225"/>
      <c r="BXH55" s="226"/>
      <c r="BXI55" s="227"/>
      <c r="BXJ55" s="223"/>
      <c r="BXK55" s="224"/>
      <c r="BXL55" s="464"/>
      <c r="BXM55" s="464"/>
      <c r="BXN55" s="464"/>
      <c r="BXO55" s="225"/>
      <c r="BXP55" s="226"/>
      <c r="BXQ55" s="227"/>
      <c r="BXR55" s="223"/>
      <c r="BXS55" s="224"/>
      <c r="BXT55" s="464"/>
      <c r="BXU55" s="464"/>
      <c r="BXV55" s="464"/>
      <c r="BXW55" s="225"/>
      <c r="BXX55" s="226"/>
      <c r="BXY55" s="227"/>
      <c r="BXZ55" s="223"/>
      <c r="BYA55" s="224"/>
      <c r="BYB55" s="464"/>
      <c r="BYC55" s="464"/>
      <c r="BYD55" s="464"/>
      <c r="BYE55" s="225"/>
      <c r="BYF55" s="226"/>
      <c r="BYG55" s="227"/>
      <c r="BYH55" s="223"/>
      <c r="BYI55" s="224"/>
      <c r="BYJ55" s="464"/>
      <c r="BYK55" s="464"/>
      <c r="BYL55" s="464"/>
      <c r="BYM55" s="225"/>
      <c r="BYN55" s="226"/>
      <c r="BYO55" s="227"/>
      <c r="BYP55" s="223"/>
      <c r="BYQ55" s="224"/>
      <c r="BYR55" s="464"/>
      <c r="BYS55" s="464"/>
      <c r="BYT55" s="464"/>
      <c r="BYU55" s="225"/>
      <c r="BYV55" s="226"/>
      <c r="BYW55" s="227"/>
      <c r="BYX55" s="223"/>
      <c r="BYY55" s="224"/>
      <c r="BYZ55" s="464"/>
      <c r="BZA55" s="464"/>
      <c r="BZB55" s="464"/>
      <c r="BZC55" s="225"/>
      <c r="BZD55" s="226"/>
      <c r="BZE55" s="227"/>
      <c r="BZF55" s="223"/>
      <c r="BZG55" s="224"/>
      <c r="BZH55" s="464"/>
      <c r="BZI55" s="464"/>
      <c r="BZJ55" s="464"/>
      <c r="BZK55" s="225"/>
      <c r="BZL55" s="226"/>
      <c r="BZM55" s="227"/>
      <c r="BZN55" s="223"/>
      <c r="BZO55" s="224"/>
      <c r="BZP55" s="464"/>
      <c r="BZQ55" s="464"/>
      <c r="BZR55" s="464"/>
      <c r="BZS55" s="225"/>
      <c r="BZT55" s="226"/>
      <c r="BZU55" s="227"/>
      <c r="BZV55" s="223"/>
      <c r="BZW55" s="224"/>
      <c r="BZX55" s="464"/>
      <c r="BZY55" s="464"/>
      <c r="BZZ55" s="464"/>
      <c r="CAA55" s="225"/>
      <c r="CAB55" s="226"/>
      <c r="CAC55" s="227"/>
      <c r="CAD55" s="223"/>
      <c r="CAE55" s="224"/>
      <c r="CAF55" s="464"/>
      <c r="CAG55" s="464"/>
      <c r="CAH55" s="464"/>
      <c r="CAI55" s="225"/>
      <c r="CAJ55" s="226"/>
      <c r="CAK55" s="227"/>
      <c r="CAL55" s="223"/>
      <c r="CAM55" s="224"/>
      <c r="CAN55" s="464"/>
      <c r="CAO55" s="464"/>
      <c r="CAP55" s="464"/>
      <c r="CAQ55" s="225"/>
      <c r="CAR55" s="226"/>
      <c r="CAS55" s="227"/>
      <c r="CAT55" s="223"/>
      <c r="CAU55" s="224"/>
      <c r="CAV55" s="464"/>
      <c r="CAW55" s="464"/>
      <c r="CAX55" s="464"/>
      <c r="CAY55" s="225"/>
      <c r="CAZ55" s="226"/>
      <c r="CBA55" s="227"/>
      <c r="CBB55" s="223"/>
      <c r="CBC55" s="224"/>
      <c r="CBD55" s="464"/>
      <c r="CBE55" s="464"/>
      <c r="CBF55" s="464"/>
      <c r="CBG55" s="225"/>
      <c r="CBH55" s="226"/>
      <c r="CBI55" s="227"/>
      <c r="CBJ55" s="223"/>
      <c r="CBK55" s="224"/>
      <c r="CBL55" s="464"/>
      <c r="CBM55" s="464"/>
      <c r="CBN55" s="464"/>
      <c r="CBO55" s="225"/>
      <c r="CBP55" s="226"/>
      <c r="CBQ55" s="227"/>
      <c r="CBR55" s="223"/>
      <c r="CBS55" s="224"/>
      <c r="CBT55" s="464"/>
      <c r="CBU55" s="464"/>
      <c r="CBV55" s="464"/>
      <c r="CBW55" s="225"/>
      <c r="CBX55" s="226"/>
      <c r="CBY55" s="227"/>
      <c r="CBZ55" s="223"/>
      <c r="CCA55" s="224"/>
      <c r="CCB55" s="464"/>
      <c r="CCC55" s="464"/>
      <c r="CCD55" s="464"/>
      <c r="CCE55" s="225"/>
      <c r="CCF55" s="226"/>
      <c r="CCG55" s="227"/>
      <c r="CCH55" s="223"/>
      <c r="CCI55" s="224"/>
      <c r="CCJ55" s="464"/>
      <c r="CCK55" s="464"/>
      <c r="CCL55" s="464"/>
      <c r="CCM55" s="225"/>
      <c r="CCN55" s="226"/>
      <c r="CCO55" s="227"/>
      <c r="CCP55" s="223"/>
      <c r="CCQ55" s="224"/>
      <c r="CCR55" s="464"/>
      <c r="CCS55" s="464"/>
      <c r="CCT55" s="464"/>
      <c r="CCU55" s="225"/>
      <c r="CCV55" s="226"/>
      <c r="CCW55" s="227"/>
      <c r="CCX55" s="223"/>
      <c r="CCY55" s="224"/>
      <c r="CCZ55" s="464"/>
      <c r="CDA55" s="464"/>
      <c r="CDB55" s="464"/>
      <c r="CDC55" s="225"/>
      <c r="CDD55" s="226"/>
      <c r="CDE55" s="227"/>
      <c r="CDF55" s="223"/>
      <c r="CDG55" s="224"/>
      <c r="CDH55" s="464"/>
      <c r="CDI55" s="464"/>
      <c r="CDJ55" s="464"/>
      <c r="CDK55" s="225"/>
      <c r="CDL55" s="226"/>
      <c r="CDM55" s="227"/>
      <c r="CDN55" s="223"/>
      <c r="CDO55" s="224"/>
      <c r="CDP55" s="464"/>
      <c r="CDQ55" s="464"/>
      <c r="CDR55" s="464"/>
      <c r="CDS55" s="225"/>
      <c r="CDT55" s="226"/>
      <c r="CDU55" s="227"/>
      <c r="CDV55" s="223"/>
      <c r="CDW55" s="224"/>
      <c r="CDX55" s="464"/>
      <c r="CDY55" s="464"/>
      <c r="CDZ55" s="464"/>
      <c r="CEA55" s="225"/>
      <c r="CEB55" s="226"/>
      <c r="CEC55" s="227"/>
      <c r="CED55" s="223"/>
      <c r="CEE55" s="224"/>
      <c r="CEF55" s="464"/>
      <c r="CEG55" s="464"/>
      <c r="CEH55" s="464"/>
      <c r="CEI55" s="225"/>
      <c r="CEJ55" s="226"/>
      <c r="CEK55" s="227"/>
      <c r="CEL55" s="223"/>
      <c r="CEM55" s="224"/>
      <c r="CEN55" s="464"/>
      <c r="CEO55" s="464"/>
      <c r="CEP55" s="464"/>
      <c r="CEQ55" s="225"/>
      <c r="CER55" s="226"/>
      <c r="CES55" s="227"/>
      <c r="CET55" s="223"/>
      <c r="CEU55" s="224"/>
      <c r="CEV55" s="464"/>
      <c r="CEW55" s="464"/>
      <c r="CEX55" s="464"/>
      <c r="CEY55" s="225"/>
      <c r="CEZ55" s="226"/>
      <c r="CFA55" s="227"/>
      <c r="CFB55" s="223"/>
      <c r="CFC55" s="224"/>
      <c r="CFD55" s="464"/>
      <c r="CFE55" s="464"/>
      <c r="CFF55" s="464"/>
      <c r="CFG55" s="225"/>
      <c r="CFH55" s="226"/>
      <c r="CFI55" s="227"/>
      <c r="CFJ55" s="223"/>
      <c r="CFK55" s="224"/>
      <c r="CFL55" s="464"/>
      <c r="CFM55" s="464"/>
      <c r="CFN55" s="464"/>
      <c r="CFO55" s="225"/>
      <c r="CFP55" s="226"/>
      <c r="CFQ55" s="227"/>
      <c r="CFR55" s="223"/>
      <c r="CFS55" s="224"/>
      <c r="CFT55" s="464"/>
      <c r="CFU55" s="464"/>
      <c r="CFV55" s="464"/>
      <c r="CFW55" s="225"/>
      <c r="CFX55" s="226"/>
      <c r="CFY55" s="227"/>
      <c r="CFZ55" s="223"/>
      <c r="CGA55" s="224"/>
      <c r="CGB55" s="464"/>
      <c r="CGC55" s="464"/>
      <c r="CGD55" s="464"/>
      <c r="CGE55" s="225"/>
      <c r="CGF55" s="226"/>
      <c r="CGG55" s="227"/>
      <c r="CGH55" s="223"/>
      <c r="CGI55" s="224"/>
      <c r="CGJ55" s="464"/>
      <c r="CGK55" s="464"/>
      <c r="CGL55" s="464"/>
      <c r="CGM55" s="225"/>
      <c r="CGN55" s="226"/>
      <c r="CGO55" s="227"/>
      <c r="CGP55" s="223"/>
      <c r="CGQ55" s="224"/>
      <c r="CGR55" s="464"/>
      <c r="CGS55" s="464"/>
      <c r="CGT55" s="464"/>
      <c r="CGU55" s="225"/>
      <c r="CGV55" s="226"/>
      <c r="CGW55" s="227"/>
      <c r="CGX55" s="223"/>
      <c r="CGY55" s="224"/>
      <c r="CGZ55" s="464"/>
      <c r="CHA55" s="464"/>
      <c r="CHB55" s="464"/>
      <c r="CHC55" s="225"/>
      <c r="CHD55" s="226"/>
      <c r="CHE55" s="227"/>
      <c r="CHF55" s="223"/>
      <c r="CHG55" s="224"/>
      <c r="CHH55" s="464"/>
      <c r="CHI55" s="464"/>
      <c r="CHJ55" s="464"/>
      <c r="CHK55" s="225"/>
      <c r="CHL55" s="226"/>
      <c r="CHM55" s="227"/>
      <c r="CHN55" s="223"/>
      <c r="CHO55" s="224"/>
      <c r="CHP55" s="464"/>
      <c r="CHQ55" s="464"/>
      <c r="CHR55" s="464"/>
      <c r="CHS55" s="225"/>
      <c r="CHT55" s="226"/>
      <c r="CHU55" s="227"/>
      <c r="CHV55" s="223"/>
      <c r="CHW55" s="224"/>
      <c r="CHX55" s="464"/>
      <c r="CHY55" s="464"/>
      <c r="CHZ55" s="464"/>
      <c r="CIA55" s="225"/>
      <c r="CIB55" s="226"/>
      <c r="CIC55" s="227"/>
      <c r="CID55" s="223"/>
      <c r="CIE55" s="224"/>
      <c r="CIF55" s="464"/>
      <c r="CIG55" s="464"/>
      <c r="CIH55" s="464"/>
      <c r="CII55" s="225"/>
      <c r="CIJ55" s="226"/>
      <c r="CIK55" s="227"/>
      <c r="CIL55" s="223"/>
      <c r="CIM55" s="224"/>
      <c r="CIN55" s="464"/>
      <c r="CIO55" s="464"/>
      <c r="CIP55" s="464"/>
      <c r="CIQ55" s="225"/>
      <c r="CIR55" s="226"/>
      <c r="CIS55" s="227"/>
      <c r="CIT55" s="223"/>
      <c r="CIU55" s="224"/>
      <c r="CIV55" s="464"/>
      <c r="CIW55" s="464"/>
      <c r="CIX55" s="464"/>
      <c r="CIY55" s="225"/>
      <c r="CIZ55" s="226"/>
      <c r="CJA55" s="227"/>
      <c r="CJB55" s="223"/>
      <c r="CJC55" s="224"/>
      <c r="CJD55" s="464"/>
      <c r="CJE55" s="464"/>
      <c r="CJF55" s="464"/>
      <c r="CJG55" s="225"/>
      <c r="CJH55" s="226"/>
      <c r="CJI55" s="227"/>
      <c r="CJJ55" s="223"/>
      <c r="CJK55" s="224"/>
      <c r="CJL55" s="464"/>
      <c r="CJM55" s="464"/>
      <c r="CJN55" s="464"/>
      <c r="CJO55" s="225"/>
      <c r="CJP55" s="226"/>
      <c r="CJQ55" s="227"/>
      <c r="CJR55" s="223"/>
      <c r="CJS55" s="224"/>
      <c r="CJT55" s="464"/>
      <c r="CJU55" s="464"/>
      <c r="CJV55" s="464"/>
      <c r="CJW55" s="225"/>
      <c r="CJX55" s="226"/>
      <c r="CJY55" s="227"/>
      <c r="CJZ55" s="223"/>
      <c r="CKA55" s="224"/>
      <c r="CKB55" s="464"/>
      <c r="CKC55" s="464"/>
      <c r="CKD55" s="464"/>
      <c r="CKE55" s="225"/>
      <c r="CKF55" s="226"/>
      <c r="CKG55" s="227"/>
      <c r="CKH55" s="223"/>
      <c r="CKI55" s="224"/>
      <c r="CKJ55" s="464"/>
      <c r="CKK55" s="464"/>
      <c r="CKL55" s="464"/>
      <c r="CKM55" s="225"/>
      <c r="CKN55" s="226"/>
      <c r="CKO55" s="227"/>
      <c r="CKP55" s="223"/>
      <c r="CKQ55" s="224"/>
      <c r="CKR55" s="464"/>
      <c r="CKS55" s="464"/>
      <c r="CKT55" s="464"/>
      <c r="CKU55" s="225"/>
      <c r="CKV55" s="226"/>
      <c r="CKW55" s="227"/>
      <c r="CKX55" s="223"/>
      <c r="CKY55" s="224"/>
      <c r="CKZ55" s="464"/>
      <c r="CLA55" s="464"/>
      <c r="CLB55" s="464"/>
      <c r="CLC55" s="225"/>
      <c r="CLD55" s="226"/>
      <c r="CLE55" s="227"/>
      <c r="CLF55" s="223"/>
      <c r="CLG55" s="224"/>
      <c r="CLH55" s="464"/>
      <c r="CLI55" s="464"/>
      <c r="CLJ55" s="464"/>
      <c r="CLK55" s="225"/>
      <c r="CLL55" s="226"/>
      <c r="CLM55" s="227"/>
      <c r="CLN55" s="223"/>
      <c r="CLO55" s="224"/>
      <c r="CLP55" s="464"/>
      <c r="CLQ55" s="464"/>
      <c r="CLR55" s="464"/>
      <c r="CLS55" s="225"/>
      <c r="CLT55" s="226"/>
      <c r="CLU55" s="227"/>
      <c r="CLV55" s="223"/>
      <c r="CLW55" s="224"/>
      <c r="CLX55" s="464"/>
      <c r="CLY55" s="464"/>
      <c r="CLZ55" s="464"/>
      <c r="CMA55" s="225"/>
      <c r="CMB55" s="226"/>
      <c r="CMC55" s="227"/>
      <c r="CMD55" s="223"/>
      <c r="CME55" s="224"/>
      <c r="CMF55" s="464"/>
      <c r="CMG55" s="464"/>
      <c r="CMH55" s="464"/>
      <c r="CMI55" s="225"/>
      <c r="CMJ55" s="226"/>
      <c r="CMK55" s="227"/>
      <c r="CML55" s="223"/>
      <c r="CMM55" s="224"/>
      <c r="CMN55" s="464"/>
      <c r="CMO55" s="464"/>
      <c r="CMP55" s="464"/>
      <c r="CMQ55" s="225"/>
      <c r="CMR55" s="226"/>
      <c r="CMS55" s="227"/>
      <c r="CMT55" s="223"/>
      <c r="CMU55" s="224"/>
      <c r="CMV55" s="464"/>
      <c r="CMW55" s="464"/>
      <c r="CMX55" s="464"/>
      <c r="CMY55" s="225"/>
      <c r="CMZ55" s="226"/>
      <c r="CNA55" s="227"/>
      <c r="CNB55" s="223"/>
      <c r="CNC55" s="224"/>
      <c r="CND55" s="464"/>
      <c r="CNE55" s="464"/>
      <c r="CNF55" s="464"/>
      <c r="CNG55" s="225"/>
      <c r="CNH55" s="226"/>
      <c r="CNI55" s="227"/>
      <c r="CNJ55" s="223"/>
      <c r="CNK55" s="224"/>
      <c r="CNL55" s="464"/>
      <c r="CNM55" s="464"/>
      <c r="CNN55" s="464"/>
      <c r="CNO55" s="225"/>
      <c r="CNP55" s="226"/>
      <c r="CNQ55" s="227"/>
      <c r="CNR55" s="223"/>
      <c r="CNS55" s="224"/>
      <c r="CNT55" s="464"/>
      <c r="CNU55" s="464"/>
      <c r="CNV55" s="464"/>
      <c r="CNW55" s="225"/>
      <c r="CNX55" s="226"/>
      <c r="CNY55" s="227"/>
      <c r="CNZ55" s="223"/>
      <c r="COA55" s="224"/>
      <c r="COB55" s="464"/>
      <c r="COC55" s="464"/>
      <c r="COD55" s="464"/>
      <c r="COE55" s="225"/>
      <c r="COF55" s="226"/>
      <c r="COG55" s="227"/>
      <c r="COH55" s="223"/>
      <c r="COI55" s="224"/>
      <c r="COJ55" s="464"/>
      <c r="COK55" s="464"/>
      <c r="COL55" s="464"/>
      <c r="COM55" s="225"/>
      <c r="CON55" s="226"/>
      <c r="COO55" s="227"/>
      <c r="COP55" s="223"/>
      <c r="COQ55" s="224"/>
      <c r="COR55" s="464"/>
      <c r="COS55" s="464"/>
      <c r="COT55" s="464"/>
      <c r="COU55" s="225"/>
      <c r="COV55" s="226"/>
      <c r="COW55" s="227"/>
      <c r="COX55" s="223"/>
      <c r="COY55" s="224"/>
      <c r="COZ55" s="464"/>
      <c r="CPA55" s="464"/>
      <c r="CPB55" s="464"/>
      <c r="CPC55" s="225"/>
      <c r="CPD55" s="226"/>
      <c r="CPE55" s="227"/>
      <c r="CPF55" s="223"/>
      <c r="CPG55" s="224"/>
      <c r="CPH55" s="464"/>
      <c r="CPI55" s="464"/>
      <c r="CPJ55" s="464"/>
      <c r="CPK55" s="225"/>
      <c r="CPL55" s="226"/>
      <c r="CPM55" s="227"/>
      <c r="CPN55" s="223"/>
      <c r="CPO55" s="224"/>
      <c r="CPP55" s="464"/>
      <c r="CPQ55" s="464"/>
      <c r="CPR55" s="464"/>
      <c r="CPS55" s="225"/>
      <c r="CPT55" s="226"/>
      <c r="CPU55" s="227"/>
      <c r="CPV55" s="223"/>
      <c r="CPW55" s="224"/>
      <c r="CPX55" s="464"/>
      <c r="CPY55" s="464"/>
      <c r="CPZ55" s="464"/>
      <c r="CQA55" s="225"/>
      <c r="CQB55" s="226"/>
      <c r="CQC55" s="227"/>
      <c r="CQD55" s="223"/>
      <c r="CQE55" s="224"/>
      <c r="CQF55" s="464"/>
      <c r="CQG55" s="464"/>
      <c r="CQH55" s="464"/>
      <c r="CQI55" s="225"/>
      <c r="CQJ55" s="226"/>
      <c r="CQK55" s="227"/>
      <c r="CQL55" s="223"/>
      <c r="CQM55" s="224"/>
      <c r="CQN55" s="464"/>
      <c r="CQO55" s="464"/>
      <c r="CQP55" s="464"/>
      <c r="CQQ55" s="225"/>
      <c r="CQR55" s="226"/>
      <c r="CQS55" s="227"/>
      <c r="CQT55" s="223"/>
      <c r="CQU55" s="224"/>
      <c r="CQV55" s="464"/>
      <c r="CQW55" s="464"/>
      <c r="CQX55" s="464"/>
      <c r="CQY55" s="225"/>
      <c r="CQZ55" s="226"/>
      <c r="CRA55" s="227"/>
      <c r="CRB55" s="223"/>
      <c r="CRC55" s="224"/>
      <c r="CRD55" s="464"/>
      <c r="CRE55" s="464"/>
      <c r="CRF55" s="464"/>
      <c r="CRG55" s="225"/>
      <c r="CRH55" s="226"/>
      <c r="CRI55" s="227"/>
      <c r="CRJ55" s="223"/>
      <c r="CRK55" s="224"/>
      <c r="CRL55" s="464"/>
      <c r="CRM55" s="464"/>
      <c r="CRN55" s="464"/>
      <c r="CRO55" s="225"/>
      <c r="CRP55" s="226"/>
      <c r="CRQ55" s="227"/>
      <c r="CRR55" s="223"/>
      <c r="CRS55" s="224"/>
      <c r="CRT55" s="464"/>
      <c r="CRU55" s="464"/>
      <c r="CRV55" s="464"/>
      <c r="CRW55" s="225"/>
      <c r="CRX55" s="226"/>
      <c r="CRY55" s="227"/>
      <c r="CRZ55" s="223"/>
      <c r="CSA55" s="224"/>
      <c r="CSB55" s="464"/>
      <c r="CSC55" s="464"/>
      <c r="CSD55" s="464"/>
      <c r="CSE55" s="225"/>
      <c r="CSF55" s="226"/>
      <c r="CSG55" s="227"/>
      <c r="CSH55" s="223"/>
      <c r="CSI55" s="224"/>
      <c r="CSJ55" s="464"/>
      <c r="CSK55" s="464"/>
      <c r="CSL55" s="464"/>
      <c r="CSM55" s="225"/>
      <c r="CSN55" s="226"/>
      <c r="CSO55" s="227"/>
      <c r="CSP55" s="223"/>
      <c r="CSQ55" s="224"/>
      <c r="CSR55" s="464"/>
      <c r="CSS55" s="464"/>
      <c r="CST55" s="464"/>
      <c r="CSU55" s="225"/>
      <c r="CSV55" s="226"/>
      <c r="CSW55" s="227"/>
      <c r="CSX55" s="223"/>
      <c r="CSY55" s="224"/>
      <c r="CSZ55" s="464"/>
      <c r="CTA55" s="464"/>
      <c r="CTB55" s="464"/>
      <c r="CTC55" s="225"/>
      <c r="CTD55" s="226"/>
      <c r="CTE55" s="227"/>
      <c r="CTF55" s="223"/>
      <c r="CTG55" s="224"/>
      <c r="CTH55" s="464"/>
      <c r="CTI55" s="464"/>
      <c r="CTJ55" s="464"/>
      <c r="CTK55" s="225"/>
      <c r="CTL55" s="226"/>
      <c r="CTM55" s="227"/>
      <c r="CTN55" s="223"/>
      <c r="CTO55" s="224"/>
      <c r="CTP55" s="464"/>
      <c r="CTQ55" s="464"/>
      <c r="CTR55" s="464"/>
      <c r="CTS55" s="225"/>
      <c r="CTT55" s="226"/>
      <c r="CTU55" s="227"/>
      <c r="CTV55" s="223"/>
      <c r="CTW55" s="224"/>
      <c r="CTX55" s="464"/>
      <c r="CTY55" s="464"/>
      <c r="CTZ55" s="464"/>
      <c r="CUA55" s="225"/>
      <c r="CUB55" s="226"/>
      <c r="CUC55" s="227"/>
      <c r="CUD55" s="223"/>
      <c r="CUE55" s="224"/>
      <c r="CUF55" s="464"/>
      <c r="CUG55" s="464"/>
      <c r="CUH55" s="464"/>
      <c r="CUI55" s="225"/>
      <c r="CUJ55" s="226"/>
      <c r="CUK55" s="227"/>
      <c r="CUL55" s="223"/>
      <c r="CUM55" s="224"/>
      <c r="CUN55" s="464"/>
      <c r="CUO55" s="464"/>
      <c r="CUP55" s="464"/>
      <c r="CUQ55" s="225"/>
      <c r="CUR55" s="226"/>
      <c r="CUS55" s="227"/>
      <c r="CUT55" s="223"/>
      <c r="CUU55" s="224"/>
      <c r="CUV55" s="464"/>
      <c r="CUW55" s="464"/>
      <c r="CUX55" s="464"/>
      <c r="CUY55" s="225"/>
      <c r="CUZ55" s="226"/>
      <c r="CVA55" s="227"/>
      <c r="CVB55" s="223"/>
      <c r="CVC55" s="224"/>
      <c r="CVD55" s="464"/>
      <c r="CVE55" s="464"/>
      <c r="CVF55" s="464"/>
      <c r="CVG55" s="225"/>
      <c r="CVH55" s="226"/>
      <c r="CVI55" s="227"/>
      <c r="CVJ55" s="223"/>
      <c r="CVK55" s="224"/>
      <c r="CVL55" s="464"/>
      <c r="CVM55" s="464"/>
      <c r="CVN55" s="464"/>
      <c r="CVO55" s="225"/>
      <c r="CVP55" s="226"/>
      <c r="CVQ55" s="227"/>
      <c r="CVR55" s="223"/>
      <c r="CVS55" s="224"/>
      <c r="CVT55" s="464"/>
      <c r="CVU55" s="464"/>
      <c r="CVV55" s="464"/>
      <c r="CVW55" s="225"/>
      <c r="CVX55" s="226"/>
      <c r="CVY55" s="227"/>
      <c r="CVZ55" s="223"/>
      <c r="CWA55" s="224"/>
      <c r="CWB55" s="464"/>
      <c r="CWC55" s="464"/>
      <c r="CWD55" s="464"/>
      <c r="CWE55" s="225"/>
      <c r="CWF55" s="226"/>
      <c r="CWG55" s="227"/>
      <c r="CWH55" s="223"/>
      <c r="CWI55" s="224"/>
      <c r="CWJ55" s="464"/>
      <c r="CWK55" s="464"/>
      <c r="CWL55" s="464"/>
      <c r="CWM55" s="225"/>
      <c r="CWN55" s="226"/>
      <c r="CWO55" s="227"/>
      <c r="CWP55" s="223"/>
      <c r="CWQ55" s="224"/>
      <c r="CWR55" s="464"/>
      <c r="CWS55" s="464"/>
      <c r="CWT55" s="464"/>
      <c r="CWU55" s="225"/>
      <c r="CWV55" s="226"/>
      <c r="CWW55" s="227"/>
      <c r="CWX55" s="223"/>
      <c r="CWY55" s="224"/>
      <c r="CWZ55" s="464"/>
      <c r="CXA55" s="464"/>
      <c r="CXB55" s="464"/>
      <c r="CXC55" s="225"/>
      <c r="CXD55" s="226"/>
      <c r="CXE55" s="227"/>
      <c r="CXF55" s="223"/>
      <c r="CXG55" s="224"/>
      <c r="CXH55" s="464"/>
      <c r="CXI55" s="464"/>
      <c r="CXJ55" s="464"/>
      <c r="CXK55" s="225"/>
      <c r="CXL55" s="226"/>
      <c r="CXM55" s="227"/>
      <c r="CXN55" s="223"/>
      <c r="CXO55" s="224"/>
      <c r="CXP55" s="464"/>
      <c r="CXQ55" s="464"/>
      <c r="CXR55" s="464"/>
      <c r="CXS55" s="225"/>
      <c r="CXT55" s="226"/>
      <c r="CXU55" s="227"/>
      <c r="CXV55" s="223"/>
      <c r="CXW55" s="224"/>
      <c r="CXX55" s="464"/>
      <c r="CXY55" s="464"/>
      <c r="CXZ55" s="464"/>
      <c r="CYA55" s="225"/>
      <c r="CYB55" s="226"/>
      <c r="CYC55" s="227"/>
      <c r="CYD55" s="223"/>
      <c r="CYE55" s="224"/>
      <c r="CYF55" s="464"/>
      <c r="CYG55" s="464"/>
      <c r="CYH55" s="464"/>
      <c r="CYI55" s="225"/>
      <c r="CYJ55" s="226"/>
      <c r="CYK55" s="227"/>
      <c r="CYL55" s="223"/>
      <c r="CYM55" s="224"/>
      <c r="CYN55" s="464"/>
      <c r="CYO55" s="464"/>
      <c r="CYP55" s="464"/>
      <c r="CYQ55" s="225"/>
      <c r="CYR55" s="226"/>
      <c r="CYS55" s="227"/>
      <c r="CYT55" s="223"/>
      <c r="CYU55" s="224"/>
      <c r="CYV55" s="464"/>
      <c r="CYW55" s="464"/>
      <c r="CYX55" s="464"/>
      <c r="CYY55" s="225"/>
      <c r="CYZ55" s="226"/>
      <c r="CZA55" s="227"/>
      <c r="CZB55" s="223"/>
      <c r="CZC55" s="224"/>
      <c r="CZD55" s="464"/>
      <c r="CZE55" s="464"/>
      <c r="CZF55" s="464"/>
      <c r="CZG55" s="225"/>
      <c r="CZH55" s="226"/>
      <c r="CZI55" s="227"/>
      <c r="CZJ55" s="223"/>
      <c r="CZK55" s="224"/>
      <c r="CZL55" s="464"/>
      <c r="CZM55" s="464"/>
      <c r="CZN55" s="464"/>
      <c r="CZO55" s="225"/>
      <c r="CZP55" s="226"/>
      <c r="CZQ55" s="227"/>
      <c r="CZR55" s="223"/>
      <c r="CZS55" s="224"/>
      <c r="CZT55" s="464"/>
      <c r="CZU55" s="464"/>
      <c r="CZV55" s="464"/>
      <c r="CZW55" s="225"/>
      <c r="CZX55" s="226"/>
      <c r="CZY55" s="227"/>
      <c r="CZZ55" s="223"/>
      <c r="DAA55" s="224"/>
      <c r="DAB55" s="464"/>
      <c r="DAC55" s="464"/>
      <c r="DAD55" s="464"/>
      <c r="DAE55" s="225"/>
      <c r="DAF55" s="226"/>
      <c r="DAG55" s="227"/>
      <c r="DAH55" s="223"/>
      <c r="DAI55" s="224"/>
      <c r="DAJ55" s="464"/>
      <c r="DAK55" s="464"/>
      <c r="DAL55" s="464"/>
      <c r="DAM55" s="225"/>
      <c r="DAN55" s="226"/>
      <c r="DAO55" s="227"/>
      <c r="DAP55" s="223"/>
      <c r="DAQ55" s="224"/>
      <c r="DAR55" s="464"/>
      <c r="DAS55" s="464"/>
      <c r="DAT55" s="464"/>
      <c r="DAU55" s="225"/>
      <c r="DAV55" s="226"/>
      <c r="DAW55" s="227"/>
      <c r="DAX55" s="223"/>
      <c r="DAY55" s="224"/>
      <c r="DAZ55" s="464"/>
      <c r="DBA55" s="464"/>
      <c r="DBB55" s="464"/>
      <c r="DBC55" s="225"/>
      <c r="DBD55" s="226"/>
      <c r="DBE55" s="227"/>
      <c r="DBF55" s="223"/>
      <c r="DBG55" s="224"/>
      <c r="DBH55" s="464"/>
      <c r="DBI55" s="464"/>
      <c r="DBJ55" s="464"/>
      <c r="DBK55" s="225"/>
      <c r="DBL55" s="226"/>
      <c r="DBM55" s="227"/>
      <c r="DBN55" s="223"/>
      <c r="DBO55" s="224"/>
      <c r="DBP55" s="464"/>
      <c r="DBQ55" s="464"/>
      <c r="DBR55" s="464"/>
      <c r="DBS55" s="225"/>
      <c r="DBT55" s="226"/>
      <c r="DBU55" s="227"/>
      <c r="DBV55" s="223"/>
      <c r="DBW55" s="224"/>
      <c r="DBX55" s="464"/>
      <c r="DBY55" s="464"/>
      <c r="DBZ55" s="464"/>
      <c r="DCA55" s="225"/>
      <c r="DCB55" s="226"/>
      <c r="DCC55" s="227"/>
      <c r="DCD55" s="223"/>
      <c r="DCE55" s="224"/>
      <c r="DCF55" s="464"/>
      <c r="DCG55" s="464"/>
      <c r="DCH55" s="464"/>
      <c r="DCI55" s="225"/>
      <c r="DCJ55" s="226"/>
      <c r="DCK55" s="227"/>
      <c r="DCL55" s="223"/>
      <c r="DCM55" s="224"/>
      <c r="DCN55" s="464"/>
      <c r="DCO55" s="464"/>
      <c r="DCP55" s="464"/>
      <c r="DCQ55" s="225"/>
      <c r="DCR55" s="226"/>
      <c r="DCS55" s="227"/>
      <c r="DCT55" s="223"/>
      <c r="DCU55" s="224"/>
      <c r="DCV55" s="464"/>
      <c r="DCW55" s="464"/>
      <c r="DCX55" s="464"/>
      <c r="DCY55" s="225"/>
      <c r="DCZ55" s="226"/>
      <c r="DDA55" s="227"/>
      <c r="DDB55" s="223"/>
      <c r="DDC55" s="224"/>
      <c r="DDD55" s="464"/>
      <c r="DDE55" s="464"/>
      <c r="DDF55" s="464"/>
      <c r="DDG55" s="225"/>
      <c r="DDH55" s="226"/>
      <c r="DDI55" s="227"/>
      <c r="DDJ55" s="223"/>
      <c r="DDK55" s="224"/>
      <c r="DDL55" s="464"/>
      <c r="DDM55" s="464"/>
      <c r="DDN55" s="464"/>
      <c r="DDO55" s="225"/>
      <c r="DDP55" s="226"/>
      <c r="DDQ55" s="227"/>
      <c r="DDR55" s="223"/>
      <c r="DDS55" s="224"/>
      <c r="DDT55" s="464"/>
      <c r="DDU55" s="464"/>
      <c r="DDV55" s="464"/>
      <c r="DDW55" s="225"/>
      <c r="DDX55" s="226"/>
      <c r="DDY55" s="227"/>
      <c r="DDZ55" s="223"/>
      <c r="DEA55" s="224"/>
      <c r="DEB55" s="464"/>
      <c r="DEC55" s="464"/>
      <c r="DED55" s="464"/>
      <c r="DEE55" s="225"/>
      <c r="DEF55" s="226"/>
      <c r="DEG55" s="227"/>
      <c r="DEH55" s="223"/>
      <c r="DEI55" s="224"/>
      <c r="DEJ55" s="464"/>
      <c r="DEK55" s="464"/>
      <c r="DEL55" s="464"/>
      <c r="DEM55" s="225"/>
      <c r="DEN55" s="226"/>
      <c r="DEO55" s="227"/>
      <c r="DEP55" s="223"/>
      <c r="DEQ55" s="224"/>
      <c r="DER55" s="464"/>
      <c r="DES55" s="464"/>
      <c r="DET55" s="464"/>
      <c r="DEU55" s="225"/>
      <c r="DEV55" s="226"/>
      <c r="DEW55" s="227"/>
      <c r="DEX55" s="223"/>
      <c r="DEY55" s="224"/>
      <c r="DEZ55" s="464"/>
      <c r="DFA55" s="464"/>
      <c r="DFB55" s="464"/>
      <c r="DFC55" s="225"/>
      <c r="DFD55" s="226"/>
      <c r="DFE55" s="227"/>
      <c r="DFF55" s="223"/>
      <c r="DFG55" s="224"/>
      <c r="DFH55" s="464"/>
      <c r="DFI55" s="464"/>
      <c r="DFJ55" s="464"/>
      <c r="DFK55" s="225"/>
      <c r="DFL55" s="226"/>
      <c r="DFM55" s="227"/>
      <c r="DFN55" s="223"/>
      <c r="DFO55" s="224"/>
      <c r="DFP55" s="464"/>
      <c r="DFQ55" s="464"/>
      <c r="DFR55" s="464"/>
      <c r="DFS55" s="225"/>
      <c r="DFT55" s="226"/>
      <c r="DFU55" s="227"/>
      <c r="DFV55" s="223"/>
      <c r="DFW55" s="224"/>
      <c r="DFX55" s="464"/>
      <c r="DFY55" s="464"/>
      <c r="DFZ55" s="464"/>
      <c r="DGA55" s="225"/>
      <c r="DGB55" s="226"/>
      <c r="DGC55" s="227"/>
      <c r="DGD55" s="223"/>
      <c r="DGE55" s="224"/>
      <c r="DGF55" s="464"/>
      <c r="DGG55" s="464"/>
      <c r="DGH55" s="464"/>
      <c r="DGI55" s="225"/>
      <c r="DGJ55" s="226"/>
      <c r="DGK55" s="227"/>
      <c r="DGL55" s="223"/>
      <c r="DGM55" s="224"/>
      <c r="DGN55" s="464"/>
      <c r="DGO55" s="464"/>
      <c r="DGP55" s="464"/>
      <c r="DGQ55" s="225"/>
      <c r="DGR55" s="226"/>
      <c r="DGS55" s="227"/>
      <c r="DGT55" s="223"/>
      <c r="DGU55" s="224"/>
      <c r="DGV55" s="464"/>
      <c r="DGW55" s="464"/>
      <c r="DGX55" s="464"/>
      <c r="DGY55" s="225"/>
      <c r="DGZ55" s="226"/>
      <c r="DHA55" s="227"/>
      <c r="DHB55" s="223"/>
      <c r="DHC55" s="224"/>
      <c r="DHD55" s="464"/>
      <c r="DHE55" s="464"/>
      <c r="DHF55" s="464"/>
      <c r="DHG55" s="225"/>
      <c r="DHH55" s="226"/>
      <c r="DHI55" s="227"/>
      <c r="DHJ55" s="223"/>
      <c r="DHK55" s="224"/>
      <c r="DHL55" s="464"/>
      <c r="DHM55" s="464"/>
      <c r="DHN55" s="464"/>
      <c r="DHO55" s="225"/>
      <c r="DHP55" s="226"/>
      <c r="DHQ55" s="227"/>
      <c r="DHR55" s="223"/>
      <c r="DHS55" s="224"/>
      <c r="DHT55" s="464"/>
      <c r="DHU55" s="464"/>
      <c r="DHV55" s="464"/>
      <c r="DHW55" s="225"/>
      <c r="DHX55" s="226"/>
      <c r="DHY55" s="227"/>
      <c r="DHZ55" s="223"/>
      <c r="DIA55" s="224"/>
      <c r="DIB55" s="464"/>
      <c r="DIC55" s="464"/>
      <c r="DID55" s="464"/>
      <c r="DIE55" s="225"/>
      <c r="DIF55" s="226"/>
      <c r="DIG55" s="227"/>
      <c r="DIH55" s="223"/>
      <c r="DII55" s="224"/>
      <c r="DIJ55" s="464"/>
      <c r="DIK55" s="464"/>
      <c r="DIL55" s="464"/>
      <c r="DIM55" s="225"/>
      <c r="DIN55" s="226"/>
      <c r="DIO55" s="227"/>
      <c r="DIP55" s="223"/>
      <c r="DIQ55" s="224"/>
      <c r="DIR55" s="464"/>
      <c r="DIS55" s="464"/>
      <c r="DIT55" s="464"/>
      <c r="DIU55" s="225"/>
      <c r="DIV55" s="226"/>
      <c r="DIW55" s="227"/>
      <c r="DIX55" s="223"/>
      <c r="DIY55" s="224"/>
      <c r="DIZ55" s="464"/>
      <c r="DJA55" s="464"/>
      <c r="DJB55" s="464"/>
      <c r="DJC55" s="225"/>
      <c r="DJD55" s="226"/>
      <c r="DJE55" s="227"/>
      <c r="DJF55" s="223"/>
      <c r="DJG55" s="224"/>
      <c r="DJH55" s="464"/>
      <c r="DJI55" s="464"/>
      <c r="DJJ55" s="464"/>
      <c r="DJK55" s="225"/>
      <c r="DJL55" s="226"/>
      <c r="DJM55" s="227"/>
      <c r="DJN55" s="223"/>
      <c r="DJO55" s="224"/>
      <c r="DJP55" s="464"/>
      <c r="DJQ55" s="464"/>
      <c r="DJR55" s="464"/>
      <c r="DJS55" s="225"/>
      <c r="DJT55" s="226"/>
      <c r="DJU55" s="227"/>
      <c r="DJV55" s="223"/>
      <c r="DJW55" s="224"/>
      <c r="DJX55" s="464"/>
      <c r="DJY55" s="464"/>
      <c r="DJZ55" s="464"/>
      <c r="DKA55" s="225"/>
      <c r="DKB55" s="226"/>
      <c r="DKC55" s="227"/>
      <c r="DKD55" s="223"/>
      <c r="DKE55" s="224"/>
      <c r="DKF55" s="464"/>
      <c r="DKG55" s="464"/>
      <c r="DKH55" s="464"/>
      <c r="DKI55" s="225"/>
      <c r="DKJ55" s="226"/>
      <c r="DKK55" s="227"/>
      <c r="DKL55" s="223"/>
      <c r="DKM55" s="224"/>
      <c r="DKN55" s="464"/>
      <c r="DKO55" s="464"/>
      <c r="DKP55" s="464"/>
      <c r="DKQ55" s="225"/>
      <c r="DKR55" s="226"/>
      <c r="DKS55" s="227"/>
      <c r="DKT55" s="223"/>
      <c r="DKU55" s="224"/>
      <c r="DKV55" s="464"/>
      <c r="DKW55" s="464"/>
      <c r="DKX55" s="464"/>
      <c r="DKY55" s="225"/>
      <c r="DKZ55" s="226"/>
      <c r="DLA55" s="227"/>
      <c r="DLB55" s="223"/>
      <c r="DLC55" s="224"/>
      <c r="DLD55" s="464"/>
      <c r="DLE55" s="464"/>
      <c r="DLF55" s="464"/>
      <c r="DLG55" s="225"/>
      <c r="DLH55" s="226"/>
      <c r="DLI55" s="227"/>
      <c r="DLJ55" s="223"/>
      <c r="DLK55" s="224"/>
      <c r="DLL55" s="464"/>
      <c r="DLM55" s="464"/>
      <c r="DLN55" s="464"/>
      <c r="DLO55" s="225"/>
      <c r="DLP55" s="226"/>
      <c r="DLQ55" s="227"/>
      <c r="DLR55" s="223"/>
      <c r="DLS55" s="224"/>
      <c r="DLT55" s="464"/>
      <c r="DLU55" s="464"/>
      <c r="DLV55" s="464"/>
      <c r="DLW55" s="225"/>
      <c r="DLX55" s="226"/>
      <c r="DLY55" s="227"/>
      <c r="DLZ55" s="223"/>
      <c r="DMA55" s="224"/>
      <c r="DMB55" s="464"/>
      <c r="DMC55" s="464"/>
      <c r="DMD55" s="464"/>
      <c r="DME55" s="225"/>
      <c r="DMF55" s="226"/>
      <c r="DMG55" s="227"/>
      <c r="DMH55" s="223"/>
      <c r="DMI55" s="224"/>
      <c r="DMJ55" s="464"/>
      <c r="DMK55" s="464"/>
      <c r="DML55" s="464"/>
      <c r="DMM55" s="225"/>
      <c r="DMN55" s="226"/>
      <c r="DMO55" s="227"/>
      <c r="DMP55" s="223"/>
      <c r="DMQ55" s="224"/>
      <c r="DMR55" s="464"/>
      <c r="DMS55" s="464"/>
      <c r="DMT55" s="464"/>
      <c r="DMU55" s="225"/>
      <c r="DMV55" s="226"/>
      <c r="DMW55" s="227"/>
      <c r="DMX55" s="223"/>
      <c r="DMY55" s="224"/>
      <c r="DMZ55" s="464"/>
      <c r="DNA55" s="464"/>
      <c r="DNB55" s="464"/>
      <c r="DNC55" s="225"/>
      <c r="DND55" s="226"/>
      <c r="DNE55" s="227"/>
      <c r="DNF55" s="223"/>
      <c r="DNG55" s="224"/>
      <c r="DNH55" s="464"/>
      <c r="DNI55" s="464"/>
      <c r="DNJ55" s="464"/>
      <c r="DNK55" s="225"/>
      <c r="DNL55" s="226"/>
      <c r="DNM55" s="227"/>
      <c r="DNN55" s="223"/>
      <c r="DNO55" s="224"/>
      <c r="DNP55" s="464"/>
      <c r="DNQ55" s="464"/>
      <c r="DNR55" s="464"/>
      <c r="DNS55" s="225"/>
      <c r="DNT55" s="226"/>
      <c r="DNU55" s="227"/>
      <c r="DNV55" s="223"/>
      <c r="DNW55" s="224"/>
      <c r="DNX55" s="464"/>
      <c r="DNY55" s="464"/>
      <c r="DNZ55" s="464"/>
      <c r="DOA55" s="225"/>
      <c r="DOB55" s="226"/>
      <c r="DOC55" s="227"/>
      <c r="DOD55" s="223"/>
      <c r="DOE55" s="224"/>
      <c r="DOF55" s="464"/>
      <c r="DOG55" s="464"/>
      <c r="DOH55" s="464"/>
      <c r="DOI55" s="225"/>
      <c r="DOJ55" s="226"/>
      <c r="DOK55" s="227"/>
      <c r="DOL55" s="223"/>
      <c r="DOM55" s="224"/>
      <c r="DON55" s="464"/>
      <c r="DOO55" s="464"/>
      <c r="DOP55" s="464"/>
      <c r="DOQ55" s="225"/>
      <c r="DOR55" s="226"/>
      <c r="DOS55" s="227"/>
      <c r="DOT55" s="223"/>
      <c r="DOU55" s="224"/>
      <c r="DOV55" s="464"/>
      <c r="DOW55" s="464"/>
      <c r="DOX55" s="464"/>
      <c r="DOY55" s="225"/>
      <c r="DOZ55" s="226"/>
      <c r="DPA55" s="227"/>
      <c r="DPB55" s="223"/>
      <c r="DPC55" s="224"/>
      <c r="DPD55" s="464"/>
      <c r="DPE55" s="464"/>
      <c r="DPF55" s="464"/>
      <c r="DPG55" s="225"/>
      <c r="DPH55" s="226"/>
      <c r="DPI55" s="227"/>
      <c r="DPJ55" s="223"/>
      <c r="DPK55" s="224"/>
      <c r="DPL55" s="464"/>
      <c r="DPM55" s="464"/>
      <c r="DPN55" s="464"/>
      <c r="DPO55" s="225"/>
      <c r="DPP55" s="226"/>
      <c r="DPQ55" s="227"/>
      <c r="DPR55" s="223"/>
      <c r="DPS55" s="224"/>
      <c r="DPT55" s="464"/>
      <c r="DPU55" s="464"/>
      <c r="DPV55" s="464"/>
      <c r="DPW55" s="225"/>
      <c r="DPX55" s="226"/>
      <c r="DPY55" s="227"/>
      <c r="DPZ55" s="223"/>
      <c r="DQA55" s="224"/>
      <c r="DQB55" s="464"/>
      <c r="DQC55" s="464"/>
      <c r="DQD55" s="464"/>
      <c r="DQE55" s="225"/>
      <c r="DQF55" s="226"/>
      <c r="DQG55" s="227"/>
      <c r="DQH55" s="223"/>
      <c r="DQI55" s="224"/>
      <c r="DQJ55" s="464"/>
      <c r="DQK55" s="464"/>
      <c r="DQL55" s="464"/>
      <c r="DQM55" s="225"/>
      <c r="DQN55" s="226"/>
      <c r="DQO55" s="227"/>
      <c r="DQP55" s="223"/>
      <c r="DQQ55" s="224"/>
      <c r="DQR55" s="464"/>
      <c r="DQS55" s="464"/>
      <c r="DQT55" s="464"/>
      <c r="DQU55" s="225"/>
      <c r="DQV55" s="226"/>
      <c r="DQW55" s="227"/>
      <c r="DQX55" s="223"/>
      <c r="DQY55" s="224"/>
      <c r="DQZ55" s="464"/>
      <c r="DRA55" s="464"/>
      <c r="DRB55" s="464"/>
      <c r="DRC55" s="225"/>
      <c r="DRD55" s="226"/>
      <c r="DRE55" s="227"/>
      <c r="DRF55" s="223"/>
      <c r="DRG55" s="224"/>
      <c r="DRH55" s="464"/>
      <c r="DRI55" s="464"/>
      <c r="DRJ55" s="464"/>
      <c r="DRK55" s="225"/>
      <c r="DRL55" s="226"/>
      <c r="DRM55" s="227"/>
      <c r="DRN55" s="223"/>
      <c r="DRO55" s="224"/>
      <c r="DRP55" s="464"/>
      <c r="DRQ55" s="464"/>
      <c r="DRR55" s="464"/>
      <c r="DRS55" s="225"/>
      <c r="DRT55" s="226"/>
      <c r="DRU55" s="227"/>
      <c r="DRV55" s="223"/>
      <c r="DRW55" s="224"/>
      <c r="DRX55" s="464"/>
      <c r="DRY55" s="464"/>
      <c r="DRZ55" s="464"/>
      <c r="DSA55" s="225"/>
      <c r="DSB55" s="226"/>
      <c r="DSC55" s="227"/>
      <c r="DSD55" s="223"/>
      <c r="DSE55" s="224"/>
      <c r="DSF55" s="464"/>
      <c r="DSG55" s="464"/>
      <c r="DSH55" s="464"/>
      <c r="DSI55" s="225"/>
      <c r="DSJ55" s="226"/>
      <c r="DSK55" s="227"/>
      <c r="DSL55" s="223"/>
      <c r="DSM55" s="224"/>
      <c r="DSN55" s="464"/>
      <c r="DSO55" s="464"/>
      <c r="DSP55" s="464"/>
      <c r="DSQ55" s="225"/>
      <c r="DSR55" s="226"/>
      <c r="DSS55" s="227"/>
      <c r="DST55" s="223"/>
      <c r="DSU55" s="224"/>
      <c r="DSV55" s="464"/>
      <c r="DSW55" s="464"/>
      <c r="DSX55" s="464"/>
      <c r="DSY55" s="225"/>
      <c r="DSZ55" s="226"/>
      <c r="DTA55" s="227"/>
      <c r="DTB55" s="223"/>
      <c r="DTC55" s="224"/>
      <c r="DTD55" s="464"/>
      <c r="DTE55" s="464"/>
      <c r="DTF55" s="464"/>
      <c r="DTG55" s="225"/>
      <c r="DTH55" s="226"/>
      <c r="DTI55" s="227"/>
      <c r="DTJ55" s="223"/>
      <c r="DTK55" s="224"/>
      <c r="DTL55" s="464"/>
      <c r="DTM55" s="464"/>
      <c r="DTN55" s="464"/>
      <c r="DTO55" s="225"/>
      <c r="DTP55" s="226"/>
      <c r="DTQ55" s="227"/>
      <c r="DTR55" s="223"/>
      <c r="DTS55" s="224"/>
      <c r="DTT55" s="464"/>
      <c r="DTU55" s="464"/>
      <c r="DTV55" s="464"/>
      <c r="DTW55" s="225"/>
      <c r="DTX55" s="226"/>
      <c r="DTY55" s="227"/>
      <c r="DTZ55" s="223"/>
      <c r="DUA55" s="224"/>
      <c r="DUB55" s="464"/>
      <c r="DUC55" s="464"/>
      <c r="DUD55" s="464"/>
      <c r="DUE55" s="225"/>
      <c r="DUF55" s="226"/>
      <c r="DUG55" s="227"/>
      <c r="DUH55" s="223"/>
      <c r="DUI55" s="224"/>
      <c r="DUJ55" s="464"/>
      <c r="DUK55" s="464"/>
      <c r="DUL55" s="464"/>
      <c r="DUM55" s="225"/>
      <c r="DUN55" s="226"/>
      <c r="DUO55" s="227"/>
      <c r="DUP55" s="223"/>
      <c r="DUQ55" s="224"/>
      <c r="DUR55" s="464"/>
      <c r="DUS55" s="464"/>
      <c r="DUT55" s="464"/>
      <c r="DUU55" s="225"/>
      <c r="DUV55" s="226"/>
      <c r="DUW55" s="227"/>
      <c r="DUX55" s="223"/>
      <c r="DUY55" s="224"/>
      <c r="DUZ55" s="464"/>
      <c r="DVA55" s="464"/>
      <c r="DVB55" s="464"/>
      <c r="DVC55" s="225"/>
      <c r="DVD55" s="226"/>
      <c r="DVE55" s="227"/>
      <c r="DVF55" s="223"/>
      <c r="DVG55" s="224"/>
      <c r="DVH55" s="464"/>
      <c r="DVI55" s="464"/>
      <c r="DVJ55" s="464"/>
      <c r="DVK55" s="225"/>
      <c r="DVL55" s="226"/>
      <c r="DVM55" s="227"/>
      <c r="DVN55" s="223"/>
      <c r="DVO55" s="224"/>
      <c r="DVP55" s="464"/>
      <c r="DVQ55" s="464"/>
      <c r="DVR55" s="464"/>
      <c r="DVS55" s="225"/>
      <c r="DVT55" s="226"/>
      <c r="DVU55" s="227"/>
      <c r="DVV55" s="223"/>
      <c r="DVW55" s="224"/>
      <c r="DVX55" s="464"/>
      <c r="DVY55" s="464"/>
      <c r="DVZ55" s="464"/>
      <c r="DWA55" s="225"/>
      <c r="DWB55" s="226"/>
      <c r="DWC55" s="227"/>
      <c r="DWD55" s="223"/>
      <c r="DWE55" s="224"/>
      <c r="DWF55" s="464"/>
      <c r="DWG55" s="464"/>
      <c r="DWH55" s="464"/>
      <c r="DWI55" s="225"/>
      <c r="DWJ55" s="226"/>
      <c r="DWK55" s="227"/>
      <c r="DWL55" s="223"/>
      <c r="DWM55" s="224"/>
      <c r="DWN55" s="464"/>
      <c r="DWO55" s="464"/>
      <c r="DWP55" s="464"/>
      <c r="DWQ55" s="225"/>
      <c r="DWR55" s="226"/>
      <c r="DWS55" s="227"/>
      <c r="DWT55" s="223"/>
      <c r="DWU55" s="224"/>
      <c r="DWV55" s="464"/>
      <c r="DWW55" s="464"/>
      <c r="DWX55" s="464"/>
      <c r="DWY55" s="225"/>
      <c r="DWZ55" s="226"/>
      <c r="DXA55" s="227"/>
      <c r="DXB55" s="223"/>
      <c r="DXC55" s="224"/>
      <c r="DXD55" s="464"/>
      <c r="DXE55" s="464"/>
      <c r="DXF55" s="464"/>
      <c r="DXG55" s="225"/>
      <c r="DXH55" s="226"/>
      <c r="DXI55" s="227"/>
      <c r="DXJ55" s="223"/>
      <c r="DXK55" s="224"/>
      <c r="DXL55" s="464"/>
      <c r="DXM55" s="464"/>
      <c r="DXN55" s="464"/>
      <c r="DXO55" s="225"/>
      <c r="DXP55" s="226"/>
      <c r="DXQ55" s="227"/>
      <c r="DXR55" s="223"/>
      <c r="DXS55" s="224"/>
      <c r="DXT55" s="464"/>
      <c r="DXU55" s="464"/>
      <c r="DXV55" s="464"/>
      <c r="DXW55" s="225"/>
      <c r="DXX55" s="226"/>
      <c r="DXY55" s="227"/>
      <c r="DXZ55" s="223"/>
      <c r="DYA55" s="224"/>
      <c r="DYB55" s="464"/>
      <c r="DYC55" s="464"/>
      <c r="DYD55" s="464"/>
      <c r="DYE55" s="225"/>
      <c r="DYF55" s="226"/>
      <c r="DYG55" s="227"/>
      <c r="DYH55" s="223"/>
      <c r="DYI55" s="224"/>
      <c r="DYJ55" s="464"/>
      <c r="DYK55" s="464"/>
      <c r="DYL55" s="464"/>
      <c r="DYM55" s="225"/>
      <c r="DYN55" s="226"/>
      <c r="DYO55" s="227"/>
      <c r="DYP55" s="223"/>
      <c r="DYQ55" s="224"/>
      <c r="DYR55" s="464"/>
      <c r="DYS55" s="464"/>
      <c r="DYT55" s="464"/>
      <c r="DYU55" s="225"/>
      <c r="DYV55" s="226"/>
      <c r="DYW55" s="227"/>
      <c r="DYX55" s="223"/>
      <c r="DYY55" s="224"/>
      <c r="DYZ55" s="464"/>
      <c r="DZA55" s="464"/>
      <c r="DZB55" s="464"/>
      <c r="DZC55" s="225"/>
      <c r="DZD55" s="226"/>
      <c r="DZE55" s="227"/>
      <c r="DZF55" s="223"/>
      <c r="DZG55" s="224"/>
      <c r="DZH55" s="464"/>
      <c r="DZI55" s="464"/>
      <c r="DZJ55" s="464"/>
      <c r="DZK55" s="225"/>
      <c r="DZL55" s="226"/>
      <c r="DZM55" s="227"/>
      <c r="DZN55" s="223"/>
      <c r="DZO55" s="224"/>
      <c r="DZP55" s="464"/>
      <c r="DZQ55" s="464"/>
      <c r="DZR55" s="464"/>
      <c r="DZS55" s="225"/>
      <c r="DZT55" s="226"/>
      <c r="DZU55" s="227"/>
      <c r="DZV55" s="223"/>
      <c r="DZW55" s="224"/>
      <c r="DZX55" s="464"/>
      <c r="DZY55" s="464"/>
      <c r="DZZ55" s="464"/>
      <c r="EAA55" s="225"/>
      <c r="EAB55" s="226"/>
      <c r="EAC55" s="227"/>
      <c r="EAD55" s="223"/>
      <c r="EAE55" s="224"/>
      <c r="EAF55" s="464"/>
      <c r="EAG55" s="464"/>
      <c r="EAH55" s="464"/>
      <c r="EAI55" s="225"/>
      <c r="EAJ55" s="226"/>
      <c r="EAK55" s="227"/>
      <c r="EAL55" s="223"/>
      <c r="EAM55" s="224"/>
      <c r="EAN55" s="464"/>
      <c r="EAO55" s="464"/>
      <c r="EAP55" s="464"/>
      <c r="EAQ55" s="225"/>
      <c r="EAR55" s="226"/>
      <c r="EAS55" s="227"/>
      <c r="EAT55" s="223"/>
      <c r="EAU55" s="224"/>
      <c r="EAV55" s="464"/>
      <c r="EAW55" s="464"/>
      <c r="EAX55" s="464"/>
      <c r="EAY55" s="225"/>
      <c r="EAZ55" s="226"/>
      <c r="EBA55" s="227"/>
      <c r="EBB55" s="223"/>
      <c r="EBC55" s="224"/>
      <c r="EBD55" s="464"/>
      <c r="EBE55" s="464"/>
      <c r="EBF55" s="464"/>
      <c r="EBG55" s="225"/>
      <c r="EBH55" s="226"/>
      <c r="EBI55" s="227"/>
      <c r="EBJ55" s="223"/>
      <c r="EBK55" s="224"/>
      <c r="EBL55" s="464"/>
      <c r="EBM55" s="464"/>
      <c r="EBN55" s="464"/>
      <c r="EBO55" s="225"/>
      <c r="EBP55" s="226"/>
      <c r="EBQ55" s="227"/>
      <c r="EBR55" s="223"/>
      <c r="EBS55" s="224"/>
      <c r="EBT55" s="464"/>
      <c r="EBU55" s="464"/>
      <c r="EBV55" s="464"/>
      <c r="EBW55" s="225"/>
      <c r="EBX55" s="226"/>
      <c r="EBY55" s="227"/>
      <c r="EBZ55" s="223"/>
      <c r="ECA55" s="224"/>
      <c r="ECB55" s="464"/>
      <c r="ECC55" s="464"/>
      <c r="ECD55" s="464"/>
      <c r="ECE55" s="225"/>
      <c r="ECF55" s="226"/>
      <c r="ECG55" s="227"/>
      <c r="ECH55" s="223"/>
      <c r="ECI55" s="224"/>
      <c r="ECJ55" s="464"/>
      <c r="ECK55" s="464"/>
      <c r="ECL55" s="464"/>
      <c r="ECM55" s="225"/>
      <c r="ECN55" s="226"/>
      <c r="ECO55" s="227"/>
      <c r="ECP55" s="223"/>
      <c r="ECQ55" s="224"/>
      <c r="ECR55" s="464"/>
      <c r="ECS55" s="464"/>
      <c r="ECT55" s="464"/>
      <c r="ECU55" s="225"/>
      <c r="ECV55" s="226"/>
      <c r="ECW55" s="227"/>
      <c r="ECX55" s="223"/>
      <c r="ECY55" s="224"/>
      <c r="ECZ55" s="464"/>
      <c r="EDA55" s="464"/>
      <c r="EDB55" s="464"/>
      <c r="EDC55" s="225"/>
      <c r="EDD55" s="226"/>
      <c r="EDE55" s="227"/>
      <c r="EDF55" s="223"/>
      <c r="EDG55" s="224"/>
      <c r="EDH55" s="464"/>
      <c r="EDI55" s="464"/>
      <c r="EDJ55" s="464"/>
      <c r="EDK55" s="225"/>
      <c r="EDL55" s="226"/>
      <c r="EDM55" s="227"/>
      <c r="EDN55" s="223"/>
      <c r="EDO55" s="224"/>
      <c r="EDP55" s="464"/>
      <c r="EDQ55" s="464"/>
      <c r="EDR55" s="464"/>
      <c r="EDS55" s="225"/>
      <c r="EDT55" s="226"/>
      <c r="EDU55" s="227"/>
      <c r="EDV55" s="223"/>
      <c r="EDW55" s="224"/>
      <c r="EDX55" s="464"/>
      <c r="EDY55" s="464"/>
      <c r="EDZ55" s="464"/>
      <c r="EEA55" s="225"/>
      <c r="EEB55" s="226"/>
      <c r="EEC55" s="227"/>
      <c r="EED55" s="223"/>
      <c r="EEE55" s="224"/>
      <c r="EEF55" s="464"/>
      <c r="EEG55" s="464"/>
      <c r="EEH55" s="464"/>
      <c r="EEI55" s="225"/>
      <c r="EEJ55" s="226"/>
      <c r="EEK55" s="227"/>
      <c r="EEL55" s="223"/>
      <c r="EEM55" s="224"/>
      <c r="EEN55" s="464"/>
      <c r="EEO55" s="464"/>
      <c r="EEP55" s="464"/>
      <c r="EEQ55" s="225"/>
      <c r="EER55" s="226"/>
      <c r="EES55" s="227"/>
      <c r="EET55" s="223"/>
      <c r="EEU55" s="224"/>
      <c r="EEV55" s="464"/>
      <c r="EEW55" s="464"/>
      <c r="EEX55" s="464"/>
      <c r="EEY55" s="225"/>
      <c r="EEZ55" s="226"/>
      <c r="EFA55" s="227"/>
      <c r="EFB55" s="223"/>
      <c r="EFC55" s="224"/>
      <c r="EFD55" s="464"/>
      <c r="EFE55" s="464"/>
      <c r="EFF55" s="464"/>
      <c r="EFG55" s="225"/>
      <c r="EFH55" s="226"/>
      <c r="EFI55" s="227"/>
      <c r="EFJ55" s="223"/>
      <c r="EFK55" s="224"/>
      <c r="EFL55" s="464"/>
      <c r="EFM55" s="464"/>
      <c r="EFN55" s="464"/>
      <c r="EFO55" s="225"/>
      <c r="EFP55" s="226"/>
      <c r="EFQ55" s="227"/>
      <c r="EFR55" s="223"/>
      <c r="EFS55" s="224"/>
      <c r="EFT55" s="464"/>
      <c r="EFU55" s="464"/>
      <c r="EFV55" s="464"/>
      <c r="EFW55" s="225"/>
      <c r="EFX55" s="226"/>
      <c r="EFY55" s="227"/>
      <c r="EFZ55" s="223"/>
      <c r="EGA55" s="224"/>
      <c r="EGB55" s="464"/>
      <c r="EGC55" s="464"/>
      <c r="EGD55" s="464"/>
      <c r="EGE55" s="225"/>
      <c r="EGF55" s="226"/>
      <c r="EGG55" s="227"/>
      <c r="EGH55" s="223"/>
      <c r="EGI55" s="224"/>
      <c r="EGJ55" s="464"/>
      <c r="EGK55" s="464"/>
      <c r="EGL55" s="464"/>
      <c r="EGM55" s="225"/>
      <c r="EGN55" s="226"/>
      <c r="EGO55" s="227"/>
      <c r="EGP55" s="223"/>
      <c r="EGQ55" s="224"/>
      <c r="EGR55" s="464"/>
      <c r="EGS55" s="464"/>
      <c r="EGT55" s="464"/>
      <c r="EGU55" s="225"/>
      <c r="EGV55" s="226"/>
      <c r="EGW55" s="227"/>
      <c r="EGX55" s="223"/>
      <c r="EGY55" s="224"/>
      <c r="EGZ55" s="464"/>
      <c r="EHA55" s="464"/>
      <c r="EHB55" s="464"/>
      <c r="EHC55" s="225"/>
      <c r="EHD55" s="226"/>
      <c r="EHE55" s="227"/>
      <c r="EHF55" s="223"/>
      <c r="EHG55" s="224"/>
      <c r="EHH55" s="464"/>
      <c r="EHI55" s="464"/>
      <c r="EHJ55" s="464"/>
      <c r="EHK55" s="225"/>
      <c r="EHL55" s="226"/>
      <c r="EHM55" s="227"/>
      <c r="EHN55" s="223"/>
      <c r="EHO55" s="224"/>
      <c r="EHP55" s="464"/>
      <c r="EHQ55" s="464"/>
      <c r="EHR55" s="464"/>
      <c r="EHS55" s="225"/>
      <c r="EHT55" s="226"/>
      <c r="EHU55" s="227"/>
      <c r="EHV55" s="223"/>
      <c r="EHW55" s="224"/>
      <c r="EHX55" s="464"/>
      <c r="EHY55" s="464"/>
      <c r="EHZ55" s="464"/>
      <c r="EIA55" s="225"/>
      <c r="EIB55" s="226"/>
      <c r="EIC55" s="227"/>
      <c r="EID55" s="223"/>
      <c r="EIE55" s="224"/>
      <c r="EIF55" s="464"/>
      <c r="EIG55" s="464"/>
      <c r="EIH55" s="464"/>
      <c r="EII55" s="225"/>
      <c r="EIJ55" s="226"/>
      <c r="EIK55" s="227"/>
      <c r="EIL55" s="223"/>
      <c r="EIM55" s="224"/>
      <c r="EIN55" s="464"/>
      <c r="EIO55" s="464"/>
      <c r="EIP55" s="464"/>
      <c r="EIQ55" s="225"/>
      <c r="EIR55" s="226"/>
      <c r="EIS55" s="227"/>
      <c r="EIT55" s="223"/>
      <c r="EIU55" s="224"/>
      <c r="EIV55" s="464"/>
      <c r="EIW55" s="464"/>
      <c r="EIX55" s="464"/>
      <c r="EIY55" s="225"/>
      <c r="EIZ55" s="226"/>
      <c r="EJA55" s="227"/>
      <c r="EJB55" s="223"/>
      <c r="EJC55" s="224"/>
      <c r="EJD55" s="464"/>
      <c r="EJE55" s="464"/>
      <c r="EJF55" s="464"/>
      <c r="EJG55" s="225"/>
      <c r="EJH55" s="226"/>
      <c r="EJI55" s="227"/>
      <c r="EJJ55" s="223"/>
      <c r="EJK55" s="224"/>
      <c r="EJL55" s="464"/>
      <c r="EJM55" s="464"/>
      <c r="EJN55" s="464"/>
      <c r="EJO55" s="225"/>
      <c r="EJP55" s="226"/>
      <c r="EJQ55" s="227"/>
      <c r="EJR55" s="223"/>
      <c r="EJS55" s="224"/>
      <c r="EJT55" s="464"/>
      <c r="EJU55" s="464"/>
      <c r="EJV55" s="464"/>
      <c r="EJW55" s="225"/>
      <c r="EJX55" s="226"/>
      <c r="EJY55" s="227"/>
      <c r="EJZ55" s="223"/>
      <c r="EKA55" s="224"/>
      <c r="EKB55" s="464"/>
      <c r="EKC55" s="464"/>
      <c r="EKD55" s="464"/>
      <c r="EKE55" s="225"/>
      <c r="EKF55" s="226"/>
      <c r="EKG55" s="227"/>
      <c r="EKH55" s="223"/>
      <c r="EKI55" s="224"/>
      <c r="EKJ55" s="464"/>
      <c r="EKK55" s="464"/>
      <c r="EKL55" s="464"/>
      <c r="EKM55" s="225"/>
      <c r="EKN55" s="226"/>
      <c r="EKO55" s="227"/>
      <c r="EKP55" s="223"/>
      <c r="EKQ55" s="224"/>
      <c r="EKR55" s="464"/>
      <c r="EKS55" s="464"/>
      <c r="EKT55" s="464"/>
      <c r="EKU55" s="225"/>
      <c r="EKV55" s="226"/>
      <c r="EKW55" s="227"/>
      <c r="EKX55" s="223"/>
      <c r="EKY55" s="224"/>
      <c r="EKZ55" s="464"/>
      <c r="ELA55" s="464"/>
      <c r="ELB55" s="464"/>
      <c r="ELC55" s="225"/>
      <c r="ELD55" s="226"/>
      <c r="ELE55" s="227"/>
      <c r="ELF55" s="223"/>
      <c r="ELG55" s="224"/>
      <c r="ELH55" s="464"/>
      <c r="ELI55" s="464"/>
      <c r="ELJ55" s="464"/>
      <c r="ELK55" s="225"/>
      <c r="ELL55" s="226"/>
      <c r="ELM55" s="227"/>
      <c r="ELN55" s="223"/>
      <c r="ELO55" s="224"/>
      <c r="ELP55" s="464"/>
      <c r="ELQ55" s="464"/>
      <c r="ELR55" s="464"/>
      <c r="ELS55" s="225"/>
      <c r="ELT55" s="226"/>
      <c r="ELU55" s="227"/>
      <c r="ELV55" s="223"/>
      <c r="ELW55" s="224"/>
      <c r="ELX55" s="464"/>
      <c r="ELY55" s="464"/>
      <c r="ELZ55" s="464"/>
      <c r="EMA55" s="225"/>
      <c r="EMB55" s="226"/>
      <c r="EMC55" s="227"/>
      <c r="EMD55" s="223"/>
      <c r="EME55" s="224"/>
      <c r="EMF55" s="464"/>
      <c r="EMG55" s="464"/>
      <c r="EMH55" s="464"/>
      <c r="EMI55" s="225"/>
      <c r="EMJ55" s="226"/>
      <c r="EMK55" s="227"/>
      <c r="EML55" s="223"/>
      <c r="EMM55" s="224"/>
      <c r="EMN55" s="464"/>
      <c r="EMO55" s="464"/>
      <c r="EMP55" s="464"/>
      <c r="EMQ55" s="225"/>
      <c r="EMR55" s="226"/>
      <c r="EMS55" s="227"/>
      <c r="EMT55" s="223"/>
      <c r="EMU55" s="224"/>
      <c r="EMV55" s="464"/>
      <c r="EMW55" s="464"/>
      <c r="EMX55" s="464"/>
      <c r="EMY55" s="225"/>
      <c r="EMZ55" s="226"/>
      <c r="ENA55" s="227"/>
      <c r="ENB55" s="223"/>
      <c r="ENC55" s="224"/>
      <c r="END55" s="464"/>
      <c r="ENE55" s="464"/>
      <c r="ENF55" s="464"/>
      <c r="ENG55" s="225"/>
      <c r="ENH55" s="226"/>
      <c r="ENI55" s="227"/>
      <c r="ENJ55" s="223"/>
      <c r="ENK55" s="224"/>
      <c r="ENL55" s="464"/>
      <c r="ENM55" s="464"/>
      <c r="ENN55" s="464"/>
      <c r="ENO55" s="225"/>
      <c r="ENP55" s="226"/>
      <c r="ENQ55" s="227"/>
      <c r="ENR55" s="223"/>
      <c r="ENS55" s="224"/>
      <c r="ENT55" s="464"/>
      <c r="ENU55" s="464"/>
      <c r="ENV55" s="464"/>
      <c r="ENW55" s="225"/>
      <c r="ENX55" s="226"/>
      <c r="ENY55" s="227"/>
      <c r="ENZ55" s="223"/>
      <c r="EOA55" s="224"/>
      <c r="EOB55" s="464"/>
      <c r="EOC55" s="464"/>
      <c r="EOD55" s="464"/>
      <c r="EOE55" s="225"/>
      <c r="EOF55" s="226"/>
      <c r="EOG55" s="227"/>
      <c r="EOH55" s="223"/>
      <c r="EOI55" s="224"/>
      <c r="EOJ55" s="464"/>
      <c r="EOK55" s="464"/>
      <c r="EOL55" s="464"/>
      <c r="EOM55" s="225"/>
      <c r="EON55" s="226"/>
      <c r="EOO55" s="227"/>
      <c r="EOP55" s="223"/>
      <c r="EOQ55" s="224"/>
      <c r="EOR55" s="464"/>
      <c r="EOS55" s="464"/>
      <c r="EOT55" s="464"/>
      <c r="EOU55" s="225"/>
      <c r="EOV55" s="226"/>
      <c r="EOW55" s="227"/>
      <c r="EOX55" s="223"/>
      <c r="EOY55" s="224"/>
      <c r="EOZ55" s="464"/>
      <c r="EPA55" s="464"/>
      <c r="EPB55" s="464"/>
      <c r="EPC55" s="225"/>
      <c r="EPD55" s="226"/>
      <c r="EPE55" s="227"/>
      <c r="EPF55" s="223"/>
      <c r="EPG55" s="224"/>
      <c r="EPH55" s="464"/>
      <c r="EPI55" s="464"/>
      <c r="EPJ55" s="464"/>
      <c r="EPK55" s="225"/>
      <c r="EPL55" s="226"/>
      <c r="EPM55" s="227"/>
      <c r="EPN55" s="223"/>
      <c r="EPO55" s="224"/>
      <c r="EPP55" s="464"/>
      <c r="EPQ55" s="464"/>
      <c r="EPR55" s="464"/>
      <c r="EPS55" s="225"/>
      <c r="EPT55" s="226"/>
      <c r="EPU55" s="227"/>
      <c r="EPV55" s="223"/>
      <c r="EPW55" s="224"/>
      <c r="EPX55" s="464"/>
      <c r="EPY55" s="464"/>
      <c r="EPZ55" s="464"/>
      <c r="EQA55" s="225"/>
      <c r="EQB55" s="226"/>
      <c r="EQC55" s="227"/>
      <c r="EQD55" s="223"/>
      <c r="EQE55" s="224"/>
      <c r="EQF55" s="464"/>
      <c r="EQG55" s="464"/>
      <c r="EQH55" s="464"/>
      <c r="EQI55" s="225"/>
      <c r="EQJ55" s="226"/>
      <c r="EQK55" s="227"/>
      <c r="EQL55" s="223"/>
      <c r="EQM55" s="224"/>
      <c r="EQN55" s="464"/>
      <c r="EQO55" s="464"/>
      <c r="EQP55" s="464"/>
      <c r="EQQ55" s="225"/>
      <c r="EQR55" s="226"/>
      <c r="EQS55" s="227"/>
      <c r="EQT55" s="223"/>
      <c r="EQU55" s="224"/>
      <c r="EQV55" s="464"/>
      <c r="EQW55" s="464"/>
      <c r="EQX55" s="464"/>
      <c r="EQY55" s="225"/>
      <c r="EQZ55" s="226"/>
      <c r="ERA55" s="227"/>
      <c r="ERB55" s="223"/>
      <c r="ERC55" s="224"/>
      <c r="ERD55" s="464"/>
      <c r="ERE55" s="464"/>
      <c r="ERF55" s="464"/>
      <c r="ERG55" s="225"/>
      <c r="ERH55" s="226"/>
      <c r="ERI55" s="227"/>
      <c r="ERJ55" s="223"/>
      <c r="ERK55" s="224"/>
      <c r="ERL55" s="464"/>
      <c r="ERM55" s="464"/>
      <c r="ERN55" s="464"/>
      <c r="ERO55" s="225"/>
      <c r="ERP55" s="226"/>
      <c r="ERQ55" s="227"/>
      <c r="ERR55" s="223"/>
      <c r="ERS55" s="224"/>
      <c r="ERT55" s="464"/>
      <c r="ERU55" s="464"/>
      <c r="ERV55" s="464"/>
      <c r="ERW55" s="225"/>
      <c r="ERX55" s="226"/>
      <c r="ERY55" s="227"/>
      <c r="ERZ55" s="223"/>
      <c r="ESA55" s="224"/>
      <c r="ESB55" s="464"/>
      <c r="ESC55" s="464"/>
      <c r="ESD55" s="464"/>
      <c r="ESE55" s="225"/>
      <c r="ESF55" s="226"/>
      <c r="ESG55" s="227"/>
      <c r="ESH55" s="223"/>
      <c r="ESI55" s="224"/>
      <c r="ESJ55" s="464"/>
      <c r="ESK55" s="464"/>
      <c r="ESL55" s="464"/>
      <c r="ESM55" s="225"/>
      <c r="ESN55" s="226"/>
      <c r="ESO55" s="227"/>
      <c r="ESP55" s="223"/>
      <c r="ESQ55" s="224"/>
      <c r="ESR55" s="464"/>
      <c r="ESS55" s="464"/>
      <c r="EST55" s="464"/>
      <c r="ESU55" s="225"/>
      <c r="ESV55" s="226"/>
      <c r="ESW55" s="227"/>
      <c r="ESX55" s="223"/>
      <c r="ESY55" s="224"/>
      <c r="ESZ55" s="464"/>
      <c r="ETA55" s="464"/>
      <c r="ETB55" s="464"/>
      <c r="ETC55" s="225"/>
      <c r="ETD55" s="226"/>
      <c r="ETE55" s="227"/>
      <c r="ETF55" s="223"/>
      <c r="ETG55" s="224"/>
      <c r="ETH55" s="464"/>
      <c r="ETI55" s="464"/>
      <c r="ETJ55" s="464"/>
      <c r="ETK55" s="225"/>
      <c r="ETL55" s="226"/>
      <c r="ETM55" s="227"/>
      <c r="ETN55" s="223"/>
      <c r="ETO55" s="224"/>
      <c r="ETP55" s="464"/>
      <c r="ETQ55" s="464"/>
      <c r="ETR55" s="464"/>
      <c r="ETS55" s="225"/>
      <c r="ETT55" s="226"/>
      <c r="ETU55" s="227"/>
      <c r="ETV55" s="223"/>
      <c r="ETW55" s="224"/>
      <c r="ETX55" s="464"/>
      <c r="ETY55" s="464"/>
      <c r="ETZ55" s="464"/>
      <c r="EUA55" s="225"/>
      <c r="EUB55" s="226"/>
      <c r="EUC55" s="227"/>
      <c r="EUD55" s="223"/>
      <c r="EUE55" s="224"/>
      <c r="EUF55" s="464"/>
      <c r="EUG55" s="464"/>
      <c r="EUH55" s="464"/>
      <c r="EUI55" s="225"/>
      <c r="EUJ55" s="226"/>
      <c r="EUK55" s="227"/>
      <c r="EUL55" s="223"/>
      <c r="EUM55" s="224"/>
      <c r="EUN55" s="464"/>
      <c r="EUO55" s="464"/>
      <c r="EUP55" s="464"/>
      <c r="EUQ55" s="225"/>
      <c r="EUR55" s="226"/>
      <c r="EUS55" s="227"/>
      <c r="EUT55" s="223"/>
      <c r="EUU55" s="224"/>
      <c r="EUV55" s="464"/>
      <c r="EUW55" s="464"/>
      <c r="EUX55" s="464"/>
      <c r="EUY55" s="225"/>
      <c r="EUZ55" s="226"/>
      <c r="EVA55" s="227"/>
      <c r="EVB55" s="223"/>
      <c r="EVC55" s="224"/>
      <c r="EVD55" s="464"/>
      <c r="EVE55" s="464"/>
      <c r="EVF55" s="464"/>
      <c r="EVG55" s="225"/>
      <c r="EVH55" s="226"/>
      <c r="EVI55" s="227"/>
      <c r="EVJ55" s="223"/>
      <c r="EVK55" s="224"/>
      <c r="EVL55" s="464"/>
      <c r="EVM55" s="464"/>
      <c r="EVN55" s="464"/>
      <c r="EVO55" s="225"/>
      <c r="EVP55" s="226"/>
      <c r="EVQ55" s="227"/>
      <c r="EVR55" s="223"/>
      <c r="EVS55" s="224"/>
      <c r="EVT55" s="464"/>
      <c r="EVU55" s="464"/>
      <c r="EVV55" s="464"/>
      <c r="EVW55" s="225"/>
      <c r="EVX55" s="226"/>
      <c r="EVY55" s="227"/>
      <c r="EVZ55" s="223"/>
      <c r="EWA55" s="224"/>
      <c r="EWB55" s="464"/>
      <c r="EWC55" s="464"/>
      <c r="EWD55" s="464"/>
      <c r="EWE55" s="225"/>
      <c r="EWF55" s="226"/>
      <c r="EWG55" s="227"/>
      <c r="EWH55" s="223"/>
      <c r="EWI55" s="224"/>
      <c r="EWJ55" s="464"/>
      <c r="EWK55" s="464"/>
      <c r="EWL55" s="464"/>
      <c r="EWM55" s="225"/>
      <c r="EWN55" s="226"/>
      <c r="EWO55" s="227"/>
      <c r="EWP55" s="223"/>
      <c r="EWQ55" s="224"/>
      <c r="EWR55" s="464"/>
      <c r="EWS55" s="464"/>
      <c r="EWT55" s="464"/>
      <c r="EWU55" s="225"/>
      <c r="EWV55" s="226"/>
      <c r="EWW55" s="227"/>
      <c r="EWX55" s="223"/>
      <c r="EWY55" s="224"/>
      <c r="EWZ55" s="464"/>
      <c r="EXA55" s="464"/>
      <c r="EXB55" s="464"/>
      <c r="EXC55" s="225"/>
      <c r="EXD55" s="226"/>
      <c r="EXE55" s="227"/>
      <c r="EXF55" s="223"/>
      <c r="EXG55" s="224"/>
      <c r="EXH55" s="464"/>
      <c r="EXI55" s="464"/>
      <c r="EXJ55" s="464"/>
      <c r="EXK55" s="225"/>
      <c r="EXL55" s="226"/>
      <c r="EXM55" s="227"/>
      <c r="EXN55" s="223"/>
      <c r="EXO55" s="224"/>
      <c r="EXP55" s="464"/>
      <c r="EXQ55" s="464"/>
      <c r="EXR55" s="464"/>
      <c r="EXS55" s="225"/>
      <c r="EXT55" s="226"/>
      <c r="EXU55" s="227"/>
      <c r="EXV55" s="223"/>
      <c r="EXW55" s="224"/>
      <c r="EXX55" s="464"/>
      <c r="EXY55" s="464"/>
      <c r="EXZ55" s="464"/>
      <c r="EYA55" s="225"/>
      <c r="EYB55" s="226"/>
      <c r="EYC55" s="227"/>
      <c r="EYD55" s="223"/>
      <c r="EYE55" s="224"/>
      <c r="EYF55" s="464"/>
      <c r="EYG55" s="464"/>
      <c r="EYH55" s="464"/>
      <c r="EYI55" s="225"/>
      <c r="EYJ55" s="226"/>
      <c r="EYK55" s="227"/>
      <c r="EYL55" s="223"/>
      <c r="EYM55" s="224"/>
      <c r="EYN55" s="464"/>
      <c r="EYO55" s="464"/>
      <c r="EYP55" s="464"/>
      <c r="EYQ55" s="225"/>
      <c r="EYR55" s="226"/>
      <c r="EYS55" s="227"/>
      <c r="EYT55" s="223"/>
      <c r="EYU55" s="224"/>
      <c r="EYV55" s="464"/>
      <c r="EYW55" s="464"/>
      <c r="EYX55" s="464"/>
      <c r="EYY55" s="225"/>
      <c r="EYZ55" s="226"/>
      <c r="EZA55" s="227"/>
      <c r="EZB55" s="223"/>
      <c r="EZC55" s="224"/>
      <c r="EZD55" s="464"/>
      <c r="EZE55" s="464"/>
      <c r="EZF55" s="464"/>
      <c r="EZG55" s="225"/>
      <c r="EZH55" s="226"/>
      <c r="EZI55" s="227"/>
      <c r="EZJ55" s="223"/>
      <c r="EZK55" s="224"/>
      <c r="EZL55" s="464"/>
      <c r="EZM55" s="464"/>
      <c r="EZN55" s="464"/>
      <c r="EZO55" s="225"/>
      <c r="EZP55" s="226"/>
      <c r="EZQ55" s="227"/>
      <c r="EZR55" s="223"/>
      <c r="EZS55" s="224"/>
      <c r="EZT55" s="464"/>
      <c r="EZU55" s="464"/>
      <c r="EZV55" s="464"/>
      <c r="EZW55" s="225"/>
      <c r="EZX55" s="226"/>
      <c r="EZY55" s="227"/>
      <c r="EZZ55" s="223"/>
      <c r="FAA55" s="224"/>
      <c r="FAB55" s="464"/>
      <c r="FAC55" s="464"/>
      <c r="FAD55" s="464"/>
      <c r="FAE55" s="225"/>
      <c r="FAF55" s="226"/>
      <c r="FAG55" s="227"/>
      <c r="FAH55" s="223"/>
      <c r="FAI55" s="224"/>
      <c r="FAJ55" s="464"/>
      <c r="FAK55" s="464"/>
      <c r="FAL55" s="464"/>
      <c r="FAM55" s="225"/>
      <c r="FAN55" s="226"/>
      <c r="FAO55" s="227"/>
      <c r="FAP55" s="223"/>
      <c r="FAQ55" s="224"/>
      <c r="FAR55" s="464"/>
      <c r="FAS55" s="464"/>
      <c r="FAT55" s="464"/>
      <c r="FAU55" s="225"/>
      <c r="FAV55" s="226"/>
      <c r="FAW55" s="227"/>
      <c r="FAX55" s="223"/>
      <c r="FAY55" s="224"/>
      <c r="FAZ55" s="464"/>
      <c r="FBA55" s="464"/>
      <c r="FBB55" s="464"/>
      <c r="FBC55" s="225"/>
      <c r="FBD55" s="226"/>
      <c r="FBE55" s="227"/>
      <c r="FBF55" s="223"/>
      <c r="FBG55" s="224"/>
      <c r="FBH55" s="464"/>
      <c r="FBI55" s="464"/>
      <c r="FBJ55" s="464"/>
      <c r="FBK55" s="225"/>
      <c r="FBL55" s="226"/>
      <c r="FBM55" s="227"/>
      <c r="FBN55" s="223"/>
      <c r="FBO55" s="224"/>
      <c r="FBP55" s="464"/>
      <c r="FBQ55" s="464"/>
      <c r="FBR55" s="464"/>
      <c r="FBS55" s="225"/>
      <c r="FBT55" s="226"/>
      <c r="FBU55" s="227"/>
      <c r="FBV55" s="223"/>
      <c r="FBW55" s="224"/>
      <c r="FBX55" s="464"/>
      <c r="FBY55" s="464"/>
      <c r="FBZ55" s="464"/>
      <c r="FCA55" s="225"/>
      <c r="FCB55" s="226"/>
      <c r="FCC55" s="227"/>
      <c r="FCD55" s="223"/>
      <c r="FCE55" s="224"/>
      <c r="FCF55" s="464"/>
      <c r="FCG55" s="464"/>
      <c r="FCH55" s="464"/>
      <c r="FCI55" s="225"/>
      <c r="FCJ55" s="226"/>
      <c r="FCK55" s="227"/>
      <c r="FCL55" s="223"/>
      <c r="FCM55" s="224"/>
      <c r="FCN55" s="464"/>
      <c r="FCO55" s="464"/>
      <c r="FCP55" s="464"/>
      <c r="FCQ55" s="225"/>
      <c r="FCR55" s="226"/>
      <c r="FCS55" s="227"/>
      <c r="FCT55" s="223"/>
      <c r="FCU55" s="224"/>
      <c r="FCV55" s="464"/>
      <c r="FCW55" s="464"/>
      <c r="FCX55" s="464"/>
      <c r="FCY55" s="225"/>
      <c r="FCZ55" s="226"/>
      <c r="FDA55" s="227"/>
      <c r="FDB55" s="223"/>
      <c r="FDC55" s="224"/>
      <c r="FDD55" s="464"/>
      <c r="FDE55" s="464"/>
      <c r="FDF55" s="464"/>
      <c r="FDG55" s="225"/>
      <c r="FDH55" s="226"/>
      <c r="FDI55" s="227"/>
      <c r="FDJ55" s="223"/>
      <c r="FDK55" s="224"/>
      <c r="FDL55" s="464"/>
      <c r="FDM55" s="464"/>
      <c r="FDN55" s="464"/>
      <c r="FDO55" s="225"/>
      <c r="FDP55" s="226"/>
      <c r="FDQ55" s="227"/>
      <c r="FDR55" s="223"/>
      <c r="FDS55" s="224"/>
      <c r="FDT55" s="464"/>
      <c r="FDU55" s="464"/>
      <c r="FDV55" s="464"/>
      <c r="FDW55" s="225"/>
      <c r="FDX55" s="226"/>
      <c r="FDY55" s="227"/>
      <c r="FDZ55" s="223"/>
      <c r="FEA55" s="224"/>
      <c r="FEB55" s="464"/>
      <c r="FEC55" s="464"/>
      <c r="FED55" s="464"/>
      <c r="FEE55" s="225"/>
      <c r="FEF55" s="226"/>
      <c r="FEG55" s="227"/>
      <c r="FEH55" s="223"/>
      <c r="FEI55" s="224"/>
      <c r="FEJ55" s="464"/>
      <c r="FEK55" s="464"/>
      <c r="FEL55" s="464"/>
      <c r="FEM55" s="225"/>
      <c r="FEN55" s="226"/>
      <c r="FEO55" s="227"/>
      <c r="FEP55" s="223"/>
      <c r="FEQ55" s="224"/>
      <c r="FER55" s="464"/>
      <c r="FES55" s="464"/>
      <c r="FET55" s="464"/>
      <c r="FEU55" s="225"/>
      <c r="FEV55" s="226"/>
      <c r="FEW55" s="227"/>
      <c r="FEX55" s="223"/>
      <c r="FEY55" s="224"/>
      <c r="FEZ55" s="464"/>
      <c r="FFA55" s="464"/>
      <c r="FFB55" s="464"/>
      <c r="FFC55" s="225"/>
      <c r="FFD55" s="226"/>
      <c r="FFE55" s="227"/>
      <c r="FFF55" s="223"/>
      <c r="FFG55" s="224"/>
      <c r="FFH55" s="464"/>
      <c r="FFI55" s="464"/>
      <c r="FFJ55" s="464"/>
      <c r="FFK55" s="225"/>
      <c r="FFL55" s="226"/>
      <c r="FFM55" s="227"/>
      <c r="FFN55" s="223"/>
      <c r="FFO55" s="224"/>
      <c r="FFP55" s="464"/>
      <c r="FFQ55" s="464"/>
      <c r="FFR55" s="464"/>
      <c r="FFS55" s="225"/>
      <c r="FFT55" s="226"/>
      <c r="FFU55" s="227"/>
      <c r="FFV55" s="223"/>
      <c r="FFW55" s="224"/>
      <c r="FFX55" s="464"/>
      <c r="FFY55" s="464"/>
      <c r="FFZ55" s="464"/>
      <c r="FGA55" s="225"/>
      <c r="FGB55" s="226"/>
      <c r="FGC55" s="227"/>
      <c r="FGD55" s="223"/>
      <c r="FGE55" s="224"/>
      <c r="FGF55" s="464"/>
      <c r="FGG55" s="464"/>
      <c r="FGH55" s="464"/>
      <c r="FGI55" s="225"/>
      <c r="FGJ55" s="226"/>
      <c r="FGK55" s="227"/>
      <c r="FGL55" s="223"/>
      <c r="FGM55" s="224"/>
      <c r="FGN55" s="464"/>
      <c r="FGO55" s="464"/>
      <c r="FGP55" s="464"/>
      <c r="FGQ55" s="225"/>
      <c r="FGR55" s="226"/>
      <c r="FGS55" s="227"/>
      <c r="FGT55" s="223"/>
      <c r="FGU55" s="224"/>
      <c r="FGV55" s="464"/>
      <c r="FGW55" s="464"/>
      <c r="FGX55" s="464"/>
      <c r="FGY55" s="225"/>
      <c r="FGZ55" s="226"/>
      <c r="FHA55" s="227"/>
      <c r="FHB55" s="223"/>
      <c r="FHC55" s="224"/>
      <c r="FHD55" s="464"/>
      <c r="FHE55" s="464"/>
      <c r="FHF55" s="464"/>
      <c r="FHG55" s="225"/>
      <c r="FHH55" s="226"/>
      <c r="FHI55" s="227"/>
      <c r="FHJ55" s="223"/>
      <c r="FHK55" s="224"/>
      <c r="FHL55" s="464"/>
      <c r="FHM55" s="464"/>
      <c r="FHN55" s="464"/>
      <c r="FHO55" s="225"/>
      <c r="FHP55" s="226"/>
      <c r="FHQ55" s="227"/>
      <c r="FHR55" s="223"/>
      <c r="FHS55" s="224"/>
      <c r="FHT55" s="464"/>
      <c r="FHU55" s="464"/>
      <c r="FHV55" s="464"/>
      <c r="FHW55" s="225"/>
      <c r="FHX55" s="226"/>
      <c r="FHY55" s="227"/>
      <c r="FHZ55" s="223"/>
      <c r="FIA55" s="224"/>
      <c r="FIB55" s="464"/>
      <c r="FIC55" s="464"/>
      <c r="FID55" s="464"/>
      <c r="FIE55" s="225"/>
      <c r="FIF55" s="226"/>
      <c r="FIG55" s="227"/>
      <c r="FIH55" s="223"/>
      <c r="FII55" s="224"/>
      <c r="FIJ55" s="464"/>
      <c r="FIK55" s="464"/>
      <c r="FIL55" s="464"/>
      <c r="FIM55" s="225"/>
      <c r="FIN55" s="226"/>
      <c r="FIO55" s="227"/>
      <c r="FIP55" s="223"/>
      <c r="FIQ55" s="224"/>
      <c r="FIR55" s="464"/>
      <c r="FIS55" s="464"/>
      <c r="FIT55" s="464"/>
      <c r="FIU55" s="225"/>
      <c r="FIV55" s="226"/>
      <c r="FIW55" s="227"/>
      <c r="FIX55" s="223"/>
      <c r="FIY55" s="224"/>
      <c r="FIZ55" s="464"/>
      <c r="FJA55" s="464"/>
      <c r="FJB55" s="464"/>
      <c r="FJC55" s="225"/>
      <c r="FJD55" s="226"/>
      <c r="FJE55" s="227"/>
      <c r="FJF55" s="223"/>
      <c r="FJG55" s="224"/>
      <c r="FJH55" s="464"/>
      <c r="FJI55" s="464"/>
      <c r="FJJ55" s="464"/>
      <c r="FJK55" s="225"/>
      <c r="FJL55" s="226"/>
      <c r="FJM55" s="227"/>
      <c r="FJN55" s="223"/>
      <c r="FJO55" s="224"/>
      <c r="FJP55" s="464"/>
      <c r="FJQ55" s="464"/>
      <c r="FJR55" s="464"/>
      <c r="FJS55" s="225"/>
      <c r="FJT55" s="226"/>
      <c r="FJU55" s="227"/>
      <c r="FJV55" s="223"/>
      <c r="FJW55" s="224"/>
      <c r="FJX55" s="464"/>
      <c r="FJY55" s="464"/>
      <c r="FJZ55" s="464"/>
      <c r="FKA55" s="225"/>
      <c r="FKB55" s="226"/>
      <c r="FKC55" s="227"/>
      <c r="FKD55" s="223"/>
      <c r="FKE55" s="224"/>
      <c r="FKF55" s="464"/>
      <c r="FKG55" s="464"/>
      <c r="FKH55" s="464"/>
      <c r="FKI55" s="225"/>
      <c r="FKJ55" s="226"/>
      <c r="FKK55" s="227"/>
      <c r="FKL55" s="223"/>
      <c r="FKM55" s="224"/>
      <c r="FKN55" s="464"/>
      <c r="FKO55" s="464"/>
      <c r="FKP55" s="464"/>
      <c r="FKQ55" s="225"/>
      <c r="FKR55" s="226"/>
      <c r="FKS55" s="227"/>
      <c r="FKT55" s="223"/>
      <c r="FKU55" s="224"/>
      <c r="FKV55" s="464"/>
      <c r="FKW55" s="464"/>
      <c r="FKX55" s="464"/>
      <c r="FKY55" s="225"/>
      <c r="FKZ55" s="226"/>
      <c r="FLA55" s="227"/>
      <c r="FLB55" s="223"/>
      <c r="FLC55" s="224"/>
      <c r="FLD55" s="464"/>
      <c r="FLE55" s="464"/>
      <c r="FLF55" s="464"/>
      <c r="FLG55" s="225"/>
      <c r="FLH55" s="226"/>
      <c r="FLI55" s="227"/>
      <c r="FLJ55" s="223"/>
      <c r="FLK55" s="224"/>
      <c r="FLL55" s="464"/>
      <c r="FLM55" s="464"/>
      <c r="FLN55" s="464"/>
      <c r="FLO55" s="225"/>
      <c r="FLP55" s="226"/>
      <c r="FLQ55" s="227"/>
      <c r="FLR55" s="223"/>
      <c r="FLS55" s="224"/>
      <c r="FLT55" s="464"/>
      <c r="FLU55" s="464"/>
      <c r="FLV55" s="464"/>
      <c r="FLW55" s="225"/>
      <c r="FLX55" s="226"/>
      <c r="FLY55" s="227"/>
      <c r="FLZ55" s="223"/>
      <c r="FMA55" s="224"/>
      <c r="FMB55" s="464"/>
      <c r="FMC55" s="464"/>
      <c r="FMD55" s="464"/>
      <c r="FME55" s="225"/>
      <c r="FMF55" s="226"/>
      <c r="FMG55" s="227"/>
      <c r="FMH55" s="223"/>
      <c r="FMI55" s="224"/>
      <c r="FMJ55" s="464"/>
      <c r="FMK55" s="464"/>
      <c r="FML55" s="464"/>
      <c r="FMM55" s="225"/>
      <c r="FMN55" s="226"/>
      <c r="FMO55" s="227"/>
      <c r="FMP55" s="223"/>
      <c r="FMQ55" s="224"/>
      <c r="FMR55" s="464"/>
      <c r="FMS55" s="464"/>
      <c r="FMT55" s="464"/>
      <c r="FMU55" s="225"/>
      <c r="FMV55" s="226"/>
      <c r="FMW55" s="227"/>
      <c r="FMX55" s="223"/>
      <c r="FMY55" s="224"/>
      <c r="FMZ55" s="464"/>
      <c r="FNA55" s="464"/>
      <c r="FNB55" s="464"/>
      <c r="FNC55" s="225"/>
      <c r="FND55" s="226"/>
      <c r="FNE55" s="227"/>
      <c r="FNF55" s="223"/>
      <c r="FNG55" s="224"/>
      <c r="FNH55" s="464"/>
      <c r="FNI55" s="464"/>
      <c r="FNJ55" s="464"/>
      <c r="FNK55" s="225"/>
      <c r="FNL55" s="226"/>
      <c r="FNM55" s="227"/>
      <c r="FNN55" s="223"/>
      <c r="FNO55" s="224"/>
      <c r="FNP55" s="464"/>
      <c r="FNQ55" s="464"/>
      <c r="FNR55" s="464"/>
      <c r="FNS55" s="225"/>
      <c r="FNT55" s="226"/>
      <c r="FNU55" s="227"/>
      <c r="FNV55" s="223"/>
      <c r="FNW55" s="224"/>
      <c r="FNX55" s="464"/>
      <c r="FNY55" s="464"/>
      <c r="FNZ55" s="464"/>
      <c r="FOA55" s="225"/>
      <c r="FOB55" s="226"/>
      <c r="FOC55" s="227"/>
      <c r="FOD55" s="223"/>
      <c r="FOE55" s="224"/>
      <c r="FOF55" s="464"/>
      <c r="FOG55" s="464"/>
      <c r="FOH55" s="464"/>
      <c r="FOI55" s="225"/>
      <c r="FOJ55" s="226"/>
      <c r="FOK55" s="227"/>
      <c r="FOL55" s="223"/>
      <c r="FOM55" s="224"/>
      <c r="FON55" s="464"/>
      <c r="FOO55" s="464"/>
      <c r="FOP55" s="464"/>
      <c r="FOQ55" s="225"/>
      <c r="FOR55" s="226"/>
      <c r="FOS55" s="227"/>
      <c r="FOT55" s="223"/>
      <c r="FOU55" s="224"/>
      <c r="FOV55" s="464"/>
      <c r="FOW55" s="464"/>
      <c r="FOX55" s="464"/>
      <c r="FOY55" s="225"/>
      <c r="FOZ55" s="226"/>
      <c r="FPA55" s="227"/>
      <c r="FPB55" s="223"/>
      <c r="FPC55" s="224"/>
      <c r="FPD55" s="464"/>
      <c r="FPE55" s="464"/>
      <c r="FPF55" s="464"/>
      <c r="FPG55" s="225"/>
      <c r="FPH55" s="226"/>
      <c r="FPI55" s="227"/>
      <c r="FPJ55" s="223"/>
      <c r="FPK55" s="224"/>
      <c r="FPL55" s="464"/>
      <c r="FPM55" s="464"/>
      <c r="FPN55" s="464"/>
      <c r="FPO55" s="225"/>
      <c r="FPP55" s="226"/>
      <c r="FPQ55" s="227"/>
      <c r="FPR55" s="223"/>
      <c r="FPS55" s="224"/>
      <c r="FPT55" s="464"/>
      <c r="FPU55" s="464"/>
      <c r="FPV55" s="464"/>
      <c r="FPW55" s="225"/>
      <c r="FPX55" s="226"/>
      <c r="FPY55" s="227"/>
      <c r="FPZ55" s="223"/>
      <c r="FQA55" s="224"/>
      <c r="FQB55" s="464"/>
      <c r="FQC55" s="464"/>
      <c r="FQD55" s="464"/>
      <c r="FQE55" s="225"/>
      <c r="FQF55" s="226"/>
      <c r="FQG55" s="227"/>
      <c r="FQH55" s="223"/>
      <c r="FQI55" s="224"/>
      <c r="FQJ55" s="464"/>
      <c r="FQK55" s="464"/>
      <c r="FQL55" s="464"/>
      <c r="FQM55" s="225"/>
      <c r="FQN55" s="226"/>
      <c r="FQO55" s="227"/>
      <c r="FQP55" s="223"/>
      <c r="FQQ55" s="224"/>
      <c r="FQR55" s="464"/>
      <c r="FQS55" s="464"/>
      <c r="FQT55" s="464"/>
      <c r="FQU55" s="225"/>
      <c r="FQV55" s="226"/>
      <c r="FQW55" s="227"/>
      <c r="FQX55" s="223"/>
      <c r="FQY55" s="224"/>
      <c r="FQZ55" s="464"/>
      <c r="FRA55" s="464"/>
      <c r="FRB55" s="464"/>
      <c r="FRC55" s="225"/>
      <c r="FRD55" s="226"/>
      <c r="FRE55" s="227"/>
      <c r="FRF55" s="223"/>
      <c r="FRG55" s="224"/>
      <c r="FRH55" s="464"/>
      <c r="FRI55" s="464"/>
      <c r="FRJ55" s="464"/>
      <c r="FRK55" s="225"/>
      <c r="FRL55" s="226"/>
      <c r="FRM55" s="227"/>
      <c r="FRN55" s="223"/>
      <c r="FRO55" s="224"/>
      <c r="FRP55" s="464"/>
      <c r="FRQ55" s="464"/>
      <c r="FRR55" s="464"/>
      <c r="FRS55" s="225"/>
      <c r="FRT55" s="226"/>
      <c r="FRU55" s="227"/>
      <c r="FRV55" s="223"/>
      <c r="FRW55" s="224"/>
      <c r="FRX55" s="464"/>
      <c r="FRY55" s="464"/>
      <c r="FRZ55" s="464"/>
      <c r="FSA55" s="225"/>
      <c r="FSB55" s="226"/>
      <c r="FSC55" s="227"/>
      <c r="FSD55" s="223"/>
      <c r="FSE55" s="224"/>
      <c r="FSF55" s="464"/>
      <c r="FSG55" s="464"/>
      <c r="FSH55" s="464"/>
      <c r="FSI55" s="225"/>
      <c r="FSJ55" s="226"/>
      <c r="FSK55" s="227"/>
      <c r="FSL55" s="223"/>
      <c r="FSM55" s="224"/>
      <c r="FSN55" s="464"/>
      <c r="FSO55" s="464"/>
      <c r="FSP55" s="464"/>
      <c r="FSQ55" s="225"/>
      <c r="FSR55" s="226"/>
      <c r="FSS55" s="227"/>
      <c r="FST55" s="223"/>
      <c r="FSU55" s="224"/>
      <c r="FSV55" s="464"/>
      <c r="FSW55" s="464"/>
      <c r="FSX55" s="464"/>
      <c r="FSY55" s="225"/>
      <c r="FSZ55" s="226"/>
      <c r="FTA55" s="227"/>
      <c r="FTB55" s="223"/>
      <c r="FTC55" s="224"/>
      <c r="FTD55" s="464"/>
      <c r="FTE55" s="464"/>
      <c r="FTF55" s="464"/>
      <c r="FTG55" s="225"/>
      <c r="FTH55" s="226"/>
      <c r="FTI55" s="227"/>
      <c r="FTJ55" s="223"/>
      <c r="FTK55" s="224"/>
      <c r="FTL55" s="464"/>
      <c r="FTM55" s="464"/>
      <c r="FTN55" s="464"/>
      <c r="FTO55" s="225"/>
      <c r="FTP55" s="226"/>
      <c r="FTQ55" s="227"/>
      <c r="FTR55" s="223"/>
      <c r="FTS55" s="224"/>
      <c r="FTT55" s="464"/>
      <c r="FTU55" s="464"/>
      <c r="FTV55" s="464"/>
      <c r="FTW55" s="225"/>
      <c r="FTX55" s="226"/>
      <c r="FTY55" s="227"/>
      <c r="FTZ55" s="223"/>
      <c r="FUA55" s="224"/>
      <c r="FUB55" s="464"/>
      <c r="FUC55" s="464"/>
      <c r="FUD55" s="464"/>
      <c r="FUE55" s="225"/>
      <c r="FUF55" s="226"/>
      <c r="FUG55" s="227"/>
      <c r="FUH55" s="223"/>
      <c r="FUI55" s="224"/>
      <c r="FUJ55" s="464"/>
      <c r="FUK55" s="464"/>
      <c r="FUL55" s="464"/>
      <c r="FUM55" s="225"/>
      <c r="FUN55" s="226"/>
      <c r="FUO55" s="227"/>
      <c r="FUP55" s="223"/>
      <c r="FUQ55" s="224"/>
      <c r="FUR55" s="464"/>
      <c r="FUS55" s="464"/>
      <c r="FUT55" s="464"/>
      <c r="FUU55" s="225"/>
      <c r="FUV55" s="226"/>
      <c r="FUW55" s="227"/>
      <c r="FUX55" s="223"/>
      <c r="FUY55" s="224"/>
      <c r="FUZ55" s="464"/>
      <c r="FVA55" s="464"/>
      <c r="FVB55" s="464"/>
      <c r="FVC55" s="225"/>
      <c r="FVD55" s="226"/>
      <c r="FVE55" s="227"/>
      <c r="FVF55" s="223"/>
      <c r="FVG55" s="224"/>
      <c r="FVH55" s="464"/>
      <c r="FVI55" s="464"/>
      <c r="FVJ55" s="464"/>
      <c r="FVK55" s="225"/>
      <c r="FVL55" s="226"/>
      <c r="FVM55" s="227"/>
      <c r="FVN55" s="223"/>
      <c r="FVO55" s="224"/>
      <c r="FVP55" s="464"/>
      <c r="FVQ55" s="464"/>
      <c r="FVR55" s="464"/>
      <c r="FVS55" s="225"/>
      <c r="FVT55" s="226"/>
      <c r="FVU55" s="227"/>
      <c r="FVV55" s="223"/>
      <c r="FVW55" s="224"/>
      <c r="FVX55" s="464"/>
      <c r="FVY55" s="464"/>
      <c r="FVZ55" s="464"/>
      <c r="FWA55" s="225"/>
      <c r="FWB55" s="226"/>
      <c r="FWC55" s="227"/>
      <c r="FWD55" s="223"/>
      <c r="FWE55" s="224"/>
      <c r="FWF55" s="464"/>
      <c r="FWG55" s="464"/>
      <c r="FWH55" s="464"/>
      <c r="FWI55" s="225"/>
      <c r="FWJ55" s="226"/>
      <c r="FWK55" s="227"/>
      <c r="FWL55" s="223"/>
      <c r="FWM55" s="224"/>
      <c r="FWN55" s="464"/>
      <c r="FWO55" s="464"/>
      <c r="FWP55" s="464"/>
      <c r="FWQ55" s="225"/>
      <c r="FWR55" s="226"/>
      <c r="FWS55" s="227"/>
      <c r="FWT55" s="223"/>
      <c r="FWU55" s="224"/>
      <c r="FWV55" s="464"/>
      <c r="FWW55" s="464"/>
      <c r="FWX55" s="464"/>
      <c r="FWY55" s="225"/>
      <c r="FWZ55" s="226"/>
      <c r="FXA55" s="227"/>
      <c r="FXB55" s="223"/>
      <c r="FXC55" s="224"/>
      <c r="FXD55" s="464"/>
      <c r="FXE55" s="464"/>
      <c r="FXF55" s="464"/>
      <c r="FXG55" s="225"/>
      <c r="FXH55" s="226"/>
      <c r="FXI55" s="227"/>
      <c r="FXJ55" s="223"/>
      <c r="FXK55" s="224"/>
      <c r="FXL55" s="464"/>
      <c r="FXM55" s="464"/>
      <c r="FXN55" s="464"/>
      <c r="FXO55" s="225"/>
      <c r="FXP55" s="226"/>
      <c r="FXQ55" s="227"/>
      <c r="FXR55" s="223"/>
      <c r="FXS55" s="224"/>
      <c r="FXT55" s="464"/>
      <c r="FXU55" s="464"/>
      <c r="FXV55" s="464"/>
      <c r="FXW55" s="225"/>
      <c r="FXX55" s="226"/>
      <c r="FXY55" s="227"/>
      <c r="FXZ55" s="223"/>
      <c r="FYA55" s="224"/>
      <c r="FYB55" s="464"/>
      <c r="FYC55" s="464"/>
      <c r="FYD55" s="464"/>
      <c r="FYE55" s="225"/>
      <c r="FYF55" s="226"/>
      <c r="FYG55" s="227"/>
      <c r="FYH55" s="223"/>
      <c r="FYI55" s="224"/>
      <c r="FYJ55" s="464"/>
      <c r="FYK55" s="464"/>
      <c r="FYL55" s="464"/>
      <c r="FYM55" s="225"/>
      <c r="FYN55" s="226"/>
      <c r="FYO55" s="227"/>
      <c r="FYP55" s="223"/>
      <c r="FYQ55" s="224"/>
      <c r="FYR55" s="464"/>
      <c r="FYS55" s="464"/>
      <c r="FYT55" s="464"/>
      <c r="FYU55" s="225"/>
      <c r="FYV55" s="226"/>
      <c r="FYW55" s="227"/>
      <c r="FYX55" s="223"/>
      <c r="FYY55" s="224"/>
      <c r="FYZ55" s="464"/>
      <c r="FZA55" s="464"/>
      <c r="FZB55" s="464"/>
      <c r="FZC55" s="225"/>
      <c r="FZD55" s="226"/>
      <c r="FZE55" s="227"/>
      <c r="FZF55" s="223"/>
      <c r="FZG55" s="224"/>
      <c r="FZH55" s="464"/>
      <c r="FZI55" s="464"/>
      <c r="FZJ55" s="464"/>
      <c r="FZK55" s="225"/>
      <c r="FZL55" s="226"/>
      <c r="FZM55" s="227"/>
      <c r="FZN55" s="223"/>
      <c r="FZO55" s="224"/>
      <c r="FZP55" s="464"/>
      <c r="FZQ55" s="464"/>
      <c r="FZR55" s="464"/>
      <c r="FZS55" s="225"/>
      <c r="FZT55" s="226"/>
      <c r="FZU55" s="227"/>
      <c r="FZV55" s="223"/>
      <c r="FZW55" s="224"/>
      <c r="FZX55" s="464"/>
      <c r="FZY55" s="464"/>
      <c r="FZZ55" s="464"/>
      <c r="GAA55" s="225"/>
      <c r="GAB55" s="226"/>
      <c r="GAC55" s="227"/>
      <c r="GAD55" s="223"/>
      <c r="GAE55" s="224"/>
      <c r="GAF55" s="464"/>
      <c r="GAG55" s="464"/>
      <c r="GAH55" s="464"/>
      <c r="GAI55" s="225"/>
      <c r="GAJ55" s="226"/>
      <c r="GAK55" s="227"/>
      <c r="GAL55" s="223"/>
      <c r="GAM55" s="224"/>
      <c r="GAN55" s="464"/>
      <c r="GAO55" s="464"/>
      <c r="GAP55" s="464"/>
      <c r="GAQ55" s="225"/>
      <c r="GAR55" s="226"/>
      <c r="GAS55" s="227"/>
      <c r="GAT55" s="223"/>
      <c r="GAU55" s="224"/>
      <c r="GAV55" s="464"/>
      <c r="GAW55" s="464"/>
      <c r="GAX55" s="464"/>
      <c r="GAY55" s="225"/>
      <c r="GAZ55" s="226"/>
      <c r="GBA55" s="227"/>
      <c r="GBB55" s="223"/>
      <c r="GBC55" s="224"/>
      <c r="GBD55" s="464"/>
      <c r="GBE55" s="464"/>
      <c r="GBF55" s="464"/>
      <c r="GBG55" s="225"/>
      <c r="GBH55" s="226"/>
      <c r="GBI55" s="227"/>
      <c r="GBJ55" s="223"/>
      <c r="GBK55" s="224"/>
      <c r="GBL55" s="464"/>
      <c r="GBM55" s="464"/>
      <c r="GBN55" s="464"/>
      <c r="GBO55" s="225"/>
      <c r="GBP55" s="226"/>
      <c r="GBQ55" s="227"/>
      <c r="GBR55" s="223"/>
      <c r="GBS55" s="224"/>
      <c r="GBT55" s="464"/>
      <c r="GBU55" s="464"/>
      <c r="GBV55" s="464"/>
      <c r="GBW55" s="225"/>
      <c r="GBX55" s="226"/>
      <c r="GBY55" s="227"/>
      <c r="GBZ55" s="223"/>
      <c r="GCA55" s="224"/>
      <c r="GCB55" s="464"/>
      <c r="GCC55" s="464"/>
      <c r="GCD55" s="464"/>
      <c r="GCE55" s="225"/>
      <c r="GCF55" s="226"/>
      <c r="GCG55" s="227"/>
      <c r="GCH55" s="223"/>
      <c r="GCI55" s="224"/>
      <c r="GCJ55" s="464"/>
      <c r="GCK55" s="464"/>
      <c r="GCL55" s="464"/>
      <c r="GCM55" s="225"/>
      <c r="GCN55" s="226"/>
      <c r="GCO55" s="227"/>
      <c r="GCP55" s="223"/>
      <c r="GCQ55" s="224"/>
      <c r="GCR55" s="464"/>
      <c r="GCS55" s="464"/>
      <c r="GCT55" s="464"/>
      <c r="GCU55" s="225"/>
      <c r="GCV55" s="226"/>
      <c r="GCW55" s="227"/>
      <c r="GCX55" s="223"/>
      <c r="GCY55" s="224"/>
      <c r="GCZ55" s="464"/>
      <c r="GDA55" s="464"/>
      <c r="GDB55" s="464"/>
      <c r="GDC55" s="225"/>
      <c r="GDD55" s="226"/>
      <c r="GDE55" s="227"/>
      <c r="GDF55" s="223"/>
      <c r="GDG55" s="224"/>
      <c r="GDH55" s="464"/>
      <c r="GDI55" s="464"/>
      <c r="GDJ55" s="464"/>
      <c r="GDK55" s="225"/>
      <c r="GDL55" s="226"/>
      <c r="GDM55" s="227"/>
      <c r="GDN55" s="223"/>
      <c r="GDO55" s="224"/>
      <c r="GDP55" s="464"/>
      <c r="GDQ55" s="464"/>
      <c r="GDR55" s="464"/>
      <c r="GDS55" s="225"/>
      <c r="GDT55" s="226"/>
      <c r="GDU55" s="227"/>
      <c r="GDV55" s="223"/>
      <c r="GDW55" s="224"/>
      <c r="GDX55" s="464"/>
      <c r="GDY55" s="464"/>
      <c r="GDZ55" s="464"/>
      <c r="GEA55" s="225"/>
      <c r="GEB55" s="226"/>
      <c r="GEC55" s="227"/>
      <c r="GED55" s="223"/>
      <c r="GEE55" s="224"/>
      <c r="GEF55" s="464"/>
      <c r="GEG55" s="464"/>
      <c r="GEH55" s="464"/>
      <c r="GEI55" s="225"/>
      <c r="GEJ55" s="226"/>
      <c r="GEK55" s="227"/>
      <c r="GEL55" s="223"/>
      <c r="GEM55" s="224"/>
      <c r="GEN55" s="464"/>
      <c r="GEO55" s="464"/>
      <c r="GEP55" s="464"/>
      <c r="GEQ55" s="225"/>
      <c r="GER55" s="226"/>
      <c r="GES55" s="227"/>
      <c r="GET55" s="223"/>
      <c r="GEU55" s="224"/>
      <c r="GEV55" s="464"/>
      <c r="GEW55" s="464"/>
      <c r="GEX55" s="464"/>
      <c r="GEY55" s="225"/>
      <c r="GEZ55" s="226"/>
      <c r="GFA55" s="227"/>
      <c r="GFB55" s="223"/>
      <c r="GFC55" s="224"/>
      <c r="GFD55" s="464"/>
      <c r="GFE55" s="464"/>
      <c r="GFF55" s="464"/>
      <c r="GFG55" s="225"/>
      <c r="GFH55" s="226"/>
      <c r="GFI55" s="227"/>
      <c r="GFJ55" s="223"/>
      <c r="GFK55" s="224"/>
      <c r="GFL55" s="464"/>
      <c r="GFM55" s="464"/>
      <c r="GFN55" s="464"/>
      <c r="GFO55" s="225"/>
      <c r="GFP55" s="226"/>
      <c r="GFQ55" s="227"/>
      <c r="GFR55" s="223"/>
      <c r="GFS55" s="224"/>
      <c r="GFT55" s="464"/>
      <c r="GFU55" s="464"/>
      <c r="GFV55" s="464"/>
      <c r="GFW55" s="225"/>
      <c r="GFX55" s="226"/>
      <c r="GFY55" s="227"/>
      <c r="GFZ55" s="223"/>
      <c r="GGA55" s="224"/>
      <c r="GGB55" s="464"/>
      <c r="GGC55" s="464"/>
      <c r="GGD55" s="464"/>
      <c r="GGE55" s="225"/>
      <c r="GGF55" s="226"/>
      <c r="GGG55" s="227"/>
      <c r="GGH55" s="223"/>
      <c r="GGI55" s="224"/>
      <c r="GGJ55" s="464"/>
      <c r="GGK55" s="464"/>
      <c r="GGL55" s="464"/>
      <c r="GGM55" s="225"/>
      <c r="GGN55" s="226"/>
      <c r="GGO55" s="227"/>
      <c r="GGP55" s="223"/>
      <c r="GGQ55" s="224"/>
      <c r="GGR55" s="464"/>
      <c r="GGS55" s="464"/>
      <c r="GGT55" s="464"/>
      <c r="GGU55" s="225"/>
      <c r="GGV55" s="226"/>
      <c r="GGW55" s="227"/>
      <c r="GGX55" s="223"/>
      <c r="GGY55" s="224"/>
      <c r="GGZ55" s="464"/>
      <c r="GHA55" s="464"/>
      <c r="GHB55" s="464"/>
      <c r="GHC55" s="225"/>
      <c r="GHD55" s="226"/>
      <c r="GHE55" s="227"/>
      <c r="GHF55" s="223"/>
      <c r="GHG55" s="224"/>
      <c r="GHH55" s="464"/>
      <c r="GHI55" s="464"/>
      <c r="GHJ55" s="464"/>
      <c r="GHK55" s="225"/>
      <c r="GHL55" s="226"/>
      <c r="GHM55" s="227"/>
      <c r="GHN55" s="223"/>
      <c r="GHO55" s="224"/>
      <c r="GHP55" s="464"/>
      <c r="GHQ55" s="464"/>
      <c r="GHR55" s="464"/>
      <c r="GHS55" s="225"/>
      <c r="GHT55" s="226"/>
      <c r="GHU55" s="227"/>
      <c r="GHV55" s="223"/>
      <c r="GHW55" s="224"/>
      <c r="GHX55" s="464"/>
      <c r="GHY55" s="464"/>
      <c r="GHZ55" s="464"/>
      <c r="GIA55" s="225"/>
      <c r="GIB55" s="226"/>
      <c r="GIC55" s="227"/>
      <c r="GID55" s="223"/>
      <c r="GIE55" s="224"/>
      <c r="GIF55" s="464"/>
      <c r="GIG55" s="464"/>
      <c r="GIH55" s="464"/>
      <c r="GII55" s="225"/>
      <c r="GIJ55" s="226"/>
      <c r="GIK55" s="227"/>
      <c r="GIL55" s="223"/>
      <c r="GIM55" s="224"/>
      <c r="GIN55" s="464"/>
      <c r="GIO55" s="464"/>
      <c r="GIP55" s="464"/>
      <c r="GIQ55" s="225"/>
      <c r="GIR55" s="226"/>
      <c r="GIS55" s="227"/>
      <c r="GIT55" s="223"/>
      <c r="GIU55" s="224"/>
      <c r="GIV55" s="464"/>
      <c r="GIW55" s="464"/>
      <c r="GIX55" s="464"/>
      <c r="GIY55" s="225"/>
      <c r="GIZ55" s="226"/>
      <c r="GJA55" s="227"/>
      <c r="GJB55" s="223"/>
      <c r="GJC55" s="224"/>
      <c r="GJD55" s="464"/>
      <c r="GJE55" s="464"/>
      <c r="GJF55" s="464"/>
      <c r="GJG55" s="225"/>
      <c r="GJH55" s="226"/>
      <c r="GJI55" s="227"/>
      <c r="GJJ55" s="223"/>
      <c r="GJK55" s="224"/>
      <c r="GJL55" s="464"/>
      <c r="GJM55" s="464"/>
      <c r="GJN55" s="464"/>
      <c r="GJO55" s="225"/>
      <c r="GJP55" s="226"/>
      <c r="GJQ55" s="227"/>
      <c r="GJR55" s="223"/>
      <c r="GJS55" s="224"/>
      <c r="GJT55" s="464"/>
      <c r="GJU55" s="464"/>
      <c r="GJV55" s="464"/>
      <c r="GJW55" s="225"/>
      <c r="GJX55" s="226"/>
      <c r="GJY55" s="227"/>
      <c r="GJZ55" s="223"/>
      <c r="GKA55" s="224"/>
      <c r="GKB55" s="464"/>
      <c r="GKC55" s="464"/>
      <c r="GKD55" s="464"/>
      <c r="GKE55" s="225"/>
      <c r="GKF55" s="226"/>
      <c r="GKG55" s="227"/>
      <c r="GKH55" s="223"/>
      <c r="GKI55" s="224"/>
      <c r="GKJ55" s="464"/>
      <c r="GKK55" s="464"/>
      <c r="GKL55" s="464"/>
      <c r="GKM55" s="225"/>
      <c r="GKN55" s="226"/>
      <c r="GKO55" s="227"/>
      <c r="GKP55" s="223"/>
      <c r="GKQ55" s="224"/>
      <c r="GKR55" s="464"/>
      <c r="GKS55" s="464"/>
      <c r="GKT55" s="464"/>
      <c r="GKU55" s="225"/>
      <c r="GKV55" s="226"/>
      <c r="GKW55" s="227"/>
      <c r="GKX55" s="223"/>
      <c r="GKY55" s="224"/>
      <c r="GKZ55" s="464"/>
      <c r="GLA55" s="464"/>
      <c r="GLB55" s="464"/>
      <c r="GLC55" s="225"/>
      <c r="GLD55" s="226"/>
      <c r="GLE55" s="227"/>
      <c r="GLF55" s="223"/>
      <c r="GLG55" s="224"/>
      <c r="GLH55" s="464"/>
      <c r="GLI55" s="464"/>
      <c r="GLJ55" s="464"/>
      <c r="GLK55" s="225"/>
      <c r="GLL55" s="226"/>
      <c r="GLM55" s="227"/>
      <c r="GLN55" s="223"/>
      <c r="GLO55" s="224"/>
      <c r="GLP55" s="464"/>
      <c r="GLQ55" s="464"/>
      <c r="GLR55" s="464"/>
      <c r="GLS55" s="225"/>
      <c r="GLT55" s="226"/>
      <c r="GLU55" s="227"/>
      <c r="GLV55" s="223"/>
      <c r="GLW55" s="224"/>
      <c r="GLX55" s="464"/>
      <c r="GLY55" s="464"/>
      <c r="GLZ55" s="464"/>
      <c r="GMA55" s="225"/>
      <c r="GMB55" s="226"/>
      <c r="GMC55" s="227"/>
      <c r="GMD55" s="223"/>
      <c r="GME55" s="224"/>
      <c r="GMF55" s="464"/>
      <c r="GMG55" s="464"/>
      <c r="GMH55" s="464"/>
      <c r="GMI55" s="225"/>
      <c r="GMJ55" s="226"/>
      <c r="GMK55" s="227"/>
      <c r="GML55" s="223"/>
      <c r="GMM55" s="224"/>
      <c r="GMN55" s="464"/>
      <c r="GMO55" s="464"/>
      <c r="GMP55" s="464"/>
      <c r="GMQ55" s="225"/>
      <c r="GMR55" s="226"/>
      <c r="GMS55" s="227"/>
      <c r="GMT55" s="223"/>
      <c r="GMU55" s="224"/>
      <c r="GMV55" s="464"/>
      <c r="GMW55" s="464"/>
      <c r="GMX55" s="464"/>
      <c r="GMY55" s="225"/>
      <c r="GMZ55" s="226"/>
      <c r="GNA55" s="227"/>
      <c r="GNB55" s="223"/>
      <c r="GNC55" s="224"/>
      <c r="GND55" s="464"/>
      <c r="GNE55" s="464"/>
      <c r="GNF55" s="464"/>
      <c r="GNG55" s="225"/>
      <c r="GNH55" s="226"/>
      <c r="GNI55" s="227"/>
      <c r="GNJ55" s="223"/>
      <c r="GNK55" s="224"/>
      <c r="GNL55" s="464"/>
      <c r="GNM55" s="464"/>
      <c r="GNN55" s="464"/>
      <c r="GNO55" s="225"/>
      <c r="GNP55" s="226"/>
      <c r="GNQ55" s="227"/>
      <c r="GNR55" s="223"/>
      <c r="GNS55" s="224"/>
      <c r="GNT55" s="464"/>
      <c r="GNU55" s="464"/>
      <c r="GNV55" s="464"/>
      <c r="GNW55" s="225"/>
      <c r="GNX55" s="226"/>
      <c r="GNY55" s="227"/>
      <c r="GNZ55" s="223"/>
      <c r="GOA55" s="224"/>
      <c r="GOB55" s="464"/>
      <c r="GOC55" s="464"/>
      <c r="GOD55" s="464"/>
      <c r="GOE55" s="225"/>
      <c r="GOF55" s="226"/>
      <c r="GOG55" s="227"/>
      <c r="GOH55" s="223"/>
      <c r="GOI55" s="224"/>
      <c r="GOJ55" s="464"/>
      <c r="GOK55" s="464"/>
      <c r="GOL55" s="464"/>
      <c r="GOM55" s="225"/>
      <c r="GON55" s="226"/>
      <c r="GOO55" s="227"/>
      <c r="GOP55" s="223"/>
      <c r="GOQ55" s="224"/>
      <c r="GOR55" s="464"/>
      <c r="GOS55" s="464"/>
      <c r="GOT55" s="464"/>
      <c r="GOU55" s="225"/>
      <c r="GOV55" s="226"/>
      <c r="GOW55" s="227"/>
      <c r="GOX55" s="223"/>
      <c r="GOY55" s="224"/>
      <c r="GOZ55" s="464"/>
      <c r="GPA55" s="464"/>
      <c r="GPB55" s="464"/>
      <c r="GPC55" s="225"/>
      <c r="GPD55" s="226"/>
      <c r="GPE55" s="227"/>
      <c r="GPF55" s="223"/>
      <c r="GPG55" s="224"/>
      <c r="GPH55" s="464"/>
      <c r="GPI55" s="464"/>
      <c r="GPJ55" s="464"/>
      <c r="GPK55" s="225"/>
      <c r="GPL55" s="226"/>
      <c r="GPM55" s="227"/>
      <c r="GPN55" s="223"/>
      <c r="GPO55" s="224"/>
      <c r="GPP55" s="464"/>
      <c r="GPQ55" s="464"/>
      <c r="GPR55" s="464"/>
      <c r="GPS55" s="225"/>
      <c r="GPT55" s="226"/>
      <c r="GPU55" s="227"/>
      <c r="GPV55" s="223"/>
      <c r="GPW55" s="224"/>
      <c r="GPX55" s="464"/>
      <c r="GPY55" s="464"/>
      <c r="GPZ55" s="464"/>
      <c r="GQA55" s="225"/>
      <c r="GQB55" s="226"/>
      <c r="GQC55" s="227"/>
      <c r="GQD55" s="223"/>
      <c r="GQE55" s="224"/>
      <c r="GQF55" s="464"/>
      <c r="GQG55" s="464"/>
      <c r="GQH55" s="464"/>
      <c r="GQI55" s="225"/>
      <c r="GQJ55" s="226"/>
      <c r="GQK55" s="227"/>
      <c r="GQL55" s="223"/>
      <c r="GQM55" s="224"/>
      <c r="GQN55" s="464"/>
      <c r="GQO55" s="464"/>
      <c r="GQP55" s="464"/>
      <c r="GQQ55" s="225"/>
      <c r="GQR55" s="226"/>
      <c r="GQS55" s="227"/>
      <c r="GQT55" s="223"/>
      <c r="GQU55" s="224"/>
      <c r="GQV55" s="464"/>
      <c r="GQW55" s="464"/>
      <c r="GQX55" s="464"/>
      <c r="GQY55" s="225"/>
      <c r="GQZ55" s="226"/>
      <c r="GRA55" s="227"/>
      <c r="GRB55" s="223"/>
      <c r="GRC55" s="224"/>
      <c r="GRD55" s="464"/>
      <c r="GRE55" s="464"/>
      <c r="GRF55" s="464"/>
      <c r="GRG55" s="225"/>
      <c r="GRH55" s="226"/>
      <c r="GRI55" s="227"/>
      <c r="GRJ55" s="223"/>
      <c r="GRK55" s="224"/>
      <c r="GRL55" s="464"/>
      <c r="GRM55" s="464"/>
      <c r="GRN55" s="464"/>
      <c r="GRO55" s="225"/>
      <c r="GRP55" s="226"/>
      <c r="GRQ55" s="227"/>
      <c r="GRR55" s="223"/>
      <c r="GRS55" s="224"/>
      <c r="GRT55" s="464"/>
      <c r="GRU55" s="464"/>
      <c r="GRV55" s="464"/>
      <c r="GRW55" s="225"/>
      <c r="GRX55" s="226"/>
      <c r="GRY55" s="227"/>
      <c r="GRZ55" s="223"/>
      <c r="GSA55" s="224"/>
      <c r="GSB55" s="464"/>
      <c r="GSC55" s="464"/>
      <c r="GSD55" s="464"/>
      <c r="GSE55" s="225"/>
      <c r="GSF55" s="226"/>
      <c r="GSG55" s="227"/>
      <c r="GSH55" s="223"/>
      <c r="GSI55" s="224"/>
      <c r="GSJ55" s="464"/>
      <c r="GSK55" s="464"/>
      <c r="GSL55" s="464"/>
      <c r="GSM55" s="225"/>
      <c r="GSN55" s="226"/>
      <c r="GSO55" s="227"/>
      <c r="GSP55" s="223"/>
      <c r="GSQ55" s="224"/>
      <c r="GSR55" s="464"/>
      <c r="GSS55" s="464"/>
      <c r="GST55" s="464"/>
      <c r="GSU55" s="225"/>
      <c r="GSV55" s="226"/>
      <c r="GSW55" s="227"/>
      <c r="GSX55" s="223"/>
      <c r="GSY55" s="224"/>
      <c r="GSZ55" s="464"/>
      <c r="GTA55" s="464"/>
      <c r="GTB55" s="464"/>
      <c r="GTC55" s="225"/>
      <c r="GTD55" s="226"/>
      <c r="GTE55" s="227"/>
      <c r="GTF55" s="223"/>
      <c r="GTG55" s="224"/>
      <c r="GTH55" s="464"/>
      <c r="GTI55" s="464"/>
      <c r="GTJ55" s="464"/>
      <c r="GTK55" s="225"/>
      <c r="GTL55" s="226"/>
      <c r="GTM55" s="227"/>
      <c r="GTN55" s="223"/>
      <c r="GTO55" s="224"/>
      <c r="GTP55" s="464"/>
      <c r="GTQ55" s="464"/>
      <c r="GTR55" s="464"/>
      <c r="GTS55" s="225"/>
      <c r="GTT55" s="226"/>
      <c r="GTU55" s="227"/>
      <c r="GTV55" s="223"/>
      <c r="GTW55" s="224"/>
      <c r="GTX55" s="464"/>
      <c r="GTY55" s="464"/>
      <c r="GTZ55" s="464"/>
      <c r="GUA55" s="225"/>
      <c r="GUB55" s="226"/>
      <c r="GUC55" s="227"/>
      <c r="GUD55" s="223"/>
      <c r="GUE55" s="224"/>
      <c r="GUF55" s="464"/>
      <c r="GUG55" s="464"/>
      <c r="GUH55" s="464"/>
      <c r="GUI55" s="225"/>
      <c r="GUJ55" s="226"/>
      <c r="GUK55" s="227"/>
      <c r="GUL55" s="223"/>
      <c r="GUM55" s="224"/>
      <c r="GUN55" s="464"/>
      <c r="GUO55" s="464"/>
      <c r="GUP55" s="464"/>
      <c r="GUQ55" s="225"/>
      <c r="GUR55" s="226"/>
      <c r="GUS55" s="227"/>
      <c r="GUT55" s="223"/>
      <c r="GUU55" s="224"/>
      <c r="GUV55" s="464"/>
      <c r="GUW55" s="464"/>
      <c r="GUX55" s="464"/>
      <c r="GUY55" s="225"/>
      <c r="GUZ55" s="226"/>
      <c r="GVA55" s="227"/>
      <c r="GVB55" s="223"/>
      <c r="GVC55" s="224"/>
      <c r="GVD55" s="464"/>
      <c r="GVE55" s="464"/>
      <c r="GVF55" s="464"/>
      <c r="GVG55" s="225"/>
      <c r="GVH55" s="226"/>
      <c r="GVI55" s="227"/>
      <c r="GVJ55" s="223"/>
      <c r="GVK55" s="224"/>
      <c r="GVL55" s="464"/>
      <c r="GVM55" s="464"/>
      <c r="GVN55" s="464"/>
      <c r="GVO55" s="225"/>
      <c r="GVP55" s="226"/>
      <c r="GVQ55" s="227"/>
      <c r="GVR55" s="223"/>
      <c r="GVS55" s="224"/>
      <c r="GVT55" s="464"/>
      <c r="GVU55" s="464"/>
      <c r="GVV55" s="464"/>
      <c r="GVW55" s="225"/>
      <c r="GVX55" s="226"/>
      <c r="GVY55" s="227"/>
      <c r="GVZ55" s="223"/>
      <c r="GWA55" s="224"/>
      <c r="GWB55" s="464"/>
      <c r="GWC55" s="464"/>
      <c r="GWD55" s="464"/>
      <c r="GWE55" s="225"/>
      <c r="GWF55" s="226"/>
      <c r="GWG55" s="227"/>
      <c r="GWH55" s="223"/>
      <c r="GWI55" s="224"/>
      <c r="GWJ55" s="464"/>
      <c r="GWK55" s="464"/>
      <c r="GWL55" s="464"/>
      <c r="GWM55" s="225"/>
      <c r="GWN55" s="226"/>
      <c r="GWO55" s="227"/>
      <c r="GWP55" s="223"/>
      <c r="GWQ55" s="224"/>
      <c r="GWR55" s="464"/>
      <c r="GWS55" s="464"/>
      <c r="GWT55" s="464"/>
      <c r="GWU55" s="225"/>
      <c r="GWV55" s="226"/>
      <c r="GWW55" s="227"/>
      <c r="GWX55" s="223"/>
      <c r="GWY55" s="224"/>
      <c r="GWZ55" s="464"/>
      <c r="GXA55" s="464"/>
      <c r="GXB55" s="464"/>
      <c r="GXC55" s="225"/>
      <c r="GXD55" s="226"/>
      <c r="GXE55" s="227"/>
      <c r="GXF55" s="223"/>
      <c r="GXG55" s="224"/>
      <c r="GXH55" s="464"/>
      <c r="GXI55" s="464"/>
      <c r="GXJ55" s="464"/>
      <c r="GXK55" s="225"/>
      <c r="GXL55" s="226"/>
      <c r="GXM55" s="227"/>
      <c r="GXN55" s="223"/>
      <c r="GXO55" s="224"/>
      <c r="GXP55" s="464"/>
      <c r="GXQ55" s="464"/>
      <c r="GXR55" s="464"/>
      <c r="GXS55" s="225"/>
      <c r="GXT55" s="226"/>
      <c r="GXU55" s="227"/>
      <c r="GXV55" s="223"/>
      <c r="GXW55" s="224"/>
      <c r="GXX55" s="464"/>
      <c r="GXY55" s="464"/>
      <c r="GXZ55" s="464"/>
      <c r="GYA55" s="225"/>
      <c r="GYB55" s="226"/>
      <c r="GYC55" s="227"/>
      <c r="GYD55" s="223"/>
      <c r="GYE55" s="224"/>
      <c r="GYF55" s="464"/>
      <c r="GYG55" s="464"/>
      <c r="GYH55" s="464"/>
      <c r="GYI55" s="225"/>
      <c r="GYJ55" s="226"/>
      <c r="GYK55" s="227"/>
      <c r="GYL55" s="223"/>
      <c r="GYM55" s="224"/>
      <c r="GYN55" s="464"/>
      <c r="GYO55" s="464"/>
      <c r="GYP55" s="464"/>
      <c r="GYQ55" s="225"/>
      <c r="GYR55" s="226"/>
      <c r="GYS55" s="227"/>
      <c r="GYT55" s="223"/>
      <c r="GYU55" s="224"/>
      <c r="GYV55" s="464"/>
      <c r="GYW55" s="464"/>
      <c r="GYX55" s="464"/>
      <c r="GYY55" s="225"/>
      <c r="GYZ55" s="226"/>
      <c r="GZA55" s="227"/>
      <c r="GZB55" s="223"/>
      <c r="GZC55" s="224"/>
      <c r="GZD55" s="464"/>
      <c r="GZE55" s="464"/>
      <c r="GZF55" s="464"/>
      <c r="GZG55" s="225"/>
      <c r="GZH55" s="226"/>
      <c r="GZI55" s="227"/>
      <c r="GZJ55" s="223"/>
      <c r="GZK55" s="224"/>
      <c r="GZL55" s="464"/>
      <c r="GZM55" s="464"/>
      <c r="GZN55" s="464"/>
      <c r="GZO55" s="225"/>
      <c r="GZP55" s="226"/>
      <c r="GZQ55" s="227"/>
      <c r="GZR55" s="223"/>
      <c r="GZS55" s="224"/>
      <c r="GZT55" s="464"/>
      <c r="GZU55" s="464"/>
      <c r="GZV55" s="464"/>
      <c r="GZW55" s="225"/>
      <c r="GZX55" s="226"/>
      <c r="GZY55" s="227"/>
      <c r="GZZ55" s="223"/>
      <c r="HAA55" s="224"/>
      <c r="HAB55" s="464"/>
      <c r="HAC55" s="464"/>
      <c r="HAD55" s="464"/>
      <c r="HAE55" s="225"/>
      <c r="HAF55" s="226"/>
      <c r="HAG55" s="227"/>
      <c r="HAH55" s="223"/>
      <c r="HAI55" s="224"/>
      <c r="HAJ55" s="464"/>
      <c r="HAK55" s="464"/>
      <c r="HAL55" s="464"/>
      <c r="HAM55" s="225"/>
      <c r="HAN55" s="226"/>
      <c r="HAO55" s="227"/>
      <c r="HAP55" s="223"/>
      <c r="HAQ55" s="224"/>
      <c r="HAR55" s="464"/>
      <c r="HAS55" s="464"/>
      <c r="HAT55" s="464"/>
      <c r="HAU55" s="225"/>
      <c r="HAV55" s="226"/>
      <c r="HAW55" s="227"/>
      <c r="HAX55" s="223"/>
      <c r="HAY55" s="224"/>
      <c r="HAZ55" s="464"/>
      <c r="HBA55" s="464"/>
      <c r="HBB55" s="464"/>
      <c r="HBC55" s="225"/>
      <c r="HBD55" s="226"/>
      <c r="HBE55" s="227"/>
      <c r="HBF55" s="223"/>
      <c r="HBG55" s="224"/>
      <c r="HBH55" s="464"/>
      <c r="HBI55" s="464"/>
      <c r="HBJ55" s="464"/>
      <c r="HBK55" s="225"/>
      <c r="HBL55" s="226"/>
      <c r="HBM55" s="227"/>
      <c r="HBN55" s="223"/>
      <c r="HBO55" s="224"/>
      <c r="HBP55" s="464"/>
      <c r="HBQ55" s="464"/>
      <c r="HBR55" s="464"/>
      <c r="HBS55" s="225"/>
      <c r="HBT55" s="226"/>
      <c r="HBU55" s="227"/>
      <c r="HBV55" s="223"/>
      <c r="HBW55" s="224"/>
      <c r="HBX55" s="464"/>
      <c r="HBY55" s="464"/>
      <c r="HBZ55" s="464"/>
      <c r="HCA55" s="225"/>
      <c r="HCB55" s="226"/>
      <c r="HCC55" s="227"/>
      <c r="HCD55" s="223"/>
      <c r="HCE55" s="224"/>
      <c r="HCF55" s="464"/>
      <c r="HCG55" s="464"/>
      <c r="HCH55" s="464"/>
      <c r="HCI55" s="225"/>
      <c r="HCJ55" s="226"/>
      <c r="HCK55" s="227"/>
      <c r="HCL55" s="223"/>
      <c r="HCM55" s="224"/>
      <c r="HCN55" s="464"/>
      <c r="HCO55" s="464"/>
      <c r="HCP55" s="464"/>
      <c r="HCQ55" s="225"/>
      <c r="HCR55" s="226"/>
      <c r="HCS55" s="227"/>
      <c r="HCT55" s="223"/>
      <c r="HCU55" s="224"/>
      <c r="HCV55" s="464"/>
      <c r="HCW55" s="464"/>
      <c r="HCX55" s="464"/>
      <c r="HCY55" s="225"/>
      <c r="HCZ55" s="226"/>
      <c r="HDA55" s="227"/>
      <c r="HDB55" s="223"/>
      <c r="HDC55" s="224"/>
      <c r="HDD55" s="464"/>
      <c r="HDE55" s="464"/>
      <c r="HDF55" s="464"/>
      <c r="HDG55" s="225"/>
      <c r="HDH55" s="226"/>
      <c r="HDI55" s="227"/>
      <c r="HDJ55" s="223"/>
      <c r="HDK55" s="224"/>
      <c r="HDL55" s="464"/>
      <c r="HDM55" s="464"/>
      <c r="HDN55" s="464"/>
      <c r="HDO55" s="225"/>
      <c r="HDP55" s="226"/>
      <c r="HDQ55" s="227"/>
      <c r="HDR55" s="223"/>
      <c r="HDS55" s="224"/>
      <c r="HDT55" s="464"/>
      <c r="HDU55" s="464"/>
      <c r="HDV55" s="464"/>
      <c r="HDW55" s="225"/>
      <c r="HDX55" s="226"/>
      <c r="HDY55" s="227"/>
      <c r="HDZ55" s="223"/>
      <c r="HEA55" s="224"/>
      <c r="HEB55" s="464"/>
      <c r="HEC55" s="464"/>
      <c r="HED55" s="464"/>
      <c r="HEE55" s="225"/>
      <c r="HEF55" s="226"/>
      <c r="HEG55" s="227"/>
      <c r="HEH55" s="223"/>
      <c r="HEI55" s="224"/>
      <c r="HEJ55" s="464"/>
      <c r="HEK55" s="464"/>
      <c r="HEL55" s="464"/>
      <c r="HEM55" s="225"/>
      <c r="HEN55" s="226"/>
      <c r="HEO55" s="227"/>
      <c r="HEP55" s="223"/>
      <c r="HEQ55" s="224"/>
      <c r="HER55" s="464"/>
      <c r="HES55" s="464"/>
      <c r="HET55" s="464"/>
      <c r="HEU55" s="225"/>
      <c r="HEV55" s="226"/>
      <c r="HEW55" s="227"/>
      <c r="HEX55" s="223"/>
      <c r="HEY55" s="224"/>
      <c r="HEZ55" s="464"/>
      <c r="HFA55" s="464"/>
      <c r="HFB55" s="464"/>
      <c r="HFC55" s="225"/>
      <c r="HFD55" s="226"/>
      <c r="HFE55" s="227"/>
      <c r="HFF55" s="223"/>
      <c r="HFG55" s="224"/>
      <c r="HFH55" s="464"/>
      <c r="HFI55" s="464"/>
      <c r="HFJ55" s="464"/>
      <c r="HFK55" s="225"/>
      <c r="HFL55" s="226"/>
      <c r="HFM55" s="227"/>
      <c r="HFN55" s="223"/>
      <c r="HFO55" s="224"/>
      <c r="HFP55" s="464"/>
      <c r="HFQ55" s="464"/>
      <c r="HFR55" s="464"/>
      <c r="HFS55" s="225"/>
      <c r="HFT55" s="226"/>
      <c r="HFU55" s="227"/>
      <c r="HFV55" s="223"/>
      <c r="HFW55" s="224"/>
      <c r="HFX55" s="464"/>
      <c r="HFY55" s="464"/>
      <c r="HFZ55" s="464"/>
      <c r="HGA55" s="225"/>
      <c r="HGB55" s="226"/>
      <c r="HGC55" s="227"/>
      <c r="HGD55" s="223"/>
      <c r="HGE55" s="224"/>
      <c r="HGF55" s="464"/>
      <c r="HGG55" s="464"/>
      <c r="HGH55" s="464"/>
      <c r="HGI55" s="225"/>
      <c r="HGJ55" s="226"/>
      <c r="HGK55" s="227"/>
      <c r="HGL55" s="223"/>
      <c r="HGM55" s="224"/>
      <c r="HGN55" s="464"/>
      <c r="HGO55" s="464"/>
      <c r="HGP55" s="464"/>
      <c r="HGQ55" s="225"/>
      <c r="HGR55" s="226"/>
      <c r="HGS55" s="227"/>
      <c r="HGT55" s="223"/>
      <c r="HGU55" s="224"/>
      <c r="HGV55" s="464"/>
      <c r="HGW55" s="464"/>
      <c r="HGX55" s="464"/>
      <c r="HGY55" s="225"/>
      <c r="HGZ55" s="226"/>
      <c r="HHA55" s="227"/>
      <c r="HHB55" s="223"/>
      <c r="HHC55" s="224"/>
      <c r="HHD55" s="464"/>
      <c r="HHE55" s="464"/>
      <c r="HHF55" s="464"/>
      <c r="HHG55" s="225"/>
      <c r="HHH55" s="226"/>
      <c r="HHI55" s="227"/>
      <c r="HHJ55" s="223"/>
      <c r="HHK55" s="224"/>
      <c r="HHL55" s="464"/>
      <c r="HHM55" s="464"/>
      <c r="HHN55" s="464"/>
      <c r="HHO55" s="225"/>
      <c r="HHP55" s="226"/>
      <c r="HHQ55" s="227"/>
      <c r="HHR55" s="223"/>
      <c r="HHS55" s="224"/>
      <c r="HHT55" s="464"/>
      <c r="HHU55" s="464"/>
      <c r="HHV55" s="464"/>
      <c r="HHW55" s="225"/>
      <c r="HHX55" s="226"/>
      <c r="HHY55" s="227"/>
      <c r="HHZ55" s="223"/>
      <c r="HIA55" s="224"/>
      <c r="HIB55" s="464"/>
      <c r="HIC55" s="464"/>
      <c r="HID55" s="464"/>
      <c r="HIE55" s="225"/>
      <c r="HIF55" s="226"/>
      <c r="HIG55" s="227"/>
      <c r="HIH55" s="223"/>
      <c r="HII55" s="224"/>
      <c r="HIJ55" s="464"/>
      <c r="HIK55" s="464"/>
      <c r="HIL55" s="464"/>
      <c r="HIM55" s="225"/>
      <c r="HIN55" s="226"/>
      <c r="HIO55" s="227"/>
      <c r="HIP55" s="223"/>
      <c r="HIQ55" s="224"/>
      <c r="HIR55" s="464"/>
      <c r="HIS55" s="464"/>
      <c r="HIT55" s="464"/>
      <c r="HIU55" s="225"/>
      <c r="HIV55" s="226"/>
      <c r="HIW55" s="227"/>
      <c r="HIX55" s="223"/>
      <c r="HIY55" s="224"/>
      <c r="HIZ55" s="464"/>
      <c r="HJA55" s="464"/>
      <c r="HJB55" s="464"/>
      <c r="HJC55" s="225"/>
      <c r="HJD55" s="226"/>
      <c r="HJE55" s="227"/>
      <c r="HJF55" s="223"/>
      <c r="HJG55" s="224"/>
      <c r="HJH55" s="464"/>
      <c r="HJI55" s="464"/>
      <c r="HJJ55" s="464"/>
      <c r="HJK55" s="225"/>
      <c r="HJL55" s="226"/>
      <c r="HJM55" s="227"/>
      <c r="HJN55" s="223"/>
      <c r="HJO55" s="224"/>
      <c r="HJP55" s="464"/>
      <c r="HJQ55" s="464"/>
      <c r="HJR55" s="464"/>
      <c r="HJS55" s="225"/>
      <c r="HJT55" s="226"/>
      <c r="HJU55" s="227"/>
      <c r="HJV55" s="223"/>
      <c r="HJW55" s="224"/>
      <c r="HJX55" s="464"/>
      <c r="HJY55" s="464"/>
      <c r="HJZ55" s="464"/>
      <c r="HKA55" s="225"/>
      <c r="HKB55" s="226"/>
      <c r="HKC55" s="227"/>
      <c r="HKD55" s="223"/>
      <c r="HKE55" s="224"/>
      <c r="HKF55" s="464"/>
      <c r="HKG55" s="464"/>
      <c r="HKH55" s="464"/>
      <c r="HKI55" s="225"/>
      <c r="HKJ55" s="226"/>
      <c r="HKK55" s="227"/>
      <c r="HKL55" s="223"/>
      <c r="HKM55" s="224"/>
      <c r="HKN55" s="464"/>
      <c r="HKO55" s="464"/>
      <c r="HKP55" s="464"/>
      <c r="HKQ55" s="225"/>
      <c r="HKR55" s="226"/>
      <c r="HKS55" s="227"/>
      <c r="HKT55" s="223"/>
      <c r="HKU55" s="224"/>
      <c r="HKV55" s="464"/>
      <c r="HKW55" s="464"/>
      <c r="HKX55" s="464"/>
      <c r="HKY55" s="225"/>
      <c r="HKZ55" s="226"/>
      <c r="HLA55" s="227"/>
      <c r="HLB55" s="223"/>
      <c r="HLC55" s="224"/>
      <c r="HLD55" s="464"/>
      <c r="HLE55" s="464"/>
      <c r="HLF55" s="464"/>
      <c r="HLG55" s="225"/>
      <c r="HLH55" s="226"/>
      <c r="HLI55" s="227"/>
      <c r="HLJ55" s="223"/>
      <c r="HLK55" s="224"/>
      <c r="HLL55" s="464"/>
      <c r="HLM55" s="464"/>
      <c r="HLN55" s="464"/>
      <c r="HLO55" s="225"/>
      <c r="HLP55" s="226"/>
      <c r="HLQ55" s="227"/>
      <c r="HLR55" s="223"/>
      <c r="HLS55" s="224"/>
      <c r="HLT55" s="464"/>
      <c r="HLU55" s="464"/>
      <c r="HLV55" s="464"/>
      <c r="HLW55" s="225"/>
      <c r="HLX55" s="226"/>
      <c r="HLY55" s="227"/>
      <c r="HLZ55" s="223"/>
      <c r="HMA55" s="224"/>
      <c r="HMB55" s="464"/>
      <c r="HMC55" s="464"/>
      <c r="HMD55" s="464"/>
      <c r="HME55" s="225"/>
      <c r="HMF55" s="226"/>
      <c r="HMG55" s="227"/>
      <c r="HMH55" s="223"/>
      <c r="HMI55" s="224"/>
      <c r="HMJ55" s="464"/>
      <c r="HMK55" s="464"/>
      <c r="HML55" s="464"/>
      <c r="HMM55" s="225"/>
      <c r="HMN55" s="226"/>
      <c r="HMO55" s="227"/>
      <c r="HMP55" s="223"/>
      <c r="HMQ55" s="224"/>
      <c r="HMR55" s="464"/>
      <c r="HMS55" s="464"/>
      <c r="HMT55" s="464"/>
      <c r="HMU55" s="225"/>
      <c r="HMV55" s="226"/>
      <c r="HMW55" s="227"/>
      <c r="HMX55" s="223"/>
      <c r="HMY55" s="224"/>
      <c r="HMZ55" s="464"/>
      <c r="HNA55" s="464"/>
      <c r="HNB55" s="464"/>
      <c r="HNC55" s="225"/>
      <c r="HND55" s="226"/>
      <c r="HNE55" s="227"/>
      <c r="HNF55" s="223"/>
      <c r="HNG55" s="224"/>
      <c r="HNH55" s="464"/>
      <c r="HNI55" s="464"/>
      <c r="HNJ55" s="464"/>
      <c r="HNK55" s="225"/>
      <c r="HNL55" s="226"/>
      <c r="HNM55" s="227"/>
      <c r="HNN55" s="223"/>
      <c r="HNO55" s="224"/>
      <c r="HNP55" s="464"/>
      <c r="HNQ55" s="464"/>
      <c r="HNR55" s="464"/>
      <c r="HNS55" s="225"/>
      <c r="HNT55" s="226"/>
      <c r="HNU55" s="227"/>
      <c r="HNV55" s="223"/>
      <c r="HNW55" s="224"/>
      <c r="HNX55" s="464"/>
      <c r="HNY55" s="464"/>
      <c r="HNZ55" s="464"/>
      <c r="HOA55" s="225"/>
      <c r="HOB55" s="226"/>
      <c r="HOC55" s="227"/>
      <c r="HOD55" s="223"/>
      <c r="HOE55" s="224"/>
      <c r="HOF55" s="464"/>
      <c r="HOG55" s="464"/>
      <c r="HOH55" s="464"/>
      <c r="HOI55" s="225"/>
      <c r="HOJ55" s="226"/>
      <c r="HOK55" s="227"/>
      <c r="HOL55" s="223"/>
      <c r="HOM55" s="224"/>
      <c r="HON55" s="464"/>
      <c r="HOO55" s="464"/>
      <c r="HOP55" s="464"/>
      <c r="HOQ55" s="225"/>
      <c r="HOR55" s="226"/>
      <c r="HOS55" s="227"/>
      <c r="HOT55" s="223"/>
      <c r="HOU55" s="224"/>
      <c r="HOV55" s="464"/>
      <c r="HOW55" s="464"/>
      <c r="HOX55" s="464"/>
      <c r="HOY55" s="225"/>
      <c r="HOZ55" s="226"/>
      <c r="HPA55" s="227"/>
      <c r="HPB55" s="223"/>
      <c r="HPC55" s="224"/>
      <c r="HPD55" s="464"/>
      <c r="HPE55" s="464"/>
      <c r="HPF55" s="464"/>
      <c r="HPG55" s="225"/>
      <c r="HPH55" s="226"/>
      <c r="HPI55" s="227"/>
      <c r="HPJ55" s="223"/>
      <c r="HPK55" s="224"/>
      <c r="HPL55" s="464"/>
      <c r="HPM55" s="464"/>
      <c r="HPN55" s="464"/>
      <c r="HPO55" s="225"/>
      <c r="HPP55" s="226"/>
      <c r="HPQ55" s="227"/>
      <c r="HPR55" s="223"/>
      <c r="HPS55" s="224"/>
      <c r="HPT55" s="464"/>
      <c r="HPU55" s="464"/>
      <c r="HPV55" s="464"/>
      <c r="HPW55" s="225"/>
      <c r="HPX55" s="226"/>
      <c r="HPY55" s="227"/>
      <c r="HPZ55" s="223"/>
      <c r="HQA55" s="224"/>
      <c r="HQB55" s="464"/>
      <c r="HQC55" s="464"/>
      <c r="HQD55" s="464"/>
      <c r="HQE55" s="225"/>
      <c r="HQF55" s="226"/>
      <c r="HQG55" s="227"/>
      <c r="HQH55" s="223"/>
      <c r="HQI55" s="224"/>
      <c r="HQJ55" s="464"/>
      <c r="HQK55" s="464"/>
      <c r="HQL55" s="464"/>
      <c r="HQM55" s="225"/>
      <c r="HQN55" s="226"/>
      <c r="HQO55" s="227"/>
      <c r="HQP55" s="223"/>
      <c r="HQQ55" s="224"/>
      <c r="HQR55" s="464"/>
      <c r="HQS55" s="464"/>
      <c r="HQT55" s="464"/>
      <c r="HQU55" s="225"/>
      <c r="HQV55" s="226"/>
      <c r="HQW55" s="227"/>
      <c r="HQX55" s="223"/>
      <c r="HQY55" s="224"/>
      <c r="HQZ55" s="464"/>
      <c r="HRA55" s="464"/>
      <c r="HRB55" s="464"/>
      <c r="HRC55" s="225"/>
      <c r="HRD55" s="226"/>
      <c r="HRE55" s="227"/>
      <c r="HRF55" s="223"/>
      <c r="HRG55" s="224"/>
      <c r="HRH55" s="464"/>
      <c r="HRI55" s="464"/>
      <c r="HRJ55" s="464"/>
      <c r="HRK55" s="225"/>
      <c r="HRL55" s="226"/>
      <c r="HRM55" s="227"/>
      <c r="HRN55" s="223"/>
      <c r="HRO55" s="224"/>
      <c r="HRP55" s="464"/>
      <c r="HRQ55" s="464"/>
      <c r="HRR55" s="464"/>
      <c r="HRS55" s="225"/>
      <c r="HRT55" s="226"/>
      <c r="HRU55" s="227"/>
      <c r="HRV55" s="223"/>
      <c r="HRW55" s="224"/>
      <c r="HRX55" s="464"/>
      <c r="HRY55" s="464"/>
      <c r="HRZ55" s="464"/>
      <c r="HSA55" s="225"/>
      <c r="HSB55" s="226"/>
      <c r="HSC55" s="227"/>
      <c r="HSD55" s="223"/>
      <c r="HSE55" s="224"/>
      <c r="HSF55" s="464"/>
      <c r="HSG55" s="464"/>
      <c r="HSH55" s="464"/>
      <c r="HSI55" s="225"/>
      <c r="HSJ55" s="226"/>
      <c r="HSK55" s="227"/>
      <c r="HSL55" s="223"/>
      <c r="HSM55" s="224"/>
      <c r="HSN55" s="464"/>
      <c r="HSO55" s="464"/>
      <c r="HSP55" s="464"/>
      <c r="HSQ55" s="225"/>
      <c r="HSR55" s="226"/>
      <c r="HSS55" s="227"/>
      <c r="HST55" s="223"/>
      <c r="HSU55" s="224"/>
      <c r="HSV55" s="464"/>
      <c r="HSW55" s="464"/>
      <c r="HSX55" s="464"/>
      <c r="HSY55" s="225"/>
      <c r="HSZ55" s="226"/>
      <c r="HTA55" s="227"/>
      <c r="HTB55" s="223"/>
      <c r="HTC55" s="224"/>
      <c r="HTD55" s="464"/>
      <c r="HTE55" s="464"/>
      <c r="HTF55" s="464"/>
      <c r="HTG55" s="225"/>
      <c r="HTH55" s="226"/>
      <c r="HTI55" s="227"/>
      <c r="HTJ55" s="223"/>
      <c r="HTK55" s="224"/>
      <c r="HTL55" s="464"/>
      <c r="HTM55" s="464"/>
      <c r="HTN55" s="464"/>
      <c r="HTO55" s="225"/>
      <c r="HTP55" s="226"/>
      <c r="HTQ55" s="227"/>
      <c r="HTR55" s="223"/>
      <c r="HTS55" s="224"/>
      <c r="HTT55" s="464"/>
      <c r="HTU55" s="464"/>
      <c r="HTV55" s="464"/>
      <c r="HTW55" s="225"/>
      <c r="HTX55" s="226"/>
      <c r="HTY55" s="227"/>
      <c r="HTZ55" s="223"/>
      <c r="HUA55" s="224"/>
      <c r="HUB55" s="464"/>
      <c r="HUC55" s="464"/>
      <c r="HUD55" s="464"/>
      <c r="HUE55" s="225"/>
      <c r="HUF55" s="226"/>
      <c r="HUG55" s="227"/>
      <c r="HUH55" s="223"/>
      <c r="HUI55" s="224"/>
      <c r="HUJ55" s="464"/>
      <c r="HUK55" s="464"/>
      <c r="HUL55" s="464"/>
      <c r="HUM55" s="225"/>
      <c r="HUN55" s="226"/>
      <c r="HUO55" s="227"/>
      <c r="HUP55" s="223"/>
      <c r="HUQ55" s="224"/>
      <c r="HUR55" s="464"/>
      <c r="HUS55" s="464"/>
      <c r="HUT55" s="464"/>
      <c r="HUU55" s="225"/>
      <c r="HUV55" s="226"/>
      <c r="HUW55" s="227"/>
      <c r="HUX55" s="223"/>
      <c r="HUY55" s="224"/>
      <c r="HUZ55" s="464"/>
      <c r="HVA55" s="464"/>
      <c r="HVB55" s="464"/>
      <c r="HVC55" s="225"/>
      <c r="HVD55" s="226"/>
      <c r="HVE55" s="227"/>
      <c r="HVF55" s="223"/>
      <c r="HVG55" s="224"/>
      <c r="HVH55" s="464"/>
      <c r="HVI55" s="464"/>
      <c r="HVJ55" s="464"/>
      <c r="HVK55" s="225"/>
      <c r="HVL55" s="226"/>
      <c r="HVM55" s="227"/>
      <c r="HVN55" s="223"/>
      <c r="HVO55" s="224"/>
      <c r="HVP55" s="464"/>
      <c r="HVQ55" s="464"/>
      <c r="HVR55" s="464"/>
      <c r="HVS55" s="225"/>
      <c r="HVT55" s="226"/>
      <c r="HVU55" s="227"/>
      <c r="HVV55" s="223"/>
      <c r="HVW55" s="224"/>
      <c r="HVX55" s="464"/>
      <c r="HVY55" s="464"/>
      <c r="HVZ55" s="464"/>
      <c r="HWA55" s="225"/>
      <c r="HWB55" s="226"/>
      <c r="HWC55" s="227"/>
      <c r="HWD55" s="223"/>
      <c r="HWE55" s="224"/>
      <c r="HWF55" s="464"/>
      <c r="HWG55" s="464"/>
      <c r="HWH55" s="464"/>
      <c r="HWI55" s="225"/>
      <c r="HWJ55" s="226"/>
      <c r="HWK55" s="227"/>
      <c r="HWL55" s="223"/>
      <c r="HWM55" s="224"/>
      <c r="HWN55" s="464"/>
      <c r="HWO55" s="464"/>
      <c r="HWP55" s="464"/>
      <c r="HWQ55" s="225"/>
      <c r="HWR55" s="226"/>
      <c r="HWS55" s="227"/>
      <c r="HWT55" s="223"/>
      <c r="HWU55" s="224"/>
      <c r="HWV55" s="464"/>
      <c r="HWW55" s="464"/>
      <c r="HWX55" s="464"/>
      <c r="HWY55" s="225"/>
      <c r="HWZ55" s="226"/>
      <c r="HXA55" s="227"/>
      <c r="HXB55" s="223"/>
      <c r="HXC55" s="224"/>
      <c r="HXD55" s="464"/>
      <c r="HXE55" s="464"/>
      <c r="HXF55" s="464"/>
      <c r="HXG55" s="225"/>
      <c r="HXH55" s="226"/>
      <c r="HXI55" s="227"/>
      <c r="HXJ55" s="223"/>
      <c r="HXK55" s="224"/>
      <c r="HXL55" s="464"/>
      <c r="HXM55" s="464"/>
      <c r="HXN55" s="464"/>
      <c r="HXO55" s="225"/>
      <c r="HXP55" s="226"/>
      <c r="HXQ55" s="227"/>
      <c r="HXR55" s="223"/>
      <c r="HXS55" s="224"/>
      <c r="HXT55" s="464"/>
      <c r="HXU55" s="464"/>
      <c r="HXV55" s="464"/>
      <c r="HXW55" s="225"/>
      <c r="HXX55" s="226"/>
      <c r="HXY55" s="227"/>
      <c r="HXZ55" s="223"/>
      <c r="HYA55" s="224"/>
      <c r="HYB55" s="464"/>
      <c r="HYC55" s="464"/>
      <c r="HYD55" s="464"/>
      <c r="HYE55" s="225"/>
      <c r="HYF55" s="226"/>
      <c r="HYG55" s="227"/>
      <c r="HYH55" s="223"/>
      <c r="HYI55" s="224"/>
      <c r="HYJ55" s="464"/>
      <c r="HYK55" s="464"/>
      <c r="HYL55" s="464"/>
      <c r="HYM55" s="225"/>
      <c r="HYN55" s="226"/>
      <c r="HYO55" s="227"/>
      <c r="HYP55" s="223"/>
      <c r="HYQ55" s="224"/>
      <c r="HYR55" s="464"/>
      <c r="HYS55" s="464"/>
      <c r="HYT55" s="464"/>
      <c r="HYU55" s="225"/>
      <c r="HYV55" s="226"/>
      <c r="HYW55" s="227"/>
      <c r="HYX55" s="223"/>
      <c r="HYY55" s="224"/>
      <c r="HYZ55" s="464"/>
      <c r="HZA55" s="464"/>
      <c r="HZB55" s="464"/>
      <c r="HZC55" s="225"/>
      <c r="HZD55" s="226"/>
      <c r="HZE55" s="227"/>
      <c r="HZF55" s="223"/>
      <c r="HZG55" s="224"/>
      <c r="HZH55" s="464"/>
      <c r="HZI55" s="464"/>
      <c r="HZJ55" s="464"/>
      <c r="HZK55" s="225"/>
      <c r="HZL55" s="226"/>
      <c r="HZM55" s="227"/>
      <c r="HZN55" s="223"/>
      <c r="HZO55" s="224"/>
      <c r="HZP55" s="464"/>
      <c r="HZQ55" s="464"/>
      <c r="HZR55" s="464"/>
      <c r="HZS55" s="225"/>
      <c r="HZT55" s="226"/>
      <c r="HZU55" s="227"/>
      <c r="HZV55" s="223"/>
      <c r="HZW55" s="224"/>
      <c r="HZX55" s="464"/>
      <c r="HZY55" s="464"/>
      <c r="HZZ55" s="464"/>
      <c r="IAA55" s="225"/>
      <c r="IAB55" s="226"/>
      <c r="IAC55" s="227"/>
      <c r="IAD55" s="223"/>
      <c r="IAE55" s="224"/>
      <c r="IAF55" s="464"/>
      <c r="IAG55" s="464"/>
      <c r="IAH55" s="464"/>
      <c r="IAI55" s="225"/>
      <c r="IAJ55" s="226"/>
      <c r="IAK55" s="227"/>
      <c r="IAL55" s="223"/>
      <c r="IAM55" s="224"/>
      <c r="IAN55" s="464"/>
      <c r="IAO55" s="464"/>
      <c r="IAP55" s="464"/>
      <c r="IAQ55" s="225"/>
      <c r="IAR55" s="226"/>
      <c r="IAS55" s="227"/>
      <c r="IAT55" s="223"/>
      <c r="IAU55" s="224"/>
      <c r="IAV55" s="464"/>
      <c r="IAW55" s="464"/>
      <c r="IAX55" s="464"/>
      <c r="IAY55" s="225"/>
      <c r="IAZ55" s="226"/>
      <c r="IBA55" s="227"/>
      <c r="IBB55" s="223"/>
      <c r="IBC55" s="224"/>
      <c r="IBD55" s="464"/>
      <c r="IBE55" s="464"/>
      <c r="IBF55" s="464"/>
      <c r="IBG55" s="225"/>
      <c r="IBH55" s="226"/>
      <c r="IBI55" s="227"/>
      <c r="IBJ55" s="223"/>
      <c r="IBK55" s="224"/>
      <c r="IBL55" s="464"/>
      <c r="IBM55" s="464"/>
      <c r="IBN55" s="464"/>
      <c r="IBO55" s="225"/>
      <c r="IBP55" s="226"/>
      <c r="IBQ55" s="227"/>
      <c r="IBR55" s="223"/>
      <c r="IBS55" s="224"/>
      <c r="IBT55" s="464"/>
      <c r="IBU55" s="464"/>
      <c r="IBV55" s="464"/>
      <c r="IBW55" s="225"/>
      <c r="IBX55" s="226"/>
      <c r="IBY55" s="227"/>
      <c r="IBZ55" s="223"/>
      <c r="ICA55" s="224"/>
      <c r="ICB55" s="464"/>
      <c r="ICC55" s="464"/>
      <c r="ICD55" s="464"/>
      <c r="ICE55" s="225"/>
      <c r="ICF55" s="226"/>
      <c r="ICG55" s="227"/>
      <c r="ICH55" s="223"/>
      <c r="ICI55" s="224"/>
      <c r="ICJ55" s="464"/>
      <c r="ICK55" s="464"/>
      <c r="ICL55" s="464"/>
      <c r="ICM55" s="225"/>
      <c r="ICN55" s="226"/>
      <c r="ICO55" s="227"/>
      <c r="ICP55" s="223"/>
      <c r="ICQ55" s="224"/>
      <c r="ICR55" s="464"/>
      <c r="ICS55" s="464"/>
      <c r="ICT55" s="464"/>
      <c r="ICU55" s="225"/>
      <c r="ICV55" s="226"/>
      <c r="ICW55" s="227"/>
      <c r="ICX55" s="223"/>
      <c r="ICY55" s="224"/>
      <c r="ICZ55" s="464"/>
      <c r="IDA55" s="464"/>
      <c r="IDB55" s="464"/>
      <c r="IDC55" s="225"/>
      <c r="IDD55" s="226"/>
      <c r="IDE55" s="227"/>
      <c r="IDF55" s="223"/>
      <c r="IDG55" s="224"/>
      <c r="IDH55" s="464"/>
      <c r="IDI55" s="464"/>
      <c r="IDJ55" s="464"/>
      <c r="IDK55" s="225"/>
      <c r="IDL55" s="226"/>
      <c r="IDM55" s="227"/>
      <c r="IDN55" s="223"/>
      <c r="IDO55" s="224"/>
      <c r="IDP55" s="464"/>
      <c r="IDQ55" s="464"/>
      <c r="IDR55" s="464"/>
      <c r="IDS55" s="225"/>
      <c r="IDT55" s="226"/>
      <c r="IDU55" s="227"/>
      <c r="IDV55" s="223"/>
      <c r="IDW55" s="224"/>
      <c r="IDX55" s="464"/>
      <c r="IDY55" s="464"/>
      <c r="IDZ55" s="464"/>
      <c r="IEA55" s="225"/>
      <c r="IEB55" s="226"/>
      <c r="IEC55" s="227"/>
      <c r="IED55" s="223"/>
      <c r="IEE55" s="224"/>
      <c r="IEF55" s="464"/>
      <c r="IEG55" s="464"/>
      <c r="IEH55" s="464"/>
      <c r="IEI55" s="225"/>
      <c r="IEJ55" s="226"/>
      <c r="IEK55" s="227"/>
      <c r="IEL55" s="223"/>
      <c r="IEM55" s="224"/>
      <c r="IEN55" s="464"/>
      <c r="IEO55" s="464"/>
      <c r="IEP55" s="464"/>
      <c r="IEQ55" s="225"/>
      <c r="IER55" s="226"/>
      <c r="IES55" s="227"/>
      <c r="IET55" s="223"/>
      <c r="IEU55" s="224"/>
      <c r="IEV55" s="464"/>
      <c r="IEW55" s="464"/>
      <c r="IEX55" s="464"/>
      <c r="IEY55" s="225"/>
      <c r="IEZ55" s="226"/>
      <c r="IFA55" s="227"/>
      <c r="IFB55" s="223"/>
      <c r="IFC55" s="224"/>
      <c r="IFD55" s="464"/>
      <c r="IFE55" s="464"/>
      <c r="IFF55" s="464"/>
      <c r="IFG55" s="225"/>
      <c r="IFH55" s="226"/>
      <c r="IFI55" s="227"/>
      <c r="IFJ55" s="223"/>
      <c r="IFK55" s="224"/>
      <c r="IFL55" s="464"/>
      <c r="IFM55" s="464"/>
      <c r="IFN55" s="464"/>
      <c r="IFO55" s="225"/>
      <c r="IFP55" s="226"/>
      <c r="IFQ55" s="227"/>
      <c r="IFR55" s="223"/>
      <c r="IFS55" s="224"/>
      <c r="IFT55" s="464"/>
      <c r="IFU55" s="464"/>
      <c r="IFV55" s="464"/>
      <c r="IFW55" s="225"/>
      <c r="IFX55" s="226"/>
      <c r="IFY55" s="227"/>
      <c r="IFZ55" s="223"/>
      <c r="IGA55" s="224"/>
      <c r="IGB55" s="464"/>
      <c r="IGC55" s="464"/>
      <c r="IGD55" s="464"/>
      <c r="IGE55" s="225"/>
      <c r="IGF55" s="226"/>
      <c r="IGG55" s="227"/>
      <c r="IGH55" s="223"/>
      <c r="IGI55" s="224"/>
      <c r="IGJ55" s="464"/>
      <c r="IGK55" s="464"/>
      <c r="IGL55" s="464"/>
      <c r="IGM55" s="225"/>
      <c r="IGN55" s="226"/>
      <c r="IGO55" s="227"/>
      <c r="IGP55" s="223"/>
      <c r="IGQ55" s="224"/>
      <c r="IGR55" s="464"/>
      <c r="IGS55" s="464"/>
      <c r="IGT55" s="464"/>
      <c r="IGU55" s="225"/>
      <c r="IGV55" s="226"/>
      <c r="IGW55" s="227"/>
      <c r="IGX55" s="223"/>
      <c r="IGY55" s="224"/>
      <c r="IGZ55" s="464"/>
      <c r="IHA55" s="464"/>
      <c r="IHB55" s="464"/>
      <c r="IHC55" s="225"/>
      <c r="IHD55" s="226"/>
      <c r="IHE55" s="227"/>
      <c r="IHF55" s="223"/>
      <c r="IHG55" s="224"/>
      <c r="IHH55" s="464"/>
      <c r="IHI55" s="464"/>
      <c r="IHJ55" s="464"/>
      <c r="IHK55" s="225"/>
      <c r="IHL55" s="226"/>
      <c r="IHM55" s="227"/>
      <c r="IHN55" s="223"/>
      <c r="IHO55" s="224"/>
      <c r="IHP55" s="464"/>
      <c r="IHQ55" s="464"/>
      <c r="IHR55" s="464"/>
      <c r="IHS55" s="225"/>
      <c r="IHT55" s="226"/>
      <c r="IHU55" s="227"/>
      <c r="IHV55" s="223"/>
      <c r="IHW55" s="224"/>
      <c r="IHX55" s="464"/>
      <c r="IHY55" s="464"/>
      <c r="IHZ55" s="464"/>
      <c r="IIA55" s="225"/>
      <c r="IIB55" s="226"/>
      <c r="IIC55" s="227"/>
      <c r="IID55" s="223"/>
      <c r="IIE55" s="224"/>
      <c r="IIF55" s="464"/>
      <c r="IIG55" s="464"/>
      <c r="IIH55" s="464"/>
      <c r="III55" s="225"/>
      <c r="IIJ55" s="226"/>
      <c r="IIK55" s="227"/>
      <c r="IIL55" s="223"/>
      <c r="IIM55" s="224"/>
      <c r="IIN55" s="464"/>
      <c r="IIO55" s="464"/>
      <c r="IIP55" s="464"/>
      <c r="IIQ55" s="225"/>
      <c r="IIR55" s="226"/>
      <c r="IIS55" s="227"/>
      <c r="IIT55" s="223"/>
      <c r="IIU55" s="224"/>
      <c r="IIV55" s="464"/>
      <c r="IIW55" s="464"/>
      <c r="IIX55" s="464"/>
      <c r="IIY55" s="225"/>
      <c r="IIZ55" s="226"/>
      <c r="IJA55" s="227"/>
      <c r="IJB55" s="223"/>
      <c r="IJC55" s="224"/>
      <c r="IJD55" s="464"/>
      <c r="IJE55" s="464"/>
      <c r="IJF55" s="464"/>
      <c r="IJG55" s="225"/>
      <c r="IJH55" s="226"/>
      <c r="IJI55" s="227"/>
      <c r="IJJ55" s="223"/>
      <c r="IJK55" s="224"/>
      <c r="IJL55" s="464"/>
      <c r="IJM55" s="464"/>
      <c r="IJN55" s="464"/>
      <c r="IJO55" s="225"/>
      <c r="IJP55" s="226"/>
      <c r="IJQ55" s="227"/>
      <c r="IJR55" s="223"/>
      <c r="IJS55" s="224"/>
      <c r="IJT55" s="464"/>
      <c r="IJU55" s="464"/>
      <c r="IJV55" s="464"/>
      <c r="IJW55" s="225"/>
      <c r="IJX55" s="226"/>
      <c r="IJY55" s="227"/>
      <c r="IJZ55" s="223"/>
      <c r="IKA55" s="224"/>
      <c r="IKB55" s="464"/>
      <c r="IKC55" s="464"/>
      <c r="IKD55" s="464"/>
      <c r="IKE55" s="225"/>
      <c r="IKF55" s="226"/>
      <c r="IKG55" s="227"/>
      <c r="IKH55" s="223"/>
      <c r="IKI55" s="224"/>
      <c r="IKJ55" s="464"/>
      <c r="IKK55" s="464"/>
      <c r="IKL55" s="464"/>
      <c r="IKM55" s="225"/>
      <c r="IKN55" s="226"/>
      <c r="IKO55" s="227"/>
      <c r="IKP55" s="223"/>
      <c r="IKQ55" s="224"/>
      <c r="IKR55" s="464"/>
      <c r="IKS55" s="464"/>
      <c r="IKT55" s="464"/>
      <c r="IKU55" s="225"/>
      <c r="IKV55" s="226"/>
      <c r="IKW55" s="227"/>
      <c r="IKX55" s="223"/>
      <c r="IKY55" s="224"/>
      <c r="IKZ55" s="464"/>
      <c r="ILA55" s="464"/>
      <c r="ILB55" s="464"/>
      <c r="ILC55" s="225"/>
      <c r="ILD55" s="226"/>
      <c r="ILE55" s="227"/>
      <c r="ILF55" s="223"/>
      <c r="ILG55" s="224"/>
      <c r="ILH55" s="464"/>
      <c r="ILI55" s="464"/>
      <c r="ILJ55" s="464"/>
      <c r="ILK55" s="225"/>
      <c r="ILL55" s="226"/>
      <c r="ILM55" s="227"/>
      <c r="ILN55" s="223"/>
      <c r="ILO55" s="224"/>
      <c r="ILP55" s="464"/>
      <c r="ILQ55" s="464"/>
      <c r="ILR55" s="464"/>
      <c r="ILS55" s="225"/>
      <c r="ILT55" s="226"/>
      <c r="ILU55" s="227"/>
      <c r="ILV55" s="223"/>
      <c r="ILW55" s="224"/>
      <c r="ILX55" s="464"/>
      <c r="ILY55" s="464"/>
      <c r="ILZ55" s="464"/>
      <c r="IMA55" s="225"/>
      <c r="IMB55" s="226"/>
      <c r="IMC55" s="227"/>
      <c r="IMD55" s="223"/>
      <c r="IME55" s="224"/>
      <c r="IMF55" s="464"/>
      <c r="IMG55" s="464"/>
      <c r="IMH55" s="464"/>
      <c r="IMI55" s="225"/>
      <c r="IMJ55" s="226"/>
      <c r="IMK55" s="227"/>
      <c r="IML55" s="223"/>
      <c r="IMM55" s="224"/>
      <c r="IMN55" s="464"/>
      <c r="IMO55" s="464"/>
      <c r="IMP55" s="464"/>
      <c r="IMQ55" s="225"/>
      <c r="IMR55" s="226"/>
      <c r="IMS55" s="227"/>
      <c r="IMT55" s="223"/>
      <c r="IMU55" s="224"/>
      <c r="IMV55" s="464"/>
      <c r="IMW55" s="464"/>
      <c r="IMX55" s="464"/>
      <c r="IMY55" s="225"/>
      <c r="IMZ55" s="226"/>
      <c r="INA55" s="227"/>
      <c r="INB55" s="223"/>
      <c r="INC55" s="224"/>
      <c r="IND55" s="464"/>
      <c r="INE55" s="464"/>
      <c r="INF55" s="464"/>
      <c r="ING55" s="225"/>
      <c r="INH55" s="226"/>
      <c r="INI55" s="227"/>
      <c r="INJ55" s="223"/>
      <c r="INK55" s="224"/>
      <c r="INL55" s="464"/>
      <c r="INM55" s="464"/>
      <c r="INN55" s="464"/>
      <c r="INO55" s="225"/>
      <c r="INP55" s="226"/>
      <c r="INQ55" s="227"/>
      <c r="INR55" s="223"/>
      <c r="INS55" s="224"/>
      <c r="INT55" s="464"/>
      <c r="INU55" s="464"/>
      <c r="INV55" s="464"/>
      <c r="INW55" s="225"/>
      <c r="INX55" s="226"/>
      <c r="INY55" s="227"/>
      <c r="INZ55" s="223"/>
      <c r="IOA55" s="224"/>
      <c r="IOB55" s="464"/>
      <c r="IOC55" s="464"/>
      <c r="IOD55" s="464"/>
      <c r="IOE55" s="225"/>
      <c r="IOF55" s="226"/>
      <c r="IOG55" s="227"/>
      <c r="IOH55" s="223"/>
      <c r="IOI55" s="224"/>
      <c r="IOJ55" s="464"/>
      <c r="IOK55" s="464"/>
      <c r="IOL55" s="464"/>
      <c r="IOM55" s="225"/>
      <c r="ION55" s="226"/>
      <c r="IOO55" s="227"/>
      <c r="IOP55" s="223"/>
      <c r="IOQ55" s="224"/>
      <c r="IOR55" s="464"/>
      <c r="IOS55" s="464"/>
      <c r="IOT55" s="464"/>
      <c r="IOU55" s="225"/>
      <c r="IOV55" s="226"/>
      <c r="IOW55" s="227"/>
      <c r="IOX55" s="223"/>
      <c r="IOY55" s="224"/>
      <c r="IOZ55" s="464"/>
      <c r="IPA55" s="464"/>
      <c r="IPB55" s="464"/>
      <c r="IPC55" s="225"/>
      <c r="IPD55" s="226"/>
      <c r="IPE55" s="227"/>
      <c r="IPF55" s="223"/>
      <c r="IPG55" s="224"/>
      <c r="IPH55" s="464"/>
      <c r="IPI55" s="464"/>
      <c r="IPJ55" s="464"/>
      <c r="IPK55" s="225"/>
      <c r="IPL55" s="226"/>
      <c r="IPM55" s="227"/>
      <c r="IPN55" s="223"/>
      <c r="IPO55" s="224"/>
      <c r="IPP55" s="464"/>
      <c r="IPQ55" s="464"/>
      <c r="IPR55" s="464"/>
      <c r="IPS55" s="225"/>
      <c r="IPT55" s="226"/>
      <c r="IPU55" s="227"/>
      <c r="IPV55" s="223"/>
      <c r="IPW55" s="224"/>
      <c r="IPX55" s="464"/>
      <c r="IPY55" s="464"/>
      <c r="IPZ55" s="464"/>
      <c r="IQA55" s="225"/>
      <c r="IQB55" s="226"/>
      <c r="IQC55" s="227"/>
      <c r="IQD55" s="223"/>
      <c r="IQE55" s="224"/>
      <c r="IQF55" s="464"/>
      <c r="IQG55" s="464"/>
      <c r="IQH55" s="464"/>
      <c r="IQI55" s="225"/>
      <c r="IQJ55" s="226"/>
      <c r="IQK55" s="227"/>
      <c r="IQL55" s="223"/>
      <c r="IQM55" s="224"/>
      <c r="IQN55" s="464"/>
      <c r="IQO55" s="464"/>
      <c r="IQP55" s="464"/>
      <c r="IQQ55" s="225"/>
      <c r="IQR55" s="226"/>
      <c r="IQS55" s="227"/>
      <c r="IQT55" s="223"/>
      <c r="IQU55" s="224"/>
      <c r="IQV55" s="464"/>
      <c r="IQW55" s="464"/>
      <c r="IQX55" s="464"/>
      <c r="IQY55" s="225"/>
      <c r="IQZ55" s="226"/>
      <c r="IRA55" s="227"/>
      <c r="IRB55" s="223"/>
      <c r="IRC55" s="224"/>
      <c r="IRD55" s="464"/>
      <c r="IRE55" s="464"/>
      <c r="IRF55" s="464"/>
      <c r="IRG55" s="225"/>
      <c r="IRH55" s="226"/>
      <c r="IRI55" s="227"/>
      <c r="IRJ55" s="223"/>
      <c r="IRK55" s="224"/>
      <c r="IRL55" s="464"/>
      <c r="IRM55" s="464"/>
      <c r="IRN55" s="464"/>
      <c r="IRO55" s="225"/>
      <c r="IRP55" s="226"/>
      <c r="IRQ55" s="227"/>
      <c r="IRR55" s="223"/>
      <c r="IRS55" s="224"/>
      <c r="IRT55" s="464"/>
      <c r="IRU55" s="464"/>
      <c r="IRV55" s="464"/>
      <c r="IRW55" s="225"/>
      <c r="IRX55" s="226"/>
      <c r="IRY55" s="227"/>
      <c r="IRZ55" s="223"/>
      <c r="ISA55" s="224"/>
      <c r="ISB55" s="464"/>
      <c r="ISC55" s="464"/>
      <c r="ISD55" s="464"/>
      <c r="ISE55" s="225"/>
      <c r="ISF55" s="226"/>
      <c r="ISG55" s="227"/>
      <c r="ISH55" s="223"/>
      <c r="ISI55" s="224"/>
      <c r="ISJ55" s="464"/>
      <c r="ISK55" s="464"/>
      <c r="ISL55" s="464"/>
      <c r="ISM55" s="225"/>
      <c r="ISN55" s="226"/>
      <c r="ISO55" s="227"/>
      <c r="ISP55" s="223"/>
      <c r="ISQ55" s="224"/>
      <c r="ISR55" s="464"/>
      <c r="ISS55" s="464"/>
      <c r="IST55" s="464"/>
      <c r="ISU55" s="225"/>
      <c r="ISV55" s="226"/>
      <c r="ISW55" s="227"/>
      <c r="ISX55" s="223"/>
      <c r="ISY55" s="224"/>
      <c r="ISZ55" s="464"/>
      <c r="ITA55" s="464"/>
      <c r="ITB55" s="464"/>
      <c r="ITC55" s="225"/>
      <c r="ITD55" s="226"/>
      <c r="ITE55" s="227"/>
      <c r="ITF55" s="223"/>
      <c r="ITG55" s="224"/>
      <c r="ITH55" s="464"/>
      <c r="ITI55" s="464"/>
      <c r="ITJ55" s="464"/>
      <c r="ITK55" s="225"/>
      <c r="ITL55" s="226"/>
      <c r="ITM55" s="227"/>
      <c r="ITN55" s="223"/>
      <c r="ITO55" s="224"/>
      <c r="ITP55" s="464"/>
      <c r="ITQ55" s="464"/>
      <c r="ITR55" s="464"/>
      <c r="ITS55" s="225"/>
      <c r="ITT55" s="226"/>
      <c r="ITU55" s="227"/>
      <c r="ITV55" s="223"/>
      <c r="ITW55" s="224"/>
      <c r="ITX55" s="464"/>
      <c r="ITY55" s="464"/>
      <c r="ITZ55" s="464"/>
      <c r="IUA55" s="225"/>
      <c r="IUB55" s="226"/>
      <c r="IUC55" s="227"/>
      <c r="IUD55" s="223"/>
      <c r="IUE55" s="224"/>
      <c r="IUF55" s="464"/>
      <c r="IUG55" s="464"/>
      <c r="IUH55" s="464"/>
      <c r="IUI55" s="225"/>
      <c r="IUJ55" s="226"/>
      <c r="IUK55" s="227"/>
      <c r="IUL55" s="223"/>
      <c r="IUM55" s="224"/>
      <c r="IUN55" s="464"/>
      <c r="IUO55" s="464"/>
      <c r="IUP55" s="464"/>
      <c r="IUQ55" s="225"/>
      <c r="IUR55" s="226"/>
      <c r="IUS55" s="227"/>
      <c r="IUT55" s="223"/>
      <c r="IUU55" s="224"/>
      <c r="IUV55" s="464"/>
      <c r="IUW55" s="464"/>
      <c r="IUX55" s="464"/>
      <c r="IUY55" s="225"/>
      <c r="IUZ55" s="226"/>
      <c r="IVA55" s="227"/>
      <c r="IVB55" s="223"/>
      <c r="IVC55" s="224"/>
      <c r="IVD55" s="464"/>
      <c r="IVE55" s="464"/>
      <c r="IVF55" s="464"/>
      <c r="IVG55" s="225"/>
      <c r="IVH55" s="226"/>
      <c r="IVI55" s="227"/>
      <c r="IVJ55" s="223"/>
      <c r="IVK55" s="224"/>
      <c r="IVL55" s="464"/>
      <c r="IVM55" s="464"/>
      <c r="IVN55" s="464"/>
      <c r="IVO55" s="225"/>
      <c r="IVP55" s="226"/>
      <c r="IVQ55" s="227"/>
      <c r="IVR55" s="223"/>
      <c r="IVS55" s="224"/>
      <c r="IVT55" s="464"/>
      <c r="IVU55" s="464"/>
      <c r="IVV55" s="464"/>
      <c r="IVW55" s="225"/>
      <c r="IVX55" s="226"/>
      <c r="IVY55" s="227"/>
      <c r="IVZ55" s="223"/>
      <c r="IWA55" s="224"/>
      <c r="IWB55" s="464"/>
      <c r="IWC55" s="464"/>
      <c r="IWD55" s="464"/>
      <c r="IWE55" s="225"/>
      <c r="IWF55" s="226"/>
      <c r="IWG55" s="227"/>
      <c r="IWH55" s="223"/>
      <c r="IWI55" s="224"/>
      <c r="IWJ55" s="464"/>
      <c r="IWK55" s="464"/>
      <c r="IWL55" s="464"/>
      <c r="IWM55" s="225"/>
      <c r="IWN55" s="226"/>
      <c r="IWO55" s="227"/>
      <c r="IWP55" s="223"/>
      <c r="IWQ55" s="224"/>
      <c r="IWR55" s="464"/>
      <c r="IWS55" s="464"/>
      <c r="IWT55" s="464"/>
      <c r="IWU55" s="225"/>
      <c r="IWV55" s="226"/>
      <c r="IWW55" s="227"/>
      <c r="IWX55" s="223"/>
      <c r="IWY55" s="224"/>
      <c r="IWZ55" s="464"/>
      <c r="IXA55" s="464"/>
      <c r="IXB55" s="464"/>
      <c r="IXC55" s="225"/>
      <c r="IXD55" s="226"/>
      <c r="IXE55" s="227"/>
      <c r="IXF55" s="223"/>
      <c r="IXG55" s="224"/>
      <c r="IXH55" s="464"/>
      <c r="IXI55" s="464"/>
      <c r="IXJ55" s="464"/>
      <c r="IXK55" s="225"/>
      <c r="IXL55" s="226"/>
      <c r="IXM55" s="227"/>
      <c r="IXN55" s="223"/>
      <c r="IXO55" s="224"/>
      <c r="IXP55" s="464"/>
      <c r="IXQ55" s="464"/>
      <c r="IXR55" s="464"/>
      <c r="IXS55" s="225"/>
      <c r="IXT55" s="226"/>
      <c r="IXU55" s="227"/>
      <c r="IXV55" s="223"/>
      <c r="IXW55" s="224"/>
      <c r="IXX55" s="464"/>
      <c r="IXY55" s="464"/>
      <c r="IXZ55" s="464"/>
      <c r="IYA55" s="225"/>
      <c r="IYB55" s="226"/>
      <c r="IYC55" s="227"/>
      <c r="IYD55" s="223"/>
      <c r="IYE55" s="224"/>
      <c r="IYF55" s="464"/>
      <c r="IYG55" s="464"/>
      <c r="IYH55" s="464"/>
      <c r="IYI55" s="225"/>
      <c r="IYJ55" s="226"/>
      <c r="IYK55" s="227"/>
      <c r="IYL55" s="223"/>
      <c r="IYM55" s="224"/>
      <c r="IYN55" s="464"/>
      <c r="IYO55" s="464"/>
      <c r="IYP55" s="464"/>
      <c r="IYQ55" s="225"/>
      <c r="IYR55" s="226"/>
      <c r="IYS55" s="227"/>
      <c r="IYT55" s="223"/>
      <c r="IYU55" s="224"/>
      <c r="IYV55" s="464"/>
      <c r="IYW55" s="464"/>
      <c r="IYX55" s="464"/>
      <c r="IYY55" s="225"/>
      <c r="IYZ55" s="226"/>
      <c r="IZA55" s="227"/>
      <c r="IZB55" s="223"/>
      <c r="IZC55" s="224"/>
      <c r="IZD55" s="464"/>
      <c r="IZE55" s="464"/>
      <c r="IZF55" s="464"/>
      <c r="IZG55" s="225"/>
      <c r="IZH55" s="226"/>
      <c r="IZI55" s="227"/>
      <c r="IZJ55" s="223"/>
      <c r="IZK55" s="224"/>
      <c r="IZL55" s="464"/>
      <c r="IZM55" s="464"/>
      <c r="IZN55" s="464"/>
      <c r="IZO55" s="225"/>
      <c r="IZP55" s="226"/>
      <c r="IZQ55" s="227"/>
      <c r="IZR55" s="223"/>
      <c r="IZS55" s="224"/>
      <c r="IZT55" s="464"/>
      <c r="IZU55" s="464"/>
      <c r="IZV55" s="464"/>
      <c r="IZW55" s="225"/>
      <c r="IZX55" s="226"/>
      <c r="IZY55" s="227"/>
      <c r="IZZ55" s="223"/>
      <c r="JAA55" s="224"/>
      <c r="JAB55" s="464"/>
      <c r="JAC55" s="464"/>
      <c r="JAD55" s="464"/>
      <c r="JAE55" s="225"/>
      <c r="JAF55" s="226"/>
      <c r="JAG55" s="227"/>
      <c r="JAH55" s="223"/>
      <c r="JAI55" s="224"/>
      <c r="JAJ55" s="464"/>
      <c r="JAK55" s="464"/>
      <c r="JAL55" s="464"/>
      <c r="JAM55" s="225"/>
      <c r="JAN55" s="226"/>
      <c r="JAO55" s="227"/>
      <c r="JAP55" s="223"/>
      <c r="JAQ55" s="224"/>
      <c r="JAR55" s="464"/>
      <c r="JAS55" s="464"/>
      <c r="JAT55" s="464"/>
      <c r="JAU55" s="225"/>
      <c r="JAV55" s="226"/>
      <c r="JAW55" s="227"/>
      <c r="JAX55" s="223"/>
      <c r="JAY55" s="224"/>
      <c r="JAZ55" s="464"/>
      <c r="JBA55" s="464"/>
      <c r="JBB55" s="464"/>
      <c r="JBC55" s="225"/>
      <c r="JBD55" s="226"/>
      <c r="JBE55" s="227"/>
      <c r="JBF55" s="223"/>
      <c r="JBG55" s="224"/>
      <c r="JBH55" s="464"/>
      <c r="JBI55" s="464"/>
      <c r="JBJ55" s="464"/>
      <c r="JBK55" s="225"/>
      <c r="JBL55" s="226"/>
      <c r="JBM55" s="227"/>
      <c r="JBN55" s="223"/>
      <c r="JBO55" s="224"/>
      <c r="JBP55" s="464"/>
      <c r="JBQ55" s="464"/>
      <c r="JBR55" s="464"/>
      <c r="JBS55" s="225"/>
      <c r="JBT55" s="226"/>
      <c r="JBU55" s="227"/>
      <c r="JBV55" s="223"/>
      <c r="JBW55" s="224"/>
      <c r="JBX55" s="464"/>
      <c r="JBY55" s="464"/>
      <c r="JBZ55" s="464"/>
      <c r="JCA55" s="225"/>
      <c r="JCB55" s="226"/>
      <c r="JCC55" s="227"/>
      <c r="JCD55" s="223"/>
      <c r="JCE55" s="224"/>
      <c r="JCF55" s="464"/>
      <c r="JCG55" s="464"/>
      <c r="JCH55" s="464"/>
      <c r="JCI55" s="225"/>
      <c r="JCJ55" s="226"/>
      <c r="JCK55" s="227"/>
      <c r="JCL55" s="223"/>
      <c r="JCM55" s="224"/>
      <c r="JCN55" s="464"/>
      <c r="JCO55" s="464"/>
      <c r="JCP55" s="464"/>
      <c r="JCQ55" s="225"/>
      <c r="JCR55" s="226"/>
      <c r="JCS55" s="227"/>
      <c r="JCT55" s="223"/>
      <c r="JCU55" s="224"/>
      <c r="JCV55" s="464"/>
      <c r="JCW55" s="464"/>
      <c r="JCX55" s="464"/>
      <c r="JCY55" s="225"/>
      <c r="JCZ55" s="226"/>
      <c r="JDA55" s="227"/>
      <c r="JDB55" s="223"/>
      <c r="JDC55" s="224"/>
      <c r="JDD55" s="464"/>
      <c r="JDE55" s="464"/>
      <c r="JDF55" s="464"/>
      <c r="JDG55" s="225"/>
      <c r="JDH55" s="226"/>
      <c r="JDI55" s="227"/>
      <c r="JDJ55" s="223"/>
      <c r="JDK55" s="224"/>
      <c r="JDL55" s="464"/>
      <c r="JDM55" s="464"/>
      <c r="JDN55" s="464"/>
      <c r="JDO55" s="225"/>
      <c r="JDP55" s="226"/>
      <c r="JDQ55" s="227"/>
      <c r="JDR55" s="223"/>
      <c r="JDS55" s="224"/>
      <c r="JDT55" s="464"/>
      <c r="JDU55" s="464"/>
      <c r="JDV55" s="464"/>
      <c r="JDW55" s="225"/>
      <c r="JDX55" s="226"/>
      <c r="JDY55" s="227"/>
      <c r="JDZ55" s="223"/>
      <c r="JEA55" s="224"/>
      <c r="JEB55" s="464"/>
      <c r="JEC55" s="464"/>
      <c r="JED55" s="464"/>
      <c r="JEE55" s="225"/>
      <c r="JEF55" s="226"/>
      <c r="JEG55" s="227"/>
      <c r="JEH55" s="223"/>
      <c r="JEI55" s="224"/>
      <c r="JEJ55" s="464"/>
      <c r="JEK55" s="464"/>
      <c r="JEL55" s="464"/>
      <c r="JEM55" s="225"/>
      <c r="JEN55" s="226"/>
      <c r="JEO55" s="227"/>
      <c r="JEP55" s="223"/>
      <c r="JEQ55" s="224"/>
      <c r="JER55" s="464"/>
      <c r="JES55" s="464"/>
      <c r="JET55" s="464"/>
      <c r="JEU55" s="225"/>
      <c r="JEV55" s="226"/>
      <c r="JEW55" s="227"/>
      <c r="JEX55" s="223"/>
      <c r="JEY55" s="224"/>
      <c r="JEZ55" s="464"/>
      <c r="JFA55" s="464"/>
      <c r="JFB55" s="464"/>
      <c r="JFC55" s="225"/>
      <c r="JFD55" s="226"/>
      <c r="JFE55" s="227"/>
      <c r="JFF55" s="223"/>
      <c r="JFG55" s="224"/>
      <c r="JFH55" s="464"/>
      <c r="JFI55" s="464"/>
      <c r="JFJ55" s="464"/>
      <c r="JFK55" s="225"/>
      <c r="JFL55" s="226"/>
      <c r="JFM55" s="227"/>
      <c r="JFN55" s="223"/>
      <c r="JFO55" s="224"/>
      <c r="JFP55" s="464"/>
      <c r="JFQ55" s="464"/>
      <c r="JFR55" s="464"/>
      <c r="JFS55" s="225"/>
      <c r="JFT55" s="226"/>
      <c r="JFU55" s="227"/>
      <c r="JFV55" s="223"/>
      <c r="JFW55" s="224"/>
      <c r="JFX55" s="464"/>
      <c r="JFY55" s="464"/>
      <c r="JFZ55" s="464"/>
      <c r="JGA55" s="225"/>
      <c r="JGB55" s="226"/>
      <c r="JGC55" s="227"/>
      <c r="JGD55" s="223"/>
      <c r="JGE55" s="224"/>
      <c r="JGF55" s="464"/>
      <c r="JGG55" s="464"/>
      <c r="JGH55" s="464"/>
      <c r="JGI55" s="225"/>
      <c r="JGJ55" s="226"/>
      <c r="JGK55" s="227"/>
      <c r="JGL55" s="223"/>
      <c r="JGM55" s="224"/>
      <c r="JGN55" s="464"/>
      <c r="JGO55" s="464"/>
      <c r="JGP55" s="464"/>
      <c r="JGQ55" s="225"/>
      <c r="JGR55" s="226"/>
      <c r="JGS55" s="227"/>
      <c r="JGT55" s="223"/>
      <c r="JGU55" s="224"/>
      <c r="JGV55" s="464"/>
      <c r="JGW55" s="464"/>
      <c r="JGX55" s="464"/>
      <c r="JGY55" s="225"/>
      <c r="JGZ55" s="226"/>
      <c r="JHA55" s="227"/>
      <c r="JHB55" s="223"/>
      <c r="JHC55" s="224"/>
      <c r="JHD55" s="464"/>
      <c r="JHE55" s="464"/>
      <c r="JHF55" s="464"/>
      <c r="JHG55" s="225"/>
      <c r="JHH55" s="226"/>
      <c r="JHI55" s="227"/>
      <c r="JHJ55" s="223"/>
      <c r="JHK55" s="224"/>
      <c r="JHL55" s="464"/>
      <c r="JHM55" s="464"/>
      <c r="JHN55" s="464"/>
      <c r="JHO55" s="225"/>
      <c r="JHP55" s="226"/>
      <c r="JHQ55" s="227"/>
      <c r="JHR55" s="223"/>
      <c r="JHS55" s="224"/>
      <c r="JHT55" s="464"/>
      <c r="JHU55" s="464"/>
      <c r="JHV55" s="464"/>
      <c r="JHW55" s="225"/>
      <c r="JHX55" s="226"/>
      <c r="JHY55" s="227"/>
      <c r="JHZ55" s="223"/>
      <c r="JIA55" s="224"/>
      <c r="JIB55" s="464"/>
      <c r="JIC55" s="464"/>
      <c r="JID55" s="464"/>
      <c r="JIE55" s="225"/>
      <c r="JIF55" s="226"/>
      <c r="JIG55" s="227"/>
      <c r="JIH55" s="223"/>
      <c r="JII55" s="224"/>
      <c r="JIJ55" s="464"/>
      <c r="JIK55" s="464"/>
      <c r="JIL55" s="464"/>
      <c r="JIM55" s="225"/>
      <c r="JIN55" s="226"/>
      <c r="JIO55" s="227"/>
      <c r="JIP55" s="223"/>
      <c r="JIQ55" s="224"/>
      <c r="JIR55" s="464"/>
      <c r="JIS55" s="464"/>
      <c r="JIT55" s="464"/>
      <c r="JIU55" s="225"/>
      <c r="JIV55" s="226"/>
      <c r="JIW55" s="227"/>
      <c r="JIX55" s="223"/>
      <c r="JIY55" s="224"/>
      <c r="JIZ55" s="464"/>
      <c r="JJA55" s="464"/>
      <c r="JJB55" s="464"/>
      <c r="JJC55" s="225"/>
      <c r="JJD55" s="226"/>
      <c r="JJE55" s="227"/>
      <c r="JJF55" s="223"/>
      <c r="JJG55" s="224"/>
      <c r="JJH55" s="464"/>
      <c r="JJI55" s="464"/>
      <c r="JJJ55" s="464"/>
      <c r="JJK55" s="225"/>
      <c r="JJL55" s="226"/>
      <c r="JJM55" s="227"/>
      <c r="JJN55" s="223"/>
      <c r="JJO55" s="224"/>
      <c r="JJP55" s="464"/>
      <c r="JJQ55" s="464"/>
      <c r="JJR55" s="464"/>
      <c r="JJS55" s="225"/>
      <c r="JJT55" s="226"/>
      <c r="JJU55" s="227"/>
      <c r="JJV55" s="223"/>
      <c r="JJW55" s="224"/>
      <c r="JJX55" s="464"/>
      <c r="JJY55" s="464"/>
      <c r="JJZ55" s="464"/>
      <c r="JKA55" s="225"/>
      <c r="JKB55" s="226"/>
      <c r="JKC55" s="227"/>
      <c r="JKD55" s="223"/>
      <c r="JKE55" s="224"/>
      <c r="JKF55" s="464"/>
      <c r="JKG55" s="464"/>
      <c r="JKH55" s="464"/>
      <c r="JKI55" s="225"/>
      <c r="JKJ55" s="226"/>
      <c r="JKK55" s="227"/>
      <c r="JKL55" s="223"/>
      <c r="JKM55" s="224"/>
      <c r="JKN55" s="464"/>
      <c r="JKO55" s="464"/>
      <c r="JKP55" s="464"/>
      <c r="JKQ55" s="225"/>
      <c r="JKR55" s="226"/>
      <c r="JKS55" s="227"/>
      <c r="JKT55" s="223"/>
      <c r="JKU55" s="224"/>
      <c r="JKV55" s="464"/>
      <c r="JKW55" s="464"/>
      <c r="JKX55" s="464"/>
      <c r="JKY55" s="225"/>
      <c r="JKZ55" s="226"/>
      <c r="JLA55" s="227"/>
      <c r="JLB55" s="223"/>
      <c r="JLC55" s="224"/>
      <c r="JLD55" s="464"/>
      <c r="JLE55" s="464"/>
      <c r="JLF55" s="464"/>
      <c r="JLG55" s="225"/>
      <c r="JLH55" s="226"/>
      <c r="JLI55" s="227"/>
      <c r="JLJ55" s="223"/>
      <c r="JLK55" s="224"/>
      <c r="JLL55" s="464"/>
      <c r="JLM55" s="464"/>
      <c r="JLN55" s="464"/>
      <c r="JLO55" s="225"/>
      <c r="JLP55" s="226"/>
      <c r="JLQ55" s="227"/>
      <c r="JLR55" s="223"/>
      <c r="JLS55" s="224"/>
      <c r="JLT55" s="464"/>
      <c r="JLU55" s="464"/>
      <c r="JLV55" s="464"/>
      <c r="JLW55" s="225"/>
      <c r="JLX55" s="226"/>
      <c r="JLY55" s="227"/>
      <c r="JLZ55" s="223"/>
      <c r="JMA55" s="224"/>
      <c r="JMB55" s="464"/>
      <c r="JMC55" s="464"/>
      <c r="JMD55" s="464"/>
      <c r="JME55" s="225"/>
      <c r="JMF55" s="226"/>
      <c r="JMG55" s="227"/>
      <c r="JMH55" s="223"/>
      <c r="JMI55" s="224"/>
      <c r="JMJ55" s="464"/>
      <c r="JMK55" s="464"/>
      <c r="JML55" s="464"/>
      <c r="JMM55" s="225"/>
      <c r="JMN55" s="226"/>
      <c r="JMO55" s="227"/>
      <c r="JMP55" s="223"/>
      <c r="JMQ55" s="224"/>
      <c r="JMR55" s="464"/>
      <c r="JMS55" s="464"/>
      <c r="JMT55" s="464"/>
      <c r="JMU55" s="225"/>
      <c r="JMV55" s="226"/>
      <c r="JMW55" s="227"/>
      <c r="JMX55" s="223"/>
      <c r="JMY55" s="224"/>
      <c r="JMZ55" s="464"/>
      <c r="JNA55" s="464"/>
      <c r="JNB55" s="464"/>
      <c r="JNC55" s="225"/>
      <c r="JND55" s="226"/>
      <c r="JNE55" s="227"/>
      <c r="JNF55" s="223"/>
      <c r="JNG55" s="224"/>
      <c r="JNH55" s="464"/>
      <c r="JNI55" s="464"/>
      <c r="JNJ55" s="464"/>
      <c r="JNK55" s="225"/>
      <c r="JNL55" s="226"/>
      <c r="JNM55" s="227"/>
      <c r="JNN55" s="223"/>
      <c r="JNO55" s="224"/>
      <c r="JNP55" s="464"/>
      <c r="JNQ55" s="464"/>
      <c r="JNR55" s="464"/>
      <c r="JNS55" s="225"/>
      <c r="JNT55" s="226"/>
      <c r="JNU55" s="227"/>
      <c r="JNV55" s="223"/>
      <c r="JNW55" s="224"/>
      <c r="JNX55" s="464"/>
      <c r="JNY55" s="464"/>
      <c r="JNZ55" s="464"/>
      <c r="JOA55" s="225"/>
      <c r="JOB55" s="226"/>
      <c r="JOC55" s="227"/>
      <c r="JOD55" s="223"/>
      <c r="JOE55" s="224"/>
      <c r="JOF55" s="464"/>
      <c r="JOG55" s="464"/>
      <c r="JOH55" s="464"/>
      <c r="JOI55" s="225"/>
      <c r="JOJ55" s="226"/>
      <c r="JOK55" s="227"/>
      <c r="JOL55" s="223"/>
      <c r="JOM55" s="224"/>
      <c r="JON55" s="464"/>
      <c r="JOO55" s="464"/>
      <c r="JOP55" s="464"/>
      <c r="JOQ55" s="225"/>
      <c r="JOR55" s="226"/>
      <c r="JOS55" s="227"/>
      <c r="JOT55" s="223"/>
      <c r="JOU55" s="224"/>
      <c r="JOV55" s="464"/>
      <c r="JOW55" s="464"/>
      <c r="JOX55" s="464"/>
      <c r="JOY55" s="225"/>
      <c r="JOZ55" s="226"/>
      <c r="JPA55" s="227"/>
      <c r="JPB55" s="223"/>
      <c r="JPC55" s="224"/>
      <c r="JPD55" s="464"/>
      <c r="JPE55" s="464"/>
      <c r="JPF55" s="464"/>
      <c r="JPG55" s="225"/>
      <c r="JPH55" s="226"/>
      <c r="JPI55" s="227"/>
      <c r="JPJ55" s="223"/>
      <c r="JPK55" s="224"/>
      <c r="JPL55" s="464"/>
      <c r="JPM55" s="464"/>
      <c r="JPN55" s="464"/>
      <c r="JPO55" s="225"/>
      <c r="JPP55" s="226"/>
      <c r="JPQ55" s="227"/>
      <c r="JPR55" s="223"/>
      <c r="JPS55" s="224"/>
      <c r="JPT55" s="464"/>
      <c r="JPU55" s="464"/>
      <c r="JPV55" s="464"/>
      <c r="JPW55" s="225"/>
      <c r="JPX55" s="226"/>
      <c r="JPY55" s="227"/>
      <c r="JPZ55" s="223"/>
      <c r="JQA55" s="224"/>
      <c r="JQB55" s="464"/>
      <c r="JQC55" s="464"/>
      <c r="JQD55" s="464"/>
      <c r="JQE55" s="225"/>
      <c r="JQF55" s="226"/>
      <c r="JQG55" s="227"/>
      <c r="JQH55" s="223"/>
      <c r="JQI55" s="224"/>
      <c r="JQJ55" s="464"/>
      <c r="JQK55" s="464"/>
      <c r="JQL55" s="464"/>
      <c r="JQM55" s="225"/>
      <c r="JQN55" s="226"/>
      <c r="JQO55" s="227"/>
      <c r="JQP55" s="223"/>
      <c r="JQQ55" s="224"/>
      <c r="JQR55" s="464"/>
      <c r="JQS55" s="464"/>
      <c r="JQT55" s="464"/>
      <c r="JQU55" s="225"/>
      <c r="JQV55" s="226"/>
      <c r="JQW55" s="227"/>
      <c r="JQX55" s="223"/>
      <c r="JQY55" s="224"/>
      <c r="JQZ55" s="464"/>
      <c r="JRA55" s="464"/>
      <c r="JRB55" s="464"/>
      <c r="JRC55" s="225"/>
      <c r="JRD55" s="226"/>
      <c r="JRE55" s="227"/>
      <c r="JRF55" s="223"/>
      <c r="JRG55" s="224"/>
      <c r="JRH55" s="464"/>
      <c r="JRI55" s="464"/>
      <c r="JRJ55" s="464"/>
      <c r="JRK55" s="225"/>
      <c r="JRL55" s="226"/>
      <c r="JRM55" s="227"/>
      <c r="JRN55" s="223"/>
      <c r="JRO55" s="224"/>
      <c r="JRP55" s="464"/>
      <c r="JRQ55" s="464"/>
      <c r="JRR55" s="464"/>
      <c r="JRS55" s="225"/>
      <c r="JRT55" s="226"/>
      <c r="JRU55" s="227"/>
      <c r="JRV55" s="223"/>
      <c r="JRW55" s="224"/>
      <c r="JRX55" s="464"/>
      <c r="JRY55" s="464"/>
      <c r="JRZ55" s="464"/>
      <c r="JSA55" s="225"/>
      <c r="JSB55" s="226"/>
      <c r="JSC55" s="227"/>
      <c r="JSD55" s="223"/>
      <c r="JSE55" s="224"/>
      <c r="JSF55" s="464"/>
      <c r="JSG55" s="464"/>
      <c r="JSH55" s="464"/>
      <c r="JSI55" s="225"/>
      <c r="JSJ55" s="226"/>
      <c r="JSK55" s="227"/>
      <c r="JSL55" s="223"/>
      <c r="JSM55" s="224"/>
      <c r="JSN55" s="464"/>
      <c r="JSO55" s="464"/>
      <c r="JSP55" s="464"/>
      <c r="JSQ55" s="225"/>
      <c r="JSR55" s="226"/>
      <c r="JSS55" s="227"/>
      <c r="JST55" s="223"/>
      <c r="JSU55" s="224"/>
      <c r="JSV55" s="464"/>
      <c r="JSW55" s="464"/>
      <c r="JSX55" s="464"/>
      <c r="JSY55" s="225"/>
      <c r="JSZ55" s="226"/>
      <c r="JTA55" s="227"/>
      <c r="JTB55" s="223"/>
      <c r="JTC55" s="224"/>
      <c r="JTD55" s="464"/>
      <c r="JTE55" s="464"/>
      <c r="JTF55" s="464"/>
      <c r="JTG55" s="225"/>
      <c r="JTH55" s="226"/>
      <c r="JTI55" s="227"/>
      <c r="JTJ55" s="223"/>
      <c r="JTK55" s="224"/>
      <c r="JTL55" s="464"/>
      <c r="JTM55" s="464"/>
      <c r="JTN55" s="464"/>
      <c r="JTO55" s="225"/>
      <c r="JTP55" s="226"/>
      <c r="JTQ55" s="227"/>
      <c r="JTR55" s="223"/>
      <c r="JTS55" s="224"/>
      <c r="JTT55" s="464"/>
      <c r="JTU55" s="464"/>
      <c r="JTV55" s="464"/>
      <c r="JTW55" s="225"/>
      <c r="JTX55" s="226"/>
      <c r="JTY55" s="227"/>
      <c r="JTZ55" s="223"/>
      <c r="JUA55" s="224"/>
      <c r="JUB55" s="464"/>
      <c r="JUC55" s="464"/>
      <c r="JUD55" s="464"/>
      <c r="JUE55" s="225"/>
      <c r="JUF55" s="226"/>
      <c r="JUG55" s="227"/>
      <c r="JUH55" s="223"/>
      <c r="JUI55" s="224"/>
      <c r="JUJ55" s="464"/>
      <c r="JUK55" s="464"/>
      <c r="JUL55" s="464"/>
      <c r="JUM55" s="225"/>
      <c r="JUN55" s="226"/>
      <c r="JUO55" s="227"/>
      <c r="JUP55" s="223"/>
      <c r="JUQ55" s="224"/>
      <c r="JUR55" s="464"/>
      <c r="JUS55" s="464"/>
      <c r="JUT55" s="464"/>
      <c r="JUU55" s="225"/>
      <c r="JUV55" s="226"/>
      <c r="JUW55" s="227"/>
      <c r="JUX55" s="223"/>
      <c r="JUY55" s="224"/>
      <c r="JUZ55" s="464"/>
      <c r="JVA55" s="464"/>
      <c r="JVB55" s="464"/>
      <c r="JVC55" s="225"/>
      <c r="JVD55" s="226"/>
      <c r="JVE55" s="227"/>
      <c r="JVF55" s="223"/>
      <c r="JVG55" s="224"/>
      <c r="JVH55" s="464"/>
      <c r="JVI55" s="464"/>
      <c r="JVJ55" s="464"/>
      <c r="JVK55" s="225"/>
      <c r="JVL55" s="226"/>
      <c r="JVM55" s="227"/>
      <c r="JVN55" s="223"/>
      <c r="JVO55" s="224"/>
      <c r="JVP55" s="464"/>
      <c r="JVQ55" s="464"/>
      <c r="JVR55" s="464"/>
      <c r="JVS55" s="225"/>
      <c r="JVT55" s="226"/>
      <c r="JVU55" s="227"/>
      <c r="JVV55" s="223"/>
      <c r="JVW55" s="224"/>
      <c r="JVX55" s="464"/>
      <c r="JVY55" s="464"/>
      <c r="JVZ55" s="464"/>
      <c r="JWA55" s="225"/>
      <c r="JWB55" s="226"/>
      <c r="JWC55" s="227"/>
      <c r="JWD55" s="223"/>
      <c r="JWE55" s="224"/>
      <c r="JWF55" s="464"/>
      <c r="JWG55" s="464"/>
      <c r="JWH55" s="464"/>
      <c r="JWI55" s="225"/>
      <c r="JWJ55" s="226"/>
      <c r="JWK55" s="227"/>
      <c r="JWL55" s="223"/>
      <c r="JWM55" s="224"/>
      <c r="JWN55" s="464"/>
      <c r="JWO55" s="464"/>
      <c r="JWP55" s="464"/>
      <c r="JWQ55" s="225"/>
      <c r="JWR55" s="226"/>
      <c r="JWS55" s="227"/>
      <c r="JWT55" s="223"/>
      <c r="JWU55" s="224"/>
      <c r="JWV55" s="464"/>
      <c r="JWW55" s="464"/>
      <c r="JWX55" s="464"/>
      <c r="JWY55" s="225"/>
      <c r="JWZ55" s="226"/>
      <c r="JXA55" s="227"/>
      <c r="JXB55" s="223"/>
      <c r="JXC55" s="224"/>
      <c r="JXD55" s="464"/>
      <c r="JXE55" s="464"/>
      <c r="JXF55" s="464"/>
      <c r="JXG55" s="225"/>
      <c r="JXH55" s="226"/>
      <c r="JXI55" s="227"/>
      <c r="JXJ55" s="223"/>
      <c r="JXK55" s="224"/>
      <c r="JXL55" s="464"/>
      <c r="JXM55" s="464"/>
      <c r="JXN55" s="464"/>
      <c r="JXO55" s="225"/>
      <c r="JXP55" s="226"/>
      <c r="JXQ55" s="227"/>
      <c r="JXR55" s="223"/>
      <c r="JXS55" s="224"/>
      <c r="JXT55" s="464"/>
      <c r="JXU55" s="464"/>
      <c r="JXV55" s="464"/>
      <c r="JXW55" s="225"/>
      <c r="JXX55" s="226"/>
      <c r="JXY55" s="227"/>
      <c r="JXZ55" s="223"/>
      <c r="JYA55" s="224"/>
      <c r="JYB55" s="464"/>
      <c r="JYC55" s="464"/>
      <c r="JYD55" s="464"/>
      <c r="JYE55" s="225"/>
      <c r="JYF55" s="226"/>
      <c r="JYG55" s="227"/>
      <c r="JYH55" s="223"/>
      <c r="JYI55" s="224"/>
      <c r="JYJ55" s="464"/>
      <c r="JYK55" s="464"/>
      <c r="JYL55" s="464"/>
      <c r="JYM55" s="225"/>
      <c r="JYN55" s="226"/>
      <c r="JYO55" s="227"/>
      <c r="JYP55" s="223"/>
      <c r="JYQ55" s="224"/>
      <c r="JYR55" s="464"/>
      <c r="JYS55" s="464"/>
      <c r="JYT55" s="464"/>
      <c r="JYU55" s="225"/>
      <c r="JYV55" s="226"/>
      <c r="JYW55" s="227"/>
      <c r="JYX55" s="223"/>
      <c r="JYY55" s="224"/>
      <c r="JYZ55" s="464"/>
      <c r="JZA55" s="464"/>
      <c r="JZB55" s="464"/>
      <c r="JZC55" s="225"/>
      <c r="JZD55" s="226"/>
      <c r="JZE55" s="227"/>
      <c r="JZF55" s="223"/>
      <c r="JZG55" s="224"/>
      <c r="JZH55" s="464"/>
      <c r="JZI55" s="464"/>
      <c r="JZJ55" s="464"/>
      <c r="JZK55" s="225"/>
      <c r="JZL55" s="226"/>
      <c r="JZM55" s="227"/>
      <c r="JZN55" s="223"/>
      <c r="JZO55" s="224"/>
      <c r="JZP55" s="464"/>
      <c r="JZQ55" s="464"/>
      <c r="JZR55" s="464"/>
      <c r="JZS55" s="225"/>
      <c r="JZT55" s="226"/>
      <c r="JZU55" s="227"/>
      <c r="JZV55" s="223"/>
      <c r="JZW55" s="224"/>
      <c r="JZX55" s="464"/>
      <c r="JZY55" s="464"/>
      <c r="JZZ55" s="464"/>
      <c r="KAA55" s="225"/>
      <c r="KAB55" s="226"/>
      <c r="KAC55" s="227"/>
      <c r="KAD55" s="223"/>
      <c r="KAE55" s="224"/>
      <c r="KAF55" s="464"/>
      <c r="KAG55" s="464"/>
      <c r="KAH55" s="464"/>
      <c r="KAI55" s="225"/>
      <c r="KAJ55" s="226"/>
      <c r="KAK55" s="227"/>
      <c r="KAL55" s="223"/>
      <c r="KAM55" s="224"/>
      <c r="KAN55" s="464"/>
      <c r="KAO55" s="464"/>
      <c r="KAP55" s="464"/>
      <c r="KAQ55" s="225"/>
      <c r="KAR55" s="226"/>
      <c r="KAS55" s="227"/>
      <c r="KAT55" s="223"/>
      <c r="KAU55" s="224"/>
      <c r="KAV55" s="464"/>
      <c r="KAW55" s="464"/>
      <c r="KAX55" s="464"/>
      <c r="KAY55" s="225"/>
      <c r="KAZ55" s="226"/>
      <c r="KBA55" s="227"/>
      <c r="KBB55" s="223"/>
      <c r="KBC55" s="224"/>
      <c r="KBD55" s="464"/>
      <c r="KBE55" s="464"/>
      <c r="KBF55" s="464"/>
      <c r="KBG55" s="225"/>
      <c r="KBH55" s="226"/>
      <c r="KBI55" s="227"/>
      <c r="KBJ55" s="223"/>
      <c r="KBK55" s="224"/>
      <c r="KBL55" s="464"/>
      <c r="KBM55" s="464"/>
      <c r="KBN55" s="464"/>
      <c r="KBO55" s="225"/>
      <c r="KBP55" s="226"/>
      <c r="KBQ55" s="227"/>
      <c r="KBR55" s="223"/>
      <c r="KBS55" s="224"/>
      <c r="KBT55" s="464"/>
      <c r="KBU55" s="464"/>
      <c r="KBV55" s="464"/>
      <c r="KBW55" s="225"/>
      <c r="KBX55" s="226"/>
      <c r="KBY55" s="227"/>
      <c r="KBZ55" s="223"/>
      <c r="KCA55" s="224"/>
      <c r="KCB55" s="464"/>
      <c r="KCC55" s="464"/>
      <c r="KCD55" s="464"/>
      <c r="KCE55" s="225"/>
      <c r="KCF55" s="226"/>
      <c r="KCG55" s="227"/>
      <c r="KCH55" s="223"/>
      <c r="KCI55" s="224"/>
      <c r="KCJ55" s="464"/>
      <c r="KCK55" s="464"/>
      <c r="KCL55" s="464"/>
      <c r="KCM55" s="225"/>
      <c r="KCN55" s="226"/>
      <c r="KCO55" s="227"/>
      <c r="KCP55" s="223"/>
      <c r="KCQ55" s="224"/>
      <c r="KCR55" s="464"/>
      <c r="KCS55" s="464"/>
      <c r="KCT55" s="464"/>
      <c r="KCU55" s="225"/>
      <c r="KCV55" s="226"/>
      <c r="KCW55" s="227"/>
      <c r="KCX55" s="223"/>
      <c r="KCY55" s="224"/>
      <c r="KCZ55" s="464"/>
      <c r="KDA55" s="464"/>
      <c r="KDB55" s="464"/>
      <c r="KDC55" s="225"/>
      <c r="KDD55" s="226"/>
      <c r="KDE55" s="227"/>
      <c r="KDF55" s="223"/>
      <c r="KDG55" s="224"/>
      <c r="KDH55" s="464"/>
      <c r="KDI55" s="464"/>
      <c r="KDJ55" s="464"/>
      <c r="KDK55" s="225"/>
      <c r="KDL55" s="226"/>
      <c r="KDM55" s="227"/>
      <c r="KDN55" s="223"/>
      <c r="KDO55" s="224"/>
      <c r="KDP55" s="464"/>
      <c r="KDQ55" s="464"/>
      <c r="KDR55" s="464"/>
      <c r="KDS55" s="225"/>
      <c r="KDT55" s="226"/>
      <c r="KDU55" s="227"/>
      <c r="KDV55" s="223"/>
      <c r="KDW55" s="224"/>
      <c r="KDX55" s="464"/>
      <c r="KDY55" s="464"/>
      <c r="KDZ55" s="464"/>
      <c r="KEA55" s="225"/>
      <c r="KEB55" s="226"/>
      <c r="KEC55" s="227"/>
      <c r="KED55" s="223"/>
      <c r="KEE55" s="224"/>
      <c r="KEF55" s="464"/>
      <c r="KEG55" s="464"/>
      <c r="KEH55" s="464"/>
      <c r="KEI55" s="225"/>
      <c r="KEJ55" s="226"/>
      <c r="KEK55" s="227"/>
      <c r="KEL55" s="223"/>
      <c r="KEM55" s="224"/>
      <c r="KEN55" s="464"/>
      <c r="KEO55" s="464"/>
      <c r="KEP55" s="464"/>
      <c r="KEQ55" s="225"/>
      <c r="KER55" s="226"/>
      <c r="KES55" s="227"/>
      <c r="KET55" s="223"/>
      <c r="KEU55" s="224"/>
      <c r="KEV55" s="464"/>
      <c r="KEW55" s="464"/>
      <c r="KEX55" s="464"/>
      <c r="KEY55" s="225"/>
      <c r="KEZ55" s="226"/>
      <c r="KFA55" s="227"/>
      <c r="KFB55" s="223"/>
      <c r="KFC55" s="224"/>
      <c r="KFD55" s="464"/>
      <c r="KFE55" s="464"/>
      <c r="KFF55" s="464"/>
      <c r="KFG55" s="225"/>
      <c r="KFH55" s="226"/>
      <c r="KFI55" s="227"/>
      <c r="KFJ55" s="223"/>
      <c r="KFK55" s="224"/>
      <c r="KFL55" s="464"/>
      <c r="KFM55" s="464"/>
      <c r="KFN55" s="464"/>
      <c r="KFO55" s="225"/>
      <c r="KFP55" s="226"/>
      <c r="KFQ55" s="227"/>
      <c r="KFR55" s="223"/>
      <c r="KFS55" s="224"/>
      <c r="KFT55" s="464"/>
      <c r="KFU55" s="464"/>
      <c r="KFV55" s="464"/>
      <c r="KFW55" s="225"/>
      <c r="KFX55" s="226"/>
      <c r="KFY55" s="227"/>
      <c r="KFZ55" s="223"/>
      <c r="KGA55" s="224"/>
      <c r="KGB55" s="464"/>
      <c r="KGC55" s="464"/>
      <c r="KGD55" s="464"/>
      <c r="KGE55" s="225"/>
      <c r="KGF55" s="226"/>
      <c r="KGG55" s="227"/>
      <c r="KGH55" s="223"/>
      <c r="KGI55" s="224"/>
      <c r="KGJ55" s="464"/>
      <c r="KGK55" s="464"/>
      <c r="KGL55" s="464"/>
      <c r="KGM55" s="225"/>
      <c r="KGN55" s="226"/>
      <c r="KGO55" s="227"/>
      <c r="KGP55" s="223"/>
      <c r="KGQ55" s="224"/>
      <c r="KGR55" s="464"/>
      <c r="KGS55" s="464"/>
      <c r="KGT55" s="464"/>
      <c r="KGU55" s="225"/>
      <c r="KGV55" s="226"/>
      <c r="KGW55" s="227"/>
      <c r="KGX55" s="223"/>
      <c r="KGY55" s="224"/>
      <c r="KGZ55" s="464"/>
      <c r="KHA55" s="464"/>
      <c r="KHB55" s="464"/>
      <c r="KHC55" s="225"/>
      <c r="KHD55" s="226"/>
      <c r="KHE55" s="227"/>
      <c r="KHF55" s="223"/>
      <c r="KHG55" s="224"/>
      <c r="KHH55" s="464"/>
      <c r="KHI55" s="464"/>
      <c r="KHJ55" s="464"/>
      <c r="KHK55" s="225"/>
      <c r="KHL55" s="226"/>
      <c r="KHM55" s="227"/>
      <c r="KHN55" s="223"/>
      <c r="KHO55" s="224"/>
      <c r="KHP55" s="464"/>
      <c r="KHQ55" s="464"/>
      <c r="KHR55" s="464"/>
      <c r="KHS55" s="225"/>
      <c r="KHT55" s="226"/>
      <c r="KHU55" s="227"/>
      <c r="KHV55" s="223"/>
      <c r="KHW55" s="224"/>
      <c r="KHX55" s="464"/>
      <c r="KHY55" s="464"/>
      <c r="KHZ55" s="464"/>
      <c r="KIA55" s="225"/>
      <c r="KIB55" s="226"/>
      <c r="KIC55" s="227"/>
      <c r="KID55" s="223"/>
      <c r="KIE55" s="224"/>
      <c r="KIF55" s="464"/>
      <c r="KIG55" s="464"/>
      <c r="KIH55" s="464"/>
      <c r="KII55" s="225"/>
      <c r="KIJ55" s="226"/>
      <c r="KIK55" s="227"/>
      <c r="KIL55" s="223"/>
      <c r="KIM55" s="224"/>
      <c r="KIN55" s="464"/>
      <c r="KIO55" s="464"/>
      <c r="KIP55" s="464"/>
      <c r="KIQ55" s="225"/>
      <c r="KIR55" s="226"/>
      <c r="KIS55" s="227"/>
      <c r="KIT55" s="223"/>
      <c r="KIU55" s="224"/>
      <c r="KIV55" s="464"/>
      <c r="KIW55" s="464"/>
      <c r="KIX55" s="464"/>
      <c r="KIY55" s="225"/>
      <c r="KIZ55" s="226"/>
      <c r="KJA55" s="227"/>
      <c r="KJB55" s="223"/>
      <c r="KJC55" s="224"/>
      <c r="KJD55" s="464"/>
      <c r="KJE55" s="464"/>
      <c r="KJF55" s="464"/>
      <c r="KJG55" s="225"/>
      <c r="KJH55" s="226"/>
      <c r="KJI55" s="227"/>
      <c r="KJJ55" s="223"/>
      <c r="KJK55" s="224"/>
      <c r="KJL55" s="464"/>
      <c r="KJM55" s="464"/>
      <c r="KJN55" s="464"/>
      <c r="KJO55" s="225"/>
      <c r="KJP55" s="226"/>
      <c r="KJQ55" s="227"/>
      <c r="KJR55" s="223"/>
      <c r="KJS55" s="224"/>
      <c r="KJT55" s="464"/>
      <c r="KJU55" s="464"/>
      <c r="KJV55" s="464"/>
      <c r="KJW55" s="225"/>
      <c r="KJX55" s="226"/>
      <c r="KJY55" s="227"/>
      <c r="KJZ55" s="223"/>
      <c r="KKA55" s="224"/>
      <c r="KKB55" s="464"/>
      <c r="KKC55" s="464"/>
      <c r="KKD55" s="464"/>
      <c r="KKE55" s="225"/>
      <c r="KKF55" s="226"/>
      <c r="KKG55" s="227"/>
      <c r="KKH55" s="223"/>
      <c r="KKI55" s="224"/>
      <c r="KKJ55" s="464"/>
      <c r="KKK55" s="464"/>
      <c r="KKL55" s="464"/>
      <c r="KKM55" s="225"/>
      <c r="KKN55" s="226"/>
      <c r="KKO55" s="227"/>
      <c r="KKP55" s="223"/>
      <c r="KKQ55" s="224"/>
      <c r="KKR55" s="464"/>
      <c r="KKS55" s="464"/>
      <c r="KKT55" s="464"/>
      <c r="KKU55" s="225"/>
      <c r="KKV55" s="226"/>
      <c r="KKW55" s="227"/>
      <c r="KKX55" s="223"/>
      <c r="KKY55" s="224"/>
      <c r="KKZ55" s="464"/>
      <c r="KLA55" s="464"/>
      <c r="KLB55" s="464"/>
      <c r="KLC55" s="225"/>
      <c r="KLD55" s="226"/>
      <c r="KLE55" s="227"/>
      <c r="KLF55" s="223"/>
      <c r="KLG55" s="224"/>
      <c r="KLH55" s="464"/>
      <c r="KLI55" s="464"/>
      <c r="KLJ55" s="464"/>
      <c r="KLK55" s="225"/>
      <c r="KLL55" s="226"/>
      <c r="KLM55" s="227"/>
      <c r="KLN55" s="223"/>
      <c r="KLO55" s="224"/>
      <c r="KLP55" s="464"/>
      <c r="KLQ55" s="464"/>
      <c r="KLR55" s="464"/>
      <c r="KLS55" s="225"/>
      <c r="KLT55" s="226"/>
      <c r="KLU55" s="227"/>
      <c r="KLV55" s="223"/>
      <c r="KLW55" s="224"/>
      <c r="KLX55" s="464"/>
      <c r="KLY55" s="464"/>
      <c r="KLZ55" s="464"/>
      <c r="KMA55" s="225"/>
      <c r="KMB55" s="226"/>
      <c r="KMC55" s="227"/>
      <c r="KMD55" s="223"/>
      <c r="KME55" s="224"/>
      <c r="KMF55" s="464"/>
      <c r="KMG55" s="464"/>
      <c r="KMH55" s="464"/>
      <c r="KMI55" s="225"/>
      <c r="KMJ55" s="226"/>
      <c r="KMK55" s="227"/>
      <c r="KML55" s="223"/>
      <c r="KMM55" s="224"/>
      <c r="KMN55" s="464"/>
      <c r="KMO55" s="464"/>
      <c r="KMP55" s="464"/>
      <c r="KMQ55" s="225"/>
      <c r="KMR55" s="226"/>
      <c r="KMS55" s="227"/>
      <c r="KMT55" s="223"/>
      <c r="KMU55" s="224"/>
      <c r="KMV55" s="464"/>
      <c r="KMW55" s="464"/>
      <c r="KMX55" s="464"/>
      <c r="KMY55" s="225"/>
      <c r="KMZ55" s="226"/>
      <c r="KNA55" s="227"/>
      <c r="KNB55" s="223"/>
      <c r="KNC55" s="224"/>
      <c r="KND55" s="464"/>
      <c r="KNE55" s="464"/>
      <c r="KNF55" s="464"/>
      <c r="KNG55" s="225"/>
      <c r="KNH55" s="226"/>
      <c r="KNI55" s="227"/>
      <c r="KNJ55" s="223"/>
      <c r="KNK55" s="224"/>
      <c r="KNL55" s="464"/>
      <c r="KNM55" s="464"/>
      <c r="KNN55" s="464"/>
      <c r="KNO55" s="225"/>
      <c r="KNP55" s="226"/>
      <c r="KNQ55" s="227"/>
      <c r="KNR55" s="223"/>
      <c r="KNS55" s="224"/>
      <c r="KNT55" s="464"/>
      <c r="KNU55" s="464"/>
      <c r="KNV55" s="464"/>
      <c r="KNW55" s="225"/>
      <c r="KNX55" s="226"/>
      <c r="KNY55" s="227"/>
      <c r="KNZ55" s="223"/>
      <c r="KOA55" s="224"/>
      <c r="KOB55" s="464"/>
      <c r="KOC55" s="464"/>
      <c r="KOD55" s="464"/>
      <c r="KOE55" s="225"/>
      <c r="KOF55" s="226"/>
      <c r="KOG55" s="227"/>
      <c r="KOH55" s="223"/>
      <c r="KOI55" s="224"/>
      <c r="KOJ55" s="464"/>
      <c r="KOK55" s="464"/>
      <c r="KOL55" s="464"/>
      <c r="KOM55" s="225"/>
      <c r="KON55" s="226"/>
      <c r="KOO55" s="227"/>
      <c r="KOP55" s="223"/>
      <c r="KOQ55" s="224"/>
      <c r="KOR55" s="464"/>
      <c r="KOS55" s="464"/>
      <c r="KOT55" s="464"/>
      <c r="KOU55" s="225"/>
      <c r="KOV55" s="226"/>
      <c r="KOW55" s="227"/>
      <c r="KOX55" s="223"/>
      <c r="KOY55" s="224"/>
      <c r="KOZ55" s="464"/>
      <c r="KPA55" s="464"/>
      <c r="KPB55" s="464"/>
      <c r="KPC55" s="225"/>
      <c r="KPD55" s="226"/>
      <c r="KPE55" s="227"/>
      <c r="KPF55" s="223"/>
      <c r="KPG55" s="224"/>
      <c r="KPH55" s="464"/>
      <c r="KPI55" s="464"/>
      <c r="KPJ55" s="464"/>
      <c r="KPK55" s="225"/>
      <c r="KPL55" s="226"/>
      <c r="KPM55" s="227"/>
      <c r="KPN55" s="223"/>
      <c r="KPO55" s="224"/>
      <c r="KPP55" s="464"/>
      <c r="KPQ55" s="464"/>
      <c r="KPR55" s="464"/>
      <c r="KPS55" s="225"/>
      <c r="KPT55" s="226"/>
      <c r="KPU55" s="227"/>
      <c r="KPV55" s="223"/>
      <c r="KPW55" s="224"/>
      <c r="KPX55" s="464"/>
      <c r="KPY55" s="464"/>
      <c r="KPZ55" s="464"/>
      <c r="KQA55" s="225"/>
      <c r="KQB55" s="226"/>
      <c r="KQC55" s="227"/>
      <c r="KQD55" s="223"/>
      <c r="KQE55" s="224"/>
      <c r="KQF55" s="464"/>
      <c r="KQG55" s="464"/>
      <c r="KQH55" s="464"/>
      <c r="KQI55" s="225"/>
      <c r="KQJ55" s="226"/>
      <c r="KQK55" s="227"/>
      <c r="KQL55" s="223"/>
      <c r="KQM55" s="224"/>
      <c r="KQN55" s="464"/>
      <c r="KQO55" s="464"/>
      <c r="KQP55" s="464"/>
      <c r="KQQ55" s="225"/>
      <c r="KQR55" s="226"/>
      <c r="KQS55" s="227"/>
      <c r="KQT55" s="223"/>
      <c r="KQU55" s="224"/>
      <c r="KQV55" s="464"/>
      <c r="KQW55" s="464"/>
      <c r="KQX55" s="464"/>
      <c r="KQY55" s="225"/>
      <c r="KQZ55" s="226"/>
      <c r="KRA55" s="227"/>
      <c r="KRB55" s="223"/>
      <c r="KRC55" s="224"/>
      <c r="KRD55" s="464"/>
      <c r="KRE55" s="464"/>
      <c r="KRF55" s="464"/>
      <c r="KRG55" s="225"/>
      <c r="KRH55" s="226"/>
      <c r="KRI55" s="227"/>
      <c r="KRJ55" s="223"/>
      <c r="KRK55" s="224"/>
      <c r="KRL55" s="464"/>
      <c r="KRM55" s="464"/>
      <c r="KRN55" s="464"/>
      <c r="KRO55" s="225"/>
      <c r="KRP55" s="226"/>
      <c r="KRQ55" s="227"/>
      <c r="KRR55" s="223"/>
      <c r="KRS55" s="224"/>
      <c r="KRT55" s="464"/>
      <c r="KRU55" s="464"/>
      <c r="KRV55" s="464"/>
      <c r="KRW55" s="225"/>
      <c r="KRX55" s="226"/>
      <c r="KRY55" s="227"/>
      <c r="KRZ55" s="223"/>
      <c r="KSA55" s="224"/>
      <c r="KSB55" s="464"/>
      <c r="KSC55" s="464"/>
      <c r="KSD55" s="464"/>
      <c r="KSE55" s="225"/>
      <c r="KSF55" s="226"/>
      <c r="KSG55" s="227"/>
      <c r="KSH55" s="223"/>
      <c r="KSI55" s="224"/>
      <c r="KSJ55" s="464"/>
      <c r="KSK55" s="464"/>
      <c r="KSL55" s="464"/>
      <c r="KSM55" s="225"/>
      <c r="KSN55" s="226"/>
      <c r="KSO55" s="227"/>
      <c r="KSP55" s="223"/>
      <c r="KSQ55" s="224"/>
      <c r="KSR55" s="464"/>
      <c r="KSS55" s="464"/>
      <c r="KST55" s="464"/>
      <c r="KSU55" s="225"/>
      <c r="KSV55" s="226"/>
      <c r="KSW55" s="227"/>
      <c r="KSX55" s="223"/>
      <c r="KSY55" s="224"/>
      <c r="KSZ55" s="464"/>
      <c r="KTA55" s="464"/>
      <c r="KTB55" s="464"/>
      <c r="KTC55" s="225"/>
      <c r="KTD55" s="226"/>
      <c r="KTE55" s="227"/>
      <c r="KTF55" s="223"/>
      <c r="KTG55" s="224"/>
      <c r="KTH55" s="464"/>
      <c r="KTI55" s="464"/>
      <c r="KTJ55" s="464"/>
      <c r="KTK55" s="225"/>
      <c r="KTL55" s="226"/>
      <c r="KTM55" s="227"/>
      <c r="KTN55" s="223"/>
      <c r="KTO55" s="224"/>
      <c r="KTP55" s="464"/>
      <c r="KTQ55" s="464"/>
      <c r="KTR55" s="464"/>
      <c r="KTS55" s="225"/>
      <c r="KTT55" s="226"/>
      <c r="KTU55" s="227"/>
      <c r="KTV55" s="223"/>
      <c r="KTW55" s="224"/>
      <c r="KTX55" s="464"/>
      <c r="KTY55" s="464"/>
      <c r="KTZ55" s="464"/>
      <c r="KUA55" s="225"/>
      <c r="KUB55" s="226"/>
      <c r="KUC55" s="227"/>
      <c r="KUD55" s="223"/>
      <c r="KUE55" s="224"/>
      <c r="KUF55" s="464"/>
      <c r="KUG55" s="464"/>
      <c r="KUH55" s="464"/>
      <c r="KUI55" s="225"/>
      <c r="KUJ55" s="226"/>
      <c r="KUK55" s="227"/>
      <c r="KUL55" s="223"/>
      <c r="KUM55" s="224"/>
      <c r="KUN55" s="464"/>
      <c r="KUO55" s="464"/>
      <c r="KUP55" s="464"/>
      <c r="KUQ55" s="225"/>
      <c r="KUR55" s="226"/>
      <c r="KUS55" s="227"/>
      <c r="KUT55" s="223"/>
      <c r="KUU55" s="224"/>
      <c r="KUV55" s="464"/>
      <c r="KUW55" s="464"/>
      <c r="KUX55" s="464"/>
      <c r="KUY55" s="225"/>
      <c r="KUZ55" s="226"/>
      <c r="KVA55" s="227"/>
      <c r="KVB55" s="223"/>
      <c r="KVC55" s="224"/>
      <c r="KVD55" s="464"/>
      <c r="KVE55" s="464"/>
      <c r="KVF55" s="464"/>
      <c r="KVG55" s="225"/>
      <c r="KVH55" s="226"/>
      <c r="KVI55" s="227"/>
      <c r="KVJ55" s="223"/>
      <c r="KVK55" s="224"/>
      <c r="KVL55" s="464"/>
      <c r="KVM55" s="464"/>
      <c r="KVN55" s="464"/>
      <c r="KVO55" s="225"/>
      <c r="KVP55" s="226"/>
      <c r="KVQ55" s="227"/>
      <c r="KVR55" s="223"/>
      <c r="KVS55" s="224"/>
      <c r="KVT55" s="464"/>
      <c r="KVU55" s="464"/>
      <c r="KVV55" s="464"/>
      <c r="KVW55" s="225"/>
      <c r="KVX55" s="226"/>
      <c r="KVY55" s="227"/>
      <c r="KVZ55" s="223"/>
      <c r="KWA55" s="224"/>
      <c r="KWB55" s="464"/>
      <c r="KWC55" s="464"/>
      <c r="KWD55" s="464"/>
      <c r="KWE55" s="225"/>
      <c r="KWF55" s="226"/>
      <c r="KWG55" s="227"/>
      <c r="KWH55" s="223"/>
      <c r="KWI55" s="224"/>
      <c r="KWJ55" s="464"/>
      <c r="KWK55" s="464"/>
      <c r="KWL55" s="464"/>
      <c r="KWM55" s="225"/>
      <c r="KWN55" s="226"/>
      <c r="KWO55" s="227"/>
      <c r="KWP55" s="223"/>
      <c r="KWQ55" s="224"/>
      <c r="KWR55" s="464"/>
      <c r="KWS55" s="464"/>
      <c r="KWT55" s="464"/>
      <c r="KWU55" s="225"/>
      <c r="KWV55" s="226"/>
      <c r="KWW55" s="227"/>
      <c r="KWX55" s="223"/>
      <c r="KWY55" s="224"/>
      <c r="KWZ55" s="464"/>
      <c r="KXA55" s="464"/>
      <c r="KXB55" s="464"/>
      <c r="KXC55" s="225"/>
      <c r="KXD55" s="226"/>
      <c r="KXE55" s="227"/>
      <c r="KXF55" s="223"/>
      <c r="KXG55" s="224"/>
      <c r="KXH55" s="464"/>
      <c r="KXI55" s="464"/>
      <c r="KXJ55" s="464"/>
      <c r="KXK55" s="225"/>
      <c r="KXL55" s="226"/>
      <c r="KXM55" s="227"/>
      <c r="KXN55" s="223"/>
      <c r="KXO55" s="224"/>
      <c r="KXP55" s="464"/>
      <c r="KXQ55" s="464"/>
      <c r="KXR55" s="464"/>
      <c r="KXS55" s="225"/>
      <c r="KXT55" s="226"/>
      <c r="KXU55" s="227"/>
      <c r="KXV55" s="223"/>
      <c r="KXW55" s="224"/>
      <c r="KXX55" s="464"/>
      <c r="KXY55" s="464"/>
      <c r="KXZ55" s="464"/>
      <c r="KYA55" s="225"/>
      <c r="KYB55" s="226"/>
      <c r="KYC55" s="227"/>
      <c r="KYD55" s="223"/>
      <c r="KYE55" s="224"/>
      <c r="KYF55" s="464"/>
      <c r="KYG55" s="464"/>
      <c r="KYH55" s="464"/>
      <c r="KYI55" s="225"/>
      <c r="KYJ55" s="226"/>
      <c r="KYK55" s="227"/>
      <c r="KYL55" s="223"/>
      <c r="KYM55" s="224"/>
      <c r="KYN55" s="464"/>
      <c r="KYO55" s="464"/>
      <c r="KYP55" s="464"/>
      <c r="KYQ55" s="225"/>
      <c r="KYR55" s="226"/>
      <c r="KYS55" s="227"/>
      <c r="KYT55" s="223"/>
      <c r="KYU55" s="224"/>
      <c r="KYV55" s="464"/>
      <c r="KYW55" s="464"/>
      <c r="KYX55" s="464"/>
      <c r="KYY55" s="225"/>
      <c r="KYZ55" s="226"/>
      <c r="KZA55" s="227"/>
      <c r="KZB55" s="223"/>
      <c r="KZC55" s="224"/>
      <c r="KZD55" s="464"/>
      <c r="KZE55" s="464"/>
      <c r="KZF55" s="464"/>
      <c r="KZG55" s="225"/>
      <c r="KZH55" s="226"/>
      <c r="KZI55" s="227"/>
      <c r="KZJ55" s="223"/>
      <c r="KZK55" s="224"/>
      <c r="KZL55" s="464"/>
      <c r="KZM55" s="464"/>
      <c r="KZN55" s="464"/>
      <c r="KZO55" s="225"/>
      <c r="KZP55" s="226"/>
      <c r="KZQ55" s="227"/>
      <c r="KZR55" s="223"/>
      <c r="KZS55" s="224"/>
      <c r="KZT55" s="464"/>
      <c r="KZU55" s="464"/>
      <c r="KZV55" s="464"/>
      <c r="KZW55" s="225"/>
      <c r="KZX55" s="226"/>
      <c r="KZY55" s="227"/>
      <c r="KZZ55" s="223"/>
      <c r="LAA55" s="224"/>
      <c r="LAB55" s="464"/>
      <c r="LAC55" s="464"/>
      <c r="LAD55" s="464"/>
      <c r="LAE55" s="225"/>
      <c r="LAF55" s="226"/>
      <c r="LAG55" s="227"/>
      <c r="LAH55" s="223"/>
      <c r="LAI55" s="224"/>
      <c r="LAJ55" s="464"/>
      <c r="LAK55" s="464"/>
      <c r="LAL55" s="464"/>
      <c r="LAM55" s="225"/>
      <c r="LAN55" s="226"/>
      <c r="LAO55" s="227"/>
      <c r="LAP55" s="223"/>
      <c r="LAQ55" s="224"/>
      <c r="LAR55" s="464"/>
      <c r="LAS55" s="464"/>
      <c r="LAT55" s="464"/>
      <c r="LAU55" s="225"/>
      <c r="LAV55" s="226"/>
      <c r="LAW55" s="227"/>
      <c r="LAX55" s="223"/>
      <c r="LAY55" s="224"/>
      <c r="LAZ55" s="464"/>
      <c r="LBA55" s="464"/>
      <c r="LBB55" s="464"/>
      <c r="LBC55" s="225"/>
      <c r="LBD55" s="226"/>
      <c r="LBE55" s="227"/>
      <c r="LBF55" s="223"/>
      <c r="LBG55" s="224"/>
      <c r="LBH55" s="464"/>
      <c r="LBI55" s="464"/>
      <c r="LBJ55" s="464"/>
      <c r="LBK55" s="225"/>
      <c r="LBL55" s="226"/>
      <c r="LBM55" s="227"/>
      <c r="LBN55" s="223"/>
      <c r="LBO55" s="224"/>
      <c r="LBP55" s="464"/>
      <c r="LBQ55" s="464"/>
      <c r="LBR55" s="464"/>
      <c r="LBS55" s="225"/>
      <c r="LBT55" s="226"/>
      <c r="LBU55" s="227"/>
      <c r="LBV55" s="223"/>
      <c r="LBW55" s="224"/>
      <c r="LBX55" s="464"/>
      <c r="LBY55" s="464"/>
      <c r="LBZ55" s="464"/>
      <c r="LCA55" s="225"/>
      <c r="LCB55" s="226"/>
      <c r="LCC55" s="227"/>
      <c r="LCD55" s="223"/>
      <c r="LCE55" s="224"/>
      <c r="LCF55" s="464"/>
      <c r="LCG55" s="464"/>
      <c r="LCH55" s="464"/>
      <c r="LCI55" s="225"/>
      <c r="LCJ55" s="226"/>
      <c r="LCK55" s="227"/>
      <c r="LCL55" s="223"/>
      <c r="LCM55" s="224"/>
      <c r="LCN55" s="464"/>
      <c r="LCO55" s="464"/>
      <c r="LCP55" s="464"/>
      <c r="LCQ55" s="225"/>
      <c r="LCR55" s="226"/>
      <c r="LCS55" s="227"/>
      <c r="LCT55" s="223"/>
      <c r="LCU55" s="224"/>
      <c r="LCV55" s="464"/>
      <c r="LCW55" s="464"/>
      <c r="LCX55" s="464"/>
      <c r="LCY55" s="225"/>
      <c r="LCZ55" s="226"/>
      <c r="LDA55" s="227"/>
      <c r="LDB55" s="223"/>
      <c r="LDC55" s="224"/>
      <c r="LDD55" s="464"/>
      <c r="LDE55" s="464"/>
      <c r="LDF55" s="464"/>
      <c r="LDG55" s="225"/>
      <c r="LDH55" s="226"/>
      <c r="LDI55" s="227"/>
      <c r="LDJ55" s="223"/>
      <c r="LDK55" s="224"/>
      <c r="LDL55" s="464"/>
      <c r="LDM55" s="464"/>
      <c r="LDN55" s="464"/>
      <c r="LDO55" s="225"/>
      <c r="LDP55" s="226"/>
      <c r="LDQ55" s="227"/>
      <c r="LDR55" s="223"/>
      <c r="LDS55" s="224"/>
      <c r="LDT55" s="464"/>
      <c r="LDU55" s="464"/>
      <c r="LDV55" s="464"/>
      <c r="LDW55" s="225"/>
      <c r="LDX55" s="226"/>
      <c r="LDY55" s="227"/>
      <c r="LDZ55" s="223"/>
      <c r="LEA55" s="224"/>
      <c r="LEB55" s="464"/>
      <c r="LEC55" s="464"/>
      <c r="LED55" s="464"/>
      <c r="LEE55" s="225"/>
      <c r="LEF55" s="226"/>
      <c r="LEG55" s="227"/>
      <c r="LEH55" s="223"/>
      <c r="LEI55" s="224"/>
      <c r="LEJ55" s="464"/>
      <c r="LEK55" s="464"/>
      <c r="LEL55" s="464"/>
      <c r="LEM55" s="225"/>
      <c r="LEN55" s="226"/>
      <c r="LEO55" s="227"/>
      <c r="LEP55" s="223"/>
      <c r="LEQ55" s="224"/>
      <c r="LER55" s="464"/>
      <c r="LES55" s="464"/>
      <c r="LET55" s="464"/>
      <c r="LEU55" s="225"/>
      <c r="LEV55" s="226"/>
      <c r="LEW55" s="227"/>
      <c r="LEX55" s="223"/>
      <c r="LEY55" s="224"/>
      <c r="LEZ55" s="464"/>
      <c r="LFA55" s="464"/>
      <c r="LFB55" s="464"/>
      <c r="LFC55" s="225"/>
      <c r="LFD55" s="226"/>
      <c r="LFE55" s="227"/>
      <c r="LFF55" s="223"/>
      <c r="LFG55" s="224"/>
      <c r="LFH55" s="464"/>
      <c r="LFI55" s="464"/>
      <c r="LFJ55" s="464"/>
      <c r="LFK55" s="225"/>
      <c r="LFL55" s="226"/>
      <c r="LFM55" s="227"/>
      <c r="LFN55" s="223"/>
      <c r="LFO55" s="224"/>
      <c r="LFP55" s="464"/>
      <c r="LFQ55" s="464"/>
      <c r="LFR55" s="464"/>
      <c r="LFS55" s="225"/>
      <c r="LFT55" s="226"/>
      <c r="LFU55" s="227"/>
      <c r="LFV55" s="223"/>
      <c r="LFW55" s="224"/>
      <c r="LFX55" s="464"/>
      <c r="LFY55" s="464"/>
      <c r="LFZ55" s="464"/>
      <c r="LGA55" s="225"/>
      <c r="LGB55" s="226"/>
      <c r="LGC55" s="227"/>
      <c r="LGD55" s="223"/>
      <c r="LGE55" s="224"/>
      <c r="LGF55" s="464"/>
      <c r="LGG55" s="464"/>
      <c r="LGH55" s="464"/>
      <c r="LGI55" s="225"/>
      <c r="LGJ55" s="226"/>
      <c r="LGK55" s="227"/>
      <c r="LGL55" s="223"/>
      <c r="LGM55" s="224"/>
      <c r="LGN55" s="464"/>
      <c r="LGO55" s="464"/>
      <c r="LGP55" s="464"/>
      <c r="LGQ55" s="225"/>
      <c r="LGR55" s="226"/>
      <c r="LGS55" s="227"/>
      <c r="LGT55" s="223"/>
      <c r="LGU55" s="224"/>
      <c r="LGV55" s="464"/>
      <c r="LGW55" s="464"/>
      <c r="LGX55" s="464"/>
      <c r="LGY55" s="225"/>
      <c r="LGZ55" s="226"/>
      <c r="LHA55" s="227"/>
      <c r="LHB55" s="223"/>
      <c r="LHC55" s="224"/>
      <c r="LHD55" s="464"/>
      <c r="LHE55" s="464"/>
      <c r="LHF55" s="464"/>
      <c r="LHG55" s="225"/>
      <c r="LHH55" s="226"/>
      <c r="LHI55" s="227"/>
      <c r="LHJ55" s="223"/>
      <c r="LHK55" s="224"/>
      <c r="LHL55" s="464"/>
      <c r="LHM55" s="464"/>
      <c r="LHN55" s="464"/>
      <c r="LHO55" s="225"/>
      <c r="LHP55" s="226"/>
      <c r="LHQ55" s="227"/>
      <c r="LHR55" s="223"/>
      <c r="LHS55" s="224"/>
      <c r="LHT55" s="464"/>
      <c r="LHU55" s="464"/>
      <c r="LHV55" s="464"/>
      <c r="LHW55" s="225"/>
      <c r="LHX55" s="226"/>
      <c r="LHY55" s="227"/>
      <c r="LHZ55" s="223"/>
      <c r="LIA55" s="224"/>
      <c r="LIB55" s="464"/>
      <c r="LIC55" s="464"/>
      <c r="LID55" s="464"/>
      <c r="LIE55" s="225"/>
      <c r="LIF55" s="226"/>
      <c r="LIG55" s="227"/>
      <c r="LIH55" s="223"/>
      <c r="LII55" s="224"/>
      <c r="LIJ55" s="464"/>
      <c r="LIK55" s="464"/>
      <c r="LIL55" s="464"/>
      <c r="LIM55" s="225"/>
      <c r="LIN55" s="226"/>
      <c r="LIO55" s="227"/>
      <c r="LIP55" s="223"/>
      <c r="LIQ55" s="224"/>
      <c r="LIR55" s="464"/>
      <c r="LIS55" s="464"/>
      <c r="LIT55" s="464"/>
      <c r="LIU55" s="225"/>
      <c r="LIV55" s="226"/>
      <c r="LIW55" s="227"/>
      <c r="LIX55" s="223"/>
      <c r="LIY55" s="224"/>
      <c r="LIZ55" s="464"/>
      <c r="LJA55" s="464"/>
      <c r="LJB55" s="464"/>
      <c r="LJC55" s="225"/>
      <c r="LJD55" s="226"/>
      <c r="LJE55" s="227"/>
      <c r="LJF55" s="223"/>
      <c r="LJG55" s="224"/>
      <c r="LJH55" s="464"/>
      <c r="LJI55" s="464"/>
      <c r="LJJ55" s="464"/>
      <c r="LJK55" s="225"/>
      <c r="LJL55" s="226"/>
      <c r="LJM55" s="227"/>
      <c r="LJN55" s="223"/>
      <c r="LJO55" s="224"/>
      <c r="LJP55" s="464"/>
      <c r="LJQ55" s="464"/>
      <c r="LJR55" s="464"/>
      <c r="LJS55" s="225"/>
      <c r="LJT55" s="226"/>
      <c r="LJU55" s="227"/>
      <c r="LJV55" s="223"/>
      <c r="LJW55" s="224"/>
      <c r="LJX55" s="464"/>
      <c r="LJY55" s="464"/>
      <c r="LJZ55" s="464"/>
      <c r="LKA55" s="225"/>
      <c r="LKB55" s="226"/>
      <c r="LKC55" s="227"/>
      <c r="LKD55" s="223"/>
      <c r="LKE55" s="224"/>
      <c r="LKF55" s="464"/>
      <c r="LKG55" s="464"/>
      <c r="LKH55" s="464"/>
      <c r="LKI55" s="225"/>
      <c r="LKJ55" s="226"/>
      <c r="LKK55" s="227"/>
      <c r="LKL55" s="223"/>
      <c r="LKM55" s="224"/>
      <c r="LKN55" s="464"/>
      <c r="LKO55" s="464"/>
      <c r="LKP55" s="464"/>
      <c r="LKQ55" s="225"/>
      <c r="LKR55" s="226"/>
      <c r="LKS55" s="227"/>
      <c r="LKT55" s="223"/>
      <c r="LKU55" s="224"/>
      <c r="LKV55" s="464"/>
      <c r="LKW55" s="464"/>
      <c r="LKX55" s="464"/>
      <c r="LKY55" s="225"/>
      <c r="LKZ55" s="226"/>
      <c r="LLA55" s="227"/>
      <c r="LLB55" s="223"/>
      <c r="LLC55" s="224"/>
      <c r="LLD55" s="464"/>
      <c r="LLE55" s="464"/>
      <c r="LLF55" s="464"/>
      <c r="LLG55" s="225"/>
      <c r="LLH55" s="226"/>
      <c r="LLI55" s="227"/>
      <c r="LLJ55" s="223"/>
      <c r="LLK55" s="224"/>
      <c r="LLL55" s="464"/>
      <c r="LLM55" s="464"/>
      <c r="LLN55" s="464"/>
      <c r="LLO55" s="225"/>
      <c r="LLP55" s="226"/>
      <c r="LLQ55" s="227"/>
      <c r="LLR55" s="223"/>
      <c r="LLS55" s="224"/>
      <c r="LLT55" s="464"/>
      <c r="LLU55" s="464"/>
      <c r="LLV55" s="464"/>
      <c r="LLW55" s="225"/>
      <c r="LLX55" s="226"/>
      <c r="LLY55" s="227"/>
      <c r="LLZ55" s="223"/>
      <c r="LMA55" s="224"/>
      <c r="LMB55" s="464"/>
      <c r="LMC55" s="464"/>
      <c r="LMD55" s="464"/>
      <c r="LME55" s="225"/>
      <c r="LMF55" s="226"/>
      <c r="LMG55" s="227"/>
      <c r="LMH55" s="223"/>
      <c r="LMI55" s="224"/>
      <c r="LMJ55" s="464"/>
      <c r="LMK55" s="464"/>
      <c r="LML55" s="464"/>
      <c r="LMM55" s="225"/>
      <c r="LMN55" s="226"/>
      <c r="LMO55" s="227"/>
      <c r="LMP55" s="223"/>
      <c r="LMQ55" s="224"/>
      <c r="LMR55" s="464"/>
      <c r="LMS55" s="464"/>
      <c r="LMT55" s="464"/>
      <c r="LMU55" s="225"/>
      <c r="LMV55" s="226"/>
      <c r="LMW55" s="227"/>
      <c r="LMX55" s="223"/>
      <c r="LMY55" s="224"/>
      <c r="LMZ55" s="464"/>
      <c r="LNA55" s="464"/>
      <c r="LNB55" s="464"/>
      <c r="LNC55" s="225"/>
      <c r="LND55" s="226"/>
      <c r="LNE55" s="227"/>
      <c r="LNF55" s="223"/>
      <c r="LNG55" s="224"/>
      <c r="LNH55" s="464"/>
      <c r="LNI55" s="464"/>
      <c r="LNJ55" s="464"/>
      <c r="LNK55" s="225"/>
      <c r="LNL55" s="226"/>
      <c r="LNM55" s="227"/>
      <c r="LNN55" s="223"/>
      <c r="LNO55" s="224"/>
      <c r="LNP55" s="464"/>
      <c r="LNQ55" s="464"/>
      <c r="LNR55" s="464"/>
      <c r="LNS55" s="225"/>
      <c r="LNT55" s="226"/>
      <c r="LNU55" s="227"/>
      <c r="LNV55" s="223"/>
      <c r="LNW55" s="224"/>
      <c r="LNX55" s="464"/>
      <c r="LNY55" s="464"/>
      <c r="LNZ55" s="464"/>
      <c r="LOA55" s="225"/>
      <c r="LOB55" s="226"/>
      <c r="LOC55" s="227"/>
      <c r="LOD55" s="223"/>
      <c r="LOE55" s="224"/>
      <c r="LOF55" s="464"/>
      <c r="LOG55" s="464"/>
      <c r="LOH55" s="464"/>
      <c r="LOI55" s="225"/>
      <c r="LOJ55" s="226"/>
      <c r="LOK55" s="227"/>
      <c r="LOL55" s="223"/>
      <c r="LOM55" s="224"/>
      <c r="LON55" s="464"/>
      <c r="LOO55" s="464"/>
      <c r="LOP55" s="464"/>
      <c r="LOQ55" s="225"/>
      <c r="LOR55" s="226"/>
      <c r="LOS55" s="227"/>
      <c r="LOT55" s="223"/>
      <c r="LOU55" s="224"/>
      <c r="LOV55" s="464"/>
      <c r="LOW55" s="464"/>
      <c r="LOX55" s="464"/>
      <c r="LOY55" s="225"/>
      <c r="LOZ55" s="226"/>
      <c r="LPA55" s="227"/>
      <c r="LPB55" s="223"/>
      <c r="LPC55" s="224"/>
      <c r="LPD55" s="464"/>
      <c r="LPE55" s="464"/>
      <c r="LPF55" s="464"/>
      <c r="LPG55" s="225"/>
      <c r="LPH55" s="226"/>
      <c r="LPI55" s="227"/>
      <c r="LPJ55" s="223"/>
      <c r="LPK55" s="224"/>
      <c r="LPL55" s="464"/>
      <c r="LPM55" s="464"/>
      <c r="LPN55" s="464"/>
      <c r="LPO55" s="225"/>
      <c r="LPP55" s="226"/>
      <c r="LPQ55" s="227"/>
      <c r="LPR55" s="223"/>
      <c r="LPS55" s="224"/>
      <c r="LPT55" s="464"/>
      <c r="LPU55" s="464"/>
      <c r="LPV55" s="464"/>
      <c r="LPW55" s="225"/>
      <c r="LPX55" s="226"/>
      <c r="LPY55" s="227"/>
      <c r="LPZ55" s="223"/>
      <c r="LQA55" s="224"/>
      <c r="LQB55" s="464"/>
      <c r="LQC55" s="464"/>
      <c r="LQD55" s="464"/>
      <c r="LQE55" s="225"/>
      <c r="LQF55" s="226"/>
      <c r="LQG55" s="227"/>
      <c r="LQH55" s="223"/>
      <c r="LQI55" s="224"/>
      <c r="LQJ55" s="464"/>
      <c r="LQK55" s="464"/>
      <c r="LQL55" s="464"/>
      <c r="LQM55" s="225"/>
      <c r="LQN55" s="226"/>
      <c r="LQO55" s="227"/>
      <c r="LQP55" s="223"/>
      <c r="LQQ55" s="224"/>
      <c r="LQR55" s="464"/>
      <c r="LQS55" s="464"/>
      <c r="LQT55" s="464"/>
      <c r="LQU55" s="225"/>
      <c r="LQV55" s="226"/>
      <c r="LQW55" s="227"/>
      <c r="LQX55" s="223"/>
      <c r="LQY55" s="224"/>
      <c r="LQZ55" s="464"/>
      <c r="LRA55" s="464"/>
      <c r="LRB55" s="464"/>
      <c r="LRC55" s="225"/>
      <c r="LRD55" s="226"/>
      <c r="LRE55" s="227"/>
      <c r="LRF55" s="223"/>
      <c r="LRG55" s="224"/>
      <c r="LRH55" s="464"/>
      <c r="LRI55" s="464"/>
      <c r="LRJ55" s="464"/>
      <c r="LRK55" s="225"/>
      <c r="LRL55" s="226"/>
      <c r="LRM55" s="227"/>
      <c r="LRN55" s="223"/>
      <c r="LRO55" s="224"/>
      <c r="LRP55" s="464"/>
      <c r="LRQ55" s="464"/>
      <c r="LRR55" s="464"/>
      <c r="LRS55" s="225"/>
      <c r="LRT55" s="226"/>
      <c r="LRU55" s="227"/>
      <c r="LRV55" s="223"/>
      <c r="LRW55" s="224"/>
      <c r="LRX55" s="464"/>
      <c r="LRY55" s="464"/>
      <c r="LRZ55" s="464"/>
      <c r="LSA55" s="225"/>
      <c r="LSB55" s="226"/>
      <c r="LSC55" s="227"/>
      <c r="LSD55" s="223"/>
      <c r="LSE55" s="224"/>
      <c r="LSF55" s="464"/>
      <c r="LSG55" s="464"/>
      <c r="LSH55" s="464"/>
      <c r="LSI55" s="225"/>
      <c r="LSJ55" s="226"/>
      <c r="LSK55" s="227"/>
      <c r="LSL55" s="223"/>
      <c r="LSM55" s="224"/>
      <c r="LSN55" s="464"/>
      <c r="LSO55" s="464"/>
      <c r="LSP55" s="464"/>
      <c r="LSQ55" s="225"/>
      <c r="LSR55" s="226"/>
      <c r="LSS55" s="227"/>
      <c r="LST55" s="223"/>
      <c r="LSU55" s="224"/>
      <c r="LSV55" s="464"/>
      <c r="LSW55" s="464"/>
      <c r="LSX55" s="464"/>
      <c r="LSY55" s="225"/>
      <c r="LSZ55" s="226"/>
      <c r="LTA55" s="227"/>
      <c r="LTB55" s="223"/>
      <c r="LTC55" s="224"/>
      <c r="LTD55" s="464"/>
      <c r="LTE55" s="464"/>
      <c r="LTF55" s="464"/>
      <c r="LTG55" s="225"/>
      <c r="LTH55" s="226"/>
      <c r="LTI55" s="227"/>
      <c r="LTJ55" s="223"/>
      <c r="LTK55" s="224"/>
      <c r="LTL55" s="464"/>
      <c r="LTM55" s="464"/>
      <c r="LTN55" s="464"/>
      <c r="LTO55" s="225"/>
      <c r="LTP55" s="226"/>
      <c r="LTQ55" s="227"/>
      <c r="LTR55" s="223"/>
      <c r="LTS55" s="224"/>
      <c r="LTT55" s="464"/>
      <c r="LTU55" s="464"/>
      <c r="LTV55" s="464"/>
      <c r="LTW55" s="225"/>
      <c r="LTX55" s="226"/>
      <c r="LTY55" s="227"/>
      <c r="LTZ55" s="223"/>
      <c r="LUA55" s="224"/>
      <c r="LUB55" s="464"/>
      <c r="LUC55" s="464"/>
      <c r="LUD55" s="464"/>
      <c r="LUE55" s="225"/>
      <c r="LUF55" s="226"/>
      <c r="LUG55" s="227"/>
      <c r="LUH55" s="223"/>
      <c r="LUI55" s="224"/>
      <c r="LUJ55" s="464"/>
      <c r="LUK55" s="464"/>
      <c r="LUL55" s="464"/>
      <c r="LUM55" s="225"/>
      <c r="LUN55" s="226"/>
      <c r="LUO55" s="227"/>
      <c r="LUP55" s="223"/>
      <c r="LUQ55" s="224"/>
      <c r="LUR55" s="464"/>
      <c r="LUS55" s="464"/>
      <c r="LUT55" s="464"/>
      <c r="LUU55" s="225"/>
      <c r="LUV55" s="226"/>
      <c r="LUW55" s="227"/>
      <c r="LUX55" s="223"/>
      <c r="LUY55" s="224"/>
      <c r="LUZ55" s="464"/>
      <c r="LVA55" s="464"/>
      <c r="LVB55" s="464"/>
      <c r="LVC55" s="225"/>
      <c r="LVD55" s="226"/>
      <c r="LVE55" s="227"/>
      <c r="LVF55" s="223"/>
      <c r="LVG55" s="224"/>
      <c r="LVH55" s="464"/>
      <c r="LVI55" s="464"/>
      <c r="LVJ55" s="464"/>
      <c r="LVK55" s="225"/>
      <c r="LVL55" s="226"/>
      <c r="LVM55" s="227"/>
      <c r="LVN55" s="223"/>
      <c r="LVO55" s="224"/>
      <c r="LVP55" s="464"/>
      <c r="LVQ55" s="464"/>
      <c r="LVR55" s="464"/>
      <c r="LVS55" s="225"/>
      <c r="LVT55" s="226"/>
      <c r="LVU55" s="227"/>
      <c r="LVV55" s="223"/>
      <c r="LVW55" s="224"/>
      <c r="LVX55" s="464"/>
      <c r="LVY55" s="464"/>
      <c r="LVZ55" s="464"/>
      <c r="LWA55" s="225"/>
      <c r="LWB55" s="226"/>
      <c r="LWC55" s="227"/>
      <c r="LWD55" s="223"/>
      <c r="LWE55" s="224"/>
      <c r="LWF55" s="464"/>
      <c r="LWG55" s="464"/>
      <c r="LWH55" s="464"/>
      <c r="LWI55" s="225"/>
      <c r="LWJ55" s="226"/>
      <c r="LWK55" s="227"/>
      <c r="LWL55" s="223"/>
      <c r="LWM55" s="224"/>
      <c r="LWN55" s="464"/>
      <c r="LWO55" s="464"/>
      <c r="LWP55" s="464"/>
      <c r="LWQ55" s="225"/>
      <c r="LWR55" s="226"/>
      <c r="LWS55" s="227"/>
      <c r="LWT55" s="223"/>
      <c r="LWU55" s="224"/>
      <c r="LWV55" s="464"/>
      <c r="LWW55" s="464"/>
      <c r="LWX55" s="464"/>
      <c r="LWY55" s="225"/>
      <c r="LWZ55" s="226"/>
      <c r="LXA55" s="227"/>
      <c r="LXB55" s="223"/>
      <c r="LXC55" s="224"/>
      <c r="LXD55" s="464"/>
      <c r="LXE55" s="464"/>
      <c r="LXF55" s="464"/>
      <c r="LXG55" s="225"/>
      <c r="LXH55" s="226"/>
      <c r="LXI55" s="227"/>
      <c r="LXJ55" s="223"/>
      <c r="LXK55" s="224"/>
      <c r="LXL55" s="464"/>
      <c r="LXM55" s="464"/>
      <c r="LXN55" s="464"/>
      <c r="LXO55" s="225"/>
      <c r="LXP55" s="226"/>
      <c r="LXQ55" s="227"/>
      <c r="LXR55" s="223"/>
      <c r="LXS55" s="224"/>
      <c r="LXT55" s="464"/>
      <c r="LXU55" s="464"/>
      <c r="LXV55" s="464"/>
      <c r="LXW55" s="225"/>
      <c r="LXX55" s="226"/>
      <c r="LXY55" s="227"/>
      <c r="LXZ55" s="223"/>
      <c r="LYA55" s="224"/>
      <c r="LYB55" s="464"/>
      <c r="LYC55" s="464"/>
      <c r="LYD55" s="464"/>
      <c r="LYE55" s="225"/>
      <c r="LYF55" s="226"/>
      <c r="LYG55" s="227"/>
      <c r="LYH55" s="223"/>
      <c r="LYI55" s="224"/>
      <c r="LYJ55" s="464"/>
      <c r="LYK55" s="464"/>
      <c r="LYL55" s="464"/>
      <c r="LYM55" s="225"/>
      <c r="LYN55" s="226"/>
      <c r="LYO55" s="227"/>
      <c r="LYP55" s="223"/>
      <c r="LYQ55" s="224"/>
      <c r="LYR55" s="464"/>
      <c r="LYS55" s="464"/>
      <c r="LYT55" s="464"/>
      <c r="LYU55" s="225"/>
      <c r="LYV55" s="226"/>
      <c r="LYW55" s="227"/>
      <c r="LYX55" s="223"/>
      <c r="LYY55" s="224"/>
      <c r="LYZ55" s="464"/>
      <c r="LZA55" s="464"/>
      <c r="LZB55" s="464"/>
      <c r="LZC55" s="225"/>
      <c r="LZD55" s="226"/>
      <c r="LZE55" s="227"/>
      <c r="LZF55" s="223"/>
      <c r="LZG55" s="224"/>
      <c r="LZH55" s="464"/>
      <c r="LZI55" s="464"/>
      <c r="LZJ55" s="464"/>
      <c r="LZK55" s="225"/>
      <c r="LZL55" s="226"/>
      <c r="LZM55" s="227"/>
      <c r="LZN55" s="223"/>
      <c r="LZO55" s="224"/>
      <c r="LZP55" s="464"/>
      <c r="LZQ55" s="464"/>
      <c r="LZR55" s="464"/>
      <c r="LZS55" s="225"/>
      <c r="LZT55" s="226"/>
      <c r="LZU55" s="227"/>
      <c r="LZV55" s="223"/>
      <c r="LZW55" s="224"/>
      <c r="LZX55" s="464"/>
      <c r="LZY55" s="464"/>
      <c r="LZZ55" s="464"/>
      <c r="MAA55" s="225"/>
      <c r="MAB55" s="226"/>
      <c r="MAC55" s="227"/>
      <c r="MAD55" s="223"/>
      <c r="MAE55" s="224"/>
      <c r="MAF55" s="464"/>
      <c r="MAG55" s="464"/>
      <c r="MAH55" s="464"/>
      <c r="MAI55" s="225"/>
      <c r="MAJ55" s="226"/>
      <c r="MAK55" s="227"/>
      <c r="MAL55" s="223"/>
      <c r="MAM55" s="224"/>
      <c r="MAN55" s="464"/>
      <c r="MAO55" s="464"/>
      <c r="MAP55" s="464"/>
      <c r="MAQ55" s="225"/>
      <c r="MAR55" s="226"/>
      <c r="MAS55" s="227"/>
      <c r="MAT55" s="223"/>
      <c r="MAU55" s="224"/>
      <c r="MAV55" s="464"/>
      <c r="MAW55" s="464"/>
      <c r="MAX55" s="464"/>
      <c r="MAY55" s="225"/>
      <c r="MAZ55" s="226"/>
      <c r="MBA55" s="227"/>
      <c r="MBB55" s="223"/>
      <c r="MBC55" s="224"/>
      <c r="MBD55" s="464"/>
      <c r="MBE55" s="464"/>
      <c r="MBF55" s="464"/>
      <c r="MBG55" s="225"/>
      <c r="MBH55" s="226"/>
      <c r="MBI55" s="227"/>
      <c r="MBJ55" s="223"/>
      <c r="MBK55" s="224"/>
      <c r="MBL55" s="464"/>
      <c r="MBM55" s="464"/>
      <c r="MBN55" s="464"/>
      <c r="MBO55" s="225"/>
      <c r="MBP55" s="226"/>
      <c r="MBQ55" s="227"/>
      <c r="MBR55" s="223"/>
      <c r="MBS55" s="224"/>
      <c r="MBT55" s="464"/>
      <c r="MBU55" s="464"/>
      <c r="MBV55" s="464"/>
      <c r="MBW55" s="225"/>
      <c r="MBX55" s="226"/>
      <c r="MBY55" s="227"/>
      <c r="MBZ55" s="223"/>
      <c r="MCA55" s="224"/>
      <c r="MCB55" s="464"/>
      <c r="MCC55" s="464"/>
      <c r="MCD55" s="464"/>
      <c r="MCE55" s="225"/>
      <c r="MCF55" s="226"/>
      <c r="MCG55" s="227"/>
      <c r="MCH55" s="223"/>
      <c r="MCI55" s="224"/>
      <c r="MCJ55" s="464"/>
      <c r="MCK55" s="464"/>
      <c r="MCL55" s="464"/>
      <c r="MCM55" s="225"/>
      <c r="MCN55" s="226"/>
      <c r="MCO55" s="227"/>
      <c r="MCP55" s="223"/>
      <c r="MCQ55" s="224"/>
      <c r="MCR55" s="464"/>
      <c r="MCS55" s="464"/>
      <c r="MCT55" s="464"/>
      <c r="MCU55" s="225"/>
      <c r="MCV55" s="226"/>
      <c r="MCW55" s="227"/>
      <c r="MCX55" s="223"/>
      <c r="MCY55" s="224"/>
      <c r="MCZ55" s="464"/>
      <c r="MDA55" s="464"/>
      <c r="MDB55" s="464"/>
      <c r="MDC55" s="225"/>
      <c r="MDD55" s="226"/>
      <c r="MDE55" s="227"/>
      <c r="MDF55" s="223"/>
      <c r="MDG55" s="224"/>
      <c r="MDH55" s="464"/>
      <c r="MDI55" s="464"/>
      <c r="MDJ55" s="464"/>
      <c r="MDK55" s="225"/>
      <c r="MDL55" s="226"/>
      <c r="MDM55" s="227"/>
      <c r="MDN55" s="223"/>
      <c r="MDO55" s="224"/>
      <c r="MDP55" s="464"/>
      <c r="MDQ55" s="464"/>
      <c r="MDR55" s="464"/>
      <c r="MDS55" s="225"/>
      <c r="MDT55" s="226"/>
      <c r="MDU55" s="227"/>
      <c r="MDV55" s="223"/>
      <c r="MDW55" s="224"/>
      <c r="MDX55" s="464"/>
      <c r="MDY55" s="464"/>
      <c r="MDZ55" s="464"/>
      <c r="MEA55" s="225"/>
      <c r="MEB55" s="226"/>
      <c r="MEC55" s="227"/>
      <c r="MED55" s="223"/>
      <c r="MEE55" s="224"/>
      <c r="MEF55" s="464"/>
      <c r="MEG55" s="464"/>
      <c r="MEH55" s="464"/>
      <c r="MEI55" s="225"/>
      <c r="MEJ55" s="226"/>
      <c r="MEK55" s="227"/>
      <c r="MEL55" s="223"/>
      <c r="MEM55" s="224"/>
      <c r="MEN55" s="464"/>
      <c r="MEO55" s="464"/>
      <c r="MEP55" s="464"/>
      <c r="MEQ55" s="225"/>
      <c r="MER55" s="226"/>
      <c r="MES55" s="227"/>
      <c r="MET55" s="223"/>
      <c r="MEU55" s="224"/>
      <c r="MEV55" s="464"/>
      <c r="MEW55" s="464"/>
      <c r="MEX55" s="464"/>
      <c r="MEY55" s="225"/>
      <c r="MEZ55" s="226"/>
      <c r="MFA55" s="227"/>
      <c r="MFB55" s="223"/>
      <c r="MFC55" s="224"/>
      <c r="MFD55" s="464"/>
      <c r="MFE55" s="464"/>
      <c r="MFF55" s="464"/>
      <c r="MFG55" s="225"/>
      <c r="MFH55" s="226"/>
      <c r="MFI55" s="227"/>
      <c r="MFJ55" s="223"/>
      <c r="MFK55" s="224"/>
      <c r="MFL55" s="464"/>
      <c r="MFM55" s="464"/>
      <c r="MFN55" s="464"/>
      <c r="MFO55" s="225"/>
      <c r="MFP55" s="226"/>
      <c r="MFQ55" s="227"/>
      <c r="MFR55" s="223"/>
      <c r="MFS55" s="224"/>
      <c r="MFT55" s="464"/>
      <c r="MFU55" s="464"/>
      <c r="MFV55" s="464"/>
      <c r="MFW55" s="225"/>
      <c r="MFX55" s="226"/>
      <c r="MFY55" s="227"/>
      <c r="MFZ55" s="223"/>
      <c r="MGA55" s="224"/>
      <c r="MGB55" s="464"/>
      <c r="MGC55" s="464"/>
      <c r="MGD55" s="464"/>
      <c r="MGE55" s="225"/>
      <c r="MGF55" s="226"/>
      <c r="MGG55" s="227"/>
      <c r="MGH55" s="223"/>
      <c r="MGI55" s="224"/>
      <c r="MGJ55" s="464"/>
      <c r="MGK55" s="464"/>
      <c r="MGL55" s="464"/>
      <c r="MGM55" s="225"/>
      <c r="MGN55" s="226"/>
      <c r="MGO55" s="227"/>
      <c r="MGP55" s="223"/>
      <c r="MGQ55" s="224"/>
      <c r="MGR55" s="464"/>
      <c r="MGS55" s="464"/>
      <c r="MGT55" s="464"/>
      <c r="MGU55" s="225"/>
      <c r="MGV55" s="226"/>
      <c r="MGW55" s="227"/>
      <c r="MGX55" s="223"/>
      <c r="MGY55" s="224"/>
      <c r="MGZ55" s="464"/>
      <c r="MHA55" s="464"/>
      <c r="MHB55" s="464"/>
      <c r="MHC55" s="225"/>
      <c r="MHD55" s="226"/>
      <c r="MHE55" s="227"/>
      <c r="MHF55" s="223"/>
      <c r="MHG55" s="224"/>
      <c r="MHH55" s="464"/>
      <c r="MHI55" s="464"/>
      <c r="MHJ55" s="464"/>
      <c r="MHK55" s="225"/>
      <c r="MHL55" s="226"/>
      <c r="MHM55" s="227"/>
      <c r="MHN55" s="223"/>
      <c r="MHO55" s="224"/>
      <c r="MHP55" s="464"/>
      <c r="MHQ55" s="464"/>
      <c r="MHR55" s="464"/>
      <c r="MHS55" s="225"/>
      <c r="MHT55" s="226"/>
      <c r="MHU55" s="227"/>
      <c r="MHV55" s="223"/>
      <c r="MHW55" s="224"/>
      <c r="MHX55" s="464"/>
      <c r="MHY55" s="464"/>
      <c r="MHZ55" s="464"/>
      <c r="MIA55" s="225"/>
      <c r="MIB55" s="226"/>
      <c r="MIC55" s="227"/>
      <c r="MID55" s="223"/>
      <c r="MIE55" s="224"/>
      <c r="MIF55" s="464"/>
      <c r="MIG55" s="464"/>
      <c r="MIH55" s="464"/>
      <c r="MII55" s="225"/>
      <c r="MIJ55" s="226"/>
      <c r="MIK55" s="227"/>
      <c r="MIL55" s="223"/>
      <c r="MIM55" s="224"/>
      <c r="MIN55" s="464"/>
      <c r="MIO55" s="464"/>
      <c r="MIP55" s="464"/>
      <c r="MIQ55" s="225"/>
      <c r="MIR55" s="226"/>
      <c r="MIS55" s="227"/>
      <c r="MIT55" s="223"/>
      <c r="MIU55" s="224"/>
      <c r="MIV55" s="464"/>
      <c r="MIW55" s="464"/>
      <c r="MIX55" s="464"/>
      <c r="MIY55" s="225"/>
      <c r="MIZ55" s="226"/>
      <c r="MJA55" s="227"/>
      <c r="MJB55" s="223"/>
      <c r="MJC55" s="224"/>
      <c r="MJD55" s="464"/>
      <c r="MJE55" s="464"/>
      <c r="MJF55" s="464"/>
      <c r="MJG55" s="225"/>
      <c r="MJH55" s="226"/>
      <c r="MJI55" s="227"/>
      <c r="MJJ55" s="223"/>
      <c r="MJK55" s="224"/>
      <c r="MJL55" s="464"/>
      <c r="MJM55" s="464"/>
      <c r="MJN55" s="464"/>
      <c r="MJO55" s="225"/>
      <c r="MJP55" s="226"/>
      <c r="MJQ55" s="227"/>
      <c r="MJR55" s="223"/>
      <c r="MJS55" s="224"/>
      <c r="MJT55" s="464"/>
      <c r="MJU55" s="464"/>
      <c r="MJV55" s="464"/>
      <c r="MJW55" s="225"/>
      <c r="MJX55" s="226"/>
      <c r="MJY55" s="227"/>
      <c r="MJZ55" s="223"/>
      <c r="MKA55" s="224"/>
      <c r="MKB55" s="464"/>
      <c r="MKC55" s="464"/>
      <c r="MKD55" s="464"/>
      <c r="MKE55" s="225"/>
      <c r="MKF55" s="226"/>
      <c r="MKG55" s="227"/>
      <c r="MKH55" s="223"/>
      <c r="MKI55" s="224"/>
      <c r="MKJ55" s="464"/>
      <c r="MKK55" s="464"/>
      <c r="MKL55" s="464"/>
      <c r="MKM55" s="225"/>
      <c r="MKN55" s="226"/>
      <c r="MKO55" s="227"/>
      <c r="MKP55" s="223"/>
      <c r="MKQ55" s="224"/>
      <c r="MKR55" s="464"/>
      <c r="MKS55" s="464"/>
      <c r="MKT55" s="464"/>
      <c r="MKU55" s="225"/>
      <c r="MKV55" s="226"/>
      <c r="MKW55" s="227"/>
      <c r="MKX55" s="223"/>
      <c r="MKY55" s="224"/>
      <c r="MKZ55" s="464"/>
      <c r="MLA55" s="464"/>
      <c r="MLB55" s="464"/>
      <c r="MLC55" s="225"/>
      <c r="MLD55" s="226"/>
      <c r="MLE55" s="227"/>
      <c r="MLF55" s="223"/>
      <c r="MLG55" s="224"/>
      <c r="MLH55" s="464"/>
      <c r="MLI55" s="464"/>
      <c r="MLJ55" s="464"/>
      <c r="MLK55" s="225"/>
      <c r="MLL55" s="226"/>
      <c r="MLM55" s="227"/>
      <c r="MLN55" s="223"/>
      <c r="MLO55" s="224"/>
      <c r="MLP55" s="464"/>
      <c r="MLQ55" s="464"/>
      <c r="MLR55" s="464"/>
      <c r="MLS55" s="225"/>
      <c r="MLT55" s="226"/>
      <c r="MLU55" s="227"/>
      <c r="MLV55" s="223"/>
      <c r="MLW55" s="224"/>
      <c r="MLX55" s="464"/>
      <c r="MLY55" s="464"/>
      <c r="MLZ55" s="464"/>
      <c r="MMA55" s="225"/>
      <c r="MMB55" s="226"/>
      <c r="MMC55" s="227"/>
      <c r="MMD55" s="223"/>
      <c r="MME55" s="224"/>
      <c r="MMF55" s="464"/>
      <c r="MMG55" s="464"/>
      <c r="MMH55" s="464"/>
      <c r="MMI55" s="225"/>
      <c r="MMJ55" s="226"/>
      <c r="MMK55" s="227"/>
      <c r="MML55" s="223"/>
      <c r="MMM55" s="224"/>
      <c r="MMN55" s="464"/>
      <c r="MMO55" s="464"/>
      <c r="MMP55" s="464"/>
      <c r="MMQ55" s="225"/>
      <c r="MMR55" s="226"/>
      <c r="MMS55" s="227"/>
      <c r="MMT55" s="223"/>
      <c r="MMU55" s="224"/>
      <c r="MMV55" s="464"/>
      <c r="MMW55" s="464"/>
      <c r="MMX55" s="464"/>
      <c r="MMY55" s="225"/>
      <c r="MMZ55" s="226"/>
      <c r="MNA55" s="227"/>
      <c r="MNB55" s="223"/>
      <c r="MNC55" s="224"/>
      <c r="MND55" s="464"/>
      <c r="MNE55" s="464"/>
      <c r="MNF55" s="464"/>
      <c r="MNG55" s="225"/>
      <c r="MNH55" s="226"/>
      <c r="MNI55" s="227"/>
      <c r="MNJ55" s="223"/>
      <c r="MNK55" s="224"/>
      <c r="MNL55" s="464"/>
      <c r="MNM55" s="464"/>
      <c r="MNN55" s="464"/>
      <c r="MNO55" s="225"/>
      <c r="MNP55" s="226"/>
      <c r="MNQ55" s="227"/>
      <c r="MNR55" s="223"/>
      <c r="MNS55" s="224"/>
      <c r="MNT55" s="464"/>
      <c r="MNU55" s="464"/>
      <c r="MNV55" s="464"/>
      <c r="MNW55" s="225"/>
      <c r="MNX55" s="226"/>
      <c r="MNY55" s="227"/>
      <c r="MNZ55" s="223"/>
      <c r="MOA55" s="224"/>
      <c r="MOB55" s="464"/>
      <c r="MOC55" s="464"/>
      <c r="MOD55" s="464"/>
      <c r="MOE55" s="225"/>
      <c r="MOF55" s="226"/>
      <c r="MOG55" s="227"/>
      <c r="MOH55" s="223"/>
      <c r="MOI55" s="224"/>
      <c r="MOJ55" s="464"/>
      <c r="MOK55" s="464"/>
      <c r="MOL55" s="464"/>
      <c r="MOM55" s="225"/>
      <c r="MON55" s="226"/>
      <c r="MOO55" s="227"/>
      <c r="MOP55" s="223"/>
      <c r="MOQ55" s="224"/>
      <c r="MOR55" s="464"/>
      <c r="MOS55" s="464"/>
      <c r="MOT55" s="464"/>
      <c r="MOU55" s="225"/>
      <c r="MOV55" s="226"/>
      <c r="MOW55" s="227"/>
      <c r="MOX55" s="223"/>
      <c r="MOY55" s="224"/>
      <c r="MOZ55" s="464"/>
      <c r="MPA55" s="464"/>
      <c r="MPB55" s="464"/>
      <c r="MPC55" s="225"/>
      <c r="MPD55" s="226"/>
      <c r="MPE55" s="227"/>
      <c r="MPF55" s="223"/>
      <c r="MPG55" s="224"/>
      <c r="MPH55" s="464"/>
      <c r="MPI55" s="464"/>
      <c r="MPJ55" s="464"/>
      <c r="MPK55" s="225"/>
      <c r="MPL55" s="226"/>
      <c r="MPM55" s="227"/>
      <c r="MPN55" s="223"/>
      <c r="MPO55" s="224"/>
      <c r="MPP55" s="464"/>
      <c r="MPQ55" s="464"/>
      <c r="MPR55" s="464"/>
      <c r="MPS55" s="225"/>
      <c r="MPT55" s="226"/>
      <c r="MPU55" s="227"/>
      <c r="MPV55" s="223"/>
      <c r="MPW55" s="224"/>
      <c r="MPX55" s="464"/>
      <c r="MPY55" s="464"/>
      <c r="MPZ55" s="464"/>
      <c r="MQA55" s="225"/>
      <c r="MQB55" s="226"/>
      <c r="MQC55" s="227"/>
      <c r="MQD55" s="223"/>
      <c r="MQE55" s="224"/>
      <c r="MQF55" s="464"/>
      <c r="MQG55" s="464"/>
      <c r="MQH55" s="464"/>
      <c r="MQI55" s="225"/>
      <c r="MQJ55" s="226"/>
      <c r="MQK55" s="227"/>
      <c r="MQL55" s="223"/>
      <c r="MQM55" s="224"/>
      <c r="MQN55" s="464"/>
      <c r="MQO55" s="464"/>
      <c r="MQP55" s="464"/>
      <c r="MQQ55" s="225"/>
      <c r="MQR55" s="226"/>
      <c r="MQS55" s="227"/>
      <c r="MQT55" s="223"/>
      <c r="MQU55" s="224"/>
      <c r="MQV55" s="464"/>
      <c r="MQW55" s="464"/>
      <c r="MQX55" s="464"/>
      <c r="MQY55" s="225"/>
      <c r="MQZ55" s="226"/>
      <c r="MRA55" s="227"/>
      <c r="MRB55" s="223"/>
      <c r="MRC55" s="224"/>
      <c r="MRD55" s="464"/>
      <c r="MRE55" s="464"/>
      <c r="MRF55" s="464"/>
      <c r="MRG55" s="225"/>
      <c r="MRH55" s="226"/>
      <c r="MRI55" s="227"/>
      <c r="MRJ55" s="223"/>
      <c r="MRK55" s="224"/>
      <c r="MRL55" s="464"/>
      <c r="MRM55" s="464"/>
      <c r="MRN55" s="464"/>
      <c r="MRO55" s="225"/>
      <c r="MRP55" s="226"/>
      <c r="MRQ55" s="227"/>
      <c r="MRR55" s="223"/>
      <c r="MRS55" s="224"/>
      <c r="MRT55" s="464"/>
      <c r="MRU55" s="464"/>
      <c r="MRV55" s="464"/>
      <c r="MRW55" s="225"/>
      <c r="MRX55" s="226"/>
      <c r="MRY55" s="227"/>
      <c r="MRZ55" s="223"/>
      <c r="MSA55" s="224"/>
      <c r="MSB55" s="464"/>
      <c r="MSC55" s="464"/>
      <c r="MSD55" s="464"/>
      <c r="MSE55" s="225"/>
      <c r="MSF55" s="226"/>
      <c r="MSG55" s="227"/>
      <c r="MSH55" s="223"/>
      <c r="MSI55" s="224"/>
      <c r="MSJ55" s="464"/>
      <c r="MSK55" s="464"/>
      <c r="MSL55" s="464"/>
      <c r="MSM55" s="225"/>
      <c r="MSN55" s="226"/>
      <c r="MSO55" s="227"/>
      <c r="MSP55" s="223"/>
      <c r="MSQ55" s="224"/>
      <c r="MSR55" s="464"/>
      <c r="MSS55" s="464"/>
      <c r="MST55" s="464"/>
      <c r="MSU55" s="225"/>
      <c r="MSV55" s="226"/>
      <c r="MSW55" s="227"/>
      <c r="MSX55" s="223"/>
      <c r="MSY55" s="224"/>
      <c r="MSZ55" s="464"/>
      <c r="MTA55" s="464"/>
      <c r="MTB55" s="464"/>
      <c r="MTC55" s="225"/>
      <c r="MTD55" s="226"/>
      <c r="MTE55" s="227"/>
      <c r="MTF55" s="223"/>
      <c r="MTG55" s="224"/>
      <c r="MTH55" s="464"/>
      <c r="MTI55" s="464"/>
      <c r="MTJ55" s="464"/>
      <c r="MTK55" s="225"/>
      <c r="MTL55" s="226"/>
      <c r="MTM55" s="227"/>
      <c r="MTN55" s="223"/>
      <c r="MTO55" s="224"/>
      <c r="MTP55" s="464"/>
      <c r="MTQ55" s="464"/>
      <c r="MTR55" s="464"/>
      <c r="MTS55" s="225"/>
      <c r="MTT55" s="226"/>
      <c r="MTU55" s="227"/>
      <c r="MTV55" s="223"/>
      <c r="MTW55" s="224"/>
      <c r="MTX55" s="464"/>
      <c r="MTY55" s="464"/>
      <c r="MTZ55" s="464"/>
      <c r="MUA55" s="225"/>
      <c r="MUB55" s="226"/>
      <c r="MUC55" s="227"/>
      <c r="MUD55" s="223"/>
      <c r="MUE55" s="224"/>
      <c r="MUF55" s="464"/>
      <c r="MUG55" s="464"/>
      <c r="MUH55" s="464"/>
      <c r="MUI55" s="225"/>
      <c r="MUJ55" s="226"/>
      <c r="MUK55" s="227"/>
      <c r="MUL55" s="223"/>
      <c r="MUM55" s="224"/>
      <c r="MUN55" s="464"/>
      <c r="MUO55" s="464"/>
      <c r="MUP55" s="464"/>
      <c r="MUQ55" s="225"/>
      <c r="MUR55" s="226"/>
      <c r="MUS55" s="227"/>
      <c r="MUT55" s="223"/>
      <c r="MUU55" s="224"/>
      <c r="MUV55" s="464"/>
      <c r="MUW55" s="464"/>
      <c r="MUX55" s="464"/>
      <c r="MUY55" s="225"/>
      <c r="MUZ55" s="226"/>
      <c r="MVA55" s="227"/>
      <c r="MVB55" s="223"/>
      <c r="MVC55" s="224"/>
      <c r="MVD55" s="464"/>
      <c r="MVE55" s="464"/>
      <c r="MVF55" s="464"/>
      <c r="MVG55" s="225"/>
      <c r="MVH55" s="226"/>
      <c r="MVI55" s="227"/>
      <c r="MVJ55" s="223"/>
      <c r="MVK55" s="224"/>
      <c r="MVL55" s="464"/>
      <c r="MVM55" s="464"/>
      <c r="MVN55" s="464"/>
      <c r="MVO55" s="225"/>
      <c r="MVP55" s="226"/>
      <c r="MVQ55" s="227"/>
      <c r="MVR55" s="223"/>
      <c r="MVS55" s="224"/>
      <c r="MVT55" s="464"/>
      <c r="MVU55" s="464"/>
      <c r="MVV55" s="464"/>
      <c r="MVW55" s="225"/>
      <c r="MVX55" s="226"/>
      <c r="MVY55" s="227"/>
      <c r="MVZ55" s="223"/>
      <c r="MWA55" s="224"/>
      <c r="MWB55" s="464"/>
      <c r="MWC55" s="464"/>
      <c r="MWD55" s="464"/>
      <c r="MWE55" s="225"/>
      <c r="MWF55" s="226"/>
      <c r="MWG55" s="227"/>
      <c r="MWH55" s="223"/>
      <c r="MWI55" s="224"/>
      <c r="MWJ55" s="464"/>
      <c r="MWK55" s="464"/>
      <c r="MWL55" s="464"/>
      <c r="MWM55" s="225"/>
      <c r="MWN55" s="226"/>
      <c r="MWO55" s="227"/>
      <c r="MWP55" s="223"/>
      <c r="MWQ55" s="224"/>
      <c r="MWR55" s="464"/>
      <c r="MWS55" s="464"/>
      <c r="MWT55" s="464"/>
      <c r="MWU55" s="225"/>
      <c r="MWV55" s="226"/>
      <c r="MWW55" s="227"/>
      <c r="MWX55" s="223"/>
      <c r="MWY55" s="224"/>
      <c r="MWZ55" s="464"/>
      <c r="MXA55" s="464"/>
      <c r="MXB55" s="464"/>
      <c r="MXC55" s="225"/>
      <c r="MXD55" s="226"/>
      <c r="MXE55" s="227"/>
      <c r="MXF55" s="223"/>
      <c r="MXG55" s="224"/>
      <c r="MXH55" s="464"/>
      <c r="MXI55" s="464"/>
      <c r="MXJ55" s="464"/>
      <c r="MXK55" s="225"/>
      <c r="MXL55" s="226"/>
      <c r="MXM55" s="227"/>
      <c r="MXN55" s="223"/>
      <c r="MXO55" s="224"/>
      <c r="MXP55" s="464"/>
      <c r="MXQ55" s="464"/>
      <c r="MXR55" s="464"/>
      <c r="MXS55" s="225"/>
      <c r="MXT55" s="226"/>
      <c r="MXU55" s="227"/>
      <c r="MXV55" s="223"/>
      <c r="MXW55" s="224"/>
      <c r="MXX55" s="464"/>
      <c r="MXY55" s="464"/>
      <c r="MXZ55" s="464"/>
      <c r="MYA55" s="225"/>
      <c r="MYB55" s="226"/>
      <c r="MYC55" s="227"/>
      <c r="MYD55" s="223"/>
      <c r="MYE55" s="224"/>
      <c r="MYF55" s="464"/>
      <c r="MYG55" s="464"/>
      <c r="MYH55" s="464"/>
      <c r="MYI55" s="225"/>
      <c r="MYJ55" s="226"/>
      <c r="MYK55" s="227"/>
      <c r="MYL55" s="223"/>
      <c r="MYM55" s="224"/>
      <c r="MYN55" s="464"/>
      <c r="MYO55" s="464"/>
      <c r="MYP55" s="464"/>
      <c r="MYQ55" s="225"/>
      <c r="MYR55" s="226"/>
      <c r="MYS55" s="227"/>
      <c r="MYT55" s="223"/>
      <c r="MYU55" s="224"/>
      <c r="MYV55" s="464"/>
      <c r="MYW55" s="464"/>
      <c r="MYX55" s="464"/>
      <c r="MYY55" s="225"/>
      <c r="MYZ55" s="226"/>
      <c r="MZA55" s="227"/>
      <c r="MZB55" s="223"/>
      <c r="MZC55" s="224"/>
      <c r="MZD55" s="464"/>
      <c r="MZE55" s="464"/>
      <c r="MZF55" s="464"/>
      <c r="MZG55" s="225"/>
      <c r="MZH55" s="226"/>
      <c r="MZI55" s="227"/>
      <c r="MZJ55" s="223"/>
      <c r="MZK55" s="224"/>
      <c r="MZL55" s="464"/>
      <c r="MZM55" s="464"/>
      <c r="MZN55" s="464"/>
      <c r="MZO55" s="225"/>
      <c r="MZP55" s="226"/>
      <c r="MZQ55" s="227"/>
      <c r="MZR55" s="223"/>
      <c r="MZS55" s="224"/>
      <c r="MZT55" s="464"/>
      <c r="MZU55" s="464"/>
      <c r="MZV55" s="464"/>
      <c r="MZW55" s="225"/>
      <c r="MZX55" s="226"/>
      <c r="MZY55" s="227"/>
      <c r="MZZ55" s="223"/>
      <c r="NAA55" s="224"/>
      <c r="NAB55" s="464"/>
      <c r="NAC55" s="464"/>
      <c r="NAD55" s="464"/>
      <c r="NAE55" s="225"/>
      <c r="NAF55" s="226"/>
      <c r="NAG55" s="227"/>
      <c r="NAH55" s="223"/>
      <c r="NAI55" s="224"/>
      <c r="NAJ55" s="464"/>
      <c r="NAK55" s="464"/>
      <c r="NAL55" s="464"/>
      <c r="NAM55" s="225"/>
      <c r="NAN55" s="226"/>
      <c r="NAO55" s="227"/>
      <c r="NAP55" s="223"/>
      <c r="NAQ55" s="224"/>
      <c r="NAR55" s="464"/>
      <c r="NAS55" s="464"/>
      <c r="NAT55" s="464"/>
      <c r="NAU55" s="225"/>
      <c r="NAV55" s="226"/>
      <c r="NAW55" s="227"/>
      <c r="NAX55" s="223"/>
      <c r="NAY55" s="224"/>
      <c r="NAZ55" s="464"/>
      <c r="NBA55" s="464"/>
      <c r="NBB55" s="464"/>
      <c r="NBC55" s="225"/>
      <c r="NBD55" s="226"/>
      <c r="NBE55" s="227"/>
      <c r="NBF55" s="223"/>
      <c r="NBG55" s="224"/>
      <c r="NBH55" s="464"/>
      <c r="NBI55" s="464"/>
      <c r="NBJ55" s="464"/>
      <c r="NBK55" s="225"/>
      <c r="NBL55" s="226"/>
      <c r="NBM55" s="227"/>
      <c r="NBN55" s="223"/>
      <c r="NBO55" s="224"/>
      <c r="NBP55" s="464"/>
      <c r="NBQ55" s="464"/>
      <c r="NBR55" s="464"/>
      <c r="NBS55" s="225"/>
      <c r="NBT55" s="226"/>
      <c r="NBU55" s="227"/>
      <c r="NBV55" s="223"/>
      <c r="NBW55" s="224"/>
      <c r="NBX55" s="464"/>
      <c r="NBY55" s="464"/>
      <c r="NBZ55" s="464"/>
      <c r="NCA55" s="225"/>
      <c r="NCB55" s="226"/>
      <c r="NCC55" s="227"/>
      <c r="NCD55" s="223"/>
      <c r="NCE55" s="224"/>
      <c r="NCF55" s="464"/>
      <c r="NCG55" s="464"/>
      <c r="NCH55" s="464"/>
      <c r="NCI55" s="225"/>
      <c r="NCJ55" s="226"/>
      <c r="NCK55" s="227"/>
      <c r="NCL55" s="223"/>
      <c r="NCM55" s="224"/>
      <c r="NCN55" s="464"/>
      <c r="NCO55" s="464"/>
      <c r="NCP55" s="464"/>
      <c r="NCQ55" s="225"/>
      <c r="NCR55" s="226"/>
      <c r="NCS55" s="227"/>
      <c r="NCT55" s="223"/>
      <c r="NCU55" s="224"/>
      <c r="NCV55" s="464"/>
      <c r="NCW55" s="464"/>
      <c r="NCX55" s="464"/>
      <c r="NCY55" s="225"/>
      <c r="NCZ55" s="226"/>
      <c r="NDA55" s="227"/>
      <c r="NDB55" s="223"/>
      <c r="NDC55" s="224"/>
      <c r="NDD55" s="464"/>
      <c r="NDE55" s="464"/>
      <c r="NDF55" s="464"/>
      <c r="NDG55" s="225"/>
      <c r="NDH55" s="226"/>
      <c r="NDI55" s="227"/>
      <c r="NDJ55" s="223"/>
      <c r="NDK55" s="224"/>
      <c r="NDL55" s="464"/>
      <c r="NDM55" s="464"/>
      <c r="NDN55" s="464"/>
      <c r="NDO55" s="225"/>
      <c r="NDP55" s="226"/>
      <c r="NDQ55" s="227"/>
      <c r="NDR55" s="223"/>
      <c r="NDS55" s="224"/>
      <c r="NDT55" s="464"/>
      <c r="NDU55" s="464"/>
      <c r="NDV55" s="464"/>
      <c r="NDW55" s="225"/>
      <c r="NDX55" s="226"/>
      <c r="NDY55" s="227"/>
      <c r="NDZ55" s="223"/>
      <c r="NEA55" s="224"/>
      <c r="NEB55" s="464"/>
      <c r="NEC55" s="464"/>
      <c r="NED55" s="464"/>
      <c r="NEE55" s="225"/>
      <c r="NEF55" s="226"/>
      <c r="NEG55" s="227"/>
      <c r="NEH55" s="223"/>
      <c r="NEI55" s="224"/>
      <c r="NEJ55" s="464"/>
      <c r="NEK55" s="464"/>
      <c r="NEL55" s="464"/>
      <c r="NEM55" s="225"/>
      <c r="NEN55" s="226"/>
      <c r="NEO55" s="227"/>
      <c r="NEP55" s="223"/>
      <c r="NEQ55" s="224"/>
      <c r="NER55" s="464"/>
      <c r="NES55" s="464"/>
      <c r="NET55" s="464"/>
      <c r="NEU55" s="225"/>
      <c r="NEV55" s="226"/>
      <c r="NEW55" s="227"/>
      <c r="NEX55" s="223"/>
      <c r="NEY55" s="224"/>
      <c r="NEZ55" s="464"/>
      <c r="NFA55" s="464"/>
      <c r="NFB55" s="464"/>
      <c r="NFC55" s="225"/>
      <c r="NFD55" s="226"/>
      <c r="NFE55" s="227"/>
      <c r="NFF55" s="223"/>
      <c r="NFG55" s="224"/>
      <c r="NFH55" s="464"/>
      <c r="NFI55" s="464"/>
      <c r="NFJ55" s="464"/>
      <c r="NFK55" s="225"/>
      <c r="NFL55" s="226"/>
      <c r="NFM55" s="227"/>
      <c r="NFN55" s="223"/>
      <c r="NFO55" s="224"/>
      <c r="NFP55" s="464"/>
      <c r="NFQ55" s="464"/>
      <c r="NFR55" s="464"/>
      <c r="NFS55" s="225"/>
      <c r="NFT55" s="226"/>
      <c r="NFU55" s="227"/>
      <c r="NFV55" s="223"/>
      <c r="NFW55" s="224"/>
      <c r="NFX55" s="464"/>
      <c r="NFY55" s="464"/>
      <c r="NFZ55" s="464"/>
      <c r="NGA55" s="225"/>
      <c r="NGB55" s="226"/>
      <c r="NGC55" s="227"/>
      <c r="NGD55" s="223"/>
      <c r="NGE55" s="224"/>
      <c r="NGF55" s="464"/>
      <c r="NGG55" s="464"/>
      <c r="NGH55" s="464"/>
      <c r="NGI55" s="225"/>
      <c r="NGJ55" s="226"/>
      <c r="NGK55" s="227"/>
      <c r="NGL55" s="223"/>
      <c r="NGM55" s="224"/>
      <c r="NGN55" s="464"/>
      <c r="NGO55" s="464"/>
      <c r="NGP55" s="464"/>
      <c r="NGQ55" s="225"/>
      <c r="NGR55" s="226"/>
      <c r="NGS55" s="227"/>
      <c r="NGT55" s="223"/>
      <c r="NGU55" s="224"/>
      <c r="NGV55" s="464"/>
      <c r="NGW55" s="464"/>
      <c r="NGX55" s="464"/>
      <c r="NGY55" s="225"/>
      <c r="NGZ55" s="226"/>
      <c r="NHA55" s="227"/>
      <c r="NHB55" s="223"/>
      <c r="NHC55" s="224"/>
      <c r="NHD55" s="464"/>
      <c r="NHE55" s="464"/>
      <c r="NHF55" s="464"/>
      <c r="NHG55" s="225"/>
      <c r="NHH55" s="226"/>
      <c r="NHI55" s="227"/>
      <c r="NHJ55" s="223"/>
      <c r="NHK55" s="224"/>
      <c r="NHL55" s="464"/>
      <c r="NHM55" s="464"/>
      <c r="NHN55" s="464"/>
      <c r="NHO55" s="225"/>
      <c r="NHP55" s="226"/>
      <c r="NHQ55" s="227"/>
      <c r="NHR55" s="223"/>
      <c r="NHS55" s="224"/>
      <c r="NHT55" s="464"/>
      <c r="NHU55" s="464"/>
      <c r="NHV55" s="464"/>
      <c r="NHW55" s="225"/>
      <c r="NHX55" s="226"/>
      <c r="NHY55" s="227"/>
      <c r="NHZ55" s="223"/>
      <c r="NIA55" s="224"/>
      <c r="NIB55" s="464"/>
      <c r="NIC55" s="464"/>
      <c r="NID55" s="464"/>
      <c r="NIE55" s="225"/>
      <c r="NIF55" s="226"/>
      <c r="NIG55" s="227"/>
      <c r="NIH55" s="223"/>
      <c r="NII55" s="224"/>
      <c r="NIJ55" s="464"/>
      <c r="NIK55" s="464"/>
      <c r="NIL55" s="464"/>
      <c r="NIM55" s="225"/>
      <c r="NIN55" s="226"/>
      <c r="NIO55" s="227"/>
      <c r="NIP55" s="223"/>
      <c r="NIQ55" s="224"/>
      <c r="NIR55" s="464"/>
      <c r="NIS55" s="464"/>
      <c r="NIT55" s="464"/>
      <c r="NIU55" s="225"/>
      <c r="NIV55" s="226"/>
      <c r="NIW55" s="227"/>
      <c r="NIX55" s="223"/>
      <c r="NIY55" s="224"/>
      <c r="NIZ55" s="464"/>
      <c r="NJA55" s="464"/>
      <c r="NJB55" s="464"/>
      <c r="NJC55" s="225"/>
      <c r="NJD55" s="226"/>
      <c r="NJE55" s="227"/>
      <c r="NJF55" s="223"/>
      <c r="NJG55" s="224"/>
      <c r="NJH55" s="464"/>
      <c r="NJI55" s="464"/>
      <c r="NJJ55" s="464"/>
      <c r="NJK55" s="225"/>
      <c r="NJL55" s="226"/>
      <c r="NJM55" s="227"/>
      <c r="NJN55" s="223"/>
      <c r="NJO55" s="224"/>
      <c r="NJP55" s="464"/>
      <c r="NJQ55" s="464"/>
      <c r="NJR55" s="464"/>
      <c r="NJS55" s="225"/>
      <c r="NJT55" s="226"/>
      <c r="NJU55" s="227"/>
      <c r="NJV55" s="223"/>
      <c r="NJW55" s="224"/>
      <c r="NJX55" s="464"/>
      <c r="NJY55" s="464"/>
      <c r="NJZ55" s="464"/>
      <c r="NKA55" s="225"/>
      <c r="NKB55" s="226"/>
      <c r="NKC55" s="227"/>
      <c r="NKD55" s="223"/>
      <c r="NKE55" s="224"/>
      <c r="NKF55" s="464"/>
      <c r="NKG55" s="464"/>
      <c r="NKH55" s="464"/>
      <c r="NKI55" s="225"/>
      <c r="NKJ55" s="226"/>
      <c r="NKK55" s="227"/>
      <c r="NKL55" s="223"/>
      <c r="NKM55" s="224"/>
      <c r="NKN55" s="464"/>
      <c r="NKO55" s="464"/>
      <c r="NKP55" s="464"/>
      <c r="NKQ55" s="225"/>
      <c r="NKR55" s="226"/>
      <c r="NKS55" s="227"/>
      <c r="NKT55" s="223"/>
      <c r="NKU55" s="224"/>
      <c r="NKV55" s="464"/>
      <c r="NKW55" s="464"/>
      <c r="NKX55" s="464"/>
      <c r="NKY55" s="225"/>
      <c r="NKZ55" s="226"/>
      <c r="NLA55" s="227"/>
      <c r="NLB55" s="223"/>
      <c r="NLC55" s="224"/>
      <c r="NLD55" s="464"/>
      <c r="NLE55" s="464"/>
      <c r="NLF55" s="464"/>
      <c r="NLG55" s="225"/>
      <c r="NLH55" s="226"/>
      <c r="NLI55" s="227"/>
      <c r="NLJ55" s="223"/>
      <c r="NLK55" s="224"/>
      <c r="NLL55" s="464"/>
      <c r="NLM55" s="464"/>
      <c r="NLN55" s="464"/>
      <c r="NLO55" s="225"/>
      <c r="NLP55" s="226"/>
      <c r="NLQ55" s="227"/>
      <c r="NLR55" s="223"/>
      <c r="NLS55" s="224"/>
      <c r="NLT55" s="464"/>
      <c r="NLU55" s="464"/>
      <c r="NLV55" s="464"/>
      <c r="NLW55" s="225"/>
      <c r="NLX55" s="226"/>
      <c r="NLY55" s="227"/>
      <c r="NLZ55" s="223"/>
      <c r="NMA55" s="224"/>
      <c r="NMB55" s="464"/>
      <c r="NMC55" s="464"/>
      <c r="NMD55" s="464"/>
      <c r="NME55" s="225"/>
      <c r="NMF55" s="226"/>
      <c r="NMG55" s="227"/>
      <c r="NMH55" s="223"/>
      <c r="NMI55" s="224"/>
      <c r="NMJ55" s="464"/>
      <c r="NMK55" s="464"/>
      <c r="NML55" s="464"/>
      <c r="NMM55" s="225"/>
      <c r="NMN55" s="226"/>
      <c r="NMO55" s="227"/>
      <c r="NMP55" s="223"/>
      <c r="NMQ55" s="224"/>
      <c r="NMR55" s="464"/>
      <c r="NMS55" s="464"/>
      <c r="NMT55" s="464"/>
      <c r="NMU55" s="225"/>
      <c r="NMV55" s="226"/>
      <c r="NMW55" s="227"/>
      <c r="NMX55" s="223"/>
      <c r="NMY55" s="224"/>
      <c r="NMZ55" s="464"/>
      <c r="NNA55" s="464"/>
      <c r="NNB55" s="464"/>
      <c r="NNC55" s="225"/>
      <c r="NND55" s="226"/>
      <c r="NNE55" s="227"/>
      <c r="NNF55" s="223"/>
      <c r="NNG55" s="224"/>
      <c r="NNH55" s="464"/>
      <c r="NNI55" s="464"/>
      <c r="NNJ55" s="464"/>
      <c r="NNK55" s="225"/>
      <c r="NNL55" s="226"/>
      <c r="NNM55" s="227"/>
      <c r="NNN55" s="223"/>
      <c r="NNO55" s="224"/>
      <c r="NNP55" s="464"/>
      <c r="NNQ55" s="464"/>
      <c r="NNR55" s="464"/>
      <c r="NNS55" s="225"/>
      <c r="NNT55" s="226"/>
      <c r="NNU55" s="227"/>
      <c r="NNV55" s="223"/>
      <c r="NNW55" s="224"/>
      <c r="NNX55" s="464"/>
      <c r="NNY55" s="464"/>
      <c r="NNZ55" s="464"/>
      <c r="NOA55" s="225"/>
      <c r="NOB55" s="226"/>
      <c r="NOC55" s="227"/>
      <c r="NOD55" s="223"/>
      <c r="NOE55" s="224"/>
      <c r="NOF55" s="464"/>
      <c r="NOG55" s="464"/>
      <c r="NOH55" s="464"/>
      <c r="NOI55" s="225"/>
      <c r="NOJ55" s="226"/>
      <c r="NOK55" s="227"/>
      <c r="NOL55" s="223"/>
      <c r="NOM55" s="224"/>
      <c r="NON55" s="464"/>
      <c r="NOO55" s="464"/>
      <c r="NOP55" s="464"/>
      <c r="NOQ55" s="225"/>
      <c r="NOR55" s="226"/>
      <c r="NOS55" s="227"/>
      <c r="NOT55" s="223"/>
      <c r="NOU55" s="224"/>
      <c r="NOV55" s="464"/>
      <c r="NOW55" s="464"/>
      <c r="NOX55" s="464"/>
      <c r="NOY55" s="225"/>
      <c r="NOZ55" s="226"/>
      <c r="NPA55" s="227"/>
      <c r="NPB55" s="223"/>
      <c r="NPC55" s="224"/>
      <c r="NPD55" s="464"/>
      <c r="NPE55" s="464"/>
      <c r="NPF55" s="464"/>
      <c r="NPG55" s="225"/>
      <c r="NPH55" s="226"/>
      <c r="NPI55" s="227"/>
      <c r="NPJ55" s="223"/>
      <c r="NPK55" s="224"/>
      <c r="NPL55" s="464"/>
      <c r="NPM55" s="464"/>
      <c r="NPN55" s="464"/>
      <c r="NPO55" s="225"/>
      <c r="NPP55" s="226"/>
      <c r="NPQ55" s="227"/>
      <c r="NPR55" s="223"/>
      <c r="NPS55" s="224"/>
      <c r="NPT55" s="464"/>
      <c r="NPU55" s="464"/>
      <c r="NPV55" s="464"/>
      <c r="NPW55" s="225"/>
      <c r="NPX55" s="226"/>
      <c r="NPY55" s="227"/>
      <c r="NPZ55" s="223"/>
      <c r="NQA55" s="224"/>
      <c r="NQB55" s="464"/>
      <c r="NQC55" s="464"/>
      <c r="NQD55" s="464"/>
      <c r="NQE55" s="225"/>
      <c r="NQF55" s="226"/>
      <c r="NQG55" s="227"/>
      <c r="NQH55" s="223"/>
      <c r="NQI55" s="224"/>
      <c r="NQJ55" s="464"/>
      <c r="NQK55" s="464"/>
      <c r="NQL55" s="464"/>
      <c r="NQM55" s="225"/>
      <c r="NQN55" s="226"/>
      <c r="NQO55" s="227"/>
      <c r="NQP55" s="223"/>
      <c r="NQQ55" s="224"/>
      <c r="NQR55" s="464"/>
      <c r="NQS55" s="464"/>
      <c r="NQT55" s="464"/>
      <c r="NQU55" s="225"/>
      <c r="NQV55" s="226"/>
      <c r="NQW55" s="227"/>
      <c r="NQX55" s="223"/>
      <c r="NQY55" s="224"/>
      <c r="NQZ55" s="464"/>
      <c r="NRA55" s="464"/>
      <c r="NRB55" s="464"/>
      <c r="NRC55" s="225"/>
      <c r="NRD55" s="226"/>
      <c r="NRE55" s="227"/>
      <c r="NRF55" s="223"/>
      <c r="NRG55" s="224"/>
      <c r="NRH55" s="464"/>
      <c r="NRI55" s="464"/>
      <c r="NRJ55" s="464"/>
      <c r="NRK55" s="225"/>
      <c r="NRL55" s="226"/>
      <c r="NRM55" s="227"/>
      <c r="NRN55" s="223"/>
      <c r="NRO55" s="224"/>
      <c r="NRP55" s="464"/>
      <c r="NRQ55" s="464"/>
      <c r="NRR55" s="464"/>
      <c r="NRS55" s="225"/>
      <c r="NRT55" s="226"/>
      <c r="NRU55" s="227"/>
      <c r="NRV55" s="223"/>
      <c r="NRW55" s="224"/>
      <c r="NRX55" s="464"/>
      <c r="NRY55" s="464"/>
      <c r="NRZ55" s="464"/>
      <c r="NSA55" s="225"/>
      <c r="NSB55" s="226"/>
      <c r="NSC55" s="227"/>
      <c r="NSD55" s="223"/>
      <c r="NSE55" s="224"/>
      <c r="NSF55" s="464"/>
      <c r="NSG55" s="464"/>
      <c r="NSH55" s="464"/>
      <c r="NSI55" s="225"/>
      <c r="NSJ55" s="226"/>
      <c r="NSK55" s="227"/>
      <c r="NSL55" s="223"/>
      <c r="NSM55" s="224"/>
      <c r="NSN55" s="464"/>
      <c r="NSO55" s="464"/>
      <c r="NSP55" s="464"/>
      <c r="NSQ55" s="225"/>
      <c r="NSR55" s="226"/>
      <c r="NSS55" s="227"/>
      <c r="NST55" s="223"/>
      <c r="NSU55" s="224"/>
      <c r="NSV55" s="464"/>
      <c r="NSW55" s="464"/>
      <c r="NSX55" s="464"/>
      <c r="NSY55" s="225"/>
      <c r="NSZ55" s="226"/>
      <c r="NTA55" s="227"/>
      <c r="NTB55" s="223"/>
      <c r="NTC55" s="224"/>
      <c r="NTD55" s="464"/>
      <c r="NTE55" s="464"/>
      <c r="NTF55" s="464"/>
      <c r="NTG55" s="225"/>
      <c r="NTH55" s="226"/>
      <c r="NTI55" s="227"/>
      <c r="NTJ55" s="223"/>
      <c r="NTK55" s="224"/>
      <c r="NTL55" s="464"/>
      <c r="NTM55" s="464"/>
      <c r="NTN55" s="464"/>
      <c r="NTO55" s="225"/>
      <c r="NTP55" s="226"/>
      <c r="NTQ55" s="227"/>
      <c r="NTR55" s="223"/>
      <c r="NTS55" s="224"/>
      <c r="NTT55" s="464"/>
      <c r="NTU55" s="464"/>
      <c r="NTV55" s="464"/>
      <c r="NTW55" s="225"/>
      <c r="NTX55" s="226"/>
      <c r="NTY55" s="227"/>
      <c r="NTZ55" s="223"/>
      <c r="NUA55" s="224"/>
      <c r="NUB55" s="464"/>
      <c r="NUC55" s="464"/>
      <c r="NUD55" s="464"/>
      <c r="NUE55" s="225"/>
      <c r="NUF55" s="226"/>
      <c r="NUG55" s="227"/>
      <c r="NUH55" s="223"/>
      <c r="NUI55" s="224"/>
      <c r="NUJ55" s="464"/>
      <c r="NUK55" s="464"/>
      <c r="NUL55" s="464"/>
      <c r="NUM55" s="225"/>
      <c r="NUN55" s="226"/>
      <c r="NUO55" s="227"/>
      <c r="NUP55" s="223"/>
      <c r="NUQ55" s="224"/>
      <c r="NUR55" s="464"/>
      <c r="NUS55" s="464"/>
      <c r="NUT55" s="464"/>
      <c r="NUU55" s="225"/>
      <c r="NUV55" s="226"/>
      <c r="NUW55" s="227"/>
      <c r="NUX55" s="223"/>
      <c r="NUY55" s="224"/>
      <c r="NUZ55" s="464"/>
      <c r="NVA55" s="464"/>
      <c r="NVB55" s="464"/>
      <c r="NVC55" s="225"/>
      <c r="NVD55" s="226"/>
      <c r="NVE55" s="227"/>
      <c r="NVF55" s="223"/>
      <c r="NVG55" s="224"/>
      <c r="NVH55" s="464"/>
      <c r="NVI55" s="464"/>
      <c r="NVJ55" s="464"/>
      <c r="NVK55" s="225"/>
      <c r="NVL55" s="226"/>
      <c r="NVM55" s="227"/>
      <c r="NVN55" s="223"/>
      <c r="NVO55" s="224"/>
      <c r="NVP55" s="464"/>
      <c r="NVQ55" s="464"/>
      <c r="NVR55" s="464"/>
      <c r="NVS55" s="225"/>
      <c r="NVT55" s="226"/>
      <c r="NVU55" s="227"/>
      <c r="NVV55" s="223"/>
      <c r="NVW55" s="224"/>
      <c r="NVX55" s="464"/>
      <c r="NVY55" s="464"/>
      <c r="NVZ55" s="464"/>
      <c r="NWA55" s="225"/>
      <c r="NWB55" s="226"/>
      <c r="NWC55" s="227"/>
      <c r="NWD55" s="223"/>
      <c r="NWE55" s="224"/>
      <c r="NWF55" s="464"/>
      <c r="NWG55" s="464"/>
      <c r="NWH55" s="464"/>
      <c r="NWI55" s="225"/>
      <c r="NWJ55" s="226"/>
      <c r="NWK55" s="227"/>
      <c r="NWL55" s="223"/>
      <c r="NWM55" s="224"/>
      <c r="NWN55" s="464"/>
      <c r="NWO55" s="464"/>
      <c r="NWP55" s="464"/>
      <c r="NWQ55" s="225"/>
      <c r="NWR55" s="226"/>
      <c r="NWS55" s="227"/>
      <c r="NWT55" s="223"/>
      <c r="NWU55" s="224"/>
      <c r="NWV55" s="464"/>
      <c r="NWW55" s="464"/>
      <c r="NWX55" s="464"/>
      <c r="NWY55" s="225"/>
      <c r="NWZ55" s="226"/>
      <c r="NXA55" s="227"/>
      <c r="NXB55" s="223"/>
      <c r="NXC55" s="224"/>
      <c r="NXD55" s="464"/>
      <c r="NXE55" s="464"/>
      <c r="NXF55" s="464"/>
      <c r="NXG55" s="225"/>
      <c r="NXH55" s="226"/>
      <c r="NXI55" s="227"/>
      <c r="NXJ55" s="223"/>
      <c r="NXK55" s="224"/>
      <c r="NXL55" s="464"/>
      <c r="NXM55" s="464"/>
      <c r="NXN55" s="464"/>
      <c r="NXO55" s="225"/>
      <c r="NXP55" s="226"/>
      <c r="NXQ55" s="227"/>
      <c r="NXR55" s="223"/>
      <c r="NXS55" s="224"/>
      <c r="NXT55" s="464"/>
      <c r="NXU55" s="464"/>
      <c r="NXV55" s="464"/>
      <c r="NXW55" s="225"/>
      <c r="NXX55" s="226"/>
      <c r="NXY55" s="227"/>
      <c r="NXZ55" s="223"/>
      <c r="NYA55" s="224"/>
      <c r="NYB55" s="464"/>
      <c r="NYC55" s="464"/>
      <c r="NYD55" s="464"/>
      <c r="NYE55" s="225"/>
      <c r="NYF55" s="226"/>
      <c r="NYG55" s="227"/>
      <c r="NYH55" s="223"/>
      <c r="NYI55" s="224"/>
      <c r="NYJ55" s="464"/>
      <c r="NYK55" s="464"/>
      <c r="NYL55" s="464"/>
      <c r="NYM55" s="225"/>
      <c r="NYN55" s="226"/>
      <c r="NYO55" s="227"/>
      <c r="NYP55" s="223"/>
      <c r="NYQ55" s="224"/>
      <c r="NYR55" s="464"/>
      <c r="NYS55" s="464"/>
      <c r="NYT55" s="464"/>
      <c r="NYU55" s="225"/>
      <c r="NYV55" s="226"/>
      <c r="NYW55" s="227"/>
      <c r="NYX55" s="223"/>
      <c r="NYY55" s="224"/>
      <c r="NYZ55" s="464"/>
      <c r="NZA55" s="464"/>
      <c r="NZB55" s="464"/>
      <c r="NZC55" s="225"/>
      <c r="NZD55" s="226"/>
      <c r="NZE55" s="227"/>
      <c r="NZF55" s="223"/>
      <c r="NZG55" s="224"/>
      <c r="NZH55" s="464"/>
      <c r="NZI55" s="464"/>
      <c r="NZJ55" s="464"/>
      <c r="NZK55" s="225"/>
      <c r="NZL55" s="226"/>
      <c r="NZM55" s="227"/>
      <c r="NZN55" s="223"/>
      <c r="NZO55" s="224"/>
      <c r="NZP55" s="464"/>
      <c r="NZQ55" s="464"/>
      <c r="NZR55" s="464"/>
      <c r="NZS55" s="225"/>
      <c r="NZT55" s="226"/>
      <c r="NZU55" s="227"/>
      <c r="NZV55" s="223"/>
      <c r="NZW55" s="224"/>
      <c r="NZX55" s="464"/>
      <c r="NZY55" s="464"/>
      <c r="NZZ55" s="464"/>
      <c r="OAA55" s="225"/>
      <c r="OAB55" s="226"/>
      <c r="OAC55" s="227"/>
      <c r="OAD55" s="223"/>
      <c r="OAE55" s="224"/>
      <c r="OAF55" s="464"/>
      <c r="OAG55" s="464"/>
      <c r="OAH55" s="464"/>
      <c r="OAI55" s="225"/>
      <c r="OAJ55" s="226"/>
      <c r="OAK55" s="227"/>
      <c r="OAL55" s="223"/>
      <c r="OAM55" s="224"/>
      <c r="OAN55" s="464"/>
      <c r="OAO55" s="464"/>
      <c r="OAP55" s="464"/>
      <c r="OAQ55" s="225"/>
      <c r="OAR55" s="226"/>
      <c r="OAS55" s="227"/>
      <c r="OAT55" s="223"/>
      <c r="OAU55" s="224"/>
      <c r="OAV55" s="464"/>
      <c r="OAW55" s="464"/>
      <c r="OAX55" s="464"/>
      <c r="OAY55" s="225"/>
      <c r="OAZ55" s="226"/>
      <c r="OBA55" s="227"/>
      <c r="OBB55" s="223"/>
      <c r="OBC55" s="224"/>
      <c r="OBD55" s="464"/>
      <c r="OBE55" s="464"/>
      <c r="OBF55" s="464"/>
      <c r="OBG55" s="225"/>
      <c r="OBH55" s="226"/>
      <c r="OBI55" s="227"/>
      <c r="OBJ55" s="223"/>
      <c r="OBK55" s="224"/>
      <c r="OBL55" s="464"/>
      <c r="OBM55" s="464"/>
      <c r="OBN55" s="464"/>
      <c r="OBO55" s="225"/>
      <c r="OBP55" s="226"/>
      <c r="OBQ55" s="227"/>
      <c r="OBR55" s="223"/>
      <c r="OBS55" s="224"/>
      <c r="OBT55" s="464"/>
      <c r="OBU55" s="464"/>
      <c r="OBV55" s="464"/>
      <c r="OBW55" s="225"/>
      <c r="OBX55" s="226"/>
      <c r="OBY55" s="227"/>
      <c r="OBZ55" s="223"/>
      <c r="OCA55" s="224"/>
      <c r="OCB55" s="464"/>
      <c r="OCC55" s="464"/>
      <c r="OCD55" s="464"/>
      <c r="OCE55" s="225"/>
      <c r="OCF55" s="226"/>
      <c r="OCG55" s="227"/>
      <c r="OCH55" s="223"/>
      <c r="OCI55" s="224"/>
      <c r="OCJ55" s="464"/>
      <c r="OCK55" s="464"/>
      <c r="OCL55" s="464"/>
      <c r="OCM55" s="225"/>
      <c r="OCN55" s="226"/>
      <c r="OCO55" s="227"/>
      <c r="OCP55" s="223"/>
      <c r="OCQ55" s="224"/>
      <c r="OCR55" s="464"/>
      <c r="OCS55" s="464"/>
      <c r="OCT55" s="464"/>
      <c r="OCU55" s="225"/>
      <c r="OCV55" s="226"/>
      <c r="OCW55" s="227"/>
      <c r="OCX55" s="223"/>
      <c r="OCY55" s="224"/>
      <c r="OCZ55" s="464"/>
      <c r="ODA55" s="464"/>
      <c r="ODB55" s="464"/>
      <c r="ODC55" s="225"/>
      <c r="ODD55" s="226"/>
      <c r="ODE55" s="227"/>
      <c r="ODF55" s="223"/>
      <c r="ODG55" s="224"/>
      <c r="ODH55" s="464"/>
      <c r="ODI55" s="464"/>
      <c r="ODJ55" s="464"/>
      <c r="ODK55" s="225"/>
      <c r="ODL55" s="226"/>
      <c r="ODM55" s="227"/>
      <c r="ODN55" s="223"/>
      <c r="ODO55" s="224"/>
      <c r="ODP55" s="464"/>
      <c r="ODQ55" s="464"/>
      <c r="ODR55" s="464"/>
      <c r="ODS55" s="225"/>
      <c r="ODT55" s="226"/>
      <c r="ODU55" s="227"/>
      <c r="ODV55" s="223"/>
      <c r="ODW55" s="224"/>
      <c r="ODX55" s="464"/>
      <c r="ODY55" s="464"/>
      <c r="ODZ55" s="464"/>
      <c r="OEA55" s="225"/>
      <c r="OEB55" s="226"/>
      <c r="OEC55" s="227"/>
      <c r="OED55" s="223"/>
      <c r="OEE55" s="224"/>
      <c r="OEF55" s="464"/>
      <c r="OEG55" s="464"/>
      <c r="OEH55" s="464"/>
      <c r="OEI55" s="225"/>
      <c r="OEJ55" s="226"/>
      <c r="OEK55" s="227"/>
      <c r="OEL55" s="223"/>
      <c r="OEM55" s="224"/>
      <c r="OEN55" s="464"/>
      <c r="OEO55" s="464"/>
      <c r="OEP55" s="464"/>
      <c r="OEQ55" s="225"/>
      <c r="OER55" s="226"/>
      <c r="OES55" s="227"/>
      <c r="OET55" s="223"/>
      <c r="OEU55" s="224"/>
      <c r="OEV55" s="464"/>
      <c r="OEW55" s="464"/>
      <c r="OEX55" s="464"/>
      <c r="OEY55" s="225"/>
      <c r="OEZ55" s="226"/>
      <c r="OFA55" s="227"/>
      <c r="OFB55" s="223"/>
      <c r="OFC55" s="224"/>
      <c r="OFD55" s="464"/>
      <c r="OFE55" s="464"/>
      <c r="OFF55" s="464"/>
      <c r="OFG55" s="225"/>
      <c r="OFH55" s="226"/>
      <c r="OFI55" s="227"/>
      <c r="OFJ55" s="223"/>
      <c r="OFK55" s="224"/>
      <c r="OFL55" s="464"/>
      <c r="OFM55" s="464"/>
      <c r="OFN55" s="464"/>
      <c r="OFO55" s="225"/>
      <c r="OFP55" s="226"/>
      <c r="OFQ55" s="227"/>
      <c r="OFR55" s="223"/>
      <c r="OFS55" s="224"/>
      <c r="OFT55" s="464"/>
      <c r="OFU55" s="464"/>
      <c r="OFV55" s="464"/>
      <c r="OFW55" s="225"/>
      <c r="OFX55" s="226"/>
      <c r="OFY55" s="227"/>
      <c r="OFZ55" s="223"/>
      <c r="OGA55" s="224"/>
      <c r="OGB55" s="464"/>
      <c r="OGC55" s="464"/>
      <c r="OGD55" s="464"/>
      <c r="OGE55" s="225"/>
      <c r="OGF55" s="226"/>
      <c r="OGG55" s="227"/>
      <c r="OGH55" s="223"/>
      <c r="OGI55" s="224"/>
      <c r="OGJ55" s="464"/>
      <c r="OGK55" s="464"/>
      <c r="OGL55" s="464"/>
      <c r="OGM55" s="225"/>
      <c r="OGN55" s="226"/>
      <c r="OGO55" s="227"/>
      <c r="OGP55" s="223"/>
      <c r="OGQ55" s="224"/>
      <c r="OGR55" s="464"/>
      <c r="OGS55" s="464"/>
      <c r="OGT55" s="464"/>
      <c r="OGU55" s="225"/>
      <c r="OGV55" s="226"/>
      <c r="OGW55" s="227"/>
      <c r="OGX55" s="223"/>
      <c r="OGY55" s="224"/>
      <c r="OGZ55" s="464"/>
      <c r="OHA55" s="464"/>
      <c r="OHB55" s="464"/>
      <c r="OHC55" s="225"/>
      <c r="OHD55" s="226"/>
      <c r="OHE55" s="227"/>
      <c r="OHF55" s="223"/>
      <c r="OHG55" s="224"/>
      <c r="OHH55" s="464"/>
      <c r="OHI55" s="464"/>
      <c r="OHJ55" s="464"/>
      <c r="OHK55" s="225"/>
      <c r="OHL55" s="226"/>
      <c r="OHM55" s="227"/>
      <c r="OHN55" s="223"/>
      <c r="OHO55" s="224"/>
      <c r="OHP55" s="464"/>
      <c r="OHQ55" s="464"/>
      <c r="OHR55" s="464"/>
      <c r="OHS55" s="225"/>
      <c r="OHT55" s="226"/>
      <c r="OHU55" s="227"/>
      <c r="OHV55" s="223"/>
      <c r="OHW55" s="224"/>
      <c r="OHX55" s="464"/>
      <c r="OHY55" s="464"/>
      <c r="OHZ55" s="464"/>
      <c r="OIA55" s="225"/>
      <c r="OIB55" s="226"/>
      <c r="OIC55" s="227"/>
      <c r="OID55" s="223"/>
      <c r="OIE55" s="224"/>
      <c r="OIF55" s="464"/>
      <c r="OIG55" s="464"/>
      <c r="OIH55" s="464"/>
      <c r="OII55" s="225"/>
      <c r="OIJ55" s="226"/>
      <c r="OIK55" s="227"/>
      <c r="OIL55" s="223"/>
      <c r="OIM55" s="224"/>
      <c r="OIN55" s="464"/>
      <c r="OIO55" s="464"/>
      <c r="OIP55" s="464"/>
      <c r="OIQ55" s="225"/>
      <c r="OIR55" s="226"/>
      <c r="OIS55" s="227"/>
      <c r="OIT55" s="223"/>
      <c r="OIU55" s="224"/>
      <c r="OIV55" s="464"/>
      <c r="OIW55" s="464"/>
      <c r="OIX55" s="464"/>
      <c r="OIY55" s="225"/>
      <c r="OIZ55" s="226"/>
      <c r="OJA55" s="227"/>
      <c r="OJB55" s="223"/>
      <c r="OJC55" s="224"/>
      <c r="OJD55" s="464"/>
      <c r="OJE55" s="464"/>
      <c r="OJF55" s="464"/>
      <c r="OJG55" s="225"/>
      <c r="OJH55" s="226"/>
      <c r="OJI55" s="227"/>
      <c r="OJJ55" s="223"/>
      <c r="OJK55" s="224"/>
      <c r="OJL55" s="464"/>
      <c r="OJM55" s="464"/>
      <c r="OJN55" s="464"/>
      <c r="OJO55" s="225"/>
      <c r="OJP55" s="226"/>
      <c r="OJQ55" s="227"/>
      <c r="OJR55" s="223"/>
      <c r="OJS55" s="224"/>
      <c r="OJT55" s="464"/>
      <c r="OJU55" s="464"/>
      <c r="OJV55" s="464"/>
      <c r="OJW55" s="225"/>
      <c r="OJX55" s="226"/>
      <c r="OJY55" s="227"/>
      <c r="OJZ55" s="223"/>
      <c r="OKA55" s="224"/>
      <c r="OKB55" s="464"/>
      <c r="OKC55" s="464"/>
      <c r="OKD55" s="464"/>
      <c r="OKE55" s="225"/>
      <c r="OKF55" s="226"/>
      <c r="OKG55" s="227"/>
      <c r="OKH55" s="223"/>
      <c r="OKI55" s="224"/>
      <c r="OKJ55" s="464"/>
      <c r="OKK55" s="464"/>
      <c r="OKL55" s="464"/>
      <c r="OKM55" s="225"/>
      <c r="OKN55" s="226"/>
      <c r="OKO55" s="227"/>
      <c r="OKP55" s="223"/>
      <c r="OKQ55" s="224"/>
      <c r="OKR55" s="464"/>
      <c r="OKS55" s="464"/>
      <c r="OKT55" s="464"/>
      <c r="OKU55" s="225"/>
      <c r="OKV55" s="226"/>
      <c r="OKW55" s="227"/>
      <c r="OKX55" s="223"/>
      <c r="OKY55" s="224"/>
      <c r="OKZ55" s="464"/>
      <c r="OLA55" s="464"/>
      <c r="OLB55" s="464"/>
      <c r="OLC55" s="225"/>
      <c r="OLD55" s="226"/>
      <c r="OLE55" s="227"/>
      <c r="OLF55" s="223"/>
      <c r="OLG55" s="224"/>
      <c r="OLH55" s="464"/>
      <c r="OLI55" s="464"/>
      <c r="OLJ55" s="464"/>
      <c r="OLK55" s="225"/>
      <c r="OLL55" s="226"/>
      <c r="OLM55" s="227"/>
      <c r="OLN55" s="223"/>
      <c r="OLO55" s="224"/>
      <c r="OLP55" s="464"/>
      <c r="OLQ55" s="464"/>
      <c r="OLR55" s="464"/>
      <c r="OLS55" s="225"/>
      <c r="OLT55" s="226"/>
      <c r="OLU55" s="227"/>
      <c r="OLV55" s="223"/>
      <c r="OLW55" s="224"/>
      <c r="OLX55" s="464"/>
      <c r="OLY55" s="464"/>
      <c r="OLZ55" s="464"/>
      <c r="OMA55" s="225"/>
      <c r="OMB55" s="226"/>
      <c r="OMC55" s="227"/>
      <c r="OMD55" s="223"/>
      <c r="OME55" s="224"/>
      <c r="OMF55" s="464"/>
      <c r="OMG55" s="464"/>
      <c r="OMH55" s="464"/>
      <c r="OMI55" s="225"/>
      <c r="OMJ55" s="226"/>
      <c r="OMK55" s="227"/>
      <c r="OML55" s="223"/>
      <c r="OMM55" s="224"/>
      <c r="OMN55" s="464"/>
      <c r="OMO55" s="464"/>
      <c r="OMP55" s="464"/>
      <c r="OMQ55" s="225"/>
      <c r="OMR55" s="226"/>
      <c r="OMS55" s="227"/>
      <c r="OMT55" s="223"/>
      <c r="OMU55" s="224"/>
      <c r="OMV55" s="464"/>
      <c r="OMW55" s="464"/>
      <c r="OMX55" s="464"/>
      <c r="OMY55" s="225"/>
      <c r="OMZ55" s="226"/>
      <c r="ONA55" s="227"/>
      <c r="ONB55" s="223"/>
      <c r="ONC55" s="224"/>
      <c r="OND55" s="464"/>
      <c r="ONE55" s="464"/>
      <c r="ONF55" s="464"/>
      <c r="ONG55" s="225"/>
      <c r="ONH55" s="226"/>
      <c r="ONI55" s="227"/>
      <c r="ONJ55" s="223"/>
      <c r="ONK55" s="224"/>
      <c r="ONL55" s="464"/>
      <c r="ONM55" s="464"/>
      <c r="ONN55" s="464"/>
      <c r="ONO55" s="225"/>
      <c r="ONP55" s="226"/>
      <c r="ONQ55" s="227"/>
      <c r="ONR55" s="223"/>
      <c r="ONS55" s="224"/>
      <c r="ONT55" s="464"/>
      <c r="ONU55" s="464"/>
      <c r="ONV55" s="464"/>
      <c r="ONW55" s="225"/>
      <c r="ONX55" s="226"/>
      <c r="ONY55" s="227"/>
      <c r="ONZ55" s="223"/>
      <c r="OOA55" s="224"/>
      <c r="OOB55" s="464"/>
      <c r="OOC55" s="464"/>
      <c r="OOD55" s="464"/>
      <c r="OOE55" s="225"/>
      <c r="OOF55" s="226"/>
      <c r="OOG55" s="227"/>
      <c r="OOH55" s="223"/>
      <c r="OOI55" s="224"/>
      <c r="OOJ55" s="464"/>
      <c r="OOK55" s="464"/>
      <c r="OOL55" s="464"/>
      <c r="OOM55" s="225"/>
      <c r="OON55" s="226"/>
      <c r="OOO55" s="227"/>
      <c r="OOP55" s="223"/>
      <c r="OOQ55" s="224"/>
      <c r="OOR55" s="464"/>
      <c r="OOS55" s="464"/>
      <c r="OOT55" s="464"/>
      <c r="OOU55" s="225"/>
      <c r="OOV55" s="226"/>
      <c r="OOW55" s="227"/>
      <c r="OOX55" s="223"/>
      <c r="OOY55" s="224"/>
      <c r="OOZ55" s="464"/>
      <c r="OPA55" s="464"/>
      <c r="OPB55" s="464"/>
      <c r="OPC55" s="225"/>
      <c r="OPD55" s="226"/>
      <c r="OPE55" s="227"/>
      <c r="OPF55" s="223"/>
      <c r="OPG55" s="224"/>
      <c r="OPH55" s="464"/>
      <c r="OPI55" s="464"/>
      <c r="OPJ55" s="464"/>
      <c r="OPK55" s="225"/>
      <c r="OPL55" s="226"/>
      <c r="OPM55" s="227"/>
      <c r="OPN55" s="223"/>
      <c r="OPO55" s="224"/>
      <c r="OPP55" s="464"/>
      <c r="OPQ55" s="464"/>
      <c r="OPR55" s="464"/>
      <c r="OPS55" s="225"/>
      <c r="OPT55" s="226"/>
      <c r="OPU55" s="227"/>
      <c r="OPV55" s="223"/>
      <c r="OPW55" s="224"/>
      <c r="OPX55" s="464"/>
      <c r="OPY55" s="464"/>
      <c r="OPZ55" s="464"/>
      <c r="OQA55" s="225"/>
      <c r="OQB55" s="226"/>
      <c r="OQC55" s="227"/>
      <c r="OQD55" s="223"/>
      <c r="OQE55" s="224"/>
      <c r="OQF55" s="464"/>
      <c r="OQG55" s="464"/>
      <c r="OQH55" s="464"/>
      <c r="OQI55" s="225"/>
      <c r="OQJ55" s="226"/>
      <c r="OQK55" s="227"/>
      <c r="OQL55" s="223"/>
      <c r="OQM55" s="224"/>
      <c r="OQN55" s="464"/>
      <c r="OQO55" s="464"/>
      <c r="OQP55" s="464"/>
      <c r="OQQ55" s="225"/>
      <c r="OQR55" s="226"/>
      <c r="OQS55" s="227"/>
      <c r="OQT55" s="223"/>
      <c r="OQU55" s="224"/>
      <c r="OQV55" s="464"/>
      <c r="OQW55" s="464"/>
      <c r="OQX55" s="464"/>
      <c r="OQY55" s="225"/>
      <c r="OQZ55" s="226"/>
      <c r="ORA55" s="227"/>
      <c r="ORB55" s="223"/>
      <c r="ORC55" s="224"/>
      <c r="ORD55" s="464"/>
      <c r="ORE55" s="464"/>
      <c r="ORF55" s="464"/>
      <c r="ORG55" s="225"/>
      <c r="ORH55" s="226"/>
      <c r="ORI55" s="227"/>
      <c r="ORJ55" s="223"/>
      <c r="ORK55" s="224"/>
      <c r="ORL55" s="464"/>
      <c r="ORM55" s="464"/>
      <c r="ORN55" s="464"/>
      <c r="ORO55" s="225"/>
      <c r="ORP55" s="226"/>
      <c r="ORQ55" s="227"/>
      <c r="ORR55" s="223"/>
      <c r="ORS55" s="224"/>
      <c r="ORT55" s="464"/>
      <c r="ORU55" s="464"/>
      <c r="ORV55" s="464"/>
      <c r="ORW55" s="225"/>
      <c r="ORX55" s="226"/>
      <c r="ORY55" s="227"/>
      <c r="ORZ55" s="223"/>
      <c r="OSA55" s="224"/>
      <c r="OSB55" s="464"/>
      <c r="OSC55" s="464"/>
      <c r="OSD55" s="464"/>
      <c r="OSE55" s="225"/>
      <c r="OSF55" s="226"/>
      <c r="OSG55" s="227"/>
      <c r="OSH55" s="223"/>
      <c r="OSI55" s="224"/>
      <c r="OSJ55" s="464"/>
      <c r="OSK55" s="464"/>
      <c r="OSL55" s="464"/>
      <c r="OSM55" s="225"/>
      <c r="OSN55" s="226"/>
      <c r="OSO55" s="227"/>
      <c r="OSP55" s="223"/>
      <c r="OSQ55" s="224"/>
      <c r="OSR55" s="464"/>
      <c r="OSS55" s="464"/>
      <c r="OST55" s="464"/>
      <c r="OSU55" s="225"/>
      <c r="OSV55" s="226"/>
      <c r="OSW55" s="227"/>
      <c r="OSX55" s="223"/>
      <c r="OSY55" s="224"/>
      <c r="OSZ55" s="464"/>
      <c r="OTA55" s="464"/>
      <c r="OTB55" s="464"/>
      <c r="OTC55" s="225"/>
      <c r="OTD55" s="226"/>
      <c r="OTE55" s="227"/>
      <c r="OTF55" s="223"/>
      <c r="OTG55" s="224"/>
      <c r="OTH55" s="464"/>
      <c r="OTI55" s="464"/>
      <c r="OTJ55" s="464"/>
      <c r="OTK55" s="225"/>
      <c r="OTL55" s="226"/>
      <c r="OTM55" s="227"/>
      <c r="OTN55" s="223"/>
      <c r="OTO55" s="224"/>
      <c r="OTP55" s="464"/>
      <c r="OTQ55" s="464"/>
      <c r="OTR55" s="464"/>
      <c r="OTS55" s="225"/>
      <c r="OTT55" s="226"/>
      <c r="OTU55" s="227"/>
      <c r="OTV55" s="223"/>
      <c r="OTW55" s="224"/>
      <c r="OTX55" s="464"/>
      <c r="OTY55" s="464"/>
      <c r="OTZ55" s="464"/>
      <c r="OUA55" s="225"/>
      <c r="OUB55" s="226"/>
      <c r="OUC55" s="227"/>
      <c r="OUD55" s="223"/>
      <c r="OUE55" s="224"/>
      <c r="OUF55" s="464"/>
      <c r="OUG55" s="464"/>
      <c r="OUH55" s="464"/>
      <c r="OUI55" s="225"/>
      <c r="OUJ55" s="226"/>
      <c r="OUK55" s="227"/>
      <c r="OUL55" s="223"/>
      <c r="OUM55" s="224"/>
      <c r="OUN55" s="464"/>
      <c r="OUO55" s="464"/>
      <c r="OUP55" s="464"/>
      <c r="OUQ55" s="225"/>
      <c r="OUR55" s="226"/>
      <c r="OUS55" s="227"/>
      <c r="OUT55" s="223"/>
      <c r="OUU55" s="224"/>
      <c r="OUV55" s="464"/>
      <c r="OUW55" s="464"/>
      <c r="OUX55" s="464"/>
      <c r="OUY55" s="225"/>
      <c r="OUZ55" s="226"/>
      <c r="OVA55" s="227"/>
      <c r="OVB55" s="223"/>
      <c r="OVC55" s="224"/>
      <c r="OVD55" s="464"/>
      <c r="OVE55" s="464"/>
      <c r="OVF55" s="464"/>
      <c r="OVG55" s="225"/>
      <c r="OVH55" s="226"/>
      <c r="OVI55" s="227"/>
      <c r="OVJ55" s="223"/>
      <c r="OVK55" s="224"/>
      <c r="OVL55" s="464"/>
      <c r="OVM55" s="464"/>
      <c r="OVN55" s="464"/>
      <c r="OVO55" s="225"/>
      <c r="OVP55" s="226"/>
      <c r="OVQ55" s="227"/>
      <c r="OVR55" s="223"/>
      <c r="OVS55" s="224"/>
      <c r="OVT55" s="464"/>
      <c r="OVU55" s="464"/>
      <c r="OVV55" s="464"/>
      <c r="OVW55" s="225"/>
      <c r="OVX55" s="226"/>
      <c r="OVY55" s="227"/>
      <c r="OVZ55" s="223"/>
      <c r="OWA55" s="224"/>
      <c r="OWB55" s="464"/>
      <c r="OWC55" s="464"/>
      <c r="OWD55" s="464"/>
      <c r="OWE55" s="225"/>
      <c r="OWF55" s="226"/>
      <c r="OWG55" s="227"/>
      <c r="OWH55" s="223"/>
      <c r="OWI55" s="224"/>
      <c r="OWJ55" s="464"/>
      <c r="OWK55" s="464"/>
      <c r="OWL55" s="464"/>
      <c r="OWM55" s="225"/>
      <c r="OWN55" s="226"/>
      <c r="OWO55" s="227"/>
      <c r="OWP55" s="223"/>
      <c r="OWQ55" s="224"/>
      <c r="OWR55" s="464"/>
      <c r="OWS55" s="464"/>
      <c r="OWT55" s="464"/>
      <c r="OWU55" s="225"/>
      <c r="OWV55" s="226"/>
      <c r="OWW55" s="227"/>
      <c r="OWX55" s="223"/>
      <c r="OWY55" s="224"/>
      <c r="OWZ55" s="464"/>
      <c r="OXA55" s="464"/>
      <c r="OXB55" s="464"/>
      <c r="OXC55" s="225"/>
      <c r="OXD55" s="226"/>
      <c r="OXE55" s="227"/>
      <c r="OXF55" s="223"/>
      <c r="OXG55" s="224"/>
      <c r="OXH55" s="464"/>
      <c r="OXI55" s="464"/>
      <c r="OXJ55" s="464"/>
      <c r="OXK55" s="225"/>
      <c r="OXL55" s="226"/>
      <c r="OXM55" s="227"/>
      <c r="OXN55" s="223"/>
      <c r="OXO55" s="224"/>
      <c r="OXP55" s="464"/>
      <c r="OXQ55" s="464"/>
      <c r="OXR55" s="464"/>
      <c r="OXS55" s="225"/>
      <c r="OXT55" s="226"/>
      <c r="OXU55" s="227"/>
      <c r="OXV55" s="223"/>
      <c r="OXW55" s="224"/>
      <c r="OXX55" s="464"/>
      <c r="OXY55" s="464"/>
      <c r="OXZ55" s="464"/>
      <c r="OYA55" s="225"/>
      <c r="OYB55" s="226"/>
      <c r="OYC55" s="227"/>
      <c r="OYD55" s="223"/>
      <c r="OYE55" s="224"/>
      <c r="OYF55" s="464"/>
      <c r="OYG55" s="464"/>
      <c r="OYH55" s="464"/>
      <c r="OYI55" s="225"/>
      <c r="OYJ55" s="226"/>
      <c r="OYK55" s="227"/>
      <c r="OYL55" s="223"/>
      <c r="OYM55" s="224"/>
      <c r="OYN55" s="464"/>
      <c r="OYO55" s="464"/>
      <c r="OYP55" s="464"/>
      <c r="OYQ55" s="225"/>
      <c r="OYR55" s="226"/>
      <c r="OYS55" s="227"/>
      <c r="OYT55" s="223"/>
      <c r="OYU55" s="224"/>
      <c r="OYV55" s="464"/>
      <c r="OYW55" s="464"/>
      <c r="OYX55" s="464"/>
      <c r="OYY55" s="225"/>
      <c r="OYZ55" s="226"/>
      <c r="OZA55" s="227"/>
      <c r="OZB55" s="223"/>
      <c r="OZC55" s="224"/>
      <c r="OZD55" s="464"/>
      <c r="OZE55" s="464"/>
      <c r="OZF55" s="464"/>
      <c r="OZG55" s="225"/>
      <c r="OZH55" s="226"/>
      <c r="OZI55" s="227"/>
      <c r="OZJ55" s="223"/>
      <c r="OZK55" s="224"/>
      <c r="OZL55" s="464"/>
      <c r="OZM55" s="464"/>
      <c r="OZN55" s="464"/>
      <c r="OZO55" s="225"/>
      <c r="OZP55" s="226"/>
      <c r="OZQ55" s="227"/>
      <c r="OZR55" s="223"/>
      <c r="OZS55" s="224"/>
      <c r="OZT55" s="464"/>
      <c r="OZU55" s="464"/>
      <c r="OZV55" s="464"/>
      <c r="OZW55" s="225"/>
      <c r="OZX55" s="226"/>
      <c r="OZY55" s="227"/>
      <c r="OZZ55" s="223"/>
      <c r="PAA55" s="224"/>
      <c r="PAB55" s="464"/>
      <c r="PAC55" s="464"/>
      <c r="PAD55" s="464"/>
      <c r="PAE55" s="225"/>
      <c r="PAF55" s="226"/>
      <c r="PAG55" s="227"/>
      <c r="PAH55" s="223"/>
      <c r="PAI55" s="224"/>
      <c r="PAJ55" s="464"/>
      <c r="PAK55" s="464"/>
      <c r="PAL55" s="464"/>
      <c r="PAM55" s="225"/>
      <c r="PAN55" s="226"/>
      <c r="PAO55" s="227"/>
      <c r="PAP55" s="223"/>
      <c r="PAQ55" s="224"/>
      <c r="PAR55" s="464"/>
      <c r="PAS55" s="464"/>
      <c r="PAT55" s="464"/>
      <c r="PAU55" s="225"/>
      <c r="PAV55" s="226"/>
      <c r="PAW55" s="227"/>
      <c r="PAX55" s="223"/>
      <c r="PAY55" s="224"/>
      <c r="PAZ55" s="464"/>
      <c r="PBA55" s="464"/>
      <c r="PBB55" s="464"/>
      <c r="PBC55" s="225"/>
      <c r="PBD55" s="226"/>
      <c r="PBE55" s="227"/>
      <c r="PBF55" s="223"/>
      <c r="PBG55" s="224"/>
      <c r="PBH55" s="464"/>
      <c r="PBI55" s="464"/>
      <c r="PBJ55" s="464"/>
      <c r="PBK55" s="225"/>
      <c r="PBL55" s="226"/>
      <c r="PBM55" s="227"/>
      <c r="PBN55" s="223"/>
      <c r="PBO55" s="224"/>
      <c r="PBP55" s="464"/>
      <c r="PBQ55" s="464"/>
      <c r="PBR55" s="464"/>
      <c r="PBS55" s="225"/>
      <c r="PBT55" s="226"/>
      <c r="PBU55" s="227"/>
      <c r="PBV55" s="223"/>
      <c r="PBW55" s="224"/>
      <c r="PBX55" s="464"/>
      <c r="PBY55" s="464"/>
      <c r="PBZ55" s="464"/>
      <c r="PCA55" s="225"/>
      <c r="PCB55" s="226"/>
      <c r="PCC55" s="227"/>
      <c r="PCD55" s="223"/>
      <c r="PCE55" s="224"/>
      <c r="PCF55" s="464"/>
      <c r="PCG55" s="464"/>
      <c r="PCH55" s="464"/>
      <c r="PCI55" s="225"/>
      <c r="PCJ55" s="226"/>
      <c r="PCK55" s="227"/>
      <c r="PCL55" s="223"/>
      <c r="PCM55" s="224"/>
      <c r="PCN55" s="464"/>
      <c r="PCO55" s="464"/>
      <c r="PCP55" s="464"/>
      <c r="PCQ55" s="225"/>
      <c r="PCR55" s="226"/>
      <c r="PCS55" s="227"/>
      <c r="PCT55" s="223"/>
      <c r="PCU55" s="224"/>
      <c r="PCV55" s="464"/>
      <c r="PCW55" s="464"/>
      <c r="PCX55" s="464"/>
      <c r="PCY55" s="225"/>
      <c r="PCZ55" s="226"/>
      <c r="PDA55" s="227"/>
      <c r="PDB55" s="223"/>
      <c r="PDC55" s="224"/>
      <c r="PDD55" s="464"/>
      <c r="PDE55" s="464"/>
      <c r="PDF55" s="464"/>
      <c r="PDG55" s="225"/>
      <c r="PDH55" s="226"/>
      <c r="PDI55" s="227"/>
      <c r="PDJ55" s="223"/>
      <c r="PDK55" s="224"/>
      <c r="PDL55" s="464"/>
      <c r="PDM55" s="464"/>
      <c r="PDN55" s="464"/>
      <c r="PDO55" s="225"/>
      <c r="PDP55" s="226"/>
      <c r="PDQ55" s="227"/>
      <c r="PDR55" s="223"/>
      <c r="PDS55" s="224"/>
      <c r="PDT55" s="464"/>
      <c r="PDU55" s="464"/>
      <c r="PDV55" s="464"/>
      <c r="PDW55" s="225"/>
      <c r="PDX55" s="226"/>
      <c r="PDY55" s="227"/>
      <c r="PDZ55" s="223"/>
      <c r="PEA55" s="224"/>
      <c r="PEB55" s="464"/>
      <c r="PEC55" s="464"/>
      <c r="PED55" s="464"/>
      <c r="PEE55" s="225"/>
      <c r="PEF55" s="226"/>
      <c r="PEG55" s="227"/>
      <c r="PEH55" s="223"/>
      <c r="PEI55" s="224"/>
      <c r="PEJ55" s="464"/>
      <c r="PEK55" s="464"/>
      <c r="PEL55" s="464"/>
      <c r="PEM55" s="225"/>
      <c r="PEN55" s="226"/>
      <c r="PEO55" s="227"/>
      <c r="PEP55" s="223"/>
      <c r="PEQ55" s="224"/>
      <c r="PER55" s="464"/>
      <c r="PES55" s="464"/>
      <c r="PET55" s="464"/>
      <c r="PEU55" s="225"/>
      <c r="PEV55" s="226"/>
      <c r="PEW55" s="227"/>
      <c r="PEX55" s="223"/>
      <c r="PEY55" s="224"/>
      <c r="PEZ55" s="464"/>
      <c r="PFA55" s="464"/>
      <c r="PFB55" s="464"/>
      <c r="PFC55" s="225"/>
      <c r="PFD55" s="226"/>
      <c r="PFE55" s="227"/>
      <c r="PFF55" s="223"/>
      <c r="PFG55" s="224"/>
      <c r="PFH55" s="464"/>
      <c r="PFI55" s="464"/>
      <c r="PFJ55" s="464"/>
      <c r="PFK55" s="225"/>
      <c r="PFL55" s="226"/>
      <c r="PFM55" s="227"/>
      <c r="PFN55" s="223"/>
      <c r="PFO55" s="224"/>
      <c r="PFP55" s="464"/>
      <c r="PFQ55" s="464"/>
      <c r="PFR55" s="464"/>
      <c r="PFS55" s="225"/>
      <c r="PFT55" s="226"/>
      <c r="PFU55" s="227"/>
      <c r="PFV55" s="223"/>
      <c r="PFW55" s="224"/>
      <c r="PFX55" s="464"/>
      <c r="PFY55" s="464"/>
      <c r="PFZ55" s="464"/>
      <c r="PGA55" s="225"/>
      <c r="PGB55" s="226"/>
      <c r="PGC55" s="227"/>
      <c r="PGD55" s="223"/>
      <c r="PGE55" s="224"/>
      <c r="PGF55" s="464"/>
      <c r="PGG55" s="464"/>
      <c r="PGH55" s="464"/>
      <c r="PGI55" s="225"/>
      <c r="PGJ55" s="226"/>
      <c r="PGK55" s="227"/>
      <c r="PGL55" s="223"/>
      <c r="PGM55" s="224"/>
      <c r="PGN55" s="464"/>
      <c r="PGO55" s="464"/>
      <c r="PGP55" s="464"/>
      <c r="PGQ55" s="225"/>
      <c r="PGR55" s="226"/>
      <c r="PGS55" s="227"/>
      <c r="PGT55" s="223"/>
      <c r="PGU55" s="224"/>
      <c r="PGV55" s="464"/>
      <c r="PGW55" s="464"/>
      <c r="PGX55" s="464"/>
      <c r="PGY55" s="225"/>
      <c r="PGZ55" s="226"/>
      <c r="PHA55" s="227"/>
      <c r="PHB55" s="223"/>
      <c r="PHC55" s="224"/>
      <c r="PHD55" s="464"/>
      <c r="PHE55" s="464"/>
      <c r="PHF55" s="464"/>
      <c r="PHG55" s="225"/>
      <c r="PHH55" s="226"/>
      <c r="PHI55" s="227"/>
      <c r="PHJ55" s="223"/>
      <c r="PHK55" s="224"/>
      <c r="PHL55" s="464"/>
      <c r="PHM55" s="464"/>
      <c r="PHN55" s="464"/>
      <c r="PHO55" s="225"/>
      <c r="PHP55" s="226"/>
      <c r="PHQ55" s="227"/>
      <c r="PHR55" s="223"/>
      <c r="PHS55" s="224"/>
      <c r="PHT55" s="464"/>
      <c r="PHU55" s="464"/>
      <c r="PHV55" s="464"/>
      <c r="PHW55" s="225"/>
      <c r="PHX55" s="226"/>
      <c r="PHY55" s="227"/>
      <c r="PHZ55" s="223"/>
      <c r="PIA55" s="224"/>
      <c r="PIB55" s="464"/>
      <c r="PIC55" s="464"/>
      <c r="PID55" s="464"/>
      <c r="PIE55" s="225"/>
      <c r="PIF55" s="226"/>
      <c r="PIG55" s="227"/>
      <c r="PIH55" s="223"/>
      <c r="PII55" s="224"/>
      <c r="PIJ55" s="464"/>
      <c r="PIK55" s="464"/>
      <c r="PIL55" s="464"/>
      <c r="PIM55" s="225"/>
      <c r="PIN55" s="226"/>
      <c r="PIO55" s="227"/>
      <c r="PIP55" s="223"/>
      <c r="PIQ55" s="224"/>
      <c r="PIR55" s="464"/>
      <c r="PIS55" s="464"/>
      <c r="PIT55" s="464"/>
      <c r="PIU55" s="225"/>
      <c r="PIV55" s="226"/>
      <c r="PIW55" s="227"/>
      <c r="PIX55" s="223"/>
      <c r="PIY55" s="224"/>
      <c r="PIZ55" s="464"/>
      <c r="PJA55" s="464"/>
      <c r="PJB55" s="464"/>
      <c r="PJC55" s="225"/>
      <c r="PJD55" s="226"/>
      <c r="PJE55" s="227"/>
      <c r="PJF55" s="223"/>
      <c r="PJG55" s="224"/>
      <c r="PJH55" s="464"/>
      <c r="PJI55" s="464"/>
      <c r="PJJ55" s="464"/>
      <c r="PJK55" s="225"/>
      <c r="PJL55" s="226"/>
      <c r="PJM55" s="227"/>
      <c r="PJN55" s="223"/>
      <c r="PJO55" s="224"/>
      <c r="PJP55" s="464"/>
      <c r="PJQ55" s="464"/>
      <c r="PJR55" s="464"/>
      <c r="PJS55" s="225"/>
      <c r="PJT55" s="226"/>
      <c r="PJU55" s="227"/>
      <c r="PJV55" s="223"/>
      <c r="PJW55" s="224"/>
      <c r="PJX55" s="464"/>
      <c r="PJY55" s="464"/>
      <c r="PJZ55" s="464"/>
      <c r="PKA55" s="225"/>
      <c r="PKB55" s="226"/>
      <c r="PKC55" s="227"/>
      <c r="PKD55" s="223"/>
      <c r="PKE55" s="224"/>
      <c r="PKF55" s="464"/>
      <c r="PKG55" s="464"/>
      <c r="PKH55" s="464"/>
      <c r="PKI55" s="225"/>
      <c r="PKJ55" s="226"/>
      <c r="PKK55" s="227"/>
      <c r="PKL55" s="223"/>
      <c r="PKM55" s="224"/>
      <c r="PKN55" s="464"/>
      <c r="PKO55" s="464"/>
      <c r="PKP55" s="464"/>
      <c r="PKQ55" s="225"/>
      <c r="PKR55" s="226"/>
      <c r="PKS55" s="227"/>
      <c r="PKT55" s="223"/>
      <c r="PKU55" s="224"/>
      <c r="PKV55" s="464"/>
      <c r="PKW55" s="464"/>
      <c r="PKX55" s="464"/>
      <c r="PKY55" s="225"/>
      <c r="PKZ55" s="226"/>
      <c r="PLA55" s="227"/>
      <c r="PLB55" s="223"/>
      <c r="PLC55" s="224"/>
      <c r="PLD55" s="464"/>
      <c r="PLE55" s="464"/>
      <c r="PLF55" s="464"/>
      <c r="PLG55" s="225"/>
      <c r="PLH55" s="226"/>
      <c r="PLI55" s="227"/>
      <c r="PLJ55" s="223"/>
      <c r="PLK55" s="224"/>
      <c r="PLL55" s="464"/>
      <c r="PLM55" s="464"/>
      <c r="PLN55" s="464"/>
      <c r="PLO55" s="225"/>
      <c r="PLP55" s="226"/>
      <c r="PLQ55" s="227"/>
      <c r="PLR55" s="223"/>
      <c r="PLS55" s="224"/>
      <c r="PLT55" s="464"/>
      <c r="PLU55" s="464"/>
      <c r="PLV55" s="464"/>
      <c r="PLW55" s="225"/>
      <c r="PLX55" s="226"/>
      <c r="PLY55" s="227"/>
      <c r="PLZ55" s="223"/>
      <c r="PMA55" s="224"/>
      <c r="PMB55" s="464"/>
      <c r="PMC55" s="464"/>
      <c r="PMD55" s="464"/>
      <c r="PME55" s="225"/>
      <c r="PMF55" s="226"/>
      <c r="PMG55" s="227"/>
      <c r="PMH55" s="223"/>
      <c r="PMI55" s="224"/>
      <c r="PMJ55" s="464"/>
      <c r="PMK55" s="464"/>
      <c r="PML55" s="464"/>
      <c r="PMM55" s="225"/>
      <c r="PMN55" s="226"/>
      <c r="PMO55" s="227"/>
      <c r="PMP55" s="223"/>
      <c r="PMQ55" s="224"/>
      <c r="PMR55" s="464"/>
      <c r="PMS55" s="464"/>
      <c r="PMT55" s="464"/>
      <c r="PMU55" s="225"/>
      <c r="PMV55" s="226"/>
      <c r="PMW55" s="227"/>
      <c r="PMX55" s="223"/>
      <c r="PMY55" s="224"/>
      <c r="PMZ55" s="464"/>
      <c r="PNA55" s="464"/>
      <c r="PNB55" s="464"/>
      <c r="PNC55" s="225"/>
      <c r="PND55" s="226"/>
      <c r="PNE55" s="227"/>
      <c r="PNF55" s="223"/>
      <c r="PNG55" s="224"/>
      <c r="PNH55" s="464"/>
      <c r="PNI55" s="464"/>
      <c r="PNJ55" s="464"/>
      <c r="PNK55" s="225"/>
      <c r="PNL55" s="226"/>
      <c r="PNM55" s="227"/>
      <c r="PNN55" s="223"/>
      <c r="PNO55" s="224"/>
      <c r="PNP55" s="464"/>
      <c r="PNQ55" s="464"/>
      <c r="PNR55" s="464"/>
      <c r="PNS55" s="225"/>
      <c r="PNT55" s="226"/>
      <c r="PNU55" s="227"/>
      <c r="PNV55" s="223"/>
      <c r="PNW55" s="224"/>
      <c r="PNX55" s="464"/>
      <c r="PNY55" s="464"/>
      <c r="PNZ55" s="464"/>
      <c r="POA55" s="225"/>
      <c r="POB55" s="226"/>
      <c r="POC55" s="227"/>
      <c r="POD55" s="223"/>
      <c r="POE55" s="224"/>
      <c r="POF55" s="464"/>
      <c r="POG55" s="464"/>
      <c r="POH55" s="464"/>
      <c r="POI55" s="225"/>
      <c r="POJ55" s="226"/>
      <c r="POK55" s="227"/>
      <c r="POL55" s="223"/>
      <c r="POM55" s="224"/>
      <c r="PON55" s="464"/>
      <c r="POO55" s="464"/>
      <c r="POP55" s="464"/>
      <c r="POQ55" s="225"/>
      <c r="POR55" s="226"/>
      <c r="POS55" s="227"/>
      <c r="POT55" s="223"/>
      <c r="POU55" s="224"/>
      <c r="POV55" s="464"/>
      <c r="POW55" s="464"/>
      <c r="POX55" s="464"/>
      <c r="POY55" s="225"/>
      <c r="POZ55" s="226"/>
      <c r="PPA55" s="227"/>
      <c r="PPB55" s="223"/>
      <c r="PPC55" s="224"/>
      <c r="PPD55" s="464"/>
      <c r="PPE55" s="464"/>
      <c r="PPF55" s="464"/>
      <c r="PPG55" s="225"/>
      <c r="PPH55" s="226"/>
      <c r="PPI55" s="227"/>
      <c r="PPJ55" s="223"/>
      <c r="PPK55" s="224"/>
      <c r="PPL55" s="464"/>
      <c r="PPM55" s="464"/>
      <c r="PPN55" s="464"/>
      <c r="PPO55" s="225"/>
      <c r="PPP55" s="226"/>
      <c r="PPQ55" s="227"/>
      <c r="PPR55" s="223"/>
      <c r="PPS55" s="224"/>
      <c r="PPT55" s="464"/>
      <c r="PPU55" s="464"/>
      <c r="PPV55" s="464"/>
      <c r="PPW55" s="225"/>
      <c r="PPX55" s="226"/>
      <c r="PPY55" s="227"/>
      <c r="PPZ55" s="223"/>
      <c r="PQA55" s="224"/>
      <c r="PQB55" s="464"/>
      <c r="PQC55" s="464"/>
      <c r="PQD55" s="464"/>
      <c r="PQE55" s="225"/>
      <c r="PQF55" s="226"/>
      <c r="PQG55" s="227"/>
      <c r="PQH55" s="223"/>
      <c r="PQI55" s="224"/>
      <c r="PQJ55" s="464"/>
      <c r="PQK55" s="464"/>
      <c r="PQL55" s="464"/>
      <c r="PQM55" s="225"/>
      <c r="PQN55" s="226"/>
      <c r="PQO55" s="227"/>
      <c r="PQP55" s="223"/>
      <c r="PQQ55" s="224"/>
      <c r="PQR55" s="464"/>
      <c r="PQS55" s="464"/>
      <c r="PQT55" s="464"/>
      <c r="PQU55" s="225"/>
      <c r="PQV55" s="226"/>
      <c r="PQW55" s="227"/>
      <c r="PQX55" s="223"/>
      <c r="PQY55" s="224"/>
      <c r="PQZ55" s="464"/>
      <c r="PRA55" s="464"/>
      <c r="PRB55" s="464"/>
      <c r="PRC55" s="225"/>
      <c r="PRD55" s="226"/>
      <c r="PRE55" s="227"/>
      <c r="PRF55" s="223"/>
      <c r="PRG55" s="224"/>
      <c r="PRH55" s="464"/>
      <c r="PRI55" s="464"/>
      <c r="PRJ55" s="464"/>
      <c r="PRK55" s="225"/>
      <c r="PRL55" s="226"/>
      <c r="PRM55" s="227"/>
      <c r="PRN55" s="223"/>
      <c r="PRO55" s="224"/>
      <c r="PRP55" s="464"/>
      <c r="PRQ55" s="464"/>
      <c r="PRR55" s="464"/>
      <c r="PRS55" s="225"/>
      <c r="PRT55" s="226"/>
      <c r="PRU55" s="227"/>
      <c r="PRV55" s="223"/>
      <c r="PRW55" s="224"/>
      <c r="PRX55" s="464"/>
      <c r="PRY55" s="464"/>
      <c r="PRZ55" s="464"/>
      <c r="PSA55" s="225"/>
      <c r="PSB55" s="226"/>
      <c r="PSC55" s="227"/>
      <c r="PSD55" s="223"/>
      <c r="PSE55" s="224"/>
      <c r="PSF55" s="464"/>
      <c r="PSG55" s="464"/>
      <c r="PSH55" s="464"/>
      <c r="PSI55" s="225"/>
      <c r="PSJ55" s="226"/>
      <c r="PSK55" s="227"/>
      <c r="PSL55" s="223"/>
      <c r="PSM55" s="224"/>
      <c r="PSN55" s="464"/>
      <c r="PSO55" s="464"/>
      <c r="PSP55" s="464"/>
      <c r="PSQ55" s="225"/>
      <c r="PSR55" s="226"/>
      <c r="PSS55" s="227"/>
      <c r="PST55" s="223"/>
      <c r="PSU55" s="224"/>
      <c r="PSV55" s="464"/>
      <c r="PSW55" s="464"/>
      <c r="PSX55" s="464"/>
      <c r="PSY55" s="225"/>
      <c r="PSZ55" s="226"/>
      <c r="PTA55" s="227"/>
      <c r="PTB55" s="223"/>
      <c r="PTC55" s="224"/>
      <c r="PTD55" s="464"/>
      <c r="PTE55" s="464"/>
      <c r="PTF55" s="464"/>
      <c r="PTG55" s="225"/>
      <c r="PTH55" s="226"/>
      <c r="PTI55" s="227"/>
      <c r="PTJ55" s="223"/>
      <c r="PTK55" s="224"/>
      <c r="PTL55" s="464"/>
      <c r="PTM55" s="464"/>
      <c r="PTN55" s="464"/>
      <c r="PTO55" s="225"/>
      <c r="PTP55" s="226"/>
      <c r="PTQ55" s="227"/>
      <c r="PTR55" s="223"/>
      <c r="PTS55" s="224"/>
      <c r="PTT55" s="464"/>
      <c r="PTU55" s="464"/>
      <c r="PTV55" s="464"/>
      <c r="PTW55" s="225"/>
      <c r="PTX55" s="226"/>
      <c r="PTY55" s="227"/>
      <c r="PTZ55" s="223"/>
      <c r="PUA55" s="224"/>
      <c r="PUB55" s="464"/>
      <c r="PUC55" s="464"/>
      <c r="PUD55" s="464"/>
      <c r="PUE55" s="225"/>
      <c r="PUF55" s="226"/>
      <c r="PUG55" s="227"/>
      <c r="PUH55" s="223"/>
      <c r="PUI55" s="224"/>
      <c r="PUJ55" s="464"/>
      <c r="PUK55" s="464"/>
      <c r="PUL55" s="464"/>
      <c r="PUM55" s="225"/>
      <c r="PUN55" s="226"/>
      <c r="PUO55" s="227"/>
      <c r="PUP55" s="223"/>
      <c r="PUQ55" s="224"/>
      <c r="PUR55" s="464"/>
      <c r="PUS55" s="464"/>
      <c r="PUT55" s="464"/>
      <c r="PUU55" s="225"/>
      <c r="PUV55" s="226"/>
      <c r="PUW55" s="227"/>
      <c r="PUX55" s="223"/>
      <c r="PUY55" s="224"/>
      <c r="PUZ55" s="464"/>
      <c r="PVA55" s="464"/>
      <c r="PVB55" s="464"/>
      <c r="PVC55" s="225"/>
      <c r="PVD55" s="226"/>
      <c r="PVE55" s="227"/>
      <c r="PVF55" s="223"/>
      <c r="PVG55" s="224"/>
      <c r="PVH55" s="464"/>
      <c r="PVI55" s="464"/>
      <c r="PVJ55" s="464"/>
      <c r="PVK55" s="225"/>
      <c r="PVL55" s="226"/>
      <c r="PVM55" s="227"/>
      <c r="PVN55" s="223"/>
      <c r="PVO55" s="224"/>
      <c r="PVP55" s="464"/>
      <c r="PVQ55" s="464"/>
      <c r="PVR55" s="464"/>
      <c r="PVS55" s="225"/>
      <c r="PVT55" s="226"/>
      <c r="PVU55" s="227"/>
      <c r="PVV55" s="223"/>
      <c r="PVW55" s="224"/>
      <c r="PVX55" s="464"/>
      <c r="PVY55" s="464"/>
      <c r="PVZ55" s="464"/>
      <c r="PWA55" s="225"/>
      <c r="PWB55" s="226"/>
      <c r="PWC55" s="227"/>
      <c r="PWD55" s="223"/>
      <c r="PWE55" s="224"/>
      <c r="PWF55" s="464"/>
      <c r="PWG55" s="464"/>
      <c r="PWH55" s="464"/>
      <c r="PWI55" s="225"/>
      <c r="PWJ55" s="226"/>
      <c r="PWK55" s="227"/>
      <c r="PWL55" s="223"/>
      <c r="PWM55" s="224"/>
      <c r="PWN55" s="464"/>
      <c r="PWO55" s="464"/>
      <c r="PWP55" s="464"/>
      <c r="PWQ55" s="225"/>
      <c r="PWR55" s="226"/>
      <c r="PWS55" s="227"/>
      <c r="PWT55" s="223"/>
      <c r="PWU55" s="224"/>
      <c r="PWV55" s="464"/>
      <c r="PWW55" s="464"/>
      <c r="PWX55" s="464"/>
      <c r="PWY55" s="225"/>
      <c r="PWZ55" s="226"/>
      <c r="PXA55" s="227"/>
      <c r="PXB55" s="223"/>
      <c r="PXC55" s="224"/>
      <c r="PXD55" s="464"/>
      <c r="PXE55" s="464"/>
      <c r="PXF55" s="464"/>
      <c r="PXG55" s="225"/>
      <c r="PXH55" s="226"/>
      <c r="PXI55" s="227"/>
      <c r="PXJ55" s="223"/>
      <c r="PXK55" s="224"/>
      <c r="PXL55" s="464"/>
      <c r="PXM55" s="464"/>
      <c r="PXN55" s="464"/>
      <c r="PXO55" s="225"/>
      <c r="PXP55" s="226"/>
      <c r="PXQ55" s="227"/>
      <c r="PXR55" s="223"/>
      <c r="PXS55" s="224"/>
      <c r="PXT55" s="464"/>
      <c r="PXU55" s="464"/>
      <c r="PXV55" s="464"/>
      <c r="PXW55" s="225"/>
      <c r="PXX55" s="226"/>
      <c r="PXY55" s="227"/>
      <c r="PXZ55" s="223"/>
      <c r="PYA55" s="224"/>
      <c r="PYB55" s="464"/>
      <c r="PYC55" s="464"/>
      <c r="PYD55" s="464"/>
      <c r="PYE55" s="225"/>
      <c r="PYF55" s="226"/>
      <c r="PYG55" s="227"/>
      <c r="PYH55" s="223"/>
      <c r="PYI55" s="224"/>
      <c r="PYJ55" s="464"/>
      <c r="PYK55" s="464"/>
      <c r="PYL55" s="464"/>
      <c r="PYM55" s="225"/>
      <c r="PYN55" s="226"/>
      <c r="PYO55" s="227"/>
      <c r="PYP55" s="223"/>
      <c r="PYQ55" s="224"/>
      <c r="PYR55" s="464"/>
      <c r="PYS55" s="464"/>
      <c r="PYT55" s="464"/>
      <c r="PYU55" s="225"/>
      <c r="PYV55" s="226"/>
      <c r="PYW55" s="227"/>
      <c r="PYX55" s="223"/>
      <c r="PYY55" s="224"/>
      <c r="PYZ55" s="464"/>
      <c r="PZA55" s="464"/>
      <c r="PZB55" s="464"/>
      <c r="PZC55" s="225"/>
      <c r="PZD55" s="226"/>
      <c r="PZE55" s="227"/>
      <c r="PZF55" s="223"/>
      <c r="PZG55" s="224"/>
      <c r="PZH55" s="464"/>
      <c r="PZI55" s="464"/>
      <c r="PZJ55" s="464"/>
      <c r="PZK55" s="225"/>
      <c r="PZL55" s="226"/>
      <c r="PZM55" s="227"/>
      <c r="PZN55" s="223"/>
      <c r="PZO55" s="224"/>
      <c r="PZP55" s="464"/>
      <c r="PZQ55" s="464"/>
      <c r="PZR55" s="464"/>
      <c r="PZS55" s="225"/>
      <c r="PZT55" s="226"/>
      <c r="PZU55" s="227"/>
      <c r="PZV55" s="223"/>
      <c r="PZW55" s="224"/>
      <c r="PZX55" s="464"/>
      <c r="PZY55" s="464"/>
      <c r="PZZ55" s="464"/>
      <c r="QAA55" s="225"/>
      <c r="QAB55" s="226"/>
      <c r="QAC55" s="227"/>
      <c r="QAD55" s="223"/>
      <c r="QAE55" s="224"/>
      <c r="QAF55" s="464"/>
      <c r="QAG55" s="464"/>
      <c r="QAH55" s="464"/>
      <c r="QAI55" s="225"/>
      <c r="QAJ55" s="226"/>
      <c r="QAK55" s="227"/>
      <c r="QAL55" s="223"/>
      <c r="QAM55" s="224"/>
      <c r="QAN55" s="464"/>
      <c r="QAO55" s="464"/>
      <c r="QAP55" s="464"/>
      <c r="QAQ55" s="225"/>
      <c r="QAR55" s="226"/>
      <c r="QAS55" s="227"/>
      <c r="QAT55" s="223"/>
      <c r="QAU55" s="224"/>
      <c r="QAV55" s="464"/>
      <c r="QAW55" s="464"/>
      <c r="QAX55" s="464"/>
      <c r="QAY55" s="225"/>
      <c r="QAZ55" s="226"/>
      <c r="QBA55" s="227"/>
      <c r="QBB55" s="223"/>
      <c r="QBC55" s="224"/>
      <c r="QBD55" s="464"/>
      <c r="QBE55" s="464"/>
      <c r="QBF55" s="464"/>
      <c r="QBG55" s="225"/>
      <c r="QBH55" s="226"/>
      <c r="QBI55" s="227"/>
      <c r="QBJ55" s="223"/>
      <c r="QBK55" s="224"/>
      <c r="QBL55" s="464"/>
      <c r="QBM55" s="464"/>
      <c r="QBN55" s="464"/>
      <c r="QBO55" s="225"/>
      <c r="QBP55" s="226"/>
      <c r="QBQ55" s="227"/>
      <c r="QBR55" s="223"/>
      <c r="QBS55" s="224"/>
      <c r="QBT55" s="464"/>
      <c r="QBU55" s="464"/>
      <c r="QBV55" s="464"/>
      <c r="QBW55" s="225"/>
      <c r="QBX55" s="226"/>
      <c r="QBY55" s="227"/>
      <c r="QBZ55" s="223"/>
      <c r="QCA55" s="224"/>
      <c r="QCB55" s="464"/>
      <c r="QCC55" s="464"/>
      <c r="QCD55" s="464"/>
      <c r="QCE55" s="225"/>
      <c r="QCF55" s="226"/>
      <c r="QCG55" s="227"/>
      <c r="QCH55" s="223"/>
      <c r="QCI55" s="224"/>
      <c r="QCJ55" s="464"/>
      <c r="QCK55" s="464"/>
      <c r="QCL55" s="464"/>
      <c r="QCM55" s="225"/>
      <c r="QCN55" s="226"/>
      <c r="QCO55" s="227"/>
      <c r="QCP55" s="223"/>
      <c r="QCQ55" s="224"/>
      <c r="QCR55" s="464"/>
      <c r="QCS55" s="464"/>
      <c r="QCT55" s="464"/>
      <c r="QCU55" s="225"/>
      <c r="QCV55" s="226"/>
      <c r="QCW55" s="227"/>
      <c r="QCX55" s="223"/>
      <c r="QCY55" s="224"/>
      <c r="QCZ55" s="464"/>
      <c r="QDA55" s="464"/>
      <c r="QDB55" s="464"/>
      <c r="QDC55" s="225"/>
      <c r="QDD55" s="226"/>
      <c r="QDE55" s="227"/>
      <c r="QDF55" s="223"/>
      <c r="QDG55" s="224"/>
      <c r="QDH55" s="464"/>
      <c r="QDI55" s="464"/>
      <c r="QDJ55" s="464"/>
      <c r="QDK55" s="225"/>
      <c r="QDL55" s="226"/>
      <c r="QDM55" s="227"/>
      <c r="QDN55" s="223"/>
      <c r="QDO55" s="224"/>
      <c r="QDP55" s="464"/>
      <c r="QDQ55" s="464"/>
      <c r="QDR55" s="464"/>
      <c r="QDS55" s="225"/>
      <c r="QDT55" s="226"/>
      <c r="QDU55" s="227"/>
      <c r="QDV55" s="223"/>
      <c r="QDW55" s="224"/>
      <c r="QDX55" s="464"/>
      <c r="QDY55" s="464"/>
      <c r="QDZ55" s="464"/>
      <c r="QEA55" s="225"/>
      <c r="QEB55" s="226"/>
      <c r="QEC55" s="227"/>
      <c r="QED55" s="223"/>
      <c r="QEE55" s="224"/>
      <c r="QEF55" s="464"/>
      <c r="QEG55" s="464"/>
      <c r="QEH55" s="464"/>
      <c r="QEI55" s="225"/>
      <c r="QEJ55" s="226"/>
      <c r="QEK55" s="227"/>
      <c r="QEL55" s="223"/>
      <c r="QEM55" s="224"/>
      <c r="QEN55" s="464"/>
      <c r="QEO55" s="464"/>
      <c r="QEP55" s="464"/>
      <c r="QEQ55" s="225"/>
      <c r="QER55" s="226"/>
      <c r="QES55" s="227"/>
      <c r="QET55" s="223"/>
      <c r="QEU55" s="224"/>
      <c r="QEV55" s="464"/>
      <c r="QEW55" s="464"/>
      <c r="QEX55" s="464"/>
      <c r="QEY55" s="225"/>
      <c r="QEZ55" s="226"/>
      <c r="QFA55" s="227"/>
      <c r="QFB55" s="223"/>
      <c r="QFC55" s="224"/>
      <c r="QFD55" s="464"/>
      <c r="QFE55" s="464"/>
      <c r="QFF55" s="464"/>
      <c r="QFG55" s="225"/>
      <c r="QFH55" s="226"/>
      <c r="QFI55" s="227"/>
      <c r="QFJ55" s="223"/>
      <c r="QFK55" s="224"/>
      <c r="QFL55" s="464"/>
      <c r="QFM55" s="464"/>
      <c r="QFN55" s="464"/>
      <c r="QFO55" s="225"/>
      <c r="QFP55" s="226"/>
      <c r="QFQ55" s="227"/>
      <c r="QFR55" s="223"/>
      <c r="QFS55" s="224"/>
      <c r="QFT55" s="464"/>
      <c r="QFU55" s="464"/>
      <c r="QFV55" s="464"/>
      <c r="QFW55" s="225"/>
      <c r="QFX55" s="226"/>
      <c r="QFY55" s="227"/>
      <c r="QFZ55" s="223"/>
      <c r="QGA55" s="224"/>
      <c r="QGB55" s="464"/>
      <c r="QGC55" s="464"/>
      <c r="QGD55" s="464"/>
      <c r="QGE55" s="225"/>
      <c r="QGF55" s="226"/>
      <c r="QGG55" s="227"/>
      <c r="QGH55" s="223"/>
      <c r="QGI55" s="224"/>
      <c r="QGJ55" s="464"/>
      <c r="QGK55" s="464"/>
      <c r="QGL55" s="464"/>
      <c r="QGM55" s="225"/>
      <c r="QGN55" s="226"/>
      <c r="QGO55" s="227"/>
      <c r="QGP55" s="223"/>
      <c r="QGQ55" s="224"/>
      <c r="QGR55" s="464"/>
      <c r="QGS55" s="464"/>
      <c r="QGT55" s="464"/>
      <c r="QGU55" s="225"/>
      <c r="QGV55" s="226"/>
      <c r="QGW55" s="227"/>
      <c r="QGX55" s="223"/>
      <c r="QGY55" s="224"/>
      <c r="QGZ55" s="464"/>
      <c r="QHA55" s="464"/>
      <c r="QHB55" s="464"/>
      <c r="QHC55" s="225"/>
      <c r="QHD55" s="226"/>
      <c r="QHE55" s="227"/>
      <c r="QHF55" s="223"/>
      <c r="QHG55" s="224"/>
      <c r="QHH55" s="464"/>
      <c r="QHI55" s="464"/>
      <c r="QHJ55" s="464"/>
      <c r="QHK55" s="225"/>
      <c r="QHL55" s="226"/>
      <c r="QHM55" s="227"/>
      <c r="QHN55" s="223"/>
      <c r="QHO55" s="224"/>
      <c r="QHP55" s="464"/>
      <c r="QHQ55" s="464"/>
      <c r="QHR55" s="464"/>
      <c r="QHS55" s="225"/>
      <c r="QHT55" s="226"/>
      <c r="QHU55" s="227"/>
      <c r="QHV55" s="223"/>
      <c r="QHW55" s="224"/>
      <c r="QHX55" s="464"/>
      <c r="QHY55" s="464"/>
      <c r="QHZ55" s="464"/>
      <c r="QIA55" s="225"/>
      <c r="QIB55" s="226"/>
      <c r="QIC55" s="227"/>
      <c r="QID55" s="223"/>
      <c r="QIE55" s="224"/>
      <c r="QIF55" s="464"/>
      <c r="QIG55" s="464"/>
      <c r="QIH55" s="464"/>
      <c r="QII55" s="225"/>
      <c r="QIJ55" s="226"/>
      <c r="QIK55" s="227"/>
      <c r="QIL55" s="223"/>
      <c r="QIM55" s="224"/>
      <c r="QIN55" s="464"/>
      <c r="QIO55" s="464"/>
      <c r="QIP55" s="464"/>
      <c r="QIQ55" s="225"/>
      <c r="QIR55" s="226"/>
      <c r="QIS55" s="227"/>
      <c r="QIT55" s="223"/>
      <c r="QIU55" s="224"/>
      <c r="QIV55" s="464"/>
      <c r="QIW55" s="464"/>
      <c r="QIX55" s="464"/>
      <c r="QIY55" s="225"/>
      <c r="QIZ55" s="226"/>
      <c r="QJA55" s="227"/>
      <c r="QJB55" s="223"/>
      <c r="QJC55" s="224"/>
      <c r="QJD55" s="464"/>
      <c r="QJE55" s="464"/>
      <c r="QJF55" s="464"/>
      <c r="QJG55" s="225"/>
      <c r="QJH55" s="226"/>
      <c r="QJI55" s="227"/>
      <c r="QJJ55" s="223"/>
      <c r="QJK55" s="224"/>
      <c r="QJL55" s="464"/>
      <c r="QJM55" s="464"/>
      <c r="QJN55" s="464"/>
      <c r="QJO55" s="225"/>
      <c r="QJP55" s="226"/>
      <c r="QJQ55" s="227"/>
      <c r="QJR55" s="223"/>
      <c r="QJS55" s="224"/>
      <c r="QJT55" s="464"/>
      <c r="QJU55" s="464"/>
      <c r="QJV55" s="464"/>
      <c r="QJW55" s="225"/>
      <c r="QJX55" s="226"/>
      <c r="QJY55" s="227"/>
      <c r="QJZ55" s="223"/>
      <c r="QKA55" s="224"/>
      <c r="QKB55" s="464"/>
      <c r="QKC55" s="464"/>
      <c r="QKD55" s="464"/>
      <c r="QKE55" s="225"/>
      <c r="QKF55" s="226"/>
      <c r="QKG55" s="227"/>
      <c r="QKH55" s="223"/>
      <c r="QKI55" s="224"/>
      <c r="QKJ55" s="464"/>
      <c r="QKK55" s="464"/>
      <c r="QKL55" s="464"/>
      <c r="QKM55" s="225"/>
      <c r="QKN55" s="226"/>
      <c r="QKO55" s="227"/>
      <c r="QKP55" s="223"/>
      <c r="QKQ55" s="224"/>
      <c r="QKR55" s="464"/>
      <c r="QKS55" s="464"/>
      <c r="QKT55" s="464"/>
      <c r="QKU55" s="225"/>
      <c r="QKV55" s="226"/>
      <c r="QKW55" s="227"/>
      <c r="QKX55" s="223"/>
      <c r="QKY55" s="224"/>
      <c r="QKZ55" s="464"/>
      <c r="QLA55" s="464"/>
      <c r="QLB55" s="464"/>
      <c r="QLC55" s="225"/>
      <c r="QLD55" s="226"/>
      <c r="QLE55" s="227"/>
      <c r="QLF55" s="223"/>
      <c r="QLG55" s="224"/>
      <c r="QLH55" s="464"/>
      <c r="QLI55" s="464"/>
      <c r="QLJ55" s="464"/>
      <c r="QLK55" s="225"/>
      <c r="QLL55" s="226"/>
      <c r="QLM55" s="227"/>
      <c r="QLN55" s="223"/>
      <c r="QLO55" s="224"/>
      <c r="QLP55" s="464"/>
      <c r="QLQ55" s="464"/>
      <c r="QLR55" s="464"/>
      <c r="QLS55" s="225"/>
      <c r="QLT55" s="226"/>
      <c r="QLU55" s="227"/>
      <c r="QLV55" s="223"/>
      <c r="QLW55" s="224"/>
      <c r="QLX55" s="464"/>
      <c r="QLY55" s="464"/>
      <c r="QLZ55" s="464"/>
      <c r="QMA55" s="225"/>
      <c r="QMB55" s="226"/>
      <c r="QMC55" s="227"/>
      <c r="QMD55" s="223"/>
      <c r="QME55" s="224"/>
      <c r="QMF55" s="464"/>
      <c r="QMG55" s="464"/>
      <c r="QMH55" s="464"/>
      <c r="QMI55" s="225"/>
      <c r="QMJ55" s="226"/>
      <c r="QMK55" s="227"/>
      <c r="QML55" s="223"/>
      <c r="QMM55" s="224"/>
      <c r="QMN55" s="464"/>
      <c r="QMO55" s="464"/>
      <c r="QMP55" s="464"/>
      <c r="QMQ55" s="225"/>
      <c r="QMR55" s="226"/>
      <c r="QMS55" s="227"/>
      <c r="QMT55" s="223"/>
      <c r="QMU55" s="224"/>
      <c r="QMV55" s="464"/>
      <c r="QMW55" s="464"/>
      <c r="QMX55" s="464"/>
      <c r="QMY55" s="225"/>
      <c r="QMZ55" s="226"/>
      <c r="QNA55" s="227"/>
      <c r="QNB55" s="223"/>
      <c r="QNC55" s="224"/>
      <c r="QND55" s="464"/>
      <c r="QNE55" s="464"/>
      <c r="QNF55" s="464"/>
      <c r="QNG55" s="225"/>
      <c r="QNH55" s="226"/>
      <c r="QNI55" s="227"/>
      <c r="QNJ55" s="223"/>
      <c r="QNK55" s="224"/>
      <c r="QNL55" s="464"/>
      <c r="QNM55" s="464"/>
      <c r="QNN55" s="464"/>
      <c r="QNO55" s="225"/>
      <c r="QNP55" s="226"/>
      <c r="QNQ55" s="227"/>
      <c r="QNR55" s="223"/>
      <c r="QNS55" s="224"/>
      <c r="QNT55" s="464"/>
      <c r="QNU55" s="464"/>
      <c r="QNV55" s="464"/>
      <c r="QNW55" s="225"/>
      <c r="QNX55" s="226"/>
      <c r="QNY55" s="227"/>
      <c r="QNZ55" s="223"/>
      <c r="QOA55" s="224"/>
      <c r="QOB55" s="464"/>
      <c r="QOC55" s="464"/>
      <c r="QOD55" s="464"/>
      <c r="QOE55" s="225"/>
      <c r="QOF55" s="226"/>
      <c r="QOG55" s="227"/>
      <c r="QOH55" s="223"/>
      <c r="QOI55" s="224"/>
      <c r="QOJ55" s="464"/>
      <c r="QOK55" s="464"/>
      <c r="QOL55" s="464"/>
      <c r="QOM55" s="225"/>
      <c r="QON55" s="226"/>
      <c r="QOO55" s="227"/>
      <c r="QOP55" s="223"/>
      <c r="QOQ55" s="224"/>
      <c r="QOR55" s="464"/>
      <c r="QOS55" s="464"/>
      <c r="QOT55" s="464"/>
      <c r="QOU55" s="225"/>
      <c r="QOV55" s="226"/>
      <c r="QOW55" s="227"/>
      <c r="QOX55" s="223"/>
      <c r="QOY55" s="224"/>
      <c r="QOZ55" s="464"/>
      <c r="QPA55" s="464"/>
      <c r="QPB55" s="464"/>
      <c r="QPC55" s="225"/>
      <c r="QPD55" s="226"/>
      <c r="QPE55" s="227"/>
      <c r="QPF55" s="223"/>
      <c r="QPG55" s="224"/>
      <c r="QPH55" s="464"/>
      <c r="QPI55" s="464"/>
      <c r="QPJ55" s="464"/>
      <c r="QPK55" s="225"/>
      <c r="QPL55" s="226"/>
      <c r="QPM55" s="227"/>
      <c r="QPN55" s="223"/>
      <c r="QPO55" s="224"/>
      <c r="QPP55" s="464"/>
      <c r="QPQ55" s="464"/>
      <c r="QPR55" s="464"/>
      <c r="QPS55" s="225"/>
      <c r="QPT55" s="226"/>
      <c r="QPU55" s="227"/>
      <c r="QPV55" s="223"/>
      <c r="QPW55" s="224"/>
      <c r="QPX55" s="464"/>
      <c r="QPY55" s="464"/>
      <c r="QPZ55" s="464"/>
      <c r="QQA55" s="225"/>
      <c r="QQB55" s="226"/>
      <c r="QQC55" s="227"/>
      <c r="QQD55" s="223"/>
      <c r="QQE55" s="224"/>
      <c r="QQF55" s="464"/>
      <c r="QQG55" s="464"/>
      <c r="QQH55" s="464"/>
      <c r="QQI55" s="225"/>
      <c r="QQJ55" s="226"/>
      <c r="QQK55" s="227"/>
      <c r="QQL55" s="223"/>
      <c r="QQM55" s="224"/>
      <c r="QQN55" s="464"/>
      <c r="QQO55" s="464"/>
      <c r="QQP55" s="464"/>
      <c r="QQQ55" s="225"/>
      <c r="QQR55" s="226"/>
      <c r="QQS55" s="227"/>
      <c r="QQT55" s="223"/>
      <c r="QQU55" s="224"/>
      <c r="QQV55" s="464"/>
      <c r="QQW55" s="464"/>
      <c r="QQX55" s="464"/>
      <c r="QQY55" s="225"/>
      <c r="QQZ55" s="226"/>
      <c r="QRA55" s="227"/>
      <c r="QRB55" s="223"/>
      <c r="QRC55" s="224"/>
      <c r="QRD55" s="464"/>
      <c r="QRE55" s="464"/>
      <c r="QRF55" s="464"/>
      <c r="QRG55" s="225"/>
      <c r="QRH55" s="226"/>
      <c r="QRI55" s="227"/>
      <c r="QRJ55" s="223"/>
      <c r="QRK55" s="224"/>
      <c r="QRL55" s="464"/>
      <c r="QRM55" s="464"/>
      <c r="QRN55" s="464"/>
      <c r="QRO55" s="225"/>
      <c r="QRP55" s="226"/>
      <c r="QRQ55" s="227"/>
      <c r="QRR55" s="223"/>
      <c r="QRS55" s="224"/>
      <c r="QRT55" s="464"/>
      <c r="QRU55" s="464"/>
      <c r="QRV55" s="464"/>
      <c r="QRW55" s="225"/>
      <c r="QRX55" s="226"/>
      <c r="QRY55" s="227"/>
      <c r="QRZ55" s="223"/>
      <c r="QSA55" s="224"/>
      <c r="QSB55" s="464"/>
      <c r="QSC55" s="464"/>
      <c r="QSD55" s="464"/>
      <c r="QSE55" s="225"/>
      <c r="QSF55" s="226"/>
      <c r="QSG55" s="227"/>
      <c r="QSH55" s="223"/>
      <c r="QSI55" s="224"/>
      <c r="QSJ55" s="464"/>
      <c r="QSK55" s="464"/>
      <c r="QSL55" s="464"/>
      <c r="QSM55" s="225"/>
      <c r="QSN55" s="226"/>
      <c r="QSO55" s="227"/>
      <c r="QSP55" s="223"/>
      <c r="QSQ55" s="224"/>
      <c r="QSR55" s="464"/>
      <c r="QSS55" s="464"/>
      <c r="QST55" s="464"/>
      <c r="QSU55" s="225"/>
      <c r="QSV55" s="226"/>
      <c r="QSW55" s="227"/>
      <c r="QSX55" s="223"/>
      <c r="QSY55" s="224"/>
      <c r="QSZ55" s="464"/>
      <c r="QTA55" s="464"/>
      <c r="QTB55" s="464"/>
      <c r="QTC55" s="225"/>
      <c r="QTD55" s="226"/>
      <c r="QTE55" s="227"/>
      <c r="QTF55" s="223"/>
      <c r="QTG55" s="224"/>
      <c r="QTH55" s="464"/>
      <c r="QTI55" s="464"/>
      <c r="QTJ55" s="464"/>
      <c r="QTK55" s="225"/>
      <c r="QTL55" s="226"/>
      <c r="QTM55" s="227"/>
      <c r="QTN55" s="223"/>
      <c r="QTO55" s="224"/>
      <c r="QTP55" s="464"/>
      <c r="QTQ55" s="464"/>
      <c r="QTR55" s="464"/>
      <c r="QTS55" s="225"/>
      <c r="QTT55" s="226"/>
      <c r="QTU55" s="227"/>
      <c r="QTV55" s="223"/>
      <c r="QTW55" s="224"/>
      <c r="QTX55" s="464"/>
      <c r="QTY55" s="464"/>
      <c r="QTZ55" s="464"/>
      <c r="QUA55" s="225"/>
      <c r="QUB55" s="226"/>
      <c r="QUC55" s="227"/>
      <c r="QUD55" s="223"/>
      <c r="QUE55" s="224"/>
      <c r="QUF55" s="464"/>
      <c r="QUG55" s="464"/>
      <c r="QUH55" s="464"/>
      <c r="QUI55" s="225"/>
      <c r="QUJ55" s="226"/>
      <c r="QUK55" s="227"/>
      <c r="QUL55" s="223"/>
      <c r="QUM55" s="224"/>
      <c r="QUN55" s="464"/>
      <c r="QUO55" s="464"/>
      <c r="QUP55" s="464"/>
      <c r="QUQ55" s="225"/>
      <c r="QUR55" s="226"/>
      <c r="QUS55" s="227"/>
      <c r="QUT55" s="223"/>
      <c r="QUU55" s="224"/>
      <c r="QUV55" s="464"/>
      <c r="QUW55" s="464"/>
      <c r="QUX55" s="464"/>
      <c r="QUY55" s="225"/>
      <c r="QUZ55" s="226"/>
      <c r="QVA55" s="227"/>
      <c r="QVB55" s="223"/>
      <c r="QVC55" s="224"/>
      <c r="QVD55" s="464"/>
      <c r="QVE55" s="464"/>
      <c r="QVF55" s="464"/>
      <c r="QVG55" s="225"/>
      <c r="QVH55" s="226"/>
      <c r="QVI55" s="227"/>
      <c r="QVJ55" s="223"/>
      <c r="QVK55" s="224"/>
      <c r="QVL55" s="464"/>
      <c r="QVM55" s="464"/>
      <c r="QVN55" s="464"/>
      <c r="QVO55" s="225"/>
      <c r="QVP55" s="226"/>
      <c r="QVQ55" s="227"/>
      <c r="QVR55" s="223"/>
      <c r="QVS55" s="224"/>
      <c r="QVT55" s="464"/>
      <c r="QVU55" s="464"/>
      <c r="QVV55" s="464"/>
      <c r="QVW55" s="225"/>
      <c r="QVX55" s="226"/>
      <c r="QVY55" s="227"/>
      <c r="QVZ55" s="223"/>
      <c r="QWA55" s="224"/>
      <c r="QWB55" s="464"/>
      <c r="QWC55" s="464"/>
      <c r="QWD55" s="464"/>
      <c r="QWE55" s="225"/>
      <c r="QWF55" s="226"/>
      <c r="QWG55" s="227"/>
      <c r="QWH55" s="223"/>
      <c r="QWI55" s="224"/>
      <c r="QWJ55" s="464"/>
      <c r="QWK55" s="464"/>
      <c r="QWL55" s="464"/>
      <c r="QWM55" s="225"/>
      <c r="QWN55" s="226"/>
      <c r="QWO55" s="227"/>
      <c r="QWP55" s="223"/>
      <c r="QWQ55" s="224"/>
      <c r="QWR55" s="464"/>
      <c r="QWS55" s="464"/>
      <c r="QWT55" s="464"/>
      <c r="QWU55" s="225"/>
      <c r="QWV55" s="226"/>
      <c r="QWW55" s="227"/>
      <c r="QWX55" s="223"/>
      <c r="QWY55" s="224"/>
      <c r="QWZ55" s="464"/>
      <c r="QXA55" s="464"/>
      <c r="QXB55" s="464"/>
      <c r="QXC55" s="225"/>
      <c r="QXD55" s="226"/>
      <c r="QXE55" s="227"/>
      <c r="QXF55" s="223"/>
      <c r="QXG55" s="224"/>
      <c r="QXH55" s="464"/>
      <c r="QXI55" s="464"/>
      <c r="QXJ55" s="464"/>
      <c r="QXK55" s="225"/>
      <c r="QXL55" s="226"/>
      <c r="QXM55" s="227"/>
      <c r="QXN55" s="223"/>
      <c r="QXO55" s="224"/>
      <c r="QXP55" s="464"/>
      <c r="QXQ55" s="464"/>
      <c r="QXR55" s="464"/>
      <c r="QXS55" s="225"/>
      <c r="QXT55" s="226"/>
      <c r="QXU55" s="227"/>
      <c r="QXV55" s="223"/>
      <c r="QXW55" s="224"/>
      <c r="QXX55" s="464"/>
      <c r="QXY55" s="464"/>
      <c r="QXZ55" s="464"/>
      <c r="QYA55" s="225"/>
      <c r="QYB55" s="226"/>
      <c r="QYC55" s="227"/>
      <c r="QYD55" s="223"/>
      <c r="QYE55" s="224"/>
      <c r="QYF55" s="464"/>
      <c r="QYG55" s="464"/>
      <c r="QYH55" s="464"/>
      <c r="QYI55" s="225"/>
      <c r="QYJ55" s="226"/>
      <c r="QYK55" s="227"/>
      <c r="QYL55" s="223"/>
      <c r="QYM55" s="224"/>
      <c r="QYN55" s="464"/>
      <c r="QYO55" s="464"/>
      <c r="QYP55" s="464"/>
      <c r="QYQ55" s="225"/>
      <c r="QYR55" s="226"/>
      <c r="QYS55" s="227"/>
      <c r="QYT55" s="223"/>
      <c r="QYU55" s="224"/>
      <c r="QYV55" s="464"/>
      <c r="QYW55" s="464"/>
      <c r="QYX55" s="464"/>
      <c r="QYY55" s="225"/>
      <c r="QYZ55" s="226"/>
      <c r="QZA55" s="227"/>
      <c r="QZB55" s="223"/>
      <c r="QZC55" s="224"/>
      <c r="QZD55" s="464"/>
      <c r="QZE55" s="464"/>
      <c r="QZF55" s="464"/>
      <c r="QZG55" s="225"/>
      <c r="QZH55" s="226"/>
      <c r="QZI55" s="227"/>
      <c r="QZJ55" s="223"/>
      <c r="QZK55" s="224"/>
      <c r="QZL55" s="464"/>
      <c r="QZM55" s="464"/>
      <c r="QZN55" s="464"/>
      <c r="QZO55" s="225"/>
      <c r="QZP55" s="226"/>
      <c r="QZQ55" s="227"/>
      <c r="QZR55" s="223"/>
      <c r="QZS55" s="224"/>
      <c r="QZT55" s="464"/>
      <c r="QZU55" s="464"/>
      <c r="QZV55" s="464"/>
      <c r="QZW55" s="225"/>
      <c r="QZX55" s="226"/>
      <c r="QZY55" s="227"/>
      <c r="QZZ55" s="223"/>
      <c r="RAA55" s="224"/>
      <c r="RAB55" s="464"/>
      <c r="RAC55" s="464"/>
      <c r="RAD55" s="464"/>
      <c r="RAE55" s="225"/>
      <c r="RAF55" s="226"/>
      <c r="RAG55" s="227"/>
      <c r="RAH55" s="223"/>
      <c r="RAI55" s="224"/>
      <c r="RAJ55" s="464"/>
      <c r="RAK55" s="464"/>
      <c r="RAL55" s="464"/>
      <c r="RAM55" s="225"/>
      <c r="RAN55" s="226"/>
      <c r="RAO55" s="227"/>
      <c r="RAP55" s="223"/>
      <c r="RAQ55" s="224"/>
      <c r="RAR55" s="464"/>
      <c r="RAS55" s="464"/>
      <c r="RAT55" s="464"/>
      <c r="RAU55" s="225"/>
      <c r="RAV55" s="226"/>
      <c r="RAW55" s="227"/>
      <c r="RAX55" s="223"/>
      <c r="RAY55" s="224"/>
      <c r="RAZ55" s="464"/>
      <c r="RBA55" s="464"/>
      <c r="RBB55" s="464"/>
      <c r="RBC55" s="225"/>
      <c r="RBD55" s="226"/>
      <c r="RBE55" s="227"/>
      <c r="RBF55" s="223"/>
      <c r="RBG55" s="224"/>
      <c r="RBH55" s="464"/>
      <c r="RBI55" s="464"/>
      <c r="RBJ55" s="464"/>
      <c r="RBK55" s="225"/>
      <c r="RBL55" s="226"/>
      <c r="RBM55" s="227"/>
      <c r="RBN55" s="223"/>
      <c r="RBO55" s="224"/>
      <c r="RBP55" s="464"/>
      <c r="RBQ55" s="464"/>
      <c r="RBR55" s="464"/>
      <c r="RBS55" s="225"/>
      <c r="RBT55" s="226"/>
      <c r="RBU55" s="227"/>
      <c r="RBV55" s="223"/>
      <c r="RBW55" s="224"/>
      <c r="RBX55" s="464"/>
      <c r="RBY55" s="464"/>
      <c r="RBZ55" s="464"/>
      <c r="RCA55" s="225"/>
      <c r="RCB55" s="226"/>
      <c r="RCC55" s="227"/>
      <c r="RCD55" s="223"/>
      <c r="RCE55" s="224"/>
      <c r="RCF55" s="464"/>
      <c r="RCG55" s="464"/>
      <c r="RCH55" s="464"/>
      <c r="RCI55" s="225"/>
      <c r="RCJ55" s="226"/>
      <c r="RCK55" s="227"/>
      <c r="RCL55" s="223"/>
      <c r="RCM55" s="224"/>
      <c r="RCN55" s="464"/>
      <c r="RCO55" s="464"/>
      <c r="RCP55" s="464"/>
      <c r="RCQ55" s="225"/>
      <c r="RCR55" s="226"/>
      <c r="RCS55" s="227"/>
      <c r="RCT55" s="223"/>
      <c r="RCU55" s="224"/>
      <c r="RCV55" s="464"/>
      <c r="RCW55" s="464"/>
      <c r="RCX55" s="464"/>
      <c r="RCY55" s="225"/>
      <c r="RCZ55" s="226"/>
      <c r="RDA55" s="227"/>
      <c r="RDB55" s="223"/>
      <c r="RDC55" s="224"/>
      <c r="RDD55" s="464"/>
      <c r="RDE55" s="464"/>
      <c r="RDF55" s="464"/>
      <c r="RDG55" s="225"/>
      <c r="RDH55" s="226"/>
      <c r="RDI55" s="227"/>
      <c r="RDJ55" s="223"/>
      <c r="RDK55" s="224"/>
      <c r="RDL55" s="464"/>
      <c r="RDM55" s="464"/>
      <c r="RDN55" s="464"/>
      <c r="RDO55" s="225"/>
      <c r="RDP55" s="226"/>
      <c r="RDQ55" s="227"/>
      <c r="RDR55" s="223"/>
      <c r="RDS55" s="224"/>
      <c r="RDT55" s="464"/>
      <c r="RDU55" s="464"/>
      <c r="RDV55" s="464"/>
      <c r="RDW55" s="225"/>
      <c r="RDX55" s="226"/>
      <c r="RDY55" s="227"/>
      <c r="RDZ55" s="223"/>
      <c r="REA55" s="224"/>
      <c r="REB55" s="464"/>
      <c r="REC55" s="464"/>
      <c r="RED55" s="464"/>
      <c r="REE55" s="225"/>
      <c r="REF55" s="226"/>
      <c r="REG55" s="227"/>
      <c r="REH55" s="223"/>
      <c r="REI55" s="224"/>
      <c r="REJ55" s="464"/>
      <c r="REK55" s="464"/>
      <c r="REL55" s="464"/>
      <c r="REM55" s="225"/>
      <c r="REN55" s="226"/>
      <c r="REO55" s="227"/>
      <c r="REP55" s="223"/>
      <c r="REQ55" s="224"/>
      <c r="RER55" s="464"/>
      <c r="RES55" s="464"/>
      <c r="RET55" s="464"/>
      <c r="REU55" s="225"/>
      <c r="REV55" s="226"/>
      <c r="REW55" s="227"/>
      <c r="REX55" s="223"/>
      <c r="REY55" s="224"/>
      <c r="REZ55" s="464"/>
      <c r="RFA55" s="464"/>
      <c r="RFB55" s="464"/>
      <c r="RFC55" s="225"/>
      <c r="RFD55" s="226"/>
      <c r="RFE55" s="227"/>
      <c r="RFF55" s="223"/>
      <c r="RFG55" s="224"/>
      <c r="RFH55" s="464"/>
      <c r="RFI55" s="464"/>
      <c r="RFJ55" s="464"/>
      <c r="RFK55" s="225"/>
      <c r="RFL55" s="226"/>
      <c r="RFM55" s="227"/>
      <c r="RFN55" s="223"/>
      <c r="RFO55" s="224"/>
      <c r="RFP55" s="464"/>
      <c r="RFQ55" s="464"/>
      <c r="RFR55" s="464"/>
      <c r="RFS55" s="225"/>
      <c r="RFT55" s="226"/>
      <c r="RFU55" s="227"/>
      <c r="RFV55" s="223"/>
      <c r="RFW55" s="224"/>
      <c r="RFX55" s="464"/>
      <c r="RFY55" s="464"/>
      <c r="RFZ55" s="464"/>
      <c r="RGA55" s="225"/>
      <c r="RGB55" s="226"/>
      <c r="RGC55" s="227"/>
      <c r="RGD55" s="223"/>
      <c r="RGE55" s="224"/>
      <c r="RGF55" s="464"/>
      <c r="RGG55" s="464"/>
      <c r="RGH55" s="464"/>
      <c r="RGI55" s="225"/>
      <c r="RGJ55" s="226"/>
      <c r="RGK55" s="227"/>
      <c r="RGL55" s="223"/>
      <c r="RGM55" s="224"/>
      <c r="RGN55" s="464"/>
      <c r="RGO55" s="464"/>
      <c r="RGP55" s="464"/>
      <c r="RGQ55" s="225"/>
      <c r="RGR55" s="226"/>
      <c r="RGS55" s="227"/>
      <c r="RGT55" s="223"/>
      <c r="RGU55" s="224"/>
      <c r="RGV55" s="464"/>
      <c r="RGW55" s="464"/>
      <c r="RGX55" s="464"/>
      <c r="RGY55" s="225"/>
      <c r="RGZ55" s="226"/>
      <c r="RHA55" s="227"/>
      <c r="RHB55" s="223"/>
      <c r="RHC55" s="224"/>
      <c r="RHD55" s="464"/>
      <c r="RHE55" s="464"/>
      <c r="RHF55" s="464"/>
      <c r="RHG55" s="225"/>
      <c r="RHH55" s="226"/>
      <c r="RHI55" s="227"/>
      <c r="RHJ55" s="223"/>
      <c r="RHK55" s="224"/>
      <c r="RHL55" s="464"/>
      <c r="RHM55" s="464"/>
      <c r="RHN55" s="464"/>
      <c r="RHO55" s="225"/>
      <c r="RHP55" s="226"/>
      <c r="RHQ55" s="227"/>
      <c r="RHR55" s="223"/>
      <c r="RHS55" s="224"/>
      <c r="RHT55" s="464"/>
      <c r="RHU55" s="464"/>
      <c r="RHV55" s="464"/>
      <c r="RHW55" s="225"/>
      <c r="RHX55" s="226"/>
      <c r="RHY55" s="227"/>
      <c r="RHZ55" s="223"/>
      <c r="RIA55" s="224"/>
      <c r="RIB55" s="464"/>
      <c r="RIC55" s="464"/>
      <c r="RID55" s="464"/>
      <c r="RIE55" s="225"/>
      <c r="RIF55" s="226"/>
      <c r="RIG55" s="227"/>
      <c r="RIH55" s="223"/>
      <c r="RII55" s="224"/>
      <c r="RIJ55" s="464"/>
      <c r="RIK55" s="464"/>
      <c r="RIL55" s="464"/>
      <c r="RIM55" s="225"/>
      <c r="RIN55" s="226"/>
      <c r="RIO55" s="227"/>
      <c r="RIP55" s="223"/>
      <c r="RIQ55" s="224"/>
      <c r="RIR55" s="464"/>
      <c r="RIS55" s="464"/>
      <c r="RIT55" s="464"/>
      <c r="RIU55" s="225"/>
      <c r="RIV55" s="226"/>
      <c r="RIW55" s="227"/>
      <c r="RIX55" s="223"/>
      <c r="RIY55" s="224"/>
      <c r="RIZ55" s="464"/>
      <c r="RJA55" s="464"/>
      <c r="RJB55" s="464"/>
      <c r="RJC55" s="225"/>
      <c r="RJD55" s="226"/>
      <c r="RJE55" s="227"/>
      <c r="RJF55" s="223"/>
      <c r="RJG55" s="224"/>
      <c r="RJH55" s="464"/>
      <c r="RJI55" s="464"/>
      <c r="RJJ55" s="464"/>
      <c r="RJK55" s="225"/>
      <c r="RJL55" s="226"/>
      <c r="RJM55" s="227"/>
      <c r="RJN55" s="223"/>
      <c r="RJO55" s="224"/>
      <c r="RJP55" s="464"/>
      <c r="RJQ55" s="464"/>
      <c r="RJR55" s="464"/>
      <c r="RJS55" s="225"/>
      <c r="RJT55" s="226"/>
      <c r="RJU55" s="227"/>
      <c r="RJV55" s="223"/>
      <c r="RJW55" s="224"/>
      <c r="RJX55" s="464"/>
      <c r="RJY55" s="464"/>
      <c r="RJZ55" s="464"/>
      <c r="RKA55" s="225"/>
      <c r="RKB55" s="226"/>
      <c r="RKC55" s="227"/>
      <c r="RKD55" s="223"/>
      <c r="RKE55" s="224"/>
      <c r="RKF55" s="464"/>
      <c r="RKG55" s="464"/>
      <c r="RKH55" s="464"/>
      <c r="RKI55" s="225"/>
      <c r="RKJ55" s="226"/>
      <c r="RKK55" s="227"/>
      <c r="RKL55" s="223"/>
      <c r="RKM55" s="224"/>
      <c r="RKN55" s="464"/>
      <c r="RKO55" s="464"/>
      <c r="RKP55" s="464"/>
      <c r="RKQ55" s="225"/>
      <c r="RKR55" s="226"/>
      <c r="RKS55" s="227"/>
      <c r="RKT55" s="223"/>
      <c r="RKU55" s="224"/>
      <c r="RKV55" s="464"/>
      <c r="RKW55" s="464"/>
      <c r="RKX55" s="464"/>
      <c r="RKY55" s="225"/>
      <c r="RKZ55" s="226"/>
      <c r="RLA55" s="227"/>
      <c r="RLB55" s="223"/>
      <c r="RLC55" s="224"/>
      <c r="RLD55" s="464"/>
      <c r="RLE55" s="464"/>
      <c r="RLF55" s="464"/>
      <c r="RLG55" s="225"/>
      <c r="RLH55" s="226"/>
      <c r="RLI55" s="227"/>
      <c r="RLJ55" s="223"/>
      <c r="RLK55" s="224"/>
      <c r="RLL55" s="464"/>
      <c r="RLM55" s="464"/>
      <c r="RLN55" s="464"/>
      <c r="RLO55" s="225"/>
      <c r="RLP55" s="226"/>
      <c r="RLQ55" s="227"/>
      <c r="RLR55" s="223"/>
      <c r="RLS55" s="224"/>
      <c r="RLT55" s="464"/>
      <c r="RLU55" s="464"/>
      <c r="RLV55" s="464"/>
      <c r="RLW55" s="225"/>
      <c r="RLX55" s="226"/>
      <c r="RLY55" s="227"/>
      <c r="RLZ55" s="223"/>
      <c r="RMA55" s="224"/>
      <c r="RMB55" s="464"/>
      <c r="RMC55" s="464"/>
      <c r="RMD55" s="464"/>
      <c r="RME55" s="225"/>
      <c r="RMF55" s="226"/>
      <c r="RMG55" s="227"/>
      <c r="RMH55" s="223"/>
      <c r="RMI55" s="224"/>
      <c r="RMJ55" s="464"/>
      <c r="RMK55" s="464"/>
      <c r="RML55" s="464"/>
      <c r="RMM55" s="225"/>
      <c r="RMN55" s="226"/>
      <c r="RMO55" s="227"/>
      <c r="RMP55" s="223"/>
      <c r="RMQ55" s="224"/>
      <c r="RMR55" s="464"/>
      <c r="RMS55" s="464"/>
      <c r="RMT55" s="464"/>
      <c r="RMU55" s="225"/>
      <c r="RMV55" s="226"/>
      <c r="RMW55" s="227"/>
      <c r="RMX55" s="223"/>
      <c r="RMY55" s="224"/>
      <c r="RMZ55" s="464"/>
      <c r="RNA55" s="464"/>
      <c r="RNB55" s="464"/>
      <c r="RNC55" s="225"/>
      <c r="RND55" s="226"/>
      <c r="RNE55" s="227"/>
      <c r="RNF55" s="223"/>
      <c r="RNG55" s="224"/>
      <c r="RNH55" s="464"/>
      <c r="RNI55" s="464"/>
      <c r="RNJ55" s="464"/>
      <c r="RNK55" s="225"/>
      <c r="RNL55" s="226"/>
      <c r="RNM55" s="227"/>
      <c r="RNN55" s="223"/>
      <c r="RNO55" s="224"/>
      <c r="RNP55" s="464"/>
      <c r="RNQ55" s="464"/>
      <c r="RNR55" s="464"/>
      <c r="RNS55" s="225"/>
      <c r="RNT55" s="226"/>
      <c r="RNU55" s="227"/>
      <c r="RNV55" s="223"/>
      <c r="RNW55" s="224"/>
      <c r="RNX55" s="464"/>
      <c r="RNY55" s="464"/>
      <c r="RNZ55" s="464"/>
      <c r="ROA55" s="225"/>
      <c r="ROB55" s="226"/>
      <c r="ROC55" s="227"/>
      <c r="ROD55" s="223"/>
      <c r="ROE55" s="224"/>
      <c r="ROF55" s="464"/>
      <c r="ROG55" s="464"/>
      <c r="ROH55" s="464"/>
      <c r="ROI55" s="225"/>
      <c r="ROJ55" s="226"/>
      <c r="ROK55" s="227"/>
      <c r="ROL55" s="223"/>
      <c r="ROM55" s="224"/>
      <c r="RON55" s="464"/>
      <c r="ROO55" s="464"/>
      <c r="ROP55" s="464"/>
      <c r="ROQ55" s="225"/>
      <c r="ROR55" s="226"/>
      <c r="ROS55" s="227"/>
      <c r="ROT55" s="223"/>
      <c r="ROU55" s="224"/>
      <c r="ROV55" s="464"/>
      <c r="ROW55" s="464"/>
      <c r="ROX55" s="464"/>
      <c r="ROY55" s="225"/>
      <c r="ROZ55" s="226"/>
      <c r="RPA55" s="227"/>
      <c r="RPB55" s="223"/>
      <c r="RPC55" s="224"/>
      <c r="RPD55" s="464"/>
      <c r="RPE55" s="464"/>
      <c r="RPF55" s="464"/>
      <c r="RPG55" s="225"/>
      <c r="RPH55" s="226"/>
      <c r="RPI55" s="227"/>
      <c r="RPJ55" s="223"/>
      <c r="RPK55" s="224"/>
      <c r="RPL55" s="464"/>
      <c r="RPM55" s="464"/>
      <c r="RPN55" s="464"/>
      <c r="RPO55" s="225"/>
      <c r="RPP55" s="226"/>
      <c r="RPQ55" s="227"/>
      <c r="RPR55" s="223"/>
      <c r="RPS55" s="224"/>
      <c r="RPT55" s="464"/>
      <c r="RPU55" s="464"/>
      <c r="RPV55" s="464"/>
      <c r="RPW55" s="225"/>
      <c r="RPX55" s="226"/>
      <c r="RPY55" s="227"/>
      <c r="RPZ55" s="223"/>
      <c r="RQA55" s="224"/>
      <c r="RQB55" s="464"/>
      <c r="RQC55" s="464"/>
      <c r="RQD55" s="464"/>
      <c r="RQE55" s="225"/>
      <c r="RQF55" s="226"/>
      <c r="RQG55" s="227"/>
      <c r="RQH55" s="223"/>
      <c r="RQI55" s="224"/>
      <c r="RQJ55" s="464"/>
      <c r="RQK55" s="464"/>
      <c r="RQL55" s="464"/>
      <c r="RQM55" s="225"/>
      <c r="RQN55" s="226"/>
      <c r="RQO55" s="227"/>
      <c r="RQP55" s="223"/>
      <c r="RQQ55" s="224"/>
      <c r="RQR55" s="464"/>
      <c r="RQS55" s="464"/>
      <c r="RQT55" s="464"/>
      <c r="RQU55" s="225"/>
      <c r="RQV55" s="226"/>
      <c r="RQW55" s="227"/>
      <c r="RQX55" s="223"/>
      <c r="RQY55" s="224"/>
      <c r="RQZ55" s="464"/>
      <c r="RRA55" s="464"/>
      <c r="RRB55" s="464"/>
      <c r="RRC55" s="225"/>
      <c r="RRD55" s="226"/>
      <c r="RRE55" s="227"/>
      <c r="RRF55" s="223"/>
      <c r="RRG55" s="224"/>
      <c r="RRH55" s="464"/>
      <c r="RRI55" s="464"/>
      <c r="RRJ55" s="464"/>
      <c r="RRK55" s="225"/>
      <c r="RRL55" s="226"/>
      <c r="RRM55" s="227"/>
      <c r="RRN55" s="223"/>
      <c r="RRO55" s="224"/>
      <c r="RRP55" s="464"/>
      <c r="RRQ55" s="464"/>
      <c r="RRR55" s="464"/>
      <c r="RRS55" s="225"/>
      <c r="RRT55" s="226"/>
      <c r="RRU55" s="227"/>
      <c r="RRV55" s="223"/>
      <c r="RRW55" s="224"/>
      <c r="RRX55" s="464"/>
      <c r="RRY55" s="464"/>
      <c r="RRZ55" s="464"/>
      <c r="RSA55" s="225"/>
      <c r="RSB55" s="226"/>
      <c r="RSC55" s="227"/>
      <c r="RSD55" s="223"/>
      <c r="RSE55" s="224"/>
      <c r="RSF55" s="464"/>
      <c r="RSG55" s="464"/>
      <c r="RSH55" s="464"/>
      <c r="RSI55" s="225"/>
      <c r="RSJ55" s="226"/>
      <c r="RSK55" s="227"/>
      <c r="RSL55" s="223"/>
      <c r="RSM55" s="224"/>
      <c r="RSN55" s="464"/>
      <c r="RSO55" s="464"/>
      <c r="RSP55" s="464"/>
      <c r="RSQ55" s="225"/>
      <c r="RSR55" s="226"/>
      <c r="RSS55" s="227"/>
      <c r="RST55" s="223"/>
      <c r="RSU55" s="224"/>
      <c r="RSV55" s="464"/>
      <c r="RSW55" s="464"/>
      <c r="RSX55" s="464"/>
      <c r="RSY55" s="225"/>
      <c r="RSZ55" s="226"/>
      <c r="RTA55" s="227"/>
      <c r="RTB55" s="223"/>
      <c r="RTC55" s="224"/>
      <c r="RTD55" s="464"/>
      <c r="RTE55" s="464"/>
      <c r="RTF55" s="464"/>
      <c r="RTG55" s="225"/>
      <c r="RTH55" s="226"/>
      <c r="RTI55" s="227"/>
      <c r="RTJ55" s="223"/>
      <c r="RTK55" s="224"/>
      <c r="RTL55" s="464"/>
      <c r="RTM55" s="464"/>
      <c r="RTN55" s="464"/>
      <c r="RTO55" s="225"/>
      <c r="RTP55" s="226"/>
      <c r="RTQ55" s="227"/>
      <c r="RTR55" s="223"/>
      <c r="RTS55" s="224"/>
      <c r="RTT55" s="464"/>
      <c r="RTU55" s="464"/>
      <c r="RTV55" s="464"/>
      <c r="RTW55" s="225"/>
      <c r="RTX55" s="226"/>
      <c r="RTY55" s="227"/>
      <c r="RTZ55" s="223"/>
      <c r="RUA55" s="224"/>
      <c r="RUB55" s="464"/>
      <c r="RUC55" s="464"/>
      <c r="RUD55" s="464"/>
      <c r="RUE55" s="225"/>
      <c r="RUF55" s="226"/>
      <c r="RUG55" s="227"/>
      <c r="RUH55" s="223"/>
      <c r="RUI55" s="224"/>
      <c r="RUJ55" s="464"/>
      <c r="RUK55" s="464"/>
      <c r="RUL55" s="464"/>
      <c r="RUM55" s="225"/>
      <c r="RUN55" s="226"/>
      <c r="RUO55" s="227"/>
      <c r="RUP55" s="223"/>
      <c r="RUQ55" s="224"/>
      <c r="RUR55" s="464"/>
      <c r="RUS55" s="464"/>
      <c r="RUT55" s="464"/>
      <c r="RUU55" s="225"/>
      <c r="RUV55" s="226"/>
      <c r="RUW55" s="227"/>
      <c r="RUX55" s="223"/>
      <c r="RUY55" s="224"/>
      <c r="RUZ55" s="464"/>
      <c r="RVA55" s="464"/>
      <c r="RVB55" s="464"/>
      <c r="RVC55" s="225"/>
      <c r="RVD55" s="226"/>
      <c r="RVE55" s="227"/>
      <c r="RVF55" s="223"/>
      <c r="RVG55" s="224"/>
      <c r="RVH55" s="464"/>
      <c r="RVI55" s="464"/>
      <c r="RVJ55" s="464"/>
      <c r="RVK55" s="225"/>
      <c r="RVL55" s="226"/>
      <c r="RVM55" s="227"/>
      <c r="RVN55" s="223"/>
      <c r="RVO55" s="224"/>
      <c r="RVP55" s="464"/>
      <c r="RVQ55" s="464"/>
      <c r="RVR55" s="464"/>
      <c r="RVS55" s="225"/>
      <c r="RVT55" s="226"/>
      <c r="RVU55" s="227"/>
      <c r="RVV55" s="223"/>
      <c r="RVW55" s="224"/>
      <c r="RVX55" s="464"/>
      <c r="RVY55" s="464"/>
      <c r="RVZ55" s="464"/>
      <c r="RWA55" s="225"/>
      <c r="RWB55" s="226"/>
      <c r="RWC55" s="227"/>
      <c r="RWD55" s="223"/>
      <c r="RWE55" s="224"/>
      <c r="RWF55" s="464"/>
      <c r="RWG55" s="464"/>
      <c r="RWH55" s="464"/>
      <c r="RWI55" s="225"/>
      <c r="RWJ55" s="226"/>
      <c r="RWK55" s="227"/>
      <c r="RWL55" s="223"/>
      <c r="RWM55" s="224"/>
      <c r="RWN55" s="464"/>
      <c r="RWO55" s="464"/>
      <c r="RWP55" s="464"/>
      <c r="RWQ55" s="225"/>
      <c r="RWR55" s="226"/>
      <c r="RWS55" s="227"/>
      <c r="RWT55" s="223"/>
      <c r="RWU55" s="224"/>
      <c r="RWV55" s="464"/>
      <c r="RWW55" s="464"/>
      <c r="RWX55" s="464"/>
      <c r="RWY55" s="225"/>
      <c r="RWZ55" s="226"/>
      <c r="RXA55" s="227"/>
      <c r="RXB55" s="223"/>
      <c r="RXC55" s="224"/>
      <c r="RXD55" s="464"/>
      <c r="RXE55" s="464"/>
      <c r="RXF55" s="464"/>
      <c r="RXG55" s="225"/>
      <c r="RXH55" s="226"/>
      <c r="RXI55" s="227"/>
      <c r="RXJ55" s="223"/>
      <c r="RXK55" s="224"/>
      <c r="RXL55" s="464"/>
      <c r="RXM55" s="464"/>
      <c r="RXN55" s="464"/>
      <c r="RXO55" s="225"/>
      <c r="RXP55" s="226"/>
      <c r="RXQ55" s="227"/>
      <c r="RXR55" s="223"/>
      <c r="RXS55" s="224"/>
      <c r="RXT55" s="464"/>
      <c r="RXU55" s="464"/>
      <c r="RXV55" s="464"/>
      <c r="RXW55" s="225"/>
      <c r="RXX55" s="226"/>
      <c r="RXY55" s="227"/>
      <c r="RXZ55" s="223"/>
      <c r="RYA55" s="224"/>
      <c r="RYB55" s="464"/>
      <c r="RYC55" s="464"/>
      <c r="RYD55" s="464"/>
      <c r="RYE55" s="225"/>
      <c r="RYF55" s="226"/>
      <c r="RYG55" s="227"/>
      <c r="RYH55" s="223"/>
      <c r="RYI55" s="224"/>
      <c r="RYJ55" s="464"/>
      <c r="RYK55" s="464"/>
      <c r="RYL55" s="464"/>
      <c r="RYM55" s="225"/>
      <c r="RYN55" s="226"/>
      <c r="RYO55" s="227"/>
      <c r="RYP55" s="223"/>
      <c r="RYQ55" s="224"/>
      <c r="RYR55" s="464"/>
      <c r="RYS55" s="464"/>
      <c r="RYT55" s="464"/>
      <c r="RYU55" s="225"/>
      <c r="RYV55" s="226"/>
      <c r="RYW55" s="227"/>
      <c r="RYX55" s="223"/>
      <c r="RYY55" s="224"/>
      <c r="RYZ55" s="464"/>
      <c r="RZA55" s="464"/>
      <c r="RZB55" s="464"/>
      <c r="RZC55" s="225"/>
      <c r="RZD55" s="226"/>
      <c r="RZE55" s="227"/>
      <c r="RZF55" s="223"/>
      <c r="RZG55" s="224"/>
      <c r="RZH55" s="464"/>
      <c r="RZI55" s="464"/>
      <c r="RZJ55" s="464"/>
      <c r="RZK55" s="225"/>
      <c r="RZL55" s="226"/>
      <c r="RZM55" s="227"/>
      <c r="RZN55" s="223"/>
      <c r="RZO55" s="224"/>
      <c r="RZP55" s="464"/>
      <c r="RZQ55" s="464"/>
      <c r="RZR55" s="464"/>
      <c r="RZS55" s="225"/>
      <c r="RZT55" s="226"/>
      <c r="RZU55" s="227"/>
      <c r="RZV55" s="223"/>
      <c r="RZW55" s="224"/>
      <c r="RZX55" s="464"/>
      <c r="RZY55" s="464"/>
      <c r="RZZ55" s="464"/>
      <c r="SAA55" s="225"/>
      <c r="SAB55" s="226"/>
      <c r="SAC55" s="227"/>
      <c r="SAD55" s="223"/>
      <c r="SAE55" s="224"/>
      <c r="SAF55" s="464"/>
      <c r="SAG55" s="464"/>
      <c r="SAH55" s="464"/>
      <c r="SAI55" s="225"/>
      <c r="SAJ55" s="226"/>
      <c r="SAK55" s="227"/>
      <c r="SAL55" s="223"/>
      <c r="SAM55" s="224"/>
      <c r="SAN55" s="464"/>
      <c r="SAO55" s="464"/>
      <c r="SAP55" s="464"/>
      <c r="SAQ55" s="225"/>
      <c r="SAR55" s="226"/>
      <c r="SAS55" s="227"/>
      <c r="SAT55" s="223"/>
      <c r="SAU55" s="224"/>
      <c r="SAV55" s="464"/>
      <c r="SAW55" s="464"/>
      <c r="SAX55" s="464"/>
      <c r="SAY55" s="225"/>
      <c r="SAZ55" s="226"/>
      <c r="SBA55" s="227"/>
      <c r="SBB55" s="223"/>
      <c r="SBC55" s="224"/>
      <c r="SBD55" s="464"/>
      <c r="SBE55" s="464"/>
      <c r="SBF55" s="464"/>
      <c r="SBG55" s="225"/>
      <c r="SBH55" s="226"/>
      <c r="SBI55" s="227"/>
      <c r="SBJ55" s="223"/>
      <c r="SBK55" s="224"/>
      <c r="SBL55" s="464"/>
      <c r="SBM55" s="464"/>
      <c r="SBN55" s="464"/>
      <c r="SBO55" s="225"/>
      <c r="SBP55" s="226"/>
      <c r="SBQ55" s="227"/>
      <c r="SBR55" s="223"/>
      <c r="SBS55" s="224"/>
      <c r="SBT55" s="464"/>
      <c r="SBU55" s="464"/>
      <c r="SBV55" s="464"/>
      <c r="SBW55" s="225"/>
      <c r="SBX55" s="226"/>
      <c r="SBY55" s="227"/>
      <c r="SBZ55" s="223"/>
      <c r="SCA55" s="224"/>
      <c r="SCB55" s="464"/>
      <c r="SCC55" s="464"/>
      <c r="SCD55" s="464"/>
      <c r="SCE55" s="225"/>
      <c r="SCF55" s="226"/>
      <c r="SCG55" s="227"/>
      <c r="SCH55" s="223"/>
      <c r="SCI55" s="224"/>
      <c r="SCJ55" s="464"/>
      <c r="SCK55" s="464"/>
      <c r="SCL55" s="464"/>
      <c r="SCM55" s="225"/>
      <c r="SCN55" s="226"/>
      <c r="SCO55" s="227"/>
      <c r="SCP55" s="223"/>
      <c r="SCQ55" s="224"/>
      <c r="SCR55" s="464"/>
      <c r="SCS55" s="464"/>
      <c r="SCT55" s="464"/>
      <c r="SCU55" s="225"/>
      <c r="SCV55" s="226"/>
      <c r="SCW55" s="227"/>
      <c r="SCX55" s="223"/>
      <c r="SCY55" s="224"/>
      <c r="SCZ55" s="464"/>
      <c r="SDA55" s="464"/>
      <c r="SDB55" s="464"/>
      <c r="SDC55" s="225"/>
      <c r="SDD55" s="226"/>
      <c r="SDE55" s="227"/>
      <c r="SDF55" s="223"/>
      <c r="SDG55" s="224"/>
      <c r="SDH55" s="464"/>
      <c r="SDI55" s="464"/>
      <c r="SDJ55" s="464"/>
      <c r="SDK55" s="225"/>
      <c r="SDL55" s="226"/>
      <c r="SDM55" s="227"/>
      <c r="SDN55" s="223"/>
      <c r="SDO55" s="224"/>
      <c r="SDP55" s="464"/>
      <c r="SDQ55" s="464"/>
      <c r="SDR55" s="464"/>
      <c r="SDS55" s="225"/>
      <c r="SDT55" s="226"/>
      <c r="SDU55" s="227"/>
      <c r="SDV55" s="223"/>
      <c r="SDW55" s="224"/>
      <c r="SDX55" s="464"/>
      <c r="SDY55" s="464"/>
      <c r="SDZ55" s="464"/>
      <c r="SEA55" s="225"/>
      <c r="SEB55" s="226"/>
      <c r="SEC55" s="227"/>
      <c r="SED55" s="223"/>
      <c r="SEE55" s="224"/>
      <c r="SEF55" s="464"/>
      <c r="SEG55" s="464"/>
      <c r="SEH55" s="464"/>
      <c r="SEI55" s="225"/>
      <c r="SEJ55" s="226"/>
      <c r="SEK55" s="227"/>
      <c r="SEL55" s="223"/>
      <c r="SEM55" s="224"/>
      <c r="SEN55" s="464"/>
      <c r="SEO55" s="464"/>
      <c r="SEP55" s="464"/>
      <c r="SEQ55" s="225"/>
      <c r="SER55" s="226"/>
      <c r="SES55" s="227"/>
      <c r="SET55" s="223"/>
      <c r="SEU55" s="224"/>
      <c r="SEV55" s="464"/>
      <c r="SEW55" s="464"/>
      <c r="SEX55" s="464"/>
      <c r="SEY55" s="225"/>
      <c r="SEZ55" s="226"/>
      <c r="SFA55" s="227"/>
      <c r="SFB55" s="223"/>
      <c r="SFC55" s="224"/>
      <c r="SFD55" s="464"/>
      <c r="SFE55" s="464"/>
      <c r="SFF55" s="464"/>
      <c r="SFG55" s="225"/>
      <c r="SFH55" s="226"/>
      <c r="SFI55" s="227"/>
      <c r="SFJ55" s="223"/>
      <c r="SFK55" s="224"/>
      <c r="SFL55" s="464"/>
      <c r="SFM55" s="464"/>
      <c r="SFN55" s="464"/>
      <c r="SFO55" s="225"/>
      <c r="SFP55" s="226"/>
      <c r="SFQ55" s="227"/>
      <c r="SFR55" s="223"/>
      <c r="SFS55" s="224"/>
      <c r="SFT55" s="464"/>
      <c r="SFU55" s="464"/>
      <c r="SFV55" s="464"/>
      <c r="SFW55" s="225"/>
      <c r="SFX55" s="226"/>
      <c r="SFY55" s="227"/>
      <c r="SFZ55" s="223"/>
      <c r="SGA55" s="224"/>
      <c r="SGB55" s="464"/>
      <c r="SGC55" s="464"/>
      <c r="SGD55" s="464"/>
      <c r="SGE55" s="225"/>
      <c r="SGF55" s="226"/>
      <c r="SGG55" s="227"/>
      <c r="SGH55" s="223"/>
      <c r="SGI55" s="224"/>
      <c r="SGJ55" s="464"/>
      <c r="SGK55" s="464"/>
      <c r="SGL55" s="464"/>
      <c r="SGM55" s="225"/>
      <c r="SGN55" s="226"/>
      <c r="SGO55" s="227"/>
      <c r="SGP55" s="223"/>
      <c r="SGQ55" s="224"/>
      <c r="SGR55" s="464"/>
      <c r="SGS55" s="464"/>
      <c r="SGT55" s="464"/>
      <c r="SGU55" s="225"/>
      <c r="SGV55" s="226"/>
      <c r="SGW55" s="227"/>
      <c r="SGX55" s="223"/>
      <c r="SGY55" s="224"/>
      <c r="SGZ55" s="464"/>
      <c r="SHA55" s="464"/>
      <c r="SHB55" s="464"/>
      <c r="SHC55" s="225"/>
      <c r="SHD55" s="226"/>
      <c r="SHE55" s="227"/>
      <c r="SHF55" s="223"/>
      <c r="SHG55" s="224"/>
      <c r="SHH55" s="464"/>
      <c r="SHI55" s="464"/>
      <c r="SHJ55" s="464"/>
      <c r="SHK55" s="225"/>
      <c r="SHL55" s="226"/>
      <c r="SHM55" s="227"/>
      <c r="SHN55" s="223"/>
      <c r="SHO55" s="224"/>
      <c r="SHP55" s="464"/>
      <c r="SHQ55" s="464"/>
      <c r="SHR55" s="464"/>
      <c r="SHS55" s="225"/>
      <c r="SHT55" s="226"/>
      <c r="SHU55" s="227"/>
      <c r="SHV55" s="223"/>
      <c r="SHW55" s="224"/>
      <c r="SHX55" s="464"/>
      <c r="SHY55" s="464"/>
      <c r="SHZ55" s="464"/>
      <c r="SIA55" s="225"/>
      <c r="SIB55" s="226"/>
      <c r="SIC55" s="227"/>
      <c r="SID55" s="223"/>
      <c r="SIE55" s="224"/>
      <c r="SIF55" s="464"/>
      <c r="SIG55" s="464"/>
      <c r="SIH55" s="464"/>
      <c r="SII55" s="225"/>
      <c r="SIJ55" s="226"/>
      <c r="SIK55" s="227"/>
      <c r="SIL55" s="223"/>
      <c r="SIM55" s="224"/>
      <c r="SIN55" s="464"/>
      <c r="SIO55" s="464"/>
      <c r="SIP55" s="464"/>
      <c r="SIQ55" s="225"/>
      <c r="SIR55" s="226"/>
      <c r="SIS55" s="227"/>
      <c r="SIT55" s="223"/>
      <c r="SIU55" s="224"/>
      <c r="SIV55" s="464"/>
      <c r="SIW55" s="464"/>
      <c r="SIX55" s="464"/>
      <c r="SIY55" s="225"/>
      <c r="SIZ55" s="226"/>
      <c r="SJA55" s="227"/>
      <c r="SJB55" s="223"/>
      <c r="SJC55" s="224"/>
      <c r="SJD55" s="464"/>
      <c r="SJE55" s="464"/>
      <c r="SJF55" s="464"/>
      <c r="SJG55" s="225"/>
      <c r="SJH55" s="226"/>
      <c r="SJI55" s="227"/>
      <c r="SJJ55" s="223"/>
      <c r="SJK55" s="224"/>
      <c r="SJL55" s="464"/>
      <c r="SJM55" s="464"/>
      <c r="SJN55" s="464"/>
      <c r="SJO55" s="225"/>
      <c r="SJP55" s="226"/>
      <c r="SJQ55" s="227"/>
      <c r="SJR55" s="223"/>
      <c r="SJS55" s="224"/>
      <c r="SJT55" s="464"/>
      <c r="SJU55" s="464"/>
      <c r="SJV55" s="464"/>
      <c r="SJW55" s="225"/>
      <c r="SJX55" s="226"/>
      <c r="SJY55" s="227"/>
      <c r="SJZ55" s="223"/>
      <c r="SKA55" s="224"/>
      <c r="SKB55" s="464"/>
      <c r="SKC55" s="464"/>
      <c r="SKD55" s="464"/>
      <c r="SKE55" s="225"/>
      <c r="SKF55" s="226"/>
      <c r="SKG55" s="227"/>
      <c r="SKH55" s="223"/>
      <c r="SKI55" s="224"/>
      <c r="SKJ55" s="464"/>
      <c r="SKK55" s="464"/>
      <c r="SKL55" s="464"/>
      <c r="SKM55" s="225"/>
      <c r="SKN55" s="226"/>
      <c r="SKO55" s="227"/>
      <c r="SKP55" s="223"/>
      <c r="SKQ55" s="224"/>
      <c r="SKR55" s="464"/>
      <c r="SKS55" s="464"/>
      <c r="SKT55" s="464"/>
      <c r="SKU55" s="225"/>
      <c r="SKV55" s="226"/>
      <c r="SKW55" s="227"/>
      <c r="SKX55" s="223"/>
      <c r="SKY55" s="224"/>
      <c r="SKZ55" s="464"/>
      <c r="SLA55" s="464"/>
      <c r="SLB55" s="464"/>
      <c r="SLC55" s="225"/>
      <c r="SLD55" s="226"/>
      <c r="SLE55" s="227"/>
      <c r="SLF55" s="223"/>
      <c r="SLG55" s="224"/>
      <c r="SLH55" s="464"/>
      <c r="SLI55" s="464"/>
      <c r="SLJ55" s="464"/>
      <c r="SLK55" s="225"/>
      <c r="SLL55" s="226"/>
      <c r="SLM55" s="227"/>
      <c r="SLN55" s="223"/>
      <c r="SLO55" s="224"/>
      <c r="SLP55" s="464"/>
      <c r="SLQ55" s="464"/>
      <c r="SLR55" s="464"/>
      <c r="SLS55" s="225"/>
      <c r="SLT55" s="226"/>
      <c r="SLU55" s="227"/>
      <c r="SLV55" s="223"/>
      <c r="SLW55" s="224"/>
      <c r="SLX55" s="464"/>
      <c r="SLY55" s="464"/>
      <c r="SLZ55" s="464"/>
      <c r="SMA55" s="225"/>
      <c r="SMB55" s="226"/>
      <c r="SMC55" s="227"/>
      <c r="SMD55" s="223"/>
      <c r="SME55" s="224"/>
      <c r="SMF55" s="464"/>
      <c r="SMG55" s="464"/>
      <c r="SMH55" s="464"/>
      <c r="SMI55" s="225"/>
      <c r="SMJ55" s="226"/>
      <c r="SMK55" s="227"/>
      <c r="SML55" s="223"/>
      <c r="SMM55" s="224"/>
      <c r="SMN55" s="464"/>
      <c r="SMO55" s="464"/>
      <c r="SMP55" s="464"/>
      <c r="SMQ55" s="225"/>
      <c r="SMR55" s="226"/>
      <c r="SMS55" s="227"/>
      <c r="SMT55" s="223"/>
      <c r="SMU55" s="224"/>
      <c r="SMV55" s="464"/>
      <c r="SMW55" s="464"/>
      <c r="SMX55" s="464"/>
      <c r="SMY55" s="225"/>
      <c r="SMZ55" s="226"/>
      <c r="SNA55" s="227"/>
      <c r="SNB55" s="223"/>
      <c r="SNC55" s="224"/>
      <c r="SND55" s="464"/>
      <c r="SNE55" s="464"/>
      <c r="SNF55" s="464"/>
      <c r="SNG55" s="225"/>
      <c r="SNH55" s="226"/>
      <c r="SNI55" s="227"/>
      <c r="SNJ55" s="223"/>
      <c r="SNK55" s="224"/>
      <c r="SNL55" s="464"/>
      <c r="SNM55" s="464"/>
      <c r="SNN55" s="464"/>
      <c r="SNO55" s="225"/>
      <c r="SNP55" s="226"/>
      <c r="SNQ55" s="227"/>
      <c r="SNR55" s="223"/>
      <c r="SNS55" s="224"/>
      <c r="SNT55" s="464"/>
      <c r="SNU55" s="464"/>
      <c r="SNV55" s="464"/>
      <c r="SNW55" s="225"/>
      <c r="SNX55" s="226"/>
      <c r="SNY55" s="227"/>
      <c r="SNZ55" s="223"/>
      <c r="SOA55" s="224"/>
      <c r="SOB55" s="464"/>
      <c r="SOC55" s="464"/>
      <c r="SOD55" s="464"/>
      <c r="SOE55" s="225"/>
      <c r="SOF55" s="226"/>
      <c r="SOG55" s="227"/>
      <c r="SOH55" s="223"/>
      <c r="SOI55" s="224"/>
      <c r="SOJ55" s="464"/>
      <c r="SOK55" s="464"/>
      <c r="SOL55" s="464"/>
      <c r="SOM55" s="225"/>
      <c r="SON55" s="226"/>
      <c r="SOO55" s="227"/>
      <c r="SOP55" s="223"/>
      <c r="SOQ55" s="224"/>
      <c r="SOR55" s="464"/>
      <c r="SOS55" s="464"/>
      <c r="SOT55" s="464"/>
      <c r="SOU55" s="225"/>
      <c r="SOV55" s="226"/>
      <c r="SOW55" s="227"/>
      <c r="SOX55" s="223"/>
      <c r="SOY55" s="224"/>
      <c r="SOZ55" s="464"/>
      <c r="SPA55" s="464"/>
      <c r="SPB55" s="464"/>
      <c r="SPC55" s="225"/>
      <c r="SPD55" s="226"/>
      <c r="SPE55" s="227"/>
      <c r="SPF55" s="223"/>
      <c r="SPG55" s="224"/>
      <c r="SPH55" s="464"/>
      <c r="SPI55" s="464"/>
      <c r="SPJ55" s="464"/>
      <c r="SPK55" s="225"/>
      <c r="SPL55" s="226"/>
      <c r="SPM55" s="227"/>
      <c r="SPN55" s="223"/>
      <c r="SPO55" s="224"/>
      <c r="SPP55" s="464"/>
      <c r="SPQ55" s="464"/>
      <c r="SPR55" s="464"/>
      <c r="SPS55" s="225"/>
      <c r="SPT55" s="226"/>
      <c r="SPU55" s="227"/>
      <c r="SPV55" s="223"/>
      <c r="SPW55" s="224"/>
      <c r="SPX55" s="464"/>
      <c r="SPY55" s="464"/>
      <c r="SPZ55" s="464"/>
      <c r="SQA55" s="225"/>
      <c r="SQB55" s="226"/>
      <c r="SQC55" s="227"/>
      <c r="SQD55" s="223"/>
      <c r="SQE55" s="224"/>
      <c r="SQF55" s="464"/>
      <c r="SQG55" s="464"/>
      <c r="SQH55" s="464"/>
      <c r="SQI55" s="225"/>
      <c r="SQJ55" s="226"/>
      <c r="SQK55" s="227"/>
      <c r="SQL55" s="223"/>
      <c r="SQM55" s="224"/>
      <c r="SQN55" s="464"/>
      <c r="SQO55" s="464"/>
      <c r="SQP55" s="464"/>
      <c r="SQQ55" s="225"/>
      <c r="SQR55" s="226"/>
      <c r="SQS55" s="227"/>
      <c r="SQT55" s="223"/>
      <c r="SQU55" s="224"/>
      <c r="SQV55" s="464"/>
      <c r="SQW55" s="464"/>
      <c r="SQX55" s="464"/>
      <c r="SQY55" s="225"/>
      <c r="SQZ55" s="226"/>
      <c r="SRA55" s="227"/>
      <c r="SRB55" s="223"/>
      <c r="SRC55" s="224"/>
      <c r="SRD55" s="464"/>
      <c r="SRE55" s="464"/>
      <c r="SRF55" s="464"/>
      <c r="SRG55" s="225"/>
      <c r="SRH55" s="226"/>
      <c r="SRI55" s="227"/>
      <c r="SRJ55" s="223"/>
      <c r="SRK55" s="224"/>
      <c r="SRL55" s="464"/>
      <c r="SRM55" s="464"/>
      <c r="SRN55" s="464"/>
      <c r="SRO55" s="225"/>
      <c r="SRP55" s="226"/>
      <c r="SRQ55" s="227"/>
      <c r="SRR55" s="223"/>
      <c r="SRS55" s="224"/>
      <c r="SRT55" s="464"/>
      <c r="SRU55" s="464"/>
      <c r="SRV55" s="464"/>
      <c r="SRW55" s="225"/>
      <c r="SRX55" s="226"/>
      <c r="SRY55" s="227"/>
      <c r="SRZ55" s="223"/>
      <c r="SSA55" s="224"/>
      <c r="SSB55" s="464"/>
      <c r="SSC55" s="464"/>
      <c r="SSD55" s="464"/>
      <c r="SSE55" s="225"/>
      <c r="SSF55" s="226"/>
      <c r="SSG55" s="227"/>
      <c r="SSH55" s="223"/>
      <c r="SSI55" s="224"/>
      <c r="SSJ55" s="464"/>
      <c r="SSK55" s="464"/>
      <c r="SSL55" s="464"/>
      <c r="SSM55" s="225"/>
      <c r="SSN55" s="226"/>
      <c r="SSO55" s="227"/>
      <c r="SSP55" s="223"/>
      <c r="SSQ55" s="224"/>
      <c r="SSR55" s="464"/>
      <c r="SSS55" s="464"/>
      <c r="SST55" s="464"/>
      <c r="SSU55" s="225"/>
      <c r="SSV55" s="226"/>
      <c r="SSW55" s="227"/>
      <c r="SSX55" s="223"/>
      <c r="SSY55" s="224"/>
      <c r="SSZ55" s="464"/>
      <c r="STA55" s="464"/>
      <c r="STB55" s="464"/>
      <c r="STC55" s="225"/>
      <c r="STD55" s="226"/>
      <c r="STE55" s="227"/>
      <c r="STF55" s="223"/>
      <c r="STG55" s="224"/>
      <c r="STH55" s="464"/>
      <c r="STI55" s="464"/>
      <c r="STJ55" s="464"/>
      <c r="STK55" s="225"/>
      <c r="STL55" s="226"/>
      <c r="STM55" s="227"/>
      <c r="STN55" s="223"/>
      <c r="STO55" s="224"/>
      <c r="STP55" s="464"/>
      <c r="STQ55" s="464"/>
      <c r="STR55" s="464"/>
      <c r="STS55" s="225"/>
      <c r="STT55" s="226"/>
      <c r="STU55" s="227"/>
      <c r="STV55" s="223"/>
      <c r="STW55" s="224"/>
      <c r="STX55" s="464"/>
      <c r="STY55" s="464"/>
      <c r="STZ55" s="464"/>
      <c r="SUA55" s="225"/>
      <c r="SUB55" s="226"/>
      <c r="SUC55" s="227"/>
      <c r="SUD55" s="223"/>
      <c r="SUE55" s="224"/>
      <c r="SUF55" s="464"/>
      <c r="SUG55" s="464"/>
      <c r="SUH55" s="464"/>
      <c r="SUI55" s="225"/>
      <c r="SUJ55" s="226"/>
      <c r="SUK55" s="227"/>
      <c r="SUL55" s="223"/>
      <c r="SUM55" s="224"/>
      <c r="SUN55" s="464"/>
      <c r="SUO55" s="464"/>
      <c r="SUP55" s="464"/>
      <c r="SUQ55" s="225"/>
      <c r="SUR55" s="226"/>
      <c r="SUS55" s="227"/>
      <c r="SUT55" s="223"/>
      <c r="SUU55" s="224"/>
      <c r="SUV55" s="464"/>
      <c r="SUW55" s="464"/>
      <c r="SUX55" s="464"/>
      <c r="SUY55" s="225"/>
      <c r="SUZ55" s="226"/>
      <c r="SVA55" s="227"/>
      <c r="SVB55" s="223"/>
      <c r="SVC55" s="224"/>
      <c r="SVD55" s="464"/>
      <c r="SVE55" s="464"/>
      <c r="SVF55" s="464"/>
      <c r="SVG55" s="225"/>
      <c r="SVH55" s="226"/>
      <c r="SVI55" s="227"/>
      <c r="SVJ55" s="223"/>
      <c r="SVK55" s="224"/>
      <c r="SVL55" s="464"/>
      <c r="SVM55" s="464"/>
      <c r="SVN55" s="464"/>
      <c r="SVO55" s="225"/>
      <c r="SVP55" s="226"/>
      <c r="SVQ55" s="227"/>
      <c r="SVR55" s="223"/>
      <c r="SVS55" s="224"/>
      <c r="SVT55" s="464"/>
      <c r="SVU55" s="464"/>
      <c r="SVV55" s="464"/>
      <c r="SVW55" s="225"/>
      <c r="SVX55" s="226"/>
      <c r="SVY55" s="227"/>
      <c r="SVZ55" s="223"/>
      <c r="SWA55" s="224"/>
      <c r="SWB55" s="464"/>
      <c r="SWC55" s="464"/>
      <c r="SWD55" s="464"/>
      <c r="SWE55" s="225"/>
      <c r="SWF55" s="226"/>
      <c r="SWG55" s="227"/>
      <c r="SWH55" s="223"/>
      <c r="SWI55" s="224"/>
      <c r="SWJ55" s="464"/>
      <c r="SWK55" s="464"/>
      <c r="SWL55" s="464"/>
      <c r="SWM55" s="225"/>
      <c r="SWN55" s="226"/>
      <c r="SWO55" s="227"/>
      <c r="SWP55" s="223"/>
      <c r="SWQ55" s="224"/>
      <c r="SWR55" s="464"/>
      <c r="SWS55" s="464"/>
      <c r="SWT55" s="464"/>
      <c r="SWU55" s="225"/>
      <c r="SWV55" s="226"/>
      <c r="SWW55" s="227"/>
      <c r="SWX55" s="223"/>
      <c r="SWY55" s="224"/>
      <c r="SWZ55" s="464"/>
      <c r="SXA55" s="464"/>
      <c r="SXB55" s="464"/>
      <c r="SXC55" s="225"/>
      <c r="SXD55" s="226"/>
      <c r="SXE55" s="227"/>
      <c r="SXF55" s="223"/>
      <c r="SXG55" s="224"/>
      <c r="SXH55" s="464"/>
      <c r="SXI55" s="464"/>
      <c r="SXJ55" s="464"/>
      <c r="SXK55" s="225"/>
      <c r="SXL55" s="226"/>
      <c r="SXM55" s="227"/>
      <c r="SXN55" s="223"/>
      <c r="SXO55" s="224"/>
      <c r="SXP55" s="464"/>
      <c r="SXQ55" s="464"/>
      <c r="SXR55" s="464"/>
      <c r="SXS55" s="225"/>
      <c r="SXT55" s="226"/>
      <c r="SXU55" s="227"/>
      <c r="SXV55" s="223"/>
      <c r="SXW55" s="224"/>
      <c r="SXX55" s="464"/>
      <c r="SXY55" s="464"/>
      <c r="SXZ55" s="464"/>
      <c r="SYA55" s="225"/>
      <c r="SYB55" s="226"/>
      <c r="SYC55" s="227"/>
      <c r="SYD55" s="223"/>
      <c r="SYE55" s="224"/>
      <c r="SYF55" s="464"/>
      <c r="SYG55" s="464"/>
      <c r="SYH55" s="464"/>
      <c r="SYI55" s="225"/>
      <c r="SYJ55" s="226"/>
      <c r="SYK55" s="227"/>
      <c r="SYL55" s="223"/>
      <c r="SYM55" s="224"/>
      <c r="SYN55" s="464"/>
      <c r="SYO55" s="464"/>
      <c r="SYP55" s="464"/>
      <c r="SYQ55" s="225"/>
      <c r="SYR55" s="226"/>
      <c r="SYS55" s="227"/>
      <c r="SYT55" s="223"/>
      <c r="SYU55" s="224"/>
      <c r="SYV55" s="464"/>
      <c r="SYW55" s="464"/>
      <c r="SYX55" s="464"/>
      <c r="SYY55" s="225"/>
      <c r="SYZ55" s="226"/>
      <c r="SZA55" s="227"/>
      <c r="SZB55" s="223"/>
      <c r="SZC55" s="224"/>
      <c r="SZD55" s="464"/>
      <c r="SZE55" s="464"/>
      <c r="SZF55" s="464"/>
      <c r="SZG55" s="225"/>
      <c r="SZH55" s="226"/>
      <c r="SZI55" s="227"/>
      <c r="SZJ55" s="223"/>
      <c r="SZK55" s="224"/>
      <c r="SZL55" s="464"/>
      <c r="SZM55" s="464"/>
      <c r="SZN55" s="464"/>
      <c r="SZO55" s="225"/>
      <c r="SZP55" s="226"/>
      <c r="SZQ55" s="227"/>
      <c r="SZR55" s="223"/>
      <c r="SZS55" s="224"/>
      <c r="SZT55" s="464"/>
      <c r="SZU55" s="464"/>
      <c r="SZV55" s="464"/>
      <c r="SZW55" s="225"/>
      <c r="SZX55" s="226"/>
      <c r="SZY55" s="227"/>
      <c r="SZZ55" s="223"/>
      <c r="TAA55" s="224"/>
      <c r="TAB55" s="464"/>
      <c r="TAC55" s="464"/>
      <c r="TAD55" s="464"/>
      <c r="TAE55" s="225"/>
      <c r="TAF55" s="226"/>
      <c r="TAG55" s="227"/>
      <c r="TAH55" s="223"/>
      <c r="TAI55" s="224"/>
      <c r="TAJ55" s="464"/>
      <c r="TAK55" s="464"/>
      <c r="TAL55" s="464"/>
      <c r="TAM55" s="225"/>
      <c r="TAN55" s="226"/>
      <c r="TAO55" s="227"/>
      <c r="TAP55" s="223"/>
      <c r="TAQ55" s="224"/>
      <c r="TAR55" s="464"/>
      <c r="TAS55" s="464"/>
      <c r="TAT55" s="464"/>
      <c r="TAU55" s="225"/>
      <c r="TAV55" s="226"/>
      <c r="TAW55" s="227"/>
      <c r="TAX55" s="223"/>
      <c r="TAY55" s="224"/>
      <c r="TAZ55" s="464"/>
      <c r="TBA55" s="464"/>
      <c r="TBB55" s="464"/>
      <c r="TBC55" s="225"/>
      <c r="TBD55" s="226"/>
      <c r="TBE55" s="227"/>
      <c r="TBF55" s="223"/>
      <c r="TBG55" s="224"/>
      <c r="TBH55" s="464"/>
      <c r="TBI55" s="464"/>
      <c r="TBJ55" s="464"/>
      <c r="TBK55" s="225"/>
      <c r="TBL55" s="226"/>
      <c r="TBM55" s="227"/>
      <c r="TBN55" s="223"/>
      <c r="TBO55" s="224"/>
      <c r="TBP55" s="464"/>
      <c r="TBQ55" s="464"/>
      <c r="TBR55" s="464"/>
      <c r="TBS55" s="225"/>
      <c r="TBT55" s="226"/>
      <c r="TBU55" s="227"/>
      <c r="TBV55" s="223"/>
      <c r="TBW55" s="224"/>
      <c r="TBX55" s="464"/>
      <c r="TBY55" s="464"/>
      <c r="TBZ55" s="464"/>
      <c r="TCA55" s="225"/>
      <c r="TCB55" s="226"/>
      <c r="TCC55" s="227"/>
      <c r="TCD55" s="223"/>
      <c r="TCE55" s="224"/>
      <c r="TCF55" s="464"/>
      <c r="TCG55" s="464"/>
      <c r="TCH55" s="464"/>
      <c r="TCI55" s="225"/>
      <c r="TCJ55" s="226"/>
      <c r="TCK55" s="227"/>
      <c r="TCL55" s="223"/>
      <c r="TCM55" s="224"/>
      <c r="TCN55" s="464"/>
      <c r="TCO55" s="464"/>
      <c r="TCP55" s="464"/>
      <c r="TCQ55" s="225"/>
      <c r="TCR55" s="226"/>
      <c r="TCS55" s="227"/>
      <c r="TCT55" s="223"/>
      <c r="TCU55" s="224"/>
      <c r="TCV55" s="464"/>
      <c r="TCW55" s="464"/>
      <c r="TCX55" s="464"/>
      <c r="TCY55" s="225"/>
      <c r="TCZ55" s="226"/>
      <c r="TDA55" s="227"/>
      <c r="TDB55" s="223"/>
      <c r="TDC55" s="224"/>
      <c r="TDD55" s="464"/>
      <c r="TDE55" s="464"/>
      <c r="TDF55" s="464"/>
      <c r="TDG55" s="225"/>
      <c r="TDH55" s="226"/>
      <c r="TDI55" s="227"/>
      <c r="TDJ55" s="223"/>
      <c r="TDK55" s="224"/>
      <c r="TDL55" s="464"/>
      <c r="TDM55" s="464"/>
      <c r="TDN55" s="464"/>
      <c r="TDO55" s="225"/>
      <c r="TDP55" s="226"/>
      <c r="TDQ55" s="227"/>
      <c r="TDR55" s="223"/>
      <c r="TDS55" s="224"/>
      <c r="TDT55" s="464"/>
      <c r="TDU55" s="464"/>
      <c r="TDV55" s="464"/>
      <c r="TDW55" s="225"/>
      <c r="TDX55" s="226"/>
      <c r="TDY55" s="227"/>
      <c r="TDZ55" s="223"/>
      <c r="TEA55" s="224"/>
      <c r="TEB55" s="464"/>
      <c r="TEC55" s="464"/>
      <c r="TED55" s="464"/>
      <c r="TEE55" s="225"/>
      <c r="TEF55" s="226"/>
      <c r="TEG55" s="227"/>
      <c r="TEH55" s="223"/>
      <c r="TEI55" s="224"/>
      <c r="TEJ55" s="464"/>
      <c r="TEK55" s="464"/>
      <c r="TEL55" s="464"/>
      <c r="TEM55" s="225"/>
      <c r="TEN55" s="226"/>
      <c r="TEO55" s="227"/>
      <c r="TEP55" s="223"/>
      <c r="TEQ55" s="224"/>
      <c r="TER55" s="464"/>
      <c r="TES55" s="464"/>
      <c r="TET55" s="464"/>
      <c r="TEU55" s="225"/>
      <c r="TEV55" s="226"/>
      <c r="TEW55" s="227"/>
      <c r="TEX55" s="223"/>
      <c r="TEY55" s="224"/>
      <c r="TEZ55" s="464"/>
      <c r="TFA55" s="464"/>
      <c r="TFB55" s="464"/>
      <c r="TFC55" s="225"/>
      <c r="TFD55" s="226"/>
      <c r="TFE55" s="227"/>
      <c r="TFF55" s="223"/>
      <c r="TFG55" s="224"/>
      <c r="TFH55" s="464"/>
      <c r="TFI55" s="464"/>
      <c r="TFJ55" s="464"/>
      <c r="TFK55" s="225"/>
      <c r="TFL55" s="226"/>
      <c r="TFM55" s="227"/>
      <c r="TFN55" s="223"/>
      <c r="TFO55" s="224"/>
      <c r="TFP55" s="464"/>
      <c r="TFQ55" s="464"/>
      <c r="TFR55" s="464"/>
      <c r="TFS55" s="225"/>
      <c r="TFT55" s="226"/>
      <c r="TFU55" s="227"/>
      <c r="TFV55" s="223"/>
      <c r="TFW55" s="224"/>
      <c r="TFX55" s="464"/>
      <c r="TFY55" s="464"/>
      <c r="TFZ55" s="464"/>
      <c r="TGA55" s="225"/>
      <c r="TGB55" s="226"/>
      <c r="TGC55" s="227"/>
      <c r="TGD55" s="223"/>
      <c r="TGE55" s="224"/>
      <c r="TGF55" s="464"/>
      <c r="TGG55" s="464"/>
      <c r="TGH55" s="464"/>
      <c r="TGI55" s="225"/>
      <c r="TGJ55" s="226"/>
      <c r="TGK55" s="227"/>
      <c r="TGL55" s="223"/>
      <c r="TGM55" s="224"/>
      <c r="TGN55" s="464"/>
      <c r="TGO55" s="464"/>
      <c r="TGP55" s="464"/>
      <c r="TGQ55" s="225"/>
      <c r="TGR55" s="226"/>
      <c r="TGS55" s="227"/>
      <c r="TGT55" s="223"/>
      <c r="TGU55" s="224"/>
      <c r="TGV55" s="464"/>
      <c r="TGW55" s="464"/>
      <c r="TGX55" s="464"/>
      <c r="TGY55" s="225"/>
      <c r="TGZ55" s="226"/>
      <c r="THA55" s="227"/>
      <c r="THB55" s="223"/>
      <c r="THC55" s="224"/>
      <c r="THD55" s="464"/>
      <c r="THE55" s="464"/>
      <c r="THF55" s="464"/>
      <c r="THG55" s="225"/>
      <c r="THH55" s="226"/>
      <c r="THI55" s="227"/>
      <c r="THJ55" s="223"/>
      <c r="THK55" s="224"/>
      <c r="THL55" s="464"/>
      <c r="THM55" s="464"/>
      <c r="THN55" s="464"/>
      <c r="THO55" s="225"/>
      <c r="THP55" s="226"/>
      <c r="THQ55" s="227"/>
      <c r="THR55" s="223"/>
      <c r="THS55" s="224"/>
      <c r="THT55" s="464"/>
      <c r="THU55" s="464"/>
      <c r="THV55" s="464"/>
      <c r="THW55" s="225"/>
      <c r="THX55" s="226"/>
      <c r="THY55" s="227"/>
      <c r="THZ55" s="223"/>
      <c r="TIA55" s="224"/>
      <c r="TIB55" s="464"/>
      <c r="TIC55" s="464"/>
      <c r="TID55" s="464"/>
      <c r="TIE55" s="225"/>
      <c r="TIF55" s="226"/>
      <c r="TIG55" s="227"/>
      <c r="TIH55" s="223"/>
      <c r="TII55" s="224"/>
      <c r="TIJ55" s="464"/>
      <c r="TIK55" s="464"/>
      <c r="TIL55" s="464"/>
      <c r="TIM55" s="225"/>
      <c r="TIN55" s="226"/>
      <c r="TIO55" s="227"/>
      <c r="TIP55" s="223"/>
      <c r="TIQ55" s="224"/>
      <c r="TIR55" s="464"/>
      <c r="TIS55" s="464"/>
      <c r="TIT55" s="464"/>
      <c r="TIU55" s="225"/>
      <c r="TIV55" s="226"/>
      <c r="TIW55" s="227"/>
      <c r="TIX55" s="223"/>
      <c r="TIY55" s="224"/>
      <c r="TIZ55" s="464"/>
      <c r="TJA55" s="464"/>
      <c r="TJB55" s="464"/>
      <c r="TJC55" s="225"/>
      <c r="TJD55" s="226"/>
      <c r="TJE55" s="227"/>
      <c r="TJF55" s="223"/>
      <c r="TJG55" s="224"/>
      <c r="TJH55" s="464"/>
      <c r="TJI55" s="464"/>
      <c r="TJJ55" s="464"/>
      <c r="TJK55" s="225"/>
      <c r="TJL55" s="226"/>
      <c r="TJM55" s="227"/>
      <c r="TJN55" s="223"/>
      <c r="TJO55" s="224"/>
      <c r="TJP55" s="464"/>
      <c r="TJQ55" s="464"/>
      <c r="TJR55" s="464"/>
      <c r="TJS55" s="225"/>
      <c r="TJT55" s="226"/>
      <c r="TJU55" s="227"/>
      <c r="TJV55" s="223"/>
      <c r="TJW55" s="224"/>
      <c r="TJX55" s="464"/>
      <c r="TJY55" s="464"/>
      <c r="TJZ55" s="464"/>
      <c r="TKA55" s="225"/>
      <c r="TKB55" s="226"/>
      <c r="TKC55" s="227"/>
      <c r="TKD55" s="223"/>
      <c r="TKE55" s="224"/>
      <c r="TKF55" s="464"/>
      <c r="TKG55" s="464"/>
      <c r="TKH55" s="464"/>
      <c r="TKI55" s="225"/>
      <c r="TKJ55" s="226"/>
      <c r="TKK55" s="227"/>
      <c r="TKL55" s="223"/>
      <c r="TKM55" s="224"/>
      <c r="TKN55" s="464"/>
      <c r="TKO55" s="464"/>
      <c r="TKP55" s="464"/>
      <c r="TKQ55" s="225"/>
      <c r="TKR55" s="226"/>
      <c r="TKS55" s="227"/>
      <c r="TKT55" s="223"/>
      <c r="TKU55" s="224"/>
      <c r="TKV55" s="464"/>
      <c r="TKW55" s="464"/>
      <c r="TKX55" s="464"/>
      <c r="TKY55" s="225"/>
      <c r="TKZ55" s="226"/>
      <c r="TLA55" s="227"/>
      <c r="TLB55" s="223"/>
      <c r="TLC55" s="224"/>
      <c r="TLD55" s="464"/>
      <c r="TLE55" s="464"/>
      <c r="TLF55" s="464"/>
      <c r="TLG55" s="225"/>
      <c r="TLH55" s="226"/>
      <c r="TLI55" s="227"/>
      <c r="TLJ55" s="223"/>
      <c r="TLK55" s="224"/>
      <c r="TLL55" s="464"/>
      <c r="TLM55" s="464"/>
      <c r="TLN55" s="464"/>
      <c r="TLO55" s="225"/>
      <c r="TLP55" s="226"/>
      <c r="TLQ55" s="227"/>
      <c r="TLR55" s="223"/>
      <c r="TLS55" s="224"/>
      <c r="TLT55" s="464"/>
      <c r="TLU55" s="464"/>
      <c r="TLV55" s="464"/>
      <c r="TLW55" s="225"/>
      <c r="TLX55" s="226"/>
      <c r="TLY55" s="227"/>
      <c r="TLZ55" s="223"/>
      <c r="TMA55" s="224"/>
      <c r="TMB55" s="464"/>
      <c r="TMC55" s="464"/>
      <c r="TMD55" s="464"/>
      <c r="TME55" s="225"/>
      <c r="TMF55" s="226"/>
      <c r="TMG55" s="227"/>
      <c r="TMH55" s="223"/>
      <c r="TMI55" s="224"/>
      <c r="TMJ55" s="464"/>
      <c r="TMK55" s="464"/>
      <c r="TML55" s="464"/>
      <c r="TMM55" s="225"/>
      <c r="TMN55" s="226"/>
      <c r="TMO55" s="227"/>
      <c r="TMP55" s="223"/>
      <c r="TMQ55" s="224"/>
      <c r="TMR55" s="464"/>
      <c r="TMS55" s="464"/>
      <c r="TMT55" s="464"/>
      <c r="TMU55" s="225"/>
      <c r="TMV55" s="226"/>
      <c r="TMW55" s="227"/>
      <c r="TMX55" s="223"/>
      <c r="TMY55" s="224"/>
      <c r="TMZ55" s="464"/>
      <c r="TNA55" s="464"/>
      <c r="TNB55" s="464"/>
      <c r="TNC55" s="225"/>
      <c r="TND55" s="226"/>
      <c r="TNE55" s="227"/>
      <c r="TNF55" s="223"/>
      <c r="TNG55" s="224"/>
      <c r="TNH55" s="464"/>
      <c r="TNI55" s="464"/>
      <c r="TNJ55" s="464"/>
      <c r="TNK55" s="225"/>
      <c r="TNL55" s="226"/>
      <c r="TNM55" s="227"/>
      <c r="TNN55" s="223"/>
      <c r="TNO55" s="224"/>
      <c r="TNP55" s="464"/>
      <c r="TNQ55" s="464"/>
      <c r="TNR55" s="464"/>
      <c r="TNS55" s="225"/>
      <c r="TNT55" s="226"/>
      <c r="TNU55" s="227"/>
      <c r="TNV55" s="223"/>
      <c r="TNW55" s="224"/>
      <c r="TNX55" s="464"/>
      <c r="TNY55" s="464"/>
      <c r="TNZ55" s="464"/>
      <c r="TOA55" s="225"/>
      <c r="TOB55" s="226"/>
      <c r="TOC55" s="227"/>
      <c r="TOD55" s="223"/>
      <c r="TOE55" s="224"/>
      <c r="TOF55" s="464"/>
      <c r="TOG55" s="464"/>
      <c r="TOH55" s="464"/>
      <c r="TOI55" s="225"/>
      <c r="TOJ55" s="226"/>
      <c r="TOK55" s="227"/>
      <c r="TOL55" s="223"/>
      <c r="TOM55" s="224"/>
      <c r="TON55" s="464"/>
      <c r="TOO55" s="464"/>
      <c r="TOP55" s="464"/>
      <c r="TOQ55" s="225"/>
      <c r="TOR55" s="226"/>
      <c r="TOS55" s="227"/>
      <c r="TOT55" s="223"/>
      <c r="TOU55" s="224"/>
      <c r="TOV55" s="464"/>
      <c r="TOW55" s="464"/>
      <c r="TOX55" s="464"/>
      <c r="TOY55" s="225"/>
      <c r="TOZ55" s="226"/>
      <c r="TPA55" s="227"/>
      <c r="TPB55" s="223"/>
      <c r="TPC55" s="224"/>
      <c r="TPD55" s="464"/>
      <c r="TPE55" s="464"/>
      <c r="TPF55" s="464"/>
      <c r="TPG55" s="225"/>
      <c r="TPH55" s="226"/>
      <c r="TPI55" s="227"/>
      <c r="TPJ55" s="223"/>
      <c r="TPK55" s="224"/>
      <c r="TPL55" s="464"/>
      <c r="TPM55" s="464"/>
      <c r="TPN55" s="464"/>
      <c r="TPO55" s="225"/>
      <c r="TPP55" s="226"/>
      <c r="TPQ55" s="227"/>
      <c r="TPR55" s="223"/>
      <c r="TPS55" s="224"/>
      <c r="TPT55" s="464"/>
      <c r="TPU55" s="464"/>
      <c r="TPV55" s="464"/>
      <c r="TPW55" s="225"/>
      <c r="TPX55" s="226"/>
      <c r="TPY55" s="227"/>
      <c r="TPZ55" s="223"/>
      <c r="TQA55" s="224"/>
      <c r="TQB55" s="464"/>
      <c r="TQC55" s="464"/>
      <c r="TQD55" s="464"/>
      <c r="TQE55" s="225"/>
      <c r="TQF55" s="226"/>
      <c r="TQG55" s="227"/>
      <c r="TQH55" s="223"/>
      <c r="TQI55" s="224"/>
      <c r="TQJ55" s="464"/>
      <c r="TQK55" s="464"/>
      <c r="TQL55" s="464"/>
      <c r="TQM55" s="225"/>
      <c r="TQN55" s="226"/>
      <c r="TQO55" s="227"/>
      <c r="TQP55" s="223"/>
      <c r="TQQ55" s="224"/>
      <c r="TQR55" s="464"/>
      <c r="TQS55" s="464"/>
      <c r="TQT55" s="464"/>
      <c r="TQU55" s="225"/>
      <c r="TQV55" s="226"/>
      <c r="TQW55" s="227"/>
      <c r="TQX55" s="223"/>
      <c r="TQY55" s="224"/>
      <c r="TQZ55" s="464"/>
      <c r="TRA55" s="464"/>
      <c r="TRB55" s="464"/>
      <c r="TRC55" s="225"/>
      <c r="TRD55" s="226"/>
      <c r="TRE55" s="227"/>
      <c r="TRF55" s="223"/>
      <c r="TRG55" s="224"/>
      <c r="TRH55" s="464"/>
      <c r="TRI55" s="464"/>
      <c r="TRJ55" s="464"/>
      <c r="TRK55" s="225"/>
      <c r="TRL55" s="226"/>
      <c r="TRM55" s="227"/>
      <c r="TRN55" s="223"/>
      <c r="TRO55" s="224"/>
      <c r="TRP55" s="464"/>
      <c r="TRQ55" s="464"/>
      <c r="TRR55" s="464"/>
      <c r="TRS55" s="225"/>
      <c r="TRT55" s="226"/>
      <c r="TRU55" s="227"/>
      <c r="TRV55" s="223"/>
      <c r="TRW55" s="224"/>
      <c r="TRX55" s="464"/>
      <c r="TRY55" s="464"/>
      <c r="TRZ55" s="464"/>
      <c r="TSA55" s="225"/>
      <c r="TSB55" s="226"/>
      <c r="TSC55" s="227"/>
      <c r="TSD55" s="223"/>
      <c r="TSE55" s="224"/>
      <c r="TSF55" s="464"/>
      <c r="TSG55" s="464"/>
      <c r="TSH55" s="464"/>
      <c r="TSI55" s="225"/>
      <c r="TSJ55" s="226"/>
      <c r="TSK55" s="227"/>
      <c r="TSL55" s="223"/>
      <c r="TSM55" s="224"/>
      <c r="TSN55" s="464"/>
      <c r="TSO55" s="464"/>
      <c r="TSP55" s="464"/>
      <c r="TSQ55" s="225"/>
      <c r="TSR55" s="226"/>
      <c r="TSS55" s="227"/>
      <c r="TST55" s="223"/>
      <c r="TSU55" s="224"/>
      <c r="TSV55" s="464"/>
      <c r="TSW55" s="464"/>
      <c r="TSX55" s="464"/>
      <c r="TSY55" s="225"/>
      <c r="TSZ55" s="226"/>
      <c r="TTA55" s="227"/>
      <c r="TTB55" s="223"/>
      <c r="TTC55" s="224"/>
      <c r="TTD55" s="464"/>
      <c r="TTE55" s="464"/>
      <c r="TTF55" s="464"/>
      <c r="TTG55" s="225"/>
      <c r="TTH55" s="226"/>
      <c r="TTI55" s="227"/>
      <c r="TTJ55" s="223"/>
      <c r="TTK55" s="224"/>
      <c r="TTL55" s="464"/>
      <c r="TTM55" s="464"/>
      <c r="TTN55" s="464"/>
      <c r="TTO55" s="225"/>
      <c r="TTP55" s="226"/>
      <c r="TTQ55" s="227"/>
      <c r="TTR55" s="223"/>
      <c r="TTS55" s="224"/>
      <c r="TTT55" s="464"/>
      <c r="TTU55" s="464"/>
      <c r="TTV55" s="464"/>
      <c r="TTW55" s="225"/>
      <c r="TTX55" s="226"/>
      <c r="TTY55" s="227"/>
      <c r="TTZ55" s="223"/>
      <c r="TUA55" s="224"/>
      <c r="TUB55" s="464"/>
      <c r="TUC55" s="464"/>
      <c r="TUD55" s="464"/>
      <c r="TUE55" s="225"/>
      <c r="TUF55" s="226"/>
      <c r="TUG55" s="227"/>
      <c r="TUH55" s="223"/>
      <c r="TUI55" s="224"/>
      <c r="TUJ55" s="464"/>
      <c r="TUK55" s="464"/>
      <c r="TUL55" s="464"/>
      <c r="TUM55" s="225"/>
      <c r="TUN55" s="226"/>
      <c r="TUO55" s="227"/>
      <c r="TUP55" s="223"/>
      <c r="TUQ55" s="224"/>
      <c r="TUR55" s="464"/>
      <c r="TUS55" s="464"/>
      <c r="TUT55" s="464"/>
      <c r="TUU55" s="225"/>
      <c r="TUV55" s="226"/>
      <c r="TUW55" s="227"/>
      <c r="TUX55" s="223"/>
      <c r="TUY55" s="224"/>
      <c r="TUZ55" s="464"/>
      <c r="TVA55" s="464"/>
      <c r="TVB55" s="464"/>
      <c r="TVC55" s="225"/>
      <c r="TVD55" s="226"/>
      <c r="TVE55" s="227"/>
      <c r="TVF55" s="223"/>
      <c r="TVG55" s="224"/>
      <c r="TVH55" s="464"/>
      <c r="TVI55" s="464"/>
      <c r="TVJ55" s="464"/>
      <c r="TVK55" s="225"/>
      <c r="TVL55" s="226"/>
      <c r="TVM55" s="227"/>
      <c r="TVN55" s="223"/>
      <c r="TVO55" s="224"/>
      <c r="TVP55" s="464"/>
      <c r="TVQ55" s="464"/>
      <c r="TVR55" s="464"/>
      <c r="TVS55" s="225"/>
      <c r="TVT55" s="226"/>
      <c r="TVU55" s="227"/>
      <c r="TVV55" s="223"/>
      <c r="TVW55" s="224"/>
      <c r="TVX55" s="464"/>
      <c r="TVY55" s="464"/>
      <c r="TVZ55" s="464"/>
      <c r="TWA55" s="225"/>
      <c r="TWB55" s="226"/>
      <c r="TWC55" s="227"/>
      <c r="TWD55" s="223"/>
      <c r="TWE55" s="224"/>
      <c r="TWF55" s="464"/>
      <c r="TWG55" s="464"/>
      <c r="TWH55" s="464"/>
      <c r="TWI55" s="225"/>
      <c r="TWJ55" s="226"/>
      <c r="TWK55" s="227"/>
      <c r="TWL55" s="223"/>
      <c r="TWM55" s="224"/>
      <c r="TWN55" s="464"/>
      <c r="TWO55" s="464"/>
      <c r="TWP55" s="464"/>
      <c r="TWQ55" s="225"/>
      <c r="TWR55" s="226"/>
      <c r="TWS55" s="227"/>
      <c r="TWT55" s="223"/>
      <c r="TWU55" s="224"/>
      <c r="TWV55" s="464"/>
      <c r="TWW55" s="464"/>
      <c r="TWX55" s="464"/>
      <c r="TWY55" s="225"/>
      <c r="TWZ55" s="226"/>
      <c r="TXA55" s="227"/>
      <c r="TXB55" s="223"/>
      <c r="TXC55" s="224"/>
      <c r="TXD55" s="464"/>
      <c r="TXE55" s="464"/>
      <c r="TXF55" s="464"/>
      <c r="TXG55" s="225"/>
      <c r="TXH55" s="226"/>
      <c r="TXI55" s="227"/>
      <c r="TXJ55" s="223"/>
      <c r="TXK55" s="224"/>
      <c r="TXL55" s="464"/>
      <c r="TXM55" s="464"/>
      <c r="TXN55" s="464"/>
      <c r="TXO55" s="225"/>
      <c r="TXP55" s="226"/>
      <c r="TXQ55" s="227"/>
      <c r="TXR55" s="223"/>
      <c r="TXS55" s="224"/>
      <c r="TXT55" s="464"/>
      <c r="TXU55" s="464"/>
      <c r="TXV55" s="464"/>
      <c r="TXW55" s="225"/>
      <c r="TXX55" s="226"/>
      <c r="TXY55" s="227"/>
      <c r="TXZ55" s="223"/>
      <c r="TYA55" s="224"/>
      <c r="TYB55" s="464"/>
      <c r="TYC55" s="464"/>
      <c r="TYD55" s="464"/>
      <c r="TYE55" s="225"/>
      <c r="TYF55" s="226"/>
      <c r="TYG55" s="227"/>
      <c r="TYH55" s="223"/>
      <c r="TYI55" s="224"/>
      <c r="TYJ55" s="464"/>
      <c r="TYK55" s="464"/>
      <c r="TYL55" s="464"/>
      <c r="TYM55" s="225"/>
      <c r="TYN55" s="226"/>
      <c r="TYO55" s="227"/>
      <c r="TYP55" s="223"/>
      <c r="TYQ55" s="224"/>
      <c r="TYR55" s="464"/>
      <c r="TYS55" s="464"/>
      <c r="TYT55" s="464"/>
      <c r="TYU55" s="225"/>
      <c r="TYV55" s="226"/>
      <c r="TYW55" s="227"/>
      <c r="TYX55" s="223"/>
      <c r="TYY55" s="224"/>
      <c r="TYZ55" s="464"/>
      <c r="TZA55" s="464"/>
      <c r="TZB55" s="464"/>
      <c r="TZC55" s="225"/>
      <c r="TZD55" s="226"/>
      <c r="TZE55" s="227"/>
      <c r="TZF55" s="223"/>
      <c r="TZG55" s="224"/>
      <c r="TZH55" s="464"/>
      <c r="TZI55" s="464"/>
      <c r="TZJ55" s="464"/>
      <c r="TZK55" s="225"/>
      <c r="TZL55" s="226"/>
      <c r="TZM55" s="227"/>
      <c r="TZN55" s="223"/>
      <c r="TZO55" s="224"/>
      <c r="TZP55" s="464"/>
      <c r="TZQ55" s="464"/>
      <c r="TZR55" s="464"/>
      <c r="TZS55" s="225"/>
      <c r="TZT55" s="226"/>
      <c r="TZU55" s="227"/>
      <c r="TZV55" s="223"/>
      <c r="TZW55" s="224"/>
      <c r="TZX55" s="464"/>
      <c r="TZY55" s="464"/>
      <c r="TZZ55" s="464"/>
      <c r="UAA55" s="225"/>
      <c r="UAB55" s="226"/>
      <c r="UAC55" s="227"/>
      <c r="UAD55" s="223"/>
      <c r="UAE55" s="224"/>
      <c r="UAF55" s="464"/>
      <c r="UAG55" s="464"/>
      <c r="UAH55" s="464"/>
      <c r="UAI55" s="225"/>
      <c r="UAJ55" s="226"/>
      <c r="UAK55" s="227"/>
      <c r="UAL55" s="223"/>
      <c r="UAM55" s="224"/>
      <c r="UAN55" s="464"/>
      <c r="UAO55" s="464"/>
      <c r="UAP55" s="464"/>
      <c r="UAQ55" s="225"/>
      <c r="UAR55" s="226"/>
      <c r="UAS55" s="227"/>
      <c r="UAT55" s="223"/>
      <c r="UAU55" s="224"/>
      <c r="UAV55" s="464"/>
      <c r="UAW55" s="464"/>
      <c r="UAX55" s="464"/>
      <c r="UAY55" s="225"/>
      <c r="UAZ55" s="226"/>
      <c r="UBA55" s="227"/>
      <c r="UBB55" s="223"/>
      <c r="UBC55" s="224"/>
      <c r="UBD55" s="464"/>
      <c r="UBE55" s="464"/>
      <c r="UBF55" s="464"/>
      <c r="UBG55" s="225"/>
      <c r="UBH55" s="226"/>
      <c r="UBI55" s="227"/>
      <c r="UBJ55" s="223"/>
      <c r="UBK55" s="224"/>
      <c r="UBL55" s="464"/>
      <c r="UBM55" s="464"/>
      <c r="UBN55" s="464"/>
      <c r="UBO55" s="225"/>
      <c r="UBP55" s="226"/>
      <c r="UBQ55" s="227"/>
      <c r="UBR55" s="223"/>
      <c r="UBS55" s="224"/>
      <c r="UBT55" s="464"/>
      <c r="UBU55" s="464"/>
      <c r="UBV55" s="464"/>
      <c r="UBW55" s="225"/>
      <c r="UBX55" s="226"/>
      <c r="UBY55" s="227"/>
      <c r="UBZ55" s="223"/>
      <c r="UCA55" s="224"/>
      <c r="UCB55" s="464"/>
      <c r="UCC55" s="464"/>
      <c r="UCD55" s="464"/>
      <c r="UCE55" s="225"/>
      <c r="UCF55" s="226"/>
      <c r="UCG55" s="227"/>
      <c r="UCH55" s="223"/>
      <c r="UCI55" s="224"/>
      <c r="UCJ55" s="464"/>
      <c r="UCK55" s="464"/>
      <c r="UCL55" s="464"/>
      <c r="UCM55" s="225"/>
      <c r="UCN55" s="226"/>
      <c r="UCO55" s="227"/>
      <c r="UCP55" s="223"/>
      <c r="UCQ55" s="224"/>
      <c r="UCR55" s="464"/>
      <c r="UCS55" s="464"/>
      <c r="UCT55" s="464"/>
      <c r="UCU55" s="225"/>
      <c r="UCV55" s="226"/>
      <c r="UCW55" s="227"/>
      <c r="UCX55" s="223"/>
      <c r="UCY55" s="224"/>
      <c r="UCZ55" s="464"/>
      <c r="UDA55" s="464"/>
      <c r="UDB55" s="464"/>
      <c r="UDC55" s="225"/>
      <c r="UDD55" s="226"/>
      <c r="UDE55" s="227"/>
      <c r="UDF55" s="223"/>
      <c r="UDG55" s="224"/>
      <c r="UDH55" s="464"/>
      <c r="UDI55" s="464"/>
      <c r="UDJ55" s="464"/>
      <c r="UDK55" s="225"/>
      <c r="UDL55" s="226"/>
      <c r="UDM55" s="227"/>
      <c r="UDN55" s="223"/>
      <c r="UDO55" s="224"/>
      <c r="UDP55" s="464"/>
      <c r="UDQ55" s="464"/>
      <c r="UDR55" s="464"/>
      <c r="UDS55" s="225"/>
      <c r="UDT55" s="226"/>
      <c r="UDU55" s="227"/>
      <c r="UDV55" s="223"/>
      <c r="UDW55" s="224"/>
      <c r="UDX55" s="464"/>
      <c r="UDY55" s="464"/>
      <c r="UDZ55" s="464"/>
      <c r="UEA55" s="225"/>
      <c r="UEB55" s="226"/>
      <c r="UEC55" s="227"/>
      <c r="UED55" s="223"/>
      <c r="UEE55" s="224"/>
      <c r="UEF55" s="464"/>
      <c r="UEG55" s="464"/>
      <c r="UEH55" s="464"/>
      <c r="UEI55" s="225"/>
      <c r="UEJ55" s="226"/>
      <c r="UEK55" s="227"/>
      <c r="UEL55" s="223"/>
      <c r="UEM55" s="224"/>
      <c r="UEN55" s="464"/>
      <c r="UEO55" s="464"/>
      <c r="UEP55" s="464"/>
      <c r="UEQ55" s="225"/>
      <c r="UER55" s="226"/>
      <c r="UES55" s="227"/>
      <c r="UET55" s="223"/>
      <c r="UEU55" s="224"/>
      <c r="UEV55" s="464"/>
      <c r="UEW55" s="464"/>
      <c r="UEX55" s="464"/>
      <c r="UEY55" s="225"/>
      <c r="UEZ55" s="226"/>
      <c r="UFA55" s="227"/>
      <c r="UFB55" s="223"/>
      <c r="UFC55" s="224"/>
      <c r="UFD55" s="464"/>
      <c r="UFE55" s="464"/>
      <c r="UFF55" s="464"/>
      <c r="UFG55" s="225"/>
      <c r="UFH55" s="226"/>
      <c r="UFI55" s="227"/>
      <c r="UFJ55" s="223"/>
      <c r="UFK55" s="224"/>
      <c r="UFL55" s="464"/>
      <c r="UFM55" s="464"/>
      <c r="UFN55" s="464"/>
      <c r="UFO55" s="225"/>
      <c r="UFP55" s="226"/>
      <c r="UFQ55" s="227"/>
      <c r="UFR55" s="223"/>
      <c r="UFS55" s="224"/>
      <c r="UFT55" s="464"/>
      <c r="UFU55" s="464"/>
      <c r="UFV55" s="464"/>
      <c r="UFW55" s="225"/>
      <c r="UFX55" s="226"/>
      <c r="UFY55" s="227"/>
      <c r="UFZ55" s="223"/>
      <c r="UGA55" s="224"/>
      <c r="UGB55" s="464"/>
      <c r="UGC55" s="464"/>
      <c r="UGD55" s="464"/>
      <c r="UGE55" s="225"/>
      <c r="UGF55" s="226"/>
      <c r="UGG55" s="227"/>
      <c r="UGH55" s="223"/>
      <c r="UGI55" s="224"/>
      <c r="UGJ55" s="464"/>
      <c r="UGK55" s="464"/>
      <c r="UGL55" s="464"/>
      <c r="UGM55" s="225"/>
      <c r="UGN55" s="226"/>
      <c r="UGO55" s="227"/>
      <c r="UGP55" s="223"/>
      <c r="UGQ55" s="224"/>
      <c r="UGR55" s="464"/>
      <c r="UGS55" s="464"/>
      <c r="UGT55" s="464"/>
      <c r="UGU55" s="225"/>
      <c r="UGV55" s="226"/>
      <c r="UGW55" s="227"/>
      <c r="UGX55" s="223"/>
      <c r="UGY55" s="224"/>
      <c r="UGZ55" s="464"/>
      <c r="UHA55" s="464"/>
      <c r="UHB55" s="464"/>
      <c r="UHC55" s="225"/>
      <c r="UHD55" s="226"/>
      <c r="UHE55" s="227"/>
      <c r="UHF55" s="223"/>
      <c r="UHG55" s="224"/>
      <c r="UHH55" s="464"/>
      <c r="UHI55" s="464"/>
      <c r="UHJ55" s="464"/>
      <c r="UHK55" s="225"/>
      <c r="UHL55" s="226"/>
      <c r="UHM55" s="227"/>
      <c r="UHN55" s="223"/>
      <c r="UHO55" s="224"/>
      <c r="UHP55" s="464"/>
      <c r="UHQ55" s="464"/>
      <c r="UHR55" s="464"/>
      <c r="UHS55" s="225"/>
      <c r="UHT55" s="226"/>
      <c r="UHU55" s="227"/>
      <c r="UHV55" s="223"/>
      <c r="UHW55" s="224"/>
      <c r="UHX55" s="464"/>
      <c r="UHY55" s="464"/>
      <c r="UHZ55" s="464"/>
      <c r="UIA55" s="225"/>
      <c r="UIB55" s="226"/>
      <c r="UIC55" s="227"/>
      <c r="UID55" s="223"/>
      <c r="UIE55" s="224"/>
      <c r="UIF55" s="464"/>
      <c r="UIG55" s="464"/>
      <c r="UIH55" s="464"/>
      <c r="UII55" s="225"/>
      <c r="UIJ55" s="226"/>
      <c r="UIK55" s="227"/>
      <c r="UIL55" s="223"/>
      <c r="UIM55" s="224"/>
      <c r="UIN55" s="464"/>
      <c r="UIO55" s="464"/>
      <c r="UIP55" s="464"/>
      <c r="UIQ55" s="225"/>
      <c r="UIR55" s="226"/>
      <c r="UIS55" s="227"/>
      <c r="UIT55" s="223"/>
      <c r="UIU55" s="224"/>
      <c r="UIV55" s="464"/>
      <c r="UIW55" s="464"/>
      <c r="UIX55" s="464"/>
      <c r="UIY55" s="225"/>
      <c r="UIZ55" s="226"/>
      <c r="UJA55" s="227"/>
      <c r="UJB55" s="223"/>
      <c r="UJC55" s="224"/>
      <c r="UJD55" s="464"/>
      <c r="UJE55" s="464"/>
      <c r="UJF55" s="464"/>
      <c r="UJG55" s="225"/>
      <c r="UJH55" s="226"/>
      <c r="UJI55" s="227"/>
      <c r="UJJ55" s="223"/>
      <c r="UJK55" s="224"/>
      <c r="UJL55" s="464"/>
      <c r="UJM55" s="464"/>
      <c r="UJN55" s="464"/>
      <c r="UJO55" s="225"/>
      <c r="UJP55" s="226"/>
      <c r="UJQ55" s="227"/>
      <c r="UJR55" s="223"/>
      <c r="UJS55" s="224"/>
      <c r="UJT55" s="464"/>
      <c r="UJU55" s="464"/>
      <c r="UJV55" s="464"/>
      <c r="UJW55" s="225"/>
      <c r="UJX55" s="226"/>
      <c r="UJY55" s="227"/>
      <c r="UJZ55" s="223"/>
      <c r="UKA55" s="224"/>
      <c r="UKB55" s="464"/>
      <c r="UKC55" s="464"/>
      <c r="UKD55" s="464"/>
      <c r="UKE55" s="225"/>
      <c r="UKF55" s="226"/>
      <c r="UKG55" s="227"/>
      <c r="UKH55" s="223"/>
      <c r="UKI55" s="224"/>
      <c r="UKJ55" s="464"/>
      <c r="UKK55" s="464"/>
      <c r="UKL55" s="464"/>
      <c r="UKM55" s="225"/>
      <c r="UKN55" s="226"/>
      <c r="UKO55" s="227"/>
      <c r="UKP55" s="223"/>
      <c r="UKQ55" s="224"/>
      <c r="UKR55" s="464"/>
      <c r="UKS55" s="464"/>
      <c r="UKT55" s="464"/>
      <c r="UKU55" s="225"/>
      <c r="UKV55" s="226"/>
      <c r="UKW55" s="227"/>
      <c r="UKX55" s="223"/>
      <c r="UKY55" s="224"/>
      <c r="UKZ55" s="464"/>
      <c r="ULA55" s="464"/>
      <c r="ULB55" s="464"/>
      <c r="ULC55" s="225"/>
      <c r="ULD55" s="226"/>
      <c r="ULE55" s="227"/>
      <c r="ULF55" s="223"/>
      <c r="ULG55" s="224"/>
      <c r="ULH55" s="464"/>
      <c r="ULI55" s="464"/>
      <c r="ULJ55" s="464"/>
      <c r="ULK55" s="225"/>
      <c r="ULL55" s="226"/>
      <c r="ULM55" s="227"/>
      <c r="ULN55" s="223"/>
      <c r="ULO55" s="224"/>
      <c r="ULP55" s="464"/>
      <c r="ULQ55" s="464"/>
      <c r="ULR55" s="464"/>
      <c r="ULS55" s="225"/>
      <c r="ULT55" s="226"/>
      <c r="ULU55" s="227"/>
      <c r="ULV55" s="223"/>
      <c r="ULW55" s="224"/>
      <c r="ULX55" s="464"/>
      <c r="ULY55" s="464"/>
      <c r="ULZ55" s="464"/>
      <c r="UMA55" s="225"/>
      <c r="UMB55" s="226"/>
      <c r="UMC55" s="227"/>
      <c r="UMD55" s="223"/>
      <c r="UME55" s="224"/>
      <c r="UMF55" s="464"/>
      <c r="UMG55" s="464"/>
      <c r="UMH55" s="464"/>
      <c r="UMI55" s="225"/>
      <c r="UMJ55" s="226"/>
      <c r="UMK55" s="227"/>
      <c r="UML55" s="223"/>
      <c r="UMM55" s="224"/>
      <c r="UMN55" s="464"/>
      <c r="UMO55" s="464"/>
      <c r="UMP55" s="464"/>
      <c r="UMQ55" s="225"/>
      <c r="UMR55" s="226"/>
      <c r="UMS55" s="227"/>
      <c r="UMT55" s="223"/>
      <c r="UMU55" s="224"/>
      <c r="UMV55" s="464"/>
      <c r="UMW55" s="464"/>
      <c r="UMX55" s="464"/>
      <c r="UMY55" s="225"/>
      <c r="UMZ55" s="226"/>
      <c r="UNA55" s="227"/>
      <c r="UNB55" s="223"/>
      <c r="UNC55" s="224"/>
      <c r="UND55" s="464"/>
      <c r="UNE55" s="464"/>
      <c r="UNF55" s="464"/>
      <c r="UNG55" s="225"/>
      <c r="UNH55" s="226"/>
      <c r="UNI55" s="227"/>
      <c r="UNJ55" s="223"/>
      <c r="UNK55" s="224"/>
      <c r="UNL55" s="464"/>
      <c r="UNM55" s="464"/>
      <c r="UNN55" s="464"/>
      <c r="UNO55" s="225"/>
      <c r="UNP55" s="226"/>
      <c r="UNQ55" s="227"/>
      <c r="UNR55" s="223"/>
      <c r="UNS55" s="224"/>
      <c r="UNT55" s="464"/>
      <c r="UNU55" s="464"/>
      <c r="UNV55" s="464"/>
      <c r="UNW55" s="225"/>
      <c r="UNX55" s="226"/>
      <c r="UNY55" s="227"/>
      <c r="UNZ55" s="223"/>
      <c r="UOA55" s="224"/>
      <c r="UOB55" s="464"/>
      <c r="UOC55" s="464"/>
      <c r="UOD55" s="464"/>
      <c r="UOE55" s="225"/>
      <c r="UOF55" s="226"/>
      <c r="UOG55" s="227"/>
      <c r="UOH55" s="223"/>
      <c r="UOI55" s="224"/>
      <c r="UOJ55" s="464"/>
      <c r="UOK55" s="464"/>
      <c r="UOL55" s="464"/>
      <c r="UOM55" s="225"/>
      <c r="UON55" s="226"/>
      <c r="UOO55" s="227"/>
      <c r="UOP55" s="223"/>
      <c r="UOQ55" s="224"/>
      <c r="UOR55" s="464"/>
      <c r="UOS55" s="464"/>
      <c r="UOT55" s="464"/>
      <c r="UOU55" s="225"/>
      <c r="UOV55" s="226"/>
      <c r="UOW55" s="227"/>
      <c r="UOX55" s="223"/>
      <c r="UOY55" s="224"/>
      <c r="UOZ55" s="464"/>
      <c r="UPA55" s="464"/>
      <c r="UPB55" s="464"/>
      <c r="UPC55" s="225"/>
      <c r="UPD55" s="226"/>
      <c r="UPE55" s="227"/>
      <c r="UPF55" s="223"/>
      <c r="UPG55" s="224"/>
      <c r="UPH55" s="464"/>
      <c r="UPI55" s="464"/>
      <c r="UPJ55" s="464"/>
      <c r="UPK55" s="225"/>
      <c r="UPL55" s="226"/>
      <c r="UPM55" s="227"/>
      <c r="UPN55" s="223"/>
      <c r="UPO55" s="224"/>
      <c r="UPP55" s="464"/>
      <c r="UPQ55" s="464"/>
      <c r="UPR55" s="464"/>
      <c r="UPS55" s="225"/>
      <c r="UPT55" s="226"/>
      <c r="UPU55" s="227"/>
      <c r="UPV55" s="223"/>
      <c r="UPW55" s="224"/>
      <c r="UPX55" s="464"/>
      <c r="UPY55" s="464"/>
      <c r="UPZ55" s="464"/>
      <c r="UQA55" s="225"/>
      <c r="UQB55" s="226"/>
      <c r="UQC55" s="227"/>
      <c r="UQD55" s="223"/>
      <c r="UQE55" s="224"/>
      <c r="UQF55" s="464"/>
      <c r="UQG55" s="464"/>
      <c r="UQH55" s="464"/>
      <c r="UQI55" s="225"/>
      <c r="UQJ55" s="226"/>
      <c r="UQK55" s="227"/>
      <c r="UQL55" s="223"/>
      <c r="UQM55" s="224"/>
      <c r="UQN55" s="464"/>
      <c r="UQO55" s="464"/>
      <c r="UQP55" s="464"/>
      <c r="UQQ55" s="225"/>
      <c r="UQR55" s="226"/>
      <c r="UQS55" s="227"/>
      <c r="UQT55" s="223"/>
      <c r="UQU55" s="224"/>
      <c r="UQV55" s="464"/>
      <c r="UQW55" s="464"/>
      <c r="UQX55" s="464"/>
      <c r="UQY55" s="225"/>
      <c r="UQZ55" s="226"/>
      <c r="URA55" s="227"/>
      <c r="URB55" s="223"/>
      <c r="URC55" s="224"/>
      <c r="URD55" s="464"/>
      <c r="URE55" s="464"/>
      <c r="URF55" s="464"/>
      <c r="URG55" s="225"/>
      <c r="URH55" s="226"/>
      <c r="URI55" s="227"/>
      <c r="URJ55" s="223"/>
      <c r="URK55" s="224"/>
      <c r="URL55" s="464"/>
      <c r="URM55" s="464"/>
      <c r="URN55" s="464"/>
      <c r="URO55" s="225"/>
      <c r="URP55" s="226"/>
      <c r="URQ55" s="227"/>
      <c r="URR55" s="223"/>
      <c r="URS55" s="224"/>
      <c r="URT55" s="464"/>
      <c r="URU55" s="464"/>
      <c r="URV55" s="464"/>
      <c r="URW55" s="225"/>
      <c r="URX55" s="226"/>
      <c r="URY55" s="227"/>
      <c r="URZ55" s="223"/>
      <c r="USA55" s="224"/>
      <c r="USB55" s="464"/>
      <c r="USC55" s="464"/>
      <c r="USD55" s="464"/>
      <c r="USE55" s="225"/>
      <c r="USF55" s="226"/>
      <c r="USG55" s="227"/>
      <c r="USH55" s="223"/>
      <c r="USI55" s="224"/>
      <c r="USJ55" s="464"/>
      <c r="USK55" s="464"/>
      <c r="USL55" s="464"/>
      <c r="USM55" s="225"/>
      <c r="USN55" s="226"/>
      <c r="USO55" s="227"/>
      <c r="USP55" s="223"/>
      <c r="USQ55" s="224"/>
      <c r="USR55" s="464"/>
      <c r="USS55" s="464"/>
      <c r="UST55" s="464"/>
      <c r="USU55" s="225"/>
      <c r="USV55" s="226"/>
      <c r="USW55" s="227"/>
      <c r="USX55" s="223"/>
      <c r="USY55" s="224"/>
      <c r="USZ55" s="464"/>
      <c r="UTA55" s="464"/>
      <c r="UTB55" s="464"/>
      <c r="UTC55" s="225"/>
      <c r="UTD55" s="226"/>
      <c r="UTE55" s="227"/>
      <c r="UTF55" s="223"/>
      <c r="UTG55" s="224"/>
      <c r="UTH55" s="464"/>
      <c r="UTI55" s="464"/>
      <c r="UTJ55" s="464"/>
      <c r="UTK55" s="225"/>
      <c r="UTL55" s="226"/>
      <c r="UTM55" s="227"/>
      <c r="UTN55" s="223"/>
      <c r="UTO55" s="224"/>
      <c r="UTP55" s="464"/>
      <c r="UTQ55" s="464"/>
      <c r="UTR55" s="464"/>
      <c r="UTS55" s="225"/>
      <c r="UTT55" s="226"/>
      <c r="UTU55" s="227"/>
      <c r="UTV55" s="223"/>
      <c r="UTW55" s="224"/>
      <c r="UTX55" s="464"/>
      <c r="UTY55" s="464"/>
      <c r="UTZ55" s="464"/>
      <c r="UUA55" s="225"/>
      <c r="UUB55" s="226"/>
      <c r="UUC55" s="227"/>
      <c r="UUD55" s="223"/>
      <c r="UUE55" s="224"/>
      <c r="UUF55" s="464"/>
      <c r="UUG55" s="464"/>
      <c r="UUH55" s="464"/>
      <c r="UUI55" s="225"/>
      <c r="UUJ55" s="226"/>
      <c r="UUK55" s="227"/>
      <c r="UUL55" s="223"/>
      <c r="UUM55" s="224"/>
      <c r="UUN55" s="464"/>
      <c r="UUO55" s="464"/>
      <c r="UUP55" s="464"/>
      <c r="UUQ55" s="225"/>
      <c r="UUR55" s="226"/>
      <c r="UUS55" s="227"/>
      <c r="UUT55" s="223"/>
      <c r="UUU55" s="224"/>
      <c r="UUV55" s="464"/>
      <c r="UUW55" s="464"/>
      <c r="UUX55" s="464"/>
      <c r="UUY55" s="225"/>
      <c r="UUZ55" s="226"/>
      <c r="UVA55" s="227"/>
      <c r="UVB55" s="223"/>
      <c r="UVC55" s="224"/>
      <c r="UVD55" s="464"/>
      <c r="UVE55" s="464"/>
      <c r="UVF55" s="464"/>
      <c r="UVG55" s="225"/>
      <c r="UVH55" s="226"/>
      <c r="UVI55" s="227"/>
      <c r="UVJ55" s="223"/>
      <c r="UVK55" s="224"/>
      <c r="UVL55" s="464"/>
      <c r="UVM55" s="464"/>
      <c r="UVN55" s="464"/>
      <c r="UVO55" s="225"/>
      <c r="UVP55" s="226"/>
      <c r="UVQ55" s="227"/>
      <c r="UVR55" s="223"/>
      <c r="UVS55" s="224"/>
      <c r="UVT55" s="464"/>
      <c r="UVU55" s="464"/>
      <c r="UVV55" s="464"/>
      <c r="UVW55" s="225"/>
      <c r="UVX55" s="226"/>
      <c r="UVY55" s="227"/>
      <c r="UVZ55" s="223"/>
      <c r="UWA55" s="224"/>
      <c r="UWB55" s="464"/>
      <c r="UWC55" s="464"/>
      <c r="UWD55" s="464"/>
      <c r="UWE55" s="225"/>
      <c r="UWF55" s="226"/>
      <c r="UWG55" s="227"/>
      <c r="UWH55" s="223"/>
      <c r="UWI55" s="224"/>
      <c r="UWJ55" s="464"/>
      <c r="UWK55" s="464"/>
      <c r="UWL55" s="464"/>
      <c r="UWM55" s="225"/>
      <c r="UWN55" s="226"/>
      <c r="UWO55" s="227"/>
      <c r="UWP55" s="223"/>
      <c r="UWQ55" s="224"/>
      <c r="UWR55" s="464"/>
      <c r="UWS55" s="464"/>
      <c r="UWT55" s="464"/>
      <c r="UWU55" s="225"/>
      <c r="UWV55" s="226"/>
      <c r="UWW55" s="227"/>
      <c r="UWX55" s="223"/>
      <c r="UWY55" s="224"/>
      <c r="UWZ55" s="464"/>
      <c r="UXA55" s="464"/>
      <c r="UXB55" s="464"/>
      <c r="UXC55" s="225"/>
      <c r="UXD55" s="226"/>
      <c r="UXE55" s="227"/>
      <c r="UXF55" s="223"/>
      <c r="UXG55" s="224"/>
      <c r="UXH55" s="464"/>
      <c r="UXI55" s="464"/>
      <c r="UXJ55" s="464"/>
      <c r="UXK55" s="225"/>
      <c r="UXL55" s="226"/>
      <c r="UXM55" s="227"/>
      <c r="UXN55" s="223"/>
      <c r="UXO55" s="224"/>
      <c r="UXP55" s="464"/>
      <c r="UXQ55" s="464"/>
      <c r="UXR55" s="464"/>
      <c r="UXS55" s="225"/>
      <c r="UXT55" s="226"/>
      <c r="UXU55" s="227"/>
      <c r="UXV55" s="223"/>
      <c r="UXW55" s="224"/>
      <c r="UXX55" s="464"/>
      <c r="UXY55" s="464"/>
      <c r="UXZ55" s="464"/>
      <c r="UYA55" s="225"/>
      <c r="UYB55" s="226"/>
      <c r="UYC55" s="227"/>
      <c r="UYD55" s="223"/>
      <c r="UYE55" s="224"/>
      <c r="UYF55" s="464"/>
      <c r="UYG55" s="464"/>
      <c r="UYH55" s="464"/>
      <c r="UYI55" s="225"/>
      <c r="UYJ55" s="226"/>
      <c r="UYK55" s="227"/>
      <c r="UYL55" s="223"/>
      <c r="UYM55" s="224"/>
      <c r="UYN55" s="464"/>
      <c r="UYO55" s="464"/>
      <c r="UYP55" s="464"/>
      <c r="UYQ55" s="225"/>
      <c r="UYR55" s="226"/>
      <c r="UYS55" s="227"/>
      <c r="UYT55" s="223"/>
      <c r="UYU55" s="224"/>
      <c r="UYV55" s="464"/>
      <c r="UYW55" s="464"/>
      <c r="UYX55" s="464"/>
      <c r="UYY55" s="225"/>
      <c r="UYZ55" s="226"/>
      <c r="UZA55" s="227"/>
      <c r="UZB55" s="223"/>
      <c r="UZC55" s="224"/>
      <c r="UZD55" s="464"/>
      <c r="UZE55" s="464"/>
      <c r="UZF55" s="464"/>
      <c r="UZG55" s="225"/>
      <c r="UZH55" s="226"/>
      <c r="UZI55" s="227"/>
      <c r="UZJ55" s="223"/>
      <c r="UZK55" s="224"/>
      <c r="UZL55" s="464"/>
      <c r="UZM55" s="464"/>
      <c r="UZN55" s="464"/>
      <c r="UZO55" s="225"/>
      <c r="UZP55" s="226"/>
      <c r="UZQ55" s="227"/>
      <c r="UZR55" s="223"/>
      <c r="UZS55" s="224"/>
      <c r="UZT55" s="464"/>
      <c r="UZU55" s="464"/>
      <c r="UZV55" s="464"/>
      <c r="UZW55" s="225"/>
      <c r="UZX55" s="226"/>
      <c r="UZY55" s="227"/>
      <c r="UZZ55" s="223"/>
      <c r="VAA55" s="224"/>
      <c r="VAB55" s="464"/>
      <c r="VAC55" s="464"/>
      <c r="VAD55" s="464"/>
      <c r="VAE55" s="225"/>
      <c r="VAF55" s="226"/>
      <c r="VAG55" s="227"/>
      <c r="VAH55" s="223"/>
      <c r="VAI55" s="224"/>
      <c r="VAJ55" s="464"/>
      <c r="VAK55" s="464"/>
      <c r="VAL55" s="464"/>
      <c r="VAM55" s="225"/>
      <c r="VAN55" s="226"/>
      <c r="VAO55" s="227"/>
      <c r="VAP55" s="223"/>
      <c r="VAQ55" s="224"/>
      <c r="VAR55" s="464"/>
      <c r="VAS55" s="464"/>
      <c r="VAT55" s="464"/>
      <c r="VAU55" s="225"/>
      <c r="VAV55" s="226"/>
      <c r="VAW55" s="227"/>
      <c r="VAX55" s="223"/>
      <c r="VAY55" s="224"/>
      <c r="VAZ55" s="464"/>
      <c r="VBA55" s="464"/>
      <c r="VBB55" s="464"/>
      <c r="VBC55" s="225"/>
      <c r="VBD55" s="226"/>
      <c r="VBE55" s="227"/>
      <c r="VBF55" s="223"/>
      <c r="VBG55" s="224"/>
      <c r="VBH55" s="464"/>
      <c r="VBI55" s="464"/>
      <c r="VBJ55" s="464"/>
      <c r="VBK55" s="225"/>
      <c r="VBL55" s="226"/>
      <c r="VBM55" s="227"/>
      <c r="VBN55" s="223"/>
      <c r="VBO55" s="224"/>
      <c r="VBP55" s="464"/>
      <c r="VBQ55" s="464"/>
      <c r="VBR55" s="464"/>
      <c r="VBS55" s="225"/>
      <c r="VBT55" s="226"/>
      <c r="VBU55" s="227"/>
      <c r="VBV55" s="223"/>
      <c r="VBW55" s="224"/>
      <c r="VBX55" s="464"/>
      <c r="VBY55" s="464"/>
      <c r="VBZ55" s="464"/>
      <c r="VCA55" s="225"/>
      <c r="VCB55" s="226"/>
      <c r="VCC55" s="227"/>
      <c r="VCD55" s="223"/>
      <c r="VCE55" s="224"/>
      <c r="VCF55" s="464"/>
      <c r="VCG55" s="464"/>
      <c r="VCH55" s="464"/>
      <c r="VCI55" s="225"/>
      <c r="VCJ55" s="226"/>
      <c r="VCK55" s="227"/>
      <c r="VCL55" s="223"/>
      <c r="VCM55" s="224"/>
      <c r="VCN55" s="464"/>
      <c r="VCO55" s="464"/>
      <c r="VCP55" s="464"/>
      <c r="VCQ55" s="225"/>
      <c r="VCR55" s="226"/>
      <c r="VCS55" s="227"/>
      <c r="VCT55" s="223"/>
      <c r="VCU55" s="224"/>
      <c r="VCV55" s="464"/>
      <c r="VCW55" s="464"/>
      <c r="VCX55" s="464"/>
      <c r="VCY55" s="225"/>
      <c r="VCZ55" s="226"/>
      <c r="VDA55" s="227"/>
      <c r="VDB55" s="223"/>
      <c r="VDC55" s="224"/>
      <c r="VDD55" s="464"/>
      <c r="VDE55" s="464"/>
      <c r="VDF55" s="464"/>
      <c r="VDG55" s="225"/>
      <c r="VDH55" s="226"/>
      <c r="VDI55" s="227"/>
      <c r="VDJ55" s="223"/>
      <c r="VDK55" s="224"/>
      <c r="VDL55" s="464"/>
      <c r="VDM55" s="464"/>
      <c r="VDN55" s="464"/>
      <c r="VDO55" s="225"/>
      <c r="VDP55" s="226"/>
      <c r="VDQ55" s="227"/>
      <c r="VDR55" s="223"/>
      <c r="VDS55" s="224"/>
      <c r="VDT55" s="464"/>
      <c r="VDU55" s="464"/>
      <c r="VDV55" s="464"/>
      <c r="VDW55" s="225"/>
      <c r="VDX55" s="226"/>
      <c r="VDY55" s="227"/>
      <c r="VDZ55" s="223"/>
      <c r="VEA55" s="224"/>
      <c r="VEB55" s="464"/>
      <c r="VEC55" s="464"/>
      <c r="VED55" s="464"/>
      <c r="VEE55" s="225"/>
      <c r="VEF55" s="226"/>
      <c r="VEG55" s="227"/>
      <c r="VEH55" s="223"/>
      <c r="VEI55" s="224"/>
      <c r="VEJ55" s="464"/>
      <c r="VEK55" s="464"/>
      <c r="VEL55" s="464"/>
      <c r="VEM55" s="225"/>
      <c r="VEN55" s="226"/>
      <c r="VEO55" s="227"/>
      <c r="VEP55" s="223"/>
      <c r="VEQ55" s="224"/>
      <c r="VER55" s="464"/>
      <c r="VES55" s="464"/>
      <c r="VET55" s="464"/>
      <c r="VEU55" s="225"/>
      <c r="VEV55" s="226"/>
      <c r="VEW55" s="227"/>
      <c r="VEX55" s="223"/>
      <c r="VEY55" s="224"/>
      <c r="VEZ55" s="464"/>
      <c r="VFA55" s="464"/>
      <c r="VFB55" s="464"/>
      <c r="VFC55" s="225"/>
      <c r="VFD55" s="226"/>
      <c r="VFE55" s="227"/>
      <c r="VFF55" s="223"/>
      <c r="VFG55" s="224"/>
      <c r="VFH55" s="464"/>
      <c r="VFI55" s="464"/>
      <c r="VFJ55" s="464"/>
      <c r="VFK55" s="225"/>
      <c r="VFL55" s="226"/>
      <c r="VFM55" s="227"/>
      <c r="VFN55" s="223"/>
      <c r="VFO55" s="224"/>
      <c r="VFP55" s="464"/>
      <c r="VFQ55" s="464"/>
      <c r="VFR55" s="464"/>
      <c r="VFS55" s="225"/>
      <c r="VFT55" s="226"/>
      <c r="VFU55" s="227"/>
      <c r="VFV55" s="223"/>
      <c r="VFW55" s="224"/>
      <c r="VFX55" s="464"/>
      <c r="VFY55" s="464"/>
      <c r="VFZ55" s="464"/>
      <c r="VGA55" s="225"/>
      <c r="VGB55" s="226"/>
      <c r="VGC55" s="227"/>
      <c r="VGD55" s="223"/>
      <c r="VGE55" s="224"/>
      <c r="VGF55" s="464"/>
      <c r="VGG55" s="464"/>
      <c r="VGH55" s="464"/>
      <c r="VGI55" s="225"/>
      <c r="VGJ55" s="226"/>
      <c r="VGK55" s="227"/>
      <c r="VGL55" s="223"/>
      <c r="VGM55" s="224"/>
      <c r="VGN55" s="464"/>
      <c r="VGO55" s="464"/>
      <c r="VGP55" s="464"/>
      <c r="VGQ55" s="225"/>
      <c r="VGR55" s="226"/>
      <c r="VGS55" s="227"/>
      <c r="VGT55" s="223"/>
      <c r="VGU55" s="224"/>
      <c r="VGV55" s="464"/>
      <c r="VGW55" s="464"/>
      <c r="VGX55" s="464"/>
      <c r="VGY55" s="225"/>
      <c r="VGZ55" s="226"/>
      <c r="VHA55" s="227"/>
      <c r="VHB55" s="223"/>
      <c r="VHC55" s="224"/>
      <c r="VHD55" s="464"/>
      <c r="VHE55" s="464"/>
      <c r="VHF55" s="464"/>
      <c r="VHG55" s="225"/>
      <c r="VHH55" s="226"/>
      <c r="VHI55" s="227"/>
      <c r="VHJ55" s="223"/>
      <c r="VHK55" s="224"/>
      <c r="VHL55" s="464"/>
      <c r="VHM55" s="464"/>
      <c r="VHN55" s="464"/>
      <c r="VHO55" s="225"/>
      <c r="VHP55" s="226"/>
      <c r="VHQ55" s="227"/>
      <c r="VHR55" s="223"/>
      <c r="VHS55" s="224"/>
      <c r="VHT55" s="464"/>
      <c r="VHU55" s="464"/>
      <c r="VHV55" s="464"/>
      <c r="VHW55" s="225"/>
      <c r="VHX55" s="226"/>
      <c r="VHY55" s="227"/>
      <c r="VHZ55" s="223"/>
      <c r="VIA55" s="224"/>
      <c r="VIB55" s="464"/>
      <c r="VIC55" s="464"/>
      <c r="VID55" s="464"/>
      <c r="VIE55" s="225"/>
      <c r="VIF55" s="226"/>
      <c r="VIG55" s="227"/>
      <c r="VIH55" s="223"/>
      <c r="VII55" s="224"/>
      <c r="VIJ55" s="464"/>
      <c r="VIK55" s="464"/>
      <c r="VIL55" s="464"/>
      <c r="VIM55" s="225"/>
      <c r="VIN55" s="226"/>
      <c r="VIO55" s="227"/>
      <c r="VIP55" s="223"/>
      <c r="VIQ55" s="224"/>
      <c r="VIR55" s="464"/>
      <c r="VIS55" s="464"/>
      <c r="VIT55" s="464"/>
      <c r="VIU55" s="225"/>
      <c r="VIV55" s="226"/>
      <c r="VIW55" s="227"/>
      <c r="VIX55" s="223"/>
      <c r="VIY55" s="224"/>
      <c r="VIZ55" s="464"/>
      <c r="VJA55" s="464"/>
      <c r="VJB55" s="464"/>
      <c r="VJC55" s="225"/>
      <c r="VJD55" s="226"/>
      <c r="VJE55" s="227"/>
      <c r="VJF55" s="223"/>
      <c r="VJG55" s="224"/>
      <c r="VJH55" s="464"/>
      <c r="VJI55" s="464"/>
      <c r="VJJ55" s="464"/>
      <c r="VJK55" s="225"/>
      <c r="VJL55" s="226"/>
      <c r="VJM55" s="227"/>
      <c r="VJN55" s="223"/>
      <c r="VJO55" s="224"/>
      <c r="VJP55" s="464"/>
      <c r="VJQ55" s="464"/>
      <c r="VJR55" s="464"/>
      <c r="VJS55" s="225"/>
      <c r="VJT55" s="226"/>
      <c r="VJU55" s="227"/>
      <c r="VJV55" s="223"/>
      <c r="VJW55" s="224"/>
      <c r="VJX55" s="464"/>
      <c r="VJY55" s="464"/>
      <c r="VJZ55" s="464"/>
      <c r="VKA55" s="225"/>
      <c r="VKB55" s="226"/>
      <c r="VKC55" s="227"/>
      <c r="VKD55" s="223"/>
      <c r="VKE55" s="224"/>
      <c r="VKF55" s="464"/>
      <c r="VKG55" s="464"/>
      <c r="VKH55" s="464"/>
      <c r="VKI55" s="225"/>
      <c r="VKJ55" s="226"/>
      <c r="VKK55" s="227"/>
      <c r="VKL55" s="223"/>
      <c r="VKM55" s="224"/>
      <c r="VKN55" s="464"/>
      <c r="VKO55" s="464"/>
      <c r="VKP55" s="464"/>
      <c r="VKQ55" s="225"/>
      <c r="VKR55" s="226"/>
      <c r="VKS55" s="227"/>
      <c r="VKT55" s="223"/>
      <c r="VKU55" s="224"/>
      <c r="VKV55" s="464"/>
      <c r="VKW55" s="464"/>
      <c r="VKX55" s="464"/>
      <c r="VKY55" s="225"/>
      <c r="VKZ55" s="226"/>
      <c r="VLA55" s="227"/>
      <c r="VLB55" s="223"/>
      <c r="VLC55" s="224"/>
      <c r="VLD55" s="464"/>
      <c r="VLE55" s="464"/>
      <c r="VLF55" s="464"/>
      <c r="VLG55" s="225"/>
      <c r="VLH55" s="226"/>
      <c r="VLI55" s="227"/>
      <c r="VLJ55" s="223"/>
      <c r="VLK55" s="224"/>
      <c r="VLL55" s="464"/>
      <c r="VLM55" s="464"/>
      <c r="VLN55" s="464"/>
      <c r="VLO55" s="225"/>
      <c r="VLP55" s="226"/>
      <c r="VLQ55" s="227"/>
      <c r="VLR55" s="223"/>
      <c r="VLS55" s="224"/>
      <c r="VLT55" s="464"/>
      <c r="VLU55" s="464"/>
      <c r="VLV55" s="464"/>
      <c r="VLW55" s="225"/>
      <c r="VLX55" s="226"/>
      <c r="VLY55" s="227"/>
      <c r="VLZ55" s="223"/>
      <c r="VMA55" s="224"/>
      <c r="VMB55" s="464"/>
      <c r="VMC55" s="464"/>
      <c r="VMD55" s="464"/>
      <c r="VME55" s="225"/>
      <c r="VMF55" s="226"/>
      <c r="VMG55" s="227"/>
      <c r="VMH55" s="223"/>
      <c r="VMI55" s="224"/>
      <c r="VMJ55" s="464"/>
      <c r="VMK55" s="464"/>
      <c r="VML55" s="464"/>
      <c r="VMM55" s="225"/>
      <c r="VMN55" s="226"/>
      <c r="VMO55" s="227"/>
      <c r="VMP55" s="223"/>
      <c r="VMQ55" s="224"/>
      <c r="VMR55" s="464"/>
      <c r="VMS55" s="464"/>
      <c r="VMT55" s="464"/>
      <c r="VMU55" s="225"/>
      <c r="VMV55" s="226"/>
      <c r="VMW55" s="227"/>
      <c r="VMX55" s="223"/>
      <c r="VMY55" s="224"/>
      <c r="VMZ55" s="464"/>
      <c r="VNA55" s="464"/>
      <c r="VNB55" s="464"/>
      <c r="VNC55" s="225"/>
      <c r="VND55" s="226"/>
      <c r="VNE55" s="227"/>
      <c r="VNF55" s="223"/>
      <c r="VNG55" s="224"/>
      <c r="VNH55" s="464"/>
      <c r="VNI55" s="464"/>
      <c r="VNJ55" s="464"/>
      <c r="VNK55" s="225"/>
      <c r="VNL55" s="226"/>
      <c r="VNM55" s="227"/>
      <c r="VNN55" s="223"/>
      <c r="VNO55" s="224"/>
      <c r="VNP55" s="464"/>
      <c r="VNQ55" s="464"/>
      <c r="VNR55" s="464"/>
      <c r="VNS55" s="225"/>
      <c r="VNT55" s="226"/>
      <c r="VNU55" s="227"/>
      <c r="VNV55" s="223"/>
      <c r="VNW55" s="224"/>
      <c r="VNX55" s="464"/>
      <c r="VNY55" s="464"/>
      <c r="VNZ55" s="464"/>
      <c r="VOA55" s="225"/>
      <c r="VOB55" s="226"/>
      <c r="VOC55" s="227"/>
      <c r="VOD55" s="223"/>
      <c r="VOE55" s="224"/>
      <c r="VOF55" s="464"/>
      <c r="VOG55" s="464"/>
      <c r="VOH55" s="464"/>
      <c r="VOI55" s="225"/>
      <c r="VOJ55" s="226"/>
      <c r="VOK55" s="227"/>
      <c r="VOL55" s="223"/>
      <c r="VOM55" s="224"/>
      <c r="VON55" s="464"/>
      <c r="VOO55" s="464"/>
      <c r="VOP55" s="464"/>
      <c r="VOQ55" s="225"/>
      <c r="VOR55" s="226"/>
      <c r="VOS55" s="227"/>
      <c r="VOT55" s="223"/>
      <c r="VOU55" s="224"/>
      <c r="VOV55" s="464"/>
      <c r="VOW55" s="464"/>
      <c r="VOX55" s="464"/>
      <c r="VOY55" s="225"/>
      <c r="VOZ55" s="226"/>
      <c r="VPA55" s="227"/>
      <c r="VPB55" s="223"/>
      <c r="VPC55" s="224"/>
      <c r="VPD55" s="464"/>
      <c r="VPE55" s="464"/>
      <c r="VPF55" s="464"/>
      <c r="VPG55" s="225"/>
      <c r="VPH55" s="226"/>
      <c r="VPI55" s="227"/>
      <c r="VPJ55" s="223"/>
      <c r="VPK55" s="224"/>
      <c r="VPL55" s="464"/>
      <c r="VPM55" s="464"/>
      <c r="VPN55" s="464"/>
      <c r="VPO55" s="225"/>
      <c r="VPP55" s="226"/>
      <c r="VPQ55" s="227"/>
      <c r="VPR55" s="223"/>
      <c r="VPS55" s="224"/>
      <c r="VPT55" s="464"/>
      <c r="VPU55" s="464"/>
      <c r="VPV55" s="464"/>
      <c r="VPW55" s="225"/>
      <c r="VPX55" s="226"/>
      <c r="VPY55" s="227"/>
      <c r="VPZ55" s="223"/>
      <c r="VQA55" s="224"/>
      <c r="VQB55" s="464"/>
      <c r="VQC55" s="464"/>
      <c r="VQD55" s="464"/>
      <c r="VQE55" s="225"/>
      <c r="VQF55" s="226"/>
      <c r="VQG55" s="227"/>
      <c r="VQH55" s="223"/>
      <c r="VQI55" s="224"/>
      <c r="VQJ55" s="464"/>
      <c r="VQK55" s="464"/>
      <c r="VQL55" s="464"/>
      <c r="VQM55" s="225"/>
      <c r="VQN55" s="226"/>
      <c r="VQO55" s="227"/>
      <c r="VQP55" s="223"/>
      <c r="VQQ55" s="224"/>
      <c r="VQR55" s="464"/>
      <c r="VQS55" s="464"/>
      <c r="VQT55" s="464"/>
      <c r="VQU55" s="225"/>
      <c r="VQV55" s="226"/>
      <c r="VQW55" s="227"/>
      <c r="VQX55" s="223"/>
      <c r="VQY55" s="224"/>
      <c r="VQZ55" s="464"/>
      <c r="VRA55" s="464"/>
      <c r="VRB55" s="464"/>
      <c r="VRC55" s="225"/>
      <c r="VRD55" s="226"/>
      <c r="VRE55" s="227"/>
      <c r="VRF55" s="223"/>
      <c r="VRG55" s="224"/>
      <c r="VRH55" s="464"/>
      <c r="VRI55" s="464"/>
      <c r="VRJ55" s="464"/>
      <c r="VRK55" s="225"/>
      <c r="VRL55" s="226"/>
      <c r="VRM55" s="227"/>
      <c r="VRN55" s="223"/>
      <c r="VRO55" s="224"/>
      <c r="VRP55" s="464"/>
      <c r="VRQ55" s="464"/>
      <c r="VRR55" s="464"/>
      <c r="VRS55" s="225"/>
      <c r="VRT55" s="226"/>
      <c r="VRU55" s="227"/>
      <c r="VRV55" s="223"/>
      <c r="VRW55" s="224"/>
      <c r="VRX55" s="464"/>
      <c r="VRY55" s="464"/>
      <c r="VRZ55" s="464"/>
      <c r="VSA55" s="225"/>
      <c r="VSB55" s="226"/>
      <c r="VSC55" s="227"/>
      <c r="VSD55" s="223"/>
      <c r="VSE55" s="224"/>
      <c r="VSF55" s="464"/>
      <c r="VSG55" s="464"/>
      <c r="VSH55" s="464"/>
      <c r="VSI55" s="225"/>
      <c r="VSJ55" s="226"/>
      <c r="VSK55" s="227"/>
      <c r="VSL55" s="223"/>
      <c r="VSM55" s="224"/>
      <c r="VSN55" s="464"/>
      <c r="VSO55" s="464"/>
      <c r="VSP55" s="464"/>
      <c r="VSQ55" s="225"/>
      <c r="VSR55" s="226"/>
      <c r="VSS55" s="227"/>
      <c r="VST55" s="223"/>
      <c r="VSU55" s="224"/>
      <c r="VSV55" s="464"/>
      <c r="VSW55" s="464"/>
      <c r="VSX55" s="464"/>
      <c r="VSY55" s="225"/>
      <c r="VSZ55" s="226"/>
      <c r="VTA55" s="227"/>
      <c r="VTB55" s="223"/>
      <c r="VTC55" s="224"/>
      <c r="VTD55" s="464"/>
      <c r="VTE55" s="464"/>
      <c r="VTF55" s="464"/>
      <c r="VTG55" s="225"/>
      <c r="VTH55" s="226"/>
      <c r="VTI55" s="227"/>
      <c r="VTJ55" s="223"/>
      <c r="VTK55" s="224"/>
      <c r="VTL55" s="464"/>
      <c r="VTM55" s="464"/>
      <c r="VTN55" s="464"/>
      <c r="VTO55" s="225"/>
      <c r="VTP55" s="226"/>
      <c r="VTQ55" s="227"/>
      <c r="VTR55" s="223"/>
      <c r="VTS55" s="224"/>
      <c r="VTT55" s="464"/>
      <c r="VTU55" s="464"/>
      <c r="VTV55" s="464"/>
      <c r="VTW55" s="225"/>
      <c r="VTX55" s="226"/>
      <c r="VTY55" s="227"/>
      <c r="VTZ55" s="223"/>
      <c r="VUA55" s="224"/>
      <c r="VUB55" s="464"/>
      <c r="VUC55" s="464"/>
      <c r="VUD55" s="464"/>
      <c r="VUE55" s="225"/>
      <c r="VUF55" s="226"/>
      <c r="VUG55" s="227"/>
      <c r="VUH55" s="223"/>
      <c r="VUI55" s="224"/>
      <c r="VUJ55" s="464"/>
      <c r="VUK55" s="464"/>
      <c r="VUL55" s="464"/>
      <c r="VUM55" s="225"/>
      <c r="VUN55" s="226"/>
      <c r="VUO55" s="227"/>
      <c r="VUP55" s="223"/>
      <c r="VUQ55" s="224"/>
      <c r="VUR55" s="464"/>
      <c r="VUS55" s="464"/>
      <c r="VUT55" s="464"/>
      <c r="VUU55" s="225"/>
      <c r="VUV55" s="226"/>
      <c r="VUW55" s="227"/>
      <c r="VUX55" s="223"/>
      <c r="VUY55" s="224"/>
      <c r="VUZ55" s="464"/>
      <c r="VVA55" s="464"/>
      <c r="VVB55" s="464"/>
      <c r="VVC55" s="225"/>
      <c r="VVD55" s="226"/>
      <c r="VVE55" s="227"/>
      <c r="VVF55" s="223"/>
      <c r="VVG55" s="224"/>
      <c r="VVH55" s="464"/>
      <c r="VVI55" s="464"/>
      <c r="VVJ55" s="464"/>
      <c r="VVK55" s="225"/>
      <c r="VVL55" s="226"/>
      <c r="VVM55" s="227"/>
      <c r="VVN55" s="223"/>
      <c r="VVO55" s="224"/>
      <c r="VVP55" s="464"/>
      <c r="VVQ55" s="464"/>
      <c r="VVR55" s="464"/>
      <c r="VVS55" s="225"/>
      <c r="VVT55" s="226"/>
      <c r="VVU55" s="227"/>
      <c r="VVV55" s="223"/>
      <c r="VVW55" s="224"/>
      <c r="VVX55" s="464"/>
      <c r="VVY55" s="464"/>
      <c r="VVZ55" s="464"/>
      <c r="VWA55" s="225"/>
      <c r="VWB55" s="226"/>
      <c r="VWC55" s="227"/>
      <c r="VWD55" s="223"/>
      <c r="VWE55" s="224"/>
      <c r="VWF55" s="464"/>
      <c r="VWG55" s="464"/>
      <c r="VWH55" s="464"/>
      <c r="VWI55" s="225"/>
      <c r="VWJ55" s="226"/>
      <c r="VWK55" s="227"/>
      <c r="VWL55" s="223"/>
      <c r="VWM55" s="224"/>
      <c r="VWN55" s="464"/>
      <c r="VWO55" s="464"/>
      <c r="VWP55" s="464"/>
      <c r="VWQ55" s="225"/>
      <c r="VWR55" s="226"/>
      <c r="VWS55" s="227"/>
      <c r="VWT55" s="223"/>
      <c r="VWU55" s="224"/>
      <c r="VWV55" s="464"/>
      <c r="VWW55" s="464"/>
      <c r="VWX55" s="464"/>
      <c r="VWY55" s="225"/>
      <c r="VWZ55" s="226"/>
      <c r="VXA55" s="227"/>
      <c r="VXB55" s="223"/>
      <c r="VXC55" s="224"/>
      <c r="VXD55" s="464"/>
      <c r="VXE55" s="464"/>
      <c r="VXF55" s="464"/>
      <c r="VXG55" s="225"/>
      <c r="VXH55" s="226"/>
      <c r="VXI55" s="227"/>
      <c r="VXJ55" s="223"/>
      <c r="VXK55" s="224"/>
      <c r="VXL55" s="464"/>
      <c r="VXM55" s="464"/>
      <c r="VXN55" s="464"/>
      <c r="VXO55" s="225"/>
      <c r="VXP55" s="226"/>
      <c r="VXQ55" s="227"/>
      <c r="VXR55" s="223"/>
      <c r="VXS55" s="224"/>
      <c r="VXT55" s="464"/>
      <c r="VXU55" s="464"/>
      <c r="VXV55" s="464"/>
      <c r="VXW55" s="225"/>
      <c r="VXX55" s="226"/>
      <c r="VXY55" s="227"/>
      <c r="VXZ55" s="223"/>
      <c r="VYA55" s="224"/>
      <c r="VYB55" s="464"/>
      <c r="VYC55" s="464"/>
      <c r="VYD55" s="464"/>
      <c r="VYE55" s="225"/>
      <c r="VYF55" s="226"/>
      <c r="VYG55" s="227"/>
      <c r="VYH55" s="223"/>
      <c r="VYI55" s="224"/>
      <c r="VYJ55" s="464"/>
      <c r="VYK55" s="464"/>
      <c r="VYL55" s="464"/>
      <c r="VYM55" s="225"/>
      <c r="VYN55" s="226"/>
      <c r="VYO55" s="227"/>
      <c r="VYP55" s="223"/>
      <c r="VYQ55" s="224"/>
      <c r="VYR55" s="464"/>
      <c r="VYS55" s="464"/>
      <c r="VYT55" s="464"/>
      <c r="VYU55" s="225"/>
      <c r="VYV55" s="226"/>
      <c r="VYW55" s="227"/>
      <c r="VYX55" s="223"/>
      <c r="VYY55" s="224"/>
      <c r="VYZ55" s="464"/>
      <c r="VZA55" s="464"/>
      <c r="VZB55" s="464"/>
      <c r="VZC55" s="225"/>
      <c r="VZD55" s="226"/>
      <c r="VZE55" s="227"/>
      <c r="VZF55" s="223"/>
      <c r="VZG55" s="224"/>
      <c r="VZH55" s="464"/>
      <c r="VZI55" s="464"/>
      <c r="VZJ55" s="464"/>
      <c r="VZK55" s="225"/>
      <c r="VZL55" s="226"/>
      <c r="VZM55" s="227"/>
      <c r="VZN55" s="223"/>
      <c r="VZO55" s="224"/>
      <c r="VZP55" s="464"/>
      <c r="VZQ55" s="464"/>
      <c r="VZR55" s="464"/>
      <c r="VZS55" s="225"/>
      <c r="VZT55" s="226"/>
      <c r="VZU55" s="227"/>
      <c r="VZV55" s="223"/>
      <c r="VZW55" s="224"/>
      <c r="VZX55" s="464"/>
      <c r="VZY55" s="464"/>
      <c r="VZZ55" s="464"/>
      <c r="WAA55" s="225"/>
      <c r="WAB55" s="226"/>
      <c r="WAC55" s="227"/>
      <c r="WAD55" s="223"/>
      <c r="WAE55" s="224"/>
      <c r="WAF55" s="464"/>
      <c r="WAG55" s="464"/>
      <c r="WAH55" s="464"/>
      <c r="WAI55" s="225"/>
      <c r="WAJ55" s="226"/>
      <c r="WAK55" s="227"/>
      <c r="WAL55" s="223"/>
      <c r="WAM55" s="224"/>
      <c r="WAN55" s="464"/>
      <c r="WAO55" s="464"/>
      <c r="WAP55" s="464"/>
      <c r="WAQ55" s="225"/>
      <c r="WAR55" s="226"/>
      <c r="WAS55" s="227"/>
      <c r="WAT55" s="223"/>
      <c r="WAU55" s="224"/>
      <c r="WAV55" s="464"/>
      <c r="WAW55" s="464"/>
      <c r="WAX55" s="464"/>
      <c r="WAY55" s="225"/>
      <c r="WAZ55" s="226"/>
      <c r="WBA55" s="227"/>
      <c r="WBB55" s="223"/>
      <c r="WBC55" s="224"/>
      <c r="WBD55" s="464"/>
      <c r="WBE55" s="464"/>
      <c r="WBF55" s="464"/>
      <c r="WBG55" s="225"/>
      <c r="WBH55" s="226"/>
      <c r="WBI55" s="227"/>
      <c r="WBJ55" s="223"/>
      <c r="WBK55" s="224"/>
      <c r="WBL55" s="464"/>
      <c r="WBM55" s="464"/>
      <c r="WBN55" s="464"/>
      <c r="WBO55" s="225"/>
      <c r="WBP55" s="226"/>
      <c r="WBQ55" s="227"/>
      <c r="WBR55" s="223"/>
      <c r="WBS55" s="224"/>
      <c r="WBT55" s="464"/>
      <c r="WBU55" s="464"/>
      <c r="WBV55" s="464"/>
      <c r="WBW55" s="225"/>
      <c r="WBX55" s="226"/>
      <c r="WBY55" s="227"/>
      <c r="WBZ55" s="223"/>
      <c r="WCA55" s="224"/>
      <c r="WCB55" s="464"/>
      <c r="WCC55" s="464"/>
      <c r="WCD55" s="464"/>
      <c r="WCE55" s="225"/>
      <c r="WCF55" s="226"/>
      <c r="WCG55" s="227"/>
      <c r="WCH55" s="223"/>
      <c r="WCI55" s="224"/>
      <c r="WCJ55" s="464"/>
      <c r="WCK55" s="464"/>
      <c r="WCL55" s="464"/>
      <c r="WCM55" s="225"/>
      <c r="WCN55" s="226"/>
      <c r="WCO55" s="227"/>
      <c r="WCP55" s="223"/>
      <c r="WCQ55" s="224"/>
      <c r="WCR55" s="464"/>
      <c r="WCS55" s="464"/>
      <c r="WCT55" s="464"/>
      <c r="WCU55" s="225"/>
      <c r="WCV55" s="226"/>
      <c r="WCW55" s="227"/>
      <c r="WCX55" s="223"/>
      <c r="WCY55" s="224"/>
      <c r="WCZ55" s="464"/>
      <c r="WDA55" s="464"/>
      <c r="WDB55" s="464"/>
      <c r="WDC55" s="225"/>
      <c r="WDD55" s="226"/>
      <c r="WDE55" s="227"/>
      <c r="WDF55" s="223"/>
      <c r="WDG55" s="224"/>
      <c r="WDH55" s="464"/>
      <c r="WDI55" s="464"/>
      <c r="WDJ55" s="464"/>
      <c r="WDK55" s="225"/>
      <c r="WDL55" s="226"/>
      <c r="WDM55" s="227"/>
      <c r="WDN55" s="223"/>
      <c r="WDO55" s="224"/>
      <c r="WDP55" s="464"/>
      <c r="WDQ55" s="464"/>
      <c r="WDR55" s="464"/>
      <c r="WDS55" s="225"/>
      <c r="WDT55" s="226"/>
      <c r="WDU55" s="227"/>
      <c r="WDV55" s="223"/>
      <c r="WDW55" s="224"/>
      <c r="WDX55" s="464"/>
      <c r="WDY55" s="464"/>
      <c r="WDZ55" s="464"/>
      <c r="WEA55" s="225"/>
      <c r="WEB55" s="226"/>
      <c r="WEC55" s="227"/>
      <c r="WED55" s="223"/>
      <c r="WEE55" s="224"/>
      <c r="WEF55" s="464"/>
      <c r="WEG55" s="464"/>
      <c r="WEH55" s="464"/>
      <c r="WEI55" s="225"/>
      <c r="WEJ55" s="226"/>
      <c r="WEK55" s="227"/>
      <c r="WEL55" s="223"/>
      <c r="WEM55" s="224"/>
      <c r="WEN55" s="464"/>
      <c r="WEO55" s="464"/>
      <c r="WEP55" s="464"/>
      <c r="WEQ55" s="225"/>
      <c r="WER55" s="226"/>
      <c r="WES55" s="227"/>
      <c r="WET55" s="223"/>
      <c r="WEU55" s="224"/>
      <c r="WEV55" s="464"/>
      <c r="WEW55" s="464"/>
      <c r="WEX55" s="464"/>
      <c r="WEY55" s="225"/>
      <c r="WEZ55" s="226"/>
      <c r="WFA55" s="227"/>
      <c r="WFB55" s="223"/>
      <c r="WFC55" s="224"/>
      <c r="WFD55" s="464"/>
      <c r="WFE55" s="464"/>
      <c r="WFF55" s="464"/>
      <c r="WFG55" s="225"/>
      <c r="WFH55" s="226"/>
      <c r="WFI55" s="227"/>
      <c r="WFJ55" s="223"/>
      <c r="WFK55" s="224"/>
      <c r="WFL55" s="464"/>
      <c r="WFM55" s="464"/>
      <c r="WFN55" s="464"/>
      <c r="WFO55" s="225"/>
      <c r="WFP55" s="226"/>
      <c r="WFQ55" s="227"/>
      <c r="WFR55" s="223"/>
      <c r="WFS55" s="224"/>
      <c r="WFT55" s="464"/>
      <c r="WFU55" s="464"/>
      <c r="WFV55" s="464"/>
      <c r="WFW55" s="225"/>
      <c r="WFX55" s="226"/>
      <c r="WFY55" s="227"/>
      <c r="WFZ55" s="223"/>
      <c r="WGA55" s="224"/>
      <c r="WGB55" s="464"/>
      <c r="WGC55" s="464"/>
      <c r="WGD55" s="464"/>
      <c r="WGE55" s="225"/>
      <c r="WGF55" s="226"/>
      <c r="WGG55" s="227"/>
      <c r="WGH55" s="223"/>
      <c r="WGI55" s="224"/>
      <c r="WGJ55" s="464"/>
      <c r="WGK55" s="464"/>
      <c r="WGL55" s="464"/>
      <c r="WGM55" s="225"/>
      <c r="WGN55" s="226"/>
      <c r="WGO55" s="227"/>
      <c r="WGP55" s="223"/>
      <c r="WGQ55" s="224"/>
      <c r="WGR55" s="464"/>
      <c r="WGS55" s="464"/>
      <c r="WGT55" s="464"/>
      <c r="WGU55" s="225"/>
      <c r="WGV55" s="226"/>
      <c r="WGW55" s="227"/>
      <c r="WGX55" s="223"/>
      <c r="WGY55" s="224"/>
      <c r="WGZ55" s="464"/>
      <c r="WHA55" s="464"/>
      <c r="WHB55" s="464"/>
      <c r="WHC55" s="225"/>
      <c r="WHD55" s="226"/>
      <c r="WHE55" s="227"/>
      <c r="WHF55" s="223"/>
      <c r="WHG55" s="224"/>
      <c r="WHH55" s="464"/>
      <c r="WHI55" s="464"/>
      <c r="WHJ55" s="464"/>
      <c r="WHK55" s="225"/>
      <c r="WHL55" s="226"/>
      <c r="WHM55" s="227"/>
      <c r="WHN55" s="223"/>
      <c r="WHO55" s="224"/>
      <c r="WHP55" s="464"/>
      <c r="WHQ55" s="464"/>
      <c r="WHR55" s="464"/>
      <c r="WHS55" s="225"/>
      <c r="WHT55" s="226"/>
      <c r="WHU55" s="227"/>
      <c r="WHV55" s="223"/>
      <c r="WHW55" s="224"/>
      <c r="WHX55" s="464"/>
      <c r="WHY55" s="464"/>
      <c r="WHZ55" s="464"/>
      <c r="WIA55" s="225"/>
      <c r="WIB55" s="226"/>
      <c r="WIC55" s="227"/>
      <c r="WID55" s="223"/>
      <c r="WIE55" s="224"/>
      <c r="WIF55" s="464"/>
      <c r="WIG55" s="464"/>
      <c r="WIH55" s="464"/>
      <c r="WII55" s="225"/>
      <c r="WIJ55" s="226"/>
      <c r="WIK55" s="227"/>
      <c r="WIL55" s="223"/>
      <c r="WIM55" s="224"/>
      <c r="WIN55" s="464"/>
      <c r="WIO55" s="464"/>
      <c r="WIP55" s="464"/>
      <c r="WIQ55" s="225"/>
      <c r="WIR55" s="226"/>
      <c r="WIS55" s="227"/>
      <c r="WIT55" s="223"/>
      <c r="WIU55" s="224"/>
      <c r="WIV55" s="464"/>
      <c r="WIW55" s="464"/>
      <c r="WIX55" s="464"/>
      <c r="WIY55" s="225"/>
      <c r="WIZ55" s="226"/>
      <c r="WJA55" s="227"/>
      <c r="WJB55" s="223"/>
      <c r="WJC55" s="224"/>
      <c r="WJD55" s="464"/>
      <c r="WJE55" s="464"/>
      <c r="WJF55" s="464"/>
      <c r="WJG55" s="225"/>
      <c r="WJH55" s="226"/>
      <c r="WJI55" s="227"/>
      <c r="WJJ55" s="223"/>
      <c r="WJK55" s="224"/>
      <c r="WJL55" s="464"/>
      <c r="WJM55" s="464"/>
      <c r="WJN55" s="464"/>
      <c r="WJO55" s="225"/>
      <c r="WJP55" s="226"/>
      <c r="WJQ55" s="227"/>
      <c r="WJR55" s="223"/>
      <c r="WJS55" s="224"/>
      <c r="WJT55" s="464"/>
      <c r="WJU55" s="464"/>
      <c r="WJV55" s="464"/>
      <c r="WJW55" s="225"/>
      <c r="WJX55" s="226"/>
      <c r="WJY55" s="227"/>
      <c r="WJZ55" s="223"/>
      <c r="WKA55" s="224"/>
      <c r="WKB55" s="464"/>
      <c r="WKC55" s="464"/>
      <c r="WKD55" s="464"/>
      <c r="WKE55" s="225"/>
      <c r="WKF55" s="226"/>
      <c r="WKG55" s="227"/>
      <c r="WKH55" s="223"/>
      <c r="WKI55" s="224"/>
      <c r="WKJ55" s="464"/>
      <c r="WKK55" s="464"/>
      <c r="WKL55" s="464"/>
      <c r="WKM55" s="225"/>
      <c r="WKN55" s="226"/>
      <c r="WKO55" s="227"/>
      <c r="WKP55" s="223"/>
      <c r="WKQ55" s="224"/>
      <c r="WKR55" s="464"/>
      <c r="WKS55" s="464"/>
      <c r="WKT55" s="464"/>
      <c r="WKU55" s="225"/>
      <c r="WKV55" s="226"/>
      <c r="WKW55" s="227"/>
      <c r="WKX55" s="223"/>
      <c r="WKY55" s="224"/>
      <c r="WKZ55" s="464"/>
      <c r="WLA55" s="464"/>
      <c r="WLB55" s="464"/>
      <c r="WLC55" s="225"/>
      <c r="WLD55" s="226"/>
      <c r="WLE55" s="227"/>
      <c r="WLF55" s="223"/>
      <c r="WLG55" s="224"/>
      <c r="WLH55" s="464"/>
      <c r="WLI55" s="464"/>
      <c r="WLJ55" s="464"/>
      <c r="WLK55" s="225"/>
      <c r="WLL55" s="226"/>
      <c r="WLM55" s="227"/>
      <c r="WLN55" s="223"/>
      <c r="WLO55" s="224"/>
      <c r="WLP55" s="464"/>
      <c r="WLQ55" s="464"/>
      <c r="WLR55" s="464"/>
      <c r="WLS55" s="225"/>
      <c r="WLT55" s="226"/>
      <c r="WLU55" s="227"/>
      <c r="WLV55" s="223"/>
      <c r="WLW55" s="224"/>
      <c r="WLX55" s="464"/>
      <c r="WLY55" s="464"/>
      <c r="WLZ55" s="464"/>
      <c r="WMA55" s="225"/>
      <c r="WMB55" s="226"/>
      <c r="WMC55" s="227"/>
      <c r="WMD55" s="223"/>
      <c r="WME55" s="224"/>
      <c r="WMF55" s="464"/>
      <c r="WMG55" s="464"/>
      <c r="WMH55" s="464"/>
      <c r="WMI55" s="225"/>
      <c r="WMJ55" s="226"/>
      <c r="WMK55" s="227"/>
      <c r="WML55" s="223"/>
      <c r="WMM55" s="224"/>
      <c r="WMN55" s="464"/>
      <c r="WMO55" s="464"/>
      <c r="WMP55" s="464"/>
      <c r="WMQ55" s="225"/>
      <c r="WMR55" s="226"/>
      <c r="WMS55" s="227"/>
      <c r="WMT55" s="223"/>
      <c r="WMU55" s="224"/>
      <c r="WMV55" s="464"/>
      <c r="WMW55" s="464"/>
      <c r="WMX55" s="464"/>
      <c r="WMY55" s="225"/>
      <c r="WMZ55" s="226"/>
      <c r="WNA55" s="227"/>
      <c r="WNB55" s="223"/>
      <c r="WNC55" s="224"/>
      <c r="WND55" s="464"/>
      <c r="WNE55" s="464"/>
      <c r="WNF55" s="464"/>
      <c r="WNG55" s="225"/>
      <c r="WNH55" s="226"/>
      <c r="WNI55" s="227"/>
      <c r="WNJ55" s="223"/>
      <c r="WNK55" s="224"/>
      <c r="WNL55" s="464"/>
      <c r="WNM55" s="464"/>
      <c r="WNN55" s="464"/>
      <c r="WNO55" s="225"/>
      <c r="WNP55" s="226"/>
      <c r="WNQ55" s="227"/>
      <c r="WNR55" s="223"/>
      <c r="WNS55" s="224"/>
      <c r="WNT55" s="464"/>
      <c r="WNU55" s="464"/>
      <c r="WNV55" s="464"/>
      <c r="WNW55" s="225"/>
      <c r="WNX55" s="226"/>
      <c r="WNY55" s="227"/>
      <c r="WNZ55" s="223"/>
      <c r="WOA55" s="224"/>
      <c r="WOB55" s="464"/>
      <c r="WOC55" s="464"/>
      <c r="WOD55" s="464"/>
      <c r="WOE55" s="225"/>
      <c r="WOF55" s="226"/>
      <c r="WOG55" s="227"/>
      <c r="WOH55" s="223"/>
      <c r="WOI55" s="224"/>
      <c r="WOJ55" s="464"/>
      <c r="WOK55" s="464"/>
      <c r="WOL55" s="464"/>
      <c r="WOM55" s="225"/>
      <c r="WON55" s="226"/>
      <c r="WOO55" s="227"/>
      <c r="WOP55" s="223"/>
      <c r="WOQ55" s="224"/>
      <c r="WOR55" s="464"/>
      <c r="WOS55" s="464"/>
      <c r="WOT55" s="464"/>
      <c r="WOU55" s="225"/>
      <c r="WOV55" s="226"/>
      <c r="WOW55" s="227"/>
      <c r="WOX55" s="223"/>
      <c r="WOY55" s="224"/>
      <c r="WOZ55" s="464"/>
      <c r="WPA55" s="464"/>
      <c r="WPB55" s="464"/>
      <c r="WPC55" s="225"/>
      <c r="WPD55" s="226"/>
      <c r="WPE55" s="227"/>
      <c r="WPF55" s="223"/>
      <c r="WPG55" s="224"/>
      <c r="WPH55" s="464"/>
      <c r="WPI55" s="464"/>
      <c r="WPJ55" s="464"/>
      <c r="WPK55" s="225"/>
      <c r="WPL55" s="226"/>
      <c r="WPM55" s="227"/>
      <c r="WPN55" s="223"/>
      <c r="WPO55" s="224"/>
      <c r="WPP55" s="464"/>
      <c r="WPQ55" s="464"/>
      <c r="WPR55" s="464"/>
      <c r="WPS55" s="225"/>
      <c r="WPT55" s="226"/>
      <c r="WPU55" s="227"/>
      <c r="WPV55" s="223"/>
      <c r="WPW55" s="224"/>
    </row>
    <row r="56" spans="1:15987">
      <c r="A56" s="202" t="s">
        <v>13727</v>
      </c>
      <c r="B56" s="203" t="s">
        <v>23</v>
      </c>
      <c r="C56" s="203">
        <v>10238</v>
      </c>
      <c r="D56" s="204" t="s">
        <v>13949</v>
      </c>
      <c r="E56" s="205" t="s">
        <v>25</v>
      </c>
      <c r="F56" s="206">
        <v>512.73</v>
      </c>
      <c r="G56" s="214">
        <v>10.02</v>
      </c>
      <c r="H56" s="215">
        <f t="shared" ref="H56:H64" si="2">IFERROR(ROUND($G56*$F56,2),"")</f>
        <v>5137.55</v>
      </c>
    </row>
    <row r="57" spans="1:15987" ht="38.25">
      <c r="A57" s="65" t="s">
        <v>13728</v>
      </c>
      <c r="B57" s="121" t="s">
        <v>546</v>
      </c>
      <c r="C57" s="121">
        <v>3</v>
      </c>
      <c r="D57" s="122" t="s">
        <v>13994</v>
      </c>
      <c r="E57" s="123" t="s">
        <v>13752</v>
      </c>
      <c r="F57" s="124">
        <v>512.73</v>
      </c>
      <c r="G57" s="200">
        <v>86.21</v>
      </c>
      <c r="H57" s="198">
        <f t="shared" si="2"/>
        <v>44202.45</v>
      </c>
    </row>
    <row r="58" spans="1:15987" ht="25.5">
      <c r="A58" s="65" t="s">
        <v>13729</v>
      </c>
      <c r="B58" s="121" t="s">
        <v>23</v>
      </c>
      <c r="C58" s="121">
        <v>120227</v>
      </c>
      <c r="D58" s="122" t="s">
        <v>13964</v>
      </c>
      <c r="E58" s="123" t="s">
        <v>27</v>
      </c>
      <c r="F58" s="124">
        <v>242.28</v>
      </c>
      <c r="G58" s="200">
        <v>47.11</v>
      </c>
      <c r="H58" s="198">
        <f t="shared" si="2"/>
        <v>11413.81</v>
      </c>
    </row>
    <row r="59" spans="1:15987" ht="51">
      <c r="A59" s="65" t="s">
        <v>13730</v>
      </c>
      <c r="B59" s="121" t="s">
        <v>23</v>
      </c>
      <c r="C59" s="121">
        <v>50605</v>
      </c>
      <c r="D59" s="122" t="s">
        <v>13965</v>
      </c>
      <c r="E59" s="123" t="s">
        <v>25</v>
      </c>
      <c r="F59" s="124">
        <v>71.489999999999995</v>
      </c>
      <c r="G59" s="200">
        <v>80.97</v>
      </c>
      <c r="H59" s="198">
        <f t="shared" si="2"/>
        <v>5788.55</v>
      </c>
    </row>
    <row r="60" spans="1:15987" ht="25.5">
      <c r="A60" s="65" t="s">
        <v>13731</v>
      </c>
      <c r="B60" s="121" t="s">
        <v>23</v>
      </c>
      <c r="C60" s="121">
        <v>120101</v>
      </c>
      <c r="D60" s="122" t="s">
        <v>13702</v>
      </c>
      <c r="E60" s="123" t="s">
        <v>25</v>
      </c>
      <c r="F60" s="124">
        <v>142.97999999999999</v>
      </c>
      <c r="G60" s="200">
        <v>7.13</v>
      </c>
      <c r="H60" s="198">
        <f t="shared" si="2"/>
        <v>1019.45</v>
      </c>
    </row>
    <row r="61" spans="1:15987" ht="25.5">
      <c r="A61" s="65" t="s">
        <v>13733</v>
      </c>
      <c r="B61" s="121" t="s">
        <v>23</v>
      </c>
      <c r="C61" s="121">
        <v>120302</v>
      </c>
      <c r="D61" s="122" t="s">
        <v>13703</v>
      </c>
      <c r="E61" s="123" t="s">
        <v>25</v>
      </c>
      <c r="F61" s="124">
        <v>142.97999999999999</v>
      </c>
      <c r="G61" s="200">
        <v>24.7</v>
      </c>
      <c r="H61" s="198">
        <f t="shared" si="2"/>
        <v>3531.61</v>
      </c>
    </row>
    <row r="62" spans="1:15987" ht="25.5">
      <c r="A62" s="65" t="s">
        <v>13985</v>
      </c>
      <c r="B62" s="121" t="s">
        <v>23</v>
      </c>
      <c r="C62" s="121">
        <v>190101</v>
      </c>
      <c r="D62" s="122" t="s">
        <v>13966</v>
      </c>
      <c r="E62" s="123" t="s">
        <v>25</v>
      </c>
      <c r="F62" s="124">
        <v>211.54</v>
      </c>
      <c r="G62" s="200">
        <v>14.27</v>
      </c>
      <c r="H62" s="198">
        <f t="shared" si="2"/>
        <v>3018.68</v>
      </c>
    </row>
    <row r="63" spans="1:15987">
      <c r="A63" s="65" t="s">
        <v>13992</v>
      </c>
      <c r="B63" s="121" t="s">
        <v>23</v>
      </c>
      <c r="C63" s="121">
        <v>10208</v>
      </c>
      <c r="D63" s="122" t="s">
        <v>13967</v>
      </c>
      <c r="E63" s="123" t="s">
        <v>25</v>
      </c>
      <c r="F63" s="124">
        <v>50.22</v>
      </c>
      <c r="G63" s="200">
        <v>10.02</v>
      </c>
      <c r="H63" s="198">
        <f t="shared" si="2"/>
        <v>503.2</v>
      </c>
    </row>
    <row r="64" spans="1:15987" ht="25.5">
      <c r="A64" s="65" t="s">
        <v>13993</v>
      </c>
      <c r="B64" s="121" t="s">
        <v>546</v>
      </c>
      <c r="C64" s="121">
        <v>2</v>
      </c>
      <c r="D64" s="122" t="s">
        <v>14004</v>
      </c>
      <c r="E64" s="123" t="s">
        <v>13752</v>
      </c>
      <c r="F64" s="124">
        <v>50.22</v>
      </c>
      <c r="G64" s="200">
        <v>76.53</v>
      </c>
      <c r="H64" s="198">
        <f t="shared" si="2"/>
        <v>3843.34</v>
      </c>
    </row>
    <row r="65" spans="1:8" s="141" customFormat="1" ht="16.5" customHeight="1">
      <c r="A65" s="65">
        <v>7</v>
      </c>
      <c r="B65" s="121"/>
      <c r="C65" s="121"/>
      <c r="D65" s="122" t="s">
        <v>13732</v>
      </c>
      <c r="E65" s="123"/>
      <c r="F65" s="124">
        <v>0</v>
      </c>
      <c r="G65" s="200"/>
      <c r="H65" s="198">
        <f>SUM(H66:H78)</f>
        <v>33117.040000000001</v>
      </c>
    </row>
    <row r="66" spans="1:8" ht="51">
      <c r="A66" s="65" t="s">
        <v>13735</v>
      </c>
      <c r="B66" s="121" t="s">
        <v>23</v>
      </c>
      <c r="C66" s="121">
        <v>181002</v>
      </c>
      <c r="D66" s="122" t="s">
        <v>13968</v>
      </c>
      <c r="E66" s="123" t="s">
        <v>24</v>
      </c>
      <c r="F66" s="124">
        <v>62</v>
      </c>
      <c r="G66" s="200">
        <v>235.04</v>
      </c>
      <c r="H66" s="198">
        <f t="shared" ref="H66:H78" si="3">IFERROR(ROUND($G66*$F66,2),"")</f>
        <v>14572.48</v>
      </c>
    </row>
    <row r="67" spans="1:8">
      <c r="A67" s="65" t="s">
        <v>13736</v>
      </c>
      <c r="B67" s="121" t="s">
        <v>23</v>
      </c>
      <c r="C67" s="121">
        <v>180204</v>
      </c>
      <c r="D67" s="122" t="s">
        <v>13969</v>
      </c>
      <c r="E67" s="123" t="s">
        <v>24</v>
      </c>
      <c r="F67" s="124">
        <v>12</v>
      </c>
      <c r="G67" s="200">
        <v>33.08</v>
      </c>
      <c r="H67" s="198">
        <f t="shared" si="3"/>
        <v>396.96</v>
      </c>
    </row>
    <row r="68" spans="1:8" ht="38.25">
      <c r="A68" s="65" t="s">
        <v>13737</v>
      </c>
      <c r="B68" s="121" t="s">
        <v>23</v>
      </c>
      <c r="C68" s="121">
        <v>180702</v>
      </c>
      <c r="D68" s="122" t="s">
        <v>13970</v>
      </c>
      <c r="E68" s="123" t="s">
        <v>24</v>
      </c>
      <c r="F68" s="124">
        <v>15</v>
      </c>
      <c r="G68" s="200">
        <v>293.83999999999997</v>
      </c>
      <c r="H68" s="198">
        <f t="shared" si="3"/>
        <v>4407.6000000000004</v>
      </c>
    </row>
    <row r="69" spans="1:8" ht="38.25">
      <c r="A69" s="65" t="s">
        <v>13738</v>
      </c>
      <c r="B69" s="121" t="s">
        <v>23</v>
      </c>
      <c r="C69" s="121">
        <v>151805</v>
      </c>
      <c r="D69" s="122" t="s">
        <v>13971</v>
      </c>
      <c r="E69" s="123" t="s">
        <v>24</v>
      </c>
      <c r="F69" s="124">
        <v>2</v>
      </c>
      <c r="G69" s="200">
        <v>603.91</v>
      </c>
      <c r="H69" s="198">
        <f t="shared" si="3"/>
        <v>1207.82</v>
      </c>
    </row>
    <row r="70" spans="1:8" ht="38.25">
      <c r="A70" s="65" t="s">
        <v>13739</v>
      </c>
      <c r="B70" s="121" t="s">
        <v>545</v>
      </c>
      <c r="C70" s="121">
        <v>97589</v>
      </c>
      <c r="D70" s="122" t="s">
        <v>14005</v>
      </c>
      <c r="E70" s="123" t="s">
        <v>1623</v>
      </c>
      <c r="F70" s="124">
        <v>7</v>
      </c>
      <c r="G70" s="200">
        <v>46.29</v>
      </c>
      <c r="H70" s="198">
        <f t="shared" si="3"/>
        <v>324.02999999999997</v>
      </c>
    </row>
    <row r="71" spans="1:8">
      <c r="A71" s="65" t="s">
        <v>13740</v>
      </c>
      <c r="B71" s="121" t="s">
        <v>23</v>
      </c>
      <c r="C71" s="121">
        <v>180217</v>
      </c>
      <c r="D71" s="122" t="s">
        <v>14006</v>
      </c>
      <c r="E71" s="123" t="s">
        <v>24</v>
      </c>
      <c r="F71" s="124">
        <v>6</v>
      </c>
      <c r="G71" s="200">
        <v>10.119999999999999</v>
      </c>
      <c r="H71" s="198">
        <f t="shared" si="3"/>
        <v>60.72</v>
      </c>
    </row>
    <row r="72" spans="1:8" ht="25.5">
      <c r="A72" s="65" t="s">
        <v>13741</v>
      </c>
      <c r="B72" s="121" t="s">
        <v>23</v>
      </c>
      <c r="C72" s="121">
        <v>180201</v>
      </c>
      <c r="D72" s="122" t="s">
        <v>14055</v>
      </c>
      <c r="E72" s="123" t="s">
        <v>24</v>
      </c>
      <c r="F72" s="124">
        <v>49</v>
      </c>
      <c r="G72" s="200">
        <v>36.5</v>
      </c>
      <c r="H72" s="198">
        <f t="shared" si="3"/>
        <v>1788.5</v>
      </c>
    </row>
    <row r="73" spans="1:8">
      <c r="A73" s="65" t="s">
        <v>13742</v>
      </c>
      <c r="B73" s="121" t="s">
        <v>23</v>
      </c>
      <c r="C73" s="121">
        <v>180205</v>
      </c>
      <c r="D73" s="122" t="s">
        <v>14056</v>
      </c>
      <c r="E73" s="123" t="s">
        <v>24</v>
      </c>
      <c r="F73" s="124">
        <v>21</v>
      </c>
      <c r="G73" s="200">
        <v>53.83</v>
      </c>
      <c r="H73" s="198">
        <f t="shared" si="3"/>
        <v>1130.43</v>
      </c>
    </row>
    <row r="74" spans="1:8" ht="38.25">
      <c r="A74" s="65" t="s">
        <v>13743</v>
      </c>
      <c r="B74" s="121" t="s">
        <v>23</v>
      </c>
      <c r="C74" s="121">
        <v>151803</v>
      </c>
      <c r="D74" s="122" t="s">
        <v>14057</v>
      </c>
      <c r="E74" s="123" t="s">
        <v>24</v>
      </c>
      <c r="F74" s="124">
        <v>10</v>
      </c>
      <c r="G74" s="200">
        <v>232.14</v>
      </c>
      <c r="H74" s="198">
        <f t="shared" si="3"/>
        <v>2321.4</v>
      </c>
    </row>
    <row r="75" spans="1:8" ht="38.25">
      <c r="A75" s="65" t="s">
        <v>13745</v>
      </c>
      <c r="B75" s="121" t="s">
        <v>23</v>
      </c>
      <c r="C75" s="121">
        <v>151810</v>
      </c>
      <c r="D75" s="122" t="s">
        <v>14058</v>
      </c>
      <c r="E75" s="123" t="s">
        <v>24</v>
      </c>
      <c r="F75" s="124">
        <v>2</v>
      </c>
      <c r="G75" s="200">
        <v>390.42</v>
      </c>
      <c r="H75" s="198">
        <f t="shared" si="3"/>
        <v>780.84</v>
      </c>
    </row>
    <row r="76" spans="1:8" ht="25.5">
      <c r="A76" s="197" t="s">
        <v>13747</v>
      </c>
      <c r="B76" s="121" t="s">
        <v>23</v>
      </c>
      <c r="C76" s="121">
        <v>160613</v>
      </c>
      <c r="D76" s="122" t="s">
        <v>14059</v>
      </c>
      <c r="E76" s="123" t="s">
        <v>24</v>
      </c>
      <c r="F76" s="124">
        <v>21</v>
      </c>
      <c r="G76" s="200">
        <v>261.55</v>
      </c>
      <c r="H76" s="198">
        <f t="shared" si="3"/>
        <v>5492.55</v>
      </c>
    </row>
    <row r="77" spans="1:8" ht="25.5">
      <c r="A77" s="197" t="s">
        <v>13748</v>
      </c>
      <c r="B77" s="121" t="s">
        <v>23</v>
      </c>
      <c r="C77" s="121">
        <v>160612</v>
      </c>
      <c r="D77" s="122" t="s">
        <v>14060</v>
      </c>
      <c r="E77" s="123" t="s">
        <v>24</v>
      </c>
      <c r="F77" s="124">
        <v>8</v>
      </c>
      <c r="G77" s="200">
        <v>36.57</v>
      </c>
      <c r="H77" s="198">
        <f t="shared" si="3"/>
        <v>292.56</v>
      </c>
    </row>
    <row r="78" spans="1:8" ht="38.25">
      <c r="A78" s="197" t="s">
        <v>13749</v>
      </c>
      <c r="B78" s="121" t="s">
        <v>23</v>
      </c>
      <c r="C78" s="121">
        <v>151806</v>
      </c>
      <c r="D78" s="122" t="s">
        <v>14061</v>
      </c>
      <c r="E78" s="123" t="s">
        <v>24</v>
      </c>
      <c r="F78" s="124">
        <v>1</v>
      </c>
      <c r="G78" s="200">
        <v>341.15</v>
      </c>
      <c r="H78" s="198">
        <f t="shared" si="3"/>
        <v>341.15</v>
      </c>
    </row>
    <row r="79" spans="1:8" s="141" customFormat="1" ht="15">
      <c r="A79" s="65">
        <v>8</v>
      </c>
      <c r="B79" s="121"/>
      <c r="C79" s="121"/>
      <c r="D79" s="122" t="s">
        <v>13734</v>
      </c>
      <c r="E79" s="123"/>
      <c r="F79" s="124">
        <v>0</v>
      </c>
      <c r="G79" s="200"/>
      <c r="H79" s="198">
        <f>SUM(H80:H90)</f>
        <v>12301.04</v>
      </c>
    </row>
    <row r="80" spans="1:8">
      <c r="A80" s="65" t="s">
        <v>13744</v>
      </c>
      <c r="B80" s="121" t="s">
        <v>23</v>
      </c>
      <c r="C80" s="121">
        <v>170129</v>
      </c>
      <c r="D80" s="122" t="s">
        <v>13972</v>
      </c>
      <c r="E80" s="123" t="s">
        <v>24</v>
      </c>
      <c r="F80" s="124">
        <v>8</v>
      </c>
      <c r="G80" s="200">
        <v>551.09</v>
      </c>
      <c r="H80" s="198">
        <f t="shared" ref="H80:H90" si="4">IFERROR(ROUND($G80*$F80,2),"")</f>
        <v>4408.72</v>
      </c>
    </row>
    <row r="81" spans="1:8" ht="25.5">
      <c r="A81" s="65" t="s">
        <v>13746</v>
      </c>
      <c r="B81" s="121" t="s">
        <v>23</v>
      </c>
      <c r="C81" s="121">
        <v>170351</v>
      </c>
      <c r="D81" s="122" t="s">
        <v>13973</v>
      </c>
      <c r="E81" s="123" t="s">
        <v>24</v>
      </c>
      <c r="F81" s="124">
        <v>4</v>
      </c>
      <c r="G81" s="200">
        <v>409.52</v>
      </c>
      <c r="H81" s="198">
        <f t="shared" si="4"/>
        <v>1638.08</v>
      </c>
    </row>
    <row r="82" spans="1:8">
      <c r="A82" s="65" t="s">
        <v>13937</v>
      </c>
      <c r="B82" s="121" t="s">
        <v>23</v>
      </c>
      <c r="C82" s="121">
        <v>140702</v>
      </c>
      <c r="D82" s="122" t="s">
        <v>13974</v>
      </c>
      <c r="E82" s="123" t="s">
        <v>210</v>
      </c>
      <c r="F82" s="124">
        <v>10</v>
      </c>
      <c r="G82" s="200">
        <v>238.78</v>
      </c>
      <c r="H82" s="198">
        <f t="shared" si="4"/>
        <v>2387.8000000000002</v>
      </c>
    </row>
    <row r="83" spans="1:8" ht="25.5">
      <c r="A83" s="65" t="s">
        <v>13938</v>
      </c>
      <c r="B83" s="121" t="s">
        <v>23</v>
      </c>
      <c r="C83" s="121">
        <v>170311</v>
      </c>
      <c r="D83" s="122" t="s">
        <v>13975</v>
      </c>
      <c r="E83" s="123" t="s">
        <v>24</v>
      </c>
      <c r="F83" s="124">
        <v>2</v>
      </c>
      <c r="G83" s="200">
        <v>46.86</v>
      </c>
      <c r="H83" s="198">
        <f t="shared" si="4"/>
        <v>93.72</v>
      </c>
    </row>
    <row r="84" spans="1:8" ht="25.5">
      <c r="A84" s="65" t="s">
        <v>13986</v>
      </c>
      <c r="B84" s="121" t="s">
        <v>23</v>
      </c>
      <c r="C84" s="121">
        <v>170117</v>
      </c>
      <c r="D84" s="122" t="s">
        <v>13976</v>
      </c>
      <c r="E84" s="123" t="s">
        <v>24</v>
      </c>
      <c r="F84" s="124">
        <v>2</v>
      </c>
      <c r="G84" s="200">
        <v>229.2</v>
      </c>
      <c r="H84" s="198">
        <f t="shared" si="4"/>
        <v>458.4</v>
      </c>
    </row>
    <row r="85" spans="1:8">
      <c r="A85" s="65" t="s">
        <v>13987</v>
      </c>
      <c r="B85" s="121" t="s">
        <v>23</v>
      </c>
      <c r="C85" s="121">
        <v>140701</v>
      </c>
      <c r="D85" s="122" t="s">
        <v>13977</v>
      </c>
      <c r="E85" s="123" t="s">
        <v>210</v>
      </c>
      <c r="F85" s="124">
        <v>1</v>
      </c>
      <c r="G85" s="200">
        <v>100.74</v>
      </c>
      <c r="H85" s="198">
        <f t="shared" si="4"/>
        <v>100.74</v>
      </c>
    </row>
    <row r="86" spans="1:8" ht="25.5">
      <c r="A86" s="65" t="s">
        <v>13988</v>
      </c>
      <c r="B86" s="121" t="s">
        <v>23</v>
      </c>
      <c r="C86" s="121">
        <v>140706</v>
      </c>
      <c r="D86" s="122" t="s">
        <v>13978</v>
      </c>
      <c r="E86" s="123" t="s">
        <v>210</v>
      </c>
      <c r="F86" s="124">
        <v>1</v>
      </c>
      <c r="G86" s="200">
        <v>95.92</v>
      </c>
      <c r="H86" s="198">
        <f t="shared" si="4"/>
        <v>95.92</v>
      </c>
    </row>
    <row r="87" spans="1:8" ht="38.25">
      <c r="A87" s="65" t="s">
        <v>13989</v>
      </c>
      <c r="B87" s="121" t="s">
        <v>23</v>
      </c>
      <c r="C87" s="121">
        <v>80201</v>
      </c>
      <c r="D87" s="122" t="s">
        <v>13979</v>
      </c>
      <c r="E87" s="123" t="s">
        <v>25</v>
      </c>
      <c r="F87" s="124">
        <v>3.08</v>
      </c>
      <c r="G87" s="200">
        <v>553.11</v>
      </c>
      <c r="H87" s="198">
        <f t="shared" si="4"/>
        <v>1703.58</v>
      </c>
    </row>
    <row r="88" spans="1:8">
      <c r="A88" s="65" t="s">
        <v>13990</v>
      </c>
      <c r="B88" s="121" t="s">
        <v>23</v>
      </c>
      <c r="C88" s="121">
        <v>180809</v>
      </c>
      <c r="D88" s="122" t="s">
        <v>13980</v>
      </c>
      <c r="E88" s="123" t="s">
        <v>24</v>
      </c>
      <c r="F88" s="124">
        <v>2</v>
      </c>
      <c r="G88" s="200">
        <v>161.56</v>
      </c>
      <c r="H88" s="198">
        <f t="shared" si="4"/>
        <v>323.12</v>
      </c>
    </row>
    <row r="89" spans="1:8">
      <c r="A89" s="65" t="s">
        <v>14025</v>
      </c>
      <c r="B89" s="121" t="s">
        <v>23</v>
      </c>
      <c r="C89" s="121">
        <v>140705</v>
      </c>
      <c r="D89" s="122" t="s">
        <v>13982</v>
      </c>
      <c r="E89" s="123" t="s">
        <v>210</v>
      </c>
      <c r="F89" s="124">
        <v>8</v>
      </c>
      <c r="G89" s="200">
        <v>117.74</v>
      </c>
      <c r="H89" s="198">
        <f t="shared" si="4"/>
        <v>941.92</v>
      </c>
    </row>
    <row r="90" spans="1:8">
      <c r="A90" s="65" t="s">
        <v>14026</v>
      </c>
      <c r="B90" s="121" t="s">
        <v>23</v>
      </c>
      <c r="C90" s="121">
        <v>142106</v>
      </c>
      <c r="D90" s="122" t="s">
        <v>13983</v>
      </c>
      <c r="E90" s="123" t="s">
        <v>24</v>
      </c>
      <c r="F90" s="124">
        <v>4</v>
      </c>
      <c r="G90" s="200">
        <v>37.26</v>
      </c>
      <c r="H90" s="198">
        <f t="shared" si="4"/>
        <v>149.04</v>
      </c>
    </row>
    <row r="91" spans="1:8" s="141" customFormat="1" ht="15">
      <c r="A91" s="65">
        <v>9</v>
      </c>
      <c r="B91" s="121"/>
      <c r="C91" s="121"/>
      <c r="D91" s="122" t="s">
        <v>6</v>
      </c>
      <c r="E91" s="123"/>
      <c r="F91" s="124">
        <v>0</v>
      </c>
      <c r="G91" s="200"/>
      <c r="H91" s="198">
        <f>SUM(H92:H92)</f>
        <v>1470.4</v>
      </c>
    </row>
    <row r="92" spans="1:8" ht="25.5">
      <c r="A92" s="65" t="s">
        <v>13750</v>
      </c>
      <c r="B92" s="121" t="s">
        <v>23</v>
      </c>
      <c r="C92" s="121">
        <v>90212</v>
      </c>
      <c r="D92" s="122" t="s">
        <v>14062</v>
      </c>
      <c r="E92" s="123" t="s">
        <v>25</v>
      </c>
      <c r="F92" s="124">
        <v>10</v>
      </c>
      <c r="G92" s="200">
        <v>147.04</v>
      </c>
      <c r="H92" s="198">
        <f>IFERROR(ROUND($G92*$F92,2),"")</f>
        <v>1470.4</v>
      </c>
    </row>
    <row r="93" spans="1:8" s="141" customFormat="1" ht="15">
      <c r="A93" s="65">
        <v>10</v>
      </c>
      <c r="B93" s="121"/>
      <c r="C93" s="121"/>
      <c r="D93" s="122" t="s">
        <v>13751</v>
      </c>
      <c r="E93" s="123"/>
      <c r="F93" s="124">
        <v>0</v>
      </c>
      <c r="G93" s="200"/>
      <c r="H93" s="198">
        <f>SUM(H94:H96)</f>
        <v>14634.8</v>
      </c>
    </row>
    <row r="94" spans="1:8">
      <c r="A94" s="65" t="s">
        <v>13995</v>
      </c>
      <c r="B94" s="121" t="s">
        <v>23</v>
      </c>
      <c r="C94" s="121">
        <v>200401</v>
      </c>
      <c r="D94" s="122" t="s">
        <v>13984</v>
      </c>
      <c r="E94" s="123" t="s">
        <v>25</v>
      </c>
      <c r="F94" s="124">
        <v>738.21</v>
      </c>
      <c r="G94" s="200">
        <v>12.35</v>
      </c>
      <c r="H94" s="198">
        <f>IFERROR(ROUND($G94*$F94,2),"")</f>
        <v>9116.89</v>
      </c>
    </row>
    <row r="95" spans="1:8" ht="38.25">
      <c r="A95" s="65" t="s">
        <v>13996</v>
      </c>
      <c r="B95" s="121" t="s">
        <v>23</v>
      </c>
      <c r="C95" s="121">
        <v>30304</v>
      </c>
      <c r="D95" s="122" t="s">
        <v>14007</v>
      </c>
      <c r="E95" s="123" t="s">
        <v>26</v>
      </c>
      <c r="F95" s="124">
        <v>66.930000000000007</v>
      </c>
      <c r="G95" s="200">
        <v>69.650000000000006</v>
      </c>
      <c r="H95" s="198">
        <f>IFERROR(ROUND($G95*$F95,2),"")</f>
        <v>4661.67</v>
      </c>
    </row>
    <row r="96" spans="1:8" ht="25.5">
      <c r="A96" s="65" t="s">
        <v>13997</v>
      </c>
      <c r="B96" s="121" t="s">
        <v>23</v>
      </c>
      <c r="C96" s="121">
        <v>190109</v>
      </c>
      <c r="D96" s="122" t="s">
        <v>14008</v>
      </c>
      <c r="E96" s="123" t="s">
        <v>24</v>
      </c>
      <c r="F96" s="124">
        <v>22</v>
      </c>
      <c r="G96" s="200">
        <v>38.92</v>
      </c>
      <c r="H96" s="198">
        <f>IFERROR(ROUND($G96*$F96,2),"")</f>
        <v>856.24</v>
      </c>
    </row>
    <row r="97" spans="1:8" s="141" customFormat="1" ht="15">
      <c r="A97" s="65">
        <v>11</v>
      </c>
      <c r="B97" s="121"/>
      <c r="C97" s="121"/>
      <c r="D97" s="122" t="s">
        <v>13998</v>
      </c>
      <c r="E97" s="123"/>
      <c r="F97" s="124">
        <v>0</v>
      </c>
      <c r="G97" s="200"/>
      <c r="H97" s="198">
        <f>SUM(H98:H102)</f>
        <v>6234.3600000000006</v>
      </c>
    </row>
    <row r="98" spans="1:8" ht="38.25">
      <c r="A98" s="65" t="s">
        <v>14027</v>
      </c>
      <c r="B98" s="121" t="s">
        <v>23</v>
      </c>
      <c r="C98" s="121">
        <v>40238</v>
      </c>
      <c r="D98" s="122" t="s">
        <v>14009</v>
      </c>
      <c r="E98" s="123" t="s">
        <v>25</v>
      </c>
      <c r="F98" s="124">
        <v>21.6</v>
      </c>
      <c r="G98" s="200">
        <v>86.13</v>
      </c>
      <c r="H98" s="198">
        <f>IFERROR(ROUND($G98*$F98,2),"")</f>
        <v>1860.41</v>
      </c>
    </row>
    <row r="99" spans="1:8" ht="25.5">
      <c r="A99" s="65" t="s">
        <v>14028</v>
      </c>
      <c r="B99" s="121" t="s">
        <v>23</v>
      </c>
      <c r="C99" s="121">
        <v>40324</v>
      </c>
      <c r="D99" s="122" t="s">
        <v>13701</v>
      </c>
      <c r="E99" s="123" t="s">
        <v>26</v>
      </c>
      <c r="F99" s="124">
        <v>1.68</v>
      </c>
      <c r="G99" s="200">
        <v>838.36</v>
      </c>
      <c r="H99" s="198">
        <f>IFERROR(ROUND($G99*$F99,2),"")</f>
        <v>1408.44</v>
      </c>
    </row>
    <row r="100" spans="1:8" ht="25.5">
      <c r="A100" s="65" t="s">
        <v>14029</v>
      </c>
      <c r="B100" s="121" t="s">
        <v>23</v>
      </c>
      <c r="C100" s="121">
        <v>40328</v>
      </c>
      <c r="D100" s="122" t="s">
        <v>13699</v>
      </c>
      <c r="E100" s="123" t="s">
        <v>94</v>
      </c>
      <c r="F100" s="124">
        <v>63.99</v>
      </c>
      <c r="G100" s="200">
        <v>16.920000000000002</v>
      </c>
      <c r="H100" s="198">
        <f>IFERROR(ROUND($G100*$F100,2),"")</f>
        <v>1082.71</v>
      </c>
    </row>
    <row r="101" spans="1:8" ht="38.25">
      <c r="A101" s="65" t="s">
        <v>14033</v>
      </c>
      <c r="B101" s="121" t="s">
        <v>23</v>
      </c>
      <c r="C101" s="121">
        <v>40231</v>
      </c>
      <c r="D101" s="122" t="s">
        <v>14063</v>
      </c>
      <c r="E101" s="123" t="s">
        <v>26</v>
      </c>
      <c r="F101" s="124">
        <v>1.49</v>
      </c>
      <c r="G101" s="200">
        <v>649.52</v>
      </c>
      <c r="H101" s="198">
        <f>IFERROR(ROUND($G101*$F101,2),"")</f>
        <v>967.78</v>
      </c>
    </row>
    <row r="102" spans="1:8" ht="25.5">
      <c r="A102" s="65" t="s">
        <v>14034</v>
      </c>
      <c r="B102" s="121" t="s">
        <v>23</v>
      </c>
      <c r="C102" s="121">
        <v>40246</v>
      </c>
      <c r="D102" s="122" t="s">
        <v>13700</v>
      </c>
      <c r="E102" s="123" t="s">
        <v>94</v>
      </c>
      <c r="F102" s="124">
        <v>43.76</v>
      </c>
      <c r="G102" s="200">
        <v>20.91</v>
      </c>
      <c r="H102" s="198">
        <f>IFERROR(ROUND($G102*$F102,2),"")</f>
        <v>915.02</v>
      </c>
    </row>
    <row r="103" spans="1:8" s="141" customFormat="1" ht="15">
      <c r="A103" s="65">
        <v>12</v>
      </c>
      <c r="B103" s="121"/>
      <c r="C103" s="121"/>
      <c r="D103" s="122" t="s">
        <v>14037</v>
      </c>
      <c r="E103" s="123"/>
      <c r="F103" s="124">
        <v>0</v>
      </c>
      <c r="G103" s="200"/>
      <c r="H103" s="198">
        <f>SUM(H104)</f>
        <v>1069.3499999999999</v>
      </c>
    </row>
    <row r="104" spans="1:8" ht="38.25">
      <c r="A104" s="65" t="s">
        <v>14035</v>
      </c>
      <c r="B104" s="121" t="s">
        <v>546</v>
      </c>
      <c r="C104" s="121">
        <v>5</v>
      </c>
      <c r="D104" s="122" t="s">
        <v>14064</v>
      </c>
      <c r="E104" s="123" t="s">
        <v>24</v>
      </c>
      <c r="F104" s="124">
        <v>1</v>
      </c>
      <c r="G104" s="200">
        <v>1069.3499999999999</v>
      </c>
      <c r="H104" s="198">
        <f>IFERROR(ROUND($G104*$F104,2),"")</f>
        <v>1069.3499999999999</v>
      </c>
    </row>
    <row r="105" spans="1:8" ht="24">
      <c r="B105" s="121"/>
      <c r="C105" s="121"/>
      <c r="D105" s="201" t="s">
        <v>14042</v>
      </c>
      <c r="E105" s="123" t="s">
        <v>1610</v>
      </c>
      <c r="F105" s="124"/>
      <c r="G105" s="122" t="s">
        <v>540</v>
      </c>
      <c r="H105" s="198">
        <f>ROUND(SUM(H103+H97+H93+H91+H79+H65+H55+H50+H27+H21+H9+H5),2)</f>
        <v>335703.55</v>
      </c>
    </row>
    <row r="106" spans="1:8">
      <c r="B106" s="121"/>
      <c r="C106" s="121"/>
      <c r="D106" s="122" t="s">
        <v>1610</v>
      </c>
      <c r="E106" s="123" t="s">
        <v>1610</v>
      </c>
      <c r="F106" s="124"/>
      <c r="G106" s="55">
        <v>0</v>
      </c>
      <c r="H106" s="126">
        <f>IFERROR(ROUND($G106*$F106,2),"")</f>
        <v>0</v>
      </c>
    </row>
    <row r="107" spans="1:8">
      <c r="B107" s="121"/>
      <c r="C107" s="121"/>
      <c r="D107" s="122" t="s">
        <v>1610</v>
      </c>
      <c r="E107" s="123" t="s">
        <v>1610</v>
      </c>
      <c r="F107" s="124"/>
      <c r="G107" s="55">
        <v>0</v>
      </c>
      <c r="H107" s="126">
        <f>IFERROR(ROUND($G107*$F107,2),"")</f>
        <v>0</v>
      </c>
    </row>
    <row r="108" spans="1:8">
      <c r="B108" s="121"/>
      <c r="C108" s="121"/>
      <c r="D108" s="122" t="s">
        <v>1610</v>
      </c>
      <c r="E108" s="123" t="s">
        <v>1610</v>
      </c>
      <c r="F108" s="124"/>
      <c r="G108" s="55">
        <v>0</v>
      </c>
      <c r="H108" s="126">
        <f>IFERROR(ROUND($G108*$F108,2),"")</f>
        <v>0</v>
      </c>
    </row>
    <row r="109" spans="1:8">
      <c r="B109" s="121"/>
      <c r="C109" s="121"/>
      <c r="D109" s="122" t="s">
        <v>1610</v>
      </c>
      <c r="E109" s="123" t="s">
        <v>1610</v>
      </c>
      <c r="F109" s="124"/>
      <c r="G109" s="55">
        <v>0</v>
      </c>
      <c r="H109" s="126">
        <f>IFERROR(ROUND($G109*$F109,2),"")</f>
        <v>0</v>
      </c>
    </row>
    <row r="110" spans="1:8">
      <c r="B110" s="121"/>
      <c r="C110" s="121"/>
      <c r="D110" s="122"/>
      <c r="E110" s="123"/>
      <c r="F110" s="124"/>
      <c r="G110" s="55"/>
      <c r="H110" s="126"/>
    </row>
    <row r="111" spans="1:8">
      <c r="B111" s="121"/>
      <c r="C111" s="121"/>
      <c r="D111" s="122" t="s">
        <v>1610</v>
      </c>
      <c r="E111" s="123" t="s">
        <v>1610</v>
      </c>
      <c r="F111" s="124"/>
      <c r="G111" s="55">
        <v>0</v>
      </c>
      <c r="H111" s="126">
        <f>IFERROR(ROUND($G111*$F111,2),"")</f>
        <v>0</v>
      </c>
    </row>
    <row r="112" spans="1:8">
      <c r="B112" s="121"/>
      <c r="C112" s="121"/>
      <c r="D112" s="122" t="s">
        <v>1610</v>
      </c>
      <c r="E112" s="123" t="s">
        <v>1610</v>
      </c>
      <c r="F112" s="124"/>
      <c r="G112" s="55">
        <v>0</v>
      </c>
      <c r="H112" s="126">
        <f>IFERROR(ROUND($G112*$F112,2),"")</f>
        <v>0</v>
      </c>
    </row>
    <row r="113" spans="2:8">
      <c r="B113" s="121"/>
      <c r="C113" s="121"/>
      <c r="D113" s="122" t="s">
        <v>1610</v>
      </c>
      <c r="E113" s="123" t="s">
        <v>1610</v>
      </c>
      <c r="F113" s="124"/>
      <c r="G113" s="55">
        <v>0</v>
      </c>
      <c r="H113" s="126">
        <f>IFERROR(ROUND($G113*$F113,2),"")</f>
        <v>0</v>
      </c>
    </row>
    <row r="114" spans="2:8">
      <c r="B114" s="121"/>
      <c r="C114" s="121"/>
      <c r="D114" s="122" t="s">
        <v>1610</v>
      </c>
      <c r="E114" s="123" t="s">
        <v>1610</v>
      </c>
      <c r="F114" s="124"/>
      <c r="G114" s="55">
        <v>0</v>
      </c>
      <c r="H114" s="126">
        <f>IFERROR(ROUND($G114*$F114,2),"")</f>
        <v>0</v>
      </c>
    </row>
    <row r="115" spans="2:8">
      <c r="B115" s="121"/>
      <c r="C115" s="121"/>
      <c r="D115" s="122"/>
      <c r="E115" s="123"/>
      <c r="F115" s="124"/>
      <c r="G115" s="55"/>
      <c r="H115" s="126"/>
    </row>
    <row r="116" spans="2:8">
      <c r="B116" s="121"/>
      <c r="C116" s="121"/>
      <c r="D116" s="122" t="s">
        <v>1610</v>
      </c>
      <c r="E116" s="123" t="s">
        <v>1610</v>
      </c>
      <c r="F116" s="124"/>
      <c r="G116" s="55">
        <v>0</v>
      </c>
      <c r="H116" s="126">
        <f t="shared" ref="H116:H143" si="5">IFERROR(ROUND($G116*$F116,2),"")</f>
        <v>0</v>
      </c>
    </row>
    <row r="117" spans="2:8">
      <c r="B117" s="121"/>
      <c r="C117" s="121"/>
      <c r="D117" s="122" t="s">
        <v>1610</v>
      </c>
      <c r="E117" s="123" t="s">
        <v>1610</v>
      </c>
      <c r="F117" s="124"/>
      <c r="G117" s="55">
        <v>0</v>
      </c>
      <c r="H117" s="126">
        <f t="shared" si="5"/>
        <v>0</v>
      </c>
    </row>
    <row r="118" spans="2:8">
      <c r="B118" s="121"/>
      <c r="C118" s="121"/>
      <c r="D118" s="122" t="s">
        <v>1610</v>
      </c>
      <c r="E118" s="123" t="s">
        <v>1610</v>
      </c>
      <c r="F118" s="124"/>
      <c r="G118" s="55">
        <v>0</v>
      </c>
      <c r="H118" s="126">
        <f t="shared" si="5"/>
        <v>0</v>
      </c>
    </row>
    <row r="119" spans="2:8">
      <c r="B119" s="121"/>
      <c r="C119" s="121"/>
      <c r="D119" s="122" t="s">
        <v>1610</v>
      </c>
      <c r="E119" s="123" t="s">
        <v>1610</v>
      </c>
      <c r="F119" s="124"/>
      <c r="G119" s="55">
        <v>0</v>
      </c>
      <c r="H119" s="126">
        <f t="shared" si="5"/>
        <v>0</v>
      </c>
    </row>
    <row r="120" spans="2:8">
      <c r="B120" s="121"/>
      <c r="C120" s="121"/>
      <c r="D120" s="122" t="s">
        <v>1610</v>
      </c>
      <c r="E120" s="123" t="s">
        <v>1610</v>
      </c>
      <c r="F120" s="124"/>
      <c r="G120" s="55">
        <v>0</v>
      </c>
      <c r="H120" s="126">
        <f t="shared" si="5"/>
        <v>0</v>
      </c>
    </row>
    <row r="121" spans="2:8">
      <c r="B121" s="121"/>
      <c r="C121" s="121"/>
      <c r="D121" s="122" t="s">
        <v>1610</v>
      </c>
      <c r="E121" s="123" t="s">
        <v>1610</v>
      </c>
      <c r="F121" s="124"/>
      <c r="G121" s="55">
        <v>0</v>
      </c>
      <c r="H121" s="126">
        <f t="shared" si="5"/>
        <v>0</v>
      </c>
    </row>
    <row r="122" spans="2:8">
      <c r="B122" s="121"/>
      <c r="C122" s="121"/>
      <c r="D122" s="122" t="s">
        <v>1610</v>
      </c>
      <c r="E122" s="123" t="s">
        <v>1610</v>
      </c>
      <c r="F122" s="124"/>
      <c r="G122" s="55">
        <v>0</v>
      </c>
      <c r="H122" s="126">
        <f t="shared" si="5"/>
        <v>0</v>
      </c>
    </row>
    <row r="123" spans="2:8">
      <c r="B123" s="121"/>
      <c r="C123" s="121"/>
      <c r="D123" s="122" t="s">
        <v>1610</v>
      </c>
      <c r="E123" s="123" t="s">
        <v>1610</v>
      </c>
      <c r="F123" s="124"/>
      <c r="G123" s="55">
        <v>0</v>
      </c>
      <c r="H123" s="126">
        <f t="shared" si="5"/>
        <v>0</v>
      </c>
    </row>
    <row r="124" spans="2:8">
      <c r="B124" s="121"/>
      <c r="C124" s="121"/>
      <c r="D124" s="122" t="s">
        <v>1610</v>
      </c>
      <c r="E124" s="123" t="s">
        <v>1610</v>
      </c>
      <c r="F124" s="124"/>
      <c r="G124" s="55">
        <v>0</v>
      </c>
      <c r="H124" s="126">
        <f t="shared" si="5"/>
        <v>0</v>
      </c>
    </row>
    <row r="125" spans="2:8">
      <c r="B125" s="121"/>
      <c r="C125" s="121"/>
      <c r="D125" s="122" t="s">
        <v>1610</v>
      </c>
      <c r="E125" s="123" t="s">
        <v>1610</v>
      </c>
      <c r="F125" s="124"/>
      <c r="G125" s="55">
        <v>0</v>
      </c>
      <c r="H125" s="126">
        <f t="shared" si="5"/>
        <v>0</v>
      </c>
    </row>
    <row r="126" spans="2:8">
      <c r="B126" s="121"/>
      <c r="C126" s="121"/>
      <c r="D126" s="122" t="s">
        <v>1610</v>
      </c>
      <c r="E126" s="123" t="s">
        <v>1610</v>
      </c>
      <c r="F126" s="124"/>
      <c r="G126" s="55">
        <v>0</v>
      </c>
      <c r="H126" s="126">
        <f t="shared" si="5"/>
        <v>0</v>
      </c>
    </row>
    <row r="127" spans="2:8">
      <c r="B127" s="121"/>
      <c r="C127" s="121"/>
      <c r="D127" s="122" t="s">
        <v>1610</v>
      </c>
      <c r="E127" s="123" t="s">
        <v>1610</v>
      </c>
      <c r="F127" s="124"/>
      <c r="G127" s="55">
        <v>0</v>
      </c>
      <c r="H127" s="126">
        <f t="shared" si="5"/>
        <v>0</v>
      </c>
    </row>
    <row r="128" spans="2:8">
      <c r="B128" s="121"/>
      <c r="C128" s="121"/>
      <c r="D128" s="122" t="s">
        <v>1610</v>
      </c>
      <c r="E128" s="123" t="s">
        <v>1610</v>
      </c>
      <c r="F128" s="124"/>
      <c r="G128" s="55">
        <v>0</v>
      </c>
      <c r="H128" s="126">
        <f t="shared" si="5"/>
        <v>0</v>
      </c>
    </row>
    <row r="129" spans="2:8">
      <c r="B129" s="121"/>
      <c r="C129" s="121"/>
      <c r="D129" s="122" t="s">
        <v>1610</v>
      </c>
      <c r="E129" s="123" t="s">
        <v>1610</v>
      </c>
      <c r="F129" s="124"/>
      <c r="G129" s="55">
        <v>0</v>
      </c>
      <c r="H129" s="126">
        <f t="shared" si="5"/>
        <v>0</v>
      </c>
    </row>
    <row r="130" spans="2:8">
      <c r="B130" s="121"/>
      <c r="C130" s="121"/>
      <c r="D130" s="122" t="s">
        <v>1610</v>
      </c>
      <c r="E130" s="123" t="s">
        <v>1610</v>
      </c>
      <c r="F130" s="124"/>
      <c r="G130" s="55">
        <v>0</v>
      </c>
      <c r="H130" s="126">
        <f t="shared" si="5"/>
        <v>0</v>
      </c>
    </row>
    <row r="131" spans="2:8">
      <c r="B131" s="121"/>
      <c r="C131" s="121"/>
      <c r="D131" s="122" t="s">
        <v>1610</v>
      </c>
      <c r="E131" s="123" t="s">
        <v>1610</v>
      </c>
      <c r="F131" s="124"/>
      <c r="G131" s="55">
        <v>0</v>
      </c>
      <c r="H131" s="126">
        <f t="shared" si="5"/>
        <v>0</v>
      </c>
    </row>
    <row r="132" spans="2:8">
      <c r="B132" s="121"/>
      <c r="C132" s="121"/>
      <c r="D132" s="122" t="s">
        <v>1610</v>
      </c>
      <c r="E132" s="123" t="s">
        <v>1610</v>
      </c>
      <c r="F132" s="124"/>
      <c r="G132" s="55">
        <v>0</v>
      </c>
      <c r="H132" s="126">
        <f t="shared" si="5"/>
        <v>0</v>
      </c>
    </row>
    <row r="133" spans="2:8">
      <c r="B133" s="121"/>
      <c r="C133" s="121"/>
      <c r="D133" s="122" t="s">
        <v>1610</v>
      </c>
      <c r="E133" s="123" t="s">
        <v>1610</v>
      </c>
      <c r="F133" s="124"/>
      <c r="G133" s="55">
        <v>0</v>
      </c>
      <c r="H133" s="126">
        <f t="shared" si="5"/>
        <v>0</v>
      </c>
    </row>
    <row r="134" spans="2:8">
      <c r="B134" s="121"/>
      <c r="C134" s="121"/>
      <c r="D134" s="122" t="s">
        <v>1610</v>
      </c>
      <c r="E134" s="123" t="s">
        <v>1610</v>
      </c>
      <c r="F134" s="124"/>
      <c r="G134" s="55">
        <v>0</v>
      </c>
      <c r="H134" s="126">
        <f t="shared" si="5"/>
        <v>0</v>
      </c>
    </row>
    <row r="135" spans="2:8">
      <c r="B135" s="121"/>
      <c r="C135" s="121"/>
      <c r="D135" s="122" t="s">
        <v>1610</v>
      </c>
      <c r="E135" s="123" t="s">
        <v>1610</v>
      </c>
      <c r="F135" s="124"/>
      <c r="G135" s="55">
        <v>0</v>
      </c>
      <c r="H135" s="126">
        <f t="shared" si="5"/>
        <v>0</v>
      </c>
    </row>
    <row r="136" spans="2:8">
      <c r="B136" s="121"/>
      <c r="C136" s="121"/>
      <c r="D136" s="122" t="s">
        <v>1610</v>
      </c>
      <c r="E136" s="123" t="s">
        <v>1610</v>
      </c>
      <c r="F136" s="124"/>
      <c r="G136" s="55">
        <v>0</v>
      </c>
      <c r="H136" s="126">
        <f t="shared" si="5"/>
        <v>0</v>
      </c>
    </row>
    <row r="137" spans="2:8">
      <c r="B137" s="121"/>
      <c r="C137" s="121"/>
      <c r="D137" s="122" t="s">
        <v>1610</v>
      </c>
      <c r="E137" s="123" t="s">
        <v>1610</v>
      </c>
      <c r="F137" s="124"/>
      <c r="G137" s="55">
        <v>0</v>
      </c>
      <c r="H137" s="126">
        <f t="shared" si="5"/>
        <v>0</v>
      </c>
    </row>
    <row r="138" spans="2:8">
      <c r="B138" s="121"/>
      <c r="C138" s="121"/>
      <c r="D138" s="122" t="s">
        <v>1610</v>
      </c>
      <c r="E138" s="123" t="s">
        <v>1610</v>
      </c>
      <c r="F138" s="124"/>
      <c r="G138" s="55">
        <v>0</v>
      </c>
      <c r="H138" s="126">
        <f t="shared" si="5"/>
        <v>0</v>
      </c>
    </row>
    <row r="139" spans="2:8">
      <c r="B139" s="121"/>
      <c r="C139" s="121"/>
      <c r="D139" s="122" t="s">
        <v>1610</v>
      </c>
      <c r="E139" s="123" t="s">
        <v>1610</v>
      </c>
      <c r="F139" s="124"/>
      <c r="G139" s="55">
        <v>0</v>
      </c>
      <c r="H139" s="126">
        <f t="shared" si="5"/>
        <v>0</v>
      </c>
    </row>
    <row r="140" spans="2:8">
      <c r="B140" s="121"/>
      <c r="C140" s="121"/>
      <c r="D140" s="122" t="s">
        <v>1610</v>
      </c>
      <c r="E140" s="123" t="s">
        <v>1610</v>
      </c>
      <c r="F140" s="124"/>
      <c r="G140" s="55">
        <v>0</v>
      </c>
      <c r="H140" s="126">
        <f t="shared" si="5"/>
        <v>0</v>
      </c>
    </row>
    <row r="141" spans="2:8">
      <c r="B141" s="121"/>
      <c r="C141" s="121"/>
      <c r="D141" s="122" t="s">
        <v>1610</v>
      </c>
      <c r="E141" s="123" t="s">
        <v>1610</v>
      </c>
      <c r="F141" s="124"/>
      <c r="G141" s="55">
        <v>0</v>
      </c>
      <c r="H141" s="126">
        <f t="shared" si="5"/>
        <v>0</v>
      </c>
    </row>
    <row r="142" spans="2:8">
      <c r="B142" s="121"/>
      <c r="C142" s="121"/>
      <c r="D142" s="122" t="s">
        <v>1610</v>
      </c>
      <c r="E142" s="123" t="s">
        <v>1610</v>
      </c>
      <c r="F142" s="124"/>
      <c r="G142" s="55">
        <v>0</v>
      </c>
      <c r="H142" s="126">
        <f t="shared" si="5"/>
        <v>0</v>
      </c>
    </row>
    <row r="143" spans="2:8">
      <c r="B143" s="121"/>
      <c r="C143" s="121"/>
      <c r="D143" s="122" t="s">
        <v>1610</v>
      </c>
      <c r="E143" s="123" t="s">
        <v>1610</v>
      </c>
      <c r="F143" s="124"/>
      <c r="G143" s="55">
        <v>0</v>
      </c>
      <c r="H143" s="126">
        <f t="shared" si="5"/>
        <v>0</v>
      </c>
    </row>
    <row r="144" spans="2:8">
      <c r="B144" s="121"/>
      <c r="C144" s="121"/>
      <c r="D144" s="122"/>
      <c r="E144" s="123"/>
      <c r="F144" s="124"/>
      <c r="G144" s="55"/>
      <c r="H144" s="126"/>
    </row>
    <row r="145" spans="1:8">
      <c r="B145" s="121"/>
      <c r="C145" s="121"/>
      <c r="D145" s="122" t="s">
        <v>1610</v>
      </c>
      <c r="E145" s="123" t="s">
        <v>1610</v>
      </c>
      <c r="F145" s="124"/>
      <c r="G145" s="55">
        <v>0</v>
      </c>
      <c r="H145" s="126">
        <f>IFERROR(ROUND($G145*$F145,2),"")</f>
        <v>0</v>
      </c>
    </row>
    <row r="146" spans="1:8">
      <c r="B146" s="121"/>
      <c r="C146" s="121"/>
      <c r="D146" s="122"/>
      <c r="E146" s="123"/>
      <c r="F146" s="124"/>
      <c r="G146" s="55"/>
      <c r="H146" s="126"/>
    </row>
    <row r="147" spans="1:8">
      <c r="B147" s="121"/>
      <c r="C147" s="121"/>
      <c r="D147" s="122" t="s">
        <v>1610</v>
      </c>
      <c r="E147" s="123" t="s">
        <v>1610</v>
      </c>
      <c r="F147" s="124"/>
      <c r="G147" s="55">
        <v>0</v>
      </c>
      <c r="H147" s="126">
        <f>IFERROR(ROUND($G147*$F147,2),"")</f>
        <v>0</v>
      </c>
    </row>
    <row r="148" spans="1:8">
      <c r="B148" s="121"/>
      <c r="C148" s="121"/>
      <c r="D148" s="122"/>
      <c r="E148" s="123"/>
      <c r="F148" s="124"/>
      <c r="G148" s="125"/>
    </row>
    <row r="149" spans="1:8">
      <c r="A149" s="56"/>
      <c r="B149" s="57"/>
      <c r="C149" s="57"/>
      <c r="D149" s="57"/>
      <c r="E149" s="57"/>
      <c r="F149" s="66"/>
      <c r="G149" s="58"/>
      <c r="H149" s="37"/>
    </row>
    <row r="150" spans="1:8">
      <c r="A150" s="59"/>
      <c r="B150" s="59"/>
      <c r="C150" s="59"/>
    </row>
    <row r="151" spans="1:8">
      <c r="A151" s="59"/>
      <c r="B151" s="59"/>
      <c r="C151" s="59"/>
    </row>
    <row r="152" spans="1:8">
      <c r="A152" s="59"/>
      <c r="B152" s="59"/>
      <c r="C152" s="59"/>
      <c r="D152" s="63"/>
    </row>
    <row r="153" spans="1:8">
      <c r="A153" s="59"/>
      <c r="B153" s="59"/>
      <c r="C153" s="59"/>
    </row>
    <row r="154" spans="1:8">
      <c r="A154" s="59"/>
      <c r="B154" s="59"/>
      <c r="C154" s="59"/>
    </row>
    <row r="155" spans="1:8">
      <c r="A155" s="59"/>
      <c r="B155" s="59"/>
      <c r="C155" s="59"/>
    </row>
    <row r="156" spans="1:8">
      <c r="A156" s="59"/>
      <c r="B156" s="59"/>
      <c r="C156" s="59"/>
    </row>
    <row r="157" spans="1:8">
      <c r="A157" s="59"/>
      <c r="B157" s="59"/>
      <c r="C157" s="59"/>
    </row>
    <row r="158" spans="1:8">
      <c r="A158" s="64"/>
    </row>
  </sheetData>
  <mergeCells count="3997">
    <mergeCell ref="A1:H1"/>
    <mergeCell ref="B2:D2"/>
    <mergeCell ref="B3:D3"/>
    <mergeCell ref="AZ9:BB9"/>
    <mergeCell ref="BH9:BJ9"/>
    <mergeCell ref="BP9:BR9"/>
    <mergeCell ref="BX9:BZ9"/>
    <mergeCell ref="CF9:CH9"/>
    <mergeCell ref="L9:N9"/>
    <mergeCell ref="T9:V9"/>
    <mergeCell ref="AB9:AD9"/>
    <mergeCell ref="AJ9:AL9"/>
    <mergeCell ref="AR9:AT9"/>
    <mergeCell ref="HD9:HF9"/>
    <mergeCell ref="HL9:HN9"/>
    <mergeCell ref="HT9:HV9"/>
    <mergeCell ref="IB9:ID9"/>
    <mergeCell ref="IJ9:IL9"/>
    <mergeCell ref="FP9:FR9"/>
    <mergeCell ref="FX9:FZ9"/>
    <mergeCell ref="GF9:GH9"/>
    <mergeCell ref="GN9:GP9"/>
    <mergeCell ref="GV9:GX9"/>
    <mergeCell ref="EB9:ED9"/>
    <mergeCell ref="EJ9:EL9"/>
    <mergeCell ref="ER9:ET9"/>
    <mergeCell ref="EZ9:FB9"/>
    <mergeCell ref="FH9:FJ9"/>
    <mergeCell ref="CN9:CP9"/>
    <mergeCell ref="CV9:CX9"/>
    <mergeCell ref="DD9:DF9"/>
    <mergeCell ref="DL9:DN9"/>
    <mergeCell ref="DT9:DV9"/>
    <mergeCell ref="NH9:NJ9"/>
    <mergeCell ref="NP9:NR9"/>
    <mergeCell ref="NX9:NZ9"/>
    <mergeCell ref="OF9:OH9"/>
    <mergeCell ref="ON9:OP9"/>
    <mergeCell ref="LT9:LV9"/>
    <mergeCell ref="MB9:MD9"/>
    <mergeCell ref="MJ9:ML9"/>
    <mergeCell ref="MR9:MT9"/>
    <mergeCell ref="MZ9:NB9"/>
    <mergeCell ref="KF9:KH9"/>
    <mergeCell ref="KN9:KP9"/>
    <mergeCell ref="KV9:KX9"/>
    <mergeCell ref="LD9:LF9"/>
    <mergeCell ref="LL9:LN9"/>
    <mergeCell ref="IR9:IT9"/>
    <mergeCell ref="IZ9:JB9"/>
    <mergeCell ref="JH9:JJ9"/>
    <mergeCell ref="JP9:JR9"/>
    <mergeCell ref="JX9:JZ9"/>
    <mergeCell ref="TL9:TN9"/>
    <mergeCell ref="TT9:TV9"/>
    <mergeCell ref="UB9:UD9"/>
    <mergeCell ref="UJ9:UL9"/>
    <mergeCell ref="UR9:UT9"/>
    <mergeCell ref="RX9:RZ9"/>
    <mergeCell ref="SF9:SH9"/>
    <mergeCell ref="SN9:SP9"/>
    <mergeCell ref="SV9:SX9"/>
    <mergeCell ref="TD9:TF9"/>
    <mergeCell ref="QJ9:QL9"/>
    <mergeCell ref="QR9:QT9"/>
    <mergeCell ref="QZ9:RB9"/>
    <mergeCell ref="RH9:RJ9"/>
    <mergeCell ref="RP9:RR9"/>
    <mergeCell ref="OV9:OX9"/>
    <mergeCell ref="PD9:PF9"/>
    <mergeCell ref="PL9:PN9"/>
    <mergeCell ref="PT9:PV9"/>
    <mergeCell ref="QB9:QD9"/>
    <mergeCell ref="ZP9:ZR9"/>
    <mergeCell ref="ZX9:ZZ9"/>
    <mergeCell ref="AAF9:AAH9"/>
    <mergeCell ref="AAN9:AAP9"/>
    <mergeCell ref="AAV9:AAX9"/>
    <mergeCell ref="YB9:YD9"/>
    <mergeCell ref="YJ9:YL9"/>
    <mergeCell ref="YR9:YT9"/>
    <mergeCell ref="YZ9:ZB9"/>
    <mergeCell ref="ZH9:ZJ9"/>
    <mergeCell ref="WN9:WP9"/>
    <mergeCell ref="WV9:WX9"/>
    <mergeCell ref="XD9:XF9"/>
    <mergeCell ref="XL9:XN9"/>
    <mergeCell ref="XT9:XV9"/>
    <mergeCell ref="UZ9:VB9"/>
    <mergeCell ref="VH9:VJ9"/>
    <mergeCell ref="VP9:VR9"/>
    <mergeCell ref="VX9:VZ9"/>
    <mergeCell ref="WF9:WH9"/>
    <mergeCell ref="AFT9:AFV9"/>
    <mergeCell ref="AGB9:AGD9"/>
    <mergeCell ref="AGJ9:AGL9"/>
    <mergeCell ref="AGR9:AGT9"/>
    <mergeCell ref="AGZ9:AHB9"/>
    <mergeCell ref="AEF9:AEH9"/>
    <mergeCell ref="AEN9:AEP9"/>
    <mergeCell ref="AEV9:AEX9"/>
    <mergeCell ref="AFD9:AFF9"/>
    <mergeCell ref="AFL9:AFN9"/>
    <mergeCell ref="ACR9:ACT9"/>
    <mergeCell ref="ACZ9:ADB9"/>
    <mergeCell ref="ADH9:ADJ9"/>
    <mergeCell ref="ADP9:ADR9"/>
    <mergeCell ref="ADX9:ADZ9"/>
    <mergeCell ref="ABD9:ABF9"/>
    <mergeCell ref="ABL9:ABN9"/>
    <mergeCell ref="ABT9:ABV9"/>
    <mergeCell ref="ACB9:ACD9"/>
    <mergeCell ref="ACJ9:ACL9"/>
    <mergeCell ref="ALX9:ALZ9"/>
    <mergeCell ref="AMF9:AMH9"/>
    <mergeCell ref="AMN9:AMP9"/>
    <mergeCell ref="AMV9:AMX9"/>
    <mergeCell ref="AND9:ANF9"/>
    <mergeCell ref="AKJ9:AKL9"/>
    <mergeCell ref="AKR9:AKT9"/>
    <mergeCell ref="AKZ9:ALB9"/>
    <mergeCell ref="ALH9:ALJ9"/>
    <mergeCell ref="ALP9:ALR9"/>
    <mergeCell ref="AIV9:AIX9"/>
    <mergeCell ref="AJD9:AJF9"/>
    <mergeCell ref="AJL9:AJN9"/>
    <mergeCell ref="AJT9:AJV9"/>
    <mergeCell ref="AKB9:AKD9"/>
    <mergeCell ref="AHH9:AHJ9"/>
    <mergeCell ref="AHP9:AHR9"/>
    <mergeCell ref="AHX9:AHZ9"/>
    <mergeCell ref="AIF9:AIH9"/>
    <mergeCell ref="AIN9:AIP9"/>
    <mergeCell ref="ASB9:ASD9"/>
    <mergeCell ref="ASJ9:ASL9"/>
    <mergeCell ref="ASR9:AST9"/>
    <mergeCell ref="ASZ9:ATB9"/>
    <mergeCell ref="ATH9:ATJ9"/>
    <mergeCell ref="AQN9:AQP9"/>
    <mergeCell ref="AQV9:AQX9"/>
    <mergeCell ref="ARD9:ARF9"/>
    <mergeCell ref="ARL9:ARN9"/>
    <mergeCell ref="ART9:ARV9"/>
    <mergeCell ref="AOZ9:APB9"/>
    <mergeCell ref="APH9:APJ9"/>
    <mergeCell ref="APP9:APR9"/>
    <mergeCell ref="APX9:APZ9"/>
    <mergeCell ref="AQF9:AQH9"/>
    <mergeCell ref="ANL9:ANN9"/>
    <mergeCell ref="ANT9:ANV9"/>
    <mergeCell ref="AOB9:AOD9"/>
    <mergeCell ref="AOJ9:AOL9"/>
    <mergeCell ref="AOR9:AOT9"/>
    <mergeCell ref="AYF9:AYH9"/>
    <mergeCell ref="AYN9:AYP9"/>
    <mergeCell ref="AYV9:AYX9"/>
    <mergeCell ref="AZD9:AZF9"/>
    <mergeCell ref="AZL9:AZN9"/>
    <mergeCell ref="AWR9:AWT9"/>
    <mergeCell ref="AWZ9:AXB9"/>
    <mergeCell ref="AXH9:AXJ9"/>
    <mergeCell ref="AXP9:AXR9"/>
    <mergeCell ref="AXX9:AXZ9"/>
    <mergeCell ref="AVD9:AVF9"/>
    <mergeCell ref="AVL9:AVN9"/>
    <mergeCell ref="AVT9:AVV9"/>
    <mergeCell ref="AWB9:AWD9"/>
    <mergeCell ref="AWJ9:AWL9"/>
    <mergeCell ref="ATP9:ATR9"/>
    <mergeCell ref="ATX9:ATZ9"/>
    <mergeCell ref="AUF9:AUH9"/>
    <mergeCell ref="AUN9:AUP9"/>
    <mergeCell ref="AUV9:AUX9"/>
    <mergeCell ref="BEJ9:BEL9"/>
    <mergeCell ref="BER9:BET9"/>
    <mergeCell ref="BEZ9:BFB9"/>
    <mergeCell ref="BFH9:BFJ9"/>
    <mergeCell ref="BFP9:BFR9"/>
    <mergeCell ref="BCV9:BCX9"/>
    <mergeCell ref="BDD9:BDF9"/>
    <mergeCell ref="BDL9:BDN9"/>
    <mergeCell ref="BDT9:BDV9"/>
    <mergeCell ref="BEB9:BED9"/>
    <mergeCell ref="BBH9:BBJ9"/>
    <mergeCell ref="BBP9:BBR9"/>
    <mergeCell ref="BBX9:BBZ9"/>
    <mergeCell ref="BCF9:BCH9"/>
    <mergeCell ref="BCN9:BCP9"/>
    <mergeCell ref="AZT9:AZV9"/>
    <mergeCell ref="BAB9:BAD9"/>
    <mergeCell ref="BAJ9:BAL9"/>
    <mergeCell ref="BAR9:BAT9"/>
    <mergeCell ref="BAZ9:BBB9"/>
    <mergeCell ref="BKN9:BKP9"/>
    <mergeCell ref="BKV9:BKX9"/>
    <mergeCell ref="BLD9:BLF9"/>
    <mergeCell ref="BLL9:BLN9"/>
    <mergeCell ref="BLT9:BLV9"/>
    <mergeCell ref="BIZ9:BJB9"/>
    <mergeCell ref="BJH9:BJJ9"/>
    <mergeCell ref="BJP9:BJR9"/>
    <mergeCell ref="BJX9:BJZ9"/>
    <mergeCell ref="BKF9:BKH9"/>
    <mergeCell ref="BHL9:BHN9"/>
    <mergeCell ref="BHT9:BHV9"/>
    <mergeCell ref="BIB9:BID9"/>
    <mergeCell ref="BIJ9:BIL9"/>
    <mergeCell ref="BIR9:BIT9"/>
    <mergeCell ref="BFX9:BFZ9"/>
    <mergeCell ref="BGF9:BGH9"/>
    <mergeCell ref="BGN9:BGP9"/>
    <mergeCell ref="BGV9:BGX9"/>
    <mergeCell ref="BHD9:BHF9"/>
    <mergeCell ref="BQR9:BQT9"/>
    <mergeCell ref="BQZ9:BRB9"/>
    <mergeCell ref="BRH9:BRJ9"/>
    <mergeCell ref="BRP9:BRR9"/>
    <mergeCell ref="BRX9:BRZ9"/>
    <mergeCell ref="BPD9:BPF9"/>
    <mergeCell ref="BPL9:BPN9"/>
    <mergeCell ref="BPT9:BPV9"/>
    <mergeCell ref="BQB9:BQD9"/>
    <mergeCell ref="BQJ9:BQL9"/>
    <mergeCell ref="BNP9:BNR9"/>
    <mergeCell ref="BNX9:BNZ9"/>
    <mergeCell ref="BOF9:BOH9"/>
    <mergeCell ref="BON9:BOP9"/>
    <mergeCell ref="BOV9:BOX9"/>
    <mergeCell ref="BMB9:BMD9"/>
    <mergeCell ref="BMJ9:BML9"/>
    <mergeCell ref="BMR9:BMT9"/>
    <mergeCell ref="BMZ9:BNB9"/>
    <mergeCell ref="BNH9:BNJ9"/>
    <mergeCell ref="BWV9:BWX9"/>
    <mergeCell ref="BXD9:BXF9"/>
    <mergeCell ref="BXL9:BXN9"/>
    <mergeCell ref="BXT9:BXV9"/>
    <mergeCell ref="BYB9:BYD9"/>
    <mergeCell ref="BVH9:BVJ9"/>
    <mergeCell ref="BVP9:BVR9"/>
    <mergeCell ref="BVX9:BVZ9"/>
    <mergeCell ref="BWF9:BWH9"/>
    <mergeCell ref="BWN9:BWP9"/>
    <mergeCell ref="BTT9:BTV9"/>
    <mergeCell ref="BUB9:BUD9"/>
    <mergeCell ref="BUJ9:BUL9"/>
    <mergeCell ref="BUR9:BUT9"/>
    <mergeCell ref="BUZ9:BVB9"/>
    <mergeCell ref="BSF9:BSH9"/>
    <mergeCell ref="BSN9:BSP9"/>
    <mergeCell ref="BSV9:BSX9"/>
    <mergeCell ref="BTD9:BTF9"/>
    <mergeCell ref="BTL9:BTN9"/>
    <mergeCell ref="CCZ9:CDB9"/>
    <mergeCell ref="CDH9:CDJ9"/>
    <mergeCell ref="CDP9:CDR9"/>
    <mergeCell ref="CDX9:CDZ9"/>
    <mergeCell ref="CEF9:CEH9"/>
    <mergeCell ref="CBL9:CBN9"/>
    <mergeCell ref="CBT9:CBV9"/>
    <mergeCell ref="CCB9:CCD9"/>
    <mergeCell ref="CCJ9:CCL9"/>
    <mergeCell ref="CCR9:CCT9"/>
    <mergeCell ref="BZX9:BZZ9"/>
    <mergeCell ref="CAF9:CAH9"/>
    <mergeCell ref="CAN9:CAP9"/>
    <mergeCell ref="CAV9:CAX9"/>
    <mergeCell ref="CBD9:CBF9"/>
    <mergeCell ref="BYJ9:BYL9"/>
    <mergeCell ref="BYR9:BYT9"/>
    <mergeCell ref="BYZ9:BZB9"/>
    <mergeCell ref="BZH9:BZJ9"/>
    <mergeCell ref="BZP9:BZR9"/>
    <mergeCell ref="CJD9:CJF9"/>
    <mergeCell ref="CJL9:CJN9"/>
    <mergeCell ref="CJT9:CJV9"/>
    <mergeCell ref="CKB9:CKD9"/>
    <mergeCell ref="CKJ9:CKL9"/>
    <mergeCell ref="CHP9:CHR9"/>
    <mergeCell ref="CHX9:CHZ9"/>
    <mergeCell ref="CIF9:CIH9"/>
    <mergeCell ref="CIN9:CIP9"/>
    <mergeCell ref="CIV9:CIX9"/>
    <mergeCell ref="CGB9:CGD9"/>
    <mergeCell ref="CGJ9:CGL9"/>
    <mergeCell ref="CGR9:CGT9"/>
    <mergeCell ref="CGZ9:CHB9"/>
    <mergeCell ref="CHH9:CHJ9"/>
    <mergeCell ref="CEN9:CEP9"/>
    <mergeCell ref="CEV9:CEX9"/>
    <mergeCell ref="CFD9:CFF9"/>
    <mergeCell ref="CFL9:CFN9"/>
    <mergeCell ref="CFT9:CFV9"/>
    <mergeCell ref="CPH9:CPJ9"/>
    <mergeCell ref="CPP9:CPR9"/>
    <mergeCell ref="CPX9:CPZ9"/>
    <mergeCell ref="CQF9:CQH9"/>
    <mergeCell ref="CQN9:CQP9"/>
    <mergeCell ref="CNT9:CNV9"/>
    <mergeCell ref="COB9:COD9"/>
    <mergeCell ref="COJ9:COL9"/>
    <mergeCell ref="COR9:COT9"/>
    <mergeCell ref="COZ9:CPB9"/>
    <mergeCell ref="CMF9:CMH9"/>
    <mergeCell ref="CMN9:CMP9"/>
    <mergeCell ref="CMV9:CMX9"/>
    <mergeCell ref="CND9:CNF9"/>
    <mergeCell ref="CNL9:CNN9"/>
    <mergeCell ref="CKR9:CKT9"/>
    <mergeCell ref="CKZ9:CLB9"/>
    <mergeCell ref="CLH9:CLJ9"/>
    <mergeCell ref="CLP9:CLR9"/>
    <mergeCell ref="CLX9:CLZ9"/>
    <mergeCell ref="CVL9:CVN9"/>
    <mergeCell ref="CVT9:CVV9"/>
    <mergeCell ref="CWB9:CWD9"/>
    <mergeCell ref="CWJ9:CWL9"/>
    <mergeCell ref="CWR9:CWT9"/>
    <mergeCell ref="CTX9:CTZ9"/>
    <mergeCell ref="CUF9:CUH9"/>
    <mergeCell ref="CUN9:CUP9"/>
    <mergeCell ref="CUV9:CUX9"/>
    <mergeCell ref="CVD9:CVF9"/>
    <mergeCell ref="CSJ9:CSL9"/>
    <mergeCell ref="CSR9:CST9"/>
    <mergeCell ref="CSZ9:CTB9"/>
    <mergeCell ref="CTH9:CTJ9"/>
    <mergeCell ref="CTP9:CTR9"/>
    <mergeCell ref="CQV9:CQX9"/>
    <mergeCell ref="CRD9:CRF9"/>
    <mergeCell ref="CRL9:CRN9"/>
    <mergeCell ref="CRT9:CRV9"/>
    <mergeCell ref="CSB9:CSD9"/>
    <mergeCell ref="DBP9:DBR9"/>
    <mergeCell ref="DBX9:DBZ9"/>
    <mergeCell ref="DCF9:DCH9"/>
    <mergeCell ref="DCN9:DCP9"/>
    <mergeCell ref="DCV9:DCX9"/>
    <mergeCell ref="DAB9:DAD9"/>
    <mergeCell ref="DAJ9:DAL9"/>
    <mergeCell ref="DAR9:DAT9"/>
    <mergeCell ref="DAZ9:DBB9"/>
    <mergeCell ref="DBH9:DBJ9"/>
    <mergeCell ref="CYN9:CYP9"/>
    <mergeCell ref="CYV9:CYX9"/>
    <mergeCell ref="CZD9:CZF9"/>
    <mergeCell ref="CZL9:CZN9"/>
    <mergeCell ref="CZT9:CZV9"/>
    <mergeCell ref="CWZ9:CXB9"/>
    <mergeCell ref="CXH9:CXJ9"/>
    <mergeCell ref="CXP9:CXR9"/>
    <mergeCell ref="CXX9:CXZ9"/>
    <mergeCell ref="CYF9:CYH9"/>
    <mergeCell ref="DHT9:DHV9"/>
    <mergeCell ref="DIB9:DID9"/>
    <mergeCell ref="DIJ9:DIL9"/>
    <mergeCell ref="DIR9:DIT9"/>
    <mergeCell ref="DIZ9:DJB9"/>
    <mergeCell ref="DGF9:DGH9"/>
    <mergeCell ref="DGN9:DGP9"/>
    <mergeCell ref="DGV9:DGX9"/>
    <mergeCell ref="DHD9:DHF9"/>
    <mergeCell ref="DHL9:DHN9"/>
    <mergeCell ref="DER9:DET9"/>
    <mergeCell ref="DEZ9:DFB9"/>
    <mergeCell ref="DFH9:DFJ9"/>
    <mergeCell ref="DFP9:DFR9"/>
    <mergeCell ref="DFX9:DFZ9"/>
    <mergeCell ref="DDD9:DDF9"/>
    <mergeCell ref="DDL9:DDN9"/>
    <mergeCell ref="DDT9:DDV9"/>
    <mergeCell ref="DEB9:DED9"/>
    <mergeCell ref="DEJ9:DEL9"/>
    <mergeCell ref="DNX9:DNZ9"/>
    <mergeCell ref="DOF9:DOH9"/>
    <mergeCell ref="DON9:DOP9"/>
    <mergeCell ref="DOV9:DOX9"/>
    <mergeCell ref="DPD9:DPF9"/>
    <mergeCell ref="DMJ9:DML9"/>
    <mergeCell ref="DMR9:DMT9"/>
    <mergeCell ref="DMZ9:DNB9"/>
    <mergeCell ref="DNH9:DNJ9"/>
    <mergeCell ref="DNP9:DNR9"/>
    <mergeCell ref="DKV9:DKX9"/>
    <mergeCell ref="DLD9:DLF9"/>
    <mergeCell ref="DLL9:DLN9"/>
    <mergeCell ref="DLT9:DLV9"/>
    <mergeCell ref="DMB9:DMD9"/>
    <mergeCell ref="DJH9:DJJ9"/>
    <mergeCell ref="DJP9:DJR9"/>
    <mergeCell ref="DJX9:DJZ9"/>
    <mergeCell ref="DKF9:DKH9"/>
    <mergeCell ref="DKN9:DKP9"/>
    <mergeCell ref="DUB9:DUD9"/>
    <mergeCell ref="DUJ9:DUL9"/>
    <mergeCell ref="DUR9:DUT9"/>
    <mergeCell ref="DUZ9:DVB9"/>
    <mergeCell ref="DVH9:DVJ9"/>
    <mergeCell ref="DSN9:DSP9"/>
    <mergeCell ref="DSV9:DSX9"/>
    <mergeCell ref="DTD9:DTF9"/>
    <mergeCell ref="DTL9:DTN9"/>
    <mergeCell ref="DTT9:DTV9"/>
    <mergeCell ref="DQZ9:DRB9"/>
    <mergeCell ref="DRH9:DRJ9"/>
    <mergeCell ref="DRP9:DRR9"/>
    <mergeCell ref="DRX9:DRZ9"/>
    <mergeCell ref="DSF9:DSH9"/>
    <mergeCell ref="DPL9:DPN9"/>
    <mergeCell ref="DPT9:DPV9"/>
    <mergeCell ref="DQB9:DQD9"/>
    <mergeCell ref="DQJ9:DQL9"/>
    <mergeCell ref="DQR9:DQT9"/>
    <mergeCell ref="EAF9:EAH9"/>
    <mergeCell ref="EAN9:EAP9"/>
    <mergeCell ref="EAV9:EAX9"/>
    <mergeCell ref="EBD9:EBF9"/>
    <mergeCell ref="EBL9:EBN9"/>
    <mergeCell ref="DYR9:DYT9"/>
    <mergeCell ref="DYZ9:DZB9"/>
    <mergeCell ref="DZH9:DZJ9"/>
    <mergeCell ref="DZP9:DZR9"/>
    <mergeCell ref="DZX9:DZZ9"/>
    <mergeCell ref="DXD9:DXF9"/>
    <mergeCell ref="DXL9:DXN9"/>
    <mergeCell ref="DXT9:DXV9"/>
    <mergeCell ref="DYB9:DYD9"/>
    <mergeCell ref="DYJ9:DYL9"/>
    <mergeCell ref="DVP9:DVR9"/>
    <mergeCell ref="DVX9:DVZ9"/>
    <mergeCell ref="DWF9:DWH9"/>
    <mergeCell ref="DWN9:DWP9"/>
    <mergeCell ref="DWV9:DWX9"/>
    <mergeCell ref="EGJ9:EGL9"/>
    <mergeCell ref="EGR9:EGT9"/>
    <mergeCell ref="EGZ9:EHB9"/>
    <mergeCell ref="EHH9:EHJ9"/>
    <mergeCell ref="EHP9:EHR9"/>
    <mergeCell ref="EEV9:EEX9"/>
    <mergeCell ref="EFD9:EFF9"/>
    <mergeCell ref="EFL9:EFN9"/>
    <mergeCell ref="EFT9:EFV9"/>
    <mergeCell ref="EGB9:EGD9"/>
    <mergeCell ref="EDH9:EDJ9"/>
    <mergeCell ref="EDP9:EDR9"/>
    <mergeCell ref="EDX9:EDZ9"/>
    <mergeCell ref="EEF9:EEH9"/>
    <mergeCell ref="EEN9:EEP9"/>
    <mergeCell ref="EBT9:EBV9"/>
    <mergeCell ref="ECB9:ECD9"/>
    <mergeCell ref="ECJ9:ECL9"/>
    <mergeCell ref="ECR9:ECT9"/>
    <mergeCell ref="ECZ9:EDB9"/>
    <mergeCell ref="EMN9:EMP9"/>
    <mergeCell ref="EMV9:EMX9"/>
    <mergeCell ref="END9:ENF9"/>
    <mergeCell ref="ENL9:ENN9"/>
    <mergeCell ref="ENT9:ENV9"/>
    <mergeCell ref="EKZ9:ELB9"/>
    <mergeCell ref="ELH9:ELJ9"/>
    <mergeCell ref="ELP9:ELR9"/>
    <mergeCell ref="ELX9:ELZ9"/>
    <mergeCell ref="EMF9:EMH9"/>
    <mergeCell ref="EJL9:EJN9"/>
    <mergeCell ref="EJT9:EJV9"/>
    <mergeCell ref="EKB9:EKD9"/>
    <mergeCell ref="EKJ9:EKL9"/>
    <mergeCell ref="EKR9:EKT9"/>
    <mergeCell ref="EHX9:EHZ9"/>
    <mergeCell ref="EIF9:EIH9"/>
    <mergeCell ref="EIN9:EIP9"/>
    <mergeCell ref="EIV9:EIX9"/>
    <mergeCell ref="EJD9:EJF9"/>
    <mergeCell ref="ESR9:EST9"/>
    <mergeCell ref="ESZ9:ETB9"/>
    <mergeCell ref="ETH9:ETJ9"/>
    <mergeCell ref="ETP9:ETR9"/>
    <mergeCell ref="ETX9:ETZ9"/>
    <mergeCell ref="ERD9:ERF9"/>
    <mergeCell ref="ERL9:ERN9"/>
    <mergeCell ref="ERT9:ERV9"/>
    <mergeCell ref="ESB9:ESD9"/>
    <mergeCell ref="ESJ9:ESL9"/>
    <mergeCell ref="EPP9:EPR9"/>
    <mergeCell ref="EPX9:EPZ9"/>
    <mergeCell ref="EQF9:EQH9"/>
    <mergeCell ref="EQN9:EQP9"/>
    <mergeCell ref="EQV9:EQX9"/>
    <mergeCell ref="EOB9:EOD9"/>
    <mergeCell ref="EOJ9:EOL9"/>
    <mergeCell ref="EOR9:EOT9"/>
    <mergeCell ref="EOZ9:EPB9"/>
    <mergeCell ref="EPH9:EPJ9"/>
    <mergeCell ref="EYV9:EYX9"/>
    <mergeCell ref="EZD9:EZF9"/>
    <mergeCell ref="EZL9:EZN9"/>
    <mergeCell ref="EZT9:EZV9"/>
    <mergeCell ref="FAB9:FAD9"/>
    <mergeCell ref="EXH9:EXJ9"/>
    <mergeCell ref="EXP9:EXR9"/>
    <mergeCell ref="EXX9:EXZ9"/>
    <mergeCell ref="EYF9:EYH9"/>
    <mergeCell ref="EYN9:EYP9"/>
    <mergeCell ref="EVT9:EVV9"/>
    <mergeCell ref="EWB9:EWD9"/>
    <mergeCell ref="EWJ9:EWL9"/>
    <mergeCell ref="EWR9:EWT9"/>
    <mergeCell ref="EWZ9:EXB9"/>
    <mergeCell ref="EUF9:EUH9"/>
    <mergeCell ref="EUN9:EUP9"/>
    <mergeCell ref="EUV9:EUX9"/>
    <mergeCell ref="EVD9:EVF9"/>
    <mergeCell ref="EVL9:EVN9"/>
    <mergeCell ref="FEZ9:FFB9"/>
    <mergeCell ref="FFH9:FFJ9"/>
    <mergeCell ref="FFP9:FFR9"/>
    <mergeCell ref="FFX9:FFZ9"/>
    <mergeCell ref="FGF9:FGH9"/>
    <mergeCell ref="FDL9:FDN9"/>
    <mergeCell ref="FDT9:FDV9"/>
    <mergeCell ref="FEB9:FED9"/>
    <mergeCell ref="FEJ9:FEL9"/>
    <mergeCell ref="FER9:FET9"/>
    <mergeCell ref="FBX9:FBZ9"/>
    <mergeCell ref="FCF9:FCH9"/>
    <mergeCell ref="FCN9:FCP9"/>
    <mergeCell ref="FCV9:FCX9"/>
    <mergeCell ref="FDD9:FDF9"/>
    <mergeCell ref="FAJ9:FAL9"/>
    <mergeCell ref="FAR9:FAT9"/>
    <mergeCell ref="FAZ9:FBB9"/>
    <mergeCell ref="FBH9:FBJ9"/>
    <mergeCell ref="FBP9:FBR9"/>
    <mergeCell ref="FLD9:FLF9"/>
    <mergeCell ref="FLL9:FLN9"/>
    <mergeCell ref="FLT9:FLV9"/>
    <mergeCell ref="FMB9:FMD9"/>
    <mergeCell ref="FMJ9:FML9"/>
    <mergeCell ref="FJP9:FJR9"/>
    <mergeCell ref="FJX9:FJZ9"/>
    <mergeCell ref="FKF9:FKH9"/>
    <mergeCell ref="FKN9:FKP9"/>
    <mergeCell ref="FKV9:FKX9"/>
    <mergeCell ref="FIB9:FID9"/>
    <mergeCell ref="FIJ9:FIL9"/>
    <mergeCell ref="FIR9:FIT9"/>
    <mergeCell ref="FIZ9:FJB9"/>
    <mergeCell ref="FJH9:FJJ9"/>
    <mergeCell ref="FGN9:FGP9"/>
    <mergeCell ref="FGV9:FGX9"/>
    <mergeCell ref="FHD9:FHF9"/>
    <mergeCell ref="FHL9:FHN9"/>
    <mergeCell ref="FHT9:FHV9"/>
    <mergeCell ref="FRH9:FRJ9"/>
    <mergeCell ref="FRP9:FRR9"/>
    <mergeCell ref="FRX9:FRZ9"/>
    <mergeCell ref="FSF9:FSH9"/>
    <mergeCell ref="FSN9:FSP9"/>
    <mergeCell ref="FPT9:FPV9"/>
    <mergeCell ref="FQB9:FQD9"/>
    <mergeCell ref="FQJ9:FQL9"/>
    <mergeCell ref="FQR9:FQT9"/>
    <mergeCell ref="FQZ9:FRB9"/>
    <mergeCell ref="FOF9:FOH9"/>
    <mergeCell ref="FON9:FOP9"/>
    <mergeCell ref="FOV9:FOX9"/>
    <mergeCell ref="FPD9:FPF9"/>
    <mergeCell ref="FPL9:FPN9"/>
    <mergeCell ref="FMR9:FMT9"/>
    <mergeCell ref="FMZ9:FNB9"/>
    <mergeCell ref="FNH9:FNJ9"/>
    <mergeCell ref="FNP9:FNR9"/>
    <mergeCell ref="FNX9:FNZ9"/>
    <mergeCell ref="FXL9:FXN9"/>
    <mergeCell ref="FXT9:FXV9"/>
    <mergeCell ref="FYB9:FYD9"/>
    <mergeCell ref="FYJ9:FYL9"/>
    <mergeCell ref="FYR9:FYT9"/>
    <mergeCell ref="FVX9:FVZ9"/>
    <mergeCell ref="FWF9:FWH9"/>
    <mergeCell ref="FWN9:FWP9"/>
    <mergeCell ref="FWV9:FWX9"/>
    <mergeCell ref="FXD9:FXF9"/>
    <mergeCell ref="FUJ9:FUL9"/>
    <mergeCell ref="FUR9:FUT9"/>
    <mergeCell ref="FUZ9:FVB9"/>
    <mergeCell ref="FVH9:FVJ9"/>
    <mergeCell ref="FVP9:FVR9"/>
    <mergeCell ref="FSV9:FSX9"/>
    <mergeCell ref="FTD9:FTF9"/>
    <mergeCell ref="FTL9:FTN9"/>
    <mergeCell ref="FTT9:FTV9"/>
    <mergeCell ref="FUB9:FUD9"/>
    <mergeCell ref="GDP9:GDR9"/>
    <mergeCell ref="GDX9:GDZ9"/>
    <mergeCell ref="GEF9:GEH9"/>
    <mergeCell ref="GEN9:GEP9"/>
    <mergeCell ref="GEV9:GEX9"/>
    <mergeCell ref="GCB9:GCD9"/>
    <mergeCell ref="GCJ9:GCL9"/>
    <mergeCell ref="GCR9:GCT9"/>
    <mergeCell ref="GCZ9:GDB9"/>
    <mergeCell ref="GDH9:GDJ9"/>
    <mergeCell ref="GAN9:GAP9"/>
    <mergeCell ref="GAV9:GAX9"/>
    <mergeCell ref="GBD9:GBF9"/>
    <mergeCell ref="GBL9:GBN9"/>
    <mergeCell ref="GBT9:GBV9"/>
    <mergeCell ref="FYZ9:FZB9"/>
    <mergeCell ref="FZH9:FZJ9"/>
    <mergeCell ref="FZP9:FZR9"/>
    <mergeCell ref="FZX9:FZZ9"/>
    <mergeCell ref="GAF9:GAH9"/>
    <mergeCell ref="GJT9:GJV9"/>
    <mergeCell ref="GKB9:GKD9"/>
    <mergeCell ref="GKJ9:GKL9"/>
    <mergeCell ref="GKR9:GKT9"/>
    <mergeCell ref="GKZ9:GLB9"/>
    <mergeCell ref="GIF9:GIH9"/>
    <mergeCell ref="GIN9:GIP9"/>
    <mergeCell ref="GIV9:GIX9"/>
    <mergeCell ref="GJD9:GJF9"/>
    <mergeCell ref="GJL9:GJN9"/>
    <mergeCell ref="GGR9:GGT9"/>
    <mergeCell ref="GGZ9:GHB9"/>
    <mergeCell ref="GHH9:GHJ9"/>
    <mergeCell ref="GHP9:GHR9"/>
    <mergeCell ref="GHX9:GHZ9"/>
    <mergeCell ref="GFD9:GFF9"/>
    <mergeCell ref="GFL9:GFN9"/>
    <mergeCell ref="GFT9:GFV9"/>
    <mergeCell ref="GGB9:GGD9"/>
    <mergeCell ref="GGJ9:GGL9"/>
    <mergeCell ref="GPX9:GPZ9"/>
    <mergeCell ref="GQF9:GQH9"/>
    <mergeCell ref="GQN9:GQP9"/>
    <mergeCell ref="GQV9:GQX9"/>
    <mergeCell ref="GRD9:GRF9"/>
    <mergeCell ref="GOJ9:GOL9"/>
    <mergeCell ref="GOR9:GOT9"/>
    <mergeCell ref="GOZ9:GPB9"/>
    <mergeCell ref="GPH9:GPJ9"/>
    <mergeCell ref="GPP9:GPR9"/>
    <mergeCell ref="GMV9:GMX9"/>
    <mergeCell ref="GND9:GNF9"/>
    <mergeCell ref="GNL9:GNN9"/>
    <mergeCell ref="GNT9:GNV9"/>
    <mergeCell ref="GOB9:GOD9"/>
    <mergeCell ref="GLH9:GLJ9"/>
    <mergeCell ref="GLP9:GLR9"/>
    <mergeCell ref="GLX9:GLZ9"/>
    <mergeCell ref="GMF9:GMH9"/>
    <mergeCell ref="GMN9:GMP9"/>
    <mergeCell ref="GWB9:GWD9"/>
    <mergeCell ref="GWJ9:GWL9"/>
    <mergeCell ref="GWR9:GWT9"/>
    <mergeCell ref="GWZ9:GXB9"/>
    <mergeCell ref="GXH9:GXJ9"/>
    <mergeCell ref="GUN9:GUP9"/>
    <mergeCell ref="GUV9:GUX9"/>
    <mergeCell ref="GVD9:GVF9"/>
    <mergeCell ref="GVL9:GVN9"/>
    <mergeCell ref="GVT9:GVV9"/>
    <mergeCell ref="GSZ9:GTB9"/>
    <mergeCell ref="GTH9:GTJ9"/>
    <mergeCell ref="GTP9:GTR9"/>
    <mergeCell ref="GTX9:GTZ9"/>
    <mergeCell ref="GUF9:GUH9"/>
    <mergeCell ref="GRL9:GRN9"/>
    <mergeCell ref="GRT9:GRV9"/>
    <mergeCell ref="GSB9:GSD9"/>
    <mergeCell ref="GSJ9:GSL9"/>
    <mergeCell ref="GSR9:GST9"/>
    <mergeCell ref="HCF9:HCH9"/>
    <mergeCell ref="HCN9:HCP9"/>
    <mergeCell ref="HCV9:HCX9"/>
    <mergeCell ref="HDD9:HDF9"/>
    <mergeCell ref="HDL9:HDN9"/>
    <mergeCell ref="HAR9:HAT9"/>
    <mergeCell ref="HAZ9:HBB9"/>
    <mergeCell ref="HBH9:HBJ9"/>
    <mergeCell ref="HBP9:HBR9"/>
    <mergeCell ref="HBX9:HBZ9"/>
    <mergeCell ref="GZD9:GZF9"/>
    <mergeCell ref="GZL9:GZN9"/>
    <mergeCell ref="GZT9:GZV9"/>
    <mergeCell ref="HAB9:HAD9"/>
    <mergeCell ref="HAJ9:HAL9"/>
    <mergeCell ref="GXP9:GXR9"/>
    <mergeCell ref="GXX9:GXZ9"/>
    <mergeCell ref="GYF9:GYH9"/>
    <mergeCell ref="GYN9:GYP9"/>
    <mergeCell ref="GYV9:GYX9"/>
    <mergeCell ref="HIJ9:HIL9"/>
    <mergeCell ref="HIR9:HIT9"/>
    <mergeCell ref="HIZ9:HJB9"/>
    <mergeCell ref="HJH9:HJJ9"/>
    <mergeCell ref="HJP9:HJR9"/>
    <mergeCell ref="HGV9:HGX9"/>
    <mergeCell ref="HHD9:HHF9"/>
    <mergeCell ref="HHL9:HHN9"/>
    <mergeCell ref="HHT9:HHV9"/>
    <mergeCell ref="HIB9:HID9"/>
    <mergeCell ref="HFH9:HFJ9"/>
    <mergeCell ref="HFP9:HFR9"/>
    <mergeCell ref="HFX9:HFZ9"/>
    <mergeCell ref="HGF9:HGH9"/>
    <mergeCell ref="HGN9:HGP9"/>
    <mergeCell ref="HDT9:HDV9"/>
    <mergeCell ref="HEB9:HED9"/>
    <mergeCell ref="HEJ9:HEL9"/>
    <mergeCell ref="HER9:HET9"/>
    <mergeCell ref="HEZ9:HFB9"/>
    <mergeCell ref="HON9:HOP9"/>
    <mergeCell ref="HOV9:HOX9"/>
    <mergeCell ref="HPD9:HPF9"/>
    <mergeCell ref="HPL9:HPN9"/>
    <mergeCell ref="HPT9:HPV9"/>
    <mergeCell ref="HMZ9:HNB9"/>
    <mergeCell ref="HNH9:HNJ9"/>
    <mergeCell ref="HNP9:HNR9"/>
    <mergeCell ref="HNX9:HNZ9"/>
    <mergeCell ref="HOF9:HOH9"/>
    <mergeCell ref="HLL9:HLN9"/>
    <mergeCell ref="HLT9:HLV9"/>
    <mergeCell ref="HMB9:HMD9"/>
    <mergeCell ref="HMJ9:HML9"/>
    <mergeCell ref="HMR9:HMT9"/>
    <mergeCell ref="HJX9:HJZ9"/>
    <mergeCell ref="HKF9:HKH9"/>
    <mergeCell ref="HKN9:HKP9"/>
    <mergeCell ref="HKV9:HKX9"/>
    <mergeCell ref="HLD9:HLF9"/>
    <mergeCell ref="HUR9:HUT9"/>
    <mergeCell ref="HUZ9:HVB9"/>
    <mergeCell ref="HVH9:HVJ9"/>
    <mergeCell ref="HVP9:HVR9"/>
    <mergeCell ref="HVX9:HVZ9"/>
    <mergeCell ref="HTD9:HTF9"/>
    <mergeCell ref="HTL9:HTN9"/>
    <mergeCell ref="HTT9:HTV9"/>
    <mergeCell ref="HUB9:HUD9"/>
    <mergeCell ref="HUJ9:HUL9"/>
    <mergeCell ref="HRP9:HRR9"/>
    <mergeCell ref="HRX9:HRZ9"/>
    <mergeCell ref="HSF9:HSH9"/>
    <mergeCell ref="HSN9:HSP9"/>
    <mergeCell ref="HSV9:HSX9"/>
    <mergeCell ref="HQB9:HQD9"/>
    <mergeCell ref="HQJ9:HQL9"/>
    <mergeCell ref="HQR9:HQT9"/>
    <mergeCell ref="HQZ9:HRB9"/>
    <mergeCell ref="HRH9:HRJ9"/>
    <mergeCell ref="IAV9:IAX9"/>
    <mergeCell ref="IBD9:IBF9"/>
    <mergeCell ref="IBL9:IBN9"/>
    <mergeCell ref="IBT9:IBV9"/>
    <mergeCell ref="ICB9:ICD9"/>
    <mergeCell ref="HZH9:HZJ9"/>
    <mergeCell ref="HZP9:HZR9"/>
    <mergeCell ref="HZX9:HZZ9"/>
    <mergeCell ref="IAF9:IAH9"/>
    <mergeCell ref="IAN9:IAP9"/>
    <mergeCell ref="HXT9:HXV9"/>
    <mergeCell ref="HYB9:HYD9"/>
    <mergeCell ref="HYJ9:HYL9"/>
    <mergeCell ref="HYR9:HYT9"/>
    <mergeCell ref="HYZ9:HZB9"/>
    <mergeCell ref="HWF9:HWH9"/>
    <mergeCell ref="HWN9:HWP9"/>
    <mergeCell ref="HWV9:HWX9"/>
    <mergeCell ref="HXD9:HXF9"/>
    <mergeCell ref="HXL9:HXN9"/>
    <mergeCell ref="IGZ9:IHB9"/>
    <mergeCell ref="IHH9:IHJ9"/>
    <mergeCell ref="IHP9:IHR9"/>
    <mergeCell ref="IHX9:IHZ9"/>
    <mergeCell ref="IIF9:IIH9"/>
    <mergeCell ref="IFL9:IFN9"/>
    <mergeCell ref="IFT9:IFV9"/>
    <mergeCell ref="IGB9:IGD9"/>
    <mergeCell ref="IGJ9:IGL9"/>
    <mergeCell ref="IGR9:IGT9"/>
    <mergeCell ref="IDX9:IDZ9"/>
    <mergeCell ref="IEF9:IEH9"/>
    <mergeCell ref="IEN9:IEP9"/>
    <mergeCell ref="IEV9:IEX9"/>
    <mergeCell ref="IFD9:IFF9"/>
    <mergeCell ref="ICJ9:ICL9"/>
    <mergeCell ref="ICR9:ICT9"/>
    <mergeCell ref="ICZ9:IDB9"/>
    <mergeCell ref="IDH9:IDJ9"/>
    <mergeCell ref="IDP9:IDR9"/>
    <mergeCell ref="IND9:INF9"/>
    <mergeCell ref="INL9:INN9"/>
    <mergeCell ref="INT9:INV9"/>
    <mergeCell ref="IOB9:IOD9"/>
    <mergeCell ref="IOJ9:IOL9"/>
    <mergeCell ref="ILP9:ILR9"/>
    <mergeCell ref="ILX9:ILZ9"/>
    <mergeCell ref="IMF9:IMH9"/>
    <mergeCell ref="IMN9:IMP9"/>
    <mergeCell ref="IMV9:IMX9"/>
    <mergeCell ref="IKB9:IKD9"/>
    <mergeCell ref="IKJ9:IKL9"/>
    <mergeCell ref="IKR9:IKT9"/>
    <mergeCell ref="IKZ9:ILB9"/>
    <mergeCell ref="ILH9:ILJ9"/>
    <mergeCell ref="IIN9:IIP9"/>
    <mergeCell ref="IIV9:IIX9"/>
    <mergeCell ref="IJD9:IJF9"/>
    <mergeCell ref="IJL9:IJN9"/>
    <mergeCell ref="IJT9:IJV9"/>
    <mergeCell ref="ITH9:ITJ9"/>
    <mergeCell ref="ITP9:ITR9"/>
    <mergeCell ref="ITX9:ITZ9"/>
    <mergeCell ref="IUF9:IUH9"/>
    <mergeCell ref="IUN9:IUP9"/>
    <mergeCell ref="IRT9:IRV9"/>
    <mergeCell ref="ISB9:ISD9"/>
    <mergeCell ref="ISJ9:ISL9"/>
    <mergeCell ref="ISR9:IST9"/>
    <mergeCell ref="ISZ9:ITB9"/>
    <mergeCell ref="IQF9:IQH9"/>
    <mergeCell ref="IQN9:IQP9"/>
    <mergeCell ref="IQV9:IQX9"/>
    <mergeCell ref="IRD9:IRF9"/>
    <mergeCell ref="IRL9:IRN9"/>
    <mergeCell ref="IOR9:IOT9"/>
    <mergeCell ref="IOZ9:IPB9"/>
    <mergeCell ref="IPH9:IPJ9"/>
    <mergeCell ref="IPP9:IPR9"/>
    <mergeCell ref="IPX9:IPZ9"/>
    <mergeCell ref="IZL9:IZN9"/>
    <mergeCell ref="IZT9:IZV9"/>
    <mergeCell ref="JAB9:JAD9"/>
    <mergeCell ref="JAJ9:JAL9"/>
    <mergeCell ref="JAR9:JAT9"/>
    <mergeCell ref="IXX9:IXZ9"/>
    <mergeCell ref="IYF9:IYH9"/>
    <mergeCell ref="IYN9:IYP9"/>
    <mergeCell ref="IYV9:IYX9"/>
    <mergeCell ref="IZD9:IZF9"/>
    <mergeCell ref="IWJ9:IWL9"/>
    <mergeCell ref="IWR9:IWT9"/>
    <mergeCell ref="IWZ9:IXB9"/>
    <mergeCell ref="IXH9:IXJ9"/>
    <mergeCell ref="IXP9:IXR9"/>
    <mergeCell ref="IUV9:IUX9"/>
    <mergeCell ref="IVD9:IVF9"/>
    <mergeCell ref="IVL9:IVN9"/>
    <mergeCell ref="IVT9:IVV9"/>
    <mergeCell ref="IWB9:IWD9"/>
    <mergeCell ref="JFP9:JFR9"/>
    <mergeCell ref="JFX9:JFZ9"/>
    <mergeCell ref="JGF9:JGH9"/>
    <mergeCell ref="JGN9:JGP9"/>
    <mergeCell ref="JGV9:JGX9"/>
    <mergeCell ref="JEB9:JED9"/>
    <mergeCell ref="JEJ9:JEL9"/>
    <mergeCell ref="JER9:JET9"/>
    <mergeCell ref="JEZ9:JFB9"/>
    <mergeCell ref="JFH9:JFJ9"/>
    <mergeCell ref="JCN9:JCP9"/>
    <mergeCell ref="JCV9:JCX9"/>
    <mergeCell ref="JDD9:JDF9"/>
    <mergeCell ref="JDL9:JDN9"/>
    <mergeCell ref="JDT9:JDV9"/>
    <mergeCell ref="JAZ9:JBB9"/>
    <mergeCell ref="JBH9:JBJ9"/>
    <mergeCell ref="JBP9:JBR9"/>
    <mergeCell ref="JBX9:JBZ9"/>
    <mergeCell ref="JCF9:JCH9"/>
    <mergeCell ref="JLT9:JLV9"/>
    <mergeCell ref="JMB9:JMD9"/>
    <mergeCell ref="JMJ9:JML9"/>
    <mergeCell ref="JMR9:JMT9"/>
    <mergeCell ref="JMZ9:JNB9"/>
    <mergeCell ref="JKF9:JKH9"/>
    <mergeCell ref="JKN9:JKP9"/>
    <mergeCell ref="JKV9:JKX9"/>
    <mergeCell ref="JLD9:JLF9"/>
    <mergeCell ref="JLL9:JLN9"/>
    <mergeCell ref="JIR9:JIT9"/>
    <mergeCell ref="JIZ9:JJB9"/>
    <mergeCell ref="JJH9:JJJ9"/>
    <mergeCell ref="JJP9:JJR9"/>
    <mergeCell ref="JJX9:JJZ9"/>
    <mergeCell ref="JHD9:JHF9"/>
    <mergeCell ref="JHL9:JHN9"/>
    <mergeCell ref="JHT9:JHV9"/>
    <mergeCell ref="JIB9:JID9"/>
    <mergeCell ref="JIJ9:JIL9"/>
    <mergeCell ref="JRX9:JRZ9"/>
    <mergeCell ref="JSF9:JSH9"/>
    <mergeCell ref="JSN9:JSP9"/>
    <mergeCell ref="JSV9:JSX9"/>
    <mergeCell ref="JTD9:JTF9"/>
    <mergeCell ref="JQJ9:JQL9"/>
    <mergeCell ref="JQR9:JQT9"/>
    <mergeCell ref="JQZ9:JRB9"/>
    <mergeCell ref="JRH9:JRJ9"/>
    <mergeCell ref="JRP9:JRR9"/>
    <mergeCell ref="JOV9:JOX9"/>
    <mergeCell ref="JPD9:JPF9"/>
    <mergeCell ref="JPL9:JPN9"/>
    <mergeCell ref="JPT9:JPV9"/>
    <mergeCell ref="JQB9:JQD9"/>
    <mergeCell ref="JNH9:JNJ9"/>
    <mergeCell ref="JNP9:JNR9"/>
    <mergeCell ref="JNX9:JNZ9"/>
    <mergeCell ref="JOF9:JOH9"/>
    <mergeCell ref="JON9:JOP9"/>
    <mergeCell ref="JYB9:JYD9"/>
    <mergeCell ref="JYJ9:JYL9"/>
    <mergeCell ref="JYR9:JYT9"/>
    <mergeCell ref="JYZ9:JZB9"/>
    <mergeCell ref="JZH9:JZJ9"/>
    <mergeCell ref="JWN9:JWP9"/>
    <mergeCell ref="JWV9:JWX9"/>
    <mergeCell ref="JXD9:JXF9"/>
    <mergeCell ref="JXL9:JXN9"/>
    <mergeCell ref="JXT9:JXV9"/>
    <mergeCell ref="JUZ9:JVB9"/>
    <mergeCell ref="JVH9:JVJ9"/>
    <mergeCell ref="JVP9:JVR9"/>
    <mergeCell ref="JVX9:JVZ9"/>
    <mergeCell ref="JWF9:JWH9"/>
    <mergeCell ref="JTL9:JTN9"/>
    <mergeCell ref="JTT9:JTV9"/>
    <mergeCell ref="JUB9:JUD9"/>
    <mergeCell ref="JUJ9:JUL9"/>
    <mergeCell ref="JUR9:JUT9"/>
    <mergeCell ref="KEF9:KEH9"/>
    <mergeCell ref="KEN9:KEP9"/>
    <mergeCell ref="KEV9:KEX9"/>
    <mergeCell ref="KFD9:KFF9"/>
    <mergeCell ref="KFL9:KFN9"/>
    <mergeCell ref="KCR9:KCT9"/>
    <mergeCell ref="KCZ9:KDB9"/>
    <mergeCell ref="KDH9:KDJ9"/>
    <mergeCell ref="KDP9:KDR9"/>
    <mergeCell ref="KDX9:KDZ9"/>
    <mergeCell ref="KBD9:KBF9"/>
    <mergeCell ref="KBL9:KBN9"/>
    <mergeCell ref="KBT9:KBV9"/>
    <mergeCell ref="KCB9:KCD9"/>
    <mergeCell ref="KCJ9:KCL9"/>
    <mergeCell ref="JZP9:JZR9"/>
    <mergeCell ref="JZX9:JZZ9"/>
    <mergeCell ref="KAF9:KAH9"/>
    <mergeCell ref="KAN9:KAP9"/>
    <mergeCell ref="KAV9:KAX9"/>
    <mergeCell ref="KKJ9:KKL9"/>
    <mergeCell ref="KKR9:KKT9"/>
    <mergeCell ref="KKZ9:KLB9"/>
    <mergeCell ref="KLH9:KLJ9"/>
    <mergeCell ref="KLP9:KLR9"/>
    <mergeCell ref="KIV9:KIX9"/>
    <mergeCell ref="KJD9:KJF9"/>
    <mergeCell ref="KJL9:KJN9"/>
    <mergeCell ref="KJT9:KJV9"/>
    <mergeCell ref="KKB9:KKD9"/>
    <mergeCell ref="KHH9:KHJ9"/>
    <mergeCell ref="KHP9:KHR9"/>
    <mergeCell ref="KHX9:KHZ9"/>
    <mergeCell ref="KIF9:KIH9"/>
    <mergeCell ref="KIN9:KIP9"/>
    <mergeCell ref="KFT9:KFV9"/>
    <mergeCell ref="KGB9:KGD9"/>
    <mergeCell ref="KGJ9:KGL9"/>
    <mergeCell ref="KGR9:KGT9"/>
    <mergeCell ref="KGZ9:KHB9"/>
    <mergeCell ref="KQN9:KQP9"/>
    <mergeCell ref="KQV9:KQX9"/>
    <mergeCell ref="KRD9:KRF9"/>
    <mergeCell ref="KRL9:KRN9"/>
    <mergeCell ref="KRT9:KRV9"/>
    <mergeCell ref="KOZ9:KPB9"/>
    <mergeCell ref="KPH9:KPJ9"/>
    <mergeCell ref="KPP9:KPR9"/>
    <mergeCell ref="KPX9:KPZ9"/>
    <mergeCell ref="KQF9:KQH9"/>
    <mergeCell ref="KNL9:KNN9"/>
    <mergeCell ref="KNT9:KNV9"/>
    <mergeCell ref="KOB9:KOD9"/>
    <mergeCell ref="KOJ9:KOL9"/>
    <mergeCell ref="KOR9:KOT9"/>
    <mergeCell ref="KLX9:KLZ9"/>
    <mergeCell ref="KMF9:KMH9"/>
    <mergeCell ref="KMN9:KMP9"/>
    <mergeCell ref="KMV9:KMX9"/>
    <mergeCell ref="KND9:KNF9"/>
    <mergeCell ref="KWR9:KWT9"/>
    <mergeCell ref="KWZ9:KXB9"/>
    <mergeCell ref="KXH9:KXJ9"/>
    <mergeCell ref="KXP9:KXR9"/>
    <mergeCell ref="KXX9:KXZ9"/>
    <mergeCell ref="KVD9:KVF9"/>
    <mergeCell ref="KVL9:KVN9"/>
    <mergeCell ref="KVT9:KVV9"/>
    <mergeCell ref="KWB9:KWD9"/>
    <mergeCell ref="KWJ9:KWL9"/>
    <mergeCell ref="KTP9:KTR9"/>
    <mergeCell ref="KTX9:KTZ9"/>
    <mergeCell ref="KUF9:KUH9"/>
    <mergeCell ref="KUN9:KUP9"/>
    <mergeCell ref="KUV9:KUX9"/>
    <mergeCell ref="KSB9:KSD9"/>
    <mergeCell ref="KSJ9:KSL9"/>
    <mergeCell ref="KSR9:KST9"/>
    <mergeCell ref="KSZ9:KTB9"/>
    <mergeCell ref="KTH9:KTJ9"/>
    <mergeCell ref="LCV9:LCX9"/>
    <mergeCell ref="LDD9:LDF9"/>
    <mergeCell ref="LDL9:LDN9"/>
    <mergeCell ref="LDT9:LDV9"/>
    <mergeCell ref="LEB9:LED9"/>
    <mergeCell ref="LBH9:LBJ9"/>
    <mergeCell ref="LBP9:LBR9"/>
    <mergeCell ref="LBX9:LBZ9"/>
    <mergeCell ref="LCF9:LCH9"/>
    <mergeCell ref="LCN9:LCP9"/>
    <mergeCell ref="KZT9:KZV9"/>
    <mergeCell ref="LAB9:LAD9"/>
    <mergeCell ref="LAJ9:LAL9"/>
    <mergeCell ref="LAR9:LAT9"/>
    <mergeCell ref="LAZ9:LBB9"/>
    <mergeCell ref="KYF9:KYH9"/>
    <mergeCell ref="KYN9:KYP9"/>
    <mergeCell ref="KYV9:KYX9"/>
    <mergeCell ref="KZD9:KZF9"/>
    <mergeCell ref="KZL9:KZN9"/>
    <mergeCell ref="LIZ9:LJB9"/>
    <mergeCell ref="LJH9:LJJ9"/>
    <mergeCell ref="LJP9:LJR9"/>
    <mergeCell ref="LJX9:LJZ9"/>
    <mergeCell ref="LKF9:LKH9"/>
    <mergeCell ref="LHL9:LHN9"/>
    <mergeCell ref="LHT9:LHV9"/>
    <mergeCell ref="LIB9:LID9"/>
    <mergeCell ref="LIJ9:LIL9"/>
    <mergeCell ref="LIR9:LIT9"/>
    <mergeCell ref="LFX9:LFZ9"/>
    <mergeCell ref="LGF9:LGH9"/>
    <mergeCell ref="LGN9:LGP9"/>
    <mergeCell ref="LGV9:LGX9"/>
    <mergeCell ref="LHD9:LHF9"/>
    <mergeCell ref="LEJ9:LEL9"/>
    <mergeCell ref="LER9:LET9"/>
    <mergeCell ref="LEZ9:LFB9"/>
    <mergeCell ref="LFH9:LFJ9"/>
    <mergeCell ref="LFP9:LFR9"/>
    <mergeCell ref="LPD9:LPF9"/>
    <mergeCell ref="LPL9:LPN9"/>
    <mergeCell ref="LPT9:LPV9"/>
    <mergeCell ref="LQB9:LQD9"/>
    <mergeCell ref="LQJ9:LQL9"/>
    <mergeCell ref="LNP9:LNR9"/>
    <mergeCell ref="LNX9:LNZ9"/>
    <mergeCell ref="LOF9:LOH9"/>
    <mergeCell ref="LON9:LOP9"/>
    <mergeCell ref="LOV9:LOX9"/>
    <mergeCell ref="LMB9:LMD9"/>
    <mergeCell ref="LMJ9:LML9"/>
    <mergeCell ref="LMR9:LMT9"/>
    <mergeCell ref="LMZ9:LNB9"/>
    <mergeCell ref="LNH9:LNJ9"/>
    <mergeCell ref="LKN9:LKP9"/>
    <mergeCell ref="LKV9:LKX9"/>
    <mergeCell ref="LLD9:LLF9"/>
    <mergeCell ref="LLL9:LLN9"/>
    <mergeCell ref="LLT9:LLV9"/>
    <mergeCell ref="LVH9:LVJ9"/>
    <mergeCell ref="LVP9:LVR9"/>
    <mergeCell ref="LVX9:LVZ9"/>
    <mergeCell ref="LWF9:LWH9"/>
    <mergeCell ref="LWN9:LWP9"/>
    <mergeCell ref="LTT9:LTV9"/>
    <mergeCell ref="LUB9:LUD9"/>
    <mergeCell ref="LUJ9:LUL9"/>
    <mergeCell ref="LUR9:LUT9"/>
    <mergeCell ref="LUZ9:LVB9"/>
    <mergeCell ref="LSF9:LSH9"/>
    <mergeCell ref="LSN9:LSP9"/>
    <mergeCell ref="LSV9:LSX9"/>
    <mergeCell ref="LTD9:LTF9"/>
    <mergeCell ref="LTL9:LTN9"/>
    <mergeCell ref="LQR9:LQT9"/>
    <mergeCell ref="LQZ9:LRB9"/>
    <mergeCell ref="LRH9:LRJ9"/>
    <mergeCell ref="LRP9:LRR9"/>
    <mergeCell ref="LRX9:LRZ9"/>
    <mergeCell ref="MBL9:MBN9"/>
    <mergeCell ref="MBT9:MBV9"/>
    <mergeCell ref="MCB9:MCD9"/>
    <mergeCell ref="MCJ9:MCL9"/>
    <mergeCell ref="MCR9:MCT9"/>
    <mergeCell ref="LZX9:LZZ9"/>
    <mergeCell ref="MAF9:MAH9"/>
    <mergeCell ref="MAN9:MAP9"/>
    <mergeCell ref="MAV9:MAX9"/>
    <mergeCell ref="MBD9:MBF9"/>
    <mergeCell ref="LYJ9:LYL9"/>
    <mergeCell ref="LYR9:LYT9"/>
    <mergeCell ref="LYZ9:LZB9"/>
    <mergeCell ref="LZH9:LZJ9"/>
    <mergeCell ref="LZP9:LZR9"/>
    <mergeCell ref="LWV9:LWX9"/>
    <mergeCell ref="LXD9:LXF9"/>
    <mergeCell ref="LXL9:LXN9"/>
    <mergeCell ref="LXT9:LXV9"/>
    <mergeCell ref="LYB9:LYD9"/>
    <mergeCell ref="MHP9:MHR9"/>
    <mergeCell ref="MHX9:MHZ9"/>
    <mergeCell ref="MIF9:MIH9"/>
    <mergeCell ref="MIN9:MIP9"/>
    <mergeCell ref="MIV9:MIX9"/>
    <mergeCell ref="MGB9:MGD9"/>
    <mergeCell ref="MGJ9:MGL9"/>
    <mergeCell ref="MGR9:MGT9"/>
    <mergeCell ref="MGZ9:MHB9"/>
    <mergeCell ref="MHH9:MHJ9"/>
    <mergeCell ref="MEN9:MEP9"/>
    <mergeCell ref="MEV9:MEX9"/>
    <mergeCell ref="MFD9:MFF9"/>
    <mergeCell ref="MFL9:MFN9"/>
    <mergeCell ref="MFT9:MFV9"/>
    <mergeCell ref="MCZ9:MDB9"/>
    <mergeCell ref="MDH9:MDJ9"/>
    <mergeCell ref="MDP9:MDR9"/>
    <mergeCell ref="MDX9:MDZ9"/>
    <mergeCell ref="MEF9:MEH9"/>
    <mergeCell ref="MNT9:MNV9"/>
    <mergeCell ref="MOB9:MOD9"/>
    <mergeCell ref="MOJ9:MOL9"/>
    <mergeCell ref="MOR9:MOT9"/>
    <mergeCell ref="MOZ9:MPB9"/>
    <mergeCell ref="MMF9:MMH9"/>
    <mergeCell ref="MMN9:MMP9"/>
    <mergeCell ref="MMV9:MMX9"/>
    <mergeCell ref="MND9:MNF9"/>
    <mergeCell ref="MNL9:MNN9"/>
    <mergeCell ref="MKR9:MKT9"/>
    <mergeCell ref="MKZ9:MLB9"/>
    <mergeCell ref="MLH9:MLJ9"/>
    <mergeCell ref="MLP9:MLR9"/>
    <mergeCell ref="MLX9:MLZ9"/>
    <mergeCell ref="MJD9:MJF9"/>
    <mergeCell ref="MJL9:MJN9"/>
    <mergeCell ref="MJT9:MJV9"/>
    <mergeCell ref="MKB9:MKD9"/>
    <mergeCell ref="MKJ9:MKL9"/>
    <mergeCell ref="MTX9:MTZ9"/>
    <mergeCell ref="MUF9:MUH9"/>
    <mergeCell ref="MUN9:MUP9"/>
    <mergeCell ref="MUV9:MUX9"/>
    <mergeCell ref="MVD9:MVF9"/>
    <mergeCell ref="MSJ9:MSL9"/>
    <mergeCell ref="MSR9:MST9"/>
    <mergeCell ref="MSZ9:MTB9"/>
    <mergeCell ref="MTH9:MTJ9"/>
    <mergeCell ref="MTP9:MTR9"/>
    <mergeCell ref="MQV9:MQX9"/>
    <mergeCell ref="MRD9:MRF9"/>
    <mergeCell ref="MRL9:MRN9"/>
    <mergeCell ref="MRT9:MRV9"/>
    <mergeCell ref="MSB9:MSD9"/>
    <mergeCell ref="MPH9:MPJ9"/>
    <mergeCell ref="MPP9:MPR9"/>
    <mergeCell ref="MPX9:MPZ9"/>
    <mergeCell ref="MQF9:MQH9"/>
    <mergeCell ref="MQN9:MQP9"/>
    <mergeCell ref="NAB9:NAD9"/>
    <mergeCell ref="NAJ9:NAL9"/>
    <mergeCell ref="NAR9:NAT9"/>
    <mergeCell ref="NAZ9:NBB9"/>
    <mergeCell ref="NBH9:NBJ9"/>
    <mergeCell ref="MYN9:MYP9"/>
    <mergeCell ref="MYV9:MYX9"/>
    <mergeCell ref="MZD9:MZF9"/>
    <mergeCell ref="MZL9:MZN9"/>
    <mergeCell ref="MZT9:MZV9"/>
    <mergeCell ref="MWZ9:MXB9"/>
    <mergeCell ref="MXH9:MXJ9"/>
    <mergeCell ref="MXP9:MXR9"/>
    <mergeCell ref="MXX9:MXZ9"/>
    <mergeCell ref="MYF9:MYH9"/>
    <mergeCell ref="MVL9:MVN9"/>
    <mergeCell ref="MVT9:MVV9"/>
    <mergeCell ref="MWB9:MWD9"/>
    <mergeCell ref="MWJ9:MWL9"/>
    <mergeCell ref="MWR9:MWT9"/>
    <mergeCell ref="NGF9:NGH9"/>
    <mergeCell ref="NGN9:NGP9"/>
    <mergeCell ref="NGV9:NGX9"/>
    <mergeCell ref="NHD9:NHF9"/>
    <mergeCell ref="NHL9:NHN9"/>
    <mergeCell ref="NER9:NET9"/>
    <mergeCell ref="NEZ9:NFB9"/>
    <mergeCell ref="NFH9:NFJ9"/>
    <mergeCell ref="NFP9:NFR9"/>
    <mergeCell ref="NFX9:NFZ9"/>
    <mergeCell ref="NDD9:NDF9"/>
    <mergeCell ref="NDL9:NDN9"/>
    <mergeCell ref="NDT9:NDV9"/>
    <mergeCell ref="NEB9:NED9"/>
    <mergeCell ref="NEJ9:NEL9"/>
    <mergeCell ref="NBP9:NBR9"/>
    <mergeCell ref="NBX9:NBZ9"/>
    <mergeCell ref="NCF9:NCH9"/>
    <mergeCell ref="NCN9:NCP9"/>
    <mergeCell ref="NCV9:NCX9"/>
    <mergeCell ref="NMJ9:NML9"/>
    <mergeCell ref="NMR9:NMT9"/>
    <mergeCell ref="NMZ9:NNB9"/>
    <mergeCell ref="NNH9:NNJ9"/>
    <mergeCell ref="NNP9:NNR9"/>
    <mergeCell ref="NKV9:NKX9"/>
    <mergeCell ref="NLD9:NLF9"/>
    <mergeCell ref="NLL9:NLN9"/>
    <mergeCell ref="NLT9:NLV9"/>
    <mergeCell ref="NMB9:NMD9"/>
    <mergeCell ref="NJH9:NJJ9"/>
    <mergeCell ref="NJP9:NJR9"/>
    <mergeCell ref="NJX9:NJZ9"/>
    <mergeCell ref="NKF9:NKH9"/>
    <mergeCell ref="NKN9:NKP9"/>
    <mergeCell ref="NHT9:NHV9"/>
    <mergeCell ref="NIB9:NID9"/>
    <mergeCell ref="NIJ9:NIL9"/>
    <mergeCell ref="NIR9:NIT9"/>
    <mergeCell ref="NIZ9:NJB9"/>
    <mergeCell ref="NSN9:NSP9"/>
    <mergeCell ref="NSV9:NSX9"/>
    <mergeCell ref="NTD9:NTF9"/>
    <mergeCell ref="NTL9:NTN9"/>
    <mergeCell ref="NTT9:NTV9"/>
    <mergeCell ref="NQZ9:NRB9"/>
    <mergeCell ref="NRH9:NRJ9"/>
    <mergeCell ref="NRP9:NRR9"/>
    <mergeCell ref="NRX9:NRZ9"/>
    <mergeCell ref="NSF9:NSH9"/>
    <mergeCell ref="NPL9:NPN9"/>
    <mergeCell ref="NPT9:NPV9"/>
    <mergeCell ref="NQB9:NQD9"/>
    <mergeCell ref="NQJ9:NQL9"/>
    <mergeCell ref="NQR9:NQT9"/>
    <mergeCell ref="NNX9:NNZ9"/>
    <mergeCell ref="NOF9:NOH9"/>
    <mergeCell ref="NON9:NOP9"/>
    <mergeCell ref="NOV9:NOX9"/>
    <mergeCell ref="NPD9:NPF9"/>
    <mergeCell ref="NYR9:NYT9"/>
    <mergeCell ref="NYZ9:NZB9"/>
    <mergeCell ref="NZH9:NZJ9"/>
    <mergeCell ref="NZP9:NZR9"/>
    <mergeCell ref="NZX9:NZZ9"/>
    <mergeCell ref="NXD9:NXF9"/>
    <mergeCell ref="NXL9:NXN9"/>
    <mergeCell ref="NXT9:NXV9"/>
    <mergeCell ref="NYB9:NYD9"/>
    <mergeCell ref="NYJ9:NYL9"/>
    <mergeCell ref="NVP9:NVR9"/>
    <mergeCell ref="NVX9:NVZ9"/>
    <mergeCell ref="NWF9:NWH9"/>
    <mergeCell ref="NWN9:NWP9"/>
    <mergeCell ref="NWV9:NWX9"/>
    <mergeCell ref="NUB9:NUD9"/>
    <mergeCell ref="NUJ9:NUL9"/>
    <mergeCell ref="NUR9:NUT9"/>
    <mergeCell ref="NUZ9:NVB9"/>
    <mergeCell ref="NVH9:NVJ9"/>
    <mergeCell ref="OEV9:OEX9"/>
    <mergeCell ref="OFD9:OFF9"/>
    <mergeCell ref="OFL9:OFN9"/>
    <mergeCell ref="OFT9:OFV9"/>
    <mergeCell ref="OGB9:OGD9"/>
    <mergeCell ref="ODH9:ODJ9"/>
    <mergeCell ref="ODP9:ODR9"/>
    <mergeCell ref="ODX9:ODZ9"/>
    <mergeCell ref="OEF9:OEH9"/>
    <mergeCell ref="OEN9:OEP9"/>
    <mergeCell ref="OBT9:OBV9"/>
    <mergeCell ref="OCB9:OCD9"/>
    <mergeCell ref="OCJ9:OCL9"/>
    <mergeCell ref="OCR9:OCT9"/>
    <mergeCell ref="OCZ9:ODB9"/>
    <mergeCell ref="OAF9:OAH9"/>
    <mergeCell ref="OAN9:OAP9"/>
    <mergeCell ref="OAV9:OAX9"/>
    <mergeCell ref="OBD9:OBF9"/>
    <mergeCell ref="OBL9:OBN9"/>
    <mergeCell ref="OKZ9:OLB9"/>
    <mergeCell ref="OLH9:OLJ9"/>
    <mergeCell ref="OLP9:OLR9"/>
    <mergeCell ref="OLX9:OLZ9"/>
    <mergeCell ref="OMF9:OMH9"/>
    <mergeCell ref="OJL9:OJN9"/>
    <mergeCell ref="OJT9:OJV9"/>
    <mergeCell ref="OKB9:OKD9"/>
    <mergeCell ref="OKJ9:OKL9"/>
    <mergeCell ref="OKR9:OKT9"/>
    <mergeCell ref="OHX9:OHZ9"/>
    <mergeCell ref="OIF9:OIH9"/>
    <mergeCell ref="OIN9:OIP9"/>
    <mergeCell ref="OIV9:OIX9"/>
    <mergeCell ref="OJD9:OJF9"/>
    <mergeCell ref="OGJ9:OGL9"/>
    <mergeCell ref="OGR9:OGT9"/>
    <mergeCell ref="OGZ9:OHB9"/>
    <mergeCell ref="OHH9:OHJ9"/>
    <mergeCell ref="OHP9:OHR9"/>
    <mergeCell ref="ORD9:ORF9"/>
    <mergeCell ref="ORL9:ORN9"/>
    <mergeCell ref="ORT9:ORV9"/>
    <mergeCell ref="OSB9:OSD9"/>
    <mergeCell ref="OSJ9:OSL9"/>
    <mergeCell ref="OPP9:OPR9"/>
    <mergeCell ref="OPX9:OPZ9"/>
    <mergeCell ref="OQF9:OQH9"/>
    <mergeCell ref="OQN9:OQP9"/>
    <mergeCell ref="OQV9:OQX9"/>
    <mergeCell ref="OOB9:OOD9"/>
    <mergeCell ref="OOJ9:OOL9"/>
    <mergeCell ref="OOR9:OOT9"/>
    <mergeCell ref="OOZ9:OPB9"/>
    <mergeCell ref="OPH9:OPJ9"/>
    <mergeCell ref="OMN9:OMP9"/>
    <mergeCell ref="OMV9:OMX9"/>
    <mergeCell ref="OND9:ONF9"/>
    <mergeCell ref="ONL9:ONN9"/>
    <mergeCell ref="ONT9:ONV9"/>
    <mergeCell ref="OXH9:OXJ9"/>
    <mergeCell ref="OXP9:OXR9"/>
    <mergeCell ref="OXX9:OXZ9"/>
    <mergeCell ref="OYF9:OYH9"/>
    <mergeCell ref="OYN9:OYP9"/>
    <mergeCell ref="OVT9:OVV9"/>
    <mergeCell ref="OWB9:OWD9"/>
    <mergeCell ref="OWJ9:OWL9"/>
    <mergeCell ref="OWR9:OWT9"/>
    <mergeCell ref="OWZ9:OXB9"/>
    <mergeCell ref="OUF9:OUH9"/>
    <mergeCell ref="OUN9:OUP9"/>
    <mergeCell ref="OUV9:OUX9"/>
    <mergeCell ref="OVD9:OVF9"/>
    <mergeCell ref="OVL9:OVN9"/>
    <mergeCell ref="OSR9:OST9"/>
    <mergeCell ref="OSZ9:OTB9"/>
    <mergeCell ref="OTH9:OTJ9"/>
    <mergeCell ref="OTP9:OTR9"/>
    <mergeCell ref="OTX9:OTZ9"/>
    <mergeCell ref="PDL9:PDN9"/>
    <mergeCell ref="PDT9:PDV9"/>
    <mergeCell ref="PEB9:PED9"/>
    <mergeCell ref="PEJ9:PEL9"/>
    <mergeCell ref="PER9:PET9"/>
    <mergeCell ref="PBX9:PBZ9"/>
    <mergeCell ref="PCF9:PCH9"/>
    <mergeCell ref="PCN9:PCP9"/>
    <mergeCell ref="PCV9:PCX9"/>
    <mergeCell ref="PDD9:PDF9"/>
    <mergeCell ref="PAJ9:PAL9"/>
    <mergeCell ref="PAR9:PAT9"/>
    <mergeCell ref="PAZ9:PBB9"/>
    <mergeCell ref="PBH9:PBJ9"/>
    <mergeCell ref="PBP9:PBR9"/>
    <mergeCell ref="OYV9:OYX9"/>
    <mergeCell ref="OZD9:OZF9"/>
    <mergeCell ref="OZL9:OZN9"/>
    <mergeCell ref="OZT9:OZV9"/>
    <mergeCell ref="PAB9:PAD9"/>
    <mergeCell ref="PJP9:PJR9"/>
    <mergeCell ref="PJX9:PJZ9"/>
    <mergeCell ref="PKF9:PKH9"/>
    <mergeCell ref="PKN9:PKP9"/>
    <mergeCell ref="PKV9:PKX9"/>
    <mergeCell ref="PIB9:PID9"/>
    <mergeCell ref="PIJ9:PIL9"/>
    <mergeCell ref="PIR9:PIT9"/>
    <mergeCell ref="PIZ9:PJB9"/>
    <mergeCell ref="PJH9:PJJ9"/>
    <mergeCell ref="PGN9:PGP9"/>
    <mergeCell ref="PGV9:PGX9"/>
    <mergeCell ref="PHD9:PHF9"/>
    <mergeCell ref="PHL9:PHN9"/>
    <mergeCell ref="PHT9:PHV9"/>
    <mergeCell ref="PEZ9:PFB9"/>
    <mergeCell ref="PFH9:PFJ9"/>
    <mergeCell ref="PFP9:PFR9"/>
    <mergeCell ref="PFX9:PFZ9"/>
    <mergeCell ref="PGF9:PGH9"/>
    <mergeCell ref="PPT9:PPV9"/>
    <mergeCell ref="PQB9:PQD9"/>
    <mergeCell ref="PQJ9:PQL9"/>
    <mergeCell ref="PQR9:PQT9"/>
    <mergeCell ref="PQZ9:PRB9"/>
    <mergeCell ref="POF9:POH9"/>
    <mergeCell ref="PON9:POP9"/>
    <mergeCell ref="POV9:POX9"/>
    <mergeCell ref="PPD9:PPF9"/>
    <mergeCell ref="PPL9:PPN9"/>
    <mergeCell ref="PMR9:PMT9"/>
    <mergeCell ref="PMZ9:PNB9"/>
    <mergeCell ref="PNH9:PNJ9"/>
    <mergeCell ref="PNP9:PNR9"/>
    <mergeCell ref="PNX9:PNZ9"/>
    <mergeCell ref="PLD9:PLF9"/>
    <mergeCell ref="PLL9:PLN9"/>
    <mergeCell ref="PLT9:PLV9"/>
    <mergeCell ref="PMB9:PMD9"/>
    <mergeCell ref="PMJ9:PML9"/>
    <mergeCell ref="PVX9:PVZ9"/>
    <mergeCell ref="PWF9:PWH9"/>
    <mergeCell ref="PWN9:PWP9"/>
    <mergeCell ref="PWV9:PWX9"/>
    <mergeCell ref="PXD9:PXF9"/>
    <mergeCell ref="PUJ9:PUL9"/>
    <mergeCell ref="PUR9:PUT9"/>
    <mergeCell ref="PUZ9:PVB9"/>
    <mergeCell ref="PVH9:PVJ9"/>
    <mergeCell ref="PVP9:PVR9"/>
    <mergeCell ref="PSV9:PSX9"/>
    <mergeCell ref="PTD9:PTF9"/>
    <mergeCell ref="PTL9:PTN9"/>
    <mergeCell ref="PTT9:PTV9"/>
    <mergeCell ref="PUB9:PUD9"/>
    <mergeCell ref="PRH9:PRJ9"/>
    <mergeCell ref="PRP9:PRR9"/>
    <mergeCell ref="PRX9:PRZ9"/>
    <mergeCell ref="PSF9:PSH9"/>
    <mergeCell ref="PSN9:PSP9"/>
    <mergeCell ref="QCB9:QCD9"/>
    <mergeCell ref="QCJ9:QCL9"/>
    <mergeCell ref="QCR9:QCT9"/>
    <mergeCell ref="QCZ9:QDB9"/>
    <mergeCell ref="QDH9:QDJ9"/>
    <mergeCell ref="QAN9:QAP9"/>
    <mergeCell ref="QAV9:QAX9"/>
    <mergeCell ref="QBD9:QBF9"/>
    <mergeCell ref="QBL9:QBN9"/>
    <mergeCell ref="QBT9:QBV9"/>
    <mergeCell ref="PYZ9:PZB9"/>
    <mergeCell ref="PZH9:PZJ9"/>
    <mergeCell ref="PZP9:PZR9"/>
    <mergeCell ref="PZX9:PZZ9"/>
    <mergeCell ref="QAF9:QAH9"/>
    <mergeCell ref="PXL9:PXN9"/>
    <mergeCell ref="PXT9:PXV9"/>
    <mergeCell ref="PYB9:PYD9"/>
    <mergeCell ref="PYJ9:PYL9"/>
    <mergeCell ref="PYR9:PYT9"/>
    <mergeCell ref="QIF9:QIH9"/>
    <mergeCell ref="QIN9:QIP9"/>
    <mergeCell ref="QIV9:QIX9"/>
    <mergeCell ref="QJD9:QJF9"/>
    <mergeCell ref="QJL9:QJN9"/>
    <mergeCell ref="QGR9:QGT9"/>
    <mergeCell ref="QGZ9:QHB9"/>
    <mergeCell ref="QHH9:QHJ9"/>
    <mergeCell ref="QHP9:QHR9"/>
    <mergeCell ref="QHX9:QHZ9"/>
    <mergeCell ref="QFD9:QFF9"/>
    <mergeCell ref="QFL9:QFN9"/>
    <mergeCell ref="QFT9:QFV9"/>
    <mergeCell ref="QGB9:QGD9"/>
    <mergeCell ref="QGJ9:QGL9"/>
    <mergeCell ref="QDP9:QDR9"/>
    <mergeCell ref="QDX9:QDZ9"/>
    <mergeCell ref="QEF9:QEH9"/>
    <mergeCell ref="QEN9:QEP9"/>
    <mergeCell ref="QEV9:QEX9"/>
    <mergeCell ref="QOJ9:QOL9"/>
    <mergeCell ref="QOR9:QOT9"/>
    <mergeCell ref="QOZ9:QPB9"/>
    <mergeCell ref="QPH9:QPJ9"/>
    <mergeCell ref="QPP9:QPR9"/>
    <mergeCell ref="QMV9:QMX9"/>
    <mergeCell ref="QND9:QNF9"/>
    <mergeCell ref="QNL9:QNN9"/>
    <mergeCell ref="QNT9:QNV9"/>
    <mergeCell ref="QOB9:QOD9"/>
    <mergeCell ref="QLH9:QLJ9"/>
    <mergeCell ref="QLP9:QLR9"/>
    <mergeCell ref="QLX9:QLZ9"/>
    <mergeCell ref="QMF9:QMH9"/>
    <mergeCell ref="QMN9:QMP9"/>
    <mergeCell ref="QJT9:QJV9"/>
    <mergeCell ref="QKB9:QKD9"/>
    <mergeCell ref="QKJ9:QKL9"/>
    <mergeCell ref="QKR9:QKT9"/>
    <mergeCell ref="QKZ9:QLB9"/>
    <mergeCell ref="QUN9:QUP9"/>
    <mergeCell ref="QUV9:QUX9"/>
    <mergeCell ref="QVD9:QVF9"/>
    <mergeCell ref="QVL9:QVN9"/>
    <mergeCell ref="QVT9:QVV9"/>
    <mergeCell ref="QSZ9:QTB9"/>
    <mergeCell ref="QTH9:QTJ9"/>
    <mergeCell ref="QTP9:QTR9"/>
    <mergeCell ref="QTX9:QTZ9"/>
    <mergeCell ref="QUF9:QUH9"/>
    <mergeCell ref="QRL9:QRN9"/>
    <mergeCell ref="QRT9:QRV9"/>
    <mergeCell ref="QSB9:QSD9"/>
    <mergeCell ref="QSJ9:QSL9"/>
    <mergeCell ref="QSR9:QST9"/>
    <mergeCell ref="QPX9:QPZ9"/>
    <mergeCell ref="QQF9:QQH9"/>
    <mergeCell ref="QQN9:QQP9"/>
    <mergeCell ref="QQV9:QQX9"/>
    <mergeCell ref="QRD9:QRF9"/>
    <mergeCell ref="RAR9:RAT9"/>
    <mergeCell ref="RAZ9:RBB9"/>
    <mergeCell ref="RBH9:RBJ9"/>
    <mergeCell ref="RBP9:RBR9"/>
    <mergeCell ref="RBX9:RBZ9"/>
    <mergeCell ref="QZD9:QZF9"/>
    <mergeCell ref="QZL9:QZN9"/>
    <mergeCell ref="QZT9:QZV9"/>
    <mergeCell ref="RAB9:RAD9"/>
    <mergeCell ref="RAJ9:RAL9"/>
    <mergeCell ref="QXP9:QXR9"/>
    <mergeCell ref="QXX9:QXZ9"/>
    <mergeCell ref="QYF9:QYH9"/>
    <mergeCell ref="QYN9:QYP9"/>
    <mergeCell ref="QYV9:QYX9"/>
    <mergeCell ref="QWB9:QWD9"/>
    <mergeCell ref="QWJ9:QWL9"/>
    <mergeCell ref="QWR9:QWT9"/>
    <mergeCell ref="QWZ9:QXB9"/>
    <mergeCell ref="QXH9:QXJ9"/>
    <mergeCell ref="RGV9:RGX9"/>
    <mergeCell ref="RHD9:RHF9"/>
    <mergeCell ref="RHL9:RHN9"/>
    <mergeCell ref="RHT9:RHV9"/>
    <mergeCell ref="RIB9:RID9"/>
    <mergeCell ref="RFH9:RFJ9"/>
    <mergeCell ref="RFP9:RFR9"/>
    <mergeCell ref="RFX9:RFZ9"/>
    <mergeCell ref="RGF9:RGH9"/>
    <mergeCell ref="RGN9:RGP9"/>
    <mergeCell ref="RDT9:RDV9"/>
    <mergeCell ref="REB9:RED9"/>
    <mergeCell ref="REJ9:REL9"/>
    <mergeCell ref="RER9:RET9"/>
    <mergeCell ref="REZ9:RFB9"/>
    <mergeCell ref="RCF9:RCH9"/>
    <mergeCell ref="RCN9:RCP9"/>
    <mergeCell ref="RCV9:RCX9"/>
    <mergeCell ref="RDD9:RDF9"/>
    <mergeCell ref="RDL9:RDN9"/>
    <mergeCell ref="RMZ9:RNB9"/>
    <mergeCell ref="RNH9:RNJ9"/>
    <mergeCell ref="RNP9:RNR9"/>
    <mergeCell ref="RNX9:RNZ9"/>
    <mergeCell ref="ROF9:ROH9"/>
    <mergeCell ref="RLL9:RLN9"/>
    <mergeCell ref="RLT9:RLV9"/>
    <mergeCell ref="RMB9:RMD9"/>
    <mergeCell ref="RMJ9:RML9"/>
    <mergeCell ref="RMR9:RMT9"/>
    <mergeCell ref="RJX9:RJZ9"/>
    <mergeCell ref="RKF9:RKH9"/>
    <mergeCell ref="RKN9:RKP9"/>
    <mergeCell ref="RKV9:RKX9"/>
    <mergeCell ref="RLD9:RLF9"/>
    <mergeCell ref="RIJ9:RIL9"/>
    <mergeCell ref="RIR9:RIT9"/>
    <mergeCell ref="RIZ9:RJB9"/>
    <mergeCell ref="RJH9:RJJ9"/>
    <mergeCell ref="RJP9:RJR9"/>
    <mergeCell ref="RTD9:RTF9"/>
    <mergeCell ref="RTL9:RTN9"/>
    <mergeCell ref="RTT9:RTV9"/>
    <mergeCell ref="RUB9:RUD9"/>
    <mergeCell ref="RUJ9:RUL9"/>
    <mergeCell ref="RRP9:RRR9"/>
    <mergeCell ref="RRX9:RRZ9"/>
    <mergeCell ref="RSF9:RSH9"/>
    <mergeCell ref="RSN9:RSP9"/>
    <mergeCell ref="RSV9:RSX9"/>
    <mergeCell ref="RQB9:RQD9"/>
    <mergeCell ref="RQJ9:RQL9"/>
    <mergeCell ref="RQR9:RQT9"/>
    <mergeCell ref="RQZ9:RRB9"/>
    <mergeCell ref="RRH9:RRJ9"/>
    <mergeCell ref="RON9:ROP9"/>
    <mergeCell ref="ROV9:ROX9"/>
    <mergeCell ref="RPD9:RPF9"/>
    <mergeCell ref="RPL9:RPN9"/>
    <mergeCell ref="RPT9:RPV9"/>
    <mergeCell ref="RZH9:RZJ9"/>
    <mergeCell ref="RZP9:RZR9"/>
    <mergeCell ref="RZX9:RZZ9"/>
    <mergeCell ref="SAF9:SAH9"/>
    <mergeCell ref="SAN9:SAP9"/>
    <mergeCell ref="RXT9:RXV9"/>
    <mergeCell ref="RYB9:RYD9"/>
    <mergeCell ref="RYJ9:RYL9"/>
    <mergeCell ref="RYR9:RYT9"/>
    <mergeCell ref="RYZ9:RZB9"/>
    <mergeCell ref="RWF9:RWH9"/>
    <mergeCell ref="RWN9:RWP9"/>
    <mergeCell ref="RWV9:RWX9"/>
    <mergeCell ref="RXD9:RXF9"/>
    <mergeCell ref="RXL9:RXN9"/>
    <mergeCell ref="RUR9:RUT9"/>
    <mergeCell ref="RUZ9:RVB9"/>
    <mergeCell ref="RVH9:RVJ9"/>
    <mergeCell ref="RVP9:RVR9"/>
    <mergeCell ref="RVX9:RVZ9"/>
    <mergeCell ref="SFL9:SFN9"/>
    <mergeCell ref="SFT9:SFV9"/>
    <mergeCell ref="SGB9:SGD9"/>
    <mergeCell ref="SGJ9:SGL9"/>
    <mergeCell ref="SGR9:SGT9"/>
    <mergeCell ref="SDX9:SDZ9"/>
    <mergeCell ref="SEF9:SEH9"/>
    <mergeCell ref="SEN9:SEP9"/>
    <mergeCell ref="SEV9:SEX9"/>
    <mergeCell ref="SFD9:SFF9"/>
    <mergeCell ref="SCJ9:SCL9"/>
    <mergeCell ref="SCR9:SCT9"/>
    <mergeCell ref="SCZ9:SDB9"/>
    <mergeCell ref="SDH9:SDJ9"/>
    <mergeCell ref="SDP9:SDR9"/>
    <mergeCell ref="SAV9:SAX9"/>
    <mergeCell ref="SBD9:SBF9"/>
    <mergeCell ref="SBL9:SBN9"/>
    <mergeCell ref="SBT9:SBV9"/>
    <mergeCell ref="SCB9:SCD9"/>
    <mergeCell ref="SLP9:SLR9"/>
    <mergeCell ref="SLX9:SLZ9"/>
    <mergeCell ref="SMF9:SMH9"/>
    <mergeCell ref="SMN9:SMP9"/>
    <mergeCell ref="SMV9:SMX9"/>
    <mergeCell ref="SKB9:SKD9"/>
    <mergeCell ref="SKJ9:SKL9"/>
    <mergeCell ref="SKR9:SKT9"/>
    <mergeCell ref="SKZ9:SLB9"/>
    <mergeCell ref="SLH9:SLJ9"/>
    <mergeCell ref="SIN9:SIP9"/>
    <mergeCell ref="SIV9:SIX9"/>
    <mergeCell ref="SJD9:SJF9"/>
    <mergeCell ref="SJL9:SJN9"/>
    <mergeCell ref="SJT9:SJV9"/>
    <mergeCell ref="SGZ9:SHB9"/>
    <mergeCell ref="SHH9:SHJ9"/>
    <mergeCell ref="SHP9:SHR9"/>
    <mergeCell ref="SHX9:SHZ9"/>
    <mergeCell ref="SIF9:SIH9"/>
    <mergeCell ref="SRT9:SRV9"/>
    <mergeCell ref="SSB9:SSD9"/>
    <mergeCell ref="SSJ9:SSL9"/>
    <mergeCell ref="SSR9:SST9"/>
    <mergeCell ref="SSZ9:STB9"/>
    <mergeCell ref="SQF9:SQH9"/>
    <mergeCell ref="SQN9:SQP9"/>
    <mergeCell ref="SQV9:SQX9"/>
    <mergeCell ref="SRD9:SRF9"/>
    <mergeCell ref="SRL9:SRN9"/>
    <mergeCell ref="SOR9:SOT9"/>
    <mergeCell ref="SOZ9:SPB9"/>
    <mergeCell ref="SPH9:SPJ9"/>
    <mergeCell ref="SPP9:SPR9"/>
    <mergeCell ref="SPX9:SPZ9"/>
    <mergeCell ref="SND9:SNF9"/>
    <mergeCell ref="SNL9:SNN9"/>
    <mergeCell ref="SNT9:SNV9"/>
    <mergeCell ref="SOB9:SOD9"/>
    <mergeCell ref="SOJ9:SOL9"/>
    <mergeCell ref="SXX9:SXZ9"/>
    <mergeCell ref="SYF9:SYH9"/>
    <mergeCell ref="SYN9:SYP9"/>
    <mergeCell ref="SYV9:SYX9"/>
    <mergeCell ref="SZD9:SZF9"/>
    <mergeCell ref="SWJ9:SWL9"/>
    <mergeCell ref="SWR9:SWT9"/>
    <mergeCell ref="SWZ9:SXB9"/>
    <mergeCell ref="SXH9:SXJ9"/>
    <mergeCell ref="SXP9:SXR9"/>
    <mergeCell ref="SUV9:SUX9"/>
    <mergeCell ref="SVD9:SVF9"/>
    <mergeCell ref="SVL9:SVN9"/>
    <mergeCell ref="SVT9:SVV9"/>
    <mergeCell ref="SWB9:SWD9"/>
    <mergeCell ref="STH9:STJ9"/>
    <mergeCell ref="STP9:STR9"/>
    <mergeCell ref="STX9:STZ9"/>
    <mergeCell ref="SUF9:SUH9"/>
    <mergeCell ref="SUN9:SUP9"/>
    <mergeCell ref="TEB9:TED9"/>
    <mergeCell ref="TEJ9:TEL9"/>
    <mergeCell ref="TER9:TET9"/>
    <mergeCell ref="TEZ9:TFB9"/>
    <mergeCell ref="TFH9:TFJ9"/>
    <mergeCell ref="TCN9:TCP9"/>
    <mergeCell ref="TCV9:TCX9"/>
    <mergeCell ref="TDD9:TDF9"/>
    <mergeCell ref="TDL9:TDN9"/>
    <mergeCell ref="TDT9:TDV9"/>
    <mergeCell ref="TAZ9:TBB9"/>
    <mergeCell ref="TBH9:TBJ9"/>
    <mergeCell ref="TBP9:TBR9"/>
    <mergeCell ref="TBX9:TBZ9"/>
    <mergeCell ref="TCF9:TCH9"/>
    <mergeCell ref="SZL9:SZN9"/>
    <mergeCell ref="SZT9:SZV9"/>
    <mergeCell ref="TAB9:TAD9"/>
    <mergeCell ref="TAJ9:TAL9"/>
    <mergeCell ref="TAR9:TAT9"/>
    <mergeCell ref="TKF9:TKH9"/>
    <mergeCell ref="TKN9:TKP9"/>
    <mergeCell ref="TKV9:TKX9"/>
    <mergeCell ref="TLD9:TLF9"/>
    <mergeCell ref="TLL9:TLN9"/>
    <mergeCell ref="TIR9:TIT9"/>
    <mergeCell ref="TIZ9:TJB9"/>
    <mergeCell ref="TJH9:TJJ9"/>
    <mergeCell ref="TJP9:TJR9"/>
    <mergeCell ref="TJX9:TJZ9"/>
    <mergeCell ref="THD9:THF9"/>
    <mergeCell ref="THL9:THN9"/>
    <mergeCell ref="THT9:THV9"/>
    <mergeCell ref="TIB9:TID9"/>
    <mergeCell ref="TIJ9:TIL9"/>
    <mergeCell ref="TFP9:TFR9"/>
    <mergeCell ref="TFX9:TFZ9"/>
    <mergeCell ref="TGF9:TGH9"/>
    <mergeCell ref="TGN9:TGP9"/>
    <mergeCell ref="TGV9:TGX9"/>
    <mergeCell ref="TQJ9:TQL9"/>
    <mergeCell ref="TQR9:TQT9"/>
    <mergeCell ref="TQZ9:TRB9"/>
    <mergeCell ref="TRH9:TRJ9"/>
    <mergeCell ref="TRP9:TRR9"/>
    <mergeCell ref="TOV9:TOX9"/>
    <mergeCell ref="TPD9:TPF9"/>
    <mergeCell ref="TPL9:TPN9"/>
    <mergeCell ref="TPT9:TPV9"/>
    <mergeCell ref="TQB9:TQD9"/>
    <mergeCell ref="TNH9:TNJ9"/>
    <mergeCell ref="TNP9:TNR9"/>
    <mergeCell ref="TNX9:TNZ9"/>
    <mergeCell ref="TOF9:TOH9"/>
    <mergeCell ref="TON9:TOP9"/>
    <mergeCell ref="TLT9:TLV9"/>
    <mergeCell ref="TMB9:TMD9"/>
    <mergeCell ref="TMJ9:TML9"/>
    <mergeCell ref="TMR9:TMT9"/>
    <mergeCell ref="TMZ9:TNB9"/>
    <mergeCell ref="TWN9:TWP9"/>
    <mergeCell ref="TWV9:TWX9"/>
    <mergeCell ref="TXD9:TXF9"/>
    <mergeCell ref="TXL9:TXN9"/>
    <mergeCell ref="TXT9:TXV9"/>
    <mergeCell ref="TUZ9:TVB9"/>
    <mergeCell ref="TVH9:TVJ9"/>
    <mergeCell ref="TVP9:TVR9"/>
    <mergeCell ref="TVX9:TVZ9"/>
    <mergeCell ref="TWF9:TWH9"/>
    <mergeCell ref="TTL9:TTN9"/>
    <mergeCell ref="TTT9:TTV9"/>
    <mergeCell ref="TUB9:TUD9"/>
    <mergeCell ref="TUJ9:TUL9"/>
    <mergeCell ref="TUR9:TUT9"/>
    <mergeCell ref="TRX9:TRZ9"/>
    <mergeCell ref="TSF9:TSH9"/>
    <mergeCell ref="TSN9:TSP9"/>
    <mergeCell ref="TSV9:TSX9"/>
    <mergeCell ref="TTD9:TTF9"/>
    <mergeCell ref="UCR9:UCT9"/>
    <mergeCell ref="UCZ9:UDB9"/>
    <mergeCell ref="UDH9:UDJ9"/>
    <mergeCell ref="UDP9:UDR9"/>
    <mergeCell ref="UDX9:UDZ9"/>
    <mergeCell ref="UBD9:UBF9"/>
    <mergeCell ref="UBL9:UBN9"/>
    <mergeCell ref="UBT9:UBV9"/>
    <mergeCell ref="UCB9:UCD9"/>
    <mergeCell ref="UCJ9:UCL9"/>
    <mergeCell ref="TZP9:TZR9"/>
    <mergeCell ref="TZX9:TZZ9"/>
    <mergeCell ref="UAF9:UAH9"/>
    <mergeCell ref="UAN9:UAP9"/>
    <mergeCell ref="UAV9:UAX9"/>
    <mergeCell ref="TYB9:TYD9"/>
    <mergeCell ref="TYJ9:TYL9"/>
    <mergeCell ref="TYR9:TYT9"/>
    <mergeCell ref="TYZ9:TZB9"/>
    <mergeCell ref="TZH9:TZJ9"/>
    <mergeCell ref="UIV9:UIX9"/>
    <mergeCell ref="UJD9:UJF9"/>
    <mergeCell ref="UJL9:UJN9"/>
    <mergeCell ref="UJT9:UJV9"/>
    <mergeCell ref="UKB9:UKD9"/>
    <mergeCell ref="UHH9:UHJ9"/>
    <mergeCell ref="UHP9:UHR9"/>
    <mergeCell ref="UHX9:UHZ9"/>
    <mergeCell ref="UIF9:UIH9"/>
    <mergeCell ref="UIN9:UIP9"/>
    <mergeCell ref="UFT9:UFV9"/>
    <mergeCell ref="UGB9:UGD9"/>
    <mergeCell ref="UGJ9:UGL9"/>
    <mergeCell ref="UGR9:UGT9"/>
    <mergeCell ref="UGZ9:UHB9"/>
    <mergeCell ref="UEF9:UEH9"/>
    <mergeCell ref="UEN9:UEP9"/>
    <mergeCell ref="UEV9:UEX9"/>
    <mergeCell ref="UFD9:UFF9"/>
    <mergeCell ref="UFL9:UFN9"/>
    <mergeCell ref="UOZ9:UPB9"/>
    <mergeCell ref="UPH9:UPJ9"/>
    <mergeCell ref="UPP9:UPR9"/>
    <mergeCell ref="UPX9:UPZ9"/>
    <mergeCell ref="UQF9:UQH9"/>
    <mergeCell ref="UNL9:UNN9"/>
    <mergeCell ref="UNT9:UNV9"/>
    <mergeCell ref="UOB9:UOD9"/>
    <mergeCell ref="UOJ9:UOL9"/>
    <mergeCell ref="UOR9:UOT9"/>
    <mergeCell ref="ULX9:ULZ9"/>
    <mergeCell ref="UMF9:UMH9"/>
    <mergeCell ref="UMN9:UMP9"/>
    <mergeCell ref="UMV9:UMX9"/>
    <mergeCell ref="UND9:UNF9"/>
    <mergeCell ref="UKJ9:UKL9"/>
    <mergeCell ref="UKR9:UKT9"/>
    <mergeCell ref="UKZ9:ULB9"/>
    <mergeCell ref="ULH9:ULJ9"/>
    <mergeCell ref="ULP9:ULR9"/>
    <mergeCell ref="UVD9:UVF9"/>
    <mergeCell ref="UVL9:UVN9"/>
    <mergeCell ref="UVT9:UVV9"/>
    <mergeCell ref="UWB9:UWD9"/>
    <mergeCell ref="UWJ9:UWL9"/>
    <mergeCell ref="UTP9:UTR9"/>
    <mergeCell ref="UTX9:UTZ9"/>
    <mergeCell ref="UUF9:UUH9"/>
    <mergeCell ref="UUN9:UUP9"/>
    <mergeCell ref="UUV9:UUX9"/>
    <mergeCell ref="USB9:USD9"/>
    <mergeCell ref="USJ9:USL9"/>
    <mergeCell ref="USR9:UST9"/>
    <mergeCell ref="USZ9:UTB9"/>
    <mergeCell ref="UTH9:UTJ9"/>
    <mergeCell ref="UQN9:UQP9"/>
    <mergeCell ref="UQV9:UQX9"/>
    <mergeCell ref="URD9:URF9"/>
    <mergeCell ref="URL9:URN9"/>
    <mergeCell ref="URT9:URV9"/>
    <mergeCell ref="VBH9:VBJ9"/>
    <mergeCell ref="VBP9:VBR9"/>
    <mergeCell ref="VBX9:VBZ9"/>
    <mergeCell ref="VCF9:VCH9"/>
    <mergeCell ref="VCN9:VCP9"/>
    <mergeCell ref="UZT9:UZV9"/>
    <mergeCell ref="VAB9:VAD9"/>
    <mergeCell ref="VAJ9:VAL9"/>
    <mergeCell ref="VAR9:VAT9"/>
    <mergeCell ref="VAZ9:VBB9"/>
    <mergeCell ref="UYF9:UYH9"/>
    <mergeCell ref="UYN9:UYP9"/>
    <mergeCell ref="UYV9:UYX9"/>
    <mergeCell ref="UZD9:UZF9"/>
    <mergeCell ref="UZL9:UZN9"/>
    <mergeCell ref="UWR9:UWT9"/>
    <mergeCell ref="UWZ9:UXB9"/>
    <mergeCell ref="UXH9:UXJ9"/>
    <mergeCell ref="UXP9:UXR9"/>
    <mergeCell ref="UXX9:UXZ9"/>
    <mergeCell ref="VHL9:VHN9"/>
    <mergeCell ref="VHT9:VHV9"/>
    <mergeCell ref="VIB9:VID9"/>
    <mergeCell ref="VIJ9:VIL9"/>
    <mergeCell ref="VIR9:VIT9"/>
    <mergeCell ref="VFX9:VFZ9"/>
    <mergeCell ref="VGF9:VGH9"/>
    <mergeCell ref="VGN9:VGP9"/>
    <mergeCell ref="VGV9:VGX9"/>
    <mergeCell ref="VHD9:VHF9"/>
    <mergeCell ref="VEJ9:VEL9"/>
    <mergeCell ref="VER9:VET9"/>
    <mergeCell ref="VEZ9:VFB9"/>
    <mergeCell ref="VFH9:VFJ9"/>
    <mergeCell ref="VFP9:VFR9"/>
    <mergeCell ref="VCV9:VCX9"/>
    <mergeCell ref="VDD9:VDF9"/>
    <mergeCell ref="VDL9:VDN9"/>
    <mergeCell ref="VDT9:VDV9"/>
    <mergeCell ref="VEB9:VED9"/>
    <mergeCell ref="VNP9:VNR9"/>
    <mergeCell ref="VNX9:VNZ9"/>
    <mergeCell ref="VOF9:VOH9"/>
    <mergeCell ref="VON9:VOP9"/>
    <mergeCell ref="VOV9:VOX9"/>
    <mergeCell ref="VMB9:VMD9"/>
    <mergeCell ref="VMJ9:VML9"/>
    <mergeCell ref="VMR9:VMT9"/>
    <mergeCell ref="VMZ9:VNB9"/>
    <mergeCell ref="VNH9:VNJ9"/>
    <mergeCell ref="VKN9:VKP9"/>
    <mergeCell ref="VKV9:VKX9"/>
    <mergeCell ref="VLD9:VLF9"/>
    <mergeCell ref="VLL9:VLN9"/>
    <mergeCell ref="VLT9:VLV9"/>
    <mergeCell ref="VIZ9:VJB9"/>
    <mergeCell ref="VJH9:VJJ9"/>
    <mergeCell ref="VJP9:VJR9"/>
    <mergeCell ref="VJX9:VJZ9"/>
    <mergeCell ref="VKF9:VKH9"/>
    <mergeCell ref="VTT9:VTV9"/>
    <mergeCell ref="VUB9:VUD9"/>
    <mergeCell ref="VUJ9:VUL9"/>
    <mergeCell ref="VUR9:VUT9"/>
    <mergeCell ref="VUZ9:VVB9"/>
    <mergeCell ref="VSF9:VSH9"/>
    <mergeCell ref="VSN9:VSP9"/>
    <mergeCell ref="VSV9:VSX9"/>
    <mergeCell ref="VTD9:VTF9"/>
    <mergeCell ref="VTL9:VTN9"/>
    <mergeCell ref="VQR9:VQT9"/>
    <mergeCell ref="VQZ9:VRB9"/>
    <mergeCell ref="VRH9:VRJ9"/>
    <mergeCell ref="VRP9:VRR9"/>
    <mergeCell ref="VRX9:VRZ9"/>
    <mergeCell ref="VPD9:VPF9"/>
    <mergeCell ref="VPL9:VPN9"/>
    <mergeCell ref="VPT9:VPV9"/>
    <mergeCell ref="VQB9:VQD9"/>
    <mergeCell ref="VQJ9:VQL9"/>
    <mergeCell ref="VZX9:VZZ9"/>
    <mergeCell ref="WAF9:WAH9"/>
    <mergeCell ref="WAN9:WAP9"/>
    <mergeCell ref="WAV9:WAX9"/>
    <mergeCell ref="WBD9:WBF9"/>
    <mergeCell ref="VYJ9:VYL9"/>
    <mergeCell ref="VYR9:VYT9"/>
    <mergeCell ref="VYZ9:VZB9"/>
    <mergeCell ref="VZH9:VZJ9"/>
    <mergeCell ref="VZP9:VZR9"/>
    <mergeCell ref="VWV9:VWX9"/>
    <mergeCell ref="VXD9:VXF9"/>
    <mergeCell ref="VXL9:VXN9"/>
    <mergeCell ref="VXT9:VXV9"/>
    <mergeCell ref="VYB9:VYD9"/>
    <mergeCell ref="VVH9:VVJ9"/>
    <mergeCell ref="VVP9:VVR9"/>
    <mergeCell ref="VVX9:VVZ9"/>
    <mergeCell ref="VWF9:VWH9"/>
    <mergeCell ref="VWN9:VWP9"/>
    <mergeCell ref="WGB9:WGD9"/>
    <mergeCell ref="WGJ9:WGL9"/>
    <mergeCell ref="WGR9:WGT9"/>
    <mergeCell ref="WGZ9:WHB9"/>
    <mergeCell ref="WHH9:WHJ9"/>
    <mergeCell ref="WEN9:WEP9"/>
    <mergeCell ref="WEV9:WEX9"/>
    <mergeCell ref="WFD9:WFF9"/>
    <mergeCell ref="WFL9:WFN9"/>
    <mergeCell ref="WFT9:WFV9"/>
    <mergeCell ref="WCZ9:WDB9"/>
    <mergeCell ref="WDH9:WDJ9"/>
    <mergeCell ref="WDP9:WDR9"/>
    <mergeCell ref="WDX9:WDZ9"/>
    <mergeCell ref="WEF9:WEH9"/>
    <mergeCell ref="WBL9:WBN9"/>
    <mergeCell ref="WBT9:WBV9"/>
    <mergeCell ref="WCB9:WCD9"/>
    <mergeCell ref="WCJ9:WCL9"/>
    <mergeCell ref="WCR9:WCT9"/>
    <mergeCell ref="WPH9:WPJ9"/>
    <mergeCell ref="WPP9:WPR9"/>
    <mergeCell ref="WNT9:WNV9"/>
    <mergeCell ref="WOB9:WOD9"/>
    <mergeCell ref="WOJ9:WOL9"/>
    <mergeCell ref="WOR9:WOT9"/>
    <mergeCell ref="WOZ9:WPB9"/>
    <mergeCell ref="WMF9:WMH9"/>
    <mergeCell ref="WMN9:WMP9"/>
    <mergeCell ref="WMV9:WMX9"/>
    <mergeCell ref="WND9:WNF9"/>
    <mergeCell ref="WNL9:WNN9"/>
    <mergeCell ref="WKR9:WKT9"/>
    <mergeCell ref="WKZ9:WLB9"/>
    <mergeCell ref="WLH9:WLJ9"/>
    <mergeCell ref="WLP9:WLR9"/>
    <mergeCell ref="WLX9:WLZ9"/>
    <mergeCell ref="WJD9:WJF9"/>
    <mergeCell ref="WJL9:WJN9"/>
    <mergeCell ref="WJT9:WJV9"/>
    <mergeCell ref="WKB9:WKD9"/>
    <mergeCell ref="WKJ9:WKL9"/>
    <mergeCell ref="WHP9:WHR9"/>
    <mergeCell ref="WHX9:WHZ9"/>
    <mergeCell ref="WIF9:WIH9"/>
    <mergeCell ref="WIN9:WIP9"/>
    <mergeCell ref="WIV9:WIX9"/>
    <mergeCell ref="AR55:AT55"/>
    <mergeCell ref="AZ55:BB55"/>
    <mergeCell ref="BH55:BJ55"/>
    <mergeCell ref="BP55:BR55"/>
    <mergeCell ref="BX55:BZ55"/>
    <mergeCell ref="L55:N55"/>
    <mergeCell ref="T55:V55"/>
    <mergeCell ref="AB55:AD55"/>
    <mergeCell ref="AJ55:AL55"/>
    <mergeCell ref="GV55:GX55"/>
    <mergeCell ref="HD55:HF55"/>
    <mergeCell ref="HL55:HN55"/>
    <mergeCell ref="HT55:HV55"/>
    <mergeCell ref="IB55:ID55"/>
    <mergeCell ref="FH55:FJ55"/>
    <mergeCell ref="FP55:FR55"/>
    <mergeCell ref="FX55:FZ55"/>
    <mergeCell ref="GF55:GH55"/>
    <mergeCell ref="GN55:GP55"/>
    <mergeCell ref="DT55:DV55"/>
    <mergeCell ref="EB55:ED55"/>
    <mergeCell ref="EJ55:EL55"/>
    <mergeCell ref="CF55:CH55"/>
    <mergeCell ref="CN55:CP55"/>
    <mergeCell ref="CV55:CX55"/>
    <mergeCell ref="DD55:DF55"/>
    <mergeCell ref="DL55:DN55"/>
    <mergeCell ref="MZ55:NB55"/>
    <mergeCell ref="NH55:NJ55"/>
    <mergeCell ref="NP55:NR55"/>
    <mergeCell ref="NX55:NZ55"/>
    <mergeCell ref="OF55:OH55"/>
    <mergeCell ref="LL55:LN55"/>
    <mergeCell ref="LT55:LV55"/>
    <mergeCell ref="MB55:MD55"/>
    <mergeCell ref="MJ55:ML55"/>
    <mergeCell ref="MR55:MT55"/>
    <mergeCell ref="JX55:JZ55"/>
    <mergeCell ref="KF55:KH55"/>
    <mergeCell ref="KN55:KP55"/>
    <mergeCell ref="KV55:KX55"/>
    <mergeCell ref="LD55:LF55"/>
    <mergeCell ref="IJ55:IL55"/>
    <mergeCell ref="IR55:IT55"/>
    <mergeCell ref="IZ55:JB55"/>
    <mergeCell ref="JH55:JJ55"/>
    <mergeCell ref="JP55:JR55"/>
    <mergeCell ref="RP55:RR55"/>
    <mergeCell ref="RX55:RZ55"/>
    <mergeCell ref="SF55:SH55"/>
    <mergeCell ref="SN55:SP55"/>
    <mergeCell ref="SV55:SX55"/>
    <mergeCell ref="QB55:QD55"/>
    <mergeCell ref="QJ55:QL55"/>
    <mergeCell ref="QR55:QT55"/>
    <mergeCell ref="QZ55:RB55"/>
    <mergeCell ref="RH55:RJ55"/>
    <mergeCell ref="ON55:OP55"/>
    <mergeCell ref="OV55:OX55"/>
    <mergeCell ref="PD55:PF55"/>
    <mergeCell ref="PL55:PN55"/>
    <mergeCell ref="PT55:PV55"/>
    <mergeCell ref="ER55:ET55"/>
    <mergeCell ref="EZ55:FB55"/>
    <mergeCell ref="XT55:XV55"/>
    <mergeCell ref="YB55:YD55"/>
    <mergeCell ref="YJ55:YL55"/>
    <mergeCell ref="YR55:YT55"/>
    <mergeCell ref="YZ55:ZB55"/>
    <mergeCell ref="WF55:WH55"/>
    <mergeCell ref="WN55:WP55"/>
    <mergeCell ref="WV55:WX55"/>
    <mergeCell ref="XD55:XF55"/>
    <mergeCell ref="XL55:XN55"/>
    <mergeCell ref="UR55:UT55"/>
    <mergeCell ref="UZ55:VB55"/>
    <mergeCell ref="VH55:VJ55"/>
    <mergeCell ref="VP55:VR55"/>
    <mergeCell ref="VX55:VZ55"/>
    <mergeCell ref="TD55:TF55"/>
    <mergeCell ref="TL55:TN55"/>
    <mergeCell ref="TT55:TV55"/>
    <mergeCell ref="UB55:UD55"/>
    <mergeCell ref="UJ55:UL55"/>
    <mergeCell ref="ADX55:ADZ55"/>
    <mergeCell ref="AEF55:AEH55"/>
    <mergeCell ref="AEN55:AEP55"/>
    <mergeCell ref="AEV55:AEX55"/>
    <mergeCell ref="AFD55:AFF55"/>
    <mergeCell ref="ACJ55:ACL55"/>
    <mergeCell ref="ACR55:ACT55"/>
    <mergeCell ref="ACZ55:ADB55"/>
    <mergeCell ref="ADH55:ADJ55"/>
    <mergeCell ref="ADP55:ADR55"/>
    <mergeCell ref="AAV55:AAX55"/>
    <mergeCell ref="ABD55:ABF55"/>
    <mergeCell ref="ABL55:ABN55"/>
    <mergeCell ref="ABT55:ABV55"/>
    <mergeCell ref="ACB55:ACD55"/>
    <mergeCell ref="ZH55:ZJ55"/>
    <mergeCell ref="ZP55:ZR55"/>
    <mergeCell ref="ZX55:ZZ55"/>
    <mergeCell ref="AAF55:AAH55"/>
    <mergeCell ref="AAN55:AAP55"/>
    <mergeCell ref="AKB55:AKD55"/>
    <mergeCell ref="AKJ55:AKL55"/>
    <mergeCell ref="AKR55:AKT55"/>
    <mergeCell ref="AKZ55:ALB55"/>
    <mergeCell ref="ALH55:ALJ55"/>
    <mergeCell ref="AIN55:AIP55"/>
    <mergeCell ref="AIV55:AIX55"/>
    <mergeCell ref="AJD55:AJF55"/>
    <mergeCell ref="AJL55:AJN55"/>
    <mergeCell ref="AJT55:AJV55"/>
    <mergeCell ref="AGZ55:AHB55"/>
    <mergeCell ref="AHH55:AHJ55"/>
    <mergeCell ref="AHP55:AHR55"/>
    <mergeCell ref="AHX55:AHZ55"/>
    <mergeCell ref="AIF55:AIH55"/>
    <mergeCell ref="AFL55:AFN55"/>
    <mergeCell ref="AFT55:AFV55"/>
    <mergeCell ref="AGB55:AGD55"/>
    <mergeCell ref="AGJ55:AGL55"/>
    <mergeCell ref="AGR55:AGT55"/>
    <mergeCell ref="AQF55:AQH55"/>
    <mergeCell ref="AQN55:AQP55"/>
    <mergeCell ref="AQV55:AQX55"/>
    <mergeCell ref="ARD55:ARF55"/>
    <mergeCell ref="ARL55:ARN55"/>
    <mergeCell ref="AOR55:AOT55"/>
    <mergeCell ref="AOZ55:APB55"/>
    <mergeCell ref="APH55:APJ55"/>
    <mergeCell ref="APP55:APR55"/>
    <mergeCell ref="APX55:APZ55"/>
    <mergeCell ref="AND55:ANF55"/>
    <mergeCell ref="ANL55:ANN55"/>
    <mergeCell ref="ANT55:ANV55"/>
    <mergeCell ref="AOB55:AOD55"/>
    <mergeCell ref="AOJ55:AOL55"/>
    <mergeCell ref="ALP55:ALR55"/>
    <mergeCell ref="ALX55:ALZ55"/>
    <mergeCell ref="AMF55:AMH55"/>
    <mergeCell ref="AMN55:AMP55"/>
    <mergeCell ref="AMV55:AMX55"/>
    <mergeCell ref="AWJ55:AWL55"/>
    <mergeCell ref="AWR55:AWT55"/>
    <mergeCell ref="AWZ55:AXB55"/>
    <mergeCell ref="AXH55:AXJ55"/>
    <mergeCell ref="AXP55:AXR55"/>
    <mergeCell ref="AUV55:AUX55"/>
    <mergeCell ref="AVD55:AVF55"/>
    <mergeCell ref="AVL55:AVN55"/>
    <mergeCell ref="AVT55:AVV55"/>
    <mergeCell ref="AWB55:AWD55"/>
    <mergeCell ref="ATH55:ATJ55"/>
    <mergeCell ref="ATP55:ATR55"/>
    <mergeCell ref="ATX55:ATZ55"/>
    <mergeCell ref="AUF55:AUH55"/>
    <mergeCell ref="AUN55:AUP55"/>
    <mergeCell ref="ART55:ARV55"/>
    <mergeCell ref="ASB55:ASD55"/>
    <mergeCell ref="ASJ55:ASL55"/>
    <mergeCell ref="ASR55:AST55"/>
    <mergeCell ref="ASZ55:ATB55"/>
    <mergeCell ref="BCN55:BCP55"/>
    <mergeCell ref="BCV55:BCX55"/>
    <mergeCell ref="BDD55:BDF55"/>
    <mergeCell ref="BDL55:BDN55"/>
    <mergeCell ref="BDT55:BDV55"/>
    <mergeCell ref="BAZ55:BBB55"/>
    <mergeCell ref="BBH55:BBJ55"/>
    <mergeCell ref="BBP55:BBR55"/>
    <mergeCell ref="BBX55:BBZ55"/>
    <mergeCell ref="BCF55:BCH55"/>
    <mergeCell ref="AZL55:AZN55"/>
    <mergeCell ref="AZT55:AZV55"/>
    <mergeCell ref="BAB55:BAD55"/>
    <mergeCell ref="BAJ55:BAL55"/>
    <mergeCell ref="BAR55:BAT55"/>
    <mergeCell ref="AXX55:AXZ55"/>
    <mergeCell ref="AYF55:AYH55"/>
    <mergeCell ref="AYN55:AYP55"/>
    <mergeCell ref="AYV55:AYX55"/>
    <mergeCell ref="AZD55:AZF55"/>
    <mergeCell ref="BIR55:BIT55"/>
    <mergeCell ref="BIZ55:BJB55"/>
    <mergeCell ref="BJH55:BJJ55"/>
    <mergeCell ref="BJP55:BJR55"/>
    <mergeCell ref="BJX55:BJZ55"/>
    <mergeCell ref="BHD55:BHF55"/>
    <mergeCell ref="BHL55:BHN55"/>
    <mergeCell ref="BHT55:BHV55"/>
    <mergeCell ref="BIB55:BID55"/>
    <mergeCell ref="BIJ55:BIL55"/>
    <mergeCell ref="BFP55:BFR55"/>
    <mergeCell ref="BFX55:BFZ55"/>
    <mergeCell ref="BGF55:BGH55"/>
    <mergeCell ref="BGN55:BGP55"/>
    <mergeCell ref="BGV55:BGX55"/>
    <mergeCell ref="BEB55:BED55"/>
    <mergeCell ref="BEJ55:BEL55"/>
    <mergeCell ref="BER55:BET55"/>
    <mergeCell ref="BEZ55:BFB55"/>
    <mergeCell ref="BFH55:BFJ55"/>
    <mergeCell ref="BOV55:BOX55"/>
    <mergeCell ref="BPD55:BPF55"/>
    <mergeCell ref="BPL55:BPN55"/>
    <mergeCell ref="BPT55:BPV55"/>
    <mergeCell ref="BQB55:BQD55"/>
    <mergeCell ref="BNH55:BNJ55"/>
    <mergeCell ref="BNP55:BNR55"/>
    <mergeCell ref="BNX55:BNZ55"/>
    <mergeCell ref="BOF55:BOH55"/>
    <mergeCell ref="BON55:BOP55"/>
    <mergeCell ref="BLT55:BLV55"/>
    <mergeCell ref="BMB55:BMD55"/>
    <mergeCell ref="BMJ55:BML55"/>
    <mergeCell ref="BMR55:BMT55"/>
    <mergeCell ref="BMZ55:BNB55"/>
    <mergeCell ref="BKF55:BKH55"/>
    <mergeCell ref="BKN55:BKP55"/>
    <mergeCell ref="BKV55:BKX55"/>
    <mergeCell ref="BLD55:BLF55"/>
    <mergeCell ref="BLL55:BLN55"/>
    <mergeCell ref="BUZ55:BVB55"/>
    <mergeCell ref="BVH55:BVJ55"/>
    <mergeCell ref="BVP55:BVR55"/>
    <mergeCell ref="BVX55:BVZ55"/>
    <mergeCell ref="BWF55:BWH55"/>
    <mergeCell ref="BTL55:BTN55"/>
    <mergeCell ref="BTT55:BTV55"/>
    <mergeCell ref="BUB55:BUD55"/>
    <mergeCell ref="BUJ55:BUL55"/>
    <mergeCell ref="BUR55:BUT55"/>
    <mergeCell ref="BRX55:BRZ55"/>
    <mergeCell ref="BSF55:BSH55"/>
    <mergeCell ref="BSN55:BSP55"/>
    <mergeCell ref="BSV55:BSX55"/>
    <mergeCell ref="BTD55:BTF55"/>
    <mergeCell ref="BQJ55:BQL55"/>
    <mergeCell ref="BQR55:BQT55"/>
    <mergeCell ref="BQZ55:BRB55"/>
    <mergeCell ref="BRH55:BRJ55"/>
    <mergeCell ref="BRP55:BRR55"/>
    <mergeCell ref="CBD55:CBF55"/>
    <mergeCell ref="CBL55:CBN55"/>
    <mergeCell ref="CBT55:CBV55"/>
    <mergeCell ref="CCB55:CCD55"/>
    <mergeCell ref="CCJ55:CCL55"/>
    <mergeCell ref="BZP55:BZR55"/>
    <mergeCell ref="BZX55:BZZ55"/>
    <mergeCell ref="CAF55:CAH55"/>
    <mergeCell ref="CAN55:CAP55"/>
    <mergeCell ref="CAV55:CAX55"/>
    <mergeCell ref="BYB55:BYD55"/>
    <mergeCell ref="BYJ55:BYL55"/>
    <mergeCell ref="BYR55:BYT55"/>
    <mergeCell ref="BYZ55:BZB55"/>
    <mergeCell ref="BZH55:BZJ55"/>
    <mergeCell ref="BWN55:BWP55"/>
    <mergeCell ref="BWV55:BWX55"/>
    <mergeCell ref="BXD55:BXF55"/>
    <mergeCell ref="BXL55:BXN55"/>
    <mergeCell ref="BXT55:BXV55"/>
    <mergeCell ref="CHH55:CHJ55"/>
    <mergeCell ref="CHP55:CHR55"/>
    <mergeCell ref="CHX55:CHZ55"/>
    <mergeCell ref="CIF55:CIH55"/>
    <mergeCell ref="CIN55:CIP55"/>
    <mergeCell ref="CFT55:CFV55"/>
    <mergeCell ref="CGB55:CGD55"/>
    <mergeCell ref="CGJ55:CGL55"/>
    <mergeCell ref="CGR55:CGT55"/>
    <mergeCell ref="CGZ55:CHB55"/>
    <mergeCell ref="CEF55:CEH55"/>
    <mergeCell ref="CEN55:CEP55"/>
    <mergeCell ref="CEV55:CEX55"/>
    <mergeCell ref="CFD55:CFF55"/>
    <mergeCell ref="CFL55:CFN55"/>
    <mergeCell ref="CCR55:CCT55"/>
    <mergeCell ref="CCZ55:CDB55"/>
    <mergeCell ref="CDH55:CDJ55"/>
    <mergeCell ref="CDP55:CDR55"/>
    <mergeCell ref="CDX55:CDZ55"/>
    <mergeCell ref="CNL55:CNN55"/>
    <mergeCell ref="CNT55:CNV55"/>
    <mergeCell ref="COB55:COD55"/>
    <mergeCell ref="COJ55:COL55"/>
    <mergeCell ref="COR55:COT55"/>
    <mergeCell ref="CLX55:CLZ55"/>
    <mergeCell ref="CMF55:CMH55"/>
    <mergeCell ref="CMN55:CMP55"/>
    <mergeCell ref="CMV55:CMX55"/>
    <mergeCell ref="CND55:CNF55"/>
    <mergeCell ref="CKJ55:CKL55"/>
    <mergeCell ref="CKR55:CKT55"/>
    <mergeCell ref="CKZ55:CLB55"/>
    <mergeCell ref="CLH55:CLJ55"/>
    <mergeCell ref="CLP55:CLR55"/>
    <mergeCell ref="CIV55:CIX55"/>
    <mergeCell ref="CJD55:CJF55"/>
    <mergeCell ref="CJL55:CJN55"/>
    <mergeCell ref="CJT55:CJV55"/>
    <mergeCell ref="CKB55:CKD55"/>
    <mergeCell ref="CTP55:CTR55"/>
    <mergeCell ref="CTX55:CTZ55"/>
    <mergeCell ref="CUF55:CUH55"/>
    <mergeCell ref="CUN55:CUP55"/>
    <mergeCell ref="CUV55:CUX55"/>
    <mergeCell ref="CSB55:CSD55"/>
    <mergeCell ref="CSJ55:CSL55"/>
    <mergeCell ref="CSR55:CST55"/>
    <mergeCell ref="CSZ55:CTB55"/>
    <mergeCell ref="CTH55:CTJ55"/>
    <mergeCell ref="CQN55:CQP55"/>
    <mergeCell ref="CQV55:CQX55"/>
    <mergeCell ref="CRD55:CRF55"/>
    <mergeCell ref="CRL55:CRN55"/>
    <mergeCell ref="CRT55:CRV55"/>
    <mergeCell ref="COZ55:CPB55"/>
    <mergeCell ref="CPH55:CPJ55"/>
    <mergeCell ref="CPP55:CPR55"/>
    <mergeCell ref="CPX55:CPZ55"/>
    <mergeCell ref="CQF55:CQH55"/>
    <mergeCell ref="CZT55:CZV55"/>
    <mergeCell ref="DAB55:DAD55"/>
    <mergeCell ref="DAJ55:DAL55"/>
    <mergeCell ref="DAR55:DAT55"/>
    <mergeCell ref="DAZ55:DBB55"/>
    <mergeCell ref="CYF55:CYH55"/>
    <mergeCell ref="CYN55:CYP55"/>
    <mergeCell ref="CYV55:CYX55"/>
    <mergeCell ref="CZD55:CZF55"/>
    <mergeCell ref="CZL55:CZN55"/>
    <mergeCell ref="CWR55:CWT55"/>
    <mergeCell ref="CWZ55:CXB55"/>
    <mergeCell ref="CXH55:CXJ55"/>
    <mergeCell ref="CXP55:CXR55"/>
    <mergeCell ref="CXX55:CXZ55"/>
    <mergeCell ref="CVD55:CVF55"/>
    <mergeCell ref="CVL55:CVN55"/>
    <mergeCell ref="CVT55:CVV55"/>
    <mergeCell ref="CWB55:CWD55"/>
    <mergeCell ref="CWJ55:CWL55"/>
    <mergeCell ref="DFX55:DFZ55"/>
    <mergeCell ref="DGF55:DGH55"/>
    <mergeCell ref="DGN55:DGP55"/>
    <mergeCell ref="DGV55:DGX55"/>
    <mergeCell ref="DHD55:DHF55"/>
    <mergeCell ref="DEJ55:DEL55"/>
    <mergeCell ref="DER55:DET55"/>
    <mergeCell ref="DEZ55:DFB55"/>
    <mergeCell ref="DFH55:DFJ55"/>
    <mergeCell ref="DFP55:DFR55"/>
    <mergeCell ref="DCV55:DCX55"/>
    <mergeCell ref="DDD55:DDF55"/>
    <mergeCell ref="DDL55:DDN55"/>
    <mergeCell ref="DDT55:DDV55"/>
    <mergeCell ref="DEB55:DED55"/>
    <mergeCell ref="DBH55:DBJ55"/>
    <mergeCell ref="DBP55:DBR55"/>
    <mergeCell ref="DBX55:DBZ55"/>
    <mergeCell ref="DCF55:DCH55"/>
    <mergeCell ref="DCN55:DCP55"/>
    <mergeCell ref="DMB55:DMD55"/>
    <mergeCell ref="DMJ55:DML55"/>
    <mergeCell ref="DMR55:DMT55"/>
    <mergeCell ref="DMZ55:DNB55"/>
    <mergeCell ref="DNH55:DNJ55"/>
    <mergeCell ref="DKN55:DKP55"/>
    <mergeCell ref="DKV55:DKX55"/>
    <mergeCell ref="DLD55:DLF55"/>
    <mergeCell ref="DLL55:DLN55"/>
    <mergeCell ref="DLT55:DLV55"/>
    <mergeCell ref="DIZ55:DJB55"/>
    <mergeCell ref="DJH55:DJJ55"/>
    <mergeCell ref="DJP55:DJR55"/>
    <mergeCell ref="DJX55:DJZ55"/>
    <mergeCell ref="DKF55:DKH55"/>
    <mergeCell ref="DHL55:DHN55"/>
    <mergeCell ref="DHT55:DHV55"/>
    <mergeCell ref="DIB55:DID55"/>
    <mergeCell ref="DIJ55:DIL55"/>
    <mergeCell ref="DIR55:DIT55"/>
    <mergeCell ref="DSF55:DSH55"/>
    <mergeCell ref="DSN55:DSP55"/>
    <mergeCell ref="DSV55:DSX55"/>
    <mergeCell ref="DTD55:DTF55"/>
    <mergeCell ref="DTL55:DTN55"/>
    <mergeCell ref="DQR55:DQT55"/>
    <mergeCell ref="DQZ55:DRB55"/>
    <mergeCell ref="DRH55:DRJ55"/>
    <mergeCell ref="DRP55:DRR55"/>
    <mergeCell ref="DRX55:DRZ55"/>
    <mergeCell ref="DPD55:DPF55"/>
    <mergeCell ref="DPL55:DPN55"/>
    <mergeCell ref="DPT55:DPV55"/>
    <mergeCell ref="DQB55:DQD55"/>
    <mergeCell ref="DQJ55:DQL55"/>
    <mergeCell ref="DNP55:DNR55"/>
    <mergeCell ref="DNX55:DNZ55"/>
    <mergeCell ref="DOF55:DOH55"/>
    <mergeCell ref="DON55:DOP55"/>
    <mergeCell ref="DOV55:DOX55"/>
    <mergeCell ref="DYJ55:DYL55"/>
    <mergeCell ref="DYR55:DYT55"/>
    <mergeCell ref="DYZ55:DZB55"/>
    <mergeCell ref="DZH55:DZJ55"/>
    <mergeCell ref="DZP55:DZR55"/>
    <mergeCell ref="DWV55:DWX55"/>
    <mergeCell ref="DXD55:DXF55"/>
    <mergeCell ref="DXL55:DXN55"/>
    <mergeCell ref="DXT55:DXV55"/>
    <mergeCell ref="DYB55:DYD55"/>
    <mergeCell ref="DVH55:DVJ55"/>
    <mergeCell ref="DVP55:DVR55"/>
    <mergeCell ref="DVX55:DVZ55"/>
    <mergeCell ref="DWF55:DWH55"/>
    <mergeCell ref="DWN55:DWP55"/>
    <mergeCell ref="DTT55:DTV55"/>
    <mergeCell ref="DUB55:DUD55"/>
    <mergeCell ref="DUJ55:DUL55"/>
    <mergeCell ref="DUR55:DUT55"/>
    <mergeCell ref="DUZ55:DVB55"/>
    <mergeCell ref="EEN55:EEP55"/>
    <mergeCell ref="EEV55:EEX55"/>
    <mergeCell ref="EFD55:EFF55"/>
    <mergeCell ref="EFL55:EFN55"/>
    <mergeCell ref="EFT55:EFV55"/>
    <mergeCell ref="ECZ55:EDB55"/>
    <mergeCell ref="EDH55:EDJ55"/>
    <mergeCell ref="EDP55:EDR55"/>
    <mergeCell ref="EDX55:EDZ55"/>
    <mergeCell ref="EEF55:EEH55"/>
    <mergeCell ref="EBL55:EBN55"/>
    <mergeCell ref="EBT55:EBV55"/>
    <mergeCell ref="ECB55:ECD55"/>
    <mergeCell ref="ECJ55:ECL55"/>
    <mergeCell ref="ECR55:ECT55"/>
    <mergeCell ref="DZX55:DZZ55"/>
    <mergeCell ref="EAF55:EAH55"/>
    <mergeCell ref="EAN55:EAP55"/>
    <mergeCell ref="EAV55:EAX55"/>
    <mergeCell ref="EBD55:EBF55"/>
    <mergeCell ref="EKR55:EKT55"/>
    <mergeCell ref="EKZ55:ELB55"/>
    <mergeCell ref="ELH55:ELJ55"/>
    <mergeCell ref="ELP55:ELR55"/>
    <mergeCell ref="ELX55:ELZ55"/>
    <mergeCell ref="EJD55:EJF55"/>
    <mergeCell ref="EJL55:EJN55"/>
    <mergeCell ref="EJT55:EJV55"/>
    <mergeCell ref="EKB55:EKD55"/>
    <mergeCell ref="EKJ55:EKL55"/>
    <mergeCell ref="EHP55:EHR55"/>
    <mergeCell ref="EHX55:EHZ55"/>
    <mergeCell ref="EIF55:EIH55"/>
    <mergeCell ref="EIN55:EIP55"/>
    <mergeCell ref="EIV55:EIX55"/>
    <mergeCell ref="EGB55:EGD55"/>
    <mergeCell ref="EGJ55:EGL55"/>
    <mergeCell ref="EGR55:EGT55"/>
    <mergeCell ref="EGZ55:EHB55"/>
    <mergeCell ref="EHH55:EHJ55"/>
    <mergeCell ref="EQV55:EQX55"/>
    <mergeCell ref="ERD55:ERF55"/>
    <mergeCell ref="ERL55:ERN55"/>
    <mergeCell ref="ERT55:ERV55"/>
    <mergeCell ref="ESB55:ESD55"/>
    <mergeCell ref="EPH55:EPJ55"/>
    <mergeCell ref="EPP55:EPR55"/>
    <mergeCell ref="EPX55:EPZ55"/>
    <mergeCell ref="EQF55:EQH55"/>
    <mergeCell ref="EQN55:EQP55"/>
    <mergeCell ref="ENT55:ENV55"/>
    <mergeCell ref="EOB55:EOD55"/>
    <mergeCell ref="EOJ55:EOL55"/>
    <mergeCell ref="EOR55:EOT55"/>
    <mergeCell ref="EOZ55:EPB55"/>
    <mergeCell ref="EMF55:EMH55"/>
    <mergeCell ref="EMN55:EMP55"/>
    <mergeCell ref="EMV55:EMX55"/>
    <mergeCell ref="END55:ENF55"/>
    <mergeCell ref="ENL55:ENN55"/>
    <mergeCell ref="EWZ55:EXB55"/>
    <mergeCell ref="EXH55:EXJ55"/>
    <mergeCell ref="EXP55:EXR55"/>
    <mergeCell ref="EXX55:EXZ55"/>
    <mergeCell ref="EYF55:EYH55"/>
    <mergeCell ref="EVL55:EVN55"/>
    <mergeCell ref="EVT55:EVV55"/>
    <mergeCell ref="EWB55:EWD55"/>
    <mergeCell ref="EWJ55:EWL55"/>
    <mergeCell ref="EWR55:EWT55"/>
    <mergeCell ref="ETX55:ETZ55"/>
    <mergeCell ref="EUF55:EUH55"/>
    <mergeCell ref="EUN55:EUP55"/>
    <mergeCell ref="EUV55:EUX55"/>
    <mergeCell ref="EVD55:EVF55"/>
    <mergeCell ref="ESJ55:ESL55"/>
    <mergeCell ref="ESR55:EST55"/>
    <mergeCell ref="ESZ55:ETB55"/>
    <mergeCell ref="ETH55:ETJ55"/>
    <mergeCell ref="ETP55:ETR55"/>
    <mergeCell ref="FDD55:FDF55"/>
    <mergeCell ref="FDL55:FDN55"/>
    <mergeCell ref="FDT55:FDV55"/>
    <mergeCell ref="FEB55:FED55"/>
    <mergeCell ref="FEJ55:FEL55"/>
    <mergeCell ref="FBP55:FBR55"/>
    <mergeCell ref="FBX55:FBZ55"/>
    <mergeCell ref="FCF55:FCH55"/>
    <mergeCell ref="FCN55:FCP55"/>
    <mergeCell ref="FCV55:FCX55"/>
    <mergeCell ref="FAB55:FAD55"/>
    <mergeCell ref="FAJ55:FAL55"/>
    <mergeCell ref="FAR55:FAT55"/>
    <mergeCell ref="FAZ55:FBB55"/>
    <mergeCell ref="FBH55:FBJ55"/>
    <mergeCell ref="EYN55:EYP55"/>
    <mergeCell ref="EYV55:EYX55"/>
    <mergeCell ref="EZD55:EZF55"/>
    <mergeCell ref="EZL55:EZN55"/>
    <mergeCell ref="EZT55:EZV55"/>
    <mergeCell ref="FJH55:FJJ55"/>
    <mergeCell ref="FJP55:FJR55"/>
    <mergeCell ref="FJX55:FJZ55"/>
    <mergeCell ref="FKF55:FKH55"/>
    <mergeCell ref="FKN55:FKP55"/>
    <mergeCell ref="FHT55:FHV55"/>
    <mergeCell ref="FIB55:FID55"/>
    <mergeCell ref="FIJ55:FIL55"/>
    <mergeCell ref="FIR55:FIT55"/>
    <mergeCell ref="FIZ55:FJB55"/>
    <mergeCell ref="FGF55:FGH55"/>
    <mergeCell ref="FGN55:FGP55"/>
    <mergeCell ref="FGV55:FGX55"/>
    <mergeCell ref="FHD55:FHF55"/>
    <mergeCell ref="FHL55:FHN55"/>
    <mergeCell ref="FER55:FET55"/>
    <mergeCell ref="FEZ55:FFB55"/>
    <mergeCell ref="FFH55:FFJ55"/>
    <mergeCell ref="FFP55:FFR55"/>
    <mergeCell ref="FFX55:FFZ55"/>
    <mergeCell ref="FPL55:FPN55"/>
    <mergeCell ref="FPT55:FPV55"/>
    <mergeCell ref="FQB55:FQD55"/>
    <mergeCell ref="FQJ55:FQL55"/>
    <mergeCell ref="FQR55:FQT55"/>
    <mergeCell ref="FNX55:FNZ55"/>
    <mergeCell ref="FOF55:FOH55"/>
    <mergeCell ref="FON55:FOP55"/>
    <mergeCell ref="FOV55:FOX55"/>
    <mergeCell ref="FPD55:FPF55"/>
    <mergeCell ref="FMJ55:FML55"/>
    <mergeCell ref="FMR55:FMT55"/>
    <mergeCell ref="FMZ55:FNB55"/>
    <mergeCell ref="FNH55:FNJ55"/>
    <mergeCell ref="FNP55:FNR55"/>
    <mergeCell ref="FKV55:FKX55"/>
    <mergeCell ref="FLD55:FLF55"/>
    <mergeCell ref="FLL55:FLN55"/>
    <mergeCell ref="FLT55:FLV55"/>
    <mergeCell ref="FMB55:FMD55"/>
    <mergeCell ref="FVP55:FVR55"/>
    <mergeCell ref="FVX55:FVZ55"/>
    <mergeCell ref="FWF55:FWH55"/>
    <mergeCell ref="FWN55:FWP55"/>
    <mergeCell ref="FWV55:FWX55"/>
    <mergeCell ref="FUB55:FUD55"/>
    <mergeCell ref="FUJ55:FUL55"/>
    <mergeCell ref="FUR55:FUT55"/>
    <mergeCell ref="FUZ55:FVB55"/>
    <mergeCell ref="FVH55:FVJ55"/>
    <mergeCell ref="FSN55:FSP55"/>
    <mergeCell ref="FSV55:FSX55"/>
    <mergeCell ref="FTD55:FTF55"/>
    <mergeCell ref="FTL55:FTN55"/>
    <mergeCell ref="FTT55:FTV55"/>
    <mergeCell ref="FQZ55:FRB55"/>
    <mergeCell ref="FRH55:FRJ55"/>
    <mergeCell ref="FRP55:FRR55"/>
    <mergeCell ref="FRX55:FRZ55"/>
    <mergeCell ref="FSF55:FSH55"/>
    <mergeCell ref="GBT55:GBV55"/>
    <mergeCell ref="GCB55:GCD55"/>
    <mergeCell ref="GCJ55:GCL55"/>
    <mergeCell ref="GCR55:GCT55"/>
    <mergeCell ref="GCZ55:GDB55"/>
    <mergeCell ref="GAF55:GAH55"/>
    <mergeCell ref="GAN55:GAP55"/>
    <mergeCell ref="GAV55:GAX55"/>
    <mergeCell ref="GBD55:GBF55"/>
    <mergeCell ref="GBL55:GBN55"/>
    <mergeCell ref="FYR55:FYT55"/>
    <mergeCell ref="FYZ55:FZB55"/>
    <mergeCell ref="FZH55:FZJ55"/>
    <mergeCell ref="FZP55:FZR55"/>
    <mergeCell ref="FZX55:FZZ55"/>
    <mergeCell ref="FXD55:FXF55"/>
    <mergeCell ref="FXL55:FXN55"/>
    <mergeCell ref="FXT55:FXV55"/>
    <mergeCell ref="FYB55:FYD55"/>
    <mergeCell ref="FYJ55:FYL55"/>
    <mergeCell ref="GHX55:GHZ55"/>
    <mergeCell ref="GIF55:GIH55"/>
    <mergeCell ref="GIN55:GIP55"/>
    <mergeCell ref="GIV55:GIX55"/>
    <mergeCell ref="GJD55:GJF55"/>
    <mergeCell ref="GGJ55:GGL55"/>
    <mergeCell ref="GGR55:GGT55"/>
    <mergeCell ref="GGZ55:GHB55"/>
    <mergeCell ref="GHH55:GHJ55"/>
    <mergeCell ref="GHP55:GHR55"/>
    <mergeCell ref="GEV55:GEX55"/>
    <mergeCell ref="GFD55:GFF55"/>
    <mergeCell ref="GFL55:GFN55"/>
    <mergeCell ref="GFT55:GFV55"/>
    <mergeCell ref="GGB55:GGD55"/>
    <mergeCell ref="GDH55:GDJ55"/>
    <mergeCell ref="GDP55:GDR55"/>
    <mergeCell ref="GDX55:GDZ55"/>
    <mergeCell ref="GEF55:GEH55"/>
    <mergeCell ref="GEN55:GEP55"/>
    <mergeCell ref="GOB55:GOD55"/>
    <mergeCell ref="GOJ55:GOL55"/>
    <mergeCell ref="GOR55:GOT55"/>
    <mergeCell ref="GOZ55:GPB55"/>
    <mergeCell ref="GPH55:GPJ55"/>
    <mergeCell ref="GMN55:GMP55"/>
    <mergeCell ref="GMV55:GMX55"/>
    <mergeCell ref="GND55:GNF55"/>
    <mergeCell ref="GNL55:GNN55"/>
    <mergeCell ref="GNT55:GNV55"/>
    <mergeCell ref="GKZ55:GLB55"/>
    <mergeCell ref="GLH55:GLJ55"/>
    <mergeCell ref="GLP55:GLR55"/>
    <mergeCell ref="GLX55:GLZ55"/>
    <mergeCell ref="GMF55:GMH55"/>
    <mergeCell ref="GJL55:GJN55"/>
    <mergeCell ref="GJT55:GJV55"/>
    <mergeCell ref="GKB55:GKD55"/>
    <mergeCell ref="GKJ55:GKL55"/>
    <mergeCell ref="GKR55:GKT55"/>
    <mergeCell ref="GUF55:GUH55"/>
    <mergeCell ref="GUN55:GUP55"/>
    <mergeCell ref="GUV55:GUX55"/>
    <mergeCell ref="GVD55:GVF55"/>
    <mergeCell ref="GVL55:GVN55"/>
    <mergeCell ref="GSR55:GST55"/>
    <mergeCell ref="GSZ55:GTB55"/>
    <mergeCell ref="GTH55:GTJ55"/>
    <mergeCell ref="GTP55:GTR55"/>
    <mergeCell ref="GTX55:GTZ55"/>
    <mergeCell ref="GRD55:GRF55"/>
    <mergeCell ref="GRL55:GRN55"/>
    <mergeCell ref="GRT55:GRV55"/>
    <mergeCell ref="GSB55:GSD55"/>
    <mergeCell ref="GSJ55:GSL55"/>
    <mergeCell ref="GPP55:GPR55"/>
    <mergeCell ref="GPX55:GPZ55"/>
    <mergeCell ref="GQF55:GQH55"/>
    <mergeCell ref="GQN55:GQP55"/>
    <mergeCell ref="GQV55:GQX55"/>
    <mergeCell ref="HAJ55:HAL55"/>
    <mergeCell ref="HAR55:HAT55"/>
    <mergeCell ref="HAZ55:HBB55"/>
    <mergeCell ref="HBH55:HBJ55"/>
    <mergeCell ref="HBP55:HBR55"/>
    <mergeCell ref="GYV55:GYX55"/>
    <mergeCell ref="GZD55:GZF55"/>
    <mergeCell ref="GZL55:GZN55"/>
    <mergeCell ref="GZT55:GZV55"/>
    <mergeCell ref="HAB55:HAD55"/>
    <mergeCell ref="GXH55:GXJ55"/>
    <mergeCell ref="GXP55:GXR55"/>
    <mergeCell ref="GXX55:GXZ55"/>
    <mergeCell ref="GYF55:GYH55"/>
    <mergeCell ref="GYN55:GYP55"/>
    <mergeCell ref="GVT55:GVV55"/>
    <mergeCell ref="GWB55:GWD55"/>
    <mergeCell ref="GWJ55:GWL55"/>
    <mergeCell ref="GWR55:GWT55"/>
    <mergeCell ref="GWZ55:GXB55"/>
    <mergeCell ref="HGN55:HGP55"/>
    <mergeCell ref="HGV55:HGX55"/>
    <mergeCell ref="HHD55:HHF55"/>
    <mergeCell ref="HHL55:HHN55"/>
    <mergeCell ref="HHT55:HHV55"/>
    <mergeCell ref="HEZ55:HFB55"/>
    <mergeCell ref="HFH55:HFJ55"/>
    <mergeCell ref="HFP55:HFR55"/>
    <mergeCell ref="HFX55:HFZ55"/>
    <mergeCell ref="HGF55:HGH55"/>
    <mergeCell ref="HDL55:HDN55"/>
    <mergeCell ref="HDT55:HDV55"/>
    <mergeCell ref="HEB55:HED55"/>
    <mergeCell ref="HEJ55:HEL55"/>
    <mergeCell ref="HER55:HET55"/>
    <mergeCell ref="HBX55:HBZ55"/>
    <mergeCell ref="HCF55:HCH55"/>
    <mergeCell ref="HCN55:HCP55"/>
    <mergeCell ref="HCV55:HCX55"/>
    <mergeCell ref="HDD55:HDF55"/>
    <mergeCell ref="HMR55:HMT55"/>
    <mergeCell ref="HMZ55:HNB55"/>
    <mergeCell ref="HNH55:HNJ55"/>
    <mergeCell ref="HNP55:HNR55"/>
    <mergeCell ref="HNX55:HNZ55"/>
    <mergeCell ref="HLD55:HLF55"/>
    <mergeCell ref="HLL55:HLN55"/>
    <mergeCell ref="HLT55:HLV55"/>
    <mergeCell ref="HMB55:HMD55"/>
    <mergeCell ref="HMJ55:HML55"/>
    <mergeCell ref="HJP55:HJR55"/>
    <mergeCell ref="HJX55:HJZ55"/>
    <mergeCell ref="HKF55:HKH55"/>
    <mergeCell ref="HKN55:HKP55"/>
    <mergeCell ref="HKV55:HKX55"/>
    <mergeCell ref="HIB55:HID55"/>
    <mergeCell ref="HIJ55:HIL55"/>
    <mergeCell ref="HIR55:HIT55"/>
    <mergeCell ref="HIZ55:HJB55"/>
    <mergeCell ref="HJH55:HJJ55"/>
    <mergeCell ref="HSV55:HSX55"/>
    <mergeCell ref="HTD55:HTF55"/>
    <mergeCell ref="HTL55:HTN55"/>
    <mergeCell ref="HTT55:HTV55"/>
    <mergeCell ref="HUB55:HUD55"/>
    <mergeCell ref="HRH55:HRJ55"/>
    <mergeCell ref="HRP55:HRR55"/>
    <mergeCell ref="HRX55:HRZ55"/>
    <mergeCell ref="HSF55:HSH55"/>
    <mergeCell ref="HSN55:HSP55"/>
    <mergeCell ref="HPT55:HPV55"/>
    <mergeCell ref="HQB55:HQD55"/>
    <mergeCell ref="HQJ55:HQL55"/>
    <mergeCell ref="HQR55:HQT55"/>
    <mergeCell ref="HQZ55:HRB55"/>
    <mergeCell ref="HOF55:HOH55"/>
    <mergeCell ref="HON55:HOP55"/>
    <mergeCell ref="HOV55:HOX55"/>
    <mergeCell ref="HPD55:HPF55"/>
    <mergeCell ref="HPL55:HPN55"/>
    <mergeCell ref="HYZ55:HZB55"/>
    <mergeCell ref="HZH55:HZJ55"/>
    <mergeCell ref="HZP55:HZR55"/>
    <mergeCell ref="HZX55:HZZ55"/>
    <mergeCell ref="IAF55:IAH55"/>
    <mergeCell ref="HXL55:HXN55"/>
    <mergeCell ref="HXT55:HXV55"/>
    <mergeCell ref="HYB55:HYD55"/>
    <mergeCell ref="HYJ55:HYL55"/>
    <mergeCell ref="HYR55:HYT55"/>
    <mergeCell ref="HVX55:HVZ55"/>
    <mergeCell ref="HWF55:HWH55"/>
    <mergeCell ref="HWN55:HWP55"/>
    <mergeCell ref="HWV55:HWX55"/>
    <mergeCell ref="HXD55:HXF55"/>
    <mergeCell ref="HUJ55:HUL55"/>
    <mergeCell ref="HUR55:HUT55"/>
    <mergeCell ref="HUZ55:HVB55"/>
    <mergeCell ref="HVH55:HVJ55"/>
    <mergeCell ref="HVP55:HVR55"/>
    <mergeCell ref="IFD55:IFF55"/>
    <mergeCell ref="IFL55:IFN55"/>
    <mergeCell ref="IFT55:IFV55"/>
    <mergeCell ref="IGB55:IGD55"/>
    <mergeCell ref="IGJ55:IGL55"/>
    <mergeCell ref="IDP55:IDR55"/>
    <mergeCell ref="IDX55:IDZ55"/>
    <mergeCell ref="IEF55:IEH55"/>
    <mergeCell ref="IEN55:IEP55"/>
    <mergeCell ref="IEV55:IEX55"/>
    <mergeCell ref="ICB55:ICD55"/>
    <mergeCell ref="ICJ55:ICL55"/>
    <mergeCell ref="ICR55:ICT55"/>
    <mergeCell ref="ICZ55:IDB55"/>
    <mergeCell ref="IDH55:IDJ55"/>
    <mergeCell ref="IAN55:IAP55"/>
    <mergeCell ref="IAV55:IAX55"/>
    <mergeCell ref="IBD55:IBF55"/>
    <mergeCell ref="IBL55:IBN55"/>
    <mergeCell ref="IBT55:IBV55"/>
    <mergeCell ref="ILH55:ILJ55"/>
    <mergeCell ref="ILP55:ILR55"/>
    <mergeCell ref="ILX55:ILZ55"/>
    <mergeCell ref="IMF55:IMH55"/>
    <mergeCell ref="IMN55:IMP55"/>
    <mergeCell ref="IJT55:IJV55"/>
    <mergeCell ref="IKB55:IKD55"/>
    <mergeCell ref="IKJ55:IKL55"/>
    <mergeCell ref="IKR55:IKT55"/>
    <mergeCell ref="IKZ55:ILB55"/>
    <mergeCell ref="IIF55:IIH55"/>
    <mergeCell ref="IIN55:IIP55"/>
    <mergeCell ref="IIV55:IIX55"/>
    <mergeCell ref="IJD55:IJF55"/>
    <mergeCell ref="IJL55:IJN55"/>
    <mergeCell ref="IGR55:IGT55"/>
    <mergeCell ref="IGZ55:IHB55"/>
    <mergeCell ref="IHH55:IHJ55"/>
    <mergeCell ref="IHP55:IHR55"/>
    <mergeCell ref="IHX55:IHZ55"/>
    <mergeCell ref="IRL55:IRN55"/>
    <mergeCell ref="IRT55:IRV55"/>
    <mergeCell ref="ISB55:ISD55"/>
    <mergeCell ref="ISJ55:ISL55"/>
    <mergeCell ref="ISR55:IST55"/>
    <mergeCell ref="IPX55:IPZ55"/>
    <mergeCell ref="IQF55:IQH55"/>
    <mergeCell ref="IQN55:IQP55"/>
    <mergeCell ref="IQV55:IQX55"/>
    <mergeCell ref="IRD55:IRF55"/>
    <mergeCell ref="IOJ55:IOL55"/>
    <mergeCell ref="IOR55:IOT55"/>
    <mergeCell ref="IOZ55:IPB55"/>
    <mergeCell ref="IPH55:IPJ55"/>
    <mergeCell ref="IPP55:IPR55"/>
    <mergeCell ref="IMV55:IMX55"/>
    <mergeCell ref="IND55:INF55"/>
    <mergeCell ref="INL55:INN55"/>
    <mergeCell ref="INT55:INV55"/>
    <mergeCell ref="IOB55:IOD55"/>
    <mergeCell ref="IXP55:IXR55"/>
    <mergeCell ref="IXX55:IXZ55"/>
    <mergeCell ref="IYF55:IYH55"/>
    <mergeCell ref="IYN55:IYP55"/>
    <mergeCell ref="IYV55:IYX55"/>
    <mergeCell ref="IWB55:IWD55"/>
    <mergeCell ref="IWJ55:IWL55"/>
    <mergeCell ref="IWR55:IWT55"/>
    <mergeCell ref="IWZ55:IXB55"/>
    <mergeCell ref="IXH55:IXJ55"/>
    <mergeCell ref="IUN55:IUP55"/>
    <mergeCell ref="IUV55:IUX55"/>
    <mergeCell ref="IVD55:IVF55"/>
    <mergeCell ref="IVL55:IVN55"/>
    <mergeCell ref="IVT55:IVV55"/>
    <mergeCell ref="ISZ55:ITB55"/>
    <mergeCell ref="ITH55:ITJ55"/>
    <mergeCell ref="ITP55:ITR55"/>
    <mergeCell ref="ITX55:ITZ55"/>
    <mergeCell ref="IUF55:IUH55"/>
    <mergeCell ref="JDT55:JDV55"/>
    <mergeCell ref="JEB55:JED55"/>
    <mergeCell ref="JEJ55:JEL55"/>
    <mergeCell ref="JER55:JET55"/>
    <mergeCell ref="JEZ55:JFB55"/>
    <mergeCell ref="JCF55:JCH55"/>
    <mergeCell ref="JCN55:JCP55"/>
    <mergeCell ref="JCV55:JCX55"/>
    <mergeCell ref="JDD55:JDF55"/>
    <mergeCell ref="JDL55:JDN55"/>
    <mergeCell ref="JAR55:JAT55"/>
    <mergeCell ref="JAZ55:JBB55"/>
    <mergeCell ref="JBH55:JBJ55"/>
    <mergeCell ref="JBP55:JBR55"/>
    <mergeCell ref="JBX55:JBZ55"/>
    <mergeCell ref="IZD55:IZF55"/>
    <mergeCell ref="IZL55:IZN55"/>
    <mergeCell ref="IZT55:IZV55"/>
    <mergeCell ref="JAB55:JAD55"/>
    <mergeCell ref="JAJ55:JAL55"/>
    <mergeCell ref="JJX55:JJZ55"/>
    <mergeCell ref="JKF55:JKH55"/>
    <mergeCell ref="JKN55:JKP55"/>
    <mergeCell ref="JKV55:JKX55"/>
    <mergeCell ref="JLD55:JLF55"/>
    <mergeCell ref="JIJ55:JIL55"/>
    <mergeCell ref="JIR55:JIT55"/>
    <mergeCell ref="JIZ55:JJB55"/>
    <mergeCell ref="JJH55:JJJ55"/>
    <mergeCell ref="JJP55:JJR55"/>
    <mergeCell ref="JGV55:JGX55"/>
    <mergeCell ref="JHD55:JHF55"/>
    <mergeCell ref="JHL55:JHN55"/>
    <mergeCell ref="JHT55:JHV55"/>
    <mergeCell ref="JIB55:JID55"/>
    <mergeCell ref="JFH55:JFJ55"/>
    <mergeCell ref="JFP55:JFR55"/>
    <mergeCell ref="JFX55:JFZ55"/>
    <mergeCell ref="JGF55:JGH55"/>
    <mergeCell ref="JGN55:JGP55"/>
    <mergeCell ref="JQB55:JQD55"/>
    <mergeCell ref="JQJ55:JQL55"/>
    <mergeCell ref="JQR55:JQT55"/>
    <mergeCell ref="JQZ55:JRB55"/>
    <mergeCell ref="JRH55:JRJ55"/>
    <mergeCell ref="JON55:JOP55"/>
    <mergeCell ref="JOV55:JOX55"/>
    <mergeCell ref="JPD55:JPF55"/>
    <mergeCell ref="JPL55:JPN55"/>
    <mergeCell ref="JPT55:JPV55"/>
    <mergeCell ref="JMZ55:JNB55"/>
    <mergeCell ref="JNH55:JNJ55"/>
    <mergeCell ref="JNP55:JNR55"/>
    <mergeCell ref="JNX55:JNZ55"/>
    <mergeCell ref="JOF55:JOH55"/>
    <mergeCell ref="JLL55:JLN55"/>
    <mergeCell ref="JLT55:JLV55"/>
    <mergeCell ref="JMB55:JMD55"/>
    <mergeCell ref="JMJ55:JML55"/>
    <mergeCell ref="JMR55:JMT55"/>
    <mergeCell ref="JWF55:JWH55"/>
    <mergeCell ref="JWN55:JWP55"/>
    <mergeCell ref="JWV55:JWX55"/>
    <mergeCell ref="JXD55:JXF55"/>
    <mergeCell ref="JXL55:JXN55"/>
    <mergeCell ref="JUR55:JUT55"/>
    <mergeCell ref="JUZ55:JVB55"/>
    <mergeCell ref="JVH55:JVJ55"/>
    <mergeCell ref="JVP55:JVR55"/>
    <mergeCell ref="JVX55:JVZ55"/>
    <mergeCell ref="JTD55:JTF55"/>
    <mergeCell ref="JTL55:JTN55"/>
    <mergeCell ref="JTT55:JTV55"/>
    <mergeCell ref="JUB55:JUD55"/>
    <mergeCell ref="JUJ55:JUL55"/>
    <mergeCell ref="JRP55:JRR55"/>
    <mergeCell ref="JRX55:JRZ55"/>
    <mergeCell ref="JSF55:JSH55"/>
    <mergeCell ref="JSN55:JSP55"/>
    <mergeCell ref="JSV55:JSX55"/>
    <mergeCell ref="KCJ55:KCL55"/>
    <mergeCell ref="KCR55:KCT55"/>
    <mergeCell ref="KCZ55:KDB55"/>
    <mergeCell ref="KDH55:KDJ55"/>
    <mergeCell ref="KDP55:KDR55"/>
    <mergeCell ref="KAV55:KAX55"/>
    <mergeCell ref="KBD55:KBF55"/>
    <mergeCell ref="KBL55:KBN55"/>
    <mergeCell ref="KBT55:KBV55"/>
    <mergeCell ref="KCB55:KCD55"/>
    <mergeCell ref="JZH55:JZJ55"/>
    <mergeCell ref="JZP55:JZR55"/>
    <mergeCell ref="JZX55:JZZ55"/>
    <mergeCell ref="KAF55:KAH55"/>
    <mergeCell ref="KAN55:KAP55"/>
    <mergeCell ref="JXT55:JXV55"/>
    <mergeCell ref="JYB55:JYD55"/>
    <mergeCell ref="JYJ55:JYL55"/>
    <mergeCell ref="JYR55:JYT55"/>
    <mergeCell ref="JYZ55:JZB55"/>
    <mergeCell ref="KIN55:KIP55"/>
    <mergeCell ref="KIV55:KIX55"/>
    <mergeCell ref="KJD55:KJF55"/>
    <mergeCell ref="KJL55:KJN55"/>
    <mergeCell ref="KJT55:KJV55"/>
    <mergeCell ref="KGZ55:KHB55"/>
    <mergeCell ref="KHH55:KHJ55"/>
    <mergeCell ref="KHP55:KHR55"/>
    <mergeCell ref="KHX55:KHZ55"/>
    <mergeCell ref="KIF55:KIH55"/>
    <mergeCell ref="KFL55:KFN55"/>
    <mergeCell ref="KFT55:KFV55"/>
    <mergeCell ref="KGB55:KGD55"/>
    <mergeCell ref="KGJ55:KGL55"/>
    <mergeCell ref="KGR55:KGT55"/>
    <mergeCell ref="KDX55:KDZ55"/>
    <mergeCell ref="KEF55:KEH55"/>
    <mergeCell ref="KEN55:KEP55"/>
    <mergeCell ref="KEV55:KEX55"/>
    <mergeCell ref="KFD55:KFF55"/>
    <mergeCell ref="KOR55:KOT55"/>
    <mergeCell ref="KOZ55:KPB55"/>
    <mergeCell ref="KPH55:KPJ55"/>
    <mergeCell ref="KPP55:KPR55"/>
    <mergeCell ref="KPX55:KPZ55"/>
    <mergeCell ref="KND55:KNF55"/>
    <mergeCell ref="KNL55:KNN55"/>
    <mergeCell ref="KNT55:KNV55"/>
    <mergeCell ref="KOB55:KOD55"/>
    <mergeCell ref="KOJ55:KOL55"/>
    <mergeCell ref="KLP55:KLR55"/>
    <mergeCell ref="KLX55:KLZ55"/>
    <mergeCell ref="KMF55:KMH55"/>
    <mergeCell ref="KMN55:KMP55"/>
    <mergeCell ref="KMV55:KMX55"/>
    <mergeCell ref="KKB55:KKD55"/>
    <mergeCell ref="KKJ55:KKL55"/>
    <mergeCell ref="KKR55:KKT55"/>
    <mergeCell ref="KKZ55:KLB55"/>
    <mergeCell ref="KLH55:KLJ55"/>
    <mergeCell ref="KUV55:KUX55"/>
    <mergeCell ref="KVD55:KVF55"/>
    <mergeCell ref="KVL55:KVN55"/>
    <mergeCell ref="KVT55:KVV55"/>
    <mergeCell ref="KWB55:KWD55"/>
    <mergeCell ref="KTH55:KTJ55"/>
    <mergeCell ref="KTP55:KTR55"/>
    <mergeCell ref="KTX55:KTZ55"/>
    <mergeCell ref="KUF55:KUH55"/>
    <mergeCell ref="KUN55:KUP55"/>
    <mergeCell ref="KRT55:KRV55"/>
    <mergeCell ref="KSB55:KSD55"/>
    <mergeCell ref="KSJ55:KSL55"/>
    <mergeCell ref="KSR55:KST55"/>
    <mergeCell ref="KSZ55:KTB55"/>
    <mergeCell ref="KQF55:KQH55"/>
    <mergeCell ref="KQN55:KQP55"/>
    <mergeCell ref="KQV55:KQX55"/>
    <mergeCell ref="KRD55:KRF55"/>
    <mergeCell ref="KRL55:KRN55"/>
    <mergeCell ref="LAZ55:LBB55"/>
    <mergeCell ref="LBH55:LBJ55"/>
    <mergeCell ref="LBP55:LBR55"/>
    <mergeCell ref="LBX55:LBZ55"/>
    <mergeCell ref="LCF55:LCH55"/>
    <mergeCell ref="KZL55:KZN55"/>
    <mergeCell ref="KZT55:KZV55"/>
    <mergeCell ref="LAB55:LAD55"/>
    <mergeCell ref="LAJ55:LAL55"/>
    <mergeCell ref="LAR55:LAT55"/>
    <mergeCell ref="KXX55:KXZ55"/>
    <mergeCell ref="KYF55:KYH55"/>
    <mergeCell ref="KYN55:KYP55"/>
    <mergeCell ref="KYV55:KYX55"/>
    <mergeCell ref="KZD55:KZF55"/>
    <mergeCell ref="KWJ55:KWL55"/>
    <mergeCell ref="KWR55:KWT55"/>
    <mergeCell ref="KWZ55:KXB55"/>
    <mergeCell ref="KXH55:KXJ55"/>
    <mergeCell ref="KXP55:KXR55"/>
    <mergeCell ref="LHD55:LHF55"/>
    <mergeCell ref="LHL55:LHN55"/>
    <mergeCell ref="LHT55:LHV55"/>
    <mergeCell ref="LIB55:LID55"/>
    <mergeCell ref="LIJ55:LIL55"/>
    <mergeCell ref="LFP55:LFR55"/>
    <mergeCell ref="LFX55:LFZ55"/>
    <mergeCell ref="LGF55:LGH55"/>
    <mergeCell ref="LGN55:LGP55"/>
    <mergeCell ref="LGV55:LGX55"/>
    <mergeCell ref="LEB55:LED55"/>
    <mergeCell ref="LEJ55:LEL55"/>
    <mergeCell ref="LER55:LET55"/>
    <mergeCell ref="LEZ55:LFB55"/>
    <mergeCell ref="LFH55:LFJ55"/>
    <mergeCell ref="LCN55:LCP55"/>
    <mergeCell ref="LCV55:LCX55"/>
    <mergeCell ref="LDD55:LDF55"/>
    <mergeCell ref="LDL55:LDN55"/>
    <mergeCell ref="LDT55:LDV55"/>
    <mergeCell ref="LNH55:LNJ55"/>
    <mergeCell ref="LNP55:LNR55"/>
    <mergeCell ref="LNX55:LNZ55"/>
    <mergeCell ref="LOF55:LOH55"/>
    <mergeCell ref="LON55:LOP55"/>
    <mergeCell ref="LLT55:LLV55"/>
    <mergeCell ref="LMB55:LMD55"/>
    <mergeCell ref="LMJ55:LML55"/>
    <mergeCell ref="LMR55:LMT55"/>
    <mergeCell ref="LMZ55:LNB55"/>
    <mergeCell ref="LKF55:LKH55"/>
    <mergeCell ref="LKN55:LKP55"/>
    <mergeCell ref="LKV55:LKX55"/>
    <mergeCell ref="LLD55:LLF55"/>
    <mergeCell ref="LLL55:LLN55"/>
    <mergeCell ref="LIR55:LIT55"/>
    <mergeCell ref="LIZ55:LJB55"/>
    <mergeCell ref="LJH55:LJJ55"/>
    <mergeCell ref="LJP55:LJR55"/>
    <mergeCell ref="LJX55:LJZ55"/>
    <mergeCell ref="LTL55:LTN55"/>
    <mergeCell ref="LTT55:LTV55"/>
    <mergeCell ref="LUB55:LUD55"/>
    <mergeCell ref="LUJ55:LUL55"/>
    <mergeCell ref="LUR55:LUT55"/>
    <mergeCell ref="LRX55:LRZ55"/>
    <mergeCell ref="LSF55:LSH55"/>
    <mergeCell ref="LSN55:LSP55"/>
    <mergeCell ref="LSV55:LSX55"/>
    <mergeCell ref="LTD55:LTF55"/>
    <mergeCell ref="LQJ55:LQL55"/>
    <mergeCell ref="LQR55:LQT55"/>
    <mergeCell ref="LQZ55:LRB55"/>
    <mergeCell ref="LRH55:LRJ55"/>
    <mergeCell ref="LRP55:LRR55"/>
    <mergeCell ref="LOV55:LOX55"/>
    <mergeCell ref="LPD55:LPF55"/>
    <mergeCell ref="LPL55:LPN55"/>
    <mergeCell ref="LPT55:LPV55"/>
    <mergeCell ref="LQB55:LQD55"/>
    <mergeCell ref="LZP55:LZR55"/>
    <mergeCell ref="LZX55:LZZ55"/>
    <mergeCell ref="MAF55:MAH55"/>
    <mergeCell ref="MAN55:MAP55"/>
    <mergeCell ref="MAV55:MAX55"/>
    <mergeCell ref="LYB55:LYD55"/>
    <mergeCell ref="LYJ55:LYL55"/>
    <mergeCell ref="LYR55:LYT55"/>
    <mergeCell ref="LYZ55:LZB55"/>
    <mergeCell ref="LZH55:LZJ55"/>
    <mergeCell ref="LWN55:LWP55"/>
    <mergeCell ref="LWV55:LWX55"/>
    <mergeCell ref="LXD55:LXF55"/>
    <mergeCell ref="LXL55:LXN55"/>
    <mergeCell ref="LXT55:LXV55"/>
    <mergeCell ref="LUZ55:LVB55"/>
    <mergeCell ref="LVH55:LVJ55"/>
    <mergeCell ref="LVP55:LVR55"/>
    <mergeCell ref="LVX55:LVZ55"/>
    <mergeCell ref="LWF55:LWH55"/>
    <mergeCell ref="MFT55:MFV55"/>
    <mergeCell ref="MGB55:MGD55"/>
    <mergeCell ref="MGJ55:MGL55"/>
    <mergeCell ref="MGR55:MGT55"/>
    <mergeCell ref="MGZ55:MHB55"/>
    <mergeCell ref="MEF55:MEH55"/>
    <mergeCell ref="MEN55:MEP55"/>
    <mergeCell ref="MEV55:MEX55"/>
    <mergeCell ref="MFD55:MFF55"/>
    <mergeCell ref="MFL55:MFN55"/>
    <mergeCell ref="MCR55:MCT55"/>
    <mergeCell ref="MCZ55:MDB55"/>
    <mergeCell ref="MDH55:MDJ55"/>
    <mergeCell ref="MDP55:MDR55"/>
    <mergeCell ref="MDX55:MDZ55"/>
    <mergeCell ref="MBD55:MBF55"/>
    <mergeCell ref="MBL55:MBN55"/>
    <mergeCell ref="MBT55:MBV55"/>
    <mergeCell ref="MCB55:MCD55"/>
    <mergeCell ref="MCJ55:MCL55"/>
    <mergeCell ref="MLX55:MLZ55"/>
    <mergeCell ref="MMF55:MMH55"/>
    <mergeCell ref="MMN55:MMP55"/>
    <mergeCell ref="MMV55:MMX55"/>
    <mergeCell ref="MND55:MNF55"/>
    <mergeCell ref="MKJ55:MKL55"/>
    <mergeCell ref="MKR55:MKT55"/>
    <mergeCell ref="MKZ55:MLB55"/>
    <mergeCell ref="MLH55:MLJ55"/>
    <mergeCell ref="MLP55:MLR55"/>
    <mergeCell ref="MIV55:MIX55"/>
    <mergeCell ref="MJD55:MJF55"/>
    <mergeCell ref="MJL55:MJN55"/>
    <mergeCell ref="MJT55:MJV55"/>
    <mergeCell ref="MKB55:MKD55"/>
    <mergeCell ref="MHH55:MHJ55"/>
    <mergeCell ref="MHP55:MHR55"/>
    <mergeCell ref="MHX55:MHZ55"/>
    <mergeCell ref="MIF55:MIH55"/>
    <mergeCell ref="MIN55:MIP55"/>
    <mergeCell ref="MSB55:MSD55"/>
    <mergeCell ref="MSJ55:MSL55"/>
    <mergeCell ref="MSR55:MST55"/>
    <mergeCell ref="MSZ55:MTB55"/>
    <mergeCell ref="MTH55:MTJ55"/>
    <mergeCell ref="MQN55:MQP55"/>
    <mergeCell ref="MQV55:MQX55"/>
    <mergeCell ref="MRD55:MRF55"/>
    <mergeCell ref="MRL55:MRN55"/>
    <mergeCell ref="MRT55:MRV55"/>
    <mergeCell ref="MOZ55:MPB55"/>
    <mergeCell ref="MPH55:MPJ55"/>
    <mergeCell ref="MPP55:MPR55"/>
    <mergeCell ref="MPX55:MPZ55"/>
    <mergeCell ref="MQF55:MQH55"/>
    <mergeCell ref="MNL55:MNN55"/>
    <mergeCell ref="MNT55:MNV55"/>
    <mergeCell ref="MOB55:MOD55"/>
    <mergeCell ref="MOJ55:MOL55"/>
    <mergeCell ref="MOR55:MOT55"/>
    <mergeCell ref="MYF55:MYH55"/>
    <mergeCell ref="MYN55:MYP55"/>
    <mergeCell ref="MYV55:MYX55"/>
    <mergeCell ref="MZD55:MZF55"/>
    <mergeCell ref="MZL55:MZN55"/>
    <mergeCell ref="MWR55:MWT55"/>
    <mergeCell ref="MWZ55:MXB55"/>
    <mergeCell ref="MXH55:MXJ55"/>
    <mergeCell ref="MXP55:MXR55"/>
    <mergeCell ref="MXX55:MXZ55"/>
    <mergeCell ref="MVD55:MVF55"/>
    <mergeCell ref="MVL55:MVN55"/>
    <mergeCell ref="MVT55:MVV55"/>
    <mergeCell ref="MWB55:MWD55"/>
    <mergeCell ref="MWJ55:MWL55"/>
    <mergeCell ref="MTP55:MTR55"/>
    <mergeCell ref="MTX55:MTZ55"/>
    <mergeCell ref="MUF55:MUH55"/>
    <mergeCell ref="MUN55:MUP55"/>
    <mergeCell ref="MUV55:MUX55"/>
    <mergeCell ref="NEJ55:NEL55"/>
    <mergeCell ref="NER55:NET55"/>
    <mergeCell ref="NEZ55:NFB55"/>
    <mergeCell ref="NFH55:NFJ55"/>
    <mergeCell ref="NFP55:NFR55"/>
    <mergeCell ref="NCV55:NCX55"/>
    <mergeCell ref="NDD55:NDF55"/>
    <mergeCell ref="NDL55:NDN55"/>
    <mergeCell ref="NDT55:NDV55"/>
    <mergeCell ref="NEB55:NED55"/>
    <mergeCell ref="NBH55:NBJ55"/>
    <mergeCell ref="NBP55:NBR55"/>
    <mergeCell ref="NBX55:NBZ55"/>
    <mergeCell ref="NCF55:NCH55"/>
    <mergeCell ref="NCN55:NCP55"/>
    <mergeCell ref="MZT55:MZV55"/>
    <mergeCell ref="NAB55:NAD55"/>
    <mergeCell ref="NAJ55:NAL55"/>
    <mergeCell ref="NAR55:NAT55"/>
    <mergeCell ref="NAZ55:NBB55"/>
    <mergeCell ref="NKN55:NKP55"/>
    <mergeCell ref="NKV55:NKX55"/>
    <mergeCell ref="NLD55:NLF55"/>
    <mergeCell ref="NLL55:NLN55"/>
    <mergeCell ref="NLT55:NLV55"/>
    <mergeCell ref="NIZ55:NJB55"/>
    <mergeCell ref="NJH55:NJJ55"/>
    <mergeCell ref="NJP55:NJR55"/>
    <mergeCell ref="NJX55:NJZ55"/>
    <mergeCell ref="NKF55:NKH55"/>
    <mergeCell ref="NHL55:NHN55"/>
    <mergeCell ref="NHT55:NHV55"/>
    <mergeCell ref="NIB55:NID55"/>
    <mergeCell ref="NIJ55:NIL55"/>
    <mergeCell ref="NIR55:NIT55"/>
    <mergeCell ref="NFX55:NFZ55"/>
    <mergeCell ref="NGF55:NGH55"/>
    <mergeCell ref="NGN55:NGP55"/>
    <mergeCell ref="NGV55:NGX55"/>
    <mergeCell ref="NHD55:NHF55"/>
    <mergeCell ref="NQR55:NQT55"/>
    <mergeCell ref="NQZ55:NRB55"/>
    <mergeCell ref="NRH55:NRJ55"/>
    <mergeCell ref="NRP55:NRR55"/>
    <mergeCell ref="NRX55:NRZ55"/>
    <mergeCell ref="NPD55:NPF55"/>
    <mergeCell ref="NPL55:NPN55"/>
    <mergeCell ref="NPT55:NPV55"/>
    <mergeCell ref="NQB55:NQD55"/>
    <mergeCell ref="NQJ55:NQL55"/>
    <mergeCell ref="NNP55:NNR55"/>
    <mergeCell ref="NNX55:NNZ55"/>
    <mergeCell ref="NOF55:NOH55"/>
    <mergeCell ref="NON55:NOP55"/>
    <mergeCell ref="NOV55:NOX55"/>
    <mergeCell ref="NMB55:NMD55"/>
    <mergeCell ref="NMJ55:NML55"/>
    <mergeCell ref="NMR55:NMT55"/>
    <mergeCell ref="NMZ55:NNB55"/>
    <mergeCell ref="NNH55:NNJ55"/>
    <mergeCell ref="NWV55:NWX55"/>
    <mergeCell ref="NXD55:NXF55"/>
    <mergeCell ref="NXL55:NXN55"/>
    <mergeCell ref="NXT55:NXV55"/>
    <mergeCell ref="NYB55:NYD55"/>
    <mergeCell ref="NVH55:NVJ55"/>
    <mergeCell ref="NVP55:NVR55"/>
    <mergeCell ref="NVX55:NVZ55"/>
    <mergeCell ref="NWF55:NWH55"/>
    <mergeCell ref="NWN55:NWP55"/>
    <mergeCell ref="NTT55:NTV55"/>
    <mergeCell ref="NUB55:NUD55"/>
    <mergeCell ref="NUJ55:NUL55"/>
    <mergeCell ref="NUR55:NUT55"/>
    <mergeCell ref="NUZ55:NVB55"/>
    <mergeCell ref="NSF55:NSH55"/>
    <mergeCell ref="NSN55:NSP55"/>
    <mergeCell ref="NSV55:NSX55"/>
    <mergeCell ref="NTD55:NTF55"/>
    <mergeCell ref="NTL55:NTN55"/>
    <mergeCell ref="OCZ55:ODB55"/>
    <mergeCell ref="ODH55:ODJ55"/>
    <mergeCell ref="ODP55:ODR55"/>
    <mergeCell ref="ODX55:ODZ55"/>
    <mergeCell ref="OEF55:OEH55"/>
    <mergeCell ref="OBL55:OBN55"/>
    <mergeCell ref="OBT55:OBV55"/>
    <mergeCell ref="OCB55:OCD55"/>
    <mergeCell ref="OCJ55:OCL55"/>
    <mergeCell ref="OCR55:OCT55"/>
    <mergeCell ref="NZX55:NZZ55"/>
    <mergeCell ref="OAF55:OAH55"/>
    <mergeCell ref="OAN55:OAP55"/>
    <mergeCell ref="OAV55:OAX55"/>
    <mergeCell ref="OBD55:OBF55"/>
    <mergeCell ref="NYJ55:NYL55"/>
    <mergeCell ref="NYR55:NYT55"/>
    <mergeCell ref="NYZ55:NZB55"/>
    <mergeCell ref="NZH55:NZJ55"/>
    <mergeCell ref="NZP55:NZR55"/>
    <mergeCell ref="OJD55:OJF55"/>
    <mergeCell ref="OJL55:OJN55"/>
    <mergeCell ref="OJT55:OJV55"/>
    <mergeCell ref="OKB55:OKD55"/>
    <mergeCell ref="OKJ55:OKL55"/>
    <mergeCell ref="OHP55:OHR55"/>
    <mergeCell ref="OHX55:OHZ55"/>
    <mergeCell ref="OIF55:OIH55"/>
    <mergeCell ref="OIN55:OIP55"/>
    <mergeCell ref="OIV55:OIX55"/>
    <mergeCell ref="OGB55:OGD55"/>
    <mergeCell ref="OGJ55:OGL55"/>
    <mergeCell ref="OGR55:OGT55"/>
    <mergeCell ref="OGZ55:OHB55"/>
    <mergeCell ref="OHH55:OHJ55"/>
    <mergeCell ref="OEN55:OEP55"/>
    <mergeCell ref="OEV55:OEX55"/>
    <mergeCell ref="OFD55:OFF55"/>
    <mergeCell ref="OFL55:OFN55"/>
    <mergeCell ref="OFT55:OFV55"/>
    <mergeCell ref="OPH55:OPJ55"/>
    <mergeCell ref="OPP55:OPR55"/>
    <mergeCell ref="OPX55:OPZ55"/>
    <mergeCell ref="OQF55:OQH55"/>
    <mergeCell ref="OQN55:OQP55"/>
    <mergeCell ref="ONT55:ONV55"/>
    <mergeCell ref="OOB55:OOD55"/>
    <mergeCell ref="OOJ55:OOL55"/>
    <mergeCell ref="OOR55:OOT55"/>
    <mergeCell ref="OOZ55:OPB55"/>
    <mergeCell ref="OMF55:OMH55"/>
    <mergeCell ref="OMN55:OMP55"/>
    <mergeCell ref="OMV55:OMX55"/>
    <mergeCell ref="OND55:ONF55"/>
    <mergeCell ref="ONL55:ONN55"/>
    <mergeCell ref="OKR55:OKT55"/>
    <mergeCell ref="OKZ55:OLB55"/>
    <mergeCell ref="OLH55:OLJ55"/>
    <mergeCell ref="OLP55:OLR55"/>
    <mergeCell ref="OLX55:OLZ55"/>
    <mergeCell ref="OVL55:OVN55"/>
    <mergeCell ref="OVT55:OVV55"/>
    <mergeCell ref="OWB55:OWD55"/>
    <mergeCell ref="OWJ55:OWL55"/>
    <mergeCell ref="OWR55:OWT55"/>
    <mergeCell ref="OTX55:OTZ55"/>
    <mergeCell ref="OUF55:OUH55"/>
    <mergeCell ref="OUN55:OUP55"/>
    <mergeCell ref="OUV55:OUX55"/>
    <mergeCell ref="OVD55:OVF55"/>
    <mergeCell ref="OSJ55:OSL55"/>
    <mergeCell ref="OSR55:OST55"/>
    <mergeCell ref="OSZ55:OTB55"/>
    <mergeCell ref="OTH55:OTJ55"/>
    <mergeCell ref="OTP55:OTR55"/>
    <mergeCell ref="OQV55:OQX55"/>
    <mergeCell ref="ORD55:ORF55"/>
    <mergeCell ref="ORL55:ORN55"/>
    <mergeCell ref="ORT55:ORV55"/>
    <mergeCell ref="OSB55:OSD55"/>
    <mergeCell ref="PBP55:PBR55"/>
    <mergeCell ref="PBX55:PBZ55"/>
    <mergeCell ref="PCF55:PCH55"/>
    <mergeCell ref="PCN55:PCP55"/>
    <mergeCell ref="PCV55:PCX55"/>
    <mergeCell ref="PAB55:PAD55"/>
    <mergeCell ref="PAJ55:PAL55"/>
    <mergeCell ref="PAR55:PAT55"/>
    <mergeCell ref="PAZ55:PBB55"/>
    <mergeCell ref="PBH55:PBJ55"/>
    <mergeCell ref="OYN55:OYP55"/>
    <mergeCell ref="OYV55:OYX55"/>
    <mergeCell ref="OZD55:OZF55"/>
    <mergeCell ref="OZL55:OZN55"/>
    <mergeCell ref="OZT55:OZV55"/>
    <mergeCell ref="OWZ55:OXB55"/>
    <mergeCell ref="OXH55:OXJ55"/>
    <mergeCell ref="OXP55:OXR55"/>
    <mergeCell ref="OXX55:OXZ55"/>
    <mergeCell ref="OYF55:OYH55"/>
    <mergeCell ref="PHT55:PHV55"/>
    <mergeCell ref="PIB55:PID55"/>
    <mergeCell ref="PIJ55:PIL55"/>
    <mergeCell ref="PIR55:PIT55"/>
    <mergeCell ref="PIZ55:PJB55"/>
    <mergeCell ref="PGF55:PGH55"/>
    <mergeCell ref="PGN55:PGP55"/>
    <mergeCell ref="PGV55:PGX55"/>
    <mergeCell ref="PHD55:PHF55"/>
    <mergeCell ref="PHL55:PHN55"/>
    <mergeCell ref="PER55:PET55"/>
    <mergeCell ref="PEZ55:PFB55"/>
    <mergeCell ref="PFH55:PFJ55"/>
    <mergeCell ref="PFP55:PFR55"/>
    <mergeCell ref="PFX55:PFZ55"/>
    <mergeCell ref="PDD55:PDF55"/>
    <mergeCell ref="PDL55:PDN55"/>
    <mergeCell ref="PDT55:PDV55"/>
    <mergeCell ref="PEB55:PED55"/>
    <mergeCell ref="PEJ55:PEL55"/>
    <mergeCell ref="PNX55:PNZ55"/>
    <mergeCell ref="POF55:POH55"/>
    <mergeCell ref="PON55:POP55"/>
    <mergeCell ref="POV55:POX55"/>
    <mergeCell ref="PPD55:PPF55"/>
    <mergeCell ref="PMJ55:PML55"/>
    <mergeCell ref="PMR55:PMT55"/>
    <mergeCell ref="PMZ55:PNB55"/>
    <mergeCell ref="PNH55:PNJ55"/>
    <mergeCell ref="PNP55:PNR55"/>
    <mergeCell ref="PKV55:PKX55"/>
    <mergeCell ref="PLD55:PLF55"/>
    <mergeCell ref="PLL55:PLN55"/>
    <mergeCell ref="PLT55:PLV55"/>
    <mergeCell ref="PMB55:PMD55"/>
    <mergeCell ref="PJH55:PJJ55"/>
    <mergeCell ref="PJP55:PJR55"/>
    <mergeCell ref="PJX55:PJZ55"/>
    <mergeCell ref="PKF55:PKH55"/>
    <mergeCell ref="PKN55:PKP55"/>
    <mergeCell ref="PUB55:PUD55"/>
    <mergeCell ref="PUJ55:PUL55"/>
    <mergeCell ref="PUR55:PUT55"/>
    <mergeCell ref="PUZ55:PVB55"/>
    <mergeCell ref="PVH55:PVJ55"/>
    <mergeCell ref="PSN55:PSP55"/>
    <mergeCell ref="PSV55:PSX55"/>
    <mergeCell ref="PTD55:PTF55"/>
    <mergeCell ref="PTL55:PTN55"/>
    <mergeCell ref="PTT55:PTV55"/>
    <mergeCell ref="PQZ55:PRB55"/>
    <mergeCell ref="PRH55:PRJ55"/>
    <mergeCell ref="PRP55:PRR55"/>
    <mergeCell ref="PRX55:PRZ55"/>
    <mergeCell ref="PSF55:PSH55"/>
    <mergeCell ref="PPL55:PPN55"/>
    <mergeCell ref="PPT55:PPV55"/>
    <mergeCell ref="PQB55:PQD55"/>
    <mergeCell ref="PQJ55:PQL55"/>
    <mergeCell ref="PQR55:PQT55"/>
    <mergeCell ref="QAF55:QAH55"/>
    <mergeCell ref="QAN55:QAP55"/>
    <mergeCell ref="QAV55:QAX55"/>
    <mergeCell ref="QBD55:QBF55"/>
    <mergeCell ref="QBL55:QBN55"/>
    <mergeCell ref="PYR55:PYT55"/>
    <mergeCell ref="PYZ55:PZB55"/>
    <mergeCell ref="PZH55:PZJ55"/>
    <mergeCell ref="PZP55:PZR55"/>
    <mergeCell ref="PZX55:PZZ55"/>
    <mergeCell ref="PXD55:PXF55"/>
    <mergeCell ref="PXL55:PXN55"/>
    <mergeCell ref="PXT55:PXV55"/>
    <mergeCell ref="PYB55:PYD55"/>
    <mergeCell ref="PYJ55:PYL55"/>
    <mergeCell ref="PVP55:PVR55"/>
    <mergeCell ref="PVX55:PVZ55"/>
    <mergeCell ref="PWF55:PWH55"/>
    <mergeCell ref="PWN55:PWP55"/>
    <mergeCell ref="PWV55:PWX55"/>
    <mergeCell ref="QGJ55:QGL55"/>
    <mergeCell ref="QGR55:QGT55"/>
    <mergeCell ref="QGZ55:QHB55"/>
    <mergeCell ref="QHH55:QHJ55"/>
    <mergeCell ref="QHP55:QHR55"/>
    <mergeCell ref="QEV55:QEX55"/>
    <mergeCell ref="QFD55:QFF55"/>
    <mergeCell ref="QFL55:QFN55"/>
    <mergeCell ref="QFT55:QFV55"/>
    <mergeCell ref="QGB55:QGD55"/>
    <mergeCell ref="QDH55:QDJ55"/>
    <mergeCell ref="QDP55:QDR55"/>
    <mergeCell ref="QDX55:QDZ55"/>
    <mergeCell ref="QEF55:QEH55"/>
    <mergeCell ref="QEN55:QEP55"/>
    <mergeCell ref="QBT55:QBV55"/>
    <mergeCell ref="QCB55:QCD55"/>
    <mergeCell ref="QCJ55:QCL55"/>
    <mergeCell ref="QCR55:QCT55"/>
    <mergeCell ref="QCZ55:QDB55"/>
    <mergeCell ref="QMN55:QMP55"/>
    <mergeCell ref="QMV55:QMX55"/>
    <mergeCell ref="QND55:QNF55"/>
    <mergeCell ref="QNL55:QNN55"/>
    <mergeCell ref="QNT55:QNV55"/>
    <mergeCell ref="QKZ55:QLB55"/>
    <mergeCell ref="QLH55:QLJ55"/>
    <mergeCell ref="QLP55:QLR55"/>
    <mergeCell ref="QLX55:QLZ55"/>
    <mergeCell ref="QMF55:QMH55"/>
    <mergeCell ref="QJL55:QJN55"/>
    <mergeCell ref="QJT55:QJV55"/>
    <mergeCell ref="QKB55:QKD55"/>
    <mergeCell ref="QKJ55:QKL55"/>
    <mergeCell ref="QKR55:QKT55"/>
    <mergeCell ref="QHX55:QHZ55"/>
    <mergeCell ref="QIF55:QIH55"/>
    <mergeCell ref="QIN55:QIP55"/>
    <mergeCell ref="QIV55:QIX55"/>
    <mergeCell ref="QJD55:QJF55"/>
    <mergeCell ref="QSR55:QST55"/>
    <mergeCell ref="QSZ55:QTB55"/>
    <mergeCell ref="QTH55:QTJ55"/>
    <mergeCell ref="QTP55:QTR55"/>
    <mergeCell ref="QTX55:QTZ55"/>
    <mergeCell ref="QRD55:QRF55"/>
    <mergeCell ref="QRL55:QRN55"/>
    <mergeCell ref="QRT55:QRV55"/>
    <mergeCell ref="QSB55:QSD55"/>
    <mergeCell ref="QSJ55:QSL55"/>
    <mergeCell ref="QPP55:QPR55"/>
    <mergeCell ref="QPX55:QPZ55"/>
    <mergeCell ref="QQF55:QQH55"/>
    <mergeCell ref="QQN55:QQP55"/>
    <mergeCell ref="QQV55:QQX55"/>
    <mergeCell ref="QOB55:QOD55"/>
    <mergeCell ref="QOJ55:QOL55"/>
    <mergeCell ref="QOR55:QOT55"/>
    <mergeCell ref="QOZ55:QPB55"/>
    <mergeCell ref="QPH55:QPJ55"/>
    <mergeCell ref="QYV55:QYX55"/>
    <mergeCell ref="QZD55:QZF55"/>
    <mergeCell ref="QZL55:QZN55"/>
    <mergeCell ref="QZT55:QZV55"/>
    <mergeCell ref="RAB55:RAD55"/>
    <mergeCell ref="QXH55:QXJ55"/>
    <mergeCell ref="QXP55:QXR55"/>
    <mergeCell ref="QXX55:QXZ55"/>
    <mergeCell ref="QYF55:QYH55"/>
    <mergeCell ref="QYN55:QYP55"/>
    <mergeCell ref="QVT55:QVV55"/>
    <mergeCell ref="QWB55:QWD55"/>
    <mergeCell ref="QWJ55:QWL55"/>
    <mergeCell ref="QWR55:QWT55"/>
    <mergeCell ref="QWZ55:QXB55"/>
    <mergeCell ref="QUF55:QUH55"/>
    <mergeCell ref="QUN55:QUP55"/>
    <mergeCell ref="QUV55:QUX55"/>
    <mergeCell ref="QVD55:QVF55"/>
    <mergeCell ref="QVL55:QVN55"/>
    <mergeCell ref="REZ55:RFB55"/>
    <mergeCell ref="RFH55:RFJ55"/>
    <mergeCell ref="RFP55:RFR55"/>
    <mergeCell ref="RFX55:RFZ55"/>
    <mergeCell ref="RGF55:RGH55"/>
    <mergeCell ref="RDL55:RDN55"/>
    <mergeCell ref="RDT55:RDV55"/>
    <mergeCell ref="REB55:RED55"/>
    <mergeCell ref="REJ55:REL55"/>
    <mergeCell ref="RER55:RET55"/>
    <mergeCell ref="RBX55:RBZ55"/>
    <mergeCell ref="RCF55:RCH55"/>
    <mergeCell ref="RCN55:RCP55"/>
    <mergeCell ref="RCV55:RCX55"/>
    <mergeCell ref="RDD55:RDF55"/>
    <mergeCell ref="RAJ55:RAL55"/>
    <mergeCell ref="RAR55:RAT55"/>
    <mergeCell ref="RAZ55:RBB55"/>
    <mergeCell ref="RBH55:RBJ55"/>
    <mergeCell ref="RBP55:RBR55"/>
    <mergeCell ref="RLD55:RLF55"/>
    <mergeCell ref="RLL55:RLN55"/>
    <mergeCell ref="RLT55:RLV55"/>
    <mergeCell ref="RMB55:RMD55"/>
    <mergeCell ref="RMJ55:RML55"/>
    <mergeCell ref="RJP55:RJR55"/>
    <mergeCell ref="RJX55:RJZ55"/>
    <mergeCell ref="RKF55:RKH55"/>
    <mergeCell ref="RKN55:RKP55"/>
    <mergeCell ref="RKV55:RKX55"/>
    <mergeCell ref="RIB55:RID55"/>
    <mergeCell ref="RIJ55:RIL55"/>
    <mergeCell ref="RIR55:RIT55"/>
    <mergeCell ref="RIZ55:RJB55"/>
    <mergeCell ref="RJH55:RJJ55"/>
    <mergeCell ref="RGN55:RGP55"/>
    <mergeCell ref="RGV55:RGX55"/>
    <mergeCell ref="RHD55:RHF55"/>
    <mergeCell ref="RHL55:RHN55"/>
    <mergeCell ref="RHT55:RHV55"/>
    <mergeCell ref="RRH55:RRJ55"/>
    <mergeCell ref="RRP55:RRR55"/>
    <mergeCell ref="RRX55:RRZ55"/>
    <mergeCell ref="RSF55:RSH55"/>
    <mergeCell ref="RSN55:RSP55"/>
    <mergeCell ref="RPT55:RPV55"/>
    <mergeCell ref="RQB55:RQD55"/>
    <mergeCell ref="RQJ55:RQL55"/>
    <mergeCell ref="RQR55:RQT55"/>
    <mergeCell ref="RQZ55:RRB55"/>
    <mergeCell ref="ROF55:ROH55"/>
    <mergeCell ref="RON55:ROP55"/>
    <mergeCell ref="ROV55:ROX55"/>
    <mergeCell ref="RPD55:RPF55"/>
    <mergeCell ref="RPL55:RPN55"/>
    <mergeCell ref="RMR55:RMT55"/>
    <mergeCell ref="RMZ55:RNB55"/>
    <mergeCell ref="RNH55:RNJ55"/>
    <mergeCell ref="RNP55:RNR55"/>
    <mergeCell ref="RNX55:RNZ55"/>
    <mergeCell ref="RXL55:RXN55"/>
    <mergeCell ref="RXT55:RXV55"/>
    <mergeCell ref="RYB55:RYD55"/>
    <mergeCell ref="RYJ55:RYL55"/>
    <mergeCell ref="RYR55:RYT55"/>
    <mergeCell ref="RVX55:RVZ55"/>
    <mergeCell ref="RWF55:RWH55"/>
    <mergeCell ref="RWN55:RWP55"/>
    <mergeCell ref="RWV55:RWX55"/>
    <mergeCell ref="RXD55:RXF55"/>
    <mergeCell ref="RUJ55:RUL55"/>
    <mergeCell ref="RUR55:RUT55"/>
    <mergeCell ref="RUZ55:RVB55"/>
    <mergeCell ref="RVH55:RVJ55"/>
    <mergeCell ref="RVP55:RVR55"/>
    <mergeCell ref="RSV55:RSX55"/>
    <mergeCell ref="RTD55:RTF55"/>
    <mergeCell ref="RTL55:RTN55"/>
    <mergeCell ref="RTT55:RTV55"/>
    <mergeCell ref="RUB55:RUD55"/>
    <mergeCell ref="SDP55:SDR55"/>
    <mergeCell ref="SDX55:SDZ55"/>
    <mergeCell ref="SEF55:SEH55"/>
    <mergeCell ref="SEN55:SEP55"/>
    <mergeCell ref="SEV55:SEX55"/>
    <mergeCell ref="SCB55:SCD55"/>
    <mergeCell ref="SCJ55:SCL55"/>
    <mergeCell ref="SCR55:SCT55"/>
    <mergeCell ref="SCZ55:SDB55"/>
    <mergeCell ref="SDH55:SDJ55"/>
    <mergeCell ref="SAN55:SAP55"/>
    <mergeCell ref="SAV55:SAX55"/>
    <mergeCell ref="SBD55:SBF55"/>
    <mergeCell ref="SBL55:SBN55"/>
    <mergeCell ref="SBT55:SBV55"/>
    <mergeCell ref="RYZ55:RZB55"/>
    <mergeCell ref="RZH55:RZJ55"/>
    <mergeCell ref="RZP55:RZR55"/>
    <mergeCell ref="RZX55:RZZ55"/>
    <mergeCell ref="SAF55:SAH55"/>
    <mergeCell ref="SJT55:SJV55"/>
    <mergeCell ref="SKB55:SKD55"/>
    <mergeCell ref="SKJ55:SKL55"/>
    <mergeCell ref="SKR55:SKT55"/>
    <mergeCell ref="SKZ55:SLB55"/>
    <mergeCell ref="SIF55:SIH55"/>
    <mergeCell ref="SIN55:SIP55"/>
    <mergeCell ref="SIV55:SIX55"/>
    <mergeCell ref="SJD55:SJF55"/>
    <mergeCell ref="SJL55:SJN55"/>
    <mergeCell ref="SGR55:SGT55"/>
    <mergeCell ref="SGZ55:SHB55"/>
    <mergeCell ref="SHH55:SHJ55"/>
    <mergeCell ref="SHP55:SHR55"/>
    <mergeCell ref="SHX55:SHZ55"/>
    <mergeCell ref="SFD55:SFF55"/>
    <mergeCell ref="SFL55:SFN55"/>
    <mergeCell ref="SFT55:SFV55"/>
    <mergeCell ref="SGB55:SGD55"/>
    <mergeCell ref="SGJ55:SGL55"/>
    <mergeCell ref="SPX55:SPZ55"/>
    <mergeCell ref="SQF55:SQH55"/>
    <mergeCell ref="SQN55:SQP55"/>
    <mergeCell ref="SQV55:SQX55"/>
    <mergeCell ref="SRD55:SRF55"/>
    <mergeCell ref="SOJ55:SOL55"/>
    <mergeCell ref="SOR55:SOT55"/>
    <mergeCell ref="SOZ55:SPB55"/>
    <mergeCell ref="SPH55:SPJ55"/>
    <mergeCell ref="SPP55:SPR55"/>
    <mergeCell ref="SMV55:SMX55"/>
    <mergeCell ref="SND55:SNF55"/>
    <mergeCell ref="SNL55:SNN55"/>
    <mergeCell ref="SNT55:SNV55"/>
    <mergeCell ref="SOB55:SOD55"/>
    <mergeCell ref="SLH55:SLJ55"/>
    <mergeCell ref="SLP55:SLR55"/>
    <mergeCell ref="SLX55:SLZ55"/>
    <mergeCell ref="SMF55:SMH55"/>
    <mergeCell ref="SMN55:SMP55"/>
    <mergeCell ref="SWB55:SWD55"/>
    <mergeCell ref="SWJ55:SWL55"/>
    <mergeCell ref="SWR55:SWT55"/>
    <mergeCell ref="SWZ55:SXB55"/>
    <mergeCell ref="SXH55:SXJ55"/>
    <mergeCell ref="SUN55:SUP55"/>
    <mergeCell ref="SUV55:SUX55"/>
    <mergeCell ref="SVD55:SVF55"/>
    <mergeCell ref="SVL55:SVN55"/>
    <mergeCell ref="SVT55:SVV55"/>
    <mergeCell ref="SSZ55:STB55"/>
    <mergeCell ref="STH55:STJ55"/>
    <mergeCell ref="STP55:STR55"/>
    <mergeCell ref="STX55:STZ55"/>
    <mergeCell ref="SUF55:SUH55"/>
    <mergeCell ref="SRL55:SRN55"/>
    <mergeCell ref="SRT55:SRV55"/>
    <mergeCell ref="SSB55:SSD55"/>
    <mergeCell ref="SSJ55:SSL55"/>
    <mergeCell ref="SSR55:SST55"/>
    <mergeCell ref="TCF55:TCH55"/>
    <mergeCell ref="TCN55:TCP55"/>
    <mergeCell ref="TCV55:TCX55"/>
    <mergeCell ref="TDD55:TDF55"/>
    <mergeCell ref="TDL55:TDN55"/>
    <mergeCell ref="TAR55:TAT55"/>
    <mergeCell ref="TAZ55:TBB55"/>
    <mergeCell ref="TBH55:TBJ55"/>
    <mergeCell ref="TBP55:TBR55"/>
    <mergeCell ref="TBX55:TBZ55"/>
    <mergeCell ref="SZD55:SZF55"/>
    <mergeCell ref="SZL55:SZN55"/>
    <mergeCell ref="SZT55:SZV55"/>
    <mergeCell ref="TAB55:TAD55"/>
    <mergeCell ref="TAJ55:TAL55"/>
    <mergeCell ref="SXP55:SXR55"/>
    <mergeCell ref="SXX55:SXZ55"/>
    <mergeCell ref="SYF55:SYH55"/>
    <mergeCell ref="SYN55:SYP55"/>
    <mergeCell ref="SYV55:SYX55"/>
    <mergeCell ref="TIJ55:TIL55"/>
    <mergeCell ref="TIR55:TIT55"/>
    <mergeCell ref="TIZ55:TJB55"/>
    <mergeCell ref="TJH55:TJJ55"/>
    <mergeCell ref="TJP55:TJR55"/>
    <mergeCell ref="TGV55:TGX55"/>
    <mergeCell ref="THD55:THF55"/>
    <mergeCell ref="THL55:THN55"/>
    <mergeCell ref="THT55:THV55"/>
    <mergeCell ref="TIB55:TID55"/>
    <mergeCell ref="TFH55:TFJ55"/>
    <mergeCell ref="TFP55:TFR55"/>
    <mergeCell ref="TFX55:TFZ55"/>
    <mergeCell ref="TGF55:TGH55"/>
    <mergeCell ref="TGN55:TGP55"/>
    <mergeCell ref="TDT55:TDV55"/>
    <mergeCell ref="TEB55:TED55"/>
    <mergeCell ref="TEJ55:TEL55"/>
    <mergeCell ref="TER55:TET55"/>
    <mergeCell ref="TEZ55:TFB55"/>
    <mergeCell ref="TON55:TOP55"/>
    <mergeCell ref="TOV55:TOX55"/>
    <mergeCell ref="TPD55:TPF55"/>
    <mergeCell ref="TPL55:TPN55"/>
    <mergeCell ref="TPT55:TPV55"/>
    <mergeCell ref="TMZ55:TNB55"/>
    <mergeCell ref="TNH55:TNJ55"/>
    <mergeCell ref="TNP55:TNR55"/>
    <mergeCell ref="TNX55:TNZ55"/>
    <mergeCell ref="TOF55:TOH55"/>
    <mergeCell ref="TLL55:TLN55"/>
    <mergeCell ref="TLT55:TLV55"/>
    <mergeCell ref="TMB55:TMD55"/>
    <mergeCell ref="TMJ55:TML55"/>
    <mergeCell ref="TMR55:TMT55"/>
    <mergeCell ref="TJX55:TJZ55"/>
    <mergeCell ref="TKF55:TKH55"/>
    <mergeCell ref="TKN55:TKP55"/>
    <mergeCell ref="TKV55:TKX55"/>
    <mergeCell ref="TLD55:TLF55"/>
    <mergeCell ref="TUR55:TUT55"/>
    <mergeCell ref="TUZ55:TVB55"/>
    <mergeCell ref="TVH55:TVJ55"/>
    <mergeCell ref="TVP55:TVR55"/>
    <mergeCell ref="TVX55:TVZ55"/>
    <mergeCell ref="TTD55:TTF55"/>
    <mergeCell ref="TTL55:TTN55"/>
    <mergeCell ref="TTT55:TTV55"/>
    <mergeCell ref="TUB55:TUD55"/>
    <mergeCell ref="TUJ55:TUL55"/>
    <mergeCell ref="TRP55:TRR55"/>
    <mergeCell ref="TRX55:TRZ55"/>
    <mergeCell ref="TSF55:TSH55"/>
    <mergeCell ref="TSN55:TSP55"/>
    <mergeCell ref="TSV55:TSX55"/>
    <mergeCell ref="TQB55:TQD55"/>
    <mergeCell ref="TQJ55:TQL55"/>
    <mergeCell ref="TQR55:TQT55"/>
    <mergeCell ref="TQZ55:TRB55"/>
    <mergeCell ref="TRH55:TRJ55"/>
    <mergeCell ref="UAV55:UAX55"/>
    <mergeCell ref="UBD55:UBF55"/>
    <mergeCell ref="UBL55:UBN55"/>
    <mergeCell ref="UBT55:UBV55"/>
    <mergeCell ref="UCB55:UCD55"/>
    <mergeCell ref="TZH55:TZJ55"/>
    <mergeCell ref="TZP55:TZR55"/>
    <mergeCell ref="TZX55:TZZ55"/>
    <mergeCell ref="UAF55:UAH55"/>
    <mergeCell ref="UAN55:UAP55"/>
    <mergeCell ref="TXT55:TXV55"/>
    <mergeCell ref="TYB55:TYD55"/>
    <mergeCell ref="TYJ55:TYL55"/>
    <mergeCell ref="TYR55:TYT55"/>
    <mergeCell ref="TYZ55:TZB55"/>
    <mergeCell ref="TWF55:TWH55"/>
    <mergeCell ref="TWN55:TWP55"/>
    <mergeCell ref="TWV55:TWX55"/>
    <mergeCell ref="TXD55:TXF55"/>
    <mergeCell ref="TXL55:TXN55"/>
    <mergeCell ref="UGZ55:UHB55"/>
    <mergeCell ref="UHH55:UHJ55"/>
    <mergeCell ref="UHP55:UHR55"/>
    <mergeCell ref="UHX55:UHZ55"/>
    <mergeCell ref="UIF55:UIH55"/>
    <mergeCell ref="UFL55:UFN55"/>
    <mergeCell ref="UFT55:UFV55"/>
    <mergeCell ref="UGB55:UGD55"/>
    <mergeCell ref="UGJ55:UGL55"/>
    <mergeCell ref="UGR55:UGT55"/>
    <mergeCell ref="UDX55:UDZ55"/>
    <mergeCell ref="UEF55:UEH55"/>
    <mergeCell ref="UEN55:UEP55"/>
    <mergeCell ref="UEV55:UEX55"/>
    <mergeCell ref="UFD55:UFF55"/>
    <mergeCell ref="UCJ55:UCL55"/>
    <mergeCell ref="UCR55:UCT55"/>
    <mergeCell ref="UCZ55:UDB55"/>
    <mergeCell ref="UDH55:UDJ55"/>
    <mergeCell ref="UDP55:UDR55"/>
    <mergeCell ref="UND55:UNF55"/>
    <mergeCell ref="UNL55:UNN55"/>
    <mergeCell ref="UNT55:UNV55"/>
    <mergeCell ref="UOB55:UOD55"/>
    <mergeCell ref="UOJ55:UOL55"/>
    <mergeCell ref="ULP55:ULR55"/>
    <mergeCell ref="ULX55:ULZ55"/>
    <mergeCell ref="UMF55:UMH55"/>
    <mergeCell ref="UMN55:UMP55"/>
    <mergeCell ref="UMV55:UMX55"/>
    <mergeCell ref="UKB55:UKD55"/>
    <mergeCell ref="UKJ55:UKL55"/>
    <mergeCell ref="UKR55:UKT55"/>
    <mergeCell ref="UKZ55:ULB55"/>
    <mergeCell ref="ULH55:ULJ55"/>
    <mergeCell ref="UIN55:UIP55"/>
    <mergeCell ref="UIV55:UIX55"/>
    <mergeCell ref="UJD55:UJF55"/>
    <mergeCell ref="UJL55:UJN55"/>
    <mergeCell ref="UJT55:UJV55"/>
    <mergeCell ref="UTH55:UTJ55"/>
    <mergeCell ref="UTP55:UTR55"/>
    <mergeCell ref="UTX55:UTZ55"/>
    <mergeCell ref="UUF55:UUH55"/>
    <mergeCell ref="UUN55:UUP55"/>
    <mergeCell ref="URT55:URV55"/>
    <mergeCell ref="USB55:USD55"/>
    <mergeCell ref="USJ55:USL55"/>
    <mergeCell ref="USR55:UST55"/>
    <mergeCell ref="USZ55:UTB55"/>
    <mergeCell ref="UQF55:UQH55"/>
    <mergeCell ref="UQN55:UQP55"/>
    <mergeCell ref="UQV55:UQX55"/>
    <mergeCell ref="URD55:URF55"/>
    <mergeCell ref="URL55:URN55"/>
    <mergeCell ref="UOR55:UOT55"/>
    <mergeCell ref="UOZ55:UPB55"/>
    <mergeCell ref="UPH55:UPJ55"/>
    <mergeCell ref="UPP55:UPR55"/>
    <mergeCell ref="UPX55:UPZ55"/>
    <mergeCell ref="UZL55:UZN55"/>
    <mergeCell ref="UZT55:UZV55"/>
    <mergeCell ref="VAB55:VAD55"/>
    <mergeCell ref="VAJ55:VAL55"/>
    <mergeCell ref="VAR55:VAT55"/>
    <mergeCell ref="UXX55:UXZ55"/>
    <mergeCell ref="UYF55:UYH55"/>
    <mergeCell ref="UYN55:UYP55"/>
    <mergeCell ref="UYV55:UYX55"/>
    <mergeCell ref="UZD55:UZF55"/>
    <mergeCell ref="UWJ55:UWL55"/>
    <mergeCell ref="UWR55:UWT55"/>
    <mergeCell ref="UWZ55:UXB55"/>
    <mergeCell ref="UXH55:UXJ55"/>
    <mergeCell ref="UXP55:UXR55"/>
    <mergeCell ref="UUV55:UUX55"/>
    <mergeCell ref="UVD55:UVF55"/>
    <mergeCell ref="UVL55:UVN55"/>
    <mergeCell ref="UVT55:UVV55"/>
    <mergeCell ref="UWB55:UWD55"/>
    <mergeCell ref="VFP55:VFR55"/>
    <mergeCell ref="VFX55:VFZ55"/>
    <mergeCell ref="VGF55:VGH55"/>
    <mergeCell ref="VGN55:VGP55"/>
    <mergeCell ref="VGV55:VGX55"/>
    <mergeCell ref="VEB55:VED55"/>
    <mergeCell ref="VEJ55:VEL55"/>
    <mergeCell ref="VER55:VET55"/>
    <mergeCell ref="VEZ55:VFB55"/>
    <mergeCell ref="VFH55:VFJ55"/>
    <mergeCell ref="VCN55:VCP55"/>
    <mergeCell ref="VCV55:VCX55"/>
    <mergeCell ref="VDD55:VDF55"/>
    <mergeCell ref="VDL55:VDN55"/>
    <mergeCell ref="VDT55:VDV55"/>
    <mergeCell ref="VAZ55:VBB55"/>
    <mergeCell ref="VBH55:VBJ55"/>
    <mergeCell ref="VBP55:VBR55"/>
    <mergeCell ref="VBX55:VBZ55"/>
    <mergeCell ref="VCF55:VCH55"/>
    <mergeCell ref="VLT55:VLV55"/>
    <mergeCell ref="VMB55:VMD55"/>
    <mergeCell ref="VMJ55:VML55"/>
    <mergeCell ref="VMR55:VMT55"/>
    <mergeCell ref="VMZ55:VNB55"/>
    <mergeCell ref="VKF55:VKH55"/>
    <mergeCell ref="VKN55:VKP55"/>
    <mergeCell ref="VKV55:VKX55"/>
    <mergeCell ref="VLD55:VLF55"/>
    <mergeCell ref="VLL55:VLN55"/>
    <mergeCell ref="VIR55:VIT55"/>
    <mergeCell ref="VIZ55:VJB55"/>
    <mergeCell ref="VJH55:VJJ55"/>
    <mergeCell ref="VJP55:VJR55"/>
    <mergeCell ref="VJX55:VJZ55"/>
    <mergeCell ref="VHD55:VHF55"/>
    <mergeCell ref="VHL55:VHN55"/>
    <mergeCell ref="VHT55:VHV55"/>
    <mergeCell ref="VIB55:VID55"/>
    <mergeCell ref="VIJ55:VIL55"/>
    <mergeCell ref="VRX55:VRZ55"/>
    <mergeCell ref="VSF55:VSH55"/>
    <mergeCell ref="VSN55:VSP55"/>
    <mergeCell ref="VSV55:VSX55"/>
    <mergeCell ref="VTD55:VTF55"/>
    <mergeCell ref="VQJ55:VQL55"/>
    <mergeCell ref="VQR55:VQT55"/>
    <mergeCell ref="VQZ55:VRB55"/>
    <mergeCell ref="VRH55:VRJ55"/>
    <mergeCell ref="VRP55:VRR55"/>
    <mergeCell ref="VOV55:VOX55"/>
    <mergeCell ref="VPD55:VPF55"/>
    <mergeCell ref="VPL55:VPN55"/>
    <mergeCell ref="VPT55:VPV55"/>
    <mergeCell ref="VQB55:VQD55"/>
    <mergeCell ref="VNH55:VNJ55"/>
    <mergeCell ref="VNP55:VNR55"/>
    <mergeCell ref="VNX55:VNZ55"/>
    <mergeCell ref="VOF55:VOH55"/>
    <mergeCell ref="VON55:VOP55"/>
    <mergeCell ref="VYB55:VYD55"/>
    <mergeCell ref="VYJ55:VYL55"/>
    <mergeCell ref="VYR55:VYT55"/>
    <mergeCell ref="VYZ55:VZB55"/>
    <mergeCell ref="VZH55:VZJ55"/>
    <mergeCell ref="VWN55:VWP55"/>
    <mergeCell ref="VWV55:VWX55"/>
    <mergeCell ref="VXD55:VXF55"/>
    <mergeCell ref="VXL55:VXN55"/>
    <mergeCell ref="VXT55:VXV55"/>
    <mergeCell ref="VUZ55:VVB55"/>
    <mergeCell ref="VVH55:VVJ55"/>
    <mergeCell ref="VVP55:VVR55"/>
    <mergeCell ref="VVX55:VVZ55"/>
    <mergeCell ref="VWF55:VWH55"/>
    <mergeCell ref="VTL55:VTN55"/>
    <mergeCell ref="VTT55:VTV55"/>
    <mergeCell ref="VUB55:VUD55"/>
    <mergeCell ref="VUJ55:VUL55"/>
    <mergeCell ref="VUR55:VUT55"/>
    <mergeCell ref="WGZ55:WHB55"/>
    <mergeCell ref="WEF55:WEH55"/>
    <mergeCell ref="WEN55:WEP55"/>
    <mergeCell ref="WEV55:WEX55"/>
    <mergeCell ref="WFD55:WFF55"/>
    <mergeCell ref="WFL55:WFN55"/>
    <mergeCell ref="WCR55:WCT55"/>
    <mergeCell ref="WCZ55:WDB55"/>
    <mergeCell ref="WDH55:WDJ55"/>
    <mergeCell ref="WDP55:WDR55"/>
    <mergeCell ref="WDX55:WDZ55"/>
    <mergeCell ref="WBD55:WBF55"/>
    <mergeCell ref="WBL55:WBN55"/>
    <mergeCell ref="WBT55:WBV55"/>
    <mergeCell ref="WCB55:WCD55"/>
    <mergeCell ref="WCJ55:WCL55"/>
    <mergeCell ref="VZP55:VZR55"/>
    <mergeCell ref="VZX55:VZZ55"/>
    <mergeCell ref="WAF55:WAH55"/>
    <mergeCell ref="WAN55:WAP55"/>
    <mergeCell ref="WAV55:WAX55"/>
    <mergeCell ref="WIV55:WIX55"/>
    <mergeCell ref="WJD55:WJF55"/>
    <mergeCell ref="WJL55:WJN55"/>
    <mergeCell ref="WJT55:WJV55"/>
    <mergeCell ref="WKB55:WKD55"/>
    <mergeCell ref="WHH55:WHJ55"/>
    <mergeCell ref="WHP55:WHR55"/>
    <mergeCell ref="WHX55:WHZ55"/>
    <mergeCell ref="WIF55:WIH55"/>
    <mergeCell ref="WIN55:WIP55"/>
    <mergeCell ref="WFT55:WFV55"/>
    <mergeCell ref="WGB55:WGD55"/>
    <mergeCell ref="WGJ55:WGL55"/>
    <mergeCell ref="WOZ55:WPB55"/>
    <mergeCell ref="WPH55:WPJ55"/>
    <mergeCell ref="WPP55:WPR55"/>
    <mergeCell ref="WNL55:WNN55"/>
    <mergeCell ref="WNT55:WNV55"/>
    <mergeCell ref="WOB55:WOD55"/>
    <mergeCell ref="WOJ55:WOL55"/>
    <mergeCell ref="WOR55:WOT55"/>
    <mergeCell ref="WLX55:WLZ55"/>
    <mergeCell ref="WMF55:WMH55"/>
    <mergeCell ref="WMN55:WMP55"/>
    <mergeCell ref="WMV55:WMX55"/>
    <mergeCell ref="WND55:WNF55"/>
    <mergeCell ref="WKJ55:WKL55"/>
    <mergeCell ref="WKR55:WKT55"/>
    <mergeCell ref="WKZ55:WLB55"/>
    <mergeCell ref="WLH55:WLJ55"/>
    <mergeCell ref="WLP55:WLR55"/>
    <mergeCell ref="WGR55:WGT55"/>
  </mergeCells>
  <printOptions horizontalCentered="1"/>
  <pageMargins left="0.39370078740157483" right="0.39370078740157483" top="1.925" bottom="0.78740157480314965" header="0.19685039370078741" footer="0.19685039370078741"/>
  <pageSetup paperSize="9" scale="63" fitToHeight="0" orientation="portrait" r:id="rId1"/>
  <headerFooter scaleWithDoc="0">
    <oddHeader>&amp;C&amp;"Arial,Negrito"
&amp;G</oddHeader>
    <oddFooter>&amp;R&amp;"Arial,Normal"&amp;9Página &amp;P de &amp;N</oddFooter>
  </headerFooter>
  <colBreaks count="1" manualBreakCount="1">
    <brk id="68" max="1048575" man="1"/>
  </col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7"/>
  <dimension ref="A1"/>
  <sheetViews>
    <sheetView topLeftCell="A23" zoomScaleNormal="100" workbookViewId="0">
      <selection activeCell="G32" sqref="G32"/>
    </sheetView>
  </sheetViews>
  <sheetFormatPr defaultRowHeight="14.25"/>
  <sheetData/>
  <pageMargins left="0.511811024" right="0.511811024" top="0.78740157499999996" bottom="0.78740157499999996" header="0.31496062000000002" footer="0.31496062000000002"/>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1">
    <tabColor rgb="FF002060"/>
    <pageSetUpPr fitToPage="1"/>
  </sheetPr>
  <dimension ref="A1:XEP108"/>
  <sheetViews>
    <sheetView view="pageBreakPreview" zoomScale="130" zoomScaleNormal="80" zoomScaleSheetLayoutView="130" workbookViewId="0">
      <pane ySplit="3" topLeftCell="A13" activePane="bottomLeft" state="frozen"/>
      <selection activeCell="F21" sqref="F21"/>
      <selection pane="bottomLeft" activeCell="A26" sqref="A26"/>
    </sheetView>
  </sheetViews>
  <sheetFormatPr defaultColWidth="9" defaultRowHeight="20.100000000000001" customHeight="1"/>
  <cols>
    <col min="1" max="1" width="14.375" style="196" customWidth="1"/>
    <col min="2" max="2" width="17.5" style="151" customWidth="1"/>
    <col min="3" max="3" width="6.25" style="152" customWidth="1"/>
    <col min="4" max="4" width="6.75" style="152" hidden="1" customWidth="1"/>
    <col min="5" max="5" width="5.75" style="152" hidden="1" customWidth="1"/>
    <col min="6" max="6" width="3.25" style="152" hidden="1" customWidth="1"/>
    <col min="7" max="7" width="15.625" style="152" bestFit="1" customWidth="1"/>
    <col min="8" max="8" width="13.375" style="152" customWidth="1"/>
    <col min="9" max="9" width="5.625" style="196" customWidth="1"/>
    <col min="10" max="10" width="8.75" style="228" customWidth="1"/>
    <col min="11" max="11" width="10.75" style="31" customWidth="1"/>
    <col min="12" max="12" width="9" style="31"/>
    <col min="13" max="13" width="10.5" style="31" bestFit="1" customWidth="1"/>
    <col min="14" max="16384" width="9" style="31"/>
  </cols>
  <sheetData>
    <row r="1" spans="1:989 16370:16370" s="21" customFormat="1" ht="24.95" customHeight="1">
      <c r="A1" s="472" t="s">
        <v>13601</v>
      </c>
      <c r="B1" s="472"/>
      <c r="C1" s="472"/>
      <c r="D1" s="472"/>
      <c r="E1" s="472"/>
      <c r="F1" s="472"/>
      <c r="G1" s="472"/>
      <c r="H1" s="472"/>
      <c r="I1" s="472"/>
      <c r="J1" s="472"/>
      <c r="K1" s="18"/>
      <c r="L1" s="19"/>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XEP1" s="21" t="s">
        <v>545</v>
      </c>
    </row>
    <row r="2" spans="1:989 16370:16370" s="21" customFormat="1" ht="15" customHeight="1">
      <c r="A2" s="379" t="str">
        <f>ORCAMENTO!B2</f>
        <v>OBRA:</v>
      </c>
      <c r="B2" s="473" t="str">
        <f>ORCAMENTO!C2</f>
        <v>INSTALAÇÕES ELÉTRICAS PARA UNIDADES ESPORTIVAS NA SEDE DO MUNICÍPIO DE BAIXO GUANDU</v>
      </c>
      <c r="C2" s="473"/>
      <c r="D2" s="473"/>
      <c r="E2" s="473"/>
      <c r="F2" s="473"/>
      <c r="G2" s="473"/>
      <c r="H2" s="473"/>
      <c r="I2" s="473"/>
      <c r="J2" s="473"/>
      <c r="K2" s="18"/>
      <c r="L2" s="19"/>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XEP2" s="21" t="s">
        <v>23</v>
      </c>
    </row>
    <row r="3" spans="1:989 16370:16370" s="21" customFormat="1" ht="15" customHeight="1">
      <c r="A3" s="379" t="str">
        <f>ORCAMENTO!B3</f>
        <v>LOCAL:</v>
      </c>
      <c r="B3" s="474" t="str">
        <f>ORCAMENTO!C3</f>
        <v>CAMPO DE MASCARENHAS, BAIXO GUANDU/ES</v>
      </c>
      <c r="C3" s="474"/>
      <c r="D3" s="474"/>
      <c r="E3" s="474"/>
      <c r="F3" s="474"/>
      <c r="G3" s="474"/>
      <c r="H3" s="474"/>
      <c r="I3" s="474"/>
      <c r="J3" s="474"/>
      <c r="K3" s="18"/>
      <c r="L3" s="19"/>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XEP3" s="21" t="s">
        <v>1464</v>
      </c>
    </row>
    <row r="4" spans="1:989 16370:16370" ht="24.95" customHeight="1">
      <c r="A4" s="144">
        <v>1</v>
      </c>
      <c r="B4" s="475" t="str">
        <f>INDEX(ORCAMENTO!$F:$F,MATCH(A4,ORCAMENTO!$B:$B,0))</f>
        <v>ELÉTRICA</v>
      </c>
      <c r="C4" s="475"/>
      <c r="D4" s="475"/>
      <c r="E4" s="475"/>
      <c r="F4" s="475"/>
      <c r="G4" s="475"/>
      <c r="H4" s="475"/>
      <c r="I4" s="475"/>
      <c r="J4" s="475"/>
    </row>
    <row r="5" spans="1:989 16370:16370" ht="11.25">
      <c r="A5" s="195" t="s">
        <v>13583</v>
      </c>
      <c r="B5" s="471" t="str">
        <f>INDEX(ORCAMENTO!$F:$F,MATCH(A5,ORCAMENTO!$B:$B,0))</f>
        <v>Luminária Refletor Led Para Iluminação Pública, 1000 W. Fornecimento E Instalação.</v>
      </c>
      <c r="C5" s="471"/>
      <c r="D5" s="471"/>
      <c r="E5" s="471"/>
      <c r="F5" s="471"/>
      <c r="G5" s="471"/>
      <c r="H5" s="471"/>
      <c r="I5" s="145" t="str">
        <f>INDEX(ORCAMENTO!$G:$G,MATCH(A5,ORCAMENTO!$B:$B,0))</f>
        <v xml:space="preserve">un </v>
      </c>
      <c r="J5" s="146">
        <f>ROUND(SUM(J7:J8),2)</f>
        <v>24</v>
      </c>
    </row>
    <row r="6" spans="1:989 16370:16370" ht="12.75" customHeight="1">
      <c r="A6" s="147" t="s">
        <v>550</v>
      </c>
      <c r="B6" s="148"/>
      <c r="C6" s="148"/>
      <c r="D6" s="147"/>
      <c r="E6" s="147"/>
      <c r="F6" s="147"/>
      <c r="G6" s="147" t="s">
        <v>25669</v>
      </c>
      <c r="H6" s="147"/>
      <c r="I6" s="147"/>
      <c r="J6" s="149"/>
    </row>
    <row r="7" spans="1:989 16370:16370" ht="12.75" customHeight="1">
      <c r="A7" s="395"/>
      <c r="B7" s="153"/>
      <c r="C7" s="396"/>
      <c r="D7" s="396"/>
      <c r="E7" s="396"/>
      <c r="F7" s="396"/>
      <c r="G7" s="396"/>
      <c r="H7" s="140"/>
      <c r="I7" s="150"/>
      <c r="J7" s="150"/>
    </row>
    <row r="8" spans="1:989 16370:16370" ht="12.75" customHeight="1">
      <c r="A8" s="395" t="s">
        <v>36870</v>
      </c>
      <c r="B8" s="153"/>
      <c r="C8" s="396"/>
      <c r="D8" s="396"/>
      <c r="E8" s="396"/>
      <c r="F8" s="396"/>
      <c r="G8" s="396">
        <v>24</v>
      </c>
      <c r="H8" s="140"/>
      <c r="I8" s="150"/>
      <c r="J8" s="150">
        <f>G8</f>
        <v>24</v>
      </c>
    </row>
    <row r="9" spans="1:989 16370:16370" ht="24.75" customHeight="1">
      <c r="A9" s="195" t="s">
        <v>13696</v>
      </c>
      <c r="B9" s="471" t="str">
        <f>INDEX(ORCAMENTO!$F:$F,MATCH(A9,ORCAMENTO!$B:$B,0))</f>
        <v>Substituição De Luminária Refletor Led Para Iluminação Pública (Não Inclui Fornecimento). Af_02/2025</v>
      </c>
      <c r="C9" s="471"/>
      <c r="D9" s="471"/>
      <c r="E9" s="471"/>
      <c r="F9" s="471"/>
      <c r="G9" s="471"/>
      <c r="H9" s="471"/>
      <c r="I9" s="145" t="str">
        <f>INDEX(ORCAMENTO!$G:$G,MATCH(A9,ORCAMENTO!$B:$B,0))</f>
        <v>un</v>
      </c>
      <c r="J9" s="146">
        <f>ROUND(SUM(J11:J12),2)</f>
        <v>24</v>
      </c>
      <c r="M9" s="251"/>
    </row>
    <row r="10" spans="1:989 16370:16370" ht="12.75" customHeight="1">
      <c r="A10" s="147" t="s">
        <v>550</v>
      </c>
      <c r="B10" s="148"/>
      <c r="C10" s="148"/>
      <c r="D10" s="147"/>
      <c r="E10" s="147"/>
      <c r="F10" s="147"/>
      <c r="G10" s="147" t="s">
        <v>25669</v>
      </c>
      <c r="H10" s="147"/>
      <c r="I10" s="147"/>
      <c r="J10" s="149"/>
      <c r="M10" s="251"/>
    </row>
    <row r="11" spans="1:989 16370:16370" ht="12.75" customHeight="1">
      <c r="A11" s="395"/>
      <c r="B11" s="153"/>
      <c r="C11" s="396"/>
      <c r="D11" s="396"/>
      <c r="E11" s="396"/>
      <c r="F11" s="396"/>
      <c r="G11" s="396"/>
      <c r="H11" s="140"/>
      <c r="I11" s="150"/>
      <c r="J11" s="150"/>
    </row>
    <row r="12" spans="1:989 16370:16370" ht="12.75" customHeight="1">
      <c r="A12" s="395" t="s">
        <v>36870</v>
      </c>
      <c r="B12" s="153"/>
      <c r="C12" s="396"/>
      <c r="D12" s="396"/>
      <c r="E12" s="396"/>
      <c r="F12" s="396"/>
      <c r="G12" s="396">
        <v>24</v>
      </c>
      <c r="H12" s="140"/>
      <c r="I12" s="150"/>
      <c r="J12" s="150">
        <f>G12</f>
        <v>24</v>
      </c>
    </row>
    <row r="13" spans="1:989 16370:16370" ht="12.75" customHeight="1">
      <c r="A13" s="195" t="s">
        <v>14041</v>
      </c>
      <c r="B13" s="468" t="str">
        <f>INDEX(ORCAMENTO!$F:$F,MATCH(A13,ORCAMENTO!$B:$B,0))</f>
        <v>Conector Perfurante Cdp 1,50 - 10Mm X 10-70 Mm. Fornecimento E Instalação.</v>
      </c>
      <c r="C13" s="469"/>
      <c r="D13" s="469"/>
      <c r="E13" s="469"/>
      <c r="F13" s="469"/>
      <c r="G13" s="469"/>
      <c r="H13" s="470"/>
      <c r="I13" s="145" t="str">
        <f>INDEX(ORCAMENTO!$G:$G,MATCH(A13,ORCAMENTO!$B:$B,0))</f>
        <v xml:space="preserve">un </v>
      </c>
      <c r="J13" s="146">
        <f>ROUND(SUM(J15:J16),2)</f>
        <v>72</v>
      </c>
    </row>
    <row r="14" spans="1:989 16370:16370" ht="11.25" customHeight="1">
      <c r="A14" s="147" t="s">
        <v>550</v>
      </c>
      <c r="B14" s="148"/>
      <c r="C14" s="148"/>
      <c r="D14" s="147"/>
      <c r="E14" s="147"/>
      <c r="F14" s="147"/>
      <c r="G14" s="147" t="s">
        <v>25669</v>
      </c>
      <c r="H14" s="147"/>
      <c r="I14" s="147"/>
      <c r="J14" s="149"/>
    </row>
    <row r="15" spans="1:989 16370:16370" ht="12.75" customHeight="1">
      <c r="A15" s="395"/>
      <c r="B15" s="153"/>
      <c r="C15" s="396"/>
      <c r="D15" s="396"/>
      <c r="E15" s="396"/>
      <c r="F15" s="396"/>
      <c r="G15" s="396"/>
      <c r="H15" s="140"/>
      <c r="I15" s="150"/>
      <c r="J15" s="150"/>
    </row>
    <row r="16" spans="1:989 16370:16370" ht="12.75" customHeight="1">
      <c r="A16" s="395" t="s">
        <v>36870</v>
      </c>
      <c r="B16" s="153"/>
      <c r="C16" s="396"/>
      <c r="D16" s="396"/>
      <c r="E16" s="396"/>
      <c r="F16" s="396"/>
      <c r="G16" s="396">
        <v>72</v>
      </c>
      <c r="H16" s="140"/>
      <c r="I16" s="150"/>
      <c r="J16" s="150">
        <f>G16</f>
        <v>72</v>
      </c>
    </row>
    <row r="17" spans="1:10" ht="22.5" customHeight="1">
      <c r="A17" s="195" t="s">
        <v>25666</v>
      </c>
      <c r="B17" s="471" t="str">
        <f>INDEX(ORCAMENTO!$F:$F,MATCH(A17,ORCAMENTO!$B:$B,0))</f>
        <v>Cabo De Cobre Flexível Isolado, 2,5 Mm², Anti-Chama 450/750 V, Para Circuitos Terminais - Fornecimento E Instalação. Af_03/2023</v>
      </c>
      <c r="C17" s="471"/>
      <c r="D17" s="471"/>
      <c r="E17" s="471"/>
      <c r="F17" s="471"/>
      <c r="G17" s="471"/>
      <c r="H17" s="471"/>
      <c r="I17" s="145" t="str">
        <f>INDEX(ORCAMENTO!$G:$G,MATCH(A17,ORCAMENTO!$B:$B,0))</f>
        <v>m</v>
      </c>
      <c r="J17" s="146">
        <f>ROUND(SUM(J19:J20),2)</f>
        <v>200</v>
      </c>
    </row>
    <row r="18" spans="1:10" ht="12" customHeight="1">
      <c r="A18" s="147" t="s">
        <v>550</v>
      </c>
      <c r="B18" s="148"/>
      <c r="C18" s="148"/>
      <c r="D18" s="147"/>
      <c r="E18" s="147"/>
      <c r="F18" s="147"/>
      <c r="G18" s="147" t="s">
        <v>25669</v>
      </c>
      <c r="H18" s="147"/>
      <c r="I18" s="147"/>
      <c r="J18" s="149"/>
    </row>
    <row r="19" spans="1:10" ht="12.75" customHeight="1">
      <c r="A19" s="395"/>
      <c r="B19" s="153"/>
      <c r="C19" s="396"/>
      <c r="D19" s="396"/>
      <c r="E19" s="396"/>
      <c r="F19" s="396"/>
      <c r="G19" s="396"/>
      <c r="H19" s="140"/>
      <c r="I19" s="150"/>
      <c r="J19" s="150"/>
    </row>
    <row r="20" spans="1:10" ht="12.75" customHeight="1">
      <c r="A20" s="395" t="s">
        <v>36870</v>
      </c>
      <c r="B20" s="153"/>
      <c r="C20" s="396"/>
      <c r="D20" s="396"/>
      <c r="E20" s="396"/>
      <c r="F20" s="396"/>
      <c r="G20" s="396">
        <v>200</v>
      </c>
      <c r="H20" s="140"/>
      <c r="I20" s="150"/>
      <c r="J20" s="150">
        <f>G20</f>
        <v>200</v>
      </c>
    </row>
    <row r="21" spans="1:10" ht="21.75" customHeight="1">
      <c r="A21" s="195" t="s">
        <v>25667</v>
      </c>
      <c r="B21" s="471" t="str">
        <f>INDEX(ORCAMENTO!$F:$F,MATCH(A21,ORCAMENTO!$B:$B,0))</f>
        <v>Fita Isolante De Borracha Autofusão, Uso Até 69Kv (Alta Tensão). Fornecimento E Instalação.</v>
      </c>
      <c r="C21" s="471"/>
      <c r="D21" s="471"/>
      <c r="E21" s="471"/>
      <c r="F21" s="471"/>
      <c r="G21" s="471"/>
      <c r="H21" s="471"/>
      <c r="I21" s="145" t="str">
        <f>INDEX(ORCAMENTO!$G:$G,MATCH(A21,ORCAMENTO!$B:$B,0))</f>
        <v>m</v>
      </c>
      <c r="J21" s="146">
        <f>ROUND(SUM(J23:J24),2)</f>
        <v>40</v>
      </c>
    </row>
    <row r="22" spans="1:10" ht="14.25" customHeight="1">
      <c r="A22" s="147" t="s">
        <v>550</v>
      </c>
      <c r="B22" s="148"/>
      <c r="C22" s="148"/>
      <c r="D22" s="147"/>
      <c r="E22" s="147"/>
      <c r="F22" s="147"/>
      <c r="G22" s="147" t="s">
        <v>25669</v>
      </c>
      <c r="H22" s="147"/>
      <c r="I22" s="147"/>
      <c r="J22" s="149"/>
    </row>
    <row r="23" spans="1:10" ht="12.75" customHeight="1">
      <c r="A23" s="395"/>
      <c r="B23" s="153"/>
      <c r="C23" s="396"/>
      <c r="D23" s="396"/>
      <c r="E23" s="396"/>
      <c r="F23" s="396"/>
      <c r="G23" s="396"/>
      <c r="H23" s="140"/>
      <c r="I23" s="150"/>
      <c r="J23" s="150"/>
    </row>
    <row r="24" spans="1:10" ht="12.75" customHeight="1">
      <c r="A24" s="395" t="s">
        <v>36870</v>
      </c>
      <c r="B24" s="153"/>
      <c r="C24" s="396"/>
      <c r="D24" s="396"/>
      <c r="E24" s="396"/>
      <c r="F24" s="396"/>
      <c r="G24" s="396">
        <v>40</v>
      </c>
      <c r="H24" s="140"/>
      <c r="I24" s="150"/>
      <c r="J24" s="150">
        <f>G24</f>
        <v>40</v>
      </c>
    </row>
    <row r="25" spans="1:10" ht="11.25">
      <c r="A25" s="195" t="s">
        <v>25668</v>
      </c>
      <c r="B25" s="471" t="str">
        <f>INDEX(ORCAMENTO!$F:$F,MATCH(A25,ORCAMENTO!$B:$B,0))</f>
        <v>Fita Isolante Em Rolo De 19Mm X 20 M, Número 33 Scoth Ou Equivalente</v>
      </c>
      <c r="C25" s="471"/>
      <c r="D25" s="471"/>
      <c r="E25" s="471"/>
      <c r="F25" s="471"/>
      <c r="G25" s="471"/>
      <c r="H25" s="471"/>
      <c r="I25" s="145" t="str">
        <f>INDEX(ORCAMENTO!$G:$G,MATCH(A25,ORCAMENTO!$B:$B,0))</f>
        <v>und</v>
      </c>
      <c r="J25" s="146">
        <f>ROUND(SUM(J27:J28),2)</f>
        <v>4</v>
      </c>
    </row>
    <row r="26" spans="1:10" ht="15" customHeight="1">
      <c r="A26" s="147" t="s">
        <v>550</v>
      </c>
      <c r="B26" s="148"/>
      <c r="C26" s="148"/>
      <c r="D26" s="147"/>
      <c r="E26" s="147"/>
      <c r="F26" s="147"/>
      <c r="G26" s="147" t="s">
        <v>25669</v>
      </c>
      <c r="H26" s="147"/>
      <c r="I26" s="147"/>
      <c r="J26" s="149"/>
    </row>
    <row r="27" spans="1:10" ht="12.75" customHeight="1">
      <c r="A27" s="395"/>
      <c r="B27" s="153"/>
      <c r="C27" s="396"/>
      <c r="D27" s="396"/>
      <c r="E27" s="396"/>
      <c r="F27" s="396"/>
      <c r="G27" s="396"/>
      <c r="H27" s="140"/>
      <c r="I27" s="150"/>
      <c r="J27" s="150"/>
    </row>
    <row r="28" spans="1:10" ht="12.75" customHeight="1">
      <c r="A28" s="395" t="s">
        <v>36870</v>
      </c>
      <c r="B28" s="153"/>
      <c r="C28" s="396"/>
      <c r="D28" s="396"/>
      <c r="E28" s="396"/>
      <c r="F28" s="396"/>
      <c r="G28" s="396">
        <v>4</v>
      </c>
      <c r="H28" s="140"/>
      <c r="I28" s="150"/>
      <c r="J28" s="150">
        <f>G28</f>
        <v>4</v>
      </c>
    </row>
    <row r="29" spans="1:10" ht="11.25">
      <c r="A29" s="397"/>
      <c r="B29" s="324"/>
      <c r="C29" s="398"/>
      <c r="D29" s="398"/>
      <c r="E29" s="398"/>
      <c r="F29" s="398"/>
      <c r="G29" s="398"/>
      <c r="H29" s="325"/>
      <c r="I29" s="326"/>
      <c r="J29" s="326"/>
    </row>
    <row r="30" spans="1:10" ht="20.100000000000001" customHeight="1">
      <c r="A30" s="31" t="str">
        <f>ORCAMENTO!H14</f>
        <v>Baixo Guandu/ES, 14 de maio de 2026.</v>
      </c>
      <c r="B30" s="383"/>
      <c r="C30" s="398"/>
      <c r="D30" s="398"/>
      <c r="E30" s="398"/>
      <c r="F30" s="398"/>
      <c r="G30" s="31"/>
      <c r="H30" s="325"/>
      <c r="I30" s="326"/>
      <c r="J30" s="326"/>
    </row>
    <row r="31" spans="1:10" ht="20.100000000000001" customHeight="1">
      <c r="A31" s="380"/>
      <c r="B31" s="383"/>
      <c r="C31" s="31"/>
      <c r="D31" s="31"/>
      <c r="E31" s="31"/>
      <c r="F31" s="31"/>
      <c r="G31" s="31"/>
      <c r="H31" s="31"/>
      <c r="I31" s="31"/>
      <c r="J31" s="31"/>
    </row>
    <row r="32" spans="1:10" ht="20.100000000000001" customHeight="1" thickBot="1">
      <c r="A32" s="380"/>
      <c r="B32" s="31"/>
      <c r="C32" s="384"/>
      <c r="D32" s="384"/>
      <c r="E32" s="384"/>
      <c r="F32" s="384"/>
      <c r="G32" s="384"/>
      <c r="H32" s="384"/>
      <c r="I32" s="31"/>
      <c r="J32" s="31"/>
    </row>
    <row r="33" spans="1:10" ht="15" customHeight="1">
      <c r="A33" s="380"/>
      <c r="B33" s="383"/>
      <c r="C33" s="31"/>
      <c r="D33" s="31"/>
      <c r="E33" s="31"/>
      <c r="F33" s="31"/>
      <c r="G33" s="399" t="s">
        <v>26388</v>
      </c>
      <c r="H33" s="399"/>
      <c r="I33" s="31"/>
      <c r="J33" s="31"/>
    </row>
    <row r="34" spans="1:10" ht="8.25" customHeight="1">
      <c r="A34" s="380"/>
      <c r="B34" s="383"/>
      <c r="C34" s="31"/>
      <c r="D34" s="31"/>
      <c r="E34" s="31"/>
      <c r="F34" s="31"/>
      <c r="G34" s="400" t="s">
        <v>26389</v>
      </c>
      <c r="H34" s="400"/>
      <c r="I34" s="31"/>
      <c r="J34" s="31"/>
    </row>
    <row r="35" spans="1:10" ht="8.25" customHeight="1">
      <c r="A35" s="380"/>
      <c r="B35" s="383"/>
      <c r="C35" s="31"/>
      <c r="D35" s="31"/>
      <c r="E35" s="31"/>
      <c r="F35" s="31"/>
      <c r="G35" s="401" t="s">
        <v>26391</v>
      </c>
      <c r="H35" s="401"/>
      <c r="I35" s="31"/>
      <c r="J35" s="31"/>
    </row>
    <row r="36" spans="1:10" ht="20.100000000000001" customHeight="1">
      <c r="A36" s="380"/>
      <c r="B36" s="31"/>
      <c r="C36" s="31"/>
      <c r="D36" s="31"/>
      <c r="E36" s="31"/>
      <c r="F36" s="31"/>
      <c r="G36" s="31"/>
      <c r="H36" s="31"/>
      <c r="I36" s="31"/>
      <c r="J36" s="31"/>
    </row>
    <row r="37" spans="1:10" ht="20.100000000000001" customHeight="1">
      <c r="A37" s="380"/>
      <c r="B37" s="31"/>
      <c r="C37" s="31"/>
      <c r="D37" s="31"/>
      <c r="E37" s="31"/>
      <c r="F37" s="31"/>
      <c r="G37" s="31"/>
      <c r="H37" s="31"/>
      <c r="I37" s="31"/>
      <c r="J37" s="31"/>
    </row>
    <row r="38" spans="1:10" ht="20.100000000000001" customHeight="1">
      <c r="A38" s="380"/>
      <c r="B38" s="31"/>
      <c r="C38" s="31"/>
      <c r="D38" s="31"/>
      <c r="E38" s="31"/>
      <c r="F38" s="31"/>
      <c r="G38" s="31"/>
      <c r="H38" s="31"/>
      <c r="I38" s="31"/>
      <c r="J38" s="31"/>
    </row>
    <row r="39" spans="1:10" ht="20.100000000000001" customHeight="1">
      <c r="A39" s="380"/>
      <c r="B39" s="31"/>
      <c r="C39" s="31"/>
      <c r="D39" s="31"/>
      <c r="E39" s="31"/>
      <c r="F39" s="31"/>
      <c r="G39" s="31"/>
      <c r="H39" s="31"/>
      <c r="I39" s="31"/>
      <c r="J39" s="31"/>
    </row>
    <row r="40" spans="1:10" ht="20.100000000000001" customHeight="1">
      <c r="A40" s="380"/>
      <c r="B40" s="31"/>
      <c r="C40" s="31"/>
      <c r="D40" s="31"/>
      <c r="E40" s="31"/>
      <c r="F40" s="31"/>
      <c r="G40" s="31"/>
      <c r="H40" s="31"/>
      <c r="I40" s="31"/>
      <c r="J40" s="31"/>
    </row>
    <row r="41" spans="1:10" ht="20.100000000000001" customHeight="1">
      <c r="A41" s="380"/>
      <c r="B41" s="31"/>
      <c r="C41" s="31"/>
      <c r="D41" s="31"/>
      <c r="E41" s="31"/>
      <c r="F41" s="31"/>
      <c r="G41" s="31"/>
      <c r="H41" s="31"/>
      <c r="I41" s="31"/>
      <c r="J41" s="31"/>
    </row>
    <row r="42" spans="1:10" ht="20.100000000000001" customHeight="1">
      <c r="A42" s="380"/>
      <c r="B42" s="31"/>
      <c r="C42" s="31"/>
      <c r="D42" s="31"/>
      <c r="E42" s="31"/>
      <c r="F42" s="31"/>
      <c r="G42" s="31"/>
      <c r="H42" s="31"/>
      <c r="I42" s="31"/>
      <c r="J42" s="31"/>
    </row>
    <row r="43" spans="1:10" ht="20.100000000000001" customHeight="1">
      <c r="A43" s="380"/>
      <c r="B43" s="31"/>
      <c r="C43" s="31"/>
      <c r="D43" s="31"/>
      <c r="E43" s="31"/>
      <c r="F43" s="31"/>
      <c r="G43" s="31"/>
      <c r="H43" s="31"/>
      <c r="I43" s="31"/>
      <c r="J43" s="31"/>
    </row>
    <row r="44" spans="1:10" ht="20.100000000000001" customHeight="1">
      <c r="A44" s="380"/>
      <c r="B44" s="31"/>
      <c r="C44" s="31"/>
      <c r="D44" s="31"/>
      <c r="E44" s="31"/>
      <c r="F44" s="31"/>
      <c r="G44" s="31"/>
      <c r="H44" s="31"/>
      <c r="I44" s="31"/>
      <c r="J44" s="31"/>
    </row>
    <row r="45" spans="1:10" ht="20.100000000000001" customHeight="1">
      <c r="A45" s="380"/>
      <c r="B45" s="31"/>
      <c r="C45" s="31"/>
      <c r="D45" s="31"/>
      <c r="E45" s="31"/>
      <c r="F45" s="31"/>
      <c r="G45" s="31"/>
      <c r="H45" s="31"/>
      <c r="I45" s="31"/>
      <c r="J45" s="31"/>
    </row>
    <row r="46" spans="1:10" ht="20.100000000000001" customHeight="1">
      <c r="A46" s="380"/>
      <c r="B46" s="31"/>
      <c r="C46" s="31"/>
      <c r="D46" s="31"/>
      <c r="E46" s="31"/>
      <c r="F46" s="31"/>
      <c r="G46" s="31"/>
      <c r="H46" s="31"/>
      <c r="I46" s="31"/>
      <c r="J46" s="31"/>
    </row>
    <row r="47" spans="1:10" ht="20.100000000000001" customHeight="1">
      <c r="A47" s="380"/>
      <c r="B47" s="31"/>
      <c r="C47" s="31"/>
      <c r="D47" s="31"/>
      <c r="E47" s="31"/>
      <c r="F47" s="31"/>
      <c r="G47" s="31"/>
      <c r="H47" s="31"/>
      <c r="I47" s="31"/>
      <c r="J47" s="31"/>
    </row>
    <row r="48" spans="1:10" ht="20.100000000000001" customHeight="1">
      <c r="A48" s="380"/>
      <c r="B48" s="31"/>
      <c r="C48" s="31"/>
      <c r="D48" s="31"/>
      <c r="E48" s="31"/>
      <c r="F48" s="31"/>
      <c r="G48" s="31"/>
      <c r="H48" s="31"/>
      <c r="I48" s="31"/>
      <c r="J48" s="31"/>
    </row>
    <row r="49" spans="1:10" ht="20.100000000000001" customHeight="1">
      <c r="A49" s="380"/>
      <c r="B49" s="31"/>
      <c r="C49" s="31"/>
      <c r="D49" s="31"/>
      <c r="E49" s="31"/>
      <c r="F49" s="31"/>
      <c r="G49" s="31"/>
      <c r="H49" s="31"/>
      <c r="I49" s="31"/>
      <c r="J49" s="31"/>
    </row>
    <row r="50" spans="1:10" ht="20.100000000000001" customHeight="1">
      <c r="A50" s="380"/>
      <c r="B50" s="31"/>
      <c r="C50" s="31"/>
      <c r="D50" s="31"/>
      <c r="E50" s="31"/>
      <c r="F50" s="31"/>
      <c r="G50" s="31"/>
      <c r="H50" s="31"/>
      <c r="I50" s="31"/>
      <c r="J50" s="31"/>
    </row>
    <row r="51" spans="1:10" ht="20.100000000000001" customHeight="1">
      <c r="A51" s="380"/>
      <c r="B51" s="31"/>
      <c r="C51" s="31"/>
      <c r="D51" s="31"/>
      <c r="E51" s="31"/>
      <c r="F51" s="31"/>
      <c r="G51" s="31"/>
      <c r="H51" s="31"/>
      <c r="I51" s="31"/>
      <c r="J51" s="31"/>
    </row>
    <row r="52" spans="1:10" ht="20.100000000000001" customHeight="1">
      <c r="A52" s="380"/>
      <c r="B52" s="31"/>
      <c r="C52" s="31"/>
      <c r="D52" s="31"/>
      <c r="E52" s="31"/>
      <c r="F52" s="31"/>
      <c r="G52" s="31"/>
      <c r="H52" s="31"/>
      <c r="I52" s="31"/>
      <c r="J52" s="31"/>
    </row>
    <row r="53" spans="1:10" ht="20.100000000000001" customHeight="1">
      <c r="A53" s="380"/>
      <c r="B53" s="31"/>
      <c r="C53" s="31"/>
      <c r="D53" s="31"/>
      <c r="E53" s="31"/>
      <c r="F53" s="31"/>
      <c r="G53" s="31"/>
      <c r="H53" s="31"/>
      <c r="I53" s="31"/>
      <c r="J53" s="31"/>
    </row>
    <row r="54" spans="1:10" ht="20.100000000000001" customHeight="1">
      <c r="A54" s="380"/>
      <c r="B54" s="31"/>
      <c r="C54" s="31"/>
      <c r="D54" s="31"/>
      <c r="E54" s="31"/>
      <c r="F54" s="31"/>
      <c r="G54" s="31"/>
      <c r="H54" s="31"/>
      <c r="I54" s="31"/>
      <c r="J54" s="31"/>
    </row>
    <row r="55" spans="1:10" ht="20.100000000000001" customHeight="1">
      <c r="A55" s="380"/>
      <c r="B55" s="31"/>
      <c r="C55" s="31"/>
      <c r="D55" s="31"/>
      <c r="E55" s="31"/>
      <c r="F55" s="31"/>
      <c r="G55" s="31"/>
      <c r="H55" s="31"/>
      <c r="I55" s="31"/>
      <c r="J55" s="31"/>
    </row>
    <row r="56" spans="1:10" ht="20.100000000000001" customHeight="1">
      <c r="A56" s="380"/>
      <c r="B56" s="31"/>
      <c r="C56" s="31"/>
      <c r="D56" s="31"/>
      <c r="E56" s="31"/>
      <c r="F56" s="31"/>
      <c r="G56" s="31"/>
      <c r="H56" s="31"/>
      <c r="I56" s="31"/>
      <c r="J56" s="31"/>
    </row>
    <row r="57" spans="1:10" ht="20.100000000000001" customHeight="1">
      <c r="A57" s="380"/>
      <c r="B57" s="31"/>
      <c r="C57" s="31"/>
      <c r="D57" s="31"/>
      <c r="E57" s="31"/>
      <c r="F57" s="31"/>
      <c r="G57" s="31"/>
      <c r="H57" s="31"/>
      <c r="I57" s="31"/>
      <c r="J57" s="31"/>
    </row>
    <row r="58" spans="1:10" ht="20.100000000000001" customHeight="1">
      <c r="A58" s="380"/>
      <c r="B58" s="31"/>
      <c r="C58" s="31"/>
      <c r="D58" s="31"/>
      <c r="E58" s="31"/>
      <c r="F58" s="31"/>
      <c r="G58" s="31"/>
      <c r="H58" s="31"/>
      <c r="I58" s="31"/>
      <c r="J58" s="31"/>
    </row>
    <row r="59" spans="1:10" ht="20.100000000000001" customHeight="1">
      <c r="A59" s="380"/>
      <c r="B59" s="31"/>
      <c r="C59" s="31"/>
      <c r="D59" s="31"/>
      <c r="E59" s="31"/>
      <c r="F59" s="31"/>
      <c r="G59" s="31"/>
      <c r="H59" s="31"/>
      <c r="I59" s="31"/>
      <c r="J59" s="31"/>
    </row>
    <row r="60" spans="1:10" ht="20.100000000000001" customHeight="1">
      <c r="A60" s="380"/>
      <c r="B60" s="31"/>
      <c r="C60" s="31"/>
      <c r="D60" s="31"/>
      <c r="E60" s="31"/>
      <c r="F60" s="31"/>
      <c r="G60" s="31"/>
      <c r="H60" s="31"/>
      <c r="I60" s="31"/>
      <c r="J60" s="31"/>
    </row>
    <row r="61" spans="1:10" ht="20.100000000000001" customHeight="1">
      <c r="A61" s="380"/>
      <c r="B61" s="31"/>
      <c r="C61" s="31"/>
      <c r="D61" s="31"/>
      <c r="E61" s="31"/>
      <c r="F61" s="31"/>
      <c r="G61" s="31"/>
      <c r="H61" s="31"/>
      <c r="I61" s="31"/>
      <c r="J61" s="31"/>
    </row>
    <row r="62" spans="1:10" ht="20.100000000000001" customHeight="1">
      <c r="A62" s="380"/>
      <c r="B62" s="31"/>
      <c r="C62" s="31"/>
      <c r="D62" s="31"/>
      <c r="E62" s="31"/>
      <c r="F62" s="31"/>
      <c r="G62" s="31"/>
      <c r="H62" s="31"/>
      <c r="I62" s="31"/>
      <c r="J62" s="31"/>
    </row>
    <row r="63" spans="1:10" ht="20.100000000000001" customHeight="1">
      <c r="A63" s="380"/>
      <c r="B63" s="31"/>
      <c r="C63" s="31"/>
      <c r="D63" s="31"/>
      <c r="E63" s="31"/>
      <c r="F63" s="31"/>
      <c r="G63" s="31"/>
      <c r="H63" s="31"/>
      <c r="I63" s="31"/>
      <c r="J63" s="31"/>
    </row>
    <row r="64" spans="1:10" ht="20.100000000000001" customHeight="1">
      <c r="A64" s="380"/>
      <c r="B64" s="31"/>
      <c r="C64" s="31"/>
      <c r="D64" s="31"/>
      <c r="E64" s="31"/>
      <c r="F64" s="31"/>
      <c r="G64" s="31"/>
      <c r="H64" s="31"/>
      <c r="I64" s="31"/>
      <c r="J64" s="31"/>
    </row>
    <row r="65" spans="1:10" ht="20.100000000000001" customHeight="1">
      <c r="A65" s="380"/>
      <c r="B65" s="31"/>
      <c r="C65" s="31"/>
      <c r="D65" s="31"/>
      <c r="E65" s="31"/>
      <c r="F65" s="31"/>
      <c r="G65" s="31"/>
      <c r="H65" s="31"/>
      <c r="I65" s="31"/>
      <c r="J65" s="31"/>
    </row>
    <row r="66" spans="1:10" ht="20.100000000000001" customHeight="1">
      <c r="A66" s="380"/>
      <c r="B66" s="31"/>
      <c r="C66" s="31"/>
      <c r="D66" s="31"/>
      <c r="E66" s="31"/>
      <c r="F66" s="31"/>
      <c r="G66" s="31"/>
      <c r="H66" s="31"/>
      <c r="I66" s="31"/>
      <c r="J66" s="31"/>
    </row>
    <row r="67" spans="1:10" ht="20.100000000000001" customHeight="1">
      <c r="A67" s="380"/>
      <c r="B67" s="31"/>
      <c r="C67" s="31"/>
      <c r="D67" s="31"/>
      <c r="E67" s="31"/>
      <c r="F67" s="31"/>
      <c r="G67" s="31"/>
      <c r="H67" s="31"/>
      <c r="I67" s="31"/>
      <c r="J67" s="31"/>
    </row>
    <row r="68" spans="1:10" ht="20.100000000000001" customHeight="1">
      <c r="A68" s="380"/>
      <c r="B68" s="31"/>
      <c r="C68" s="31"/>
      <c r="D68" s="31"/>
      <c r="E68" s="31"/>
      <c r="F68" s="31"/>
      <c r="G68" s="31"/>
      <c r="H68" s="31"/>
      <c r="I68" s="31"/>
      <c r="J68" s="31"/>
    </row>
    <row r="69" spans="1:10" ht="20.100000000000001" customHeight="1">
      <c r="A69" s="380"/>
      <c r="B69" s="31"/>
      <c r="C69" s="31"/>
      <c r="D69" s="31"/>
      <c r="E69" s="31"/>
      <c r="F69" s="31"/>
      <c r="G69" s="31"/>
      <c r="H69" s="31"/>
      <c r="I69" s="31"/>
      <c r="J69" s="31"/>
    </row>
    <row r="70" spans="1:10" ht="20.100000000000001" customHeight="1">
      <c r="A70" s="380"/>
      <c r="B70" s="31"/>
      <c r="C70" s="31"/>
      <c r="D70" s="31"/>
      <c r="E70" s="31"/>
      <c r="F70" s="31"/>
      <c r="G70" s="31"/>
      <c r="H70" s="31"/>
      <c r="I70" s="31"/>
      <c r="J70" s="31"/>
    </row>
    <row r="71" spans="1:10" ht="20.100000000000001" customHeight="1">
      <c r="A71" s="380"/>
      <c r="B71" s="31"/>
      <c r="C71" s="31"/>
      <c r="D71" s="31"/>
      <c r="E71" s="31"/>
      <c r="F71" s="31"/>
      <c r="G71" s="31"/>
      <c r="H71" s="31"/>
      <c r="I71" s="31"/>
      <c r="J71" s="31"/>
    </row>
    <row r="72" spans="1:10" ht="20.100000000000001" customHeight="1">
      <c r="A72" s="380"/>
      <c r="B72" s="31"/>
      <c r="C72" s="31"/>
      <c r="D72" s="31"/>
      <c r="E72" s="31"/>
      <c r="F72" s="31"/>
      <c r="G72" s="31"/>
      <c r="H72" s="31"/>
      <c r="I72" s="31"/>
      <c r="J72" s="31"/>
    </row>
    <row r="73" spans="1:10" ht="20.100000000000001" customHeight="1">
      <c r="A73" s="380"/>
      <c r="B73" s="31"/>
      <c r="C73" s="31"/>
      <c r="D73" s="31"/>
      <c r="E73" s="31"/>
      <c r="F73" s="31"/>
      <c r="G73" s="31"/>
      <c r="H73" s="31"/>
      <c r="I73" s="31"/>
      <c r="J73" s="31"/>
    </row>
    <row r="74" spans="1:10" ht="20.100000000000001" customHeight="1">
      <c r="A74" s="380"/>
      <c r="B74" s="31"/>
      <c r="C74" s="31"/>
      <c r="D74" s="31"/>
      <c r="E74" s="31"/>
      <c r="F74" s="31"/>
      <c r="G74" s="31"/>
      <c r="H74" s="31"/>
      <c r="I74" s="31"/>
      <c r="J74" s="31"/>
    </row>
    <row r="75" spans="1:10" ht="20.100000000000001" customHeight="1">
      <c r="A75" s="380"/>
      <c r="B75" s="31"/>
      <c r="C75" s="31"/>
      <c r="D75" s="31"/>
      <c r="E75" s="31"/>
      <c r="F75" s="31"/>
      <c r="G75" s="31"/>
      <c r="H75" s="31"/>
      <c r="I75" s="31"/>
      <c r="J75" s="31"/>
    </row>
    <row r="76" spans="1:10" ht="20.100000000000001" customHeight="1">
      <c r="A76" s="380"/>
      <c r="B76" s="31"/>
      <c r="C76" s="31"/>
      <c r="D76" s="31"/>
      <c r="E76" s="31"/>
      <c r="F76" s="31"/>
      <c r="G76" s="31"/>
      <c r="H76" s="31"/>
      <c r="I76" s="31"/>
      <c r="J76" s="31"/>
    </row>
    <row r="77" spans="1:10" ht="20.100000000000001" customHeight="1">
      <c r="A77" s="380"/>
      <c r="B77" s="31"/>
      <c r="C77" s="31"/>
      <c r="D77" s="31"/>
      <c r="E77" s="31"/>
      <c r="F77" s="31"/>
      <c r="G77" s="31"/>
      <c r="H77" s="31"/>
      <c r="I77" s="31"/>
      <c r="J77" s="31"/>
    </row>
    <row r="78" spans="1:10" ht="20.100000000000001" customHeight="1">
      <c r="A78" s="380"/>
      <c r="B78" s="31"/>
      <c r="C78" s="31"/>
      <c r="D78" s="31"/>
      <c r="E78" s="31"/>
      <c r="F78" s="31"/>
      <c r="G78" s="31"/>
      <c r="H78" s="31"/>
      <c r="I78" s="31"/>
      <c r="J78" s="31"/>
    </row>
    <row r="79" spans="1:10" ht="20.100000000000001" customHeight="1">
      <c r="A79" s="380"/>
      <c r="B79" s="31"/>
      <c r="C79" s="31"/>
      <c r="D79" s="31"/>
      <c r="E79" s="31"/>
      <c r="F79" s="31"/>
      <c r="G79" s="31"/>
      <c r="H79" s="31"/>
      <c r="I79" s="31"/>
      <c r="J79" s="31"/>
    </row>
    <row r="80" spans="1:10" ht="20.100000000000001" customHeight="1">
      <c r="A80" s="380"/>
      <c r="B80" s="31"/>
      <c r="C80" s="31"/>
      <c r="D80" s="31"/>
      <c r="E80" s="31"/>
      <c r="F80" s="31"/>
      <c r="G80" s="31"/>
      <c r="H80" s="31"/>
      <c r="I80" s="31"/>
      <c r="J80" s="31"/>
    </row>
    <row r="81" spans="1:10" ht="20.100000000000001" customHeight="1">
      <c r="A81" s="380"/>
      <c r="B81" s="31"/>
      <c r="C81" s="31"/>
      <c r="D81" s="31"/>
      <c r="E81" s="31"/>
      <c r="F81" s="31"/>
      <c r="G81" s="31"/>
      <c r="H81" s="31"/>
      <c r="I81" s="31"/>
      <c r="J81" s="31"/>
    </row>
    <row r="82" spans="1:10" ht="20.100000000000001" customHeight="1">
      <c r="A82" s="380"/>
      <c r="B82" s="31"/>
      <c r="C82" s="31"/>
      <c r="D82" s="31"/>
      <c r="E82" s="31"/>
      <c r="F82" s="31"/>
      <c r="G82" s="31"/>
      <c r="H82" s="31"/>
      <c r="I82" s="31"/>
      <c r="J82" s="31"/>
    </row>
    <row r="83" spans="1:10" ht="20.100000000000001" customHeight="1">
      <c r="A83" s="380"/>
      <c r="B83" s="31"/>
      <c r="C83" s="31"/>
      <c r="D83" s="31"/>
      <c r="E83" s="31"/>
      <c r="F83" s="31"/>
      <c r="G83" s="31"/>
      <c r="H83" s="31"/>
      <c r="I83" s="31"/>
      <c r="J83" s="31"/>
    </row>
    <row r="84" spans="1:10" ht="20.100000000000001" customHeight="1">
      <c r="A84" s="380"/>
      <c r="B84" s="31"/>
      <c r="C84" s="31"/>
      <c r="D84" s="31"/>
      <c r="E84" s="31"/>
      <c r="F84" s="31"/>
      <c r="G84" s="31"/>
      <c r="H84" s="31"/>
      <c r="I84" s="31"/>
      <c r="J84" s="31"/>
    </row>
    <row r="85" spans="1:10" ht="20.100000000000001" customHeight="1">
      <c r="A85" s="380"/>
      <c r="B85" s="31"/>
      <c r="C85" s="31"/>
      <c r="D85" s="31"/>
      <c r="E85" s="31"/>
      <c r="F85" s="31"/>
      <c r="G85" s="31"/>
      <c r="H85" s="31"/>
      <c r="I85" s="31"/>
      <c r="J85" s="31"/>
    </row>
    <row r="86" spans="1:10" ht="20.100000000000001" customHeight="1">
      <c r="A86" s="380"/>
      <c r="B86" s="31"/>
      <c r="C86" s="31"/>
      <c r="D86" s="31"/>
      <c r="E86" s="31"/>
      <c r="F86" s="31"/>
      <c r="G86" s="31"/>
      <c r="H86" s="31"/>
      <c r="I86" s="31"/>
      <c r="J86" s="31"/>
    </row>
    <row r="87" spans="1:10" ht="20.100000000000001" customHeight="1">
      <c r="A87" s="380"/>
      <c r="B87" s="31"/>
      <c r="C87" s="31"/>
      <c r="D87" s="31"/>
      <c r="E87" s="31"/>
      <c r="F87" s="31"/>
      <c r="G87" s="31"/>
      <c r="H87" s="31"/>
      <c r="I87" s="31"/>
      <c r="J87" s="31"/>
    </row>
    <row r="88" spans="1:10" ht="20.100000000000001" customHeight="1">
      <c r="A88" s="380"/>
      <c r="B88" s="31"/>
      <c r="C88" s="31"/>
      <c r="D88" s="31"/>
      <c r="E88" s="31"/>
      <c r="F88" s="31"/>
      <c r="G88" s="31"/>
      <c r="H88" s="31"/>
      <c r="I88" s="31"/>
      <c r="J88" s="31"/>
    </row>
    <row r="89" spans="1:10" ht="20.100000000000001" customHeight="1">
      <c r="A89" s="380"/>
      <c r="B89" s="31"/>
      <c r="C89" s="31"/>
      <c r="D89" s="31"/>
      <c r="E89" s="31"/>
      <c r="F89" s="31"/>
      <c r="G89" s="31"/>
      <c r="H89" s="31"/>
      <c r="I89" s="31"/>
      <c r="J89" s="31"/>
    </row>
    <row r="90" spans="1:10" ht="20.100000000000001" customHeight="1">
      <c r="A90" s="380"/>
      <c r="B90" s="31"/>
      <c r="C90" s="31"/>
      <c r="D90" s="31"/>
      <c r="E90" s="31"/>
      <c r="F90" s="31"/>
      <c r="G90" s="31"/>
      <c r="H90" s="31"/>
      <c r="I90" s="31"/>
      <c r="J90" s="31"/>
    </row>
    <row r="91" spans="1:10" ht="20.100000000000001" customHeight="1">
      <c r="A91" s="380"/>
      <c r="B91" s="31"/>
      <c r="C91" s="31"/>
      <c r="D91" s="31"/>
      <c r="E91" s="31"/>
      <c r="F91" s="31"/>
      <c r="G91" s="31"/>
      <c r="H91" s="31"/>
      <c r="I91" s="31"/>
      <c r="J91" s="31"/>
    </row>
    <row r="92" spans="1:10" ht="20.100000000000001" customHeight="1">
      <c r="A92" s="380"/>
      <c r="B92" s="31"/>
      <c r="C92" s="31"/>
      <c r="D92" s="31"/>
      <c r="E92" s="31"/>
      <c r="F92" s="31"/>
      <c r="G92" s="31"/>
      <c r="H92" s="31"/>
      <c r="I92" s="31"/>
      <c r="J92" s="31"/>
    </row>
    <row r="93" spans="1:10" ht="20.100000000000001" customHeight="1">
      <c r="A93" s="380"/>
      <c r="B93" s="31"/>
      <c r="C93" s="31"/>
      <c r="D93" s="31"/>
      <c r="E93" s="31"/>
      <c r="F93" s="31"/>
      <c r="G93" s="31"/>
      <c r="H93" s="31"/>
      <c r="I93" s="31"/>
      <c r="J93" s="31"/>
    </row>
    <row r="94" spans="1:10" ht="20.100000000000001" customHeight="1">
      <c r="A94" s="380"/>
      <c r="B94" s="31"/>
      <c r="C94" s="31"/>
      <c r="D94" s="31"/>
      <c r="E94" s="31"/>
      <c r="F94" s="31"/>
      <c r="G94" s="31"/>
      <c r="H94" s="31"/>
      <c r="I94" s="31"/>
      <c r="J94" s="31"/>
    </row>
    <row r="95" spans="1:10" ht="20.100000000000001" customHeight="1">
      <c r="A95" s="380"/>
      <c r="B95" s="31"/>
      <c r="C95" s="31"/>
      <c r="D95" s="31"/>
      <c r="E95" s="31"/>
      <c r="F95" s="31"/>
      <c r="G95" s="31"/>
      <c r="H95" s="31"/>
      <c r="I95" s="31"/>
      <c r="J95" s="31"/>
    </row>
    <row r="96" spans="1:10" ht="20.100000000000001" customHeight="1">
      <c r="A96" s="380"/>
      <c r="B96" s="31"/>
      <c r="C96" s="31"/>
      <c r="D96" s="31"/>
      <c r="E96" s="31"/>
      <c r="F96" s="31"/>
      <c r="G96" s="31"/>
      <c r="H96" s="31"/>
      <c r="I96" s="31"/>
      <c r="J96" s="31"/>
    </row>
    <row r="97" spans="1:10" ht="20.100000000000001" customHeight="1">
      <c r="A97" s="380"/>
      <c r="B97" s="31"/>
      <c r="C97" s="31"/>
      <c r="D97" s="31"/>
      <c r="E97" s="31"/>
      <c r="F97" s="31"/>
      <c r="G97" s="31"/>
      <c r="H97" s="31"/>
      <c r="I97" s="31"/>
      <c r="J97" s="31"/>
    </row>
    <row r="98" spans="1:10" ht="20.100000000000001" customHeight="1">
      <c r="A98" s="380"/>
      <c r="B98" s="31"/>
      <c r="C98" s="31"/>
      <c r="D98" s="31"/>
      <c r="E98" s="31"/>
      <c r="F98" s="31"/>
      <c r="G98" s="31"/>
      <c r="H98" s="31"/>
      <c r="I98" s="31"/>
      <c r="J98" s="31"/>
    </row>
    <row r="99" spans="1:10" ht="20.100000000000001" customHeight="1">
      <c r="A99" s="380"/>
      <c r="B99" s="31"/>
      <c r="C99" s="31"/>
      <c r="D99" s="31"/>
      <c r="E99" s="31"/>
      <c r="F99" s="31"/>
      <c r="G99" s="31"/>
      <c r="H99" s="31"/>
      <c r="I99" s="31"/>
      <c r="J99" s="31"/>
    </row>
    <row r="100" spans="1:10" ht="20.100000000000001" customHeight="1">
      <c r="A100" s="380"/>
      <c r="B100" s="31"/>
      <c r="C100" s="31"/>
      <c r="D100" s="31"/>
      <c r="E100" s="31"/>
      <c r="F100" s="31"/>
      <c r="G100" s="31"/>
      <c r="H100" s="31"/>
      <c r="I100" s="31"/>
      <c r="J100" s="31"/>
    </row>
    <row r="101" spans="1:10" ht="20.100000000000001" customHeight="1">
      <c r="A101" s="380"/>
      <c r="B101" s="31"/>
      <c r="C101" s="31"/>
      <c r="D101" s="31"/>
      <c r="E101" s="31"/>
      <c r="F101" s="31"/>
      <c r="G101" s="31"/>
      <c r="H101" s="31"/>
      <c r="I101" s="31"/>
      <c r="J101" s="31"/>
    </row>
    <row r="102" spans="1:10" ht="20.100000000000001" customHeight="1">
      <c r="A102" s="380"/>
      <c r="B102" s="31"/>
      <c r="C102" s="31"/>
      <c r="D102" s="31"/>
      <c r="E102" s="31"/>
      <c r="F102" s="31"/>
      <c r="G102" s="31"/>
      <c r="H102" s="31"/>
      <c r="I102" s="31"/>
      <c r="J102" s="31"/>
    </row>
    <row r="103" spans="1:10" ht="20.100000000000001" customHeight="1">
      <c r="A103" s="380"/>
      <c r="B103" s="31"/>
      <c r="C103" s="31"/>
      <c r="D103" s="31"/>
      <c r="E103" s="31"/>
      <c r="F103" s="31"/>
      <c r="G103" s="31"/>
      <c r="H103" s="31"/>
      <c r="I103" s="31"/>
      <c r="J103" s="31"/>
    </row>
    <row r="104" spans="1:10" ht="20.100000000000001" customHeight="1">
      <c r="A104" s="380"/>
      <c r="B104" s="31"/>
      <c r="C104" s="31"/>
      <c r="D104" s="31"/>
      <c r="E104" s="31"/>
      <c r="F104" s="31"/>
      <c r="G104" s="31"/>
      <c r="H104" s="31"/>
      <c r="I104" s="31"/>
      <c r="J104" s="31"/>
    </row>
    <row r="105" spans="1:10" ht="20.100000000000001" customHeight="1">
      <c r="A105" s="380"/>
      <c r="B105" s="31"/>
      <c r="C105" s="31"/>
      <c r="D105" s="31"/>
      <c r="E105" s="31"/>
      <c r="F105" s="31"/>
      <c r="G105" s="31"/>
      <c r="H105" s="31"/>
      <c r="I105" s="31"/>
      <c r="J105" s="31"/>
    </row>
    <row r="106" spans="1:10" ht="20.100000000000001" customHeight="1">
      <c r="A106" s="380"/>
      <c r="B106" s="31"/>
      <c r="C106" s="31"/>
      <c r="D106" s="31"/>
      <c r="E106" s="31"/>
      <c r="F106" s="31"/>
      <c r="G106" s="31"/>
      <c r="H106" s="31"/>
      <c r="I106" s="31"/>
      <c r="J106" s="31"/>
    </row>
    <row r="107" spans="1:10" ht="20.100000000000001" customHeight="1">
      <c r="A107" s="380"/>
      <c r="B107" s="31"/>
      <c r="C107" s="31"/>
      <c r="D107" s="31"/>
      <c r="E107" s="31"/>
      <c r="F107" s="31"/>
      <c r="G107" s="31"/>
      <c r="H107" s="31"/>
      <c r="I107" s="31"/>
      <c r="J107" s="31"/>
    </row>
    <row r="108" spans="1:10" ht="20.100000000000001" customHeight="1">
      <c r="A108" s="380"/>
      <c r="B108" s="31"/>
      <c r="C108" s="31"/>
      <c r="D108" s="31"/>
      <c r="E108" s="31"/>
      <c r="F108" s="31"/>
      <c r="G108" s="31"/>
      <c r="H108" s="31"/>
      <c r="I108" s="31"/>
      <c r="J108" s="31"/>
    </row>
  </sheetData>
  <sortState xmlns:xlrd2="http://schemas.microsoft.com/office/spreadsheetml/2017/richdata2" ref="A8">
    <sortCondition ref="A8"/>
  </sortState>
  <mergeCells count="10">
    <mergeCell ref="A1:J1"/>
    <mergeCell ref="B2:J2"/>
    <mergeCell ref="B3:J3"/>
    <mergeCell ref="B9:H9"/>
    <mergeCell ref="B13:H13"/>
    <mergeCell ref="B4:J4"/>
    <mergeCell ref="B5:H5"/>
    <mergeCell ref="B17:H17"/>
    <mergeCell ref="B21:H21"/>
    <mergeCell ref="B25:H25"/>
  </mergeCells>
  <phoneticPr fontId="44" type="noConversion"/>
  <dataValidations disablePrompts="1" count="1">
    <dataValidation type="list" errorStyle="warning" allowBlank="1" showInputMessage="1" showErrorMessage="1" error="Selecionar Referencial compatível" sqref="XEP1:XFD3" xr:uid="{00000000-0002-0000-0E00-000000000000}">
      <formula1>DADOS</formula1>
    </dataValidation>
  </dataValidations>
  <printOptions horizontalCentered="1"/>
  <pageMargins left="0.23622047244094491" right="0.23622047244094491" top="1.5354330708661419" bottom="0.55118110236220474" header="0.31496062992125984" footer="0.31496062992125984"/>
  <pageSetup paperSize="9" fitToHeight="0" orientation="portrait" r:id="rId1"/>
  <headerFooter scaleWithDoc="0" alignWithMargins="0">
    <oddHeader>&amp;C&amp;G</oddHeader>
    <oddFooter>&amp;C&amp;"Arial,Negrito"&amp;9PREFEITURA MUNICIPAL DE BAIXO GUANDU</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2">
    <tabColor theme="9" tint="-0.249977111117893"/>
    <pageSetUpPr fitToPage="1"/>
  </sheetPr>
  <dimension ref="A1:XEV50"/>
  <sheetViews>
    <sheetView showGridLines="0" view="pageBreakPreview" topLeftCell="A19" zoomScale="80" zoomScaleNormal="100" zoomScaleSheetLayoutView="80" zoomScalePageLayoutView="115" workbookViewId="0">
      <selection activeCell="I46" sqref="I46"/>
    </sheetView>
  </sheetViews>
  <sheetFormatPr defaultColWidth="0" defaultRowHeight="14.25"/>
  <cols>
    <col min="1" max="1" width="10.375" style="28" customWidth="1"/>
    <col min="2" max="2" width="9.375" style="27" customWidth="1"/>
    <col min="3" max="3" width="8.625" style="27" customWidth="1"/>
    <col min="4" max="4" width="37.375" style="27" bestFit="1" customWidth="1"/>
    <col min="5" max="5" width="8.625" style="28" customWidth="1"/>
    <col min="6" max="7" width="8.25" style="29" customWidth="1"/>
    <col min="8" max="8" width="8.625" style="30" customWidth="1"/>
    <col min="9" max="9" width="11.875" style="30" customWidth="1"/>
    <col min="10" max="10" width="0" style="26" hidden="1" customWidth="1"/>
    <col min="11" max="16384" width="9" style="26" hidden="1"/>
  </cols>
  <sheetData>
    <row r="1" spans="1:996 16376:16376" s="17" customFormat="1" ht="24.95" customHeight="1">
      <c r="A1" s="465" t="s">
        <v>13676</v>
      </c>
      <c r="B1" s="465"/>
      <c r="C1" s="465"/>
      <c r="D1" s="465"/>
      <c r="E1" s="465"/>
      <c r="F1" s="465"/>
      <c r="G1" s="465"/>
      <c r="H1" s="465"/>
      <c r="I1" s="465"/>
      <c r="J1" s="465"/>
      <c r="K1" s="465"/>
      <c r="L1" s="74"/>
      <c r="M1" s="16"/>
      <c r="N1" s="16"/>
      <c r="O1" s="16"/>
      <c r="P1" s="75"/>
      <c r="Q1" s="76"/>
      <c r="R1" s="77"/>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c r="ALD1" s="16"/>
      <c r="ALE1" s="16"/>
      <c r="ALF1" s="16"/>
      <c r="ALG1" s="16"/>
      <c r="ALH1" s="21"/>
      <c r="XEV1" s="17" t="s">
        <v>545</v>
      </c>
    </row>
    <row r="2" spans="1:996 16376:16376" s="17" customFormat="1" ht="20.100000000000001" customHeight="1">
      <c r="A2" s="69" t="str">
        <f>ORCAMENTO!B2</f>
        <v>OBRA:</v>
      </c>
      <c r="B2" s="480" t="str">
        <f>ORCAMENTO!C2</f>
        <v>INSTALAÇÕES ELÉTRICAS PARA UNIDADES ESPORTIVAS NA SEDE DO MUNICÍPIO DE BAIXO GUANDU</v>
      </c>
      <c r="C2" s="481"/>
      <c r="D2" s="481"/>
      <c r="E2" s="481"/>
      <c r="F2" s="481"/>
      <c r="G2" s="481"/>
      <c r="H2" s="481"/>
      <c r="I2" s="481"/>
      <c r="J2" s="78"/>
      <c r="K2" s="78"/>
      <c r="L2" s="74"/>
      <c r="M2" s="16"/>
      <c r="N2" s="16"/>
      <c r="O2" s="16"/>
      <c r="P2" s="75"/>
      <c r="Q2" s="76"/>
      <c r="R2" s="77"/>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21"/>
      <c r="XEV2" s="17" t="s">
        <v>23</v>
      </c>
    </row>
    <row r="3" spans="1:996 16376:16376" s="17" customFormat="1" ht="20.100000000000001" customHeight="1">
      <c r="A3" s="69" t="str">
        <f>ORCAMENTO!B3</f>
        <v>LOCAL:</v>
      </c>
      <c r="B3" s="479" t="str">
        <f>ORCAMENTO!C3</f>
        <v>CAMPO DE MASCARENHAS, BAIXO GUANDU/ES</v>
      </c>
      <c r="C3" s="479"/>
      <c r="D3" s="479"/>
      <c r="E3" s="479"/>
      <c r="F3" s="479"/>
      <c r="G3" s="479"/>
      <c r="H3" s="479"/>
      <c r="I3" s="479"/>
      <c r="J3" s="79"/>
      <c r="K3" s="79"/>
      <c r="L3" s="74"/>
      <c r="M3" s="16"/>
      <c r="N3" s="16"/>
      <c r="O3" s="16"/>
      <c r="P3" s="75"/>
      <c r="Q3" s="76"/>
      <c r="R3" s="77"/>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21"/>
      <c r="XEV3" s="17" t="s">
        <v>1464</v>
      </c>
    </row>
    <row r="4" spans="1:996 16376:16376" s="17" customFormat="1">
      <c r="A4" s="238"/>
      <c r="B4" s="239"/>
      <c r="C4" s="239"/>
      <c r="D4" s="239"/>
      <c r="E4" s="239"/>
      <c r="F4" s="239"/>
      <c r="G4" s="239"/>
      <c r="H4" s="239"/>
      <c r="I4" s="239"/>
      <c r="J4" s="79"/>
      <c r="K4" s="79"/>
      <c r="L4" s="74"/>
      <c r="M4" s="16"/>
      <c r="N4" s="16"/>
      <c r="O4" s="16"/>
      <c r="P4" s="75"/>
      <c r="Q4" s="76"/>
      <c r="R4" s="77"/>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c r="OY4" s="16"/>
      <c r="OZ4" s="16"/>
      <c r="PA4" s="16"/>
      <c r="PB4" s="16"/>
      <c r="PC4" s="16"/>
      <c r="PD4" s="16"/>
      <c r="PE4" s="16"/>
      <c r="PF4" s="16"/>
      <c r="PG4" s="16"/>
      <c r="PH4" s="16"/>
      <c r="PI4" s="16"/>
      <c r="PJ4" s="16"/>
      <c r="PK4" s="16"/>
      <c r="PL4" s="16"/>
      <c r="PM4" s="16"/>
      <c r="PN4" s="16"/>
      <c r="PO4" s="16"/>
      <c r="PP4" s="16"/>
      <c r="PQ4" s="16"/>
      <c r="PR4" s="16"/>
      <c r="PS4" s="16"/>
      <c r="PT4" s="16"/>
      <c r="PU4" s="16"/>
      <c r="PV4" s="16"/>
      <c r="PW4" s="16"/>
      <c r="PX4" s="16"/>
      <c r="PY4" s="16"/>
      <c r="PZ4" s="16"/>
      <c r="QA4" s="16"/>
      <c r="QB4" s="16"/>
      <c r="QC4" s="16"/>
      <c r="QD4" s="16"/>
      <c r="QE4" s="16"/>
      <c r="QF4" s="16"/>
      <c r="QG4" s="16"/>
      <c r="QH4" s="16"/>
      <c r="QI4" s="16"/>
      <c r="QJ4" s="16"/>
      <c r="QK4" s="16"/>
      <c r="QL4" s="16"/>
      <c r="QM4" s="16"/>
      <c r="QN4" s="16"/>
      <c r="QO4" s="16"/>
      <c r="QP4" s="16"/>
      <c r="QQ4" s="16"/>
      <c r="QR4" s="16"/>
      <c r="QS4" s="16"/>
      <c r="QT4" s="16"/>
      <c r="QU4" s="16"/>
      <c r="QV4" s="16"/>
      <c r="QW4" s="16"/>
      <c r="QX4" s="16"/>
      <c r="QY4" s="16"/>
      <c r="QZ4" s="16"/>
      <c r="RA4" s="16"/>
      <c r="RB4" s="16"/>
      <c r="RC4" s="16"/>
      <c r="RD4" s="16"/>
      <c r="RE4" s="16"/>
      <c r="RF4" s="16"/>
      <c r="RG4" s="16"/>
      <c r="RH4" s="16"/>
      <c r="RI4" s="16"/>
      <c r="RJ4" s="16"/>
      <c r="RK4" s="16"/>
      <c r="RL4" s="16"/>
      <c r="RM4" s="16"/>
      <c r="RN4" s="16"/>
      <c r="RO4" s="16"/>
      <c r="RP4" s="16"/>
      <c r="RQ4" s="16"/>
      <c r="RR4" s="16"/>
      <c r="RS4" s="16"/>
      <c r="RT4" s="16"/>
      <c r="RU4" s="16"/>
      <c r="RV4" s="16"/>
      <c r="RW4" s="16"/>
      <c r="RX4" s="16"/>
      <c r="RY4" s="16"/>
      <c r="RZ4" s="16"/>
      <c r="SA4" s="16"/>
      <c r="SB4" s="16"/>
      <c r="SC4" s="16"/>
      <c r="SD4" s="16"/>
      <c r="SE4" s="16"/>
      <c r="SF4" s="16"/>
      <c r="SG4" s="16"/>
      <c r="SH4" s="16"/>
      <c r="SI4" s="16"/>
      <c r="SJ4" s="16"/>
      <c r="SK4" s="16"/>
      <c r="SL4" s="16"/>
      <c r="SM4" s="16"/>
      <c r="SN4" s="16"/>
      <c r="SO4" s="16"/>
      <c r="SP4" s="16"/>
      <c r="SQ4" s="16"/>
      <c r="SR4" s="16"/>
      <c r="SS4" s="16"/>
      <c r="ST4" s="16"/>
      <c r="SU4" s="16"/>
      <c r="SV4" s="16"/>
      <c r="SW4" s="16"/>
      <c r="SX4" s="16"/>
      <c r="SY4" s="16"/>
      <c r="SZ4" s="16"/>
      <c r="TA4" s="16"/>
      <c r="TB4" s="16"/>
      <c r="TC4" s="16"/>
      <c r="TD4" s="16"/>
      <c r="TE4" s="16"/>
      <c r="TF4" s="16"/>
      <c r="TG4" s="16"/>
      <c r="TH4" s="16"/>
      <c r="TI4" s="16"/>
      <c r="TJ4" s="16"/>
      <c r="TK4" s="16"/>
      <c r="TL4" s="16"/>
      <c r="TM4" s="16"/>
      <c r="TN4" s="16"/>
      <c r="TO4" s="16"/>
      <c r="TP4" s="16"/>
      <c r="TQ4" s="16"/>
      <c r="TR4" s="16"/>
      <c r="TS4" s="16"/>
      <c r="TT4" s="16"/>
      <c r="TU4" s="16"/>
      <c r="TV4" s="16"/>
      <c r="TW4" s="16"/>
      <c r="TX4" s="16"/>
      <c r="TY4" s="16"/>
      <c r="TZ4" s="16"/>
      <c r="UA4" s="16"/>
      <c r="UB4" s="16"/>
      <c r="UC4" s="16"/>
      <c r="UD4" s="16"/>
      <c r="UE4" s="16"/>
      <c r="UF4" s="16"/>
      <c r="UG4" s="16"/>
      <c r="UH4" s="16"/>
      <c r="UI4" s="16"/>
      <c r="UJ4" s="16"/>
      <c r="UK4" s="16"/>
      <c r="UL4" s="16"/>
      <c r="UM4" s="16"/>
      <c r="UN4" s="16"/>
      <c r="UO4" s="16"/>
      <c r="UP4" s="16"/>
      <c r="UQ4" s="16"/>
      <c r="UR4" s="16"/>
      <c r="US4" s="16"/>
      <c r="UT4" s="16"/>
      <c r="UU4" s="16"/>
      <c r="UV4" s="16"/>
      <c r="UW4" s="16"/>
      <c r="UX4" s="16"/>
      <c r="UY4" s="16"/>
      <c r="UZ4" s="16"/>
      <c r="VA4" s="16"/>
      <c r="VB4" s="16"/>
      <c r="VC4" s="16"/>
      <c r="VD4" s="16"/>
      <c r="VE4" s="16"/>
      <c r="VF4" s="16"/>
      <c r="VG4" s="16"/>
      <c r="VH4" s="16"/>
      <c r="VI4" s="16"/>
      <c r="VJ4" s="16"/>
      <c r="VK4" s="16"/>
      <c r="VL4" s="16"/>
      <c r="VM4" s="16"/>
      <c r="VN4" s="16"/>
      <c r="VO4" s="16"/>
      <c r="VP4" s="16"/>
      <c r="VQ4" s="16"/>
      <c r="VR4" s="16"/>
      <c r="VS4" s="16"/>
      <c r="VT4" s="16"/>
      <c r="VU4" s="16"/>
      <c r="VV4" s="16"/>
      <c r="VW4" s="16"/>
      <c r="VX4" s="16"/>
      <c r="VY4" s="16"/>
      <c r="VZ4" s="16"/>
      <c r="WA4" s="16"/>
      <c r="WB4" s="16"/>
      <c r="WC4" s="16"/>
      <c r="WD4" s="16"/>
      <c r="WE4" s="16"/>
      <c r="WF4" s="16"/>
      <c r="WG4" s="16"/>
      <c r="WH4" s="16"/>
      <c r="WI4" s="16"/>
      <c r="WJ4" s="16"/>
      <c r="WK4" s="16"/>
      <c r="WL4" s="16"/>
      <c r="WM4" s="16"/>
      <c r="WN4" s="16"/>
      <c r="WO4" s="16"/>
      <c r="WP4" s="16"/>
      <c r="WQ4" s="16"/>
      <c r="WR4" s="16"/>
      <c r="WS4" s="16"/>
      <c r="WT4" s="16"/>
      <c r="WU4" s="16"/>
      <c r="WV4" s="16"/>
      <c r="WW4" s="16"/>
      <c r="WX4" s="16"/>
      <c r="WY4" s="16"/>
      <c r="WZ4" s="16"/>
      <c r="XA4" s="16"/>
      <c r="XB4" s="16"/>
      <c r="XC4" s="16"/>
      <c r="XD4" s="16"/>
      <c r="XE4" s="16"/>
      <c r="XF4" s="16"/>
      <c r="XG4" s="16"/>
      <c r="XH4" s="16"/>
      <c r="XI4" s="16"/>
      <c r="XJ4" s="16"/>
      <c r="XK4" s="16"/>
      <c r="XL4" s="16"/>
      <c r="XM4" s="16"/>
      <c r="XN4" s="16"/>
      <c r="XO4" s="16"/>
      <c r="XP4" s="16"/>
      <c r="XQ4" s="16"/>
      <c r="XR4" s="16"/>
      <c r="XS4" s="16"/>
      <c r="XT4" s="16"/>
      <c r="XU4" s="16"/>
      <c r="XV4" s="16"/>
      <c r="XW4" s="16"/>
      <c r="XX4" s="16"/>
      <c r="XY4" s="16"/>
      <c r="XZ4" s="16"/>
      <c r="YA4" s="16"/>
      <c r="YB4" s="16"/>
      <c r="YC4" s="16"/>
      <c r="YD4" s="16"/>
      <c r="YE4" s="16"/>
      <c r="YF4" s="16"/>
      <c r="YG4" s="16"/>
      <c r="YH4" s="16"/>
      <c r="YI4" s="16"/>
      <c r="YJ4" s="16"/>
      <c r="YK4" s="16"/>
      <c r="YL4" s="16"/>
      <c r="YM4" s="16"/>
      <c r="YN4" s="16"/>
      <c r="YO4" s="16"/>
      <c r="YP4" s="16"/>
      <c r="YQ4" s="16"/>
      <c r="YR4" s="16"/>
      <c r="YS4" s="16"/>
      <c r="YT4" s="16"/>
      <c r="YU4" s="16"/>
      <c r="YV4" s="16"/>
      <c r="YW4" s="16"/>
      <c r="YX4" s="16"/>
      <c r="YY4" s="16"/>
      <c r="YZ4" s="16"/>
      <c r="ZA4" s="16"/>
      <c r="ZB4" s="16"/>
      <c r="ZC4" s="16"/>
      <c r="ZD4" s="16"/>
      <c r="ZE4" s="16"/>
      <c r="ZF4" s="16"/>
      <c r="ZG4" s="16"/>
      <c r="ZH4" s="16"/>
      <c r="ZI4" s="16"/>
      <c r="ZJ4" s="16"/>
      <c r="ZK4" s="16"/>
      <c r="ZL4" s="16"/>
      <c r="ZM4" s="16"/>
      <c r="ZN4" s="16"/>
      <c r="ZO4" s="16"/>
      <c r="ZP4" s="16"/>
      <c r="ZQ4" s="16"/>
      <c r="ZR4" s="16"/>
      <c r="ZS4" s="16"/>
      <c r="ZT4" s="16"/>
      <c r="ZU4" s="16"/>
      <c r="ZV4" s="16"/>
      <c r="ZW4" s="16"/>
      <c r="ZX4" s="16"/>
      <c r="ZY4" s="16"/>
      <c r="ZZ4" s="16"/>
      <c r="AAA4" s="16"/>
      <c r="AAB4" s="16"/>
      <c r="AAC4" s="16"/>
      <c r="AAD4" s="16"/>
      <c r="AAE4" s="16"/>
      <c r="AAF4" s="16"/>
      <c r="AAG4" s="16"/>
      <c r="AAH4" s="16"/>
      <c r="AAI4" s="16"/>
      <c r="AAJ4" s="16"/>
      <c r="AAK4" s="16"/>
      <c r="AAL4" s="16"/>
      <c r="AAM4" s="16"/>
      <c r="AAN4" s="16"/>
      <c r="AAO4" s="16"/>
      <c r="AAP4" s="16"/>
      <c r="AAQ4" s="16"/>
      <c r="AAR4" s="16"/>
      <c r="AAS4" s="16"/>
      <c r="AAT4" s="16"/>
      <c r="AAU4" s="16"/>
      <c r="AAV4" s="16"/>
      <c r="AAW4" s="16"/>
      <c r="AAX4" s="16"/>
      <c r="AAY4" s="16"/>
      <c r="AAZ4" s="16"/>
      <c r="ABA4" s="16"/>
      <c r="ABB4" s="16"/>
      <c r="ABC4" s="16"/>
      <c r="ABD4" s="16"/>
      <c r="ABE4" s="16"/>
      <c r="ABF4" s="16"/>
      <c r="ABG4" s="16"/>
      <c r="ABH4" s="16"/>
      <c r="ABI4" s="16"/>
      <c r="ABJ4" s="16"/>
      <c r="ABK4" s="16"/>
      <c r="ABL4" s="16"/>
      <c r="ABM4" s="16"/>
      <c r="ABN4" s="16"/>
      <c r="ABO4" s="16"/>
      <c r="ABP4" s="16"/>
      <c r="ABQ4" s="16"/>
      <c r="ABR4" s="16"/>
      <c r="ABS4" s="16"/>
      <c r="ABT4" s="16"/>
      <c r="ABU4" s="16"/>
      <c r="ABV4" s="16"/>
      <c r="ABW4" s="16"/>
      <c r="ABX4" s="16"/>
      <c r="ABY4" s="16"/>
      <c r="ABZ4" s="16"/>
      <c r="ACA4" s="16"/>
      <c r="ACB4" s="16"/>
      <c r="ACC4" s="16"/>
      <c r="ACD4" s="16"/>
      <c r="ACE4" s="16"/>
      <c r="ACF4" s="16"/>
      <c r="ACG4" s="16"/>
      <c r="ACH4" s="16"/>
      <c r="ACI4" s="16"/>
      <c r="ACJ4" s="16"/>
      <c r="ACK4" s="16"/>
      <c r="ACL4" s="16"/>
      <c r="ACM4" s="16"/>
      <c r="ACN4" s="16"/>
      <c r="ACO4" s="16"/>
      <c r="ACP4" s="16"/>
      <c r="ACQ4" s="16"/>
      <c r="ACR4" s="16"/>
      <c r="ACS4" s="16"/>
      <c r="ACT4" s="16"/>
      <c r="ACU4" s="16"/>
      <c r="ACV4" s="16"/>
      <c r="ACW4" s="16"/>
      <c r="ACX4" s="16"/>
      <c r="ACY4" s="16"/>
      <c r="ACZ4" s="16"/>
      <c r="ADA4" s="16"/>
      <c r="ADB4" s="16"/>
      <c r="ADC4" s="16"/>
      <c r="ADD4" s="16"/>
      <c r="ADE4" s="16"/>
      <c r="ADF4" s="16"/>
      <c r="ADG4" s="16"/>
      <c r="ADH4" s="16"/>
      <c r="ADI4" s="16"/>
      <c r="ADJ4" s="16"/>
      <c r="ADK4" s="16"/>
      <c r="ADL4" s="16"/>
      <c r="ADM4" s="16"/>
      <c r="ADN4" s="16"/>
      <c r="ADO4" s="16"/>
      <c r="ADP4" s="16"/>
      <c r="ADQ4" s="16"/>
      <c r="ADR4" s="16"/>
      <c r="ADS4" s="16"/>
      <c r="ADT4" s="16"/>
      <c r="ADU4" s="16"/>
      <c r="ADV4" s="16"/>
      <c r="ADW4" s="16"/>
      <c r="ADX4" s="16"/>
      <c r="ADY4" s="16"/>
      <c r="ADZ4" s="16"/>
      <c r="AEA4" s="16"/>
      <c r="AEB4" s="16"/>
      <c r="AEC4" s="16"/>
      <c r="AED4" s="16"/>
      <c r="AEE4" s="16"/>
      <c r="AEF4" s="16"/>
      <c r="AEG4" s="16"/>
      <c r="AEH4" s="16"/>
      <c r="AEI4" s="16"/>
      <c r="AEJ4" s="16"/>
      <c r="AEK4" s="16"/>
      <c r="AEL4" s="16"/>
      <c r="AEM4" s="16"/>
      <c r="AEN4" s="16"/>
      <c r="AEO4" s="16"/>
      <c r="AEP4" s="16"/>
      <c r="AEQ4" s="16"/>
      <c r="AER4" s="16"/>
      <c r="AES4" s="16"/>
      <c r="AET4" s="16"/>
      <c r="AEU4" s="16"/>
      <c r="AEV4" s="16"/>
      <c r="AEW4" s="16"/>
      <c r="AEX4" s="16"/>
      <c r="AEY4" s="16"/>
      <c r="AEZ4" s="16"/>
      <c r="AFA4" s="16"/>
      <c r="AFB4" s="16"/>
      <c r="AFC4" s="16"/>
      <c r="AFD4" s="16"/>
      <c r="AFE4" s="16"/>
      <c r="AFF4" s="16"/>
      <c r="AFG4" s="16"/>
      <c r="AFH4" s="16"/>
      <c r="AFI4" s="16"/>
      <c r="AFJ4" s="16"/>
      <c r="AFK4" s="16"/>
      <c r="AFL4" s="16"/>
      <c r="AFM4" s="16"/>
      <c r="AFN4" s="16"/>
      <c r="AFO4" s="16"/>
      <c r="AFP4" s="16"/>
      <c r="AFQ4" s="16"/>
      <c r="AFR4" s="16"/>
      <c r="AFS4" s="16"/>
      <c r="AFT4" s="16"/>
      <c r="AFU4" s="16"/>
      <c r="AFV4" s="16"/>
      <c r="AFW4" s="16"/>
      <c r="AFX4" s="16"/>
      <c r="AFY4" s="16"/>
      <c r="AFZ4" s="16"/>
      <c r="AGA4" s="16"/>
      <c r="AGB4" s="16"/>
      <c r="AGC4" s="16"/>
      <c r="AGD4" s="16"/>
      <c r="AGE4" s="16"/>
      <c r="AGF4" s="16"/>
      <c r="AGG4" s="16"/>
      <c r="AGH4" s="16"/>
      <c r="AGI4" s="16"/>
      <c r="AGJ4" s="16"/>
      <c r="AGK4" s="16"/>
      <c r="AGL4" s="16"/>
      <c r="AGM4" s="16"/>
      <c r="AGN4" s="16"/>
      <c r="AGO4" s="16"/>
      <c r="AGP4" s="16"/>
      <c r="AGQ4" s="16"/>
      <c r="AGR4" s="16"/>
      <c r="AGS4" s="16"/>
      <c r="AGT4" s="16"/>
      <c r="AGU4" s="16"/>
      <c r="AGV4" s="16"/>
      <c r="AGW4" s="16"/>
      <c r="AGX4" s="16"/>
      <c r="AGY4" s="16"/>
      <c r="AGZ4" s="16"/>
      <c r="AHA4" s="16"/>
      <c r="AHB4" s="16"/>
      <c r="AHC4" s="16"/>
      <c r="AHD4" s="16"/>
      <c r="AHE4" s="16"/>
      <c r="AHF4" s="16"/>
      <c r="AHG4" s="16"/>
      <c r="AHH4" s="16"/>
      <c r="AHI4" s="16"/>
      <c r="AHJ4" s="16"/>
      <c r="AHK4" s="16"/>
      <c r="AHL4" s="16"/>
      <c r="AHM4" s="16"/>
      <c r="AHN4" s="16"/>
      <c r="AHO4" s="16"/>
      <c r="AHP4" s="16"/>
      <c r="AHQ4" s="16"/>
      <c r="AHR4" s="16"/>
      <c r="AHS4" s="16"/>
      <c r="AHT4" s="16"/>
      <c r="AHU4" s="16"/>
      <c r="AHV4" s="16"/>
      <c r="AHW4" s="16"/>
      <c r="AHX4" s="16"/>
      <c r="AHY4" s="16"/>
      <c r="AHZ4" s="16"/>
      <c r="AIA4" s="16"/>
      <c r="AIB4" s="16"/>
      <c r="AIC4" s="16"/>
      <c r="AID4" s="16"/>
      <c r="AIE4" s="16"/>
      <c r="AIF4" s="16"/>
      <c r="AIG4" s="16"/>
      <c r="AIH4" s="16"/>
      <c r="AII4" s="16"/>
      <c r="AIJ4" s="16"/>
      <c r="AIK4" s="16"/>
      <c r="AIL4" s="16"/>
      <c r="AIM4" s="16"/>
      <c r="AIN4" s="16"/>
      <c r="AIO4" s="16"/>
      <c r="AIP4" s="16"/>
      <c r="AIQ4" s="16"/>
      <c r="AIR4" s="16"/>
      <c r="AIS4" s="16"/>
      <c r="AIT4" s="16"/>
      <c r="AIU4" s="16"/>
      <c r="AIV4" s="16"/>
      <c r="AIW4" s="16"/>
      <c r="AIX4" s="16"/>
      <c r="AIY4" s="16"/>
      <c r="AIZ4" s="16"/>
      <c r="AJA4" s="16"/>
      <c r="AJB4" s="16"/>
      <c r="AJC4" s="16"/>
      <c r="AJD4" s="16"/>
      <c r="AJE4" s="16"/>
      <c r="AJF4" s="16"/>
      <c r="AJG4" s="16"/>
      <c r="AJH4" s="16"/>
      <c r="AJI4" s="16"/>
      <c r="AJJ4" s="16"/>
      <c r="AJK4" s="16"/>
      <c r="AJL4" s="16"/>
      <c r="AJM4" s="16"/>
      <c r="AJN4" s="16"/>
      <c r="AJO4" s="16"/>
      <c r="AJP4" s="16"/>
      <c r="AJQ4" s="16"/>
      <c r="AJR4" s="16"/>
      <c r="AJS4" s="16"/>
      <c r="AJT4" s="16"/>
      <c r="AJU4" s="16"/>
      <c r="AJV4" s="16"/>
      <c r="AJW4" s="16"/>
      <c r="AJX4" s="16"/>
      <c r="AJY4" s="16"/>
      <c r="AJZ4" s="16"/>
      <c r="AKA4" s="16"/>
      <c r="AKB4" s="16"/>
      <c r="AKC4" s="16"/>
      <c r="AKD4" s="16"/>
      <c r="AKE4" s="16"/>
      <c r="AKF4" s="16"/>
      <c r="AKG4" s="16"/>
      <c r="AKH4" s="16"/>
      <c r="AKI4" s="16"/>
      <c r="AKJ4" s="16"/>
      <c r="AKK4" s="16"/>
      <c r="AKL4" s="16"/>
      <c r="AKM4" s="16"/>
      <c r="AKN4" s="16"/>
      <c r="AKO4" s="16"/>
      <c r="AKP4" s="16"/>
      <c r="AKQ4" s="16"/>
      <c r="AKR4" s="16"/>
      <c r="AKS4" s="16"/>
      <c r="AKT4" s="16"/>
      <c r="AKU4" s="16"/>
      <c r="AKV4" s="16"/>
      <c r="AKW4" s="16"/>
      <c r="AKX4" s="16"/>
      <c r="AKY4" s="16"/>
      <c r="AKZ4" s="16"/>
      <c r="ALA4" s="16"/>
      <c r="ALB4" s="16"/>
      <c r="ALC4" s="16"/>
      <c r="ALD4" s="16"/>
      <c r="ALE4" s="16"/>
      <c r="ALF4" s="16"/>
      <c r="ALG4" s="16"/>
      <c r="ALH4" s="21"/>
    </row>
    <row r="5" spans="1:996 16376:16376">
      <c r="A5" s="233" t="s">
        <v>546</v>
      </c>
      <c r="B5" s="478" t="s">
        <v>550</v>
      </c>
      <c r="C5" s="478"/>
      <c r="D5" s="478"/>
      <c r="E5" s="478"/>
      <c r="F5" s="478"/>
      <c r="G5" s="478"/>
      <c r="H5" s="80" t="s">
        <v>0</v>
      </c>
      <c r="I5" s="81" t="s">
        <v>549</v>
      </c>
    </row>
    <row r="6" spans="1:996 16376:16376">
      <c r="A6" s="82">
        <v>1</v>
      </c>
      <c r="B6" s="477" t="s">
        <v>26393</v>
      </c>
      <c r="C6" s="477"/>
      <c r="D6" s="477"/>
      <c r="E6" s="477"/>
      <c r="F6" s="477"/>
      <c r="G6" s="477"/>
      <c r="H6" s="118" t="s">
        <v>26396</v>
      </c>
      <c r="I6" s="83">
        <f>SUM(I11+I7)</f>
        <v>24.14</v>
      </c>
    </row>
    <row r="7" spans="1:996 16376:16376">
      <c r="A7" s="476" t="s">
        <v>13663</v>
      </c>
      <c r="B7" s="476"/>
      <c r="C7" s="476"/>
      <c r="D7" s="476"/>
      <c r="E7" s="476"/>
      <c r="F7" s="476"/>
      <c r="G7" s="476"/>
      <c r="H7" s="88" t="s">
        <v>540</v>
      </c>
      <c r="I7" s="89">
        <f>SUBTOTAL(9,I9:I10)</f>
        <v>14.01</v>
      </c>
    </row>
    <row r="8" spans="1:996 16376:16376">
      <c r="A8" s="84" t="s">
        <v>551</v>
      </c>
      <c r="B8" s="84" t="s">
        <v>539</v>
      </c>
      <c r="C8" s="84" t="s">
        <v>19</v>
      </c>
      <c r="D8" s="84" t="s">
        <v>550</v>
      </c>
      <c r="E8" s="84" t="s">
        <v>20</v>
      </c>
      <c r="F8" s="85" t="s">
        <v>1598</v>
      </c>
      <c r="G8" s="85" t="s">
        <v>13664</v>
      </c>
      <c r="H8" s="86" t="s">
        <v>1599</v>
      </c>
      <c r="I8" s="86" t="s">
        <v>540</v>
      </c>
    </row>
    <row r="9" spans="1:996 16376:16376" ht="23.25" customHeight="1">
      <c r="A9" s="119" t="s">
        <v>13666</v>
      </c>
      <c r="B9" s="119" t="s">
        <v>545</v>
      </c>
      <c r="C9" s="316">
        <v>88264</v>
      </c>
      <c r="D9" s="72" t="str">
        <f>PROPER(IFERROR(
IF(C9="","",
IF(CONCATENATE($A9,$B9)="IDER",INDEX(IDER!$B:$B,MATCH($C9,IDER!$A:$A,0)),
IF(CONCATENATE($A9,$B9)="CDER",INDEX(DER!$B:$B,MATCH($C9,DER!$A:$A,0)),
IF(CONCATENATE($A9,$B9)="ISINAPI",INDEX(ISINAPI!$B:$B,MATCH($C9,ISINAPI!$A:$A,0)),
IF(CONCATENATE($A9,$B9)="CSINAPI",INDEX(CSINAPI!$B:$B,MATCH($C9,CSINAPI!$A:$A,0)),
IF(CONCATENATE($A9,$B9)="CCESAN",INDEX(CCESAN!$B:$B,MATCH($C9,CCESAN!$A:$A,0)),
IF(CONCATENATE($A9,$B9)="CSCORIO",INDEX(CSCORIO!$B:$B,MATCH($C9,CSCORIO!$A:$A,0)),
IF(CONCATENATE($A9,$B9)="MERC",INDEX(MERCADO!$B:$B,MATCH($C9,MERCADO!$A:$A,0)),
IF(CONCATENATE($A9,$B9)="CCOMP",INDEX(COMPOSICAO!$B:$B,MATCH($C9,COMPOSICAO!$A:$A,0)),""
))))))))),"*Verificar código*"))</f>
        <v>Eletricista Com Encargos Complementares</v>
      </c>
      <c r="E9" s="73" t="str">
        <f>LOWER(IFERROR(
IF(CONCATENATE($A9,$B9)="IDER",INDEX(IDER!$C:$C,MATCH($C9,IDER!$A:$A,0)),
IF(CONCATENATE($A9,$B9)="CDER",INDEX(DER!$C:$C,MATCH($C9,DER!$A:$A,0)),
IF(CONCATENATE($A9,$B9)="ISINAPI",INDEX(ISINAPI!$C:$C,MATCH($C9,ISINAPI!$A:$A,0)),
IF(CONCATENATE($A9,$B9)="CSINAPI",INDEX(CSINAPI!$C:$C,MATCH($C9,CSINAPI!$A:$A,0)),
IF(CONCATENATE($A9,$B9)="CCESAN",INDEX(CCESAN!$C:$C,MATCH($C9,CCESAN!$A:$A,0)),
IF(CONCATENATE($A9,$B9)="CSCORIO",INDEX(CSCORIO!$C:$C,MATCH($C9,CSCORIO!$A:$A,0)),
IF(CONCATENATE($A9,$B9)="MERC",INDEX(MERCADO!$D:$D,MATCH($C9,MERCADO!$A:$A,0)),
IF(CONCATENATE($A9,$B9)="CCOMP",INDEX(COMPOSICAO!$H:$H,MATCH($C9,COMPOSICAO!$A:$A,0)),""
)))))))),""))</f>
        <v>h</v>
      </c>
      <c r="F9" s="120">
        <v>0.1077</v>
      </c>
      <c r="G9" s="120"/>
      <c r="H9" s="90">
        <f>(IFERROR(
IF(CONCATENATE($A9,$B9)="IDER",INDEX(IDER!$D:$D,MATCH($C9,IDER!$A:$A,0)),
IF(CONCATENATE($A9,$B9)="CDER",INDEX(DER!$D:$D,MATCH($C9,DER!$A:$A,0)),
IF(CONCATENATE($A9,$B9)="ISINAPI",INDEX(ISINAPI!$D:$D,MATCH($C9,ISINAPI!$A:$A,0)),
IF(CONCATENATE($A9,$B9)="CSINAPI",INDEX(CSINAPI!$D:$D,MATCH($C9,CSINAPI!$A:$A,0)),
IF(CONCATENATE($A9,$B9)="CCESAN",INDEX(CCESAN!$D:$D,MATCH($C9,CCESAN!$A:$A,0)),
IF(CONCATENATE($A9,$B9)="CSCORIO",INDEX(CSCORIO!$D:$D,MATCH($C9,CSCORIO!$A:$A,0)),
IF(CONCATENATE($A9,$B9)="MERC",INDEX(MERCADO!$E:$E,MATCH($C9,MERCADO!$A:$A,0)),
IF(CONCATENATE($A9,$B9)="CCOMP",INDEX(COMPOSICAO!$I:$I,MATCH($C9,COMPOSICAO!$A:$A,0)),""
)))))))),""))</f>
        <v>44.2</v>
      </c>
      <c r="I9" s="87">
        <f>IFERROR(ROUND(H9*F9*(1+G9)*2.5727,2),"")</f>
        <v>12.25</v>
      </c>
    </row>
    <row r="10" spans="1:996 16376:16376">
      <c r="A10" s="119" t="s">
        <v>13666</v>
      </c>
      <c r="B10" s="119" t="s">
        <v>545</v>
      </c>
      <c r="C10" s="316">
        <v>88247</v>
      </c>
      <c r="D10" s="72" t="str">
        <f>PROPER(IFERROR(
IF(C10="","",
IF(CONCATENATE($A10,$B10)="IDER",INDEX(IDER!$B:$B,MATCH($C10,IDER!$A:$A,0)),
IF(CONCATENATE($A10,$B10)="CDER",INDEX(DER!$B:$B,MATCH($C10,DER!$A:$A,0)),
IF(CONCATENATE($A10,$B10)="ISINAPI",INDEX(ISINAPI!$B:$B,MATCH($C10,ISINAPI!$A:$A,0)),
IF(CONCATENATE($A10,$B10)="CSINAPI",INDEX(CSINAPI!$B:$B,MATCH($C10,CSINAPI!$A:$A,0)),
IF(CONCATENATE($A10,$B10)="CCESAN",INDEX(CCESAN!$B:$B,MATCH($C10,CCESAN!$A:$A,0)),
IF(CONCATENATE($A10,$B10)="CSCORIO",INDEX(CSCORIO!$B:$B,MATCH($C10,CSCORIO!$A:$A,0)),
IF(CONCATENATE($A10,$B10)="MERC",INDEX(MERCADO!$B:$B,MATCH($C10,MERCADO!$A:$A,0)),
IF(CONCATENATE($A10,$B10)="CCOMP",INDEX(COMPOSICAO!$B:$B,MATCH($C10,COMPOSICAO!$A:$A,0)),""
))))))))),"*Verificar código*"))</f>
        <v>Auxiliar De Eletricista Com Encargos Complementares</v>
      </c>
      <c r="E10" s="73" t="str">
        <f>LOWER(IFERROR(
IF(CONCATENATE($A10,$B10)="IDER",INDEX(IDER!$C:$C,MATCH($C10,IDER!$A:$A,0)),
IF(CONCATENATE($A10,$B10)="CDER",INDEX(DER!$C:$C,MATCH($C10,DER!$A:$A,0)),
IF(CONCATENATE($A10,$B10)="ISINAPI",INDEX(ISINAPI!$C:$C,MATCH($C10,ISINAPI!$A:$A,0)),
IF(CONCATENATE($A10,$B10)="CSINAPI",INDEX(CSINAPI!$C:$C,MATCH($C10,CSINAPI!$A:$A,0)),
IF(CONCATENATE($A10,$B10)="CCESAN",INDEX(CCESAN!$C:$C,MATCH($C10,CCESAN!$A:$A,0)),
IF(CONCATENATE($A10,$B10)="CSCORIO",INDEX(CSCORIO!$C:$C,MATCH($C10,CSCORIO!$A:$A,0)),
IF(CONCATENATE($A10,$B10)="MERC",INDEX(MERCADO!$D:$D,MATCH($C10,MERCADO!$A:$A,0)),
IF(CONCATENATE($A10,$B10)="CCOMP",INDEX(COMPOSICAO!$H:$H,MATCH($C10,COMPOSICAO!$A:$A,0)),""
)))))))),""))</f>
        <v>h</v>
      </c>
      <c r="F10" s="120">
        <v>2.154E-2</v>
      </c>
      <c r="G10" s="120"/>
      <c r="H10" s="90">
        <f>(IFERROR(
IF(CONCATENATE($A10,$B10)="IDER",INDEX(IDER!$D:$D,MATCH($C10,IDER!$A:$A,0)),
IF(CONCATENATE($A10,$B10)="CDER",INDEX(DER!$D:$D,MATCH($C10,DER!$A:$A,0)),
IF(CONCATENATE($A10,$B10)="ISINAPI",INDEX(ISINAPI!$D:$D,MATCH($C10,ISINAPI!$A:$A,0)),
IF(CONCATENATE($A10,$B10)="CSINAPI",INDEX(CSINAPI!$D:$D,MATCH($C10,CSINAPI!$A:$A,0)),
IF(CONCATENATE($A10,$B10)="CCESAN",INDEX(CCESAN!$D:$D,MATCH($C10,CCESAN!$A:$A,0)),
IF(CONCATENATE($A10,$B10)="CSCORIO",INDEX(CSCORIO!$D:$D,MATCH($C10,CSCORIO!$A:$A,0)),
IF(CONCATENATE($A10,$B10)="MERC",INDEX(MERCADO!$E:$E,MATCH($C10,MERCADO!$A:$A,0)),
IF(CONCATENATE($A10,$B10)="CCOMP",INDEX(COMPOSICAO!$I:$I,MATCH($C10,COMPOSICAO!$A:$A,0)),""
)))))))),""))</f>
        <v>31.67</v>
      </c>
      <c r="I10" s="87">
        <f>IFERROR(ROUND(H10*F10*(1+G10)*2.5727,2),"")</f>
        <v>1.76</v>
      </c>
    </row>
    <row r="11" spans="1:996 16376:16376" ht="14.25" customHeight="1">
      <c r="A11" s="476" t="s">
        <v>13665</v>
      </c>
      <c r="B11" s="476"/>
      <c r="C11" s="476"/>
      <c r="D11" s="476"/>
      <c r="E11" s="476"/>
      <c r="F11" s="476"/>
      <c r="G11" s="476"/>
      <c r="H11" s="88" t="s">
        <v>540</v>
      </c>
      <c r="I11" s="89">
        <f>SUM(I13:I13)</f>
        <v>10.130000000000001</v>
      </c>
    </row>
    <row r="12" spans="1:996 16376:16376">
      <c r="A12" s="84" t="s">
        <v>551</v>
      </c>
      <c r="B12" s="84" t="s">
        <v>539</v>
      </c>
      <c r="C12" s="84" t="s">
        <v>19</v>
      </c>
      <c r="D12" s="84" t="s">
        <v>550</v>
      </c>
      <c r="E12" s="84" t="s">
        <v>20</v>
      </c>
      <c r="F12" s="85" t="s">
        <v>1598</v>
      </c>
      <c r="G12" s="85" t="s">
        <v>13664</v>
      </c>
      <c r="H12" s="86" t="s">
        <v>1599</v>
      </c>
      <c r="I12" s="86" t="s">
        <v>540</v>
      </c>
    </row>
    <row r="13" spans="1:996 16376:16376">
      <c r="A13" s="119"/>
      <c r="B13" s="119" t="s">
        <v>547</v>
      </c>
      <c r="C13" s="119">
        <v>1</v>
      </c>
      <c r="D13" s="72" t="str">
        <f>PROPER(IFERROR(
IF(C13="","",
IF(CONCATENATE($A13,$B13)="IDER",INDEX(IDER!$B:$B,MATCH($C13,IDER!$A:$A,0)),
IF(CONCATENATE($A13,$B13)="CDER",INDEX(DER!$B:$B,MATCH($C13,DER!$A:$A,0)),
IF(CONCATENATE($A13,$B13)="ISINAPI",INDEX(ISINAPI!$B:$B,MATCH($C13,ISINAPI!$A:$A,0)),
IF(CONCATENATE($A13,$B13)="CSINAPI",INDEX(CSINAPI!$B:$B,MATCH($C13,CSINAPI!$A:$A,0)),
IF(CONCATENATE($A13,$B13)="CCESAN",INDEX(CCESAN!$B:$B,MATCH($C13,CCESAN!$A:$A,0)),
IF(CONCATENATE($A13,$B13)="CSCORIO",INDEX(CSCORIO!$B:$B,MATCH($C13,CSCORIO!$A:$A,0)),
IF(CONCATENATE($A13,$B13)="MERC",INDEX(MERCADO!$B:$B,MATCH($C13,MERCADO!$A:$A,0)),
IF(CONCATENATE($A13,$B13)="CCOMP",INDEX(COMPOSICAO!$B:$B,MATCH($C13,COMPOSICAO!$A:$A,0)),""
))))))))),"*Verificar código*"))</f>
        <v>Conector Perfurante Cdp 1,50 - 10Mm X 10-70 Mm</v>
      </c>
      <c r="E13" s="73" t="str">
        <f>LOWER(IFERROR(
IF(CONCATENATE($A13,$B13)="IDER",INDEX(IDER!$C:$C,MATCH($C13,IDER!$A:$A,0)),
IF(CONCATENATE($A13,$B13)="CDER",INDEX(DER!$C:$C,MATCH($C13,DER!$A:$A,0)),
IF(CONCATENATE($A13,$B13)="ISINAPI",INDEX(ISINAPI!$C:$C,MATCH($C13,ISINAPI!$A:$A,0)),
IF(CONCATENATE($A13,$B13)="CSINAPI",INDEX(CSINAPI!$C:$C,MATCH($C13,CSINAPI!$A:$A,0)),
IF(CONCATENATE($A13,$B13)="CCESAN",INDEX(CCESAN!$C:$C,MATCH($C13,CCESAN!$A:$A,0)),
IF(CONCATENATE($A13,$B13)="CSCORIO",INDEX(CSCORIO!$C:$C,MATCH($C13,CSCORIO!$A:$A,0)),
IF(CONCATENATE($A13,$B13)="MERC",INDEX(MERCADO!$D:$D,MATCH($C13,MERCADO!$A:$A,0)),
IF(CONCATENATE($A13,$B13)="CCOMP",INDEX(COMPOSICAO!$H:$H,MATCH($C13,COMPOSICAO!$A:$A,0)),""
)))))))),""))</f>
        <v>und</v>
      </c>
      <c r="F13" s="120">
        <v>1</v>
      </c>
      <c r="G13" s="120"/>
      <c r="H13" s="318">
        <f>(IFERROR(
IF(CONCATENATE($A13,$B13)="IDER",INDEX(IDER!$D:$D,MATCH($C13,IDER!$A:$A,0)),
IF(CONCATENATE($A13,$B13)="CDER",INDEX(DER!$D:$D,MATCH($C13,DER!$A:$A,0)),
IF(CONCATENATE($A13,$B13)="ISINAPI",INDEX(ISINAPI!$D:$D,MATCH($C13,ISINAPI!$A:$A,0)),
IF(CONCATENATE($A13,$B13)="CSINAPI",INDEX(CSINAPI!$D:$D,MATCH($C13,CSINAPI!$A:$A,0)),
IF(CONCATENATE($A13,$B13)="CCESAN",INDEX(CCESAN!$D:$D,MATCH($C13,CCESAN!$A:$A,0)),
IF(CONCATENATE($A13,$B13)="CSCORIO",INDEX(CSCORIO!$D:$D,MATCH($C13,CSCORIO!$A:$A,0)),
IF(CONCATENATE($A13,$B13)="MERC",INDEX(MERCADO!$E:$E,MATCH($C13,MERCADO!$A:$A,0)),
IF(CONCATENATE($A13,$B13)="CCOMP",INDEX(COMPOSICAO!$I:$I,MATCH($C13,COMPOSICAO!$A:$A,0)),""
)))))))),""))</f>
        <v>10.130000000000001</v>
      </c>
      <c r="I13" s="317">
        <f>IFERROR(ROUND(H13*F13*(1+G13),2),"")</f>
        <v>10.130000000000001</v>
      </c>
    </row>
    <row r="15" spans="1:996 16376:16376">
      <c r="A15" s="233" t="s">
        <v>546</v>
      </c>
      <c r="B15" s="478" t="s">
        <v>550</v>
      </c>
      <c r="C15" s="478"/>
      <c r="D15" s="478"/>
      <c r="E15" s="478"/>
      <c r="F15" s="478"/>
      <c r="G15" s="478"/>
      <c r="H15" s="80" t="s">
        <v>0</v>
      </c>
      <c r="I15" s="81" t="s">
        <v>549</v>
      </c>
    </row>
    <row r="16" spans="1:996 16376:16376">
      <c r="A16" s="82">
        <v>2</v>
      </c>
      <c r="B16" s="477" t="s">
        <v>26394</v>
      </c>
      <c r="C16" s="477"/>
      <c r="D16" s="477"/>
      <c r="E16" s="477"/>
      <c r="F16" s="477"/>
      <c r="G16" s="477"/>
      <c r="H16" s="118" t="s">
        <v>1623</v>
      </c>
      <c r="I16" s="83">
        <f>SUM(I21+I17)</f>
        <v>14.01</v>
      </c>
    </row>
    <row r="17" spans="1:9">
      <c r="A17" s="476" t="s">
        <v>13663</v>
      </c>
      <c r="B17" s="476"/>
      <c r="C17" s="476"/>
      <c r="D17" s="476"/>
      <c r="E17" s="476"/>
      <c r="F17" s="476"/>
      <c r="G17" s="476"/>
      <c r="H17" s="88" t="s">
        <v>540</v>
      </c>
      <c r="I17" s="89">
        <f>SUBTOTAL(9,I19:I20)</f>
        <v>14.01</v>
      </c>
    </row>
    <row r="18" spans="1:9">
      <c r="A18" s="84" t="s">
        <v>551</v>
      </c>
      <c r="B18" s="84" t="s">
        <v>539</v>
      </c>
      <c r="C18" s="84" t="s">
        <v>19</v>
      </c>
      <c r="D18" s="84" t="s">
        <v>550</v>
      </c>
      <c r="E18" s="84" t="s">
        <v>20</v>
      </c>
      <c r="F18" s="85" t="s">
        <v>1598</v>
      </c>
      <c r="G18" s="85" t="s">
        <v>13664</v>
      </c>
      <c r="H18" s="86" t="s">
        <v>1599</v>
      </c>
      <c r="I18" s="86" t="s">
        <v>540</v>
      </c>
    </row>
    <row r="19" spans="1:9" ht="23.25" customHeight="1">
      <c r="A19" s="119" t="s">
        <v>13666</v>
      </c>
      <c r="B19" s="119" t="s">
        <v>545</v>
      </c>
      <c r="C19" s="316">
        <v>88264</v>
      </c>
      <c r="D19" s="72" t="str">
        <f>PROPER(IFERROR(
IF(C19="","",
IF(CONCATENATE($A19,$B19)="IDER",INDEX(IDER!$B:$B,MATCH($C19,IDER!$A:$A,0)),
IF(CONCATENATE($A19,$B19)="CDER",INDEX(DER!$B:$B,MATCH($C19,DER!$A:$A,0)),
IF(CONCATENATE($A19,$B19)="ISINAPI",INDEX(ISINAPI!$B:$B,MATCH($C19,ISINAPI!$A:$A,0)),
IF(CONCATENATE($A19,$B19)="CSINAPI",INDEX(CSINAPI!$B:$B,MATCH($C19,CSINAPI!$A:$A,0)),
IF(CONCATENATE($A19,$B19)="CCESAN",INDEX(CCESAN!$B:$B,MATCH($C19,CCESAN!$A:$A,0)),
IF(CONCATENATE($A19,$B19)="CSCORIO",INDEX(CSCORIO!$B:$B,MATCH($C19,CSCORIO!$A:$A,0)),
IF(CONCATENATE($A19,$B19)="MERC",INDEX(MERCADO!$B:$B,MATCH($C19,MERCADO!$A:$A,0)),
IF(CONCATENATE($A19,$B19)="CCOMP",INDEX(COMPOSICAO!$B:$B,MATCH($C19,COMPOSICAO!$A:$A,0)),""
))))))))),"*Verificar código*"))</f>
        <v>Eletricista Com Encargos Complementares</v>
      </c>
      <c r="E19" s="73" t="str">
        <f>LOWER(IFERROR(
IF(CONCATENATE($A19,$B19)="IDER",INDEX(IDER!$C:$C,MATCH($C19,IDER!$A:$A,0)),
IF(CONCATENATE($A19,$B19)="CDER",INDEX(DER!$C:$C,MATCH($C19,DER!$A:$A,0)),
IF(CONCATENATE($A19,$B19)="ISINAPI",INDEX(ISINAPI!$C:$C,MATCH($C19,ISINAPI!$A:$A,0)),
IF(CONCATENATE($A19,$B19)="CSINAPI",INDEX(CSINAPI!$C:$C,MATCH($C19,CSINAPI!$A:$A,0)),
IF(CONCATENATE($A19,$B19)="CCESAN",INDEX(CCESAN!$C:$C,MATCH($C19,CCESAN!$A:$A,0)),
IF(CONCATENATE($A19,$B19)="CSCORIO",INDEX(CSCORIO!$C:$C,MATCH($C19,CSCORIO!$A:$A,0)),
IF(CONCATENATE($A19,$B19)="MERC",INDEX(MERCADO!$D:$D,MATCH($C19,MERCADO!$A:$A,0)),
IF(CONCATENATE($A19,$B19)="CCOMP",INDEX(COMPOSICAO!$H:$H,MATCH($C19,COMPOSICAO!$A:$A,0)),""
)))))))),""))</f>
        <v>h</v>
      </c>
      <c r="F19" s="120">
        <v>0.1077</v>
      </c>
      <c r="G19" s="120"/>
      <c r="H19" s="90">
        <f>(IFERROR(
IF(CONCATENATE($A19,$B19)="IDER",INDEX(IDER!$D:$D,MATCH($C19,IDER!$A:$A,0)),
IF(CONCATENATE($A19,$B19)="CDER",INDEX(DER!$D:$D,MATCH($C19,DER!$A:$A,0)),
IF(CONCATENATE($A19,$B19)="ISINAPI",INDEX(ISINAPI!$D:$D,MATCH($C19,ISINAPI!$A:$A,0)),
IF(CONCATENATE($A19,$B19)="CSINAPI",INDEX(CSINAPI!$D:$D,MATCH($C19,CSINAPI!$A:$A,0)),
IF(CONCATENATE($A19,$B19)="CCESAN",INDEX(CCESAN!$D:$D,MATCH($C19,CCESAN!$A:$A,0)),
IF(CONCATENATE($A19,$B19)="CSCORIO",INDEX(CSCORIO!$D:$D,MATCH($C19,CSCORIO!$A:$A,0)),
IF(CONCATENATE($A19,$B19)="MERC",INDEX(MERCADO!$E:$E,MATCH($C19,MERCADO!$A:$A,0)),
IF(CONCATENATE($A19,$B19)="CCOMP",INDEX(COMPOSICAO!$I:$I,MATCH($C19,COMPOSICAO!$A:$A,0)),""
)))))))),""))</f>
        <v>44.2</v>
      </c>
      <c r="I19" s="87">
        <f>IFERROR(ROUND(H19*F19*(1+G19)*2.5727,2),"")</f>
        <v>12.25</v>
      </c>
    </row>
    <row r="20" spans="1:9">
      <c r="A20" s="119" t="s">
        <v>13666</v>
      </c>
      <c r="B20" s="119" t="s">
        <v>545</v>
      </c>
      <c r="C20" s="316">
        <v>88247</v>
      </c>
      <c r="D20" s="72" t="str">
        <f>PROPER(IFERROR(
IF(C20="","",
IF(CONCATENATE($A20,$B20)="IDER",INDEX(IDER!$B:$B,MATCH($C20,IDER!$A:$A,0)),
IF(CONCATENATE($A20,$B20)="CDER",INDEX(DER!$B:$B,MATCH($C20,DER!$A:$A,0)),
IF(CONCATENATE($A20,$B20)="ISINAPI",INDEX(ISINAPI!$B:$B,MATCH($C20,ISINAPI!$A:$A,0)),
IF(CONCATENATE($A20,$B20)="CSINAPI",INDEX(CSINAPI!$B:$B,MATCH($C20,CSINAPI!$A:$A,0)),
IF(CONCATENATE($A20,$B20)="CCESAN",INDEX(CCESAN!$B:$B,MATCH($C20,CCESAN!$A:$A,0)),
IF(CONCATENATE($A20,$B20)="CSCORIO",INDEX(CSCORIO!$B:$B,MATCH($C20,CSCORIO!$A:$A,0)),
IF(CONCATENATE($A20,$B20)="MERC",INDEX(MERCADO!$B:$B,MATCH($C20,MERCADO!$A:$A,0)),
IF(CONCATENATE($A20,$B20)="CCOMP",INDEX(COMPOSICAO!$B:$B,MATCH($C20,COMPOSICAO!$A:$A,0)),""
))))))))),"*Verificar código*"))</f>
        <v>Auxiliar De Eletricista Com Encargos Complementares</v>
      </c>
      <c r="E20" s="73" t="str">
        <f>LOWER(IFERROR(
IF(CONCATENATE($A20,$B20)="IDER",INDEX(IDER!$C:$C,MATCH($C20,IDER!$A:$A,0)),
IF(CONCATENATE($A20,$B20)="CDER",INDEX(DER!$C:$C,MATCH($C20,DER!$A:$A,0)),
IF(CONCATENATE($A20,$B20)="ISINAPI",INDEX(ISINAPI!$C:$C,MATCH($C20,ISINAPI!$A:$A,0)),
IF(CONCATENATE($A20,$B20)="CSINAPI",INDEX(CSINAPI!$C:$C,MATCH($C20,CSINAPI!$A:$A,0)),
IF(CONCATENATE($A20,$B20)="CCESAN",INDEX(CCESAN!$C:$C,MATCH($C20,CCESAN!$A:$A,0)),
IF(CONCATENATE($A20,$B20)="CSCORIO",INDEX(CSCORIO!$C:$C,MATCH($C20,CSCORIO!$A:$A,0)),
IF(CONCATENATE($A20,$B20)="MERC",INDEX(MERCADO!$D:$D,MATCH($C20,MERCADO!$A:$A,0)),
IF(CONCATENATE($A20,$B20)="CCOMP",INDEX(COMPOSICAO!$H:$H,MATCH($C20,COMPOSICAO!$A:$A,0)),""
)))))))),""))</f>
        <v>h</v>
      </c>
      <c r="F20" s="120">
        <v>2.154E-2</v>
      </c>
      <c r="G20" s="120"/>
      <c r="H20" s="90">
        <f>(IFERROR(
IF(CONCATENATE($A20,$B20)="IDER",INDEX(IDER!$D:$D,MATCH($C20,IDER!$A:$A,0)),
IF(CONCATENATE($A20,$B20)="CDER",INDEX(DER!$D:$D,MATCH($C20,DER!$A:$A,0)),
IF(CONCATENATE($A20,$B20)="ISINAPI",INDEX(ISINAPI!$D:$D,MATCH($C20,ISINAPI!$A:$A,0)),
IF(CONCATENATE($A20,$B20)="CSINAPI",INDEX(CSINAPI!$D:$D,MATCH($C20,CSINAPI!$A:$A,0)),
IF(CONCATENATE($A20,$B20)="CCESAN",INDEX(CCESAN!$D:$D,MATCH($C20,CCESAN!$A:$A,0)),
IF(CONCATENATE($A20,$B20)="CSCORIO",INDEX(CSCORIO!$D:$D,MATCH($C20,CSCORIO!$A:$A,0)),
IF(CONCATENATE($A20,$B20)="MERC",INDEX(MERCADO!$E:$E,MATCH($C20,MERCADO!$A:$A,0)),
IF(CONCATENATE($A20,$B20)="CCOMP",INDEX(COMPOSICAO!$I:$I,MATCH($C20,COMPOSICAO!$A:$A,0)),""
)))))))),""))</f>
        <v>31.67</v>
      </c>
      <c r="I20" s="87">
        <f>IFERROR(ROUND(H20*F20*(1+G20)*2.5727,2),"")</f>
        <v>1.76</v>
      </c>
    </row>
    <row r="21" spans="1:9" ht="14.25" customHeight="1">
      <c r="A21" s="476" t="s">
        <v>13665</v>
      </c>
      <c r="B21" s="476"/>
      <c r="C21" s="476"/>
      <c r="D21" s="476"/>
      <c r="E21" s="476"/>
      <c r="F21" s="476"/>
      <c r="G21" s="476"/>
      <c r="H21" s="88" t="s">
        <v>540</v>
      </c>
      <c r="I21" s="89">
        <f>SUM(I23:I23)</f>
        <v>0</v>
      </c>
    </row>
    <row r="22" spans="1:9">
      <c r="A22" s="84" t="s">
        <v>551</v>
      </c>
      <c r="B22" s="84" t="s">
        <v>539</v>
      </c>
      <c r="C22" s="84" t="s">
        <v>19</v>
      </c>
      <c r="D22" s="84" t="s">
        <v>550</v>
      </c>
      <c r="E22" s="84" t="s">
        <v>20</v>
      </c>
      <c r="F22" s="85" t="s">
        <v>1598</v>
      </c>
      <c r="G22" s="85" t="s">
        <v>13664</v>
      </c>
      <c r="H22" s="86" t="s">
        <v>1599</v>
      </c>
      <c r="I22" s="86" t="s">
        <v>540</v>
      </c>
    </row>
    <row r="23" spans="1:9">
      <c r="A23" s="119" t="s">
        <v>13584</v>
      </c>
      <c r="B23" s="119" t="s">
        <v>547</v>
      </c>
      <c r="C23" s="119">
        <v>2</v>
      </c>
      <c r="D23" s="72" t="str">
        <f>PROPER(IFERROR(
IF(C23="","",
IF(CONCATENATE($A23,$B23)="IDER",INDEX(IDER!$B:$B,MATCH($C23,IDER!$A:$A,0)),
IF(CONCATENATE($A23,$B23)="CDER",INDEX(DER!$B:$B,MATCH($C23,DER!$A:$A,0)),
IF(CONCATENATE($A23,$B23)="ISINAPI",INDEX(ISINAPI!$B:$B,MATCH($C23,ISINAPI!$A:$A,0)),
IF(CONCATENATE($A23,$B23)="CSINAPI",INDEX(CSINAPI!$B:$B,MATCH($C23,CSINAPI!$A:$A,0)),
IF(CONCATENATE($A23,$B23)="CCESAN",INDEX(CCESAN!$B:$B,MATCH($C23,CCESAN!$A:$A,0)),
IF(CONCATENATE($A23,$B23)="CSCORIO",INDEX(CSCORIO!$B:$B,MATCH($C23,CSCORIO!$A:$A,0)),
IF(CONCATENATE($A23,$B23)="MERC",INDEX(MERCADO!$B:$B,MATCH($C23,MERCADO!$A:$A,0)),
IF(CONCATENATE($A23,$B23)="CCOMP",INDEX(COMPOSICAO!$B:$B,MATCH($C23,COMPOSICAO!$A:$A,0)),""
))))))))),"*Verificar código*"))</f>
        <v/>
      </c>
      <c r="E23" s="73" t="str">
        <f>LOWER(IFERROR(
IF(CONCATENATE($A23,$B23)="IDER",INDEX(IDER!$C:$C,MATCH($C23,IDER!$A:$A,0)),
IF(CONCATENATE($A23,$B23)="CDER",INDEX(DER!$C:$C,MATCH($C23,DER!$A:$A,0)),
IF(CONCATENATE($A23,$B23)="ISINAPI",INDEX(ISINAPI!$C:$C,MATCH($C23,ISINAPI!$A:$A,0)),
IF(CONCATENATE($A23,$B23)="CSINAPI",INDEX(CSINAPI!$C:$C,MATCH($C23,CSINAPI!$A:$A,0)),
IF(CONCATENATE($A23,$B23)="CCESAN",INDEX(CCESAN!$C:$C,MATCH($C23,CCESAN!$A:$A,0)),
IF(CONCATENATE($A23,$B23)="CSCORIO",INDEX(CSCORIO!$C:$C,MATCH($C23,CSCORIO!$A:$A,0)),
IF(CONCATENATE($A23,$B23)="MERC",INDEX(MERCADO!$D:$D,MATCH($C23,MERCADO!$A:$A,0)),
IF(CONCATENATE($A23,$B23)="CCOMP",INDEX(COMPOSICAO!$H:$H,MATCH($C23,COMPOSICAO!$A:$A,0)),""
)))))))),""))</f>
        <v/>
      </c>
      <c r="F23" s="120">
        <v>1</v>
      </c>
      <c r="G23" s="120"/>
      <c r="H23" s="318" t="str">
        <f>(IFERROR(
IF(CONCATENATE($A23,$B23)="IDER",INDEX(IDER!$D:$D,MATCH($C23,IDER!$A:$A,0)),
IF(CONCATENATE($A23,$B23)="CDER",INDEX(DER!$D:$D,MATCH($C23,DER!$A:$A,0)),
IF(CONCATENATE($A23,$B23)="ISINAPI",INDEX(ISINAPI!$D:$D,MATCH($C23,ISINAPI!$A:$A,0)),
IF(CONCATENATE($A23,$B23)="CSINAPI",INDEX(CSINAPI!$D:$D,MATCH($C23,CSINAPI!$A:$A,0)),
IF(CONCATENATE($A23,$B23)="CCESAN",INDEX(CCESAN!$D:$D,MATCH($C23,CCESAN!$A:$A,0)),
IF(CONCATENATE($A23,$B23)="CSCORIO",INDEX(CSCORIO!$D:$D,MATCH($C23,CSCORIO!$A:$A,0)),
IF(CONCATENATE($A23,$B23)="MERC",INDEX(MERCADO!$E:$E,MATCH($C23,MERCADO!$A:$A,0)),
IF(CONCATENATE($A23,$B23)="CCOMP",INDEX(COMPOSICAO!$I:$I,MATCH($C23,COMPOSICAO!$A:$A,0)),""
)))))))),""))</f>
        <v/>
      </c>
      <c r="I23" s="317" t="str">
        <f>IFERROR(ROUND(H23*F23*(1+G23),2),"")</f>
        <v/>
      </c>
    </row>
    <row r="25" spans="1:9">
      <c r="A25" s="233" t="s">
        <v>546</v>
      </c>
      <c r="B25" s="478" t="s">
        <v>550</v>
      </c>
      <c r="C25" s="478"/>
      <c r="D25" s="478"/>
      <c r="E25" s="478"/>
      <c r="F25" s="478"/>
      <c r="G25" s="478"/>
      <c r="H25" s="80" t="s">
        <v>0</v>
      </c>
      <c r="I25" s="81" t="s">
        <v>549</v>
      </c>
    </row>
    <row r="26" spans="1:9">
      <c r="A26" s="82">
        <v>3</v>
      </c>
      <c r="B26" s="477" t="s">
        <v>26395</v>
      </c>
      <c r="C26" s="477"/>
      <c r="D26" s="477"/>
      <c r="E26" s="477"/>
      <c r="F26" s="477"/>
      <c r="G26" s="477"/>
      <c r="H26" s="118" t="s">
        <v>27</v>
      </c>
      <c r="I26" s="83">
        <f>SUM(I31+I27)</f>
        <v>19.11</v>
      </c>
    </row>
    <row r="27" spans="1:9">
      <c r="A27" s="476" t="s">
        <v>13663</v>
      </c>
      <c r="B27" s="476"/>
      <c r="C27" s="476"/>
      <c r="D27" s="476"/>
      <c r="E27" s="476"/>
      <c r="F27" s="476"/>
      <c r="G27" s="476"/>
      <c r="H27" s="88" t="s">
        <v>540</v>
      </c>
      <c r="I27" s="89">
        <f>SUBTOTAL(9,I29:I30)</f>
        <v>15.44</v>
      </c>
    </row>
    <row r="28" spans="1:9">
      <c r="A28" s="84" t="s">
        <v>551</v>
      </c>
      <c r="B28" s="84" t="s">
        <v>539</v>
      </c>
      <c r="C28" s="84" t="s">
        <v>19</v>
      </c>
      <c r="D28" s="84" t="s">
        <v>550</v>
      </c>
      <c r="E28" s="84" t="s">
        <v>20</v>
      </c>
      <c r="F28" s="85" t="s">
        <v>1598</v>
      </c>
      <c r="G28" s="85" t="s">
        <v>13664</v>
      </c>
      <c r="H28" s="86" t="s">
        <v>1599</v>
      </c>
      <c r="I28" s="86" t="s">
        <v>540</v>
      </c>
    </row>
    <row r="29" spans="1:9" ht="23.25" customHeight="1">
      <c r="A29" s="119" t="s">
        <v>13666</v>
      </c>
      <c r="B29" s="119" t="s">
        <v>545</v>
      </c>
      <c r="C29" s="316">
        <v>88264</v>
      </c>
      <c r="D29" s="72" t="str">
        <f>PROPER(IFERROR(
IF(C29="","",
IF(CONCATENATE($A29,$B29)="IDER",INDEX(IDER!$B:$B,MATCH($C29,IDER!$A:$A,0)),
IF(CONCATENATE($A29,$B29)="CDER",INDEX(DER!$B:$B,MATCH($C29,DER!$A:$A,0)),
IF(CONCATENATE($A29,$B29)="ISINAPI",INDEX(ISINAPI!$B:$B,MATCH($C29,ISINAPI!$A:$A,0)),
IF(CONCATENATE($A29,$B29)="CSINAPI",INDEX(CSINAPI!$B:$B,MATCH($C29,CSINAPI!$A:$A,0)),
IF(CONCATENATE($A29,$B29)="CCESAN",INDEX(CCESAN!$B:$B,MATCH($C29,CCESAN!$A:$A,0)),
IF(CONCATENATE($A29,$B29)="CSCORIO",INDEX(CSCORIO!$B:$B,MATCH($C29,CSCORIO!$A:$A,0)),
IF(CONCATENATE($A29,$B29)="MERC",INDEX(MERCADO!$B:$B,MATCH($C29,MERCADO!$A:$A,0)),
IF(CONCATENATE($A29,$B29)="CCOMP",INDEX(COMPOSICAO!$B:$B,MATCH($C29,COMPOSICAO!$A:$A,0)),""
))))))))),"*Verificar código*"))</f>
        <v>Eletricista Com Encargos Complementares</v>
      </c>
      <c r="E29" s="73" t="str">
        <f>LOWER(IFERROR(
IF(CONCATENATE($A29,$B29)="IDER",INDEX(IDER!$C:$C,MATCH($C29,IDER!$A:$A,0)),
IF(CONCATENATE($A29,$B29)="CDER",INDEX(DER!$C:$C,MATCH($C29,DER!$A:$A,0)),
IF(CONCATENATE($A29,$B29)="ISINAPI",INDEX(ISINAPI!$C:$C,MATCH($C29,ISINAPI!$A:$A,0)),
IF(CONCATENATE($A29,$B29)="CSINAPI",INDEX(CSINAPI!$C:$C,MATCH($C29,CSINAPI!$A:$A,0)),
IF(CONCATENATE($A29,$B29)="CCESAN",INDEX(CCESAN!$C:$C,MATCH($C29,CCESAN!$A:$A,0)),
IF(CONCATENATE($A29,$B29)="CSCORIO",INDEX(CSCORIO!$C:$C,MATCH($C29,CSCORIO!$A:$A,0)),
IF(CONCATENATE($A29,$B29)="MERC",INDEX(MERCADO!$D:$D,MATCH($C29,MERCADO!$A:$A,0)),
IF(CONCATENATE($A29,$B29)="CCOMP",INDEX(COMPOSICAO!$H:$H,MATCH($C29,COMPOSICAO!$A:$A,0)),""
)))))))),""))</f>
        <v>h</v>
      </c>
      <c r="F29" s="120">
        <v>0.1</v>
      </c>
      <c r="G29" s="120"/>
      <c r="H29" s="90">
        <f>(IFERROR(
IF(CONCATENATE($A29,$B29)="IDER",INDEX(IDER!$D:$D,MATCH($C29,IDER!$A:$A,0)),
IF(CONCATENATE($A29,$B29)="CDER",INDEX(DER!$D:$D,MATCH($C29,DER!$A:$A,0)),
IF(CONCATENATE($A29,$B29)="ISINAPI",INDEX(ISINAPI!$D:$D,MATCH($C29,ISINAPI!$A:$A,0)),
IF(CONCATENATE($A29,$B29)="CSINAPI",INDEX(CSINAPI!$D:$D,MATCH($C29,CSINAPI!$A:$A,0)),
IF(CONCATENATE($A29,$B29)="CCESAN",INDEX(CCESAN!$D:$D,MATCH($C29,CCESAN!$A:$A,0)),
IF(CONCATENATE($A29,$B29)="CSCORIO",INDEX(CSCORIO!$D:$D,MATCH($C29,CSCORIO!$A:$A,0)),
IF(CONCATENATE($A29,$B29)="MERC",INDEX(MERCADO!$E:$E,MATCH($C29,MERCADO!$A:$A,0)),
IF(CONCATENATE($A29,$B29)="CCOMP",INDEX(COMPOSICAO!$I:$I,MATCH($C29,COMPOSICAO!$A:$A,0)),""
)))))))),""))</f>
        <v>44.2</v>
      </c>
      <c r="I29" s="87">
        <f>IFERROR(ROUND(H29*F29*(1+G29)*2.5727,2),"")</f>
        <v>11.37</v>
      </c>
    </row>
    <row r="30" spans="1:9">
      <c r="A30" s="119" t="s">
        <v>13666</v>
      </c>
      <c r="B30" s="119" t="s">
        <v>545</v>
      </c>
      <c r="C30" s="316">
        <v>88247</v>
      </c>
      <c r="D30" s="72" t="str">
        <f>PROPER(IFERROR(
IF(C30="","",
IF(CONCATENATE($A30,$B30)="IDER",INDEX(IDER!$B:$B,MATCH($C30,IDER!$A:$A,0)),
IF(CONCATENATE($A30,$B30)="CDER",INDEX(DER!$B:$B,MATCH($C30,DER!$A:$A,0)),
IF(CONCATENATE($A30,$B30)="ISINAPI",INDEX(ISINAPI!$B:$B,MATCH($C30,ISINAPI!$A:$A,0)),
IF(CONCATENATE($A30,$B30)="CSINAPI",INDEX(CSINAPI!$B:$B,MATCH($C30,CSINAPI!$A:$A,0)),
IF(CONCATENATE($A30,$B30)="CCESAN",INDEX(CCESAN!$B:$B,MATCH($C30,CCESAN!$A:$A,0)),
IF(CONCATENATE($A30,$B30)="CSCORIO",INDEX(CSCORIO!$B:$B,MATCH($C30,CSCORIO!$A:$A,0)),
IF(CONCATENATE($A30,$B30)="MERC",INDEX(MERCADO!$B:$B,MATCH($C30,MERCADO!$A:$A,0)),
IF(CONCATENATE($A30,$B30)="CCOMP",INDEX(COMPOSICAO!$B:$B,MATCH($C30,COMPOSICAO!$A:$A,0)),""
))))))))),"*Verificar código*"))</f>
        <v>Auxiliar De Eletricista Com Encargos Complementares</v>
      </c>
      <c r="E30" s="73" t="str">
        <f>LOWER(IFERROR(
IF(CONCATENATE($A30,$B30)="IDER",INDEX(IDER!$C:$C,MATCH($C30,IDER!$A:$A,0)),
IF(CONCATENATE($A30,$B30)="CDER",INDEX(DER!$C:$C,MATCH($C30,DER!$A:$A,0)),
IF(CONCATENATE($A30,$B30)="ISINAPI",INDEX(ISINAPI!$C:$C,MATCH($C30,ISINAPI!$A:$A,0)),
IF(CONCATENATE($A30,$B30)="CSINAPI",INDEX(CSINAPI!$C:$C,MATCH($C30,CSINAPI!$A:$A,0)),
IF(CONCATENATE($A30,$B30)="CCESAN",INDEX(CCESAN!$C:$C,MATCH($C30,CCESAN!$A:$A,0)),
IF(CONCATENATE($A30,$B30)="CSCORIO",INDEX(CSCORIO!$C:$C,MATCH($C30,CSCORIO!$A:$A,0)),
IF(CONCATENATE($A30,$B30)="MERC",INDEX(MERCADO!$D:$D,MATCH($C30,MERCADO!$A:$A,0)),
IF(CONCATENATE($A30,$B30)="CCOMP",INDEX(COMPOSICAO!$H:$H,MATCH($C30,COMPOSICAO!$A:$A,0)),""
)))))))),""))</f>
        <v>h</v>
      </c>
      <c r="F30" s="120">
        <v>0.05</v>
      </c>
      <c r="G30" s="120"/>
      <c r="H30" s="90">
        <f>(IFERROR(
IF(CONCATENATE($A30,$B30)="IDER",INDEX(IDER!$D:$D,MATCH($C30,IDER!$A:$A,0)),
IF(CONCATENATE($A30,$B30)="CDER",INDEX(DER!$D:$D,MATCH($C30,DER!$A:$A,0)),
IF(CONCATENATE($A30,$B30)="ISINAPI",INDEX(ISINAPI!$D:$D,MATCH($C30,ISINAPI!$A:$A,0)),
IF(CONCATENATE($A30,$B30)="CSINAPI",INDEX(CSINAPI!$D:$D,MATCH($C30,CSINAPI!$A:$A,0)),
IF(CONCATENATE($A30,$B30)="CCESAN",INDEX(CCESAN!$D:$D,MATCH($C30,CCESAN!$A:$A,0)),
IF(CONCATENATE($A30,$B30)="CSCORIO",INDEX(CSCORIO!$D:$D,MATCH($C30,CSCORIO!$A:$A,0)),
IF(CONCATENATE($A30,$B30)="MERC",INDEX(MERCADO!$E:$E,MATCH($C30,MERCADO!$A:$A,0)),
IF(CONCATENATE($A30,$B30)="CCOMP",INDEX(COMPOSICAO!$I:$I,MATCH($C30,COMPOSICAO!$A:$A,0)),""
)))))))),""))</f>
        <v>31.67</v>
      </c>
      <c r="I30" s="87">
        <f>IFERROR(ROUND(H30*F30*(1+G30)*2.5727,2),"")</f>
        <v>4.07</v>
      </c>
    </row>
    <row r="31" spans="1:9" ht="14.25" customHeight="1">
      <c r="A31" s="476" t="s">
        <v>13665</v>
      </c>
      <c r="B31" s="476"/>
      <c r="C31" s="476"/>
      <c r="D31" s="476"/>
      <c r="E31" s="476"/>
      <c r="F31" s="476"/>
      <c r="G31" s="476"/>
      <c r="H31" s="88" t="s">
        <v>540</v>
      </c>
      <c r="I31" s="89">
        <f>SUM(I33:I33)</f>
        <v>3.67</v>
      </c>
    </row>
    <row r="32" spans="1:9">
      <c r="A32" s="84" t="s">
        <v>551</v>
      </c>
      <c r="B32" s="84" t="s">
        <v>539</v>
      </c>
      <c r="C32" s="84" t="s">
        <v>19</v>
      </c>
      <c r="D32" s="84" t="s">
        <v>550</v>
      </c>
      <c r="E32" s="84" t="s">
        <v>20</v>
      </c>
      <c r="F32" s="85" t="s">
        <v>1598</v>
      </c>
      <c r="G32" s="85" t="s">
        <v>13664</v>
      </c>
      <c r="H32" s="86" t="s">
        <v>1599</v>
      </c>
      <c r="I32" s="86" t="s">
        <v>540</v>
      </c>
    </row>
    <row r="33" spans="1:9" ht="22.5">
      <c r="A33" s="119" t="s">
        <v>13584</v>
      </c>
      <c r="B33" s="119" t="s">
        <v>545</v>
      </c>
      <c r="C33" s="119">
        <v>404</v>
      </c>
      <c r="D33" s="72" t="str">
        <f>PROPER(IFERROR(
IF(C33="","",
IF(CONCATENATE($A33,$B33)="IDER",INDEX(IDER!$B:$B,MATCH($C33,IDER!$A:$A,0)),
IF(CONCATENATE($A33,$B33)="CDER",INDEX(DER!$B:$B,MATCH($C33,DER!$A:$A,0)),
IF(CONCATENATE($A33,$B33)="ISINAPI",INDEX(ISINAPI!$B:$B,MATCH($C33,ISINAPI!$A:$A,0)),
IF(CONCATENATE($A33,$B33)="CSINAPI",INDEX(CSINAPI!$B:$B,MATCH($C33,CSINAPI!$A:$A,0)),
IF(CONCATENATE($A33,$B33)="CCESAN",INDEX(CCESAN!$B:$B,MATCH($C33,CCESAN!$A:$A,0)),
IF(CONCATENATE($A33,$B33)="CSCORIO",INDEX(CSCORIO!$B:$B,MATCH($C33,CSCORIO!$A:$A,0)),
IF(CONCATENATE($A33,$B33)="MERC",INDEX(MERCADO!$B:$B,MATCH($C33,MERCADO!$A:$A,0)),
IF(CONCATENATE($A33,$B33)="CCOMP",INDEX(COMPOSICAO!$B:$B,MATCH($C33,COMPOSICAO!$A:$A,0)),""
))))))))),"*Verificar código*"))</f>
        <v>Fita Isolante De Borracha Autofusao, Uso Ate 69 Kv (Alta Tensao), Largura De 19 Mm</v>
      </c>
      <c r="E33" s="73" t="str">
        <f>LOWER(IFERROR(
IF(CONCATENATE($A33,$B33)="IDER",INDEX(IDER!$C:$C,MATCH($C33,IDER!$A:$A,0)),
IF(CONCATENATE($A33,$B33)="CDER",INDEX(DER!$C:$C,MATCH($C33,DER!$A:$A,0)),
IF(CONCATENATE($A33,$B33)="ISINAPI",INDEX(ISINAPI!$C:$C,MATCH($C33,ISINAPI!$A:$A,0)),
IF(CONCATENATE($A33,$B33)="CSINAPI",INDEX(CSINAPI!$C:$C,MATCH($C33,CSINAPI!$A:$A,0)),
IF(CONCATENATE($A33,$B33)="CCESAN",INDEX(CCESAN!$C:$C,MATCH($C33,CCESAN!$A:$A,0)),
IF(CONCATENATE($A33,$B33)="CSCORIO",INDEX(CSCORIO!$C:$C,MATCH($C33,CSCORIO!$A:$A,0)),
IF(CONCATENATE($A33,$B33)="MERC",INDEX(MERCADO!$D:$D,MATCH($C33,MERCADO!$A:$A,0)),
IF(CONCATENATE($A33,$B33)="CCOMP",INDEX(COMPOSICAO!$H:$H,MATCH($C33,COMPOSICAO!$A:$A,0)),""
)))))))),""))</f>
        <v>m</v>
      </c>
      <c r="F33" s="120">
        <v>1</v>
      </c>
      <c r="G33" s="120"/>
      <c r="H33" s="318">
        <f>(IFERROR(
IF(CONCATENATE($A33,$B33)="IDER",INDEX(IDER!$D:$D,MATCH($C33,IDER!$A:$A,0)),
IF(CONCATENATE($A33,$B33)="CDER",INDEX(DER!$D:$D,MATCH($C33,DER!$A:$A,0)),
IF(CONCATENATE($A33,$B33)="ISINAPI",INDEX(ISINAPI!$D:$D,MATCH($C33,ISINAPI!$A:$A,0)),
IF(CONCATENATE($A33,$B33)="CSINAPI",INDEX(CSINAPI!$D:$D,MATCH($C33,CSINAPI!$A:$A,0)),
IF(CONCATENATE($A33,$B33)="CCESAN",INDEX(CCESAN!$D:$D,MATCH($C33,CCESAN!$A:$A,0)),
IF(CONCATENATE($A33,$B33)="CSCORIO",INDEX(CSCORIO!$D:$D,MATCH($C33,CSCORIO!$A:$A,0)),
IF(CONCATENATE($A33,$B33)="MERC",INDEX(MERCADO!$E:$E,MATCH($C33,MERCADO!$A:$A,0)),
IF(CONCATENATE($A33,$B33)="CCOMP",INDEX(COMPOSICAO!$I:$I,MATCH($C33,COMPOSICAO!$A:$A,0)),""
)))))))),""))</f>
        <v>3.67</v>
      </c>
      <c r="I33" s="317">
        <f>IFERROR(ROUND(H33*F33*(1+G33),2),"")</f>
        <v>3.67</v>
      </c>
    </row>
    <row r="35" spans="1:9">
      <c r="A35" s="233" t="s">
        <v>546</v>
      </c>
      <c r="B35" s="478" t="s">
        <v>550</v>
      </c>
      <c r="C35" s="478"/>
      <c r="D35" s="478"/>
      <c r="E35" s="478"/>
      <c r="F35" s="478"/>
      <c r="G35" s="478"/>
      <c r="H35" s="80" t="s">
        <v>0</v>
      </c>
      <c r="I35" s="81" t="s">
        <v>549</v>
      </c>
    </row>
    <row r="36" spans="1:9">
      <c r="A36" s="82">
        <v>4</v>
      </c>
      <c r="B36" s="477" t="s">
        <v>36852</v>
      </c>
      <c r="C36" s="477"/>
      <c r="D36" s="477"/>
      <c r="E36" s="477"/>
      <c r="F36" s="477"/>
      <c r="G36" s="477"/>
      <c r="H36" s="118" t="s">
        <v>26396</v>
      </c>
      <c r="I36" s="83">
        <f>SUM(I41+I37)</f>
        <v>441.94000000000005</v>
      </c>
    </row>
    <row r="37" spans="1:9">
      <c r="A37" s="476" t="s">
        <v>13663</v>
      </c>
      <c r="B37" s="476"/>
      <c r="C37" s="476"/>
      <c r="D37" s="476"/>
      <c r="E37" s="476"/>
      <c r="F37" s="476"/>
      <c r="G37" s="476"/>
      <c r="H37" s="88" t="s">
        <v>540</v>
      </c>
      <c r="I37" s="89">
        <f>SUBTOTAL(9,I39:I40)</f>
        <v>142.28</v>
      </c>
    </row>
    <row r="38" spans="1:9">
      <c r="A38" s="84" t="s">
        <v>551</v>
      </c>
      <c r="B38" s="84" t="s">
        <v>539</v>
      </c>
      <c r="C38" s="84" t="s">
        <v>19</v>
      </c>
      <c r="D38" s="84" t="s">
        <v>550</v>
      </c>
      <c r="E38" s="84" t="s">
        <v>20</v>
      </c>
      <c r="F38" s="85" t="s">
        <v>1598</v>
      </c>
      <c r="G38" s="85" t="s">
        <v>13664</v>
      </c>
      <c r="H38" s="86" t="s">
        <v>1599</v>
      </c>
      <c r="I38" s="86" t="s">
        <v>540</v>
      </c>
    </row>
    <row r="39" spans="1:9" ht="23.25" customHeight="1">
      <c r="A39" s="119" t="s">
        <v>13666</v>
      </c>
      <c r="B39" s="119" t="s">
        <v>545</v>
      </c>
      <c r="C39" s="316">
        <v>88264</v>
      </c>
      <c r="D39" s="72" t="str">
        <f>PROPER(IFERROR(
IF(C39="","",
IF(CONCATENATE($A39,$B39)="IDER",INDEX(IDER!$B:$B,MATCH($C39,IDER!$A:$A,0)),
IF(CONCATENATE($A39,$B39)="CDER",INDEX(DER!$B:$B,MATCH($C39,DER!$A:$A,0)),
IF(CONCATENATE($A39,$B39)="ISINAPI",INDEX(ISINAPI!$B:$B,MATCH($C39,ISINAPI!$A:$A,0)),
IF(CONCATENATE($A39,$B39)="CSINAPI",INDEX(CSINAPI!$B:$B,MATCH($C39,CSINAPI!$A:$A,0)),
IF(CONCATENATE($A39,$B39)="CCESAN",INDEX(CCESAN!$B:$B,MATCH($C39,CCESAN!$A:$A,0)),
IF(CONCATENATE($A39,$B39)="CSCORIO",INDEX(CSCORIO!$B:$B,MATCH($C39,CSCORIO!$A:$A,0)),
IF(CONCATENATE($A39,$B39)="MERC",INDEX(MERCADO!$B:$B,MATCH($C39,MERCADO!$A:$A,0)),
IF(CONCATENATE($A39,$B39)="CCOMP",INDEX(COMPOSICAO!$B:$B,MATCH($C39,COMPOSICAO!$A:$A,0)),""
))))))))),"*Verificar código*"))</f>
        <v>Eletricista Com Encargos Complementares</v>
      </c>
      <c r="E39" s="73" t="str">
        <f>LOWER(IFERROR(
IF(CONCATENATE($A39,$B39)="IDER",INDEX(IDER!$C:$C,MATCH($C39,IDER!$A:$A,0)),
IF(CONCATENATE($A39,$B39)="CDER",INDEX(DER!$C:$C,MATCH($C39,DER!$A:$A,0)),
IF(CONCATENATE($A39,$B39)="ISINAPI",INDEX(ISINAPI!$C:$C,MATCH($C39,ISINAPI!$A:$A,0)),
IF(CONCATENATE($A39,$B39)="CSINAPI",INDEX(CSINAPI!$C:$C,MATCH($C39,CSINAPI!$A:$A,0)),
IF(CONCATENATE($A39,$B39)="CCESAN",INDEX(CCESAN!$C:$C,MATCH($C39,CCESAN!$A:$A,0)),
IF(CONCATENATE($A39,$B39)="CSCORIO",INDEX(CSCORIO!$C:$C,MATCH($C39,CSCORIO!$A:$A,0)),
IF(CONCATENATE($A39,$B39)="MERC",INDEX(MERCADO!$D:$D,MATCH($C39,MERCADO!$A:$A,0)),
IF(CONCATENATE($A39,$B39)="CCOMP",INDEX(COMPOSICAO!$H:$H,MATCH($C39,COMPOSICAO!$A:$A,0)),""
)))))))),""))</f>
        <v>h</v>
      </c>
      <c r="F39" s="120">
        <v>0.72889999999999999</v>
      </c>
      <c r="G39" s="120"/>
      <c r="H39" s="90">
        <f>(IFERROR(
IF(CONCATENATE($A39,$B39)="IDER",INDEX(IDER!$D:$D,MATCH($C39,IDER!$A:$A,0)),
IF(CONCATENATE($A39,$B39)="CDER",INDEX(DER!$D:$D,MATCH($C39,DER!$A:$A,0)),
IF(CONCATENATE($A39,$B39)="ISINAPI",INDEX(ISINAPI!$D:$D,MATCH($C39,ISINAPI!$A:$A,0)),
IF(CONCATENATE($A39,$B39)="CSINAPI",INDEX(CSINAPI!$D:$D,MATCH($C39,CSINAPI!$A:$A,0)),
IF(CONCATENATE($A39,$B39)="CCESAN",INDEX(CCESAN!$D:$D,MATCH($C39,CCESAN!$A:$A,0)),
IF(CONCATENATE($A39,$B39)="CSCORIO",INDEX(CSCORIO!$D:$D,MATCH($C39,CSCORIO!$A:$A,0)),
IF(CONCATENATE($A39,$B39)="MERC",INDEX(MERCADO!$E:$E,MATCH($C39,MERCADO!$A:$A,0)),
IF(CONCATENATE($A39,$B39)="CCOMP",INDEX(COMPOSICAO!$I:$I,MATCH($C39,COMPOSICAO!$A:$A,0)),""
)))))))),""))</f>
        <v>44.2</v>
      </c>
      <c r="I39" s="87">
        <f>IFERROR(ROUND(H39*F39*(1+G39)*2.5727,2),"")</f>
        <v>82.89</v>
      </c>
    </row>
    <row r="40" spans="1:9">
      <c r="A40" s="119" t="s">
        <v>13666</v>
      </c>
      <c r="B40" s="119" t="s">
        <v>545</v>
      </c>
      <c r="C40" s="316">
        <v>88247</v>
      </c>
      <c r="D40" s="72" t="str">
        <f>PROPER(IFERROR(
IF(C40="","",
IF(CONCATENATE($A40,$B40)="IDER",INDEX(IDER!$B:$B,MATCH($C40,IDER!$A:$A,0)),
IF(CONCATENATE($A40,$B40)="CDER",INDEX(DER!$B:$B,MATCH($C40,DER!$A:$A,0)),
IF(CONCATENATE($A40,$B40)="ISINAPI",INDEX(ISINAPI!$B:$B,MATCH($C40,ISINAPI!$A:$A,0)),
IF(CONCATENATE($A40,$B40)="CSINAPI",INDEX(CSINAPI!$B:$B,MATCH($C40,CSINAPI!$A:$A,0)),
IF(CONCATENATE($A40,$B40)="CCESAN",INDEX(CCESAN!$B:$B,MATCH($C40,CCESAN!$A:$A,0)),
IF(CONCATENATE($A40,$B40)="CSCORIO",INDEX(CSCORIO!$B:$B,MATCH($C40,CSCORIO!$A:$A,0)),
IF(CONCATENATE($A40,$B40)="MERC",INDEX(MERCADO!$B:$B,MATCH($C40,MERCADO!$A:$A,0)),
IF(CONCATENATE($A40,$B40)="CCOMP",INDEX(COMPOSICAO!$B:$B,MATCH($C40,COMPOSICAO!$A:$A,0)),""
))))))))),"*Verificar código*"))</f>
        <v>Auxiliar De Eletricista Com Encargos Complementares</v>
      </c>
      <c r="E40" s="73" t="str">
        <f>LOWER(IFERROR(
IF(CONCATENATE($A40,$B40)="IDER",INDEX(IDER!$C:$C,MATCH($C40,IDER!$A:$A,0)),
IF(CONCATENATE($A40,$B40)="CDER",INDEX(DER!$C:$C,MATCH($C40,DER!$A:$A,0)),
IF(CONCATENATE($A40,$B40)="ISINAPI",INDEX(ISINAPI!$C:$C,MATCH($C40,ISINAPI!$A:$A,0)),
IF(CONCATENATE($A40,$B40)="CSINAPI",INDEX(CSINAPI!$C:$C,MATCH($C40,CSINAPI!$A:$A,0)),
IF(CONCATENATE($A40,$B40)="CCESAN",INDEX(CCESAN!$C:$C,MATCH($C40,CCESAN!$A:$A,0)),
IF(CONCATENATE($A40,$B40)="CSCORIO",INDEX(CSCORIO!$C:$C,MATCH($C40,CSCORIO!$A:$A,0)),
IF(CONCATENATE($A40,$B40)="MERC",INDEX(MERCADO!$D:$D,MATCH($C40,MERCADO!$A:$A,0)),
IF(CONCATENATE($A40,$B40)="CCOMP",INDEX(COMPOSICAO!$H:$H,MATCH($C40,COMPOSICAO!$A:$A,0)),""
)))))))),""))</f>
        <v>h</v>
      </c>
      <c r="F40" s="120">
        <v>0.72889999999999999</v>
      </c>
      <c r="G40" s="120"/>
      <c r="H40" s="90">
        <f>(IFERROR(
IF(CONCATENATE($A40,$B40)="IDER",INDEX(IDER!$D:$D,MATCH($C40,IDER!$A:$A,0)),
IF(CONCATENATE($A40,$B40)="CDER",INDEX(DER!$D:$D,MATCH($C40,DER!$A:$A,0)),
IF(CONCATENATE($A40,$B40)="ISINAPI",INDEX(ISINAPI!$D:$D,MATCH($C40,ISINAPI!$A:$A,0)),
IF(CONCATENATE($A40,$B40)="CSINAPI",INDEX(CSINAPI!$D:$D,MATCH($C40,CSINAPI!$A:$A,0)),
IF(CONCATENATE($A40,$B40)="CCESAN",INDEX(CCESAN!$D:$D,MATCH($C40,CCESAN!$A:$A,0)),
IF(CONCATENATE($A40,$B40)="CSCORIO",INDEX(CSCORIO!$D:$D,MATCH($C40,CSCORIO!$A:$A,0)),
IF(CONCATENATE($A40,$B40)="MERC",INDEX(MERCADO!$E:$E,MATCH($C40,MERCADO!$A:$A,0)),
IF(CONCATENATE($A40,$B40)="CCOMP",INDEX(COMPOSICAO!$I:$I,MATCH($C40,COMPOSICAO!$A:$A,0)),""
)))))))),""))</f>
        <v>31.67</v>
      </c>
      <c r="I40" s="87">
        <f>IFERROR(ROUND(H40*F40*(1+G40)*2.5727,2),"")</f>
        <v>59.39</v>
      </c>
    </row>
    <row r="41" spans="1:9" ht="14.25" customHeight="1">
      <c r="A41" s="476" t="s">
        <v>13665</v>
      </c>
      <c r="B41" s="476"/>
      <c r="C41" s="476"/>
      <c r="D41" s="476"/>
      <c r="E41" s="476"/>
      <c r="F41" s="476"/>
      <c r="G41" s="476"/>
      <c r="H41" s="88" t="s">
        <v>540</v>
      </c>
      <c r="I41" s="89">
        <f>SUM(I43:I43)</f>
        <v>299.66000000000003</v>
      </c>
    </row>
    <row r="42" spans="1:9">
      <c r="A42" s="84" t="s">
        <v>551</v>
      </c>
      <c r="B42" s="84" t="s">
        <v>539</v>
      </c>
      <c r="C42" s="84" t="s">
        <v>19</v>
      </c>
      <c r="D42" s="84" t="s">
        <v>550</v>
      </c>
      <c r="E42" s="84" t="s">
        <v>20</v>
      </c>
      <c r="F42" s="85" t="s">
        <v>1598</v>
      </c>
      <c r="G42" s="85" t="s">
        <v>13664</v>
      </c>
      <c r="H42" s="86" t="s">
        <v>1599</v>
      </c>
      <c r="I42" s="86" t="s">
        <v>540</v>
      </c>
    </row>
    <row r="43" spans="1:9">
      <c r="A43" s="119"/>
      <c r="B43" s="119" t="s">
        <v>547</v>
      </c>
      <c r="C43" s="119">
        <v>3</v>
      </c>
      <c r="D43" s="72" t="str">
        <f>PROPER(IFERROR(
IF(C43="","",
IF(CONCATENATE($A43,$B43)="IDER",INDEX(IDER!$B:$B,MATCH($C43,IDER!$A:$A,0)),
IF(CONCATENATE($A43,$B43)="CDER",INDEX(DER!$B:$B,MATCH($C43,DER!$A:$A,0)),
IF(CONCATENATE($A43,$B43)="ISINAPI",INDEX(ISINAPI!$B:$B,MATCH($C43,ISINAPI!$A:$A,0)),
IF(CONCATENATE($A43,$B43)="CSINAPI",INDEX(CSINAPI!$B:$B,MATCH($C43,CSINAPI!$A:$A,0)),
IF(CONCATENATE($A43,$B43)="CCESAN",INDEX(CCESAN!$B:$B,MATCH($C43,CCESAN!$A:$A,0)),
IF(CONCATENATE($A43,$B43)="CSCORIO",INDEX(CSCORIO!$B:$B,MATCH($C43,CSCORIO!$A:$A,0)),
IF(CONCATENATE($A43,$B43)="MERC",INDEX(MERCADO!$B:$B,MATCH($C43,MERCADO!$A:$A,0)),
IF(CONCATENATE($A43,$B43)="CCOMP",INDEX(COMPOSICAO!$B:$B,MATCH($C43,COMPOSICAO!$A:$A,0)),""
))))))))),"*Verificar código*"))</f>
        <v>Luminária Refletor Led Para Iluminação Pública, 1000 W.</v>
      </c>
      <c r="E43" s="73" t="str">
        <f>LOWER(IFERROR(
IF(CONCATENATE($A43,$B43)="IDER",INDEX(IDER!$C:$C,MATCH($C43,IDER!$A:$A,0)),
IF(CONCATENATE($A43,$B43)="CDER",INDEX(DER!$C:$C,MATCH($C43,DER!$A:$A,0)),
IF(CONCATENATE($A43,$B43)="ISINAPI",INDEX(ISINAPI!$C:$C,MATCH($C43,ISINAPI!$A:$A,0)),
IF(CONCATENATE($A43,$B43)="CSINAPI",INDEX(CSINAPI!$C:$C,MATCH($C43,CSINAPI!$A:$A,0)),
IF(CONCATENATE($A43,$B43)="CCESAN",INDEX(CCESAN!$C:$C,MATCH($C43,CCESAN!$A:$A,0)),
IF(CONCATENATE($A43,$B43)="CSCORIO",INDEX(CSCORIO!$C:$C,MATCH($C43,CSCORIO!$A:$A,0)),
IF(CONCATENATE($A43,$B43)="MERC",INDEX(MERCADO!$D:$D,MATCH($C43,MERCADO!$A:$A,0)),
IF(CONCATENATE($A43,$B43)="CCOMP",INDEX(COMPOSICAO!$H:$H,MATCH($C43,COMPOSICAO!$A:$A,0)),""
)))))))),""))</f>
        <v/>
      </c>
      <c r="F43" s="120">
        <v>1</v>
      </c>
      <c r="G43" s="120"/>
      <c r="H43" s="318">
        <f>(IFERROR(
IF(CONCATENATE($A43,$B43)="IDER",INDEX(IDER!$D:$D,MATCH($C43,IDER!$A:$A,0)),
IF(CONCATENATE($A43,$B43)="CDER",INDEX(DER!$D:$D,MATCH($C43,DER!$A:$A,0)),
IF(CONCATENATE($A43,$B43)="ISINAPI",INDEX(ISINAPI!$D:$D,MATCH($C43,ISINAPI!$A:$A,0)),
IF(CONCATENATE($A43,$B43)="CSINAPI",INDEX(CSINAPI!$D:$D,MATCH($C43,CSINAPI!$A:$A,0)),
IF(CONCATENATE($A43,$B43)="CCESAN",INDEX(CCESAN!$D:$D,MATCH($C43,CCESAN!$A:$A,0)),
IF(CONCATENATE($A43,$B43)="CSCORIO",INDEX(CSCORIO!$D:$D,MATCH($C43,CSCORIO!$A:$A,0)),
IF(CONCATENATE($A43,$B43)="MERC",INDEX(MERCADO!$E:$E,MATCH($C43,MERCADO!$A:$A,0)),
IF(CONCATENATE($A43,$B43)="CCOMP",INDEX(COMPOSICAO!$I:$I,MATCH($C43,COMPOSICAO!$A:$A,0)),""
)))))))),""))</f>
        <v>299.66000000000003</v>
      </c>
      <c r="I43" s="317">
        <f>IFERROR(ROUND(H43*F43*(1+G43),2),"")</f>
        <v>299.66000000000003</v>
      </c>
    </row>
    <row r="45" spans="1:9">
      <c r="B45" s="27" t="str">
        <f>ORCAMENTO!H14</f>
        <v>Baixo Guandu/ES, 14 de maio de 2026.</v>
      </c>
    </row>
    <row r="47" spans="1:9" ht="15" thickBot="1">
      <c r="D47" s="403"/>
      <c r="E47" s="31"/>
      <c r="F47" s="31"/>
      <c r="G47" s="31"/>
      <c r="H47" s="31"/>
      <c r="I47" s="31"/>
    </row>
    <row r="48" spans="1:9">
      <c r="D48" s="404" t="s">
        <v>26388</v>
      </c>
      <c r="E48" s="31"/>
      <c r="F48" s="31"/>
      <c r="G48" s="31"/>
      <c r="I48" s="407"/>
    </row>
    <row r="49" spans="4:9">
      <c r="D49" s="405" t="s">
        <v>26389</v>
      </c>
      <c r="E49" s="31"/>
      <c r="F49" s="31"/>
      <c r="G49" s="31"/>
      <c r="I49" s="400"/>
    </row>
    <row r="50" spans="4:9">
      <c r="D50" s="406" t="s">
        <v>26391</v>
      </c>
      <c r="E50" s="31"/>
      <c r="F50" s="31"/>
      <c r="G50" s="31"/>
      <c r="I50" s="401"/>
    </row>
  </sheetData>
  <mergeCells count="19">
    <mergeCell ref="A1:K1"/>
    <mergeCell ref="B3:I3"/>
    <mergeCell ref="B2:I2"/>
    <mergeCell ref="A7:G7"/>
    <mergeCell ref="A11:G11"/>
    <mergeCell ref="B5:G5"/>
    <mergeCell ref="B6:G6"/>
    <mergeCell ref="B15:G15"/>
    <mergeCell ref="B16:G16"/>
    <mergeCell ref="A17:G17"/>
    <mergeCell ref="A21:G21"/>
    <mergeCell ref="B25:G25"/>
    <mergeCell ref="A37:G37"/>
    <mergeCell ref="A41:G41"/>
    <mergeCell ref="B26:G26"/>
    <mergeCell ref="A27:G27"/>
    <mergeCell ref="A31:G31"/>
    <mergeCell ref="B35:G35"/>
    <mergeCell ref="B36:G36"/>
  </mergeCells>
  <conditionalFormatting sqref="D9:D10 D13">
    <cfRule type="expression" dxfId="1" priority="9">
      <formula>IF($D9="*verificar código*",TRUE,FALSE)</formula>
    </cfRule>
  </conditionalFormatting>
  <conditionalFormatting sqref="D19:D20 D23 D33 D39:D40 D43 D29:D30">
    <cfRule type="expression" dxfId="0" priority="1">
      <formula>IF($D19="*verificar código*",TRUE,FALSE)</formula>
    </cfRule>
  </conditionalFormatting>
  <dataValidations disablePrompts="1" count="3">
    <dataValidation type="list" errorStyle="warning" allowBlank="1" showInputMessage="1" showErrorMessage="1" error="Selecionar Referencial compatível" sqref="XEV1:XFD4" xr:uid="{00000000-0002-0000-0F00-000000000000}">
      <formula1>DADOS</formula1>
    </dataValidation>
    <dataValidation type="list" allowBlank="1" showInputMessage="1" showErrorMessage="1" errorTitle="Entrar informação" error="Defina o Tipo:_x000a_I = Insumo_x000a_C = Composição" sqref="A9:A10 A13 A19:A20 A29:A30 A23 A33 A39:A40 A43" xr:uid="{00000000-0002-0000-0F00-000001000000}">
      <formula1>ETAPA</formula1>
    </dataValidation>
    <dataValidation type="list" allowBlank="1" showInputMessage="1" showErrorMessage="1" errorTitle="Entrar informação" error="Informar referencial de preço válido." sqref="B9:B10 B13 B19:B20 B23 B33 B29:B30 B39:B40 B43" xr:uid="{00000000-0002-0000-0F00-000002000000}">
      <formula1>DADOS</formula1>
    </dataValidation>
  </dataValidations>
  <printOptions horizontalCentered="1"/>
  <pageMargins left="0.39370078740157483" right="0.39370078740157483" top="0.59055118110236227" bottom="0.78740157480314965" header="0.39370078740157483" footer="0.39370078740157483"/>
  <pageSetup paperSize="9" scale="78" fitToHeight="0" pageOrder="overThenDown" orientation="portrait"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4">
    <tabColor theme="9" tint="-0.499984740745262"/>
    <pageSetUpPr fitToPage="1"/>
  </sheetPr>
  <dimension ref="A1:XFB72"/>
  <sheetViews>
    <sheetView zoomScaleNormal="100" zoomScaleSheetLayoutView="100" workbookViewId="0">
      <selection activeCell="XFC6" sqref="XFC6"/>
    </sheetView>
  </sheetViews>
  <sheetFormatPr defaultColWidth="0" defaultRowHeight="14.25" zeroHeight="1"/>
  <cols>
    <col min="1" max="1" width="14.875" style="32" bestFit="1" customWidth="1"/>
    <col min="2" max="2" width="25.75" style="32" customWidth="1"/>
    <col min="3" max="3" width="8.5" style="32" customWidth="1"/>
    <col min="4" max="4" width="11.75" style="32" customWidth="1"/>
    <col min="5" max="5" width="11.875" style="32" customWidth="1"/>
    <col min="6" max="6" width="0" style="26" hidden="1" customWidth="1"/>
    <col min="7" max="16382" width="9" style="26" hidden="1"/>
    <col min="16383" max="16383" width="8" style="26" customWidth="1"/>
    <col min="16384" max="16384" width="16.875" style="26" customWidth="1"/>
  </cols>
  <sheetData>
    <row r="1" spans="1:996 16376:16376" ht="28.35" customHeight="1">
      <c r="A1" s="487" t="s">
        <v>13602</v>
      </c>
      <c r="B1" s="487"/>
      <c r="C1" s="487"/>
      <c r="D1" s="487"/>
      <c r="E1" s="487"/>
    </row>
    <row r="2" spans="1:996 16376:16376" s="17" customFormat="1" ht="20.100000000000001" customHeight="1">
      <c r="A2" s="143" t="str">
        <f>ORCAMENTO!B2</f>
        <v>OBRA:</v>
      </c>
      <c r="B2" s="488" t="str">
        <f>ORCAMENTO!C2</f>
        <v>INSTALAÇÕES ELÉTRICAS PARA UNIDADES ESPORTIVAS NA SEDE DO MUNICÍPIO DE BAIXO GUANDU</v>
      </c>
      <c r="C2" s="488"/>
      <c r="D2" s="488"/>
      <c r="E2" s="488"/>
      <c r="F2" s="164"/>
      <c r="G2" s="131"/>
      <c r="H2" s="131"/>
      <c r="I2" s="131"/>
      <c r="J2" s="78"/>
      <c r="K2" s="78"/>
      <c r="L2" s="74"/>
      <c r="M2" s="16"/>
      <c r="N2" s="16"/>
      <c r="O2" s="16"/>
      <c r="P2" s="75"/>
      <c r="Q2" s="76"/>
      <c r="R2" s="77"/>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21"/>
      <c r="XEV2" s="17" t="s">
        <v>23</v>
      </c>
    </row>
    <row r="3" spans="1:996 16376:16376" s="17" customFormat="1" ht="20.100000000000001" customHeight="1">
      <c r="A3" s="143" t="str">
        <f>ORCAMENTO!B3</f>
        <v>LOCAL:</v>
      </c>
      <c r="B3" s="474" t="str">
        <f>ORCAMENTO!C3</f>
        <v>CAMPO DE MASCARENHAS, BAIXO GUANDU/ES</v>
      </c>
      <c r="C3" s="474"/>
      <c r="D3" s="474"/>
      <c r="E3" s="474"/>
      <c r="F3" s="164"/>
      <c r="G3" s="131"/>
      <c r="H3" s="131"/>
      <c r="I3" s="131"/>
      <c r="J3" s="79"/>
      <c r="K3" s="79"/>
      <c r="L3" s="74"/>
      <c r="M3" s="16"/>
      <c r="N3" s="16"/>
      <c r="O3" s="16"/>
      <c r="P3" s="75"/>
      <c r="Q3" s="76"/>
      <c r="R3" s="77"/>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21"/>
      <c r="XEV3" s="17" t="s">
        <v>1464</v>
      </c>
    </row>
    <row r="4" spans="1:996 16376:16376">
      <c r="A4" s="165" t="s">
        <v>547</v>
      </c>
      <c r="B4" s="485" t="s">
        <v>550</v>
      </c>
      <c r="C4" s="485"/>
      <c r="D4" s="166" t="s">
        <v>20</v>
      </c>
      <c r="E4" s="166" t="s">
        <v>549</v>
      </c>
    </row>
    <row r="5" spans="1:996 16376:16376" ht="30" customHeight="1">
      <c r="A5" s="167">
        <v>1</v>
      </c>
      <c r="B5" s="486" t="s">
        <v>26392</v>
      </c>
      <c r="C5" s="486"/>
      <c r="D5" s="168" t="s">
        <v>20</v>
      </c>
      <c r="E5" s="169">
        <f>LARGE(E13:E14,1)</f>
        <v>10.130000000000001</v>
      </c>
    </row>
    <row r="6" spans="1:996 16376:16376" ht="5.65" customHeight="1">
      <c r="A6" s="170"/>
      <c r="B6" s="171"/>
      <c r="C6" s="170"/>
      <c r="D6" s="170"/>
      <c r="E6" s="170"/>
    </row>
    <row r="7" spans="1:996 16376:16376">
      <c r="A7" s="484" t="s">
        <v>13586</v>
      </c>
      <c r="B7" s="484" t="s">
        <v>13587</v>
      </c>
      <c r="C7" s="484" t="s">
        <v>13593</v>
      </c>
      <c r="D7" s="484" t="s">
        <v>549</v>
      </c>
      <c r="E7" s="484"/>
    </row>
    <row r="8" spans="1:996 16376:16376">
      <c r="A8" s="484"/>
      <c r="B8" s="484"/>
      <c r="C8" s="484"/>
      <c r="D8" s="172" t="s">
        <v>548</v>
      </c>
      <c r="E8" s="172" t="s">
        <v>1465</v>
      </c>
    </row>
    <row r="9" spans="1:996 16376:16376" ht="22.5">
      <c r="A9" s="484"/>
      <c r="B9" s="484"/>
      <c r="C9" s="484"/>
      <c r="D9" s="173">
        <v>46143</v>
      </c>
      <c r="E9" s="319" t="str">
        <f>ORCAMENTO!$J$3</f>
        <v>SINAPI 04/2025 E DER-EDIF 03/2026</v>
      </c>
    </row>
    <row r="10" spans="1:996 16376:16376" ht="28.5" customHeight="1">
      <c r="A10" s="174" t="s">
        <v>36856</v>
      </c>
      <c r="B10" s="175" t="s">
        <v>36857</v>
      </c>
      <c r="C10" s="175" t="s">
        <v>36855</v>
      </c>
      <c r="D10" s="315">
        <v>18.600000000000001</v>
      </c>
      <c r="E10" s="176">
        <f>D10</f>
        <v>18.600000000000001</v>
      </c>
    </row>
    <row r="11" spans="1:996 16376:16376" ht="28.5" customHeight="1">
      <c r="A11" s="174" t="s">
        <v>36858</v>
      </c>
      <c r="B11" s="175" t="s">
        <v>36859</v>
      </c>
      <c r="C11" s="175" t="s">
        <v>36855</v>
      </c>
      <c r="D11" s="315">
        <v>5.74</v>
      </c>
      <c r="E11" s="176">
        <f>D11</f>
        <v>5.74</v>
      </c>
    </row>
    <row r="12" spans="1:996 16376:16376" ht="28.5" customHeight="1">
      <c r="A12" s="174" t="s">
        <v>36861</v>
      </c>
      <c r="B12" s="175" t="s">
        <v>36860</v>
      </c>
      <c r="C12" s="175" t="s">
        <v>36855</v>
      </c>
      <c r="D12" s="315">
        <v>6.05</v>
      </c>
      <c r="E12" s="176">
        <f>D12</f>
        <v>6.05</v>
      </c>
    </row>
    <row r="13" spans="1:996 16376:16376">
      <c r="A13" s="482" t="s">
        <v>13596</v>
      </c>
      <c r="B13" s="177" t="s">
        <v>13594</v>
      </c>
      <c r="C13" s="178"/>
      <c r="D13" s="179" t="s">
        <v>13588</v>
      </c>
      <c r="E13" s="180">
        <f>ROUND(AVERAGE(E10:E12),2)</f>
        <v>10.130000000000001</v>
      </c>
    </row>
    <row r="14" spans="1:996 16376:16376">
      <c r="A14" s="483"/>
      <c r="B14" s="177" t="s">
        <v>13595</v>
      </c>
      <c r="C14" s="178"/>
      <c r="D14" s="179" t="s">
        <v>13677</v>
      </c>
      <c r="E14" s="180">
        <f>ROUND(MEDIAN(E10:E12),2)</f>
        <v>6.05</v>
      </c>
    </row>
    <row r="15" spans="1:996 16376:16376"/>
    <row r="16" spans="1:996 16376:16376">
      <c r="A16" s="165" t="s">
        <v>547</v>
      </c>
      <c r="B16" s="485" t="s">
        <v>550</v>
      </c>
      <c r="C16" s="485"/>
      <c r="D16" s="166" t="s">
        <v>20</v>
      </c>
      <c r="E16" s="166" t="s">
        <v>549</v>
      </c>
    </row>
    <row r="17" spans="1:5" ht="30" customHeight="1">
      <c r="A17" s="167">
        <v>2</v>
      </c>
      <c r="B17" s="486" t="s">
        <v>36853</v>
      </c>
      <c r="C17" s="486"/>
      <c r="D17" s="168" t="s">
        <v>20</v>
      </c>
      <c r="E17" s="169">
        <f>LARGE(E25:E26,1)</f>
        <v>30.6</v>
      </c>
    </row>
    <row r="18" spans="1:5" ht="5.65" customHeight="1">
      <c r="A18" s="170"/>
      <c r="B18" s="171"/>
      <c r="C18" s="170"/>
      <c r="D18" s="170"/>
      <c r="E18" s="170"/>
    </row>
    <row r="19" spans="1:5">
      <c r="A19" s="484" t="s">
        <v>13586</v>
      </c>
      <c r="B19" s="484" t="s">
        <v>13587</v>
      </c>
      <c r="C19" s="484" t="s">
        <v>13593</v>
      </c>
      <c r="D19" s="484" t="s">
        <v>549</v>
      </c>
      <c r="E19" s="484"/>
    </row>
    <row r="20" spans="1:5">
      <c r="A20" s="484"/>
      <c r="B20" s="484"/>
      <c r="C20" s="484"/>
      <c r="D20" s="172" t="s">
        <v>548</v>
      </c>
      <c r="E20" s="172" t="s">
        <v>1465</v>
      </c>
    </row>
    <row r="21" spans="1:5" ht="24" customHeight="1">
      <c r="A21" s="484"/>
      <c r="B21" s="484"/>
      <c r="C21" s="484"/>
      <c r="D21" s="173">
        <v>46143</v>
      </c>
      <c r="E21" s="319" t="str">
        <f>ORCAMENTO!$J$3</f>
        <v>SINAPI 04/2025 E DER-EDIF 03/2026</v>
      </c>
    </row>
    <row r="22" spans="1:5" ht="28.5" customHeight="1">
      <c r="A22" s="174" t="s">
        <v>36863</v>
      </c>
      <c r="B22" s="175" t="s">
        <v>36862</v>
      </c>
      <c r="C22" s="175" t="s">
        <v>36855</v>
      </c>
      <c r="D22" s="315">
        <v>34.75</v>
      </c>
      <c r="E22" s="176">
        <f>D22</f>
        <v>34.75</v>
      </c>
    </row>
    <row r="23" spans="1:5" ht="28.5" customHeight="1">
      <c r="A23" s="174" t="s">
        <v>36858</v>
      </c>
      <c r="B23" s="175" t="s">
        <v>36859</v>
      </c>
      <c r="C23" s="175" t="s">
        <v>36855</v>
      </c>
      <c r="D23" s="315">
        <v>19.62</v>
      </c>
      <c r="E23" s="176">
        <f>D23</f>
        <v>19.62</v>
      </c>
    </row>
    <row r="24" spans="1:5" ht="28.5" customHeight="1">
      <c r="A24" s="174" t="s">
        <v>36864</v>
      </c>
      <c r="B24" s="175" t="s">
        <v>36865</v>
      </c>
      <c r="C24" s="175" t="s">
        <v>36855</v>
      </c>
      <c r="D24" s="315">
        <v>30.6</v>
      </c>
      <c r="E24" s="176">
        <f>D24</f>
        <v>30.6</v>
      </c>
    </row>
    <row r="25" spans="1:5">
      <c r="A25" s="482" t="s">
        <v>13596</v>
      </c>
      <c r="B25" s="177" t="s">
        <v>13594</v>
      </c>
      <c r="C25" s="178"/>
      <c r="D25" s="179" t="s">
        <v>13588</v>
      </c>
      <c r="E25" s="180">
        <f>ROUND(AVERAGE(E22:E24),2)</f>
        <v>28.32</v>
      </c>
    </row>
    <row r="26" spans="1:5">
      <c r="A26" s="483"/>
      <c r="B26" s="177" t="s">
        <v>13595</v>
      </c>
      <c r="C26" s="178"/>
      <c r="D26" s="179" t="s">
        <v>13677</v>
      </c>
      <c r="E26" s="180">
        <f>ROUND(MEDIAN(E22:E24),2)</f>
        <v>30.6</v>
      </c>
    </row>
    <row r="27" spans="1:5"/>
    <row r="29" spans="1:5">
      <c r="A29" s="165" t="s">
        <v>547</v>
      </c>
      <c r="B29" s="485" t="s">
        <v>550</v>
      </c>
      <c r="C29" s="485"/>
      <c r="D29" s="166" t="s">
        <v>20</v>
      </c>
      <c r="E29" s="166" t="s">
        <v>549</v>
      </c>
    </row>
    <row r="30" spans="1:5" ht="30" customHeight="1">
      <c r="A30" s="167">
        <v>3</v>
      </c>
      <c r="B30" s="486" t="s">
        <v>36854</v>
      </c>
      <c r="C30" s="486"/>
      <c r="D30" s="168"/>
      <c r="E30" s="169">
        <f>LARGE(E38:E39,1)</f>
        <v>299.66000000000003</v>
      </c>
    </row>
    <row r="31" spans="1:5" ht="5.65" customHeight="1">
      <c r="A31" s="170"/>
      <c r="B31" s="171"/>
      <c r="C31" s="170"/>
      <c r="D31" s="170"/>
      <c r="E31" s="170"/>
    </row>
    <row r="32" spans="1:5">
      <c r="A32" s="484" t="s">
        <v>13586</v>
      </c>
      <c r="B32" s="484" t="s">
        <v>13587</v>
      </c>
      <c r="C32" s="484" t="s">
        <v>13593</v>
      </c>
      <c r="D32" s="484" t="s">
        <v>549</v>
      </c>
      <c r="E32" s="484"/>
    </row>
    <row r="33" spans="1:5">
      <c r="A33" s="484"/>
      <c r="B33" s="484"/>
      <c r="C33" s="484"/>
      <c r="D33" s="172" t="s">
        <v>548</v>
      </c>
      <c r="E33" s="172" t="s">
        <v>1465</v>
      </c>
    </row>
    <row r="34" spans="1:5" ht="24" customHeight="1">
      <c r="A34" s="484"/>
      <c r="B34" s="484"/>
      <c r="C34" s="484"/>
      <c r="D34" s="173">
        <v>46143</v>
      </c>
      <c r="E34" s="319" t="str">
        <f>ORCAMENTO!$J$3</f>
        <v>SINAPI 04/2025 E DER-EDIF 03/2026</v>
      </c>
    </row>
    <row r="35" spans="1:5" ht="28.5" customHeight="1">
      <c r="A35" s="174" t="s">
        <v>36866</v>
      </c>
      <c r="B35" s="175" t="s">
        <v>36867</v>
      </c>
      <c r="C35" s="175" t="s">
        <v>36855</v>
      </c>
      <c r="D35" s="315">
        <v>239</v>
      </c>
      <c r="E35" s="176">
        <f>D35</f>
        <v>239</v>
      </c>
    </row>
    <row r="36" spans="1:5" ht="28.5" customHeight="1">
      <c r="A36" s="174" t="s">
        <v>36858</v>
      </c>
      <c r="B36" s="175" t="s">
        <v>36859</v>
      </c>
      <c r="C36" s="175" t="s">
        <v>36855</v>
      </c>
      <c r="D36" s="315">
        <v>259.99</v>
      </c>
      <c r="E36" s="176">
        <f>D36</f>
        <v>259.99</v>
      </c>
    </row>
    <row r="37" spans="1:5" ht="28.5" customHeight="1">
      <c r="A37" s="174" t="s">
        <v>36868</v>
      </c>
      <c r="B37" s="175" t="s">
        <v>36869</v>
      </c>
      <c r="C37" s="175" t="s">
        <v>36855</v>
      </c>
      <c r="D37" s="315">
        <v>399.99</v>
      </c>
      <c r="E37" s="176">
        <f>D37</f>
        <v>399.99</v>
      </c>
    </row>
    <row r="38" spans="1:5">
      <c r="A38" s="482" t="s">
        <v>13596</v>
      </c>
      <c r="B38" s="177" t="s">
        <v>13594</v>
      </c>
      <c r="C38" s="178"/>
      <c r="D38" s="179" t="s">
        <v>13588</v>
      </c>
      <c r="E38" s="180">
        <f>ROUND(AVERAGE(E35:E37),2)</f>
        <v>299.66000000000003</v>
      </c>
    </row>
    <row r="39" spans="1:5">
      <c r="A39" s="483"/>
      <c r="B39" s="177" t="s">
        <v>13595</v>
      </c>
      <c r="C39" s="178"/>
      <c r="D39" s="179" t="s">
        <v>13677</v>
      </c>
      <c r="E39" s="180">
        <f>ROUND(MEDIAN(E35:E37),2)</f>
        <v>259.99</v>
      </c>
    </row>
    <row r="40" spans="1:5"/>
    <row r="41" spans="1:5"/>
    <row r="42" spans="1:5"/>
    <row r="43" spans="1:5"/>
    <row r="44" spans="1:5"/>
    <row r="45" spans="1:5"/>
    <row r="46" spans="1:5"/>
    <row r="47" spans="1:5"/>
    <row r="48" spans="1:5"/>
    <row r="49"/>
    <row r="50"/>
    <row r="51"/>
    <row r="52"/>
    <row r="53"/>
    <row r="54"/>
    <row r="55"/>
    <row r="56"/>
    <row r="57"/>
    <row r="58"/>
    <row r="60"/>
    <row r="61"/>
    <row r="62"/>
    <row r="63"/>
    <row r="64"/>
    <row r="65"/>
    <row r="66"/>
    <row r="67"/>
    <row r="68"/>
    <row r="69"/>
    <row r="70"/>
    <row r="71"/>
    <row r="72"/>
  </sheetData>
  <mergeCells count="24">
    <mergeCell ref="A13:A14"/>
    <mergeCell ref="B4:C4"/>
    <mergeCell ref="B5:C5"/>
    <mergeCell ref="A1:E1"/>
    <mergeCell ref="D7:E7"/>
    <mergeCell ref="C7:C9"/>
    <mergeCell ref="B7:B9"/>
    <mergeCell ref="A7:A9"/>
    <mergeCell ref="B2:E2"/>
    <mergeCell ref="B3:E3"/>
    <mergeCell ref="B16:C16"/>
    <mergeCell ref="B17:C17"/>
    <mergeCell ref="A19:A21"/>
    <mergeCell ref="B19:B21"/>
    <mergeCell ref="C19:C21"/>
    <mergeCell ref="A38:A39"/>
    <mergeCell ref="D19:E19"/>
    <mergeCell ref="A25:A26"/>
    <mergeCell ref="B29:C29"/>
    <mergeCell ref="B30:C30"/>
    <mergeCell ref="A32:A34"/>
    <mergeCell ref="B32:B34"/>
    <mergeCell ref="C32:C34"/>
    <mergeCell ref="D32:E32"/>
  </mergeCells>
  <dataValidations disablePrompts="1" count="1">
    <dataValidation type="list" errorStyle="warning" allowBlank="1" showInputMessage="1" showErrorMessage="1" error="Selecionar Referencial compatível" sqref="XEV2:XFD3" xr:uid="{00000000-0002-0000-1000-000000000000}">
      <formula1>DADOS</formula1>
    </dataValidation>
  </dataValidations>
  <printOptions horizontalCentered="1"/>
  <pageMargins left="0.39370078740157483" right="0.39370078740157483" top="0.59055118110236227" bottom="0.78740157480314965" header="0.39370078740157483" footer="0.39370078740157483"/>
  <pageSetup paperSize="9" pageOrder="overThenDown" orientation="portrait" useFirstPageNumber="1" r:id="rId1"/>
  <headerFooter alignWithMargins="0">
    <oddFooter>&amp;R&amp;10Página &amp;P de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3">
    <tabColor theme="5" tint="-0.499984740745262"/>
    <pageSetUpPr fitToPage="1"/>
  </sheetPr>
  <dimension ref="A1:XEJ29"/>
  <sheetViews>
    <sheetView view="pageBreakPreview" zoomScaleNormal="100" zoomScaleSheetLayoutView="100" workbookViewId="0">
      <selection activeCell="K10" sqref="K10"/>
    </sheetView>
  </sheetViews>
  <sheetFormatPr defaultColWidth="9" defaultRowHeight="14.25" zeroHeight="1"/>
  <cols>
    <col min="1" max="1" width="9" style="25" customWidth="1"/>
    <col min="2" max="2" width="26.125" style="25" customWidth="1"/>
    <col min="3" max="3" width="14.625" style="25" customWidth="1"/>
    <col min="4" max="4" width="16.625" style="25" customWidth="1"/>
    <col min="5" max="5" width="12.625" style="25" customWidth="1"/>
    <col min="6" max="6" width="5" style="48" customWidth="1"/>
    <col min="7" max="7" width="13.375" style="48" bestFit="1" customWidth="1"/>
    <col min="8" max="8" width="13.5" style="48" customWidth="1"/>
    <col min="9" max="10" width="9" style="48"/>
    <col min="11" max="16384" width="9" style="25"/>
  </cols>
  <sheetData>
    <row r="1" spans="1:984 16364:16364" s="20" customFormat="1" ht="24.95" customHeight="1">
      <c r="A1" s="491" t="s">
        <v>13600</v>
      </c>
      <c r="B1" s="492"/>
      <c r="C1" s="492"/>
      <c r="D1" s="492"/>
      <c r="E1" s="492"/>
      <c r="F1" s="42"/>
      <c r="G1" s="43"/>
      <c r="H1" s="43"/>
      <c r="I1" s="43"/>
      <c r="J1" s="43"/>
      <c r="K1" s="21"/>
      <c r="L1" s="21"/>
      <c r="M1" s="21"/>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21"/>
      <c r="XEJ1" s="20" t="s">
        <v>545</v>
      </c>
    </row>
    <row r="2" spans="1:984 16364:16364" s="20" customFormat="1" ht="23.25" customHeight="1">
      <c r="A2" s="314" t="str">
        <f>ORCAMENTO!B2</f>
        <v>OBRA:</v>
      </c>
      <c r="B2" s="493" t="str">
        <f>ORCAMENTO!C2</f>
        <v>INSTALAÇÕES ELÉTRICAS PARA UNIDADES ESPORTIVAS NA SEDE DO MUNICÍPIO DE BAIXO GUANDU</v>
      </c>
      <c r="C2" s="494"/>
      <c r="D2" s="494"/>
      <c r="E2" s="494"/>
      <c r="F2" s="44"/>
      <c r="G2" s="43"/>
      <c r="H2" s="43"/>
      <c r="I2" s="43"/>
      <c r="J2" s="43"/>
      <c r="K2" s="21"/>
      <c r="L2" s="21"/>
      <c r="M2" s="21"/>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21"/>
      <c r="XEJ2" s="20" t="s">
        <v>23</v>
      </c>
    </row>
    <row r="3" spans="1:984 16364:16364" s="20" customFormat="1" ht="20.100000000000001" customHeight="1">
      <c r="A3" s="314" t="str">
        <f>ORCAMENTO!B3</f>
        <v>LOCAL:</v>
      </c>
      <c r="B3" s="495" t="str">
        <f>ORCAMENTO!C3</f>
        <v>CAMPO DE MASCARENHAS, BAIXO GUANDU/ES</v>
      </c>
      <c r="C3" s="496"/>
      <c r="D3" s="496"/>
      <c r="E3" s="496"/>
      <c r="F3" s="44"/>
      <c r="G3" s="43"/>
      <c r="H3" s="43"/>
      <c r="I3" s="43"/>
      <c r="J3" s="43"/>
      <c r="K3" s="21"/>
      <c r="L3" s="21"/>
      <c r="M3" s="21"/>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21"/>
      <c r="XEJ3" s="20" t="s">
        <v>1464</v>
      </c>
    </row>
    <row r="4" spans="1:984 16364:16364" s="23" customFormat="1" ht="20.100000000000001" customHeight="1">
      <c r="A4" s="182" t="s">
        <v>538</v>
      </c>
      <c r="B4" s="182" t="s">
        <v>550</v>
      </c>
      <c r="C4" s="182" t="s">
        <v>1605</v>
      </c>
      <c r="D4" s="183">
        <v>1</v>
      </c>
      <c r="E4" s="183">
        <f>D4+1</f>
        <v>2</v>
      </c>
      <c r="F4" s="40"/>
      <c r="G4" s="40"/>
      <c r="H4" s="40"/>
      <c r="I4" s="40"/>
      <c r="J4" s="40"/>
    </row>
    <row r="5" spans="1:984 16364:16364" s="24" customFormat="1" ht="15.75" customHeight="1">
      <c r="A5" s="483">
        <v>1</v>
      </c>
      <c r="B5" s="490" t="str">
        <f>INDEX(ORCAMENTO!$F:$F,MATCH($A5,ORCAMENTO!$B:$B,0))</f>
        <v>ELÉTRICA</v>
      </c>
      <c r="C5" s="184">
        <f>INDEX(ORCAMENTO!$K:$K,MATCH($A5,ORCAMENTO!$B:$B,0))</f>
        <v>17152.28</v>
      </c>
      <c r="D5" s="185">
        <f t="shared" ref="D5:E5" si="0">D6*$C5</f>
        <v>8576.14</v>
      </c>
      <c r="E5" s="185">
        <f t="shared" si="0"/>
        <v>8576.14</v>
      </c>
      <c r="F5" s="39" t="s">
        <v>13585</v>
      </c>
      <c r="G5" s="41">
        <f>SUM(D5:E5)</f>
        <v>17152.28</v>
      </c>
      <c r="H5" s="45">
        <f>G5-C5</f>
        <v>0</v>
      </c>
      <c r="I5" s="40"/>
      <c r="J5" s="40"/>
    </row>
    <row r="6" spans="1:984 16364:16364" s="24" customFormat="1" ht="13.5" customHeight="1">
      <c r="A6" s="483"/>
      <c r="B6" s="490"/>
      <c r="C6" s="186">
        <f>C5/$C$7</f>
        <v>1</v>
      </c>
      <c r="D6" s="187">
        <v>0.5</v>
      </c>
      <c r="E6" s="187">
        <v>0.5</v>
      </c>
      <c r="F6" s="39" t="s">
        <v>517</v>
      </c>
      <c r="G6" s="46">
        <f>SUM(D6:E6)</f>
        <v>1</v>
      </c>
      <c r="H6" s="40"/>
      <c r="I6" s="40"/>
      <c r="J6" s="40"/>
    </row>
    <row r="7" spans="1:984 16364:16364" s="24" customFormat="1" ht="20.100000000000001" customHeight="1">
      <c r="A7" s="489" t="s">
        <v>13620</v>
      </c>
      <c r="B7" s="489"/>
      <c r="C7" s="188">
        <f>SUMIF($F$5:$F$6,$F7,C$5:C$6)</f>
        <v>17152.28</v>
      </c>
      <c r="D7" s="189">
        <f>SUMIF($F$5:$F$6,$F7,D$5:D$6)</f>
        <v>8576.14</v>
      </c>
      <c r="E7" s="189">
        <f>SUMIF($F$5:$F$6,$F7,E$5:E$6)</f>
        <v>8576.14</v>
      </c>
      <c r="F7" s="39" t="s">
        <v>13585</v>
      </c>
      <c r="G7" s="41">
        <f>SUM(D7:E7)</f>
        <v>17152.28</v>
      </c>
      <c r="H7" s="45">
        <f>G7-C7</f>
        <v>0</v>
      </c>
      <c r="I7" s="40"/>
      <c r="J7" s="40"/>
    </row>
    <row r="8" spans="1:984 16364:16364" s="24" customFormat="1" ht="20.100000000000001" customHeight="1">
      <c r="A8" s="489" t="s">
        <v>13623</v>
      </c>
      <c r="B8" s="489"/>
      <c r="C8" s="190">
        <f>SUMIF($F$5:$F$6,$F8,C$5:C$6)</f>
        <v>1</v>
      </c>
      <c r="D8" s="191">
        <f>D7/$C$7</f>
        <v>0.5</v>
      </c>
      <c r="E8" s="191">
        <f>E7/$C$7</f>
        <v>0.5</v>
      </c>
      <c r="F8" s="39" t="s">
        <v>517</v>
      </c>
      <c r="G8" s="46">
        <f>SUM(D8:E8)</f>
        <v>1</v>
      </c>
      <c r="H8" s="40"/>
      <c r="I8" s="40"/>
      <c r="J8" s="40"/>
    </row>
    <row r="9" spans="1:984 16364:16364" s="24" customFormat="1" ht="20.100000000000001" customHeight="1">
      <c r="A9" s="489" t="s">
        <v>13621</v>
      </c>
      <c r="B9" s="489"/>
      <c r="C9" s="192"/>
      <c r="D9" s="193">
        <f>D7</f>
        <v>8576.14</v>
      </c>
      <c r="E9" s="193">
        <f t="shared" ref="E9:E10" si="1">E7+D9</f>
        <v>17152.28</v>
      </c>
      <c r="F9" s="40"/>
      <c r="G9" s="181"/>
      <c r="H9" s="40"/>
      <c r="I9" s="40"/>
      <c r="J9" s="40"/>
    </row>
    <row r="10" spans="1:984 16364:16364" s="24" customFormat="1" ht="43.5" customHeight="1">
      <c r="A10" s="489" t="s">
        <v>13622</v>
      </c>
      <c r="B10" s="489"/>
      <c r="C10" s="192"/>
      <c r="D10" s="194">
        <f>D8</f>
        <v>0.5</v>
      </c>
      <c r="E10" s="194">
        <f t="shared" si="1"/>
        <v>1</v>
      </c>
      <c r="F10" s="40"/>
      <c r="G10" s="46"/>
      <c r="H10" s="40"/>
      <c r="I10" s="40"/>
      <c r="J10" s="40"/>
    </row>
    <row r="11" spans="1:984 16364:16364" s="22" customFormat="1" ht="12" hidden="1">
      <c r="F11" s="47"/>
      <c r="G11" s="47"/>
      <c r="H11" s="47"/>
      <c r="I11" s="47"/>
      <c r="J11" s="47"/>
    </row>
    <row r="12" spans="1:984 16364:16364" s="22" customFormat="1" ht="12" hidden="1">
      <c r="F12" s="47"/>
      <c r="G12" s="47"/>
      <c r="H12" s="47"/>
      <c r="I12" s="47"/>
      <c r="J12" s="47"/>
    </row>
    <row r="13" spans="1:984 16364:16364" s="22" customFormat="1" ht="12" hidden="1">
      <c r="F13" s="47"/>
      <c r="G13" s="47"/>
      <c r="H13" s="47"/>
      <c r="I13" s="47"/>
      <c r="J13" s="47"/>
    </row>
    <row r="14" spans="1:984 16364:16364" s="22" customFormat="1" ht="12" hidden="1">
      <c r="F14" s="47"/>
      <c r="G14" s="47"/>
      <c r="H14" s="47"/>
      <c r="I14" s="47"/>
      <c r="J14" s="47"/>
    </row>
    <row r="15" spans="1:984 16364:16364" s="22" customFormat="1" ht="12" hidden="1">
      <c r="F15" s="47"/>
      <c r="G15" s="47"/>
      <c r="H15" s="47"/>
      <c r="I15" s="47"/>
      <c r="J15" s="47"/>
    </row>
    <row r="16" spans="1:984 16364:16364" s="22" customFormat="1" ht="12" hidden="1">
      <c r="F16" s="47"/>
      <c r="G16" s="47"/>
      <c r="H16" s="47"/>
      <c r="I16" s="47"/>
      <c r="J16" s="47"/>
    </row>
    <row r="17" spans="2:10" s="22" customFormat="1" ht="12" hidden="1">
      <c r="F17" s="47"/>
      <c r="G17" s="47"/>
      <c r="H17" s="47"/>
      <c r="I17" s="47"/>
      <c r="J17" s="47"/>
    </row>
    <row r="18" spans="2:10" s="22" customFormat="1" ht="12" hidden="1">
      <c r="F18" s="47"/>
      <c r="G18" s="47"/>
      <c r="H18" s="47"/>
      <c r="I18" s="47"/>
      <c r="J18" s="47"/>
    </row>
    <row r="19" spans="2:10" s="22" customFormat="1" ht="12" hidden="1">
      <c r="F19" s="47"/>
      <c r="G19" s="47"/>
      <c r="H19" s="47"/>
      <c r="I19" s="47"/>
      <c r="J19" s="47"/>
    </row>
    <row r="20" spans="2:10" s="22" customFormat="1" ht="12" hidden="1">
      <c r="F20" s="47"/>
      <c r="G20" s="47"/>
      <c r="H20" s="47"/>
      <c r="I20" s="47"/>
      <c r="J20" s="47"/>
    </row>
    <row r="21" spans="2:10" s="22" customFormat="1" ht="12" hidden="1">
      <c r="F21" s="47"/>
      <c r="G21" s="47"/>
      <c r="H21" s="47"/>
      <c r="I21" s="47"/>
      <c r="J21" s="47"/>
    </row>
    <row r="22" spans="2:10" s="22" customFormat="1" ht="12" hidden="1">
      <c r="F22" s="47"/>
      <c r="G22" s="47"/>
      <c r="H22" s="47"/>
      <c r="I22" s="47"/>
      <c r="J22" s="47"/>
    </row>
    <row r="23" spans="2:10" s="22" customFormat="1" ht="12" hidden="1">
      <c r="F23" s="47"/>
      <c r="G23" s="47"/>
      <c r="H23" s="47"/>
      <c r="I23" s="47"/>
      <c r="J23" s="47"/>
    </row>
    <row r="24" spans="2:10" s="22" customFormat="1" ht="12" hidden="1">
      <c r="F24" s="47"/>
      <c r="G24" s="47"/>
      <c r="H24" s="47"/>
      <c r="I24" s="47"/>
      <c r="J24" s="47"/>
    </row>
    <row r="25" spans="2:10" s="22" customFormat="1" ht="12" hidden="1">
      <c r="F25" s="47"/>
      <c r="G25" s="47"/>
      <c r="H25" s="47"/>
      <c r="I25" s="47"/>
      <c r="J25" s="47"/>
    </row>
    <row r="26" spans="2:10" s="22" customFormat="1" ht="12" hidden="1">
      <c r="F26" s="47"/>
      <c r="G26" s="47"/>
      <c r="H26" s="47"/>
      <c r="I26" s="47"/>
      <c r="J26" s="47"/>
    </row>
    <row r="27" spans="2:10" s="22" customFormat="1" ht="3.75" hidden="1" customHeight="1">
      <c r="F27" s="47"/>
      <c r="G27" s="47"/>
      <c r="H27" s="47"/>
      <c r="I27" s="47"/>
      <c r="J27" s="47"/>
    </row>
    <row r="29" spans="2:10" hidden="1">
      <c r="B29" s="25" t="str">
        <f>ORCAMENTO!H14</f>
        <v>Baixo Guandu/ES, 14 de maio de 2026.</v>
      </c>
    </row>
  </sheetData>
  <mergeCells count="9">
    <mergeCell ref="A9:B9"/>
    <mergeCell ref="A10:B10"/>
    <mergeCell ref="A5:A6"/>
    <mergeCell ref="B5:B6"/>
    <mergeCell ref="A1:E1"/>
    <mergeCell ref="B2:E2"/>
    <mergeCell ref="B3:E3"/>
    <mergeCell ref="A7:B7"/>
    <mergeCell ref="A8:B8"/>
  </mergeCells>
  <dataValidations disablePrompts="1" count="1">
    <dataValidation type="list" errorStyle="warning" allowBlank="1" showInputMessage="1" showErrorMessage="1" error="Selecionar Referencial compatível" sqref="XEJ1:XFD3" xr:uid="{00000000-0002-0000-1100-000000000000}">
      <formula1>DADOS</formula1>
    </dataValidation>
  </dataValidations>
  <printOptions horizontalCentered="1"/>
  <pageMargins left="0.51181102362204722" right="0.51181102362204722" top="0.78740157480314965" bottom="0.78740157480314965" header="0.31496062992125984" footer="0.31496062992125984"/>
  <pageSetup paperSize="9" orientation="portrait" r:id="rId1"/>
  <headerFooter scaleWithDoc="0" alignWithMargins="0">
    <oddFooter>&amp;CPREFEITURA MUNICIPAL DE BAIXO GUANDU</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1">
    <tabColor theme="0"/>
  </sheetPr>
  <dimension ref="A1:ALZ10380"/>
  <sheetViews>
    <sheetView zoomScaleNormal="100" workbookViewId="0">
      <pane ySplit="2" topLeftCell="A3" activePane="bottomLeft" state="frozen"/>
      <selection pane="bottomLeft" activeCell="A3" sqref="A3:D10380"/>
    </sheetView>
  </sheetViews>
  <sheetFormatPr defaultColWidth="0" defaultRowHeight="11.25"/>
  <cols>
    <col min="1" max="1" width="20.625" style="241" customWidth="1"/>
    <col min="2" max="2" width="63.375" style="93" customWidth="1"/>
    <col min="3" max="3" width="5.625" style="94" customWidth="1"/>
    <col min="4" max="4" width="15.625" style="248" customWidth="1"/>
    <col min="5" max="5" width="13.375" style="14" hidden="1" customWidth="1"/>
    <col min="6" max="1013" width="8.375" style="13" hidden="1" customWidth="1"/>
    <col min="1014" max="1014" width="8.375" style="12" hidden="1" customWidth="1"/>
    <col min="1015" max="16384" width="9" style="12" hidden="1"/>
  </cols>
  <sheetData>
    <row r="1" spans="1:5">
      <c r="A1" s="230" t="s">
        <v>14119</v>
      </c>
      <c r="B1" s="246" t="s">
        <v>25641</v>
      </c>
      <c r="C1" s="302" t="s">
        <v>14418</v>
      </c>
      <c r="D1" s="302"/>
    </row>
    <row r="2" spans="1:5">
      <c r="A2" s="240" t="s">
        <v>1607</v>
      </c>
      <c r="B2" s="92" t="s">
        <v>550</v>
      </c>
      <c r="C2" s="92" t="s">
        <v>20</v>
      </c>
      <c r="D2" s="247" t="s">
        <v>1599</v>
      </c>
    </row>
    <row r="3" spans="1:5" s="250" customFormat="1" ht="13.5">
      <c r="A3" s="142">
        <v>104658</v>
      </c>
      <c r="B3" s="142" t="s">
        <v>25427</v>
      </c>
      <c r="C3" s="142" t="s">
        <v>4</v>
      </c>
      <c r="D3" s="301">
        <v>182.87</v>
      </c>
      <c r="E3" s="249"/>
    </row>
    <row r="4" spans="1:5" s="250" customFormat="1" ht="13.5">
      <c r="A4" s="142">
        <v>105002</v>
      </c>
      <c r="B4" s="142" t="s">
        <v>26384</v>
      </c>
      <c r="C4" s="142" t="s">
        <v>2</v>
      </c>
      <c r="D4" s="301">
        <v>814.63</v>
      </c>
      <c r="E4" s="249"/>
    </row>
    <row r="5" spans="1:5" s="250" customFormat="1" ht="13.5">
      <c r="A5" s="142">
        <v>105004</v>
      </c>
      <c r="B5" s="142" t="s">
        <v>26386</v>
      </c>
      <c r="C5" s="142" t="s">
        <v>4</v>
      </c>
      <c r="D5" s="301">
        <v>138.96</v>
      </c>
      <c r="E5" s="249"/>
    </row>
    <row r="6" spans="1:5" s="250" customFormat="1" ht="13.5">
      <c r="A6" s="142">
        <v>105003</v>
      </c>
      <c r="B6" s="142" t="s">
        <v>26385</v>
      </c>
      <c r="C6" s="142" t="s">
        <v>2</v>
      </c>
      <c r="D6" s="301">
        <v>1361.89</v>
      </c>
      <c r="E6" s="249"/>
    </row>
    <row r="7" spans="1:5" s="250" customFormat="1" ht="13.5">
      <c r="A7" s="142">
        <v>105005</v>
      </c>
      <c r="B7" s="142" t="s">
        <v>26387</v>
      </c>
      <c r="C7" s="142" t="s">
        <v>4</v>
      </c>
      <c r="D7" s="301">
        <v>240.29</v>
      </c>
      <c r="E7" s="249"/>
    </row>
    <row r="8" spans="1:5" s="250" customFormat="1" ht="13.5">
      <c r="A8" s="142">
        <v>105006</v>
      </c>
      <c r="B8" s="142" t="s">
        <v>26397</v>
      </c>
      <c r="C8" s="142" t="s">
        <v>2</v>
      </c>
      <c r="D8" s="301">
        <v>0</v>
      </c>
      <c r="E8" s="249"/>
    </row>
    <row r="9" spans="1:5" s="250" customFormat="1" ht="13.5">
      <c r="A9" s="142">
        <v>104999</v>
      </c>
      <c r="B9" s="142" t="s">
        <v>26398</v>
      </c>
      <c r="C9" s="142" t="s">
        <v>2</v>
      </c>
      <c r="D9" s="301">
        <v>0</v>
      </c>
      <c r="E9" s="249"/>
    </row>
    <row r="10" spans="1:5" s="250" customFormat="1" ht="13.5">
      <c r="A10" s="142">
        <v>105000</v>
      </c>
      <c r="B10" s="142" t="s">
        <v>26399</v>
      </c>
      <c r="C10" s="142" t="s">
        <v>1</v>
      </c>
      <c r="D10" s="301">
        <v>1573.5</v>
      </c>
      <c r="E10" s="249"/>
    </row>
    <row r="11" spans="1:5" s="250" customFormat="1" ht="13.5">
      <c r="A11" s="142">
        <v>105001</v>
      </c>
      <c r="B11" s="142" t="s">
        <v>26400</v>
      </c>
      <c r="C11" s="142" t="s">
        <v>1</v>
      </c>
      <c r="D11" s="301">
        <v>1612.45</v>
      </c>
      <c r="E11" s="249"/>
    </row>
    <row r="12" spans="1:5" s="250" customFormat="1" ht="13.5">
      <c r="A12" s="142">
        <v>89306</v>
      </c>
      <c r="B12" s="142" t="s">
        <v>25343</v>
      </c>
      <c r="C12" s="142" t="s">
        <v>4</v>
      </c>
      <c r="D12" s="301">
        <v>110.97</v>
      </c>
      <c r="E12" s="249"/>
    </row>
    <row r="13" spans="1:5" s="250" customFormat="1" ht="13.5">
      <c r="A13" s="142">
        <v>89307</v>
      </c>
      <c r="B13" s="142" t="s">
        <v>25344</v>
      </c>
      <c r="C13" s="142" t="s">
        <v>4</v>
      </c>
      <c r="D13" s="301">
        <v>113.56</v>
      </c>
      <c r="E13" s="249"/>
    </row>
    <row r="14" spans="1:5" s="250" customFormat="1" ht="13.5">
      <c r="A14" s="142">
        <v>89290</v>
      </c>
      <c r="B14" s="142" t="s">
        <v>25339</v>
      </c>
      <c r="C14" s="142" t="s">
        <v>4</v>
      </c>
      <c r="D14" s="301">
        <v>90.52</v>
      </c>
      <c r="E14" s="249"/>
    </row>
    <row r="15" spans="1:5" s="250" customFormat="1" ht="13.5">
      <c r="A15" s="142">
        <v>89291</v>
      </c>
      <c r="B15" s="142" t="s">
        <v>25340</v>
      </c>
      <c r="C15" s="142" t="s">
        <v>4</v>
      </c>
      <c r="D15" s="301">
        <v>92.45</v>
      </c>
      <c r="E15" s="249"/>
    </row>
    <row r="16" spans="1:5" s="250" customFormat="1" ht="13.5">
      <c r="A16" s="142">
        <v>89298</v>
      </c>
      <c r="B16" s="142" t="s">
        <v>25341</v>
      </c>
      <c r="C16" s="142" t="s">
        <v>4</v>
      </c>
      <c r="D16" s="301">
        <v>94.33</v>
      </c>
      <c r="E16" s="249"/>
    </row>
    <row r="17" spans="1:5" s="250" customFormat="1" ht="13.5">
      <c r="A17" s="142">
        <v>89299</v>
      </c>
      <c r="B17" s="142" t="s">
        <v>25342</v>
      </c>
      <c r="C17" s="142" t="s">
        <v>4</v>
      </c>
      <c r="D17" s="301">
        <v>96.65</v>
      </c>
      <c r="E17" s="249"/>
    </row>
    <row r="18" spans="1:5" s="250" customFormat="1" ht="13.5">
      <c r="A18" s="142">
        <v>89282</v>
      </c>
      <c r="B18" s="142" t="s">
        <v>25337</v>
      </c>
      <c r="C18" s="142" t="s">
        <v>4</v>
      </c>
      <c r="D18" s="301">
        <v>80.010000000000005</v>
      </c>
      <c r="E18" s="249"/>
    </row>
    <row r="19" spans="1:5" s="250" customFormat="1" ht="13.5">
      <c r="A19" s="142">
        <v>89283</v>
      </c>
      <c r="B19" s="142" t="s">
        <v>25338</v>
      </c>
      <c r="C19" s="142" t="s">
        <v>4</v>
      </c>
      <c r="D19" s="301">
        <v>81.760000000000005</v>
      </c>
      <c r="E19" s="249"/>
    </row>
    <row r="20" spans="1:5" s="250" customFormat="1" ht="13.5">
      <c r="A20" s="142">
        <v>89480</v>
      </c>
      <c r="B20" s="142" t="s">
        <v>24036</v>
      </c>
      <c r="C20" s="142" t="s">
        <v>4</v>
      </c>
      <c r="D20" s="301">
        <v>181.34</v>
      </c>
      <c r="E20" s="249"/>
    </row>
    <row r="21" spans="1:5" s="250" customFormat="1" ht="13.5">
      <c r="A21" s="142">
        <v>89464</v>
      </c>
      <c r="B21" s="142" t="s">
        <v>25345</v>
      </c>
      <c r="C21" s="142" t="s">
        <v>4</v>
      </c>
      <c r="D21" s="301">
        <v>156.15</v>
      </c>
      <c r="E21" s="249"/>
    </row>
    <row r="22" spans="1:5" s="250" customFormat="1" ht="13.5">
      <c r="A22" s="142">
        <v>89478</v>
      </c>
      <c r="B22" s="142" t="s">
        <v>24035</v>
      </c>
      <c r="C22" s="142" t="s">
        <v>4</v>
      </c>
      <c r="D22" s="301">
        <v>157.63</v>
      </c>
      <c r="E22" s="249"/>
    </row>
    <row r="23" spans="1:5" s="250" customFormat="1" ht="13.5">
      <c r="A23" s="142">
        <v>89462</v>
      </c>
      <c r="B23" s="142" t="s">
        <v>24032</v>
      </c>
      <c r="C23" s="142" t="s">
        <v>4</v>
      </c>
      <c r="D23" s="301">
        <v>133.57</v>
      </c>
      <c r="E23" s="249"/>
    </row>
    <row r="24" spans="1:5" s="250" customFormat="1" ht="13.5">
      <c r="A24" s="142">
        <v>104444</v>
      </c>
      <c r="B24" s="142" t="s">
        <v>26401</v>
      </c>
      <c r="C24" s="142" t="s">
        <v>4</v>
      </c>
      <c r="D24" s="301">
        <v>0</v>
      </c>
      <c r="E24" s="249"/>
    </row>
    <row r="25" spans="1:5" s="250" customFormat="1" ht="13.5">
      <c r="A25" s="142">
        <v>104442</v>
      </c>
      <c r="B25" s="142" t="s">
        <v>26402</v>
      </c>
      <c r="C25" s="142" t="s">
        <v>4</v>
      </c>
      <c r="D25" s="301">
        <v>0</v>
      </c>
      <c r="E25" s="249"/>
    </row>
    <row r="26" spans="1:5" s="250" customFormat="1" ht="13.5">
      <c r="A26" s="142">
        <v>89472</v>
      </c>
      <c r="B26" s="142" t="s">
        <v>24034</v>
      </c>
      <c r="C26" s="142" t="s">
        <v>4</v>
      </c>
      <c r="D26" s="301">
        <v>136.36000000000001</v>
      </c>
      <c r="E26" s="249"/>
    </row>
    <row r="27" spans="1:5" s="250" customFormat="1" ht="13.5">
      <c r="A27" s="142">
        <v>89455</v>
      </c>
      <c r="B27" s="142" t="s">
        <v>24031</v>
      </c>
      <c r="C27" s="142" t="s">
        <v>4</v>
      </c>
      <c r="D27" s="301">
        <v>120.71</v>
      </c>
      <c r="E27" s="249"/>
    </row>
    <row r="28" spans="1:5" s="250" customFormat="1" ht="13.5">
      <c r="A28" s="142">
        <v>89470</v>
      </c>
      <c r="B28" s="142" t="s">
        <v>24033</v>
      </c>
      <c r="C28" s="142" t="s">
        <v>4</v>
      </c>
      <c r="D28" s="301">
        <v>114.76</v>
      </c>
      <c r="E28" s="249"/>
    </row>
    <row r="29" spans="1:5" s="250" customFormat="1" ht="13.5">
      <c r="A29" s="142">
        <v>89453</v>
      </c>
      <c r="B29" s="142" t="s">
        <v>24030</v>
      </c>
      <c r="C29" s="142" t="s">
        <v>4</v>
      </c>
      <c r="D29" s="301">
        <v>100.27</v>
      </c>
      <c r="E29" s="249"/>
    </row>
    <row r="30" spans="1:5" s="250" customFormat="1" ht="13.5">
      <c r="A30" s="142">
        <v>104443</v>
      </c>
      <c r="B30" s="142" t="s">
        <v>26403</v>
      </c>
      <c r="C30" s="142" t="s">
        <v>4</v>
      </c>
      <c r="D30" s="301">
        <v>0</v>
      </c>
      <c r="E30" s="249"/>
    </row>
    <row r="31" spans="1:5" s="250" customFormat="1" ht="13.5">
      <c r="A31" s="142">
        <v>104441</v>
      </c>
      <c r="B31" s="142" t="s">
        <v>26404</v>
      </c>
      <c r="C31" s="142" t="s">
        <v>4</v>
      </c>
      <c r="D31" s="301">
        <v>0</v>
      </c>
      <c r="E31" s="249"/>
    </row>
    <row r="32" spans="1:5" s="250" customFormat="1" ht="13.5">
      <c r="A32" s="142">
        <v>103354</v>
      </c>
      <c r="B32" s="142" t="s">
        <v>26405</v>
      </c>
      <c r="C32" s="142" t="s">
        <v>4</v>
      </c>
      <c r="D32" s="301">
        <v>104.83</v>
      </c>
      <c r="E32" s="249"/>
    </row>
    <row r="33" spans="1:5" s="250" customFormat="1" ht="13.5">
      <c r="A33" s="142">
        <v>103355</v>
      </c>
      <c r="B33" s="142" t="s">
        <v>26406</v>
      </c>
      <c r="C33" s="142" t="s">
        <v>4</v>
      </c>
      <c r="D33" s="301">
        <v>106.39</v>
      </c>
      <c r="E33" s="249"/>
    </row>
    <row r="34" spans="1:5" s="250" customFormat="1" ht="13.5">
      <c r="A34" s="142">
        <v>103330</v>
      </c>
      <c r="B34" s="142" t="s">
        <v>22363</v>
      </c>
      <c r="C34" s="142" t="s">
        <v>4</v>
      </c>
      <c r="D34" s="301">
        <v>96.45</v>
      </c>
      <c r="E34" s="249"/>
    </row>
    <row r="35" spans="1:5" s="250" customFormat="1" ht="13.5">
      <c r="A35" s="142">
        <v>103331</v>
      </c>
      <c r="B35" s="142" t="s">
        <v>22364</v>
      </c>
      <c r="C35" s="142" t="s">
        <v>4</v>
      </c>
      <c r="D35" s="301">
        <v>97.92</v>
      </c>
      <c r="E35" s="249"/>
    </row>
    <row r="36" spans="1:5" s="250" customFormat="1" ht="13.5">
      <c r="A36" s="142">
        <v>103358</v>
      </c>
      <c r="B36" s="142" t="s">
        <v>26407</v>
      </c>
      <c r="C36" s="142" t="s">
        <v>4</v>
      </c>
      <c r="D36" s="301">
        <v>80.900000000000006</v>
      </c>
      <c r="E36" s="249"/>
    </row>
    <row r="37" spans="1:5" s="250" customFormat="1" ht="13.5">
      <c r="A37" s="142">
        <v>103359</v>
      </c>
      <c r="B37" s="142" t="s">
        <v>26408</v>
      </c>
      <c r="C37" s="142" t="s">
        <v>4</v>
      </c>
      <c r="D37" s="301">
        <v>82.15</v>
      </c>
      <c r="E37" s="249"/>
    </row>
    <row r="38" spans="1:5" s="250" customFormat="1" ht="13.5">
      <c r="A38" s="142">
        <v>103366</v>
      </c>
      <c r="B38" s="142" t="s">
        <v>26409</v>
      </c>
      <c r="C38" s="142" t="s">
        <v>4</v>
      </c>
      <c r="D38" s="301">
        <v>69.87</v>
      </c>
      <c r="E38" s="249"/>
    </row>
    <row r="39" spans="1:5" s="250" customFormat="1" ht="13.5">
      <c r="A39" s="142">
        <v>103367</v>
      </c>
      <c r="B39" s="142" t="s">
        <v>26410</v>
      </c>
      <c r="C39" s="142" t="s">
        <v>4</v>
      </c>
      <c r="D39" s="301">
        <v>70.989999999999995</v>
      </c>
      <c r="E39" s="249"/>
    </row>
    <row r="40" spans="1:5" s="250" customFormat="1" ht="13.5">
      <c r="A40" s="142">
        <v>103360</v>
      </c>
      <c r="B40" s="142" t="s">
        <v>26411</v>
      </c>
      <c r="C40" s="142" t="s">
        <v>4</v>
      </c>
      <c r="D40" s="301">
        <v>94.66</v>
      </c>
      <c r="E40" s="249"/>
    </row>
    <row r="41" spans="1:5" s="250" customFormat="1" ht="13.5">
      <c r="A41" s="142">
        <v>103361</v>
      </c>
      <c r="B41" s="142" t="s">
        <v>26412</v>
      </c>
      <c r="C41" s="142" t="s">
        <v>4</v>
      </c>
      <c r="D41" s="301">
        <v>96.24</v>
      </c>
      <c r="E41" s="249"/>
    </row>
    <row r="42" spans="1:5" s="250" customFormat="1" ht="13.5">
      <c r="A42" s="142">
        <v>103368</v>
      </c>
      <c r="B42" s="142" t="s">
        <v>26413</v>
      </c>
      <c r="C42" s="142" t="s">
        <v>4</v>
      </c>
      <c r="D42" s="301">
        <v>79.39</v>
      </c>
      <c r="E42" s="249"/>
    </row>
    <row r="43" spans="1:5" s="250" customFormat="1" ht="13.5">
      <c r="A43" s="142">
        <v>103369</v>
      </c>
      <c r="B43" s="142" t="s">
        <v>26414</v>
      </c>
      <c r="C43" s="142" t="s">
        <v>4</v>
      </c>
      <c r="D43" s="301">
        <v>80.819999999999993</v>
      </c>
      <c r="E43" s="249"/>
    </row>
    <row r="44" spans="1:5" s="250" customFormat="1" ht="13.5">
      <c r="A44" s="142">
        <v>103334</v>
      </c>
      <c r="B44" s="142" t="s">
        <v>22367</v>
      </c>
      <c r="C44" s="142" t="s">
        <v>4</v>
      </c>
      <c r="D44" s="301">
        <v>171.43</v>
      </c>
      <c r="E44" s="249"/>
    </row>
    <row r="45" spans="1:5" s="250" customFormat="1" ht="13.5">
      <c r="A45" s="142">
        <v>103335</v>
      </c>
      <c r="B45" s="142" t="s">
        <v>22368</v>
      </c>
      <c r="C45" s="142" t="s">
        <v>4</v>
      </c>
      <c r="D45" s="301">
        <v>174.18</v>
      </c>
      <c r="E45" s="249"/>
    </row>
    <row r="46" spans="1:5" s="250" customFormat="1" ht="13.5">
      <c r="A46" s="142">
        <v>103362</v>
      </c>
      <c r="B46" s="142" t="s">
        <v>26415</v>
      </c>
      <c r="C46" s="142" t="s">
        <v>4</v>
      </c>
      <c r="D46" s="301">
        <v>114.23</v>
      </c>
      <c r="E46" s="249"/>
    </row>
    <row r="47" spans="1:5" s="250" customFormat="1" ht="13.5">
      <c r="A47" s="142">
        <v>103363</v>
      </c>
      <c r="B47" s="142" t="s">
        <v>26416</v>
      </c>
      <c r="C47" s="142" t="s">
        <v>4</v>
      </c>
      <c r="D47" s="301">
        <v>116</v>
      </c>
      <c r="E47" s="249"/>
    </row>
    <row r="48" spans="1:5" s="250" customFormat="1" ht="13.5">
      <c r="A48" s="142">
        <v>103370</v>
      </c>
      <c r="B48" s="142" t="s">
        <v>26417</v>
      </c>
      <c r="C48" s="142" t="s">
        <v>4</v>
      </c>
      <c r="D48" s="301">
        <v>99.35</v>
      </c>
      <c r="E48" s="249"/>
    </row>
    <row r="49" spans="1:5" s="250" customFormat="1" ht="13.5">
      <c r="A49" s="142">
        <v>103371</v>
      </c>
      <c r="B49" s="142" t="s">
        <v>26418</v>
      </c>
      <c r="C49" s="142" t="s">
        <v>4</v>
      </c>
      <c r="D49" s="301">
        <v>100.96</v>
      </c>
      <c r="E49" s="249"/>
    </row>
    <row r="50" spans="1:5" s="250" customFormat="1" ht="13.5">
      <c r="A50" s="142">
        <v>103332</v>
      </c>
      <c r="B50" s="142" t="s">
        <v>22365</v>
      </c>
      <c r="C50" s="142" t="s">
        <v>4</v>
      </c>
      <c r="D50" s="301">
        <v>145.46</v>
      </c>
      <c r="E50" s="249"/>
    </row>
    <row r="51" spans="1:5" s="250" customFormat="1" ht="13.5">
      <c r="A51" s="142">
        <v>103333</v>
      </c>
      <c r="B51" s="142" t="s">
        <v>22366</v>
      </c>
      <c r="C51" s="142" t="s">
        <v>4</v>
      </c>
      <c r="D51" s="301">
        <v>147.04</v>
      </c>
      <c r="E51" s="249"/>
    </row>
    <row r="52" spans="1:5" s="250" customFormat="1" ht="13.5">
      <c r="A52" s="142">
        <v>103352</v>
      </c>
      <c r="B52" s="142" t="s">
        <v>26419</v>
      </c>
      <c r="C52" s="142" t="s">
        <v>4</v>
      </c>
      <c r="D52" s="301">
        <v>123.8</v>
      </c>
      <c r="E52" s="249"/>
    </row>
    <row r="53" spans="1:5" s="250" customFormat="1" ht="13.5">
      <c r="A53" s="142">
        <v>103353</v>
      </c>
      <c r="B53" s="142" t="s">
        <v>26420</v>
      </c>
      <c r="C53" s="142" t="s">
        <v>4</v>
      </c>
      <c r="D53" s="301">
        <v>125.26</v>
      </c>
      <c r="E53" s="249"/>
    </row>
    <row r="54" spans="1:5" s="250" customFormat="1" ht="13.5">
      <c r="A54" s="142">
        <v>103328</v>
      </c>
      <c r="B54" s="142" t="s">
        <v>22361</v>
      </c>
      <c r="C54" s="142" t="s">
        <v>4</v>
      </c>
      <c r="D54" s="301">
        <v>112.93</v>
      </c>
      <c r="E54" s="249"/>
    </row>
    <row r="55" spans="1:5" s="250" customFormat="1" ht="13.5">
      <c r="A55" s="142">
        <v>103329</v>
      </c>
      <c r="B55" s="142" t="s">
        <v>22362</v>
      </c>
      <c r="C55" s="142" t="s">
        <v>4</v>
      </c>
      <c r="D55" s="301">
        <v>114.29</v>
      </c>
      <c r="E55" s="249"/>
    </row>
    <row r="56" spans="1:5" s="250" customFormat="1" ht="13.5">
      <c r="A56" s="142">
        <v>103356</v>
      </c>
      <c r="B56" s="142" t="s">
        <v>22371</v>
      </c>
      <c r="C56" s="142" t="s">
        <v>4</v>
      </c>
      <c r="D56" s="301">
        <v>70.2</v>
      </c>
      <c r="E56" s="249"/>
    </row>
    <row r="57" spans="1:5" s="250" customFormat="1" ht="13.5">
      <c r="A57" s="142">
        <v>103357</v>
      </c>
      <c r="B57" s="142" t="s">
        <v>22372</v>
      </c>
      <c r="C57" s="142" t="s">
        <v>4</v>
      </c>
      <c r="D57" s="301">
        <v>71.349999999999994</v>
      </c>
      <c r="E57" s="249"/>
    </row>
    <row r="58" spans="1:5" s="250" customFormat="1" ht="13.5">
      <c r="A58" s="142">
        <v>103364</v>
      </c>
      <c r="B58" s="142" t="s">
        <v>26421</v>
      </c>
      <c r="C58" s="142" t="s">
        <v>4</v>
      </c>
      <c r="D58" s="301">
        <v>58.05</v>
      </c>
      <c r="E58" s="249"/>
    </row>
    <row r="59" spans="1:5" s="250" customFormat="1" ht="13.5">
      <c r="A59" s="142">
        <v>103365</v>
      </c>
      <c r="B59" s="142" t="s">
        <v>26422</v>
      </c>
      <c r="C59" s="142" t="s">
        <v>4</v>
      </c>
      <c r="D59" s="301">
        <v>58.88</v>
      </c>
      <c r="E59" s="249"/>
    </row>
    <row r="60" spans="1:5" s="250" customFormat="1" ht="13.5">
      <c r="A60" s="142">
        <v>103350</v>
      </c>
      <c r="B60" s="142" t="s">
        <v>22369</v>
      </c>
      <c r="C60" s="142" t="s">
        <v>4</v>
      </c>
      <c r="D60" s="301">
        <v>209.58</v>
      </c>
      <c r="E60" s="249"/>
    </row>
    <row r="61" spans="1:5" s="250" customFormat="1" ht="13.5">
      <c r="A61" s="142">
        <v>103351</v>
      </c>
      <c r="B61" s="142" t="s">
        <v>22370</v>
      </c>
      <c r="C61" s="142" t="s">
        <v>4</v>
      </c>
      <c r="D61" s="301">
        <v>211.59</v>
      </c>
      <c r="E61" s="249"/>
    </row>
    <row r="62" spans="1:5" s="250" customFormat="1" ht="13.5">
      <c r="A62" s="142">
        <v>103344</v>
      </c>
      <c r="B62" s="142" t="s">
        <v>26423</v>
      </c>
      <c r="C62" s="142" t="s">
        <v>4</v>
      </c>
      <c r="D62" s="301">
        <v>94.11</v>
      </c>
      <c r="E62" s="249"/>
    </row>
    <row r="63" spans="1:5" s="250" customFormat="1" ht="13.5">
      <c r="A63" s="142">
        <v>103345</v>
      </c>
      <c r="B63" s="142" t="s">
        <v>26424</v>
      </c>
      <c r="C63" s="142" t="s">
        <v>4</v>
      </c>
      <c r="D63" s="301">
        <v>95.94</v>
      </c>
      <c r="E63" s="249"/>
    </row>
    <row r="64" spans="1:5" s="250" customFormat="1" ht="13.5">
      <c r="A64" s="142">
        <v>103348</v>
      </c>
      <c r="B64" s="142" t="s">
        <v>26425</v>
      </c>
      <c r="C64" s="142" t="s">
        <v>4</v>
      </c>
      <c r="D64" s="301">
        <v>78.72</v>
      </c>
      <c r="E64" s="249"/>
    </row>
    <row r="65" spans="1:5" s="250" customFormat="1" ht="13.5">
      <c r="A65" s="142">
        <v>103349</v>
      </c>
      <c r="B65" s="142" t="s">
        <v>26426</v>
      </c>
      <c r="C65" s="142" t="s">
        <v>4</v>
      </c>
      <c r="D65" s="301">
        <v>80.38</v>
      </c>
      <c r="E65" s="249"/>
    </row>
    <row r="66" spans="1:5" s="250" customFormat="1" ht="13.5">
      <c r="A66" s="142">
        <v>103346</v>
      </c>
      <c r="B66" s="142" t="s">
        <v>26427</v>
      </c>
      <c r="C66" s="142" t="s">
        <v>4</v>
      </c>
      <c r="D66" s="301">
        <v>105.18</v>
      </c>
      <c r="E66" s="249"/>
    </row>
    <row r="67" spans="1:5" s="250" customFormat="1" ht="13.5">
      <c r="A67" s="142">
        <v>103347</v>
      </c>
      <c r="B67" s="142" t="s">
        <v>26428</v>
      </c>
      <c r="C67" s="142" t="s">
        <v>4</v>
      </c>
      <c r="D67" s="301">
        <v>107.13</v>
      </c>
      <c r="E67" s="249"/>
    </row>
    <row r="68" spans="1:5" s="250" customFormat="1" ht="13.5">
      <c r="A68" s="142">
        <v>103324</v>
      </c>
      <c r="B68" s="142" t="s">
        <v>22357</v>
      </c>
      <c r="C68" s="142" t="s">
        <v>4</v>
      </c>
      <c r="D68" s="301">
        <v>89.36</v>
      </c>
      <c r="E68" s="249"/>
    </row>
    <row r="69" spans="1:5" s="250" customFormat="1" ht="13.5">
      <c r="A69" s="142">
        <v>103325</v>
      </c>
      <c r="B69" s="142" t="s">
        <v>22358</v>
      </c>
      <c r="C69" s="142" t="s">
        <v>4</v>
      </c>
      <c r="D69" s="301">
        <v>91.13</v>
      </c>
      <c r="E69" s="249"/>
    </row>
    <row r="70" spans="1:5" s="250" customFormat="1" ht="13.5">
      <c r="A70" s="142">
        <v>103326</v>
      </c>
      <c r="B70" s="142" t="s">
        <v>22359</v>
      </c>
      <c r="C70" s="142" t="s">
        <v>4</v>
      </c>
      <c r="D70" s="301">
        <v>105.04</v>
      </c>
      <c r="E70" s="249"/>
    </row>
    <row r="71" spans="1:5" s="250" customFormat="1" ht="13.5">
      <c r="A71" s="142">
        <v>103327</v>
      </c>
      <c r="B71" s="142" t="s">
        <v>22360</v>
      </c>
      <c r="C71" s="142" t="s">
        <v>4</v>
      </c>
      <c r="D71" s="301">
        <v>107.12</v>
      </c>
      <c r="E71" s="249"/>
    </row>
    <row r="72" spans="1:5" s="250" customFormat="1" ht="13.5">
      <c r="A72" s="142">
        <v>103322</v>
      </c>
      <c r="B72" s="142" t="s">
        <v>22355</v>
      </c>
      <c r="C72" s="142" t="s">
        <v>4</v>
      </c>
      <c r="D72" s="301">
        <v>66.5</v>
      </c>
      <c r="E72" s="249"/>
    </row>
    <row r="73" spans="1:5" s="250" customFormat="1" ht="13.5">
      <c r="A73" s="142">
        <v>103323</v>
      </c>
      <c r="B73" s="142" t="s">
        <v>22356</v>
      </c>
      <c r="C73" s="142" t="s">
        <v>4</v>
      </c>
      <c r="D73" s="301">
        <v>68.06</v>
      </c>
      <c r="E73" s="249"/>
    </row>
    <row r="74" spans="1:5" s="250" customFormat="1" ht="13.5">
      <c r="A74" s="142">
        <v>103338</v>
      </c>
      <c r="B74" s="142" t="s">
        <v>26429</v>
      </c>
      <c r="C74" s="142" t="s">
        <v>4</v>
      </c>
      <c r="D74" s="301">
        <v>133.36000000000001</v>
      </c>
      <c r="E74" s="249"/>
    </row>
    <row r="75" spans="1:5" s="250" customFormat="1" ht="13.5">
      <c r="A75" s="142">
        <v>103339</v>
      </c>
      <c r="B75" s="142" t="s">
        <v>26430</v>
      </c>
      <c r="C75" s="142" t="s">
        <v>4</v>
      </c>
      <c r="D75" s="301">
        <v>134.88999999999999</v>
      </c>
      <c r="E75" s="249"/>
    </row>
    <row r="76" spans="1:5" s="250" customFormat="1" ht="13.5">
      <c r="A76" s="142">
        <v>103340</v>
      </c>
      <c r="B76" s="142" t="s">
        <v>26431</v>
      </c>
      <c r="C76" s="142" t="s">
        <v>4</v>
      </c>
      <c r="D76" s="301">
        <v>160.58000000000001</v>
      </c>
      <c r="E76" s="249"/>
    </row>
    <row r="77" spans="1:5" s="250" customFormat="1" ht="13.5">
      <c r="A77" s="142">
        <v>103341</v>
      </c>
      <c r="B77" s="142" t="s">
        <v>26432</v>
      </c>
      <c r="C77" s="142" t="s">
        <v>4</v>
      </c>
      <c r="D77" s="301">
        <v>162.5</v>
      </c>
      <c r="E77" s="249"/>
    </row>
    <row r="78" spans="1:5" s="250" customFormat="1" ht="13.5">
      <c r="A78" s="142">
        <v>103336</v>
      </c>
      <c r="B78" s="142" t="s">
        <v>26433</v>
      </c>
      <c r="C78" s="142" t="s">
        <v>4</v>
      </c>
      <c r="D78" s="301">
        <v>101.2</v>
      </c>
      <c r="E78" s="249"/>
    </row>
    <row r="79" spans="1:5" s="250" customFormat="1" ht="13.5">
      <c r="A79" s="142">
        <v>103337</v>
      </c>
      <c r="B79" s="142" t="s">
        <v>26434</v>
      </c>
      <c r="C79" s="142" t="s">
        <v>4</v>
      </c>
      <c r="D79" s="301">
        <v>102.5</v>
      </c>
      <c r="E79" s="249"/>
    </row>
    <row r="80" spans="1:5" s="250" customFormat="1" ht="13.5">
      <c r="A80" s="142">
        <v>103342</v>
      </c>
      <c r="B80" s="142" t="s">
        <v>26435</v>
      </c>
      <c r="C80" s="142" t="s">
        <v>4</v>
      </c>
      <c r="D80" s="301">
        <v>135.26</v>
      </c>
      <c r="E80" s="249"/>
    </row>
    <row r="81" spans="1:5" s="250" customFormat="1" ht="13.5">
      <c r="A81" s="142">
        <v>103343</v>
      </c>
      <c r="B81" s="142" t="s">
        <v>26436</v>
      </c>
      <c r="C81" s="142" t="s">
        <v>4</v>
      </c>
      <c r="D81" s="301">
        <v>136.94999999999999</v>
      </c>
      <c r="E81" s="249"/>
    </row>
    <row r="82" spans="1:5" s="250" customFormat="1" ht="13.5">
      <c r="A82" s="142">
        <v>103318</v>
      </c>
      <c r="B82" s="142" t="s">
        <v>26437</v>
      </c>
      <c r="C82" s="142" t="s">
        <v>4</v>
      </c>
      <c r="D82" s="301">
        <v>115.95</v>
      </c>
      <c r="E82" s="249"/>
    </row>
    <row r="83" spans="1:5" s="250" customFormat="1" ht="13.5">
      <c r="A83" s="142">
        <v>103319</v>
      </c>
      <c r="B83" s="142" t="s">
        <v>22378</v>
      </c>
      <c r="C83" s="142" t="s">
        <v>4</v>
      </c>
      <c r="D83" s="301">
        <v>117.48</v>
      </c>
      <c r="E83" s="249"/>
    </row>
    <row r="84" spans="1:5" s="250" customFormat="1" ht="13.5">
      <c r="A84" s="142">
        <v>103320</v>
      </c>
      <c r="B84" s="142" t="s">
        <v>22379</v>
      </c>
      <c r="C84" s="142" t="s">
        <v>4</v>
      </c>
      <c r="D84" s="301">
        <v>138.82</v>
      </c>
      <c r="E84" s="249"/>
    </row>
    <row r="85" spans="1:5" s="250" customFormat="1" ht="13.5">
      <c r="A85" s="142">
        <v>103321</v>
      </c>
      <c r="B85" s="142" t="s">
        <v>22380</v>
      </c>
      <c r="C85" s="142" t="s">
        <v>4</v>
      </c>
      <c r="D85" s="301">
        <v>140.74</v>
      </c>
      <c r="E85" s="249"/>
    </row>
    <row r="86" spans="1:5" s="250" customFormat="1" ht="13.5">
      <c r="A86" s="142">
        <v>103316</v>
      </c>
      <c r="B86" s="142" t="s">
        <v>22376</v>
      </c>
      <c r="C86" s="142" t="s">
        <v>4</v>
      </c>
      <c r="D86" s="301">
        <v>89.21</v>
      </c>
      <c r="E86" s="249"/>
    </row>
    <row r="87" spans="1:5" s="250" customFormat="1" ht="13.5">
      <c r="A87" s="142">
        <v>103317</v>
      </c>
      <c r="B87" s="142" t="s">
        <v>22377</v>
      </c>
      <c r="C87" s="142" t="s">
        <v>4</v>
      </c>
      <c r="D87" s="301">
        <v>90.51</v>
      </c>
      <c r="E87" s="249"/>
    </row>
    <row r="88" spans="1:5" s="250" customFormat="1" ht="13.5">
      <c r="A88" s="142">
        <v>101166</v>
      </c>
      <c r="B88" s="142" t="s">
        <v>22092</v>
      </c>
      <c r="C88" s="142" t="s">
        <v>7</v>
      </c>
      <c r="D88" s="301">
        <v>766.04</v>
      </c>
      <c r="E88" s="249"/>
    </row>
    <row r="89" spans="1:5" s="250" customFormat="1" ht="13.5">
      <c r="A89" s="142">
        <v>101165</v>
      </c>
      <c r="B89" s="142" t="s">
        <v>22091</v>
      </c>
      <c r="C89" s="142" t="s">
        <v>7</v>
      </c>
      <c r="D89" s="301">
        <v>1158.1600000000001</v>
      </c>
      <c r="E89" s="249"/>
    </row>
    <row r="90" spans="1:5" s="250" customFormat="1" ht="13.5">
      <c r="A90" s="142">
        <v>101163</v>
      </c>
      <c r="B90" s="142" t="s">
        <v>22382</v>
      </c>
      <c r="C90" s="142" t="s">
        <v>4</v>
      </c>
      <c r="D90" s="301">
        <v>881.52</v>
      </c>
      <c r="E90" s="249"/>
    </row>
    <row r="91" spans="1:5" s="250" customFormat="1" ht="13.5">
      <c r="A91" s="142">
        <v>101164</v>
      </c>
      <c r="B91" s="142" t="s">
        <v>22383</v>
      </c>
      <c r="C91" s="142" t="s">
        <v>4</v>
      </c>
      <c r="D91" s="301">
        <v>894.09</v>
      </c>
      <c r="E91" s="249"/>
    </row>
    <row r="92" spans="1:5" s="250" customFormat="1" ht="13.5">
      <c r="A92" s="142">
        <v>101162</v>
      </c>
      <c r="B92" s="142" t="s">
        <v>22375</v>
      </c>
      <c r="C92" s="142" t="s">
        <v>4</v>
      </c>
      <c r="D92" s="301">
        <v>180.3</v>
      </c>
      <c r="E92" s="249"/>
    </row>
    <row r="93" spans="1:5" s="250" customFormat="1" ht="13.5">
      <c r="A93" s="142">
        <v>101161</v>
      </c>
      <c r="B93" s="142" t="s">
        <v>22381</v>
      </c>
      <c r="C93" s="142" t="s">
        <v>4</v>
      </c>
      <c r="D93" s="301">
        <v>264.16000000000003</v>
      </c>
      <c r="E93" s="249"/>
    </row>
    <row r="94" spans="1:5" s="250" customFormat="1" ht="13.5">
      <c r="A94" s="142">
        <v>101160</v>
      </c>
      <c r="B94" s="142" t="s">
        <v>26438</v>
      </c>
      <c r="C94" s="142" t="s">
        <v>4</v>
      </c>
      <c r="D94" s="301">
        <v>0</v>
      </c>
      <c r="E94" s="249"/>
    </row>
    <row r="95" spans="1:5" s="250" customFormat="1" ht="13.5">
      <c r="A95" s="142">
        <v>101159</v>
      </c>
      <c r="B95" s="142" t="s">
        <v>22354</v>
      </c>
      <c r="C95" s="142" t="s">
        <v>4</v>
      </c>
      <c r="D95" s="301">
        <v>159.52000000000001</v>
      </c>
      <c r="E95" s="249"/>
    </row>
    <row r="96" spans="1:5" s="250" customFormat="1" ht="13.5">
      <c r="A96" s="142">
        <v>101154</v>
      </c>
      <c r="B96" s="142" t="s">
        <v>22384</v>
      </c>
      <c r="C96" s="142" t="s">
        <v>4</v>
      </c>
      <c r="D96" s="301">
        <v>155.78</v>
      </c>
      <c r="E96" s="249"/>
    </row>
    <row r="97" spans="1:5" s="250" customFormat="1" ht="13.5">
      <c r="A97" s="142">
        <v>101155</v>
      </c>
      <c r="B97" s="142" t="s">
        <v>22385</v>
      </c>
      <c r="C97" s="142" t="s">
        <v>4</v>
      </c>
      <c r="D97" s="301">
        <v>218.69</v>
      </c>
      <c r="E97" s="249"/>
    </row>
    <row r="98" spans="1:5" s="250" customFormat="1" ht="13.5">
      <c r="A98" s="142">
        <v>101156</v>
      </c>
      <c r="B98" s="142" t="s">
        <v>22386</v>
      </c>
      <c r="C98" s="142" t="s">
        <v>4</v>
      </c>
      <c r="D98" s="301">
        <v>320.58999999999997</v>
      </c>
      <c r="E98" s="249"/>
    </row>
    <row r="99" spans="1:5" s="250" customFormat="1" ht="13.5">
      <c r="A99" s="142">
        <v>101158</v>
      </c>
      <c r="B99" s="142" t="s">
        <v>22374</v>
      </c>
      <c r="C99" s="142" t="s">
        <v>4</v>
      </c>
      <c r="D99" s="301">
        <v>86.68</v>
      </c>
      <c r="E99" s="249"/>
    </row>
    <row r="100" spans="1:5" s="250" customFormat="1" ht="13.5">
      <c r="A100" s="142">
        <v>101157</v>
      </c>
      <c r="B100" s="142" t="s">
        <v>22373</v>
      </c>
      <c r="C100" s="142" t="s">
        <v>4</v>
      </c>
      <c r="D100" s="301">
        <v>67.02</v>
      </c>
      <c r="E100" s="249"/>
    </row>
    <row r="101" spans="1:5" s="250" customFormat="1" ht="13.5">
      <c r="A101" s="142">
        <v>87382</v>
      </c>
      <c r="B101" s="142" t="s">
        <v>22656</v>
      </c>
      <c r="C101" s="142" t="s">
        <v>7</v>
      </c>
      <c r="D101" s="301">
        <v>1600.36</v>
      </c>
      <c r="E101" s="249"/>
    </row>
    <row r="102" spans="1:5" s="250" customFormat="1" ht="13.5">
      <c r="A102" s="142">
        <v>87383</v>
      </c>
      <c r="B102" s="142" t="s">
        <v>22657</v>
      </c>
      <c r="C102" s="142" t="s">
        <v>7</v>
      </c>
      <c r="D102" s="301">
        <v>1580.56</v>
      </c>
      <c r="E102" s="249"/>
    </row>
    <row r="103" spans="1:5" s="250" customFormat="1" ht="13.5">
      <c r="A103" s="142">
        <v>87384</v>
      </c>
      <c r="B103" s="142" t="s">
        <v>22658</v>
      </c>
      <c r="C103" s="142" t="s">
        <v>7</v>
      </c>
      <c r="D103" s="301">
        <v>1556.09</v>
      </c>
      <c r="E103" s="249"/>
    </row>
    <row r="104" spans="1:5" s="250" customFormat="1" ht="13.5">
      <c r="A104" s="142">
        <v>87398</v>
      </c>
      <c r="B104" s="142" t="s">
        <v>22671</v>
      </c>
      <c r="C104" s="142" t="s">
        <v>7</v>
      </c>
      <c r="D104" s="301">
        <v>1838.93</v>
      </c>
      <c r="E104" s="249"/>
    </row>
    <row r="105" spans="1:5" s="250" customFormat="1" ht="13.5">
      <c r="A105" s="142">
        <v>87395</v>
      </c>
      <c r="B105" s="142" t="s">
        <v>22668</v>
      </c>
      <c r="C105" s="142" t="s">
        <v>7</v>
      </c>
      <c r="D105" s="301">
        <v>3089.71</v>
      </c>
      <c r="E105" s="249"/>
    </row>
    <row r="106" spans="1:5" s="250" customFormat="1" ht="13.5">
      <c r="A106" s="142">
        <v>87396</v>
      </c>
      <c r="B106" s="142" t="s">
        <v>22669</v>
      </c>
      <c r="C106" s="142" t="s">
        <v>7</v>
      </c>
      <c r="D106" s="301">
        <v>3089.17</v>
      </c>
      <c r="E106" s="249"/>
    </row>
    <row r="107" spans="1:5" s="250" customFormat="1" ht="13.5">
      <c r="A107" s="142">
        <v>87397</v>
      </c>
      <c r="B107" s="142" t="s">
        <v>22670</v>
      </c>
      <c r="C107" s="142" t="s">
        <v>7</v>
      </c>
      <c r="D107" s="301">
        <v>3087.97</v>
      </c>
      <c r="E107" s="249"/>
    </row>
    <row r="108" spans="1:5" s="250" customFormat="1" ht="13.5">
      <c r="A108" s="142">
        <v>87402</v>
      </c>
      <c r="B108" s="142" t="s">
        <v>22674</v>
      </c>
      <c r="C108" s="142" t="s">
        <v>7</v>
      </c>
      <c r="D108" s="301">
        <v>3389.79</v>
      </c>
      <c r="E108" s="249"/>
    </row>
    <row r="109" spans="1:5" s="250" customFormat="1" ht="13.5">
      <c r="A109" s="142">
        <v>87391</v>
      </c>
      <c r="B109" s="142" t="s">
        <v>22665</v>
      </c>
      <c r="C109" s="142" t="s">
        <v>7</v>
      </c>
      <c r="D109" s="301">
        <v>4829.63</v>
      </c>
      <c r="E109" s="249"/>
    </row>
    <row r="110" spans="1:5" s="250" customFormat="1" ht="13.5">
      <c r="A110" s="142">
        <v>87393</v>
      </c>
      <c r="B110" s="142" t="s">
        <v>22666</v>
      </c>
      <c r="C110" s="142" t="s">
        <v>7</v>
      </c>
      <c r="D110" s="301">
        <v>4852.47</v>
      </c>
      <c r="E110" s="249"/>
    </row>
    <row r="111" spans="1:5" s="250" customFormat="1" ht="13.5">
      <c r="A111" s="142">
        <v>87394</v>
      </c>
      <c r="B111" s="142" t="s">
        <v>22667</v>
      </c>
      <c r="C111" s="142" t="s">
        <v>7</v>
      </c>
      <c r="D111" s="301">
        <v>4873.59</v>
      </c>
      <c r="E111" s="249"/>
    </row>
    <row r="112" spans="1:5" s="250" customFormat="1" ht="13.5">
      <c r="A112" s="142">
        <v>87401</v>
      </c>
      <c r="B112" s="142" t="s">
        <v>22673</v>
      </c>
      <c r="C112" s="142" t="s">
        <v>7</v>
      </c>
      <c r="D112" s="301">
        <v>5165.34</v>
      </c>
      <c r="E112" s="249"/>
    </row>
    <row r="113" spans="1:5" s="250" customFormat="1" ht="13.5">
      <c r="A113" s="142">
        <v>87407</v>
      </c>
      <c r="B113" s="142" t="s">
        <v>22676</v>
      </c>
      <c r="C113" s="142" t="s">
        <v>7</v>
      </c>
      <c r="D113" s="301">
        <v>1632.19</v>
      </c>
      <c r="E113" s="249"/>
    </row>
    <row r="114" spans="1:5" s="250" customFormat="1" ht="13.5">
      <c r="A114" s="142">
        <v>87408</v>
      </c>
      <c r="B114" s="142" t="s">
        <v>26366</v>
      </c>
      <c r="C114" s="142" t="s">
        <v>7</v>
      </c>
      <c r="D114" s="301">
        <v>1603.31</v>
      </c>
      <c r="E114" s="249"/>
    </row>
    <row r="115" spans="1:5" s="250" customFormat="1" ht="13.5">
      <c r="A115" s="142">
        <v>87404</v>
      </c>
      <c r="B115" s="142" t="s">
        <v>22675</v>
      </c>
      <c r="C115" s="142" t="s">
        <v>7</v>
      </c>
      <c r="D115" s="301">
        <v>4541.47</v>
      </c>
      <c r="E115" s="249"/>
    </row>
    <row r="116" spans="1:5" s="250" customFormat="1" ht="13.5">
      <c r="A116" s="142">
        <v>87405</v>
      </c>
      <c r="B116" s="142" t="s">
        <v>26365</v>
      </c>
      <c r="C116" s="142" t="s">
        <v>7</v>
      </c>
      <c r="D116" s="301">
        <v>4524.49</v>
      </c>
      <c r="E116" s="249"/>
    </row>
    <row r="117" spans="1:5" s="250" customFormat="1" ht="13.5">
      <c r="A117" s="142">
        <v>87388</v>
      </c>
      <c r="B117" s="142" t="s">
        <v>22662</v>
      </c>
      <c r="C117" s="142" t="s">
        <v>7</v>
      </c>
      <c r="D117" s="301">
        <v>4336.42</v>
      </c>
      <c r="E117" s="249"/>
    </row>
    <row r="118" spans="1:5" s="250" customFormat="1" ht="13.5">
      <c r="A118" s="142">
        <v>87389</v>
      </c>
      <c r="B118" s="142" t="s">
        <v>22663</v>
      </c>
      <c r="C118" s="142" t="s">
        <v>7</v>
      </c>
      <c r="D118" s="301">
        <v>4335.03</v>
      </c>
      <c r="E118" s="249"/>
    </row>
    <row r="119" spans="1:5" s="250" customFormat="1" ht="13.5">
      <c r="A119" s="142">
        <v>87390</v>
      </c>
      <c r="B119" s="142" t="s">
        <v>22664</v>
      </c>
      <c r="C119" s="142" t="s">
        <v>7</v>
      </c>
      <c r="D119" s="301">
        <v>4339.33</v>
      </c>
      <c r="E119" s="249"/>
    </row>
    <row r="120" spans="1:5" s="250" customFormat="1" ht="13.5">
      <c r="A120" s="142">
        <v>87385</v>
      </c>
      <c r="B120" s="142" t="s">
        <v>22659</v>
      </c>
      <c r="C120" s="142" t="s">
        <v>7</v>
      </c>
      <c r="D120" s="301">
        <v>1864.72</v>
      </c>
      <c r="E120" s="249"/>
    </row>
    <row r="121" spans="1:5" s="250" customFormat="1" ht="13.5">
      <c r="A121" s="142">
        <v>87386</v>
      </c>
      <c r="B121" s="142" t="s">
        <v>22660</v>
      </c>
      <c r="C121" s="142" t="s">
        <v>7</v>
      </c>
      <c r="D121" s="301">
        <v>1834.79</v>
      </c>
      <c r="E121" s="249"/>
    </row>
    <row r="122" spans="1:5" s="250" customFormat="1" ht="13.5">
      <c r="A122" s="142">
        <v>87387</v>
      </c>
      <c r="B122" s="142" t="s">
        <v>22661</v>
      </c>
      <c r="C122" s="142" t="s">
        <v>7</v>
      </c>
      <c r="D122" s="301">
        <v>1810.49</v>
      </c>
      <c r="E122" s="249"/>
    </row>
    <row r="123" spans="1:5" s="250" customFormat="1" ht="13.5">
      <c r="A123" s="142">
        <v>87399</v>
      </c>
      <c r="B123" s="142" t="s">
        <v>22672</v>
      </c>
      <c r="C123" s="142" t="s">
        <v>7</v>
      </c>
      <c r="D123" s="301">
        <v>2101.36</v>
      </c>
      <c r="E123" s="249"/>
    </row>
    <row r="124" spans="1:5" s="250" customFormat="1" ht="13.5">
      <c r="A124" s="142">
        <v>88627</v>
      </c>
      <c r="B124" s="142" t="s">
        <v>22679</v>
      </c>
      <c r="C124" s="142" t="s">
        <v>7</v>
      </c>
      <c r="D124" s="301">
        <v>703.96</v>
      </c>
      <c r="E124" s="249"/>
    </row>
    <row r="125" spans="1:5" s="250" customFormat="1" ht="13.5">
      <c r="A125" s="142">
        <v>100463</v>
      </c>
      <c r="B125" s="142" t="s">
        <v>26439</v>
      </c>
      <c r="C125" s="142" t="s">
        <v>7</v>
      </c>
      <c r="D125" s="301">
        <v>0</v>
      </c>
      <c r="E125" s="249"/>
    </row>
    <row r="126" spans="1:5" s="250" customFormat="1" ht="13.5">
      <c r="A126" s="142">
        <v>88626</v>
      </c>
      <c r="B126" s="142" t="s">
        <v>22678</v>
      </c>
      <c r="C126" s="142" t="s">
        <v>7</v>
      </c>
      <c r="D126" s="301">
        <v>590.13</v>
      </c>
      <c r="E126" s="249"/>
    </row>
    <row r="127" spans="1:5" s="250" customFormat="1" ht="13.5">
      <c r="A127" s="142">
        <v>100488</v>
      </c>
      <c r="B127" s="142" t="s">
        <v>22701</v>
      </c>
      <c r="C127" s="142" t="s">
        <v>7</v>
      </c>
      <c r="D127" s="301">
        <v>568.47</v>
      </c>
      <c r="E127" s="249"/>
    </row>
    <row r="128" spans="1:5" s="250" customFormat="1" ht="13.5">
      <c r="A128" s="142">
        <v>100464</v>
      </c>
      <c r="B128" s="142" t="s">
        <v>26440</v>
      </c>
      <c r="C128" s="142" t="s">
        <v>7</v>
      </c>
      <c r="D128" s="301">
        <v>635.27</v>
      </c>
      <c r="E128" s="249"/>
    </row>
    <row r="129" spans="1:5" s="250" customFormat="1" ht="13.5">
      <c r="A129" s="142">
        <v>100465</v>
      </c>
      <c r="B129" s="142" t="s">
        <v>26441</v>
      </c>
      <c r="C129" s="142" t="s">
        <v>7</v>
      </c>
      <c r="D129" s="301">
        <v>572.66</v>
      </c>
      <c r="E129" s="249"/>
    </row>
    <row r="130" spans="1:5" s="250" customFormat="1" ht="13.5">
      <c r="A130" s="142">
        <v>100466</v>
      </c>
      <c r="B130" s="142" t="s">
        <v>26442</v>
      </c>
      <c r="C130" s="142" t="s">
        <v>7</v>
      </c>
      <c r="D130" s="301">
        <v>538.16999999999996</v>
      </c>
      <c r="E130" s="249"/>
    </row>
    <row r="131" spans="1:5" s="250" customFormat="1" ht="13.5">
      <c r="A131" s="142">
        <v>87368</v>
      </c>
      <c r="B131" s="142" t="s">
        <v>22642</v>
      </c>
      <c r="C131" s="142" t="s">
        <v>7</v>
      </c>
      <c r="D131" s="301">
        <v>780.39</v>
      </c>
      <c r="E131" s="249"/>
    </row>
    <row r="132" spans="1:5" s="250" customFormat="1" ht="13.5">
      <c r="A132" s="142">
        <v>100450</v>
      </c>
      <c r="B132" s="142" t="s">
        <v>26443</v>
      </c>
      <c r="C132" s="142" t="s">
        <v>7</v>
      </c>
      <c r="D132" s="301">
        <v>0</v>
      </c>
      <c r="E132" s="249"/>
    </row>
    <row r="133" spans="1:5" s="250" customFormat="1" ht="13.5">
      <c r="A133" s="142">
        <v>87289</v>
      </c>
      <c r="B133" s="142" t="s">
        <v>22575</v>
      </c>
      <c r="C133" s="142" t="s">
        <v>7</v>
      </c>
      <c r="D133" s="301">
        <v>636.66999999999996</v>
      </c>
      <c r="E133" s="249"/>
    </row>
    <row r="134" spans="1:5" s="250" customFormat="1" ht="13.5">
      <c r="A134" s="142">
        <v>87290</v>
      </c>
      <c r="B134" s="142" t="s">
        <v>22576</v>
      </c>
      <c r="C134" s="142" t="s">
        <v>7</v>
      </c>
      <c r="D134" s="301">
        <v>613.34</v>
      </c>
      <c r="E134" s="249"/>
    </row>
    <row r="135" spans="1:5" s="250" customFormat="1" ht="13.5">
      <c r="A135" s="142">
        <v>87333</v>
      </c>
      <c r="B135" s="142" t="s">
        <v>22607</v>
      </c>
      <c r="C135" s="142" t="s">
        <v>7</v>
      </c>
      <c r="D135" s="301">
        <v>647.26</v>
      </c>
      <c r="E135" s="249"/>
    </row>
    <row r="136" spans="1:5" s="250" customFormat="1" ht="13.5">
      <c r="A136" s="142">
        <v>87334</v>
      </c>
      <c r="B136" s="142" t="s">
        <v>22608</v>
      </c>
      <c r="C136" s="142" t="s">
        <v>7</v>
      </c>
      <c r="D136" s="301">
        <v>583.86</v>
      </c>
      <c r="E136" s="249"/>
    </row>
    <row r="137" spans="1:5" s="250" customFormat="1" ht="13.5">
      <c r="A137" s="142">
        <v>105515</v>
      </c>
      <c r="B137" s="142" t="s">
        <v>26368</v>
      </c>
      <c r="C137" s="142" t="s">
        <v>7</v>
      </c>
      <c r="D137" s="301">
        <v>843.94</v>
      </c>
      <c r="E137" s="249"/>
    </row>
    <row r="138" spans="1:5" s="250" customFormat="1" ht="13.5">
      <c r="A138" s="142">
        <v>87367</v>
      </c>
      <c r="B138" s="142" t="s">
        <v>22641</v>
      </c>
      <c r="C138" s="142" t="s">
        <v>7</v>
      </c>
      <c r="D138" s="301">
        <v>782.99</v>
      </c>
      <c r="E138" s="249"/>
    </row>
    <row r="139" spans="1:5" s="250" customFormat="1" ht="13.5">
      <c r="A139" s="142">
        <v>100449</v>
      </c>
      <c r="B139" s="142" t="s">
        <v>26444</v>
      </c>
      <c r="C139" s="142" t="s">
        <v>7</v>
      </c>
      <c r="D139" s="301">
        <v>0</v>
      </c>
      <c r="E139" s="249"/>
    </row>
    <row r="140" spans="1:5" s="250" customFormat="1" ht="13.5">
      <c r="A140" s="142">
        <v>87286</v>
      </c>
      <c r="B140" s="142" t="s">
        <v>22573</v>
      </c>
      <c r="C140" s="142" t="s">
        <v>7</v>
      </c>
      <c r="D140" s="301">
        <v>647.95000000000005</v>
      </c>
      <c r="E140" s="249"/>
    </row>
    <row r="141" spans="1:5" s="250" customFormat="1" ht="13.5">
      <c r="A141" s="142">
        <v>87287</v>
      </c>
      <c r="B141" s="142" t="s">
        <v>22574</v>
      </c>
      <c r="C141" s="142" t="s">
        <v>7</v>
      </c>
      <c r="D141" s="301">
        <v>608.38</v>
      </c>
      <c r="E141" s="249"/>
    </row>
    <row r="142" spans="1:5" s="250" customFormat="1" ht="13.5">
      <c r="A142" s="142">
        <v>87331</v>
      </c>
      <c r="B142" s="142" t="s">
        <v>22605</v>
      </c>
      <c r="C142" s="142" t="s">
        <v>7</v>
      </c>
      <c r="D142" s="301">
        <v>683.77</v>
      </c>
      <c r="E142" s="249"/>
    </row>
    <row r="143" spans="1:5" s="250" customFormat="1" ht="13.5">
      <c r="A143" s="142">
        <v>87332</v>
      </c>
      <c r="B143" s="142" t="s">
        <v>22606</v>
      </c>
      <c r="C143" s="142" t="s">
        <v>7</v>
      </c>
      <c r="D143" s="301">
        <v>581.83000000000004</v>
      </c>
      <c r="E143" s="249"/>
    </row>
    <row r="144" spans="1:5" s="250" customFormat="1" ht="13.5">
      <c r="A144" s="142">
        <v>87369</v>
      </c>
      <c r="B144" s="142" t="s">
        <v>22643</v>
      </c>
      <c r="C144" s="142" t="s">
        <v>7</v>
      </c>
      <c r="D144" s="301">
        <v>808.76</v>
      </c>
      <c r="E144" s="249"/>
    </row>
    <row r="145" spans="1:5" s="250" customFormat="1" ht="13.5">
      <c r="A145" s="142">
        <v>100451</v>
      </c>
      <c r="B145" s="142" t="s">
        <v>26445</v>
      </c>
      <c r="C145" s="142" t="s">
        <v>7</v>
      </c>
      <c r="D145" s="301">
        <v>0</v>
      </c>
      <c r="E145" s="249"/>
    </row>
    <row r="146" spans="1:5" s="250" customFormat="1" ht="13.5">
      <c r="A146" s="142">
        <v>87292</v>
      </c>
      <c r="B146" s="142" t="s">
        <v>22577</v>
      </c>
      <c r="C146" s="142" t="s">
        <v>7</v>
      </c>
      <c r="D146" s="301">
        <v>658.68</v>
      </c>
      <c r="E146" s="249"/>
    </row>
    <row r="147" spans="1:5" s="250" customFormat="1" ht="13.5">
      <c r="A147" s="142">
        <v>87335</v>
      </c>
      <c r="B147" s="142" t="s">
        <v>22609</v>
      </c>
      <c r="C147" s="142" t="s">
        <v>7</v>
      </c>
      <c r="D147" s="301">
        <v>634.66999999999996</v>
      </c>
      <c r="E147" s="249"/>
    </row>
    <row r="148" spans="1:5" s="250" customFormat="1" ht="13.5">
      <c r="A148" s="142">
        <v>87336</v>
      </c>
      <c r="B148" s="142" t="s">
        <v>22610</v>
      </c>
      <c r="C148" s="142" t="s">
        <v>7</v>
      </c>
      <c r="D148" s="301">
        <v>613.23</v>
      </c>
      <c r="E148" s="249"/>
    </row>
    <row r="149" spans="1:5" s="250" customFormat="1" ht="13.5">
      <c r="A149" s="142">
        <v>87370</v>
      </c>
      <c r="B149" s="142" t="s">
        <v>22644</v>
      </c>
      <c r="C149" s="142" t="s">
        <v>7</v>
      </c>
      <c r="D149" s="301">
        <v>779.17</v>
      </c>
      <c r="E149" s="249"/>
    </row>
    <row r="150" spans="1:5" s="250" customFormat="1" ht="13.5">
      <c r="A150" s="142">
        <v>100452</v>
      </c>
      <c r="B150" s="142" t="s">
        <v>26446</v>
      </c>
      <c r="C150" s="142" t="s">
        <v>7</v>
      </c>
      <c r="D150" s="301">
        <v>0</v>
      </c>
      <c r="E150" s="249"/>
    </row>
    <row r="151" spans="1:5" s="250" customFormat="1" ht="13.5">
      <c r="A151" s="142">
        <v>88715</v>
      </c>
      <c r="B151" s="142" t="s">
        <v>22683</v>
      </c>
      <c r="C151" s="142" t="s">
        <v>7</v>
      </c>
      <c r="D151" s="301">
        <v>618.62</v>
      </c>
      <c r="E151" s="249"/>
    </row>
    <row r="152" spans="1:5" s="250" customFormat="1" ht="13.5">
      <c r="A152" s="142">
        <v>87294</v>
      </c>
      <c r="B152" s="142" t="s">
        <v>22578</v>
      </c>
      <c r="C152" s="142" t="s">
        <v>7</v>
      </c>
      <c r="D152" s="301">
        <v>621.65</v>
      </c>
      <c r="E152" s="249"/>
    </row>
    <row r="153" spans="1:5" s="250" customFormat="1" ht="13.5">
      <c r="A153" s="142">
        <v>87337</v>
      </c>
      <c r="B153" s="142" t="s">
        <v>22611</v>
      </c>
      <c r="C153" s="142" t="s">
        <v>7</v>
      </c>
      <c r="D153" s="301">
        <v>634.30999999999995</v>
      </c>
      <c r="E153" s="249"/>
    </row>
    <row r="154" spans="1:5" s="250" customFormat="1" ht="13.5">
      <c r="A154" s="142">
        <v>100487</v>
      </c>
      <c r="B154" s="142" t="s">
        <v>22700</v>
      </c>
      <c r="C154" s="142" t="s">
        <v>7</v>
      </c>
      <c r="D154" s="301">
        <v>577.58000000000004</v>
      </c>
      <c r="E154" s="249"/>
    </row>
    <row r="155" spans="1:5" s="250" customFormat="1" ht="13.5">
      <c r="A155" s="142">
        <v>87380</v>
      </c>
      <c r="B155" s="142" t="s">
        <v>22654</v>
      </c>
      <c r="C155" s="142" t="s">
        <v>7</v>
      </c>
      <c r="D155" s="301">
        <v>2572.4499999999998</v>
      </c>
      <c r="E155" s="249"/>
    </row>
    <row r="156" spans="1:5" s="250" customFormat="1" ht="13.5">
      <c r="A156" s="142">
        <v>100461</v>
      </c>
      <c r="B156" s="142" t="s">
        <v>26447</v>
      </c>
      <c r="C156" s="142" t="s">
        <v>7</v>
      </c>
      <c r="D156" s="301">
        <v>0</v>
      </c>
      <c r="E156" s="249"/>
    </row>
    <row r="157" spans="1:5" s="250" customFormat="1" ht="13.5">
      <c r="A157" s="142">
        <v>87322</v>
      </c>
      <c r="B157" s="142" t="s">
        <v>22597</v>
      </c>
      <c r="C157" s="142" t="s">
        <v>7</v>
      </c>
      <c r="D157" s="301">
        <v>2446.37</v>
      </c>
      <c r="E157" s="249"/>
    </row>
    <row r="158" spans="1:5" s="250" customFormat="1" ht="13.5">
      <c r="A158" s="142">
        <v>87323</v>
      </c>
      <c r="B158" s="142" t="s">
        <v>22598</v>
      </c>
      <c r="C158" s="142" t="s">
        <v>7</v>
      </c>
      <c r="D158" s="301">
        <v>2422.84</v>
      </c>
      <c r="E158" s="249"/>
    </row>
    <row r="159" spans="1:5" s="250" customFormat="1" ht="13.5">
      <c r="A159" s="142">
        <v>87360</v>
      </c>
      <c r="B159" s="142" t="s">
        <v>22634</v>
      </c>
      <c r="C159" s="142" t="s">
        <v>7</v>
      </c>
      <c r="D159" s="301">
        <v>2471.0300000000002</v>
      </c>
      <c r="E159" s="249"/>
    </row>
    <row r="160" spans="1:5" s="250" customFormat="1" ht="13.5">
      <c r="A160" s="142">
        <v>87361</v>
      </c>
      <c r="B160" s="142" t="s">
        <v>22635</v>
      </c>
      <c r="C160" s="142" t="s">
        <v>7</v>
      </c>
      <c r="D160" s="301">
        <v>2383.1999999999998</v>
      </c>
      <c r="E160" s="249"/>
    </row>
    <row r="161" spans="1:5" s="250" customFormat="1" ht="13.5">
      <c r="A161" s="142">
        <v>87362</v>
      </c>
      <c r="B161" s="142" t="s">
        <v>22636</v>
      </c>
      <c r="C161" s="142" t="s">
        <v>7</v>
      </c>
      <c r="D161" s="301">
        <v>2355.56</v>
      </c>
      <c r="E161" s="249"/>
    </row>
    <row r="162" spans="1:5" s="250" customFormat="1" ht="13.5">
      <c r="A162" s="142">
        <v>87377</v>
      </c>
      <c r="B162" s="142" t="s">
        <v>22651</v>
      </c>
      <c r="C162" s="142" t="s">
        <v>7</v>
      </c>
      <c r="D162" s="301">
        <v>700.77</v>
      </c>
      <c r="E162" s="249"/>
    </row>
    <row r="163" spans="1:5" s="250" customFormat="1" ht="13.5">
      <c r="A163" s="142">
        <v>100458</v>
      </c>
      <c r="B163" s="142" t="s">
        <v>26448</v>
      </c>
      <c r="C163" s="142" t="s">
        <v>7</v>
      </c>
      <c r="D163" s="301">
        <v>0</v>
      </c>
      <c r="E163" s="249"/>
    </row>
    <row r="164" spans="1:5" s="250" customFormat="1" ht="13.5">
      <c r="A164" s="142">
        <v>87313</v>
      </c>
      <c r="B164" s="142" t="s">
        <v>22591</v>
      </c>
      <c r="C164" s="142" t="s">
        <v>7</v>
      </c>
      <c r="D164" s="301">
        <v>541.62</v>
      </c>
      <c r="E164" s="249"/>
    </row>
    <row r="165" spans="1:5" s="250" customFormat="1" ht="13.5">
      <c r="A165" s="142">
        <v>87314</v>
      </c>
      <c r="B165" s="142" t="s">
        <v>22592</v>
      </c>
      <c r="C165" s="142" t="s">
        <v>7</v>
      </c>
      <c r="D165" s="301">
        <v>520.91</v>
      </c>
      <c r="E165" s="249"/>
    </row>
    <row r="166" spans="1:5" s="250" customFormat="1" ht="13.5">
      <c r="A166" s="142">
        <v>87352</v>
      </c>
      <c r="B166" s="142" t="s">
        <v>22626</v>
      </c>
      <c r="C166" s="142" t="s">
        <v>7</v>
      </c>
      <c r="D166" s="301">
        <v>675.14</v>
      </c>
      <c r="E166" s="249"/>
    </row>
    <row r="167" spans="1:5" s="250" customFormat="1" ht="13.5">
      <c r="A167" s="142">
        <v>87353</v>
      </c>
      <c r="B167" s="142" t="s">
        <v>22627</v>
      </c>
      <c r="C167" s="142" t="s">
        <v>7</v>
      </c>
      <c r="D167" s="301">
        <v>553.12</v>
      </c>
      <c r="E167" s="249"/>
    </row>
    <row r="168" spans="1:5" s="250" customFormat="1" ht="13.5">
      <c r="A168" s="142">
        <v>87354</v>
      </c>
      <c r="B168" s="142" t="s">
        <v>22628</v>
      </c>
      <c r="C168" s="142" t="s">
        <v>7</v>
      </c>
      <c r="D168" s="301">
        <v>493.15</v>
      </c>
      <c r="E168" s="249"/>
    </row>
    <row r="169" spans="1:5" s="250" customFormat="1" ht="13.5">
      <c r="A169" s="142">
        <v>100480</v>
      </c>
      <c r="B169" s="142" t="s">
        <v>22694</v>
      </c>
      <c r="C169" s="142" t="s">
        <v>7</v>
      </c>
      <c r="D169" s="301">
        <v>814.7</v>
      </c>
      <c r="E169" s="249"/>
    </row>
    <row r="170" spans="1:5" s="250" customFormat="1" ht="13.5">
      <c r="A170" s="142">
        <v>100476</v>
      </c>
      <c r="B170" s="142" t="s">
        <v>26449</v>
      </c>
      <c r="C170" s="142" t="s">
        <v>7</v>
      </c>
      <c r="D170" s="301">
        <v>0</v>
      </c>
      <c r="E170" s="249"/>
    </row>
    <row r="171" spans="1:5" s="250" customFormat="1" ht="13.5">
      <c r="A171" s="142">
        <v>100475</v>
      </c>
      <c r="B171" s="142" t="s">
        <v>22690</v>
      </c>
      <c r="C171" s="142" t="s">
        <v>7</v>
      </c>
      <c r="D171" s="301">
        <v>693.94</v>
      </c>
      <c r="E171" s="249"/>
    </row>
    <row r="172" spans="1:5" s="250" customFormat="1" ht="13.5">
      <c r="A172" s="142">
        <v>100491</v>
      </c>
      <c r="B172" s="142" t="s">
        <v>22704</v>
      </c>
      <c r="C172" s="142" t="s">
        <v>7</v>
      </c>
      <c r="D172" s="301">
        <v>685.45</v>
      </c>
      <c r="E172" s="249"/>
    </row>
    <row r="173" spans="1:5" s="250" customFormat="1" ht="13.5">
      <c r="A173" s="142">
        <v>100477</v>
      </c>
      <c r="B173" s="142" t="s">
        <v>22691</v>
      </c>
      <c r="C173" s="142" t="s">
        <v>7</v>
      </c>
      <c r="D173" s="301">
        <v>803.3</v>
      </c>
      <c r="E173" s="249"/>
    </row>
    <row r="174" spans="1:5" s="250" customFormat="1" ht="13.5">
      <c r="A174" s="142">
        <v>100478</v>
      </c>
      <c r="B174" s="142" t="s">
        <v>22692</v>
      </c>
      <c r="C174" s="142" t="s">
        <v>7</v>
      </c>
      <c r="D174" s="301">
        <v>679.77</v>
      </c>
      <c r="E174" s="249"/>
    </row>
    <row r="175" spans="1:5" s="250" customFormat="1" ht="13.5">
      <c r="A175" s="142">
        <v>100479</v>
      </c>
      <c r="B175" s="142" t="s">
        <v>22693</v>
      </c>
      <c r="C175" s="142" t="s">
        <v>7</v>
      </c>
      <c r="D175" s="301">
        <v>649.08000000000004</v>
      </c>
      <c r="E175" s="249"/>
    </row>
    <row r="176" spans="1:5" s="250" customFormat="1" ht="13.5">
      <c r="A176" s="142">
        <v>87372</v>
      </c>
      <c r="B176" s="142" t="s">
        <v>22646</v>
      </c>
      <c r="C176" s="142" t="s">
        <v>7</v>
      </c>
      <c r="D176" s="301">
        <v>844.51</v>
      </c>
      <c r="E176" s="249"/>
    </row>
    <row r="177" spans="1:5" s="250" customFormat="1" ht="13.5">
      <c r="A177" s="142">
        <v>100453</v>
      </c>
      <c r="B177" s="142" t="s">
        <v>26450</v>
      </c>
      <c r="C177" s="142" t="s">
        <v>7</v>
      </c>
      <c r="D177" s="301">
        <v>0</v>
      </c>
      <c r="E177" s="249"/>
    </row>
    <row r="178" spans="1:5" s="250" customFormat="1" ht="13.5">
      <c r="A178" s="142">
        <v>87298</v>
      </c>
      <c r="B178" s="142" t="s">
        <v>22581</v>
      </c>
      <c r="C178" s="142" t="s">
        <v>7</v>
      </c>
      <c r="D178" s="301">
        <v>675.91</v>
      </c>
      <c r="E178" s="249"/>
    </row>
    <row r="179" spans="1:5" s="250" customFormat="1" ht="13.5">
      <c r="A179" s="142">
        <v>87299</v>
      </c>
      <c r="B179" s="142" t="s">
        <v>22582</v>
      </c>
      <c r="C179" s="142" t="s">
        <v>7</v>
      </c>
      <c r="D179" s="301">
        <v>454.01</v>
      </c>
      <c r="E179" s="249"/>
    </row>
    <row r="180" spans="1:5" s="250" customFormat="1" ht="13.5">
      <c r="A180" s="142">
        <v>87339</v>
      </c>
      <c r="B180" s="142" t="s">
        <v>22613</v>
      </c>
      <c r="C180" s="142" t="s">
        <v>7</v>
      </c>
      <c r="D180" s="301">
        <v>879.54</v>
      </c>
      <c r="E180" s="249"/>
    </row>
    <row r="181" spans="1:5" s="250" customFormat="1" ht="13.5">
      <c r="A181" s="142">
        <v>87340</v>
      </c>
      <c r="B181" s="142" t="s">
        <v>22614</v>
      </c>
      <c r="C181" s="142" t="s">
        <v>7</v>
      </c>
      <c r="D181" s="301">
        <v>680.31</v>
      </c>
      <c r="E181" s="249"/>
    </row>
    <row r="182" spans="1:5" s="250" customFormat="1" ht="13.5">
      <c r="A182" s="142">
        <v>87341</v>
      </c>
      <c r="B182" s="142" t="s">
        <v>22615</v>
      </c>
      <c r="C182" s="142" t="s">
        <v>7</v>
      </c>
      <c r="D182" s="301">
        <v>626.52</v>
      </c>
      <c r="E182" s="249"/>
    </row>
    <row r="183" spans="1:5" s="250" customFormat="1" ht="13.5">
      <c r="A183" s="142">
        <v>88629</v>
      </c>
      <c r="B183" s="142" t="s">
        <v>22681</v>
      </c>
      <c r="C183" s="142" t="s">
        <v>7</v>
      </c>
      <c r="D183" s="301">
        <v>682.64</v>
      </c>
      <c r="E183" s="249"/>
    </row>
    <row r="184" spans="1:5" s="250" customFormat="1" ht="13.5">
      <c r="A184" s="142">
        <v>100467</v>
      </c>
      <c r="B184" s="142" t="s">
        <v>26451</v>
      </c>
      <c r="C184" s="142" t="s">
        <v>7</v>
      </c>
      <c r="D184" s="301">
        <v>0</v>
      </c>
      <c r="E184" s="249"/>
    </row>
    <row r="185" spans="1:5" s="250" customFormat="1" ht="13.5">
      <c r="A185" s="142">
        <v>88628</v>
      </c>
      <c r="B185" s="142" t="s">
        <v>22680</v>
      </c>
      <c r="C185" s="142" t="s">
        <v>7</v>
      </c>
      <c r="D185" s="301">
        <v>558.76</v>
      </c>
      <c r="E185" s="249"/>
    </row>
    <row r="186" spans="1:5" s="250" customFormat="1" ht="13.5">
      <c r="A186" s="142">
        <v>100489</v>
      </c>
      <c r="B186" s="142" t="s">
        <v>22702</v>
      </c>
      <c r="C186" s="142" t="s">
        <v>7</v>
      </c>
      <c r="D186" s="301">
        <v>549.36</v>
      </c>
      <c r="E186" s="249"/>
    </row>
    <row r="187" spans="1:5" s="250" customFormat="1" ht="13.5">
      <c r="A187" s="142">
        <v>100468</v>
      </c>
      <c r="B187" s="142" t="s">
        <v>22684</v>
      </c>
      <c r="C187" s="142" t="s">
        <v>7</v>
      </c>
      <c r="D187" s="301">
        <v>721.42</v>
      </c>
      <c r="E187" s="249"/>
    </row>
    <row r="188" spans="1:5" s="250" customFormat="1" ht="13.5">
      <c r="A188" s="142">
        <v>100469</v>
      </c>
      <c r="B188" s="142" t="s">
        <v>22685</v>
      </c>
      <c r="C188" s="142" t="s">
        <v>7</v>
      </c>
      <c r="D188" s="301">
        <v>547.66999999999996</v>
      </c>
      <c r="E188" s="249"/>
    </row>
    <row r="189" spans="1:5" s="250" customFormat="1" ht="13.5">
      <c r="A189" s="142">
        <v>100470</v>
      </c>
      <c r="B189" s="142" t="s">
        <v>22686</v>
      </c>
      <c r="C189" s="142" t="s">
        <v>7</v>
      </c>
      <c r="D189" s="301">
        <v>499.49</v>
      </c>
      <c r="E189" s="249"/>
    </row>
    <row r="190" spans="1:5" s="250" customFormat="1" ht="13.5">
      <c r="A190" s="142">
        <v>87371</v>
      </c>
      <c r="B190" s="142" t="s">
        <v>22645</v>
      </c>
      <c r="C190" s="142" t="s">
        <v>7</v>
      </c>
      <c r="D190" s="301">
        <v>775.45</v>
      </c>
      <c r="E190" s="249"/>
    </row>
    <row r="191" spans="1:5" s="250" customFormat="1" ht="13.5">
      <c r="A191" s="142">
        <v>87295</v>
      </c>
      <c r="B191" s="142" t="s">
        <v>22579</v>
      </c>
      <c r="C191" s="142" t="s">
        <v>7</v>
      </c>
      <c r="D191" s="301">
        <v>664.97</v>
      </c>
      <c r="E191" s="249"/>
    </row>
    <row r="192" spans="1:5" s="250" customFormat="1" ht="13.5">
      <c r="A192" s="142">
        <v>87296</v>
      </c>
      <c r="B192" s="142" t="s">
        <v>22580</v>
      </c>
      <c r="C192" s="142" t="s">
        <v>7</v>
      </c>
      <c r="D192" s="378">
        <v>611.04</v>
      </c>
      <c r="E192" s="249"/>
    </row>
    <row r="193" spans="1:5" s="250" customFormat="1" ht="13.5">
      <c r="A193" s="142">
        <v>87338</v>
      </c>
      <c r="B193" s="142" t="s">
        <v>22612</v>
      </c>
      <c r="C193" s="142" t="s">
        <v>7</v>
      </c>
      <c r="D193" s="301">
        <v>614.20000000000005</v>
      </c>
      <c r="E193" s="249"/>
    </row>
    <row r="194" spans="1:5" s="250" customFormat="1" ht="13.5">
      <c r="A194" s="142">
        <v>88630</v>
      </c>
      <c r="B194" s="142" t="s">
        <v>26367</v>
      </c>
      <c r="C194" s="142" t="s">
        <v>7</v>
      </c>
      <c r="D194" s="301">
        <v>480.91</v>
      </c>
      <c r="E194" s="249"/>
    </row>
    <row r="195" spans="1:5" s="250" customFormat="1" ht="13.5">
      <c r="A195" s="142">
        <v>87381</v>
      </c>
      <c r="B195" s="142" t="s">
        <v>22655</v>
      </c>
      <c r="C195" s="142" t="s">
        <v>7</v>
      </c>
      <c r="D195" s="378">
        <v>2515.33</v>
      </c>
      <c r="E195" s="249"/>
    </row>
    <row r="196" spans="1:5" s="250" customFormat="1" ht="13.5">
      <c r="A196" s="142">
        <v>100462</v>
      </c>
      <c r="B196" s="142" t="s">
        <v>26452</v>
      </c>
      <c r="C196" s="142" t="s">
        <v>7</v>
      </c>
      <c r="D196" s="301">
        <v>0</v>
      </c>
      <c r="E196" s="249"/>
    </row>
    <row r="197" spans="1:5" s="250" customFormat="1" ht="13.5">
      <c r="A197" s="142">
        <v>87325</v>
      </c>
      <c r="B197" s="142" t="s">
        <v>22599</v>
      </c>
      <c r="C197" s="142" t="s">
        <v>7</v>
      </c>
      <c r="D197" s="378">
        <v>2384.46</v>
      </c>
      <c r="E197" s="249"/>
    </row>
    <row r="198" spans="1:5" s="250" customFormat="1" ht="13.5">
      <c r="A198" s="142">
        <v>87326</v>
      </c>
      <c r="B198" s="142" t="s">
        <v>22600</v>
      </c>
      <c r="C198" s="142" t="s">
        <v>7</v>
      </c>
      <c r="D198" s="301">
        <v>2360.35</v>
      </c>
      <c r="E198" s="249"/>
    </row>
    <row r="199" spans="1:5" s="250" customFormat="1" ht="13.5">
      <c r="A199" s="142">
        <v>87363</v>
      </c>
      <c r="B199" s="142" t="s">
        <v>22637</v>
      </c>
      <c r="C199" s="142" t="s">
        <v>7</v>
      </c>
      <c r="D199" s="301">
        <v>2393.5500000000002</v>
      </c>
      <c r="E199" s="249"/>
    </row>
    <row r="200" spans="1:5" s="250" customFormat="1" ht="13.5">
      <c r="A200" s="142">
        <v>87364</v>
      </c>
      <c r="B200" s="142" t="s">
        <v>22638</v>
      </c>
      <c r="C200" s="142" t="s">
        <v>7</v>
      </c>
      <c r="D200" s="301">
        <v>2313.71</v>
      </c>
      <c r="E200" s="249"/>
    </row>
    <row r="201" spans="1:5" s="250" customFormat="1" ht="13.5">
      <c r="A201" s="142">
        <v>87378</v>
      </c>
      <c r="B201" s="142" t="s">
        <v>22652</v>
      </c>
      <c r="C201" s="142" t="s">
        <v>7</v>
      </c>
      <c r="D201" s="301">
        <v>639.17999999999995</v>
      </c>
      <c r="E201" s="249"/>
    </row>
    <row r="202" spans="1:5" s="250" customFormat="1" ht="13.5">
      <c r="A202" s="142">
        <v>100459</v>
      </c>
      <c r="B202" s="142" t="s">
        <v>26453</v>
      </c>
      <c r="C202" s="142" t="s">
        <v>7</v>
      </c>
      <c r="D202" s="301">
        <v>0</v>
      </c>
      <c r="E202" s="249"/>
    </row>
    <row r="203" spans="1:5" s="250" customFormat="1" ht="13.5">
      <c r="A203" s="142">
        <v>87316</v>
      </c>
      <c r="B203" s="142" t="s">
        <v>22593</v>
      </c>
      <c r="C203" s="142" t="s">
        <v>7</v>
      </c>
      <c r="D203" s="301">
        <v>501.51</v>
      </c>
      <c r="E203" s="249"/>
    </row>
    <row r="204" spans="1:5" s="250" customFormat="1" ht="13.5">
      <c r="A204" s="142">
        <v>87317</v>
      </c>
      <c r="B204" s="142" t="s">
        <v>22594</v>
      </c>
      <c r="C204" s="142" t="s">
        <v>7</v>
      </c>
      <c r="D204" s="301">
        <v>469.34</v>
      </c>
      <c r="E204" s="249"/>
    </row>
    <row r="205" spans="1:5" s="250" customFormat="1" ht="13.5">
      <c r="A205" s="142">
        <v>87355</v>
      </c>
      <c r="B205" s="142" t="s">
        <v>22629</v>
      </c>
      <c r="C205" s="142" t="s">
        <v>7</v>
      </c>
      <c r="D205" s="301">
        <v>566.55999999999995</v>
      </c>
      <c r="E205" s="249"/>
    </row>
    <row r="206" spans="1:5" s="250" customFormat="1" ht="13.5">
      <c r="A206" s="142">
        <v>87356</v>
      </c>
      <c r="B206" s="142" t="s">
        <v>22630</v>
      </c>
      <c r="C206" s="142" t="s">
        <v>7</v>
      </c>
      <c r="D206" s="301">
        <v>482.8</v>
      </c>
      <c r="E206" s="249"/>
    </row>
    <row r="207" spans="1:5" s="250" customFormat="1" ht="13.5">
      <c r="A207" s="142">
        <v>87357</v>
      </c>
      <c r="B207" s="142" t="s">
        <v>22631</v>
      </c>
      <c r="C207" s="142" t="s">
        <v>7</v>
      </c>
      <c r="D207" s="301">
        <v>439.17</v>
      </c>
      <c r="E207" s="249"/>
    </row>
    <row r="208" spans="1:5" s="250" customFormat="1" ht="13.5">
      <c r="A208" s="142">
        <v>100486</v>
      </c>
      <c r="B208" s="142" t="s">
        <v>22699</v>
      </c>
      <c r="C208" s="142" t="s">
        <v>7</v>
      </c>
      <c r="D208" s="301">
        <v>727.36</v>
      </c>
      <c r="E208" s="249"/>
    </row>
    <row r="209" spans="1:5" s="250" customFormat="1" ht="13.5">
      <c r="A209" s="142">
        <v>100482</v>
      </c>
      <c r="B209" s="142" t="s">
        <v>26454</v>
      </c>
      <c r="C209" s="142" t="s">
        <v>7</v>
      </c>
      <c r="D209" s="301">
        <v>0</v>
      </c>
      <c r="E209" s="249"/>
    </row>
    <row r="210" spans="1:5" s="250" customFormat="1" ht="13.5">
      <c r="A210" s="142">
        <v>100481</v>
      </c>
      <c r="B210" s="142" t="s">
        <v>22695</v>
      </c>
      <c r="C210" s="142" t="s">
        <v>7</v>
      </c>
      <c r="D210" s="301">
        <v>601.88</v>
      </c>
      <c r="E210" s="249"/>
    </row>
    <row r="211" spans="1:5" s="250" customFormat="1" ht="13.5">
      <c r="A211" s="142">
        <v>100492</v>
      </c>
      <c r="B211" s="142" t="s">
        <v>22705</v>
      </c>
      <c r="C211" s="142" t="s">
        <v>7</v>
      </c>
      <c r="D211" s="301">
        <v>593.95000000000005</v>
      </c>
      <c r="E211" s="249"/>
    </row>
    <row r="212" spans="1:5" s="250" customFormat="1" ht="13.5">
      <c r="A212" s="142">
        <v>100483</v>
      </c>
      <c r="B212" s="142" t="s">
        <v>22696</v>
      </c>
      <c r="C212" s="142" t="s">
        <v>7</v>
      </c>
      <c r="D212" s="301">
        <v>683.48</v>
      </c>
      <c r="E212" s="249"/>
    </row>
    <row r="213" spans="1:5" s="250" customFormat="1" ht="13.5">
      <c r="A213" s="142">
        <v>100484</v>
      </c>
      <c r="B213" s="142" t="s">
        <v>22697</v>
      </c>
      <c r="C213" s="142" t="s">
        <v>7</v>
      </c>
      <c r="D213" s="301">
        <v>605.86</v>
      </c>
      <c r="E213" s="249"/>
    </row>
    <row r="214" spans="1:5" s="250" customFormat="1" ht="13.5">
      <c r="A214" s="142">
        <v>100485</v>
      </c>
      <c r="B214" s="142" t="s">
        <v>22698</v>
      </c>
      <c r="C214" s="142" t="s">
        <v>7</v>
      </c>
      <c r="D214" s="301">
        <v>568.53</v>
      </c>
      <c r="E214" s="249"/>
    </row>
    <row r="215" spans="1:5" s="250" customFormat="1" ht="13.5">
      <c r="A215" s="142">
        <v>87373</v>
      </c>
      <c r="B215" s="142" t="s">
        <v>22647</v>
      </c>
      <c r="C215" s="142" t="s">
        <v>7</v>
      </c>
      <c r="D215" s="301">
        <v>758.94</v>
      </c>
      <c r="E215" s="249"/>
    </row>
    <row r="216" spans="1:5" s="250" customFormat="1" ht="13.5">
      <c r="A216" s="142">
        <v>100454</v>
      </c>
      <c r="B216" s="142" t="s">
        <v>26455</v>
      </c>
      <c r="C216" s="142" t="s">
        <v>7</v>
      </c>
      <c r="D216" s="301">
        <v>0</v>
      </c>
      <c r="E216" s="249"/>
    </row>
    <row r="217" spans="1:5" s="250" customFormat="1" ht="13.5">
      <c r="A217" s="142">
        <v>87301</v>
      </c>
      <c r="B217" s="142" t="s">
        <v>22583</v>
      </c>
      <c r="C217" s="142" t="s">
        <v>7</v>
      </c>
      <c r="D217" s="301">
        <v>619.96</v>
      </c>
      <c r="E217" s="249"/>
    </row>
    <row r="218" spans="1:5" s="250" customFormat="1" ht="13.5">
      <c r="A218" s="142">
        <v>87302</v>
      </c>
      <c r="B218" s="142" t="s">
        <v>22584</v>
      </c>
      <c r="C218" s="142" t="s">
        <v>7</v>
      </c>
      <c r="D218" s="301">
        <v>595.92999999999995</v>
      </c>
      <c r="E218" s="249"/>
    </row>
    <row r="219" spans="1:5" s="250" customFormat="1" ht="13.5">
      <c r="A219" s="142">
        <v>87342</v>
      </c>
      <c r="B219" s="142" t="s">
        <v>22616</v>
      </c>
      <c r="C219" s="142" t="s">
        <v>7</v>
      </c>
      <c r="D219" s="301">
        <v>739.74</v>
      </c>
      <c r="E219" s="249"/>
    </row>
    <row r="220" spans="1:5" s="250" customFormat="1" ht="13.5">
      <c r="A220" s="142">
        <v>87343</v>
      </c>
      <c r="B220" s="142" t="s">
        <v>22617</v>
      </c>
      <c r="C220" s="142" t="s">
        <v>7</v>
      </c>
      <c r="D220" s="301">
        <v>626.83000000000004</v>
      </c>
      <c r="E220" s="249"/>
    </row>
    <row r="221" spans="1:5" s="250" customFormat="1" ht="13.5">
      <c r="A221" s="142">
        <v>87344</v>
      </c>
      <c r="B221" s="142" t="s">
        <v>22618</v>
      </c>
      <c r="C221" s="142" t="s">
        <v>7</v>
      </c>
      <c r="D221" s="301">
        <v>559.64</v>
      </c>
      <c r="E221" s="249"/>
    </row>
    <row r="222" spans="1:5" s="250" customFormat="1" ht="13.5">
      <c r="A222" s="142">
        <v>88631</v>
      </c>
      <c r="B222" s="142" t="s">
        <v>22682</v>
      </c>
      <c r="C222" s="142" t="s">
        <v>7</v>
      </c>
      <c r="D222" s="301">
        <v>616.33000000000004</v>
      </c>
      <c r="E222" s="249"/>
    </row>
    <row r="223" spans="1:5" s="250" customFormat="1" ht="13.5">
      <c r="A223" s="142">
        <v>100471</v>
      </c>
      <c r="B223" s="142" t="s">
        <v>26456</v>
      </c>
      <c r="C223" s="142" t="s">
        <v>7</v>
      </c>
      <c r="D223" s="301">
        <v>0</v>
      </c>
      <c r="E223" s="249"/>
    </row>
    <row r="224" spans="1:5" s="250" customFormat="1" ht="13.5">
      <c r="A224" s="142">
        <v>100490</v>
      </c>
      <c r="B224" s="142" t="s">
        <v>22703</v>
      </c>
      <c r="C224" s="142" t="s">
        <v>7</v>
      </c>
      <c r="D224" s="301">
        <v>485.5</v>
      </c>
      <c r="E224" s="249"/>
    </row>
    <row r="225" spans="1:5" s="250" customFormat="1" ht="13.5">
      <c r="A225" s="142">
        <v>100472</v>
      </c>
      <c r="B225" s="142" t="s">
        <v>22687</v>
      </c>
      <c r="C225" s="142" t="s">
        <v>7</v>
      </c>
      <c r="D225" s="301">
        <v>579.02</v>
      </c>
      <c r="E225" s="249"/>
    </row>
    <row r="226" spans="1:5" s="250" customFormat="1" ht="13.5">
      <c r="A226" s="142">
        <v>100473</v>
      </c>
      <c r="B226" s="142" t="s">
        <v>22688</v>
      </c>
      <c r="C226" s="142" t="s">
        <v>7</v>
      </c>
      <c r="D226" s="301">
        <v>500.44</v>
      </c>
      <c r="E226" s="249"/>
    </row>
    <row r="227" spans="1:5" s="250" customFormat="1" ht="13.5">
      <c r="A227" s="142">
        <v>100474</v>
      </c>
      <c r="B227" s="142" t="s">
        <v>22689</v>
      </c>
      <c r="C227" s="142" t="s">
        <v>7</v>
      </c>
      <c r="D227" s="301">
        <v>461.63</v>
      </c>
      <c r="E227" s="249"/>
    </row>
    <row r="228" spans="1:5" s="250" customFormat="1" ht="13.5">
      <c r="A228" s="142">
        <v>87379</v>
      </c>
      <c r="B228" s="142" t="s">
        <v>22653</v>
      </c>
      <c r="C228" s="142" t="s">
        <v>7</v>
      </c>
      <c r="D228" s="301">
        <v>2488.4899999999998</v>
      </c>
      <c r="E228" s="249"/>
    </row>
    <row r="229" spans="1:5" s="250" customFormat="1" ht="13.5">
      <c r="A229" s="142">
        <v>100460</v>
      </c>
      <c r="B229" s="142" t="s">
        <v>26457</v>
      </c>
      <c r="C229" s="142" t="s">
        <v>7</v>
      </c>
      <c r="D229" s="301">
        <v>0</v>
      </c>
      <c r="E229" s="249"/>
    </row>
    <row r="230" spans="1:5" s="250" customFormat="1" ht="13.5">
      <c r="A230" s="142">
        <v>87319</v>
      </c>
      <c r="B230" s="142" t="s">
        <v>22595</v>
      </c>
      <c r="C230" s="142" t="s">
        <v>7</v>
      </c>
      <c r="D230" s="301">
        <v>2350.4899999999998</v>
      </c>
      <c r="E230" s="249"/>
    </row>
    <row r="231" spans="1:5" s="250" customFormat="1" ht="13.5">
      <c r="A231" s="142">
        <v>87320</v>
      </c>
      <c r="B231" s="142" t="s">
        <v>22596</v>
      </c>
      <c r="C231" s="142" t="s">
        <v>7</v>
      </c>
      <c r="D231" s="301">
        <v>2339.36</v>
      </c>
      <c r="E231" s="249"/>
    </row>
    <row r="232" spans="1:5" s="250" customFormat="1" ht="13.5">
      <c r="A232" s="142">
        <v>87358</v>
      </c>
      <c r="B232" s="142" t="s">
        <v>22632</v>
      </c>
      <c r="C232" s="142" t="s">
        <v>7</v>
      </c>
      <c r="D232" s="301">
        <v>2350.91</v>
      </c>
      <c r="E232" s="249"/>
    </row>
    <row r="233" spans="1:5" s="250" customFormat="1" ht="13.5">
      <c r="A233" s="142">
        <v>87359</v>
      </c>
      <c r="B233" s="142" t="s">
        <v>22633</v>
      </c>
      <c r="C233" s="142" t="s">
        <v>7</v>
      </c>
      <c r="D233" s="301">
        <v>2290.41</v>
      </c>
      <c r="E233" s="249"/>
    </row>
    <row r="234" spans="1:5" s="250" customFormat="1" ht="13.5">
      <c r="A234" s="142">
        <v>87376</v>
      </c>
      <c r="B234" s="142" t="s">
        <v>22650</v>
      </c>
      <c r="C234" s="142" t="s">
        <v>7</v>
      </c>
      <c r="D234" s="301">
        <v>608.98</v>
      </c>
      <c r="E234" s="249"/>
    </row>
    <row r="235" spans="1:5" s="250" customFormat="1" ht="13.5">
      <c r="A235" s="142">
        <v>100457</v>
      </c>
      <c r="B235" s="142" t="s">
        <v>26458</v>
      </c>
      <c r="C235" s="142" t="s">
        <v>7</v>
      </c>
      <c r="D235" s="301">
        <v>0</v>
      </c>
      <c r="E235" s="249"/>
    </row>
    <row r="236" spans="1:5" s="250" customFormat="1" ht="13.5">
      <c r="A236" s="142">
        <v>87310</v>
      </c>
      <c r="B236" s="142" t="s">
        <v>22589</v>
      </c>
      <c r="C236" s="142" t="s">
        <v>7</v>
      </c>
      <c r="D236" s="301">
        <v>455.83</v>
      </c>
      <c r="E236" s="249"/>
    </row>
    <row r="237" spans="1:5" s="250" customFormat="1" ht="13.5">
      <c r="A237" s="142">
        <v>87311</v>
      </c>
      <c r="B237" s="142" t="s">
        <v>22590</v>
      </c>
      <c r="C237" s="142" t="s">
        <v>7</v>
      </c>
      <c r="D237" s="301">
        <v>433.48</v>
      </c>
      <c r="E237" s="249"/>
    </row>
    <row r="238" spans="1:5" s="250" customFormat="1" ht="13.5">
      <c r="A238" s="142">
        <v>87350</v>
      </c>
      <c r="B238" s="142" t="s">
        <v>22624</v>
      </c>
      <c r="C238" s="142" t="s">
        <v>7</v>
      </c>
      <c r="D238" s="301">
        <v>531.1</v>
      </c>
      <c r="E238" s="249"/>
    </row>
    <row r="239" spans="1:5" s="250" customFormat="1" ht="13.5">
      <c r="A239" s="142">
        <v>87351</v>
      </c>
      <c r="B239" s="142" t="s">
        <v>22625</v>
      </c>
      <c r="C239" s="142" t="s">
        <v>7</v>
      </c>
      <c r="D239" s="301">
        <v>413.67</v>
      </c>
      <c r="E239" s="249"/>
    </row>
    <row r="240" spans="1:5" s="250" customFormat="1" ht="13.5">
      <c r="A240" s="142">
        <v>87374</v>
      </c>
      <c r="B240" s="142" t="s">
        <v>22648</v>
      </c>
      <c r="C240" s="142" t="s">
        <v>7</v>
      </c>
      <c r="D240" s="301">
        <v>715.09</v>
      </c>
      <c r="E240" s="249"/>
    </row>
    <row r="241" spans="1:5" s="250" customFormat="1" ht="13.5">
      <c r="A241" s="142">
        <v>100455</v>
      </c>
      <c r="B241" s="142" t="s">
        <v>26459</v>
      </c>
      <c r="C241" s="142" t="s">
        <v>7</v>
      </c>
      <c r="D241" s="301">
        <v>0</v>
      </c>
      <c r="E241" s="249"/>
    </row>
    <row r="242" spans="1:5" s="250" customFormat="1" ht="13.5">
      <c r="A242" s="142">
        <v>87304</v>
      </c>
      <c r="B242" s="142" t="s">
        <v>22585</v>
      </c>
      <c r="C242" s="142" t="s">
        <v>7</v>
      </c>
      <c r="D242" s="301">
        <v>559.11</v>
      </c>
      <c r="E242" s="249"/>
    </row>
    <row r="243" spans="1:5" s="250" customFormat="1" ht="13.5">
      <c r="A243" s="142">
        <v>87305</v>
      </c>
      <c r="B243" s="142" t="s">
        <v>22586</v>
      </c>
      <c r="C243" s="142" t="s">
        <v>7</v>
      </c>
      <c r="D243" s="301">
        <v>554.87</v>
      </c>
      <c r="E243" s="249"/>
    </row>
    <row r="244" spans="1:5" s="250" customFormat="1" ht="13.5">
      <c r="A244" s="142">
        <v>87345</v>
      </c>
      <c r="B244" s="142" t="s">
        <v>22619</v>
      </c>
      <c r="C244" s="142" t="s">
        <v>7</v>
      </c>
      <c r="D244" s="301">
        <v>661.39</v>
      </c>
      <c r="E244" s="249"/>
    </row>
    <row r="245" spans="1:5" s="250" customFormat="1" ht="13.5">
      <c r="A245" s="142">
        <v>87346</v>
      </c>
      <c r="B245" s="142" t="s">
        <v>22620</v>
      </c>
      <c r="C245" s="142" t="s">
        <v>7</v>
      </c>
      <c r="D245" s="301">
        <v>567.75</v>
      </c>
      <c r="E245" s="249"/>
    </row>
    <row r="246" spans="1:5" s="250" customFormat="1" ht="13.5">
      <c r="A246" s="142">
        <v>87347</v>
      </c>
      <c r="B246" s="142" t="s">
        <v>22621</v>
      </c>
      <c r="C246" s="142" t="s">
        <v>7</v>
      </c>
      <c r="D246" s="301">
        <v>514.15</v>
      </c>
      <c r="E246" s="249"/>
    </row>
    <row r="247" spans="1:5" s="250" customFormat="1" ht="13.5">
      <c r="A247" s="142">
        <v>87366</v>
      </c>
      <c r="B247" s="142" t="s">
        <v>22640</v>
      </c>
      <c r="C247" s="142" t="s">
        <v>7</v>
      </c>
      <c r="D247" s="301">
        <v>632.25</v>
      </c>
      <c r="E247" s="249"/>
    </row>
    <row r="248" spans="1:5" s="250" customFormat="1" ht="13.5">
      <c r="A248" s="142">
        <v>100448</v>
      </c>
      <c r="B248" s="142" t="s">
        <v>26460</v>
      </c>
      <c r="C248" s="142" t="s">
        <v>7</v>
      </c>
      <c r="D248" s="301">
        <v>0</v>
      </c>
      <c r="E248" s="249"/>
    </row>
    <row r="249" spans="1:5" s="250" customFormat="1" ht="13.5">
      <c r="A249" s="142">
        <v>87283</v>
      </c>
      <c r="B249" s="142" t="s">
        <v>22571</v>
      </c>
      <c r="C249" s="142" t="s">
        <v>7</v>
      </c>
      <c r="D249" s="301">
        <v>472.27</v>
      </c>
      <c r="E249" s="249"/>
    </row>
    <row r="250" spans="1:5" s="250" customFormat="1" ht="13.5">
      <c r="A250" s="142">
        <v>87284</v>
      </c>
      <c r="B250" s="142" t="s">
        <v>22572</v>
      </c>
      <c r="C250" s="142" t="s">
        <v>7</v>
      </c>
      <c r="D250" s="301">
        <v>452.87</v>
      </c>
      <c r="E250" s="249"/>
    </row>
    <row r="251" spans="1:5" s="250" customFormat="1" ht="13.5">
      <c r="A251" s="142">
        <v>87329</v>
      </c>
      <c r="B251" s="142" t="s">
        <v>22603</v>
      </c>
      <c r="C251" s="142" t="s">
        <v>7</v>
      </c>
      <c r="D251" s="301">
        <v>541.17999999999995</v>
      </c>
      <c r="E251" s="249"/>
    </row>
    <row r="252" spans="1:5" s="250" customFormat="1" ht="13.5">
      <c r="A252" s="142">
        <v>87330</v>
      </c>
      <c r="B252" s="142" t="s">
        <v>22604</v>
      </c>
      <c r="C252" s="142" t="s">
        <v>7</v>
      </c>
      <c r="D252" s="301">
        <v>431.04</v>
      </c>
      <c r="E252" s="249"/>
    </row>
    <row r="253" spans="1:5" s="250" customFormat="1" ht="13.5">
      <c r="A253" s="142">
        <v>87375</v>
      </c>
      <c r="B253" s="142" t="s">
        <v>22649</v>
      </c>
      <c r="C253" s="142" t="s">
        <v>7</v>
      </c>
      <c r="D253" s="301">
        <v>688.49</v>
      </c>
      <c r="E253" s="249"/>
    </row>
    <row r="254" spans="1:5" s="250" customFormat="1" ht="13.5">
      <c r="A254" s="142">
        <v>100456</v>
      </c>
      <c r="B254" s="142" t="s">
        <v>26461</v>
      </c>
      <c r="C254" s="142" t="s">
        <v>7</v>
      </c>
      <c r="D254" s="301">
        <v>0</v>
      </c>
      <c r="E254" s="249"/>
    </row>
    <row r="255" spans="1:5" s="250" customFormat="1" ht="13.5">
      <c r="A255" s="142">
        <v>87307</v>
      </c>
      <c r="B255" s="142" t="s">
        <v>22587</v>
      </c>
      <c r="C255" s="142" t="s">
        <v>7</v>
      </c>
      <c r="D255" s="301">
        <v>541.54</v>
      </c>
      <c r="E255" s="249"/>
    </row>
    <row r="256" spans="1:5" s="250" customFormat="1" ht="13.5">
      <c r="A256" s="142">
        <v>87308</v>
      </c>
      <c r="B256" s="142" t="s">
        <v>22588</v>
      </c>
      <c r="C256" s="142" t="s">
        <v>7</v>
      </c>
      <c r="D256" s="301">
        <v>518.91</v>
      </c>
      <c r="E256" s="249"/>
    </row>
    <row r="257" spans="1:5" s="250" customFormat="1" ht="13.5">
      <c r="A257" s="142">
        <v>87348</v>
      </c>
      <c r="B257" s="142" t="s">
        <v>22622</v>
      </c>
      <c r="C257" s="142" t="s">
        <v>7</v>
      </c>
      <c r="D257" s="301">
        <v>601.99</v>
      </c>
      <c r="E257" s="249"/>
    </row>
    <row r="258" spans="1:5" s="250" customFormat="1" ht="13.5">
      <c r="A258" s="142">
        <v>87349</v>
      </c>
      <c r="B258" s="142" t="s">
        <v>22623</v>
      </c>
      <c r="C258" s="142" t="s">
        <v>7</v>
      </c>
      <c r="D258" s="301">
        <v>474.89</v>
      </c>
      <c r="E258" s="249"/>
    </row>
    <row r="259" spans="1:5" s="250" customFormat="1" ht="13.5">
      <c r="A259" s="142">
        <v>87365</v>
      </c>
      <c r="B259" s="142" t="s">
        <v>22639</v>
      </c>
      <c r="C259" s="142" t="s">
        <v>7</v>
      </c>
      <c r="D259" s="301">
        <v>600.99</v>
      </c>
      <c r="E259" s="249"/>
    </row>
    <row r="260" spans="1:5" s="250" customFormat="1" ht="13.5">
      <c r="A260" s="142">
        <v>100447</v>
      </c>
      <c r="B260" s="142" t="s">
        <v>26462</v>
      </c>
      <c r="C260" s="142" t="s">
        <v>7</v>
      </c>
      <c r="D260" s="301">
        <v>0</v>
      </c>
      <c r="E260" s="249"/>
    </row>
    <row r="261" spans="1:5" s="250" customFormat="1" ht="13.5">
      <c r="A261" s="142">
        <v>87280</v>
      </c>
      <c r="B261" s="142" t="s">
        <v>22569</v>
      </c>
      <c r="C261" s="142" t="s">
        <v>7</v>
      </c>
      <c r="D261" s="301">
        <v>464.75</v>
      </c>
      <c r="E261" s="249"/>
    </row>
    <row r="262" spans="1:5" s="250" customFormat="1" ht="13.5">
      <c r="A262" s="142">
        <v>87281</v>
      </c>
      <c r="B262" s="142" t="s">
        <v>22570</v>
      </c>
      <c r="C262" s="142" t="s">
        <v>7</v>
      </c>
      <c r="D262" s="301">
        <v>445.91</v>
      </c>
      <c r="E262" s="249"/>
    </row>
    <row r="263" spans="1:5" s="250" customFormat="1" ht="13.5">
      <c r="A263" s="142">
        <v>87327</v>
      </c>
      <c r="B263" s="142" t="s">
        <v>22601</v>
      </c>
      <c r="C263" s="142" t="s">
        <v>7</v>
      </c>
      <c r="D263" s="301">
        <v>502.49</v>
      </c>
      <c r="E263" s="249"/>
    </row>
    <row r="264" spans="1:5" s="250" customFormat="1" ht="13.5">
      <c r="A264" s="142">
        <v>87328</v>
      </c>
      <c r="B264" s="142" t="s">
        <v>22602</v>
      </c>
      <c r="C264" s="142" t="s">
        <v>7</v>
      </c>
      <c r="D264" s="301">
        <v>404.65</v>
      </c>
      <c r="E264" s="249"/>
    </row>
    <row r="265" spans="1:5" s="250" customFormat="1" ht="13.5">
      <c r="A265" s="142">
        <v>87410</v>
      </c>
      <c r="B265" s="142" t="s">
        <v>22677</v>
      </c>
      <c r="C265" s="142" t="s">
        <v>7</v>
      </c>
      <c r="D265" s="301">
        <v>910.72</v>
      </c>
      <c r="E265" s="249"/>
    </row>
    <row r="266" spans="1:5" s="250" customFormat="1" ht="13.5">
      <c r="A266" s="142">
        <v>95577</v>
      </c>
      <c r="B266" s="142" t="s">
        <v>23854</v>
      </c>
      <c r="C266" s="142" t="s">
        <v>3</v>
      </c>
      <c r="D266" s="301">
        <v>12.06</v>
      </c>
      <c r="E266" s="249"/>
    </row>
    <row r="267" spans="1:5" s="250" customFormat="1" ht="13.5">
      <c r="A267" s="142">
        <v>95578</v>
      </c>
      <c r="B267" s="142" t="s">
        <v>23855</v>
      </c>
      <c r="C267" s="142" t="s">
        <v>3</v>
      </c>
      <c r="D267" s="301">
        <v>9.9600000000000009</v>
      </c>
      <c r="E267" s="249"/>
    </row>
    <row r="268" spans="1:5" s="250" customFormat="1" ht="13.5">
      <c r="A268" s="142">
        <v>95579</v>
      </c>
      <c r="B268" s="142" t="s">
        <v>23856</v>
      </c>
      <c r="C268" s="142" t="s">
        <v>3</v>
      </c>
      <c r="D268" s="301">
        <v>9.58</v>
      </c>
      <c r="E268" s="249"/>
    </row>
    <row r="269" spans="1:5" s="250" customFormat="1" ht="13.5">
      <c r="A269" s="142">
        <v>95580</v>
      </c>
      <c r="B269" s="142" t="s">
        <v>23857</v>
      </c>
      <c r="C269" s="142" t="s">
        <v>3</v>
      </c>
      <c r="D269" s="301">
        <v>11</v>
      </c>
      <c r="E269" s="249"/>
    </row>
    <row r="270" spans="1:5" s="250" customFormat="1" ht="13.5">
      <c r="A270" s="142">
        <v>95581</v>
      </c>
      <c r="B270" s="142" t="s">
        <v>23858</v>
      </c>
      <c r="C270" s="142" t="s">
        <v>3</v>
      </c>
      <c r="D270" s="301">
        <v>10.93</v>
      </c>
      <c r="E270" s="249"/>
    </row>
    <row r="271" spans="1:5" s="250" customFormat="1" ht="13.5">
      <c r="A271" s="142">
        <v>95582</v>
      </c>
      <c r="B271" s="142" t="s">
        <v>24707</v>
      </c>
      <c r="C271" s="142" t="s">
        <v>3</v>
      </c>
      <c r="D271" s="301">
        <v>11.91</v>
      </c>
      <c r="E271" s="249"/>
    </row>
    <row r="272" spans="1:5" s="250" customFormat="1" ht="13.5">
      <c r="A272" s="142">
        <v>95576</v>
      </c>
      <c r="B272" s="142" t="s">
        <v>23853</v>
      </c>
      <c r="C272" s="142" t="s">
        <v>3</v>
      </c>
      <c r="D272" s="301">
        <v>14.45</v>
      </c>
      <c r="E272" s="249"/>
    </row>
    <row r="273" spans="1:5" s="250" customFormat="1" ht="13.5">
      <c r="A273" s="142">
        <v>95583</v>
      </c>
      <c r="B273" s="142" t="s">
        <v>23859</v>
      </c>
      <c r="C273" s="142" t="s">
        <v>3</v>
      </c>
      <c r="D273" s="301">
        <v>19.03</v>
      </c>
      <c r="E273" s="249"/>
    </row>
    <row r="274" spans="1:5" s="250" customFormat="1" ht="13.5">
      <c r="A274" s="142">
        <v>95584</v>
      </c>
      <c r="B274" s="142" t="s">
        <v>23860</v>
      </c>
      <c r="C274" s="142" t="s">
        <v>3</v>
      </c>
      <c r="D274" s="301">
        <v>16.329999999999998</v>
      </c>
      <c r="E274" s="249"/>
    </row>
    <row r="275" spans="1:5" s="250" customFormat="1" ht="13.5">
      <c r="A275" s="142">
        <v>95593</v>
      </c>
      <c r="B275" s="142" t="s">
        <v>23862</v>
      </c>
      <c r="C275" s="142" t="s">
        <v>3</v>
      </c>
      <c r="D275" s="301">
        <v>16.329999999999998</v>
      </c>
      <c r="E275" s="249"/>
    </row>
    <row r="276" spans="1:5" s="250" customFormat="1" ht="13.5">
      <c r="A276" s="142">
        <v>95592</v>
      </c>
      <c r="B276" s="142" t="s">
        <v>23861</v>
      </c>
      <c r="C276" s="142" t="s">
        <v>3</v>
      </c>
      <c r="D276" s="301">
        <v>19.03</v>
      </c>
      <c r="E276" s="249"/>
    </row>
    <row r="277" spans="1:5" s="250" customFormat="1" ht="13.5">
      <c r="A277" s="142">
        <v>92919</v>
      </c>
      <c r="B277" s="142" t="s">
        <v>23117</v>
      </c>
      <c r="C277" s="142" t="s">
        <v>3</v>
      </c>
      <c r="D277" s="301">
        <v>13.81</v>
      </c>
      <c r="E277" s="249"/>
    </row>
    <row r="278" spans="1:5" s="250" customFormat="1" ht="13.5">
      <c r="A278" s="142">
        <v>92921</v>
      </c>
      <c r="B278" s="142" t="s">
        <v>23118</v>
      </c>
      <c r="C278" s="142" t="s">
        <v>3</v>
      </c>
      <c r="D278" s="301">
        <v>11.28</v>
      </c>
      <c r="E278" s="249"/>
    </row>
    <row r="279" spans="1:5" s="250" customFormat="1" ht="13.5">
      <c r="A279" s="142">
        <v>92922</v>
      </c>
      <c r="B279" s="142" t="s">
        <v>23119</v>
      </c>
      <c r="C279" s="142" t="s">
        <v>3</v>
      </c>
      <c r="D279" s="301">
        <v>10.69</v>
      </c>
      <c r="E279" s="249"/>
    </row>
    <row r="280" spans="1:5" s="250" customFormat="1" ht="13.5">
      <c r="A280" s="142">
        <v>92923</v>
      </c>
      <c r="B280" s="142" t="s">
        <v>23120</v>
      </c>
      <c r="C280" s="142" t="s">
        <v>3</v>
      </c>
      <c r="D280" s="301">
        <v>11.9</v>
      </c>
      <c r="E280" s="249"/>
    </row>
    <row r="281" spans="1:5" s="250" customFormat="1" ht="13.5">
      <c r="A281" s="142">
        <v>92924</v>
      </c>
      <c r="B281" s="142" t="s">
        <v>23121</v>
      </c>
      <c r="C281" s="142" t="s">
        <v>3</v>
      </c>
      <c r="D281" s="301">
        <v>11.61</v>
      </c>
      <c r="E281" s="249"/>
    </row>
    <row r="282" spans="1:5" s="250" customFormat="1" ht="13.5">
      <c r="A282" s="142">
        <v>104104</v>
      </c>
      <c r="B282" s="142" t="s">
        <v>23122</v>
      </c>
      <c r="C282" s="142" t="s">
        <v>3</v>
      </c>
      <c r="D282" s="301">
        <v>12.09</v>
      </c>
      <c r="E282" s="249"/>
    </row>
    <row r="283" spans="1:5" s="250" customFormat="1" ht="13.5">
      <c r="A283" s="142">
        <v>92916</v>
      </c>
      <c r="B283" s="142" t="s">
        <v>23115</v>
      </c>
      <c r="C283" s="142" t="s">
        <v>3</v>
      </c>
      <c r="D283" s="301">
        <v>17.920000000000002</v>
      </c>
      <c r="E283" s="249"/>
    </row>
    <row r="284" spans="1:5" s="250" customFormat="1" ht="13.5">
      <c r="A284" s="142">
        <v>92917</v>
      </c>
      <c r="B284" s="142" t="s">
        <v>23116</v>
      </c>
      <c r="C284" s="142" t="s">
        <v>3</v>
      </c>
      <c r="D284" s="301">
        <v>16.02</v>
      </c>
      <c r="E284" s="249"/>
    </row>
    <row r="285" spans="1:5" s="250" customFormat="1" ht="13.5">
      <c r="A285" s="142">
        <v>92915</v>
      </c>
      <c r="B285" s="142" t="s">
        <v>23114</v>
      </c>
      <c r="C285" s="142" t="s">
        <v>3</v>
      </c>
      <c r="D285" s="378">
        <v>20.13</v>
      </c>
      <c r="E285" s="249"/>
    </row>
    <row r="286" spans="1:5" s="250" customFormat="1" ht="13.5">
      <c r="A286" s="142">
        <v>92771</v>
      </c>
      <c r="B286" s="142" t="s">
        <v>23087</v>
      </c>
      <c r="C286" s="142" t="s">
        <v>3</v>
      </c>
      <c r="D286" s="301">
        <v>11.92</v>
      </c>
      <c r="E286" s="249"/>
    </row>
    <row r="287" spans="1:5" s="250" customFormat="1" ht="13.5">
      <c r="A287" s="142">
        <v>92772</v>
      </c>
      <c r="B287" s="142" t="s">
        <v>23088</v>
      </c>
      <c r="C287" s="142" t="s">
        <v>3</v>
      </c>
      <c r="D287" s="301">
        <v>9.92</v>
      </c>
      <c r="E287" s="249"/>
    </row>
    <row r="288" spans="1:5" s="250" customFormat="1" ht="13.5">
      <c r="A288" s="142">
        <v>92773</v>
      </c>
      <c r="B288" s="142" t="s">
        <v>23089</v>
      </c>
      <c r="C288" s="142" t="s">
        <v>3</v>
      </c>
      <c r="D288" s="301">
        <v>9.7100000000000009</v>
      </c>
      <c r="E288" s="249"/>
    </row>
    <row r="289" spans="1:5" s="250" customFormat="1" ht="13.5">
      <c r="A289" s="142">
        <v>92774</v>
      </c>
      <c r="B289" s="142" t="s">
        <v>23090</v>
      </c>
      <c r="C289" s="142" t="s">
        <v>3</v>
      </c>
      <c r="D289" s="301">
        <v>11.18</v>
      </c>
      <c r="E289" s="249"/>
    </row>
    <row r="290" spans="1:5" s="250" customFormat="1" ht="13.5">
      <c r="A290" s="142">
        <v>92769</v>
      </c>
      <c r="B290" s="142" t="s">
        <v>23085</v>
      </c>
      <c r="C290" s="142" t="s">
        <v>3</v>
      </c>
      <c r="D290" s="301">
        <v>14.58</v>
      </c>
      <c r="E290" s="249"/>
    </row>
    <row r="291" spans="1:5" s="250" customFormat="1" ht="13.5">
      <c r="A291" s="142">
        <v>92770</v>
      </c>
      <c r="B291" s="142" t="s">
        <v>23086</v>
      </c>
      <c r="C291" s="142" t="s">
        <v>3</v>
      </c>
      <c r="D291" s="301">
        <v>13.49</v>
      </c>
      <c r="E291" s="249"/>
    </row>
    <row r="292" spans="1:5" s="250" customFormat="1" ht="13.5">
      <c r="A292" s="142">
        <v>92767</v>
      </c>
      <c r="B292" s="142" t="s">
        <v>23083</v>
      </c>
      <c r="C292" s="142" t="s">
        <v>3</v>
      </c>
      <c r="D292" s="301">
        <v>18.27</v>
      </c>
      <c r="E292" s="249"/>
    </row>
    <row r="293" spans="1:5" s="250" customFormat="1" ht="13.5">
      <c r="A293" s="142">
        <v>92768</v>
      </c>
      <c r="B293" s="142" t="s">
        <v>23084</v>
      </c>
      <c r="C293" s="142" t="s">
        <v>3</v>
      </c>
      <c r="D293" s="301">
        <v>15.79</v>
      </c>
      <c r="E293" s="249"/>
    </row>
    <row r="294" spans="1:5" s="250" customFormat="1" ht="13.5">
      <c r="A294" s="142">
        <v>92762</v>
      </c>
      <c r="B294" s="142" t="s">
        <v>23078</v>
      </c>
      <c r="C294" s="142" t="s">
        <v>3</v>
      </c>
      <c r="D294" s="301">
        <v>12.5</v>
      </c>
      <c r="E294" s="249"/>
    </row>
    <row r="295" spans="1:5" s="250" customFormat="1" ht="13.5">
      <c r="A295" s="142">
        <v>92763</v>
      </c>
      <c r="B295" s="142" t="s">
        <v>23079</v>
      </c>
      <c r="C295" s="142" t="s">
        <v>3</v>
      </c>
      <c r="D295" s="301">
        <v>10.43</v>
      </c>
      <c r="E295" s="249"/>
    </row>
    <row r="296" spans="1:5" s="250" customFormat="1" ht="13.5">
      <c r="A296" s="142">
        <v>92764</v>
      </c>
      <c r="B296" s="142" t="s">
        <v>23080</v>
      </c>
      <c r="C296" s="142" t="s">
        <v>3</v>
      </c>
      <c r="D296" s="301">
        <v>10.039999999999999</v>
      </c>
      <c r="E296" s="249"/>
    </row>
    <row r="297" spans="1:5" s="250" customFormat="1" ht="13.5">
      <c r="A297" s="142">
        <v>92765</v>
      </c>
      <c r="B297" s="142" t="s">
        <v>23081</v>
      </c>
      <c r="C297" s="142" t="s">
        <v>3</v>
      </c>
      <c r="D297" s="301">
        <v>11.38</v>
      </c>
      <c r="E297" s="249"/>
    </row>
    <row r="298" spans="1:5" s="250" customFormat="1" ht="13.5">
      <c r="A298" s="142">
        <v>92766</v>
      </c>
      <c r="B298" s="142" t="s">
        <v>23082</v>
      </c>
      <c r="C298" s="142" t="s">
        <v>3</v>
      </c>
      <c r="D298" s="301">
        <v>11.23</v>
      </c>
      <c r="E298" s="249"/>
    </row>
    <row r="299" spans="1:5" s="250" customFormat="1" ht="13.5">
      <c r="A299" s="142">
        <v>104105</v>
      </c>
      <c r="B299" s="142" t="s">
        <v>23123</v>
      </c>
      <c r="C299" s="142" t="s">
        <v>3</v>
      </c>
      <c r="D299" s="301">
        <v>12.1</v>
      </c>
      <c r="E299" s="249"/>
    </row>
    <row r="300" spans="1:5" s="250" customFormat="1" ht="13.5">
      <c r="A300" s="142">
        <v>92760</v>
      </c>
      <c r="B300" s="142" t="s">
        <v>23076</v>
      </c>
      <c r="C300" s="142" t="s">
        <v>3</v>
      </c>
      <c r="D300" s="301">
        <v>15.3</v>
      </c>
      <c r="E300" s="249"/>
    </row>
    <row r="301" spans="1:5" s="250" customFormat="1" ht="13.5">
      <c r="A301" s="142">
        <v>92761</v>
      </c>
      <c r="B301" s="142" t="s">
        <v>23077</v>
      </c>
      <c r="C301" s="142" t="s">
        <v>3</v>
      </c>
      <c r="D301" s="378">
        <v>14.15</v>
      </c>
      <c r="E301" s="249"/>
    </row>
    <row r="302" spans="1:5" s="250" customFormat="1" ht="13.5">
      <c r="A302" s="142">
        <v>92759</v>
      </c>
      <c r="B302" s="142" t="s">
        <v>23075</v>
      </c>
      <c r="C302" s="142" t="s">
        <v>3</v>
      </c>
      <c r="D302" s="301">
        <v>16.57</v>
      </c>
      <c r="E302" s="249"/>
    </row>
    <row r="303" spans="1:5" s="250" customFormat="1" ht="13.5">
      <c r="A303" s="142">
        <v>104108</v>
      </c>
      <c r="B303" s="142" t="s">
        <v>23126</v>
      </c>
      <c r="C303" s="142" t="s">
        <v>3</v>
      </c>
      <c r="D303" s="301">
        <v>14.82</v>
      </c>
      <c r="E303" s="249"/>
    </row>
    <row r="304" spans="1:5" s="250" customFormat="1" ht="13.5">
      <c r="A304" s="142">
        <v>104107</v>
      </c>
      <c r="B304" s="142" t="s">
        <v>23125</v>
      </c>
      <c r="C304" s="142" t="s">
        <v>3</v>
      </c>
      <c r="D304" s="301">
        <v>12.42</v>
      </c>
      <c r="E304" s="249"/>
    </row>
    <row r="305" spans="1:5" s="250" customFormat="1" ht="13.5">
      <c r="A305" s="142">
        <v>104106</v>
      </c>
      <c r="B305" s="142" t="s">
        <v>23124</v>
      </c>
      <c r="C305" s="142" t="s">
        <v>3</v>
      </c>
      <c r="D305" s="301">
        <v>11.56</v>
      </c>
      <c r="E305" s="249"/>
    </row>
    <row r="306" spans="1:5" s="250" customFormat="1" ht="13.5">
      <c r="A306" s="142">
        <v>104110</v>
      </c>
      <c r="B306" s="142" t="s">
        <v>23128</v>
      </c>
      <c r="C306" s="142" t="s">
        <v>3</v>
      </c>
      <c r="D306" s="301">
        <v>21.46</v>
      </c>
      <c r="E306" s="249"/>
    </row>
    <row r="307" spans="1:5" s="250" customFormat="1" ht="13.5">
      <c r="A307" s="142">
        <v>104109</v>
      </c>
      <c r="B307" s="142" t="s">
        <v>23127</v>
      </c>
      <c r="C307" s="142" t="s">
        <v>3</v>
      </c>
      <c r="D307" s="301">
        <v>18.52</v>
      </c>
      <c r="E307" s="249"/>
    </row>
    <row r="308" spans="1:5" s="250" customFormat="1" ht="13.5">
      <c r="A308" s="142">
        <v>104111</v>
      </c>
      <c r="B308" s="142" t="s">
        <v>23129</v>
      </c>
      <c r="C308" s="142" t="s">
        <v>3</v>
      </c>
      <c r="D308" s="301">
        <v>24.9</v>
      </c>
      <c r="E308" s="249"/>
    </row>
    <row r="309" spans="1:5" s="250" customFormat="1" ht="13.5">
      <c r="A309" s="142">
        <v>92884</v>
      </c>
      <c r="B309" s="142" t="s">
        <v>23109</v>
      </c>
      <c r="C309" s="142" t="s">
        <v>3</v>
      </c>
      <c r="D309" s="301">
        <v>13.95</v>
      </c>
      <c r="E309" s="249"/>
    </row>
    <row r="310" spans="1:5" s="250" customFormat="1" ht="13.5">
      <c r="A310" s="142">
        <v>92885</v>
      </c>
      <c r="B310" s="142" t="s">
        <v>23110</v>
      </c>
      <c r="C310" s="142" t="s">
        <v>3</v>
      </c>
      <c r="D310" s="301">
        <v>13.11</v>
      </c>
      <c r="E310" s="249"/>
    </row>
    <row r="311" spans="1:5" s="250" customFormat="1" ht="13.5">
      <c r="A311" s="142">
        <v>92886</v>
      </c>
      <c r="B311" s="142" t="s">
        <v>23111</v>
      </c>
      <c r="C311" s="142" t="s">
        <v>3</v>
      </c>
      <c r="D311" s="301">
        <v>12.43</v>
      </c>
      <c r="E311" s="249"/>
    </row>
    <row r="312" spans="1:5" s="250" customFormat="1" ht="13.5">
      <c r="A312" s="142">
        <v>92887</v>
      </c>
      <c r="B312" s="142" t="s">
        <v>23112</v>
      </c>
      <c r="C312" s="142" t="s">
        <v>3</v>
      </c>
      <c r="D312" s="301">
        <v>12.26</v>
      </c>
      <c r="E312" s="249"/>
    </row>
    <row r="313" spans="1:5" s="250" customFormat="1" ht="13.5">
      <c r="A313" s="142">
        <v>92888</v>
      </c>
      <c r="B313" s="142" t="s">
        <v>23113</v>
      </c>
      <c r="C313" s="142" t="s">
        <v>3</v>
      </c>
      <c r="D313" s="301">
        <v>11.9</v>
      </c>
      <c r="E313" s="249"/>
    </row>
    <row r="314" spans="1:5" s="250" customFormat="1" ht="13.5">
      <c r="A314" s="142">
        <v>92882</v>
      </c>
      <c r="B314" s="142" t="s">
        <v>23107</v>
      </c>
      <c r="C314" s="142" t="s">
        <v>3</v>
      </c>
      <c r="D314" s="301">
        <v>15.47</v>
      </c>
      <c r="E314" s="249"/>
    </row>
    <row r="315" spans="1:5" s="250" customFormat="1" ht="13.5">
      <c r="A315" s="142">
        <v>92883</v>
      </c>
      <c r="B315" s="142" t="s">
        <v>23108</v>
      </c>
      <c r="C315" s="142" t="s">
        <v>3</v>
      </c>
      <c r="D315" s="301">
        <v>13.97</v>
      </c>
      <c r="E315" s="249"/>
    </row>
    <row r="316" spans="1:5" s="250" customFormat="1" ht="13.5">
      <c r="A316" s="142">
        <v>92877</v>
      </c>
      <c r="B316" s="142" t="s">
        <v>23102</v>
      </c>
      <c r="C316" s="142" t="s">
        <v>3</v>
      </c>
      <c r="D316" s="301">
        <v>11.1</v>
      </c>
      <c r="E316" s="249"/>
    </row>
    <row r="317" spans="1:5" s="250" customFormat="1" ht="13.5">
      <c r="A317" s="142">
        <v>92878</v>
      </c>
      <c r="B317" s="142" t="s">
        <v>23103</v>
      </c>
      <c r="C317" s="142" t="s">
        <v>3</v>
      </c>
      <c r="D317" s="301">
        <v>10.88</v>
      </c>
      <c r="E317" s="249"/>
    </row>
    <row r="318" spans="1:5" s="250" customFormat="1" ht="13.5">
      <c r="A318" s="142">
        <v>92879</v>
      </c>
      <c r="B318" s="142" t="s">
        <v>23104</v>
      </c>
      <c r="C318" s="142" t="s">
        <v>3</v>
      </c>
      <c r="D318" s="301">
        <v>10.73</v>
      </c>
      <c r="E318" s="249"/>
    </row>
    <row r="319" spans="1:5" s="250" customFormat="1" ht="13.5">
      <c r="A319" s="142">
        <v>92880</v>
      </c>
      <c r="B319" s="142" t="s">
        <v>23105</v>
      </c>
      <c r="C319" s="142" t="s">
        <v>3</v>
      </c>
      <c r="D319" s="301">
        <v>10.95</v>
      </c>
      <c r="E319" s="249"/>
    </row>
    <row r="320" spans="1:5" s="250" customFormat="1" ht="13.5">
      <c r="A320" s="142">
        <v>92881</v>
      </c>
      <c r="B320" s="142" t="s">
        <v>23106</v>
      </c>
      <c r="C320" s="142" t="s">
        <v>3</v>
      </c>
      <c r="D320" s="301">
        <v>10.91</v>
      </c>
      <c r="E320" s="249"/>
    </row>
    <row r="321" spans="1:5" s="250" customFormat="1" ht="13.5">
      <c r="A321" s="142">
        <v>92875</v>
      </c>
      <c r="B321" s="142" t="s">
        <v>23100</v>
      </c>
      <c r="C321" s="142" t="s">
        <v>3</v>
      </c>
      <c r="D321" s="301">
        <v>10.81</v>
      </c>
      <c r="E321" s="249"/>
    </row>
    <row r="322" spans="1:5" s="250" customFormat="1" ht="13.5">
      <c r="A322" s="142">
        <v>92876</v>
      </c>
      <c r="B322" s="142" t="s">
        <v>23101</v>
      </c>
      <c r="C322" s="142" t="s">
        <v>3</v>
      </c>
      <c r="D322" s="301">
        <v>10.35</v>
      </c>
      <c r="E322" s="249"/>
    </row>
    <row r="323" spans="1:5" s="250" customFormat="1" ht="13.5">
      <c r="A323" s="142">
        <v>92803</v>
      </c>
      <c r="B323" s="142" t="s">
        <v>23096</v>
      </c>
      <c r="C323" s="142" t="s">
        <v>3</v>
      </c>
      <c r="D323" s="301">
        <v>10.210000000000001</v>
      </c>
      <c r="E323" s="249"/>
    </row>
    <row r="324" spans="1:5" s="250" customFormat="1" ht="13.5">
      <c r="A324" s="142">
        <v>92804</v>
      </c>
      <c r="B324" s="142" t="s">
        <v>23097</v>
      </c>
      <c r="C324" s="142" t="s">
        <v>3</v>
      </c>
      <c r="D324" s="301">
        <v>8.73</v>
      </c>
      <c r="E324" s="249"/>
    </row>
    <row r="325" spans="1:5" s="250" customFormat="1" ht="13.5">
      <c r="A325" s="142">
        <v>92805</v>
      </c>
      <c r="B325" s="142" t="s">
        <v>23098</v>
      </c>
      <c r="C325" s="142" t="s">
        <v>3</v>
      </c>
      <c r="D325" s="301">
        <v>8.6300000000000008</v>
      </c>
      <c r="E325" s="249"/>
    </row>
    <row r="326" spans="1:5" s="250" customFormat="1" ht="13.5">
      <c r="A326" s="142">
        <v>92806</v>
      </c>
      <c r="B326" s="142" t="s">
        <v>23099</v>
      </c>
      <c r="C326" s="142" t="s">
        <v>3</v>
      </c>
      <c r="D326" s="301">
        <v>10.16</v>
      </c>
      <c r="E326" s="249"/>
    </row>
    <row r="327" spans="1:5" s="250" customFormat="1" ht="13.5">
      <c r="A327" s="142">
        <v>92798</v>
      </c>
      <c r="B327" s="142" t="s">
        <v>23091</v>
      </c>
      <c r="C327" s="142" t="s">
        <v>3</v>
      </c>
      <c r="D327" s="378">
        <v>10.15</v>
      </c>
      <c r="E327" s="249"/>
    </row>
    <row r="328" spans="1:5" s="250" customFormat="1" ht="13.5">
      <c r="A328" s="142">
        <v>95448</v>
      </c>
      <c r="B328" s="142" t="s">
        <v>26463</v>
      </c>
      <c r="C328" s="142" t="s">
        <v>3</v>
      </c>
      <c r="D328" s="301">
        <v>11.14</v>
      </c>
      <c r="E328" s="249"/>
    </row>
    <row r="329" spans="1:5" s="250" customFormat="1" ht="13.5">
      <c r="A329" s="142">
        <v>92801</v>
      </c>
      <c r="B329" s="142" t="s">
        <v>23094</v>
      </c>
      <c r="C329" s="142" t="s">
        <v>3</v>
      </c>
      <c r="D329" s="301">
        <v>11.29</v>
      </c>
      <c r="E329" s="249"/>
    </row>
    <row r="330" spans="1:5" s="250" customFormat="1" ht="13.5">
      <c r="A330" s="142">
        <v>92802</v>
      </c>
      <c r="B330" s="142" t="s">
        <v>23095</v>
      </c>
      <c r="C330" s="142" t="s">
        <v>3</v>
      </c>
      <c r="D330" s="301">
        <v>11.12</v>
      </c>
      <c r="E330" s="249"/>
    </row>
    <row r="331" spans="1:5" s="250" customFormat="1" ht="13.5">
      <c r="A331" s="142">
        <v>92799</v>
      </c>
      <c r="B331" s="142" t="s">
        <v>23092</v>
      </c>
      <c r="C331" s="142" t="s">
        <v>3</v>
      </c>
      <c r="D331" s="301">
        <v>12.82</v>
      </c>
      <c r="E331" s="249"/>
    </row>
    <row r="332" spans="1:5" s="250" customFormat="1" ht="13.5">
      <c r="A332" s="142">
        <v>92800</v>
      </c>
      <c r="B332" s="142" t="s">
        <v>23093</v>
      </c>
      <c r="C332" s="142" t="s">
        <v>3</v>
      </c>
      <c r="D332" s="301">
        <v>11.37</v>
      </c>
      <c r="E332" s="249"/>
    </row>
    <row r="333" spans="1:5" s="250" customFormat="1" ht="13.5">
      <c r="A333" s="142">
        <v>95605</v>
      </c>
      <c r="B333" s="142" t="s">
        <v>21822</v>
      </c>
      <c r="C333" s="142" t="s">
        <v>2</v>
      </c>
      <c r="D333" s="301">
        <v>178.64</v>
      </c>
      <c r="E333" s="249"/>
    </row>
    <row r="334" spans="1:5" s="250" customFormat="1" ht="13.5">
      <c r="A334" s="142">
        <v>95602</v>
      </c>
      <c r="B334" s="142" t="s">
        <v>21819</v>
      </c>
      <c r="C334" s="142" t="s">
        <v>2</v>
      </c>
      <c r="D334" s="301">
        <v>36.75</v>
      </c>
      <c r="E334" s="249"/>
    </row>
    <row r="335" spans="1:5" s="250" customFormat="1" ht="13.5">
      <c r="A335" s="142">
        <v>95603</v>
      </c>
      <c r="B335" s="142" t="s">
        <v>21820</v>
      </c>
      <c r="C335" s="142" t="s">
        <v>2</v>
      </c>
      <c r="D335" s="301">
        <v>62.69</v>
      </c>
      <c r="E335" s="249"/>
    </row>
    <row r="336" spans="1:5" s="250" customFormat="1" ht="13.5">
      <c r="A336" s="142">
        <v>95604</v>
      </c>
      <c r="B336" s="142" t="s">
        <v>21821</v>
      </c>
      <c r="C336" s="142" t="s">
        <v>2</v>
      </c>
      <c r="D336" s="301">
        <v>97.29</v>
      </c>
      <c r="E336" s="249"/>
    </row>
    <row r="337" spans="1:5" s="250" customFormat="1" ht="13.5">
      <c r="A337" s="142">
        <v>95601</v>
      </c>
      <c r="B337" s="142" t="s">
        <v>21818</v>
      </c>
      <c r="C337" s="142" t="s">
        <v>2</v>
      </c>
      <c r="D337" s="301">
        <v>22.96</v>
      </c>
      <c r="E337" s="249"/>
    </row>
    <row r="338" spans="1:5" s="250" customFormat="1" ht="13.5">
      <c r="A338" s="142">
        <v>102521</v>
      </c>
      <c r="B338" s="142" t="s">
        <v>21834</v>
      </c>
      <c r="C338" s="142" t="s">
        <v>2</v>
      </c>
      <c r="D338" s="301">
        <v>147.37</v>
      </c>
      <c r="E338" s="249"/>
    </row>
    <row r="339" spans="1:5" s="250" customFormat="1" ht="13.5">
      <c r="A339" s="142">
        <v>102522</v>
      </c>
      <c r="B339" s="142" t="s">
        <v>21835</v>
      </c>
      <c r="C339" s="142" t="s">
        <v>2</v>
      </c>
      <c r="D339" s="378">
        <v>216.21</v>
      </c>
      <c r="E339" s="249"/>
    </row>
    <row r="340" spans="1:5" s="250" customFormat="1" ht="13.5">
      <c r="A340" s="142">
        <v>102523</v>
      </c>
      <c r="B340" s="142" t="s">
        <v>21836</v>
      </c>
      <c r="C340" s="142" t="s">
        <v>2</v>
      </c>
      <c r="D340" s="301">
        <v>285.04000000000002</v>
      </c>
      <c r="E340" s="249"/>
    </row>
    <row r="341" spans="1:5" s="250" customFormat="1" ht="13.5">
      <c r="A341" s="142">
        <v>95608</v>
      </c>
      <c r="B341" s="142" t="s">
        <v>26464</v>
      </c>
      <c r="C341" s="142" t="s">
        <v>2</v>
      </c>
      <c r="D341" s="301">
        <v>41.95</v>
      </c>
      <c r="E341" s="249"/>
    </row>
    <row r="342" spans="1:5" s="250" customFormat="1" ht="13.5">
      <c r="A342" s="142">
        <v>95609</v>
      </c>
      <c r="B342" s="142" t="s">
        <v>26465</v>
      </c>
      <c r="C342" s="142" t="s">
        <v>2</v>
      </c>
      <c r="D342" s="301">
        <v>53.19</v>
      </c>
      <c r="E342" s="249"/>
    </row>
    <row r="343" spans="1:5" s="250" customFormat="1" ht="13.5">
      <c r="A343" s="142">
        <v>95607</v>
      </c>
      <c r="B343" s="142" t="s">
        <v>26466</v>
      </c>
      <c r="C343" s="142" t="s">
        <v>2</v>
      </c>
      <c r="D343" s="301">
        <v>28.91</v>
      </c>
      <c r="E343" s="249"/>
    </row>
    <row r="344" spans="1:5" s="250" customFormat="1" ht="13.5">
      <c r="A344" s="142">
        <v>106132</v>
      </c>
      <c r="B344" s="142" t="s">
        <v>26467</v>
      </c>
      <c r="C344" s="142" t="s">
        <v>7</v>
      </c>
      <c r="D344" s="301">
        <v>0</v>
      </c>
      <c r="E344" s="249"/>
    </row>
    <row r="345" spans="1:5" s="250" customFormat="1" ht="13.5">
      <c r="A345" s="142">
        <v>106133</v>
      </c>
      <c r="B345" s="142" t="s">
        <v>26468</v>
      </c>
      <c r="C345" s="142" t="s">
        <v>7</v>
      </c>
      <c r="D345" s="301">
        <v>0</v>
      </c>
      <c r="E345" s="249"/>
    </row>
    <row r="346" spans="1:5" s="250" customFormat="1" ht="13.5">
      <c r="A346" s="142">
        <v>95996</v>
      </c>
      <c r="B346" s="142" t="s">
        <v>26469</v>
      </c>
      <c r="C346" s="142" t="s">
        <v>7</v>
      </c>
      <c r="D346" s="301">
        <v>1867.54</v>
      </c>
      <c r="E346" s="249"/>
    </row>
    <row r="347" spans="1:5" s="250" customFormat="1" ht="13.5">
      <c r="A347" s="142">
        <v>95995</v>
      </c>
      <c r="B347" s="142" t="s">
        <v>26470</v>
      </c>
      <c r="C347" s="142" t="s">
        <v>7</v>
      </c>
      <c r="D347" s="301">
        <v>2157.88</v>
      </c>
      <c r="E347" s="249"/>
    </row>
    <row r="348" spans="1:5" s="250" customFormat="1" ht="13.5">
      <c r="A348" s="142">
        <v>104372</v>
      </c>
      <c r="B348" s="142" t="s">
        <v>26471</v>
      </c>
      <c r="C348" s="142" t="s">
        <v>7</v>
      </c>
      <c r="D348" s="301">
        <v>0</v>
      </c>
      <c r="E348" s="249"/>
    </row>
    <row r="349" spans="1:5" s="250" customFormat="1" ht="13.5">
      <c r="A349" s="142">
        <v>104371</v>
      </c>
      <c r="B349" s="142" t="s">
        <v>26472</v>
      </c>
      <c r="C349" s="142" t="s">
        <v>7</v>
      </c>
      <c r="D349" s="301">
        <v>0</v>
      </c>
      <c r="E349" s="249"/>
    </row>
    <row r="350" spans="1:5" s="250" customFormat="1" ht="13.5">
      <c r="A350" s="142">
        <v>106138</v>
      </c>
      <c r="B350" s="142" t="s">
        <v>26473</v>
      </c>
      <c r="C350" s="142" t="s">
        <v>4</v>
      </c>
      <c r="D350" s="301">
        <v>9.08</v>
      </c>
      <c r="E350" s="249"/>
    </row>
    <row r="351" spans="1:5" s="250" customFormat="1" ht="13.5">
      <c r="A351" s="142">
        <v>106135</v>
      </c>
      <c r="B351" s="142" t="s">
        <v>26474</v>
      </c>
      <c r="C351" s="142" t="s">
        <v>4</v>
      </c>
      <c r="D351" s="301">
        <v>7.74</v>
      </c>
      <c r="E351" s="249"/>
    </row>
    <row r="352" spans="1:5" s="250" customFormat="1" ht="13.5">
      <c r="A352" s="142">
        <v>106137</v>
      </c>
      <c r="B352" s="142" t="s">
        <v>26475</v>
      </c>
      <c r="C352" s="142" t="s">
        <v>4</v>
      </c>
      <c r="D352" s="301">
        <v>10.53</v>
      </c>
      <c r="E352" s="249"/>
    </row>
    <row r="353" spans="1:5" s="250" customFormat="1" ht="13.5">
      <c r="A353" s="142">
        <v>96001</v>
      </c>
      <c r="B353" s="142" t="s">
        <v>26476</v>
      </c>
      <c r="C353" s="142" t="s">
        <v>4</v>
      </c>
      <c r="D353" s="301">
        <v>8.9</v>
      </c>
      <c r="E353" s="249"/>
    </row>
    <row r="354" spans="1:5" s="250" customFormat="1" ht="13.5">
      <c r="A354" s="142">
        <v>106136</v>
      </c>
      <c r="B354" s="142" t="s">
        <v>26477</v>
      </c>
      <c r="C354" s="142" t="s">
        <v>4</v>
      </c>
      <c r="D354" s="301">
        <v>12.32</v>
      </c>
      <c r="E354" s="249"/>
    </row>
    <row r="355" spans="1:5" s="250" customFormat="1" ht="13.5">
      <c r="A355" s="142">
        <v>106134</v>
      </c>
      <c r="B355" s="142" t="s">
        <v>26478</v>
      </c>
      <c r="C355" s="142" t="s">
        <v>4</v>
      </c>
      <c r="D355" s="301">
        <v>10.33</v>
      </c>
      <c r="E355" s="249"/>
    </row>
    <row r="356" spans="1:5" s="250" customFormat="1" ht="13.5">
      <c r="A356" s="142">
        <v>94880</v>
      </c>
      <c r="B356" s="142" t="s">
        <v>20833</v>
      </c>
      <c r="C356" s="142" t="s">
        <v>1</v>
      </c>
      <c r="D356" s="301">
        <v>50.81</v>
      </c>
      <c r="E356" s="249"/>
    </row>
    <row r="357" spans="1:5" s="250" customFormat="1" ht="13.5">
      <c r="A357" s="142">
        <v>94882</v>
      </c>
      <c r="B357" s="142" t="s">
        <v>20835</v>
      </c>
      <c r="C357" s="142" t="s">
        <v>1</v>
      </c>
      <c r="D357" s="301">
        <v>59.11</v>
      </c>
      <c r="E357" s="249"/>
    </row>
    <row r="358" spans="1:5" s="250" customFormat="1" ht="13.5">
      <c r="A358" s="142">
        <v>94884</v>
      </c>
      <c r="B358" s="142" t="s">
        <v>20836</v>
      </c>
      <c r="C358" s="142" t="s">
        <v>1</v>
      </c>
      <c r="D358" s="301">
        <v>75.98</v>
      </c>
      <c r="E358" s="249"/>
    </row>
    <row r="359" spans="1:5" s="250" customFormat="1" ht="13.5">
      <c r="A359" s="142">
        <v>94870</v>
      </c>
      <c r="B359" s="142" t="s">
        <v>20828</v>
      </c>
      <c r="C359" s="142" t="s">
        <v>1</v>
      </c>
      <c r="D359" s="301">
        <v>2.3199999999999998</v>
      </c>
      <c r="E359" s="249"/>
    </row>
    <row r="360" spans="1:5" s="250" customFormat="1" ht="13.5">
      <c r="A360" s="142">
        <v>94872</v>
      </c>
      <c r="B360" s="142" t="s">
        <v>26479</v>
      </c>
      <c r="C360" s="142" t="s">
        <v>1</v>
      </c>
      <c r="D360" s="301">
        <v>3.35</v>
      </c>
      <c r="E360" s="249"/>
    </row>
    <row r="361" spans="1:5" s="250" customFormat="1" ht="13.5">
      <c r="A361" s="142">
        <v>90746</v>
      </c>
      <c r="B361" s="142" t="s">
        <v>20825</v>
      </c>
      <c r="C361" s="142" t="s">
        <v>1</v>
      </c>
      <c r="D361" s="301">
        <v>4.9400000000000004</v>
      </c>
      <c r="E361" s="249"/>
    </row>
    <row r="362" spans="1:5" s="250" customFormat="1" ht="13.5">
      <c r="A362" s="142">
        <v>90747</v>
      </c>
      <c r="B362" s="142" t="s">
        <v>20826</v>
      </c>
      <c r="C362" s="142" t="s">
        <v>1</v>
      </c>
      <c r="D362" s="301">
        <v>20.53</v>
      </c>
      <c r="E362" s="249"/>
    </row>
    <row r="363" spans="1:5" s="250" customFormat="1" ht="13.5">
      <c r="A363" s="142">
        <v>94876</v>
      </c>
      <c r="B363" s="142" t="s">
        <v>26480</v>
      </c>
      <c r="C363" s="142" t="s">
        <v>1</v>
      </c>
      <c r="D363" s="301">
        <v>34.15</v>
      </c>
      <c r="E363" s="249"/>
    </row>
    <row r="364" spans="1:5" s="250" customFormat="1" ht="13.5">
      <c r="A364" s="142">
        <v>94878</v>
      </c>
      <c r="B364" s="142" t="s">
        <v>20831</v>
      </c>
      <c r="C364" s="142" t="s">
        <v>1</v>
      </c>
      <c r="D364" s="301">
        <v>39.54</v>
      </c>
      <c r="E364" s="249"/>
    </row>
    <row r="365" spans="1:5" s="250" customFormat="1" ht="13.5">
      <c r="A365" s="142">
        <v>90740</v>
      </c>
      <c r="B365" s="142" t="s">
        <v>20820</v>
      </c>
      <c r="C365" s="142" t="s">
        <v>1</v>
      </c>
      <c r="D365" s="301">
        <v>6.03</v>
      </c>
      <c r="E365" s="249"/>
    </row>
    <row r="366" spans="1:5" s="250" customFormat="1" ht="13.5">
      <c r="A366" s="142">
        <v>90741</v>
      </c>
      <c r="B366" s="142" t="s">
        <v>20821</v>
      </c>
      <c r="C366" s="142" t="s">
        <v>1</v>
      </c>
      <c r="D366" s="301">
        <v>6.88</v>
      </c>
      <c r="E366" s="249"/>
    </row>
    <row r="367" spans="1:5" s="250" customFormat="1" ht="13.5">
      <c r="A367" s="142">
        <v>90742</v>
      </c>
      <c r="B367" s="142" t="s">
        <v>20822</v>
      </c>
      <c r="C367" s="142" t="s">
        <v>1</v>
      </c>
      <c r="D367" s="301">
        <v>7.73</v>
      </c>
      <c r="E367" s="249"/>
    </row>
    <row r="368" spans="1:5" s="250" customFormat="1" ht="13.5">
      <c r="A368" s="142">
        <v>90743</v>
      </c>
      <c r="B368" s="142" t="s">
        <v>20823</v>
      </c>
      <c r="C368" s="142" t="s">
        <v>1</v>
      </c>
      <c r="D368" s="301">
        <v>8.58</v>
      </c>
      <c r="E368" s="249"/>
    </row>
    <row r="369" spans="1:5" s="250" customFormat="1" ht="13.5">
      <c r="A369" s="142">
        <v>90744</v>
      </c>
      <c r="B369" s="142" t="s">
        <v>20824</v>
      </c>
      <c r="C369" s="142" t="s">
        <v>1</v>
      </c>
      <c r="D369" s="301">
        <v>9.42</v>
      </c>
      <c r="E369" s="249"/>
    </row>
    <row r="370" spans="1:5" s="250" customFormat="1" ht="13.5">
      <c r="A370" s="142">
        <v>90745</v>
      </c>
      <c r="B370" s="142" t="s">
        <v>26481</v>
      </c>
      <c r="C370" s="142" t="s">
        <v>1</v>
      </c>
      <c r="D370" s="301">
        <v>12.7</v>
      </c>
      <c r="E370" s="249"/>
    </row>
    <row r="371" spans="1:5" s="250" customFormat="1" ht="13.5">
      <c r="A371" s="142">
        <v>90733</v>
      </c>
      <c r="B371" s="142" t="s">
        <v>20815</v>
      </c>
      <c r="C371" s="142" t="s">
        <v>1</v>
      </c>
      <c r="D371" s="301">
        <v>4.58</v>
      </c>
      <c r="E371" s="249"/>
    </row>
    <row r="372" spans="1:5" s="250" customFormat="1" ht="13.5">
      <c r="A372" s="142">
        <v>90734</v>
      </c>
      <c r="B372" s="142" t="s">
        <v>26482</v>
      </c>
      <c r="C372" s="142" t="s">
        <v>1</v>
      </c>
      <c r="D372" s="301">
        <v>5.42</v>
      </c>
      <c r="E372" s="249"/>
    </row>
    <row r="373" spans="1:5" s="250" customFormat="1" ht="13.5">
      <c r="A373" s="142">
        <v>90735</v>
      </c>
      <c r="B373" s="142" t="s">
        <v>20816</v>
      </c>
      <c r="C373" s="142" t="s">
        <v>1</v>
      </c>
      <c r="D373" s="301">
        <v>6.26</v>
      </c>
      <c r="E373" s="249"/>
    </row>
    <row r="374" spans="1:5" s="250" customFormat="1" ht="13.5">
      <c r="A374" s="142">
        <v>90736</v>
      </c>
      <c r="B374" s="142" t="s">
        <v>20817</v>
      </c>
      <c r="C374" s="142" t="s">
        <v>1</v>
      </c>
      <c r="D374" s="301">
        <v>7.11</v>
      </c>
      <c r="E374" s="249"/>
    </row>
    <row r="375" spans="1:5" s="250" customFormat="1" ht="13.5">
      <c r="A375" s="142">
        <v>90737</v>
      </c>
      <c r="B375" s="142" t="s">
        <v>26483</v>
      </c>
      <c r="C375" s="142" t="s">
        <v>1</v>
      </c>
      <c r="D375" s="301">
        <v>7.95</v>
      </c>
      <c r="E375" s="249"/>
    </row>
    <row r="376" spans="1:5" s="250" customFormat="1" ht="13.5">
      <c r="A376" s="142">
        <v>90738</v>
      </c>
      <c r="B376" s="142" t="s">
        <v>20818</v>
      </c>
      <c r="C376" s="142" t="s">
        <v>1</v>
      </c>
      <c r="D376" s="301">
        <v>8.8000000000000007</v>
      </c>
      <c r="E376" s="249"/>
    </row>
    <row r="377" spans="1:5" s="250" customFormat="1" ht="13.5">
      <c r="A377" s="142">
        <v>90739</v>
      </c>
      <c r="B377" s="142" t="s">
        <v>20819</v>
      </c>
      <c r="C377" s="142" t="s">
        <v>1</v>
      </c>
      <c r="D377" s="301">
        <v>11.37</v>
      </c>
      <c r="E377" s="249"/>
    </row>
    <row r="378" spans="1:5" s="250" customFormat="1" ht="13.5">
      <c r="A378" s="142">
        <v>90724</v>
      </c>
      <c r="B378" s="142" t="s">
        <v>20806</v>
      </c>
      <c r="C378" s="142" t="s">
        <v>2</v>
      </c>
      <c r="D378" s="301">
        <v>32.18</v>
      </c>
      <c r="E378" s="249"/>
    </row>
    <row r="379" spans="1:5" s="250" customFormat="1" ht="13.5">
      <c r="A379" s="142">
        <v>102267</v>
      </c>
      <c r="B379" s="142" t="s">
        <v>20840</v>
      </c>
      <c r="C379" s="142" t="s">
        <v>2</v>
      </c>
      <c r="D379" s="301">
        <v>172.24</v>
      </c>
      <c r="E379" s="249"/>
    </row>
    <row r="380" spans="1:5" s="250" customFormat="1" ht="13.5">
      <c r="A380" s="142">
        <v>102268</v>
      </c>
      <c r="B380" s="142" t="s">
        <v>20841</v>
      </c>
      <c r="C380" s="142" t="s">
        <v>2</v>
      </c>
      <c r="D380" s="301">
        <v>194.33</v>
      </c>
      <c r="E380" s="249"/>
    </row>
    <row r="381" spans="1:5" s="250" customFormat="1" ht="13.5">
      <c r="A381" s="142">
        <v>90725</v>
      </c>
      <c r="B381" s="142" t="s">
        <v>20807</v>
      </c>
      <c r="C381" s="142" t="s">
        <v>2</v>
      </c>
      <c r="D381" s="301">
        <v>39.549999999999997</v>
      </c>
      <c r="E381" s="249"/>
    </row>
    <row r="382" spans="1:5" s="250" customFormat="1" ht="13.5">
      <c r="A382" s="142">
        <v>102269</v>
      </c>
      <c r="B382" s="142" t="s">
        <v>20842</v>
      </c>
      <c r="C382" s="142" t="s">
        <v>2</v>
      </c>
      <c r="D382" s="301">
        <v>238.52</v>
      </c>
      <c r="E382" s="249"/>
    </row>
    <row r="383" spans="1:5" s="250" customFormat="1" ht="13.5">
      <c r="A383" s="142">
        <v>90726</v>
      </c>
      <c r="B383" s="142" t="s">
        <v>20808</v>
      </c>
      <c r="C383" s="142" t="s">
        <v>2</v>
      </c>
      <c r="D383" s="301">
        <v>46.98</v>
      </c>
      <c r="E383" s="249"/>
    </row>
    <row r="384" spans="1:5" s="250" customFormat="1" ht="13.5">
      <c r="A384" s="142">
        <v>90727</v>
      </c>
      <c r="B384" s="142" t="s">
        <v>20809</v>
      </c>
      <c r="C384" s="142" t="s">
        <v>2</v>
      </c>
      <c r="D384" s="301">
        <v>54.35</v>
      </c>
      <c r="E384" s="249"/>
    </row>
    <row r="385" spans="1:5" s="250" customFormat="1" ht="13.5">
      <c r="A385" s="142">
        <v>90728</v>
      </c>
      <c r="B385" s="142" t="s">
        <v>20810</v>
      </c>
      <c r="C385" s="142" t="s">
        <v>2</v>
      </c>
      <c r="D385" s="301">
        <v>61.71</v>
      </c>
      <c r="E385" s="249"/>
    </row>
    <row r="386" spans="1:5" s="250" customFormat="1" ht="13.5">
      <c r="A386" s="142">
        <v>90729</v>
      </c>
      <c r="B386" s="142" t="s">
        <v>20811</v>
      </c>
      <c r="C386" s="142" t="s">
        <v>2</v>
      </c>
      <c r="D386" s="301">
        <v>69.069999999999993</v>
      </c>
      <c r="E386" s="249"/>
    </row>
    <row r="387" spans="1:5" s="250" customFormat="1" ht="13.5">
      <c r="A387" s="142">
        <v>90730</v>
      </c>
      <c r="B387" s="142" t="s">
        <v>20812</v>
      </c>
      <c r="C387" s="142" t="s">
        <v>2</v>
      </c>
      <c r="D387" s="301">
        <v>76.44</v>
      </c>
      <c r="E387" s="249"/>
    </row>
    <row r="388" spans="1:5" s="250" customFormat="1" ht="13.5">
      <c r="A388" s="142">
        <v>90731</v>
      </c>
      <c r="B388" s="142" t="s">
        <v>20813</v>
      </c>
      <c r="C388" s="142" t="s">
        <v>2</v>
      </c>
      <c r="D388" s="301">
        <v>83.8</v>
      </c>
      <c r="E388" s="249"/>
    </row>
    <row r="389" spans="1:5" s="250" customFormat="1" ht="13.5">
      <c r="A389" s="142">
        <v>90732</v>
      </c>
      <c r="B389" s="142" t="s">
        <v>20814</v>
      </c>
      <c r="C389" s="142" t="s">
        <v>2</v>
      </c>
      <c r="D389" s="301">
        <v>105.89</v>
      </c>
      <c r="E389" s="249"/>
    </row>
    <row r="390" spans="1:5" s="250" customFormat="1" ht="13.5">
      <c r="A390" s="142">
        <v>102265</v>
      </c>
      <c r="B390" s="142" t="s">
        <v>20838</v>
      </c>
      <c r="C390" s="142" t="s">
        <v>2</v>
      </c>
      <c r="D390" s="301">
        <v>135.35</v>
      </c>
      <c r="E390" s="249"/>
    </row>
    <row r="391" spans="1:5" s="250" customFormat="1" ht="13.5">
      <c r="A391" s="142">
        <v>102266</v>
      </c>
      <c r="B391" s="142" t="s">
        <v>20839</v>
      </c>
      <c r="C391" s="142" t="s">
        <v>2</v>
      </c>
      <c r="D391" s="301">
        <v>150.08000000000001</v>
      </c>
      <c r="E391" s="249"/>
    </row>
    <row r="392" spans="1:5" s="250" customFormat="1" ht="13.5">
      <c r="A392" s="142">
        <v>94879</v>
      </c>
      <c r="B392" s="142" t="s">
        <v>20832</v>
      </c>
      <c r="C392" s="142" t="s">
        <v>1</v>
      </c>
      <c r="D392" s="301">
        <v>2180.5700000000002</v>
      </c>
      <c r="E392" s="249"/>
    </row>
    <row r="393" spans="1:5" s="250" customFormat="1" ht="13.5">
      <c r="A393" s="142">
        <v>94881</v>
      </c>
      <c r="B393" s="142" t="s">
        <v>20834</v>
      </c>
      <c r="C393" s="142" t="s">
        <v>1</v>
      </c>
      <c r="D393" s="301">
        <v>3002.57</v>
      </c>
      <c r="E393" s="249"/>
    </row>
    <row r="394" spans="1:5" s="250" customFormat="1" ht="13.5">
      <c r="A394" s="142">
        <v>94869</v>
      </c>
      <c r="B394" s="142" t="s">
        <v>20827</v>
      </c>
      <c r="C394" s="142" t="s">
        <v>1</v>
      </c>
      <c r="D394" s="301">
        <v>153.77000000000001</v>
      </c>
      <c r="E394" s="249"/>
    </row>
    <row r="395" spans="1:5" s="250" customFormat="1" ht="13.5">
      <c r="A395" s="142">
        <v>94871</v>
      </c>
      <c r="B395" s="142" t="s">
        <v>20829</v>
      </c>
      <c r="C395" s="142" t="s">
        <v>1</v>
      </c>
      <c r="D395" s="301">
        <v>240.62</v>
      </c>
      <c r="E395" s="249"/>
    </row>
    <row r="396" spans="1:5" s="250" customFormat="1" ht="13.5">
      <c r="A396" s="142">
        <v>90708</v>
      </c>
      <c r="B396" s="142" t="s">
        <v>20805</v>
      </c>
      <c r="C396" s="142" t="s">
        <v>1</v>
      </c>
      <c r="D396" s="301">
        <v>872.56</v>
      </c>
      <c r="E396" s="249"/>
    </row>
    <row r="397" spans="1:5" s="250" customFormat="1" ht="13.5">
      <c r="A397" s="142">
        <v>94875</v>
      </c>
      <c r="B397" s="142" t="s">
        <v>20830</v>
      </c>
      <c r="C397" s="142" t="s">
        <v>1</v>
      </c>
      <c r="D397" s="301">
        <v>1416.68</v>
      </c>
      <c r="E397" s="249"/>
    </row>
    <row r="398" spans="1:5" s="250" customFormat="1" ht="13.5">
      <c r="A398" s="142">
        <v>102264</v>
      </c>
      <c r="B398" s="142" t="s">
        <v>20837</v>
      </c>
      <c r="C398" s="142" t="s">
        <v>1</v>
      </c>
      <c r="D398" s="301">
        <v>28.95</v>
      </c>
      <c r="E398" s="249"/>
    </row>
    <row r="399" spans="1:5" s="250" customFormat="1" ht="13.5">
      <c r="A399" s="142">
        <v>90701</v>
      </c>
      <c r="B399" s="142" t="s">
        <v>20799</v>
      </c>
      <c r="C399" s="142" t="s">
        <v>1</v>
      </c>
      <c r="D399" s="301">
        <v>101.15</v>
      </c>
      <c r="E399" s="249"/>
    </row>
    <row r="400" spans="1:5" s="250" customFormat="1" ht="13.5">
      <c r="A400" s="142">
        <v>90702</v>
      </c>
      <c r="B400" s="142" t="s">
        <v>20800</v>
      </c>
      <c r="C400" s="142" t="s">
        <v>1</v>
      </c>
      <c r="D400" s="301">
        <v>168</v>
      </c>
      <c r="E400" s="249"/>
    </row>
    <row r="401" spans="1:5" s="250" customFormat="1" ht="13.5">
      <c r="A401" s="142">
        <v>90703</v>
      </c>
      <c r="B401" s="142" t="s">
        <v>20801</v>
      </c>
      <c r="C401" s="142" t="s">
        <v>1</v>
      </c>
      <c r="D401" s="301">
        <v>262.56</v>
      </c>
      <c r="E401" s="249"/>
    </row>
    <row r="402" spans="1:5" s="250" customFormat="1" ht="13.5">
      <c r="A402" s="142">
        <v>90704</v>
      </c>
      <c r="B402" s="142" t="s">
        <v>20802</v>
      </c>
      <c r="C402" s="142" t="s">
        <v>1</v>
      </c>
      <c r="D402" s="301">
        <v>388.53</v>
      </c>
      <c r="E402" s="249"/>
    </row>
    <row r="403" spans="1:5" s="250" customFormat="1" ht="13.5">
      <c r="A403" s="142">
        <v>90705</v>
      </c>
      <c r="B403" s="142" t="s">
        <v>20803</v>
      </c>
      <c r="C403" s="142" t="s">
        <v>1</v>
      </c>
      <c r="D403" s="301">
        <v>511.65</v>
      </c>
      <c r="E403" s="249"/>
    </row>
    <row r="404" spans="1:5" s="250" customFormat="1" ht="13.5">
      <c r="A404" s="142">
        <v>90706</v>
      </c>
      <c r="B404" s="142" t="s">
        <v>20804</v>
      </c>
      <c r="C404" s="142" t="s">
        <v>1</v>
      </c>
      <c r="D404" s="301">
        <v>676.67</v>
      </c>
      <c r="E404" s="249"/>
    </row>
    <row r="405" spans="1:5" s="250" customFormat="1" ht="13.5">
      <c r="A405" s="142">
        <v>90694</v>
      </c>
      <c r="B405" s="142" t="s">
        <v>20797</v>
      </c>
      <c r="C405" s="142" t="s">
        <v>1</v>
      </c>
      <c r="D405" s="301">
        <v>68.19</v>
      </c>
      <c r="E405" s="249"/>
    </row>
    <row r="406" spans="1:5" s="250" customFormat="1" ht="13.5">
      <c r="A406" s="142">
        <v>90695</v>
      </c>
      <c r="B406" s="142" t="s">
        <v>26484</v>
      </c>
      <c r="C406" s="142" t="s">
        <v>1</v>
      </c>
      <c r="D406" s="301">
        <v>130.02000000000001</v>
      </c>
      <c r="E406" s="249"/>
    </row>
    <row r="407" spans="1:5" s="250" customFormat="1" ht="13.5">
      <c r="A407" s="142">
        <v>90696</v>
      </c>
      <c r="B407" s="142" t="s">
        <v>20798</v>
      </c>
      <c r="C407" s="142" t="s">
        <v>1</v>
      </c>
      <c r="D407" s="301">
        <v>217.63</v>
      </c>
      <c r="E407" s="249"/>
    </row>
    <row r="408" spans="1:5" s="250" customFormat="1" ht="13.5">
      <c r="A408" s="142">
        <v>90697</v>
      </c>
      <c r="B408" s="142" t="s">
        <v>26485</v>
      </c>
      <c r="C408" s="142" t="s">
        <v>1</v>
      </c>
      <c r="D408" s="301">
        <v>338.01</v>
      </c>
      <c r="E408" s="249"/>
    </row>
    <row r="409" spans="1:5" s="250" customFormat="1" ht="13.5">
      <c r="A409" s="142">
        <v>90698</v>
      </c>
      <c r="B409" s="142" t="s">
        <v>26486</v>
      </c>
      <c r="C409" s="142" t="s">
        <v>1</v>
      </c>
      <c r="D409" s="378">
        <v>517.05999999999995</v>
      </c>
      <c r="E409" s="249"/>
    </row>
    <row r="410" spans="1:5" s="250" customFormat="1" ht="13.5">
      <c r="A410" s="142">
        <v>90699</v>
      </c>
      <c r="B410" s="142" t="s">
        <v>26487</v>
      </c>
      <c r="C410" s="142" t="s">
        <v>1</v>
      </c>
      <c r="D410" s="378">
        <v>728.12</v>
      </c>
      <c r="E410" s="249"/>
    </row>
    <row r="411" spans="1:5" s="250" customFormat="1" ht="13.5">
      <c r="A411" s="142">
        <v>90700</v>
      </c>
      <c r="B411" s="142" t="s">
        <v>26488</v>
      </c>
      <c r="C411" s="142" t="s">
        <v>1</v>
      </c>
      <c r="D411" s="301">
        <v>849.08</v>
      </c>
      <c r="E411" s="249"/>
    </row>
    <row r="412" spans="1:5" s="250" customFormat="1" ht="13.5">
      <c r="A412" s="142">
        <v>105378</v>
      </c>
      <c r="B412" s="142" t="s">
        <v>25881</v>
      </c>
      <c r="C412" s="142" t="s">
        <v>2</v>
      </c>
      <c r="D412" s="301">
        <v>14.8</v>
      </c>
      <c r="E412" s="249"/>
    </row>
    <row r="413" spans="1:5" s="250" customFormat="1" ht="13.5">
      <c r="A413" s="142">
        <v>105373</v>
      </c>
      <c r="B413" s="142" t="s">
        <v>25973</v>
      </c>
      <c r="C413" s="142" t="s">
        <v>2</v>
      </c>
      <c r="D413" s="301">
        <v>11.64</v>
      </c>
      <c r="E413" s="249"/>
    </row>
    <row r="414" spans="1:5" s="250" customFormat="1" ht="13.5">
      <c r="A414" s="142">
        <v>105380</v>
      </c>
      <c r="B414" s="142" t="s">
        <v>25883</v>
      </c>
      <c r="C414" s="142" t="s">
        <v>2</v>
      </c>
      <c r="D414" s="301">
        <v>119.32</v>
      </c>
      <c r="E414" s="249"/>
    </row>
    <row r="415" spans="1:5" s="250" customFormat="1" ht="13.5">
      <c r="A415" s="142">
        <v>105267</v>
      </c>
      <c r="B415" s="142" t="s">
        <v>25821</v>
      </c>
      <c r="C415" s="142" t="s">
        <v>2</v>
      </c>
      <c r="D415" s="301">
        <v>97.86</v>
      </c>
      <c r="E415" s="249"/>
    </row>
    <row r="416" spans="1:5" s="250" customFormat="1" ht="13.5">
      <c r="A416" s="142">
        <v>105249</v>
      </c>
      <c r="B416" s="142" t="s">
        <v>25804</v>
      </c>
      <c r="C416" s="142" t="s">
        <v>2</v>
      </c>
      <c r="D416" s="301">
        <v>145.36000000000001</v>
      </c>
      <c r="E416" s="249"/>
    </row>
    <row r="417" spans="1:5" s="250" customFormat="1" ht="13.5">
      <c r="A417" s="142">
        <v>105268</v>
      </c>
      <c r="B417" s="142" t="s">
        <v>25822</v>
      </c>
      <c r="C417" s="142" t="s">
        <v>2</v>
      </c>
      <c r="D417" s="301">
        <v>120.02</v>
      </c>
      <c r="E417" s="249"/>
    </row>
    <row r="418" spans="1:5" s="250" customFormat="1" ht="13.5">
      <c r="A418" s="142">
        <v>105379</v>
      </c>
      <c r="B418" s="142" t="s">
        <v>25882</v>
      </c>
      <c r="C418" s="142" t="s">
        <v>2</v>
      </c>
      <c r="D418" s="301">
        <v>19.8</v>
      </c>
      <c r="E418" s="249"/>
    </row>
    <row r="419" spans="1:5" s="250" customFormat="1" ht="13.5">
      <c r="A419" s="142">
        <v>105388</v>
      </c>
      <c r="B419" s="142" t="s">
        <v>25884</v>
      </c>
      <c r="C419" s="142" t="s">
        <v>2</v>
      </c>
      <c r="D419" s="301">
        <v>15.85</v>
      </c>
      <c r="E419" s="249"/>
    </row>
    <row r="420" spans="1:5" s="250" customFormat="1" ht="13.5">
      <c r="A420" s="142">
        <v>105392</v>
      </c>
      <c r="B420" s="142" t="s">
        <v>25888</v>
      </c>
      <c r="C420" s="142" t="s">
        <v>2</v>
      </c>
      <c r="D420" s="301">
        <v>24.83</v>
      </c>
      <c r="E420" s="249"/>
    </row>
    <row r="421" spans="1:5" s="250" customFormat="1" ht="13.5">
      <c r="A421" s="142">
        <v>105389</v>
      </c>
      <c r="B421" s="142" t="s">
        <v>25885</v>
      </c>
      <c r="C421" s="142" t="s">
        <v>2</v>
      </c>
      <c r="D421" s="301">
        <v>20.079999999999998</v>
      </c>
      <c r="E421" s="249"/>
    </row>
    <row r="422" spans="1:5" s="250" customFormat="1" ht="13.5">
      <c r="A422" s="142">
        <v>105393</v>
      </c>
      <c r="B422" s="142" t="s">
        <v>25889</v>
      </c>
      <c r="C422" s="142" t="s">
        <v>2</v>
      </c>
      <c r="D422" s="301">
        <v>30.02</v>
      </c>
      <c r="E422" s="249"/>
    </row>
    <row r="423" spans="1:5" s="250" customFormat="1" ht="13.5">
      <c r="A423" s="142">
        <v>105316</v>
      </c>
      <c r="B423" s="142" t="s">
        <v>25946</v>
      </c>
      <c r="C423" s="142" t="s">
        <v>2</v>
      </c>
      <c r="D423" s="301">
        <v>24.46</v>
      </c>
      <c r="E423" s="249"/>
    </row>
    <row r="424" spans="1:5" s="250" customFormat="1" ht="13.5">
      <c r="A424" s="142">
        <v>105394</v>
      </c>
      <c r="B424" s="142" t="s">
        <v>25890</v>
      </c>
      <c r="C424" s="142" t="s">
        <v>2</v>
      </c>
      <c r="D424" s="301">
        <v>35.18</v>
      </c>
      <c r="E424" s="249"/>
    </row>
    <row r="425" spans="1:5" s="250" customFormat="1" ht="13.5">
      <c r="A425" s="142">
        <v>105317</v>
      </c>
      <c r="B425" s="142" t="s">
        <v>25850</v>
      </c>
      <c r="C425" s="142" t="s">
        <v>2</v>
      </c>
      <c r="D425" s="301">
        <v>28.83</v>
      </c>
      <c r="E425" s="249"/>
    </row>
    <row r="426" spans="1:5" s="250" customFormat="1" ht="13.5">
      <c r="A426" s="142">
        <v>105395</v>
      </c>
      <c r="B426" s="142" t="s">
        <v>25891</v>
      </c>
      <c r="C426" s="142" t="s">
        <v>2</v>
      </c>
      <c r="D426" s="301">
        <v>40.36</v>
      </c>
      <c r="E426" s="249"/>
    </row>
    <row r="427" spans="1:5" s="250" customFormat="1" ht="13.5">
      <c r="A427" s="142">
        <v>105318</v>
      </c>
      <c r="B427" s="142" t="s">
        <v>25851</v>
      </c>
      <c r="C427" s="142" t="s">
        <v>2</v>
      </c>
      <c r="D427" s="301">
        <v>33.200000000000003</v>
      </c>
      <c r="E427" s="249"/>
    </row>
    <row r="428" spans="1:5" s="250" customFormat="1" ht="13.5">
      <c r="A428" s="142">
        <v>105396</v>
      </c>
      <c r="B428" s="142" t="s">
        <v>25892</v>
      </c>
      <c r="C428" s="142" t="s">
        <v>2</v>
      </c>
      <c r="D428" s="301">
        <v>45.52</v>
      </c>
      <c r="E428" s="249"/>
    </row>
    <row r="429" spans="1:5" s="250" customFormat="1" ht="13.5">
      <c r="A429" s="142">
        <v>105258</v>
      </c>
      <c r="B429" s="142" t="s">
        <v>25813</v>
      </c>
      <c r="C429" s="142" t="s">
        <v>2</v>
      </c>
      <c r="D429" s="301">
        <v>37.549999999999997</v>
      </c>
      <c r="E429" s="249"/>
    </row>
    <row r="430" spans="1:5" s="250" customFormat="1" ht="13.5">
      <c r="A430" s="142">
        <v>105397</v>
      </c>
      <c r="B430" s="142" t="s">
        <v>25893</v>
      </c>
      <c r="C430" s="142" t="s">
        <v>2</v>
      </c>
      <c r="D430" s="301">
        <v>50.82</v>
      </c>
      <c r="E430" s="249"/>
    </row>
    <row r="431" spans="1:5" s="250" customFormat="1" ht="13.5">
      <c r="A431" s="142">
        <v>105261</v>
      </c>
      <c r="B431" s="142" t="s">
        <v>25815</v>
      </c>
      <c r="C431" s="142" t="s">
        <v>2</v>
      </c>
      <c r="D431" s="301">
        <v>42.06</v>
      </c>
      <c r="E431" s="249"/>
    </row>
    <row r="432" spans="1:5" s="250" customFormat="1" ht="13.5">
      <c r="A432" s="142">
        <v>105398</v>
      </c>
      <c r="B432" s="142" t="s">
        <v>25894</v>
      </c>
      <c r="C432" s="142" t="s">
        <v>2</v>
      </c>
      <c r="D432" s="378">
        <v>62.94</v>
      </c>
      <c r="E432" s="249"/>
    </row>
    <row r="433" spans="1:5" s="250" customFormat="1" ht="13.5">
      <c r="A433" s="142">
        <v>105262</v>
      </c>
      <c r="B433" s="142" t="s">
        <v>25816</v>
      </c>
      <c r="C433" s="142" t="s">
        <v>2</v>
      </c>
      <c r="D433" s="378">
        <v>51.14</v>
      </c>
      <c r="E433" s="249"/>
    </row>
    <row r="434" spans="1:5" s="250" customFormat="1" ht="13.5">
      <c r="A434" s="142">
        <v>105399</v>
      </c>
      <c r="B434" s="142" t="s">
        <v>25895</v>
      </c>
      <c r="C434" s="142" t="s">
        <v>2</v>
      </c>
      <c r="D434" s="378">
        <v>74.540000000000006</v>
      </c>
      <c r="E434" s="249"/>
    </row>
    <row r="435" spans="1:5" s="250" customFormat="1" ht="13.5">
      <c r="A435" s="142">
        <v>105263</v>
      </c>
      <c r="B435" s="142" t="s">
        <v>25817</v>
      </c>
      <c r="C435" s="142" t="s">
        <v>2</v>
      </c>
      <c r="D435" s="378">
        <v>60.83</v>
      </c>
      <c r="E435" s="249"/>
    </row>
    <row r="436" spans="1:5" s="250" customFormat="1" ht="13.5">
      <c r="A436" s="142">
        <v>105400</v>
      </c>
      <c r="B436" s="142" t="s">
        <v>25896</v>
      </c>
      <c r="C436" s="142" t="s">
        <v>2</v>
      </c>
      <c r="D436" s="378">
        <v>85.39</v>
      </c>
      <c r="E436" s="249"/>
    </row>
    <row r="437" spans="1:5" s="250" customFormat="1" ht="13.5">
      <c r="A437" s="142">
        <v>105264</v>
      </c>
      <c r="B437" s="142" t="s">
        <v>25818</v>
      </c>
      <c r="C437" s="142" t="s">
        <v>2</v>
      </c>
      <c r="D437" s="378">
        <v>69.73</v>
      </c>
      <c r="E437" s="249"/>
    </row>
    <row r="438" spans="1:5" s="250" customFormat="1" ht="13.5">
      <c r="A438" s="142">
        <v>105297</v>
      </c>
      <c r="B438" s="142" t="s">
        <v>25839</v>
      </c>
      <c r="C438" s="142" t="s">
        <v>2</v>
      </c>
      <c r="D438" s="378">
        <v>12.75</v>
      </c>
      <c r="E438" s="249"/>
    </row>
    <row r="439" spans="1:5" s="250" customFormat="1" ht="13.5">
      <c r="A439" s="142">
        <v>105372</v>
      </c>
      <c r="B439" s="142" t="s">
        <v>25972</v>
      </c>
      <c r="C439" s="142" t="s">
        <v>2</v>
      </c>
      <c r="D439" s="301">
        <v>9.92</v>
      </c>
      <c r="E439" s="249"/>
    </row>
    <row r="440" spans="1:5" s="250" customFormat="1" ht="13.5">
      <c r="A440" s="142">
        <v>105401</v>
      </c>
      <c r="B440" s="142" t="s">
        <v>25897</v>
      </c>
      <c r="C440" s="142" t="s">
        <v>2</v>
      </c>
      <c r="D440" s="301">
        <v>96.5</v>
      </c>
      <c r="E440" s="249"/>
    </row>
    <row r="441" spans="1:5" s="250" customFormat="1" ht="13.5">
      <c r="A441" s="142">
        <v>105265</v>
      </c>
      <c r="B441" s="142" t="s">
        <v>25819</v>
      </c>
      <c r="C441" s="142" t="s">
        <v>2</v>
      </c>
      <c r="D441" s="301">
        <v>78.900000000000006</v>
      </c>
      <c r="E441" s="249"/>
    </row>
    <row r="442" spans="1:5" s="250" customFormat="1" ht="13.5">
      <c r="A442" s="142">
        <v>105402</v>
      </c>
      <c r="B442" s="142" t="s">
        <v>25898</v>
      </c>
      <c r="C442" s="142" t="s">
        <v>2</v>
      </c>
      <c r="D442" s="301">
        <v>107.87</v>
      </c>
      <c r="E442" s="249"/>
    </row>
    <row r="443" spans="1:5" s="250" customFormat="1" ht="13.5">
      <c r="A443" s="142">
        <v>105266</v>
      </c>
      <c r="B443" s="142" t="s">
        <v>25820</v>
      </c>
      <c r="C443" s="142" t="s">
        <v>2</v>
      </c>
      <c r="D443" s="301">
        <v>88.34</v>
      </c>
      <c r="E443" s="249"/>
    </row>
    <row r="444" spans="1:5" s="250" customFormat="1" ht="13.5">
      <c r="A444" s="142">
        <v>105361</v>
      </c>
      <c r="B444" s="142" t="s">
        <v>25962</v>
      </c>
      <c r="C444" s="142" t="s">
        <v>2</v>
      </c>
      <c r="D444" s="301">
        <v>23.1</v>
      </c>
      <c r="E444" s="249"/>
    </row>
    <row r="445" spans="1:5" s="250" customFormat="1" ht="13.5">
      <c r="A445" s="142">
        <v>105382</v>
      </c>
      <c r="B445" s="142" t="s">
        <v>25978</v>
      </c>
      <c r="C445" s="142" t="s">
        <v>2</v>
      </c>
      <c r="D445" s="301">
        <v>19.05</v>
      </c>
      <c r="E445" s="249"/>
    </row>
    <row r="446" spans="1:5" s="250" customFormat="1" ht="13.5">
      <c r="A446" s="142">
        <v>105359</v>
      </c>
      <c r="B446" s="142" t="s">
        <v>25960</v>
      </c>
      <c r="C446" s="142" t="s">
        <v>2</v>
      </c>
      <c r="D446" s="301">
        <v>16.46</v>
      </c>
      <c r="E446" s="249"/>
    </row>
    <row r="447" spans="1:5" s="250" customFormat="1" ht="13.5">
      <c r="A447" s="142">
        <v>105315</v>
      </c>
      <c r="B447" s="142" t="s">
        <v>25945</v>
      </c>
      <c r="C447" s="142" t="s">
        <v>2</v>
      </c>
      <c r="D447" s="301">
        <v>13.49</v>
      </c>
      <c r="E447" s="249"/>
    </row>
    <row r="448" spans="1:5" s="250" customFormat="1" ht="13.5">
      <c r="A448" s="142">
        <v>105360</v>
      </c>
      <c r="B448" s="142" t="s">
        <v>25961</v>
      </c>
      <c r="C448" s="142" t="s">
        <v>2</v>
      </c>
      <c r="D448" s="301">
        <v>19.87</v>
      </c>
      <c r="E448" s="249"/>
    </row>
    <row r="449" spans="1:5" s="250" customFormat="1" ht="13.5">
      <c r="A449" s="142">
        <v>105381</v>
      </c>
      <c r="B449" s="142" t="s">
        <v>25977</v>
      </c>
      <c r="C449" s="142" t="s">
        <v>2</v>
      </c>
      <c r="D449" s="301">
        <v>16.36</v>
      </c>
      <c r="E449" s="249"/>
    </row>
    <row r="450" spans="1:5" s="250" customFormat="1" ht="13.5">
      <c r="A450" s="142">
        <v>105251</v>
      </c>
      <c r="B450" s="142" t="s">
        <v>25806</v>
      </c>
      <c r="C450" s="142" t="s">
        <v>2</v>
      </c>
      <c r="D450" s="301">
        <v>21.72</v>
      </c>
      <c r="E450" s="249"/>
    </row>
    <row r="451" spans="1:5" s="250" customFormat="1" ht="13.5">
      <c r="A451" s="142">
        <v>105282</v>
      </c>
      <c r="B451" s="142" t="s">
        <v>25836</v>
      </c>
      <c r="C451" s="142" t="s">
        <v>2</v>
      </c>
      <c r="D451" s="301">
        <v>16.98</v>
      </c>
      <c r="E451" s="249"/>
    </row>
    <row r="452" spans="1:5" s="250" customFormat="1" ht="13.5">
      <c r="A452" s="142">
        <v>105276</v>
      </c>
      <c r="B452" s="142" t="s">
        <v>25830</v>
      </c>
      <c r="C452" s="142" t="s">
        <v>2</v>
      </c>
      <c r="D452" s="301">
        <v>174.81</v>
      </c>
      <c r="E452" s="249"/>
    </row>
    <row r="453" spans="1:5" s="250" customFormat="1" ht="13.5">
      <c r="A453" s="142">
        <v>105341</v>
      </c>
      <c r="B453" s="142" t="s">
        <v>25861</v>
      </c>
      <c r="C453" s="142" t="s">
        <v>2</v>
      </c>
      <c r="D453" s="301">
        <v>142.61000000000001</v>
      </c>
      <c r="E453" s="249"/>
    </row>
    <row r="454" spans="1:5" s="250" customFormat="1" ht="13.5">
      <c r="A454" s="142">
        <v>105277</v>
      </c>
      <c r="B454" s="142" t="s">
        <v>25831</v>
      </c>
      <c r="C454" s="142" t="s">
        <v>2</v>
      </c>
      <c r="D454" s="301">
        <v>211.32</v>
      </c>
      <c r="E454" s="249"/>
    </row>
    <row r="455" spans="1:5" s="250" customFormat="1" ht="13.5">
      <c r="A455" s="142">
        <v>105342</v>
      </c>
      <c r="B455" s="142" t="s">
        <v>25862</v>
      </c>
      <c r="C455" s="142" t="s">
        <v>2</v>
      </c>
      <c r="D455" s="301">
        <v>173.31</v>
      </c>
      <c r="E455" s="249"/>
    </row>
    <row r="456" spans="1:5" s="250" customFormat="1" ht="13.5">
      <c r="A456" s="142">
        <v>105252</v>
      </c>
      <c r="B456" s="142" t="s">
        <v>25807</v>
      </c>
      <c r="C456" s="142" t="s">
        <v>2</v>
      </c>
      <c r="D456" s="301">
        <v>29.1</v>
      </c>
      <c r="E456" s="249"/>
    </row>
    <row r="457" spans="1:5" s="250" customFormat="1" ht="13.5">
      <c r="A457" s="142">
        <v>105298</v>
      </c>
      <c r="B457" s="142" t="s">
        <v>25840</v>
      </c>
      <c r="C457" s="142" t="s">
        <v>2</v>
      </c>
      <c r="D457" s="301">
        <v>23.15</v>
      </c>
      <c r="E457" s="249"/>
    </row>
    <row r="458" spans="1:5" s="250" customFormat="1" ht="13.5">
      <c r="A458" s="142">
        <v>105253</v>
      </c>
      <c r="B458" s="142" t="s">
        <v>25808</v>
      </c>
      <c r="C458" s="142" t="s">
        <v>2</v>
      </c>
      <c r="D458" s="301">
        <v>36.49</v>
      </c>
      <c r="E458" s="249"/>
    </row>
    <row r="459" spans="1:5" s="250" customFormat="1" ht="13.5">
      <c r="A459" s="142">
        <v>105299</v>
      </c>
      <c r="B459" s="142" t="s">
        <v>25841</v>
      </c>
      <c r="C459" s="142" t="s">
        <v>2</v>
      </c>
      <c r="D459" s="301">
        <v>29.35</v>
      </c>
      <c r="E459" s="249"/>
    </row>
    <row r="460" spans="1:5" s="250" customFormat="1" ht="13.5">
      <c r="A460" s="142">
        <v>105254</v>
      </c>
      <c r="B460" s="142" t="s">
        <v>25809</v>
      </c>
      <c r="C460" s="142" t="s">
        <v>2</v>
      </c>
      <c r="D460" s="301">
        <v>44.04</v>
      </c>
      <c r="E460" s="249"/>
    </row>
    <row r="461" spans="1:5" s="250" customFormat="1" ht="13.5">
      <c r="A461" s="142">
        <v>105300</v>
      </c>
      <c r="B461" s="142" t="s">
        <v>25842</v>
      </c>
      <c r="C461" s="142" t="s">
        <v>2</v>
      </c>
      <c r="D461" s="301">
        <v>35.700000000000003</v>
      </c>
      <c r="E461" s="249"/>
    </row>
    <row r="462" spans="1:5" s="250" customFormat="1" ht="13.5">
      <c r="A462" s="142">
        <v>105255</v>
      </c>
      <c r="B462" s="142" t="s">
        <v>25810</v>
      </c>
      <c r="C462" s="142" t="s">
        <v>2</v>
      </c>
      <c r="D462" s="301">
        <v>51.57</v>
      </c>
      <c r="E462" s="249"/>
    </row>
    <row r="463" spans="1:5" s="250" customFormat="1" ht="13.5">
      <c r="A463" s="142">
        <v>105301</v>
      </c>
      <c r="B463" s="142" t="s">
        <v>25843</v>
      </c>
      <c r="C463" s="142" t="s">
        <v>2</v>
      </c>
      <c r="D463" s="301">
        <v>42.03</v>
      </c>
      <c r="E463" s="249"/>
    </row>
    <row r="464" spans="1:5" s="250" customFormat="1" ht="13.5">
      <c r="A464" s="142">
        <v>105256</v>
      </c>
      <c r="B464" s="142" t="s">
        <v>25811</v>
      </c>
      <c r="C464" s="142" t="s">
        <v>2</v>
      </c>
      <c r="D464" s="301">
        <v>59.1</v>
      </c>
      <c r="E464" s="249"/>
    </row>
    <row r="465" spans="1:5" s="250" customFormat="1" ht="13.5">
      <c r="A465" s="142">
        <v>105302</v>
      </c>
      <c r="B465" s="142" t="s">
        <v>25844</v>
      </c>
      <c r="C465" s="142" t="s">
        <v>2</v>
      </c>
      <c r="D465" s="301">
        <v>48.37</v>
      </c>
      <c r="E465" s="249"/>
    </row>
    <row r="466" spans="1:5" s="250" customFormat="1" ht="13.5">
      <c r="A466" s="142">
        <v>105257</v>
      </c>
      <c r="B466" s="142" t="s">
        <v>25812</v>
      </c>
      <c r="C466" s="142" t="s">
        <v>2</v>
      </c>
      <c r="D466" s="301">
        <v>66.61</v>
      </c>
      <c r="E466" s="249"/>
    </row>
    <row r="467" spans="1:5" s="250" customFormat="1" ht="13.5">
      <c r="A467" s="142">
        <v>105303</v>
      </c>
      <c r="B467" s="142" t="s">
        <v>25845</v>
      </c>
      <c r="C467" s="142" t="s">
        <v>2</v>
      </c>
      <c r="D467" s="301">
        <v>54.67</v>
      </c>
      <c r="E467" s="249"/>
    </row>
    <row r="468" spans="1:5" s="250" customFormat="1" ht="13.5">
      <c r="A468" s="142">
        <v>105270</v>
      </c>
      <c r="B468" s="142" t="s">
        <v>25824</v>
      </c>
      <c r="C468" s="142" t="s">
        <v>2</v>
      </c>
      <c r="D468" s="301">
        <v>74.290000000000006</v>
      </c>
      <c r="E468" s="249"/>
    </row>
    <row r="469" spans="1:5" s="250" customFormat="1" ht="13.5">
      <c r="A469" s="142">
        <v>105304</v>
      </c>
      <c r="B469" s="142" t="s">
        <v>25846</v>
      </c>
      <c r="C469" s="142" t="s">
        <v>2</v>
      </c>
      <c r="D469" s="301">
        <v>61.15</v>
      </c>
      <c r="E469" s="249"/>
    </row>
    <row r="470" spans="1:5" s="250" customFormat="1" ht="13.5">
      <c r="A470" s="142">
        <v>105271</v>
      </c>
      <c r="B470" s="142" t="s">
        <v>25825</v>
      </c>
      <c r="C470" s="142" t="s">
        <v>2</v>
      </c>
      <c r="D470" s="301">
        <v>92.2</v>
      </c>
      <c r="E470" s="249"/>
    </row>
    <row r="471" spans="1:5" s="250" customFormat="1" ht="13.5">
      <c r="A471" s="142">
        <v>105305</v>
      </c>
      <c r="B471" s="142" t="s">
        <v>25847</v>
      </c>
      <c r="C471" s="142" t="s">
        <v>2</v>
      </c>
      <c r="D471" s="378">
        <v>74.53</v>
      </c>
      <c r="E471" s="249"/>
    </row>
    <row r="472" spans="1:5" s="250" customFormat="1" ht="13.5">
      <c r="A472" s="142">
        <v>105272</v>
      </c>
      <c r="B472" s="142" t="s">
        <v>25826</v>
      </c>
      <c r="C472" s="142" t="s">
        <v>2</v>
      </c>
      <c r="D472" s="301">
        <v>109.08</v>
      </c>
      <c r="E472" s="249"/>
    </row>
    <row r="473" spans="1:5" s="250" customFormat="1" ht="13.5">
      <c r="A473" s="142">
        <v>105306</v>
      </c>
      <c r="B473" s="142" t="s">
        <v>25848</v>
      </c>
      <c r="C473" s="142" t="s">
        <v>2</v>
      </c>
      <c r="D473" s="301">
        <v>88.48</v>
      </c>
      <c r="E473" s="249"/>
    </row>
    <row r="474" spans="1:5" s="250" customFormat="1" ht="13.5">
      <c r="A474" s="142">
        <v>105273</v>
      </c>
      <c r="B474" s="142" t="s">
        <v>25827</v>
      </c>
      <c r="C474" s="142" t="s">
        <v>2</v>
      </c>
      <c r="D474" s="378">
        <v>125.15</v>
      </c>
      <c r="E474" s="249"/>
    </row>
    <row r="475" spans="1:5" s="250" customFormat="1" ht="13.5">
      <c r="A475" s="142">
        <v>105307</v>
      </c>
      <c r="B475" s="142" t="s">
        <v>25849</v>
      </c>
      <c r="C475" s="142" t="s">
        <v>2</v>
      </c>
      <c r="D475" s="301">
        <v>101.65</v>
      </c>
      <c r="E475" s="249"/>
    </row>
    <row r="476" spans="1:5" s="250" customFormat="1" ht="13.5">
      <c r="A476" s="142">
        <v>105250</v>
      </c>
      <c r="B476" s="142" t="s">
        <v>25805</v>
      </c>
      <c r="C476" s="142" t="s">
        <v>2</v>
      </c>
      <c r="D476" s="301">
        <v>18.73</v>
      </c>
      <c r="E476" s="249"/>
    </row>
    <row r="477" spans="1:5" s="250" customFormat="1" ht="13.5">
      <c r="A477" s="142">
        <v>105269</v>
      </c>
      <c r="B477" s="142" t="s">
        <v>25823</v>
      </c>
      <c r="C477" s="142" t="s">
        <v>2</v>
      </c>
      <c r="D477" s="301">
        <v>14.48</v>
      </c>
      <c r="E477" s="249"/>
    </row>
    <row r="478" spans="1:5" s="250" customFormat="1" ht="13.5">
      <c r="A478" s="142">
        <v>105274</v>
      </c>
      <c r="B478" s="142" t="s">
        <v>25828</v>
      </c>
      <c r="C478" s="142" t="s">
        <v>2</v>
      </c>
      <c r="D478" s="378">
        <v>141.51</v>
      </c>
      <c r="E478" s="249"/>
    </row>
    <row r="479" spans="1:5" s="250" customFormat="1" ht="13.5">
      <c r="A479" s="142">
        <v>105340</v>
      </c>
      <c r="B479" s="142" t="s">
        <v>25860</v>
      </c>
      <c r="C479" s="142" t="s">
        <v>2</v>
      </c>
      <c r="D479" s="301">
        <v>115.11</v>
      </c>
      <c r="E479" s="249"/>
    </row>
    <row r="480" spans="1:5" s="250" customFormat="1" ht="13.5">
      <c r="A480" s="142">
        <v>105275</v>
      </c>
      <c r="B480" s="142" t="s">
        <v>25829</v>
      </c>
      <c r="C480" s="142" t="s">
        <v>2</v>
      </c>
      <c r="D480" s="301">
        <v>158.1</v>
      </c>
      <c r="E480" s="249"/>
    </row>
    <row r="481" spans="1:5" s="250" customFormat="1" ht="13.5">
      <c r="A481" s="142">
        <v>105390</v>
      </c>
      <c r="B481" s="142" t="s">
        <v>25886</v>
      </c>
      <c r="C481" s="142" t="s">
        <v>2</v>
      </c>
      <c r="D481" s="301">
        <v>128.80000000000001</v>
      </c>
      <c r="E481" s="249"/>
    </row>
    <row r="482" spans="1:5" s="250" customFormat="1" ht="13.5">
      <c r="A482" s="142">
        <v>105364</v>
      </c>
      <c r="B482" s="142" t="s">
        <v>25965</v>
      </c>
      <c r="C482" s="142" t="s">
        <v>2</v>
      </c>
      <c r="D482" s="301">
        <v>33.82</v>
      </c>
      <c r="E482" s="249"/>
    </row>
    <row r="483" spans="1:5" s="250" customFormat="1" ht="13.5">
      <c r="A483" s="142">
        <v>105385</v>
      </c>
      <c r="B483" s="142" t="s">
        <v>25981</v>
      </c>
      <c r="C483" s="142" t="s">
        <v>2</v>
      </c>
      <c r="D483" s="301">
        <v>27.75</v>
      </c>
      <c r="E483" s="249"/>
    </row>
    <row r="484" spans="1:5" s="250" customFormat="1" ht="13.5">
      <c r="A484" s="142">
        <v>105362</v>
      </c>
      <c r="B484" s="142" t="s">
        <v>25963</v>
      </c>
      <c r="C484" s="142" t="s">
        <v>2</v>
      </c>
      <c r="D484" s="301">
        <v>24.33</v>
      </c>
      <c r="E484" s="249"/>
    </row>
    <row r="485" spans="1:5" s="250" customFormat="1" ht="13.5">
      <c r="A485" s="142">
        <v>105383</v>
      </c>
      <c r="B485" s="142" t="s">
        <v>25979</v>
      </c>
      <c r="C485" s="142" t="s">
        <v>2</v>
      </c>
      <c r="D485" s="301">
        <v>19.88</v>
      </c>
      <c r="E485" s="249"/>
    </row>
    <row r="486" spans="1:5" s="250" customFormat="1" ht="13.5">
      <c r="A486" s="142">
        <v>105363</v>
      </c>
      <c r="B486" s="142" t="s">
        <v>25964</v>
      </c>
      <c r="C486" s="142" t="s">
        <v>2</v>
      </c>
      <c r="D486" s="301">
        <v>29.16</v>
      </c>
      <c r="E486" s="249"/>
    </row>
    <row r="487" spans="1:5" s="250" customFormat="1" ht="13.5">
      <c r="A487" s="142">
        <v>105384</v>
      </c>
      <c r="B487" s="142" t="s">
        <v>25980</v>
      </c>
      <c r="C487" s="142" t="s">
        <v>2</v>
      </c>
      <c r="D487" s="301">
        <v>23.91</v>
      </c>
      <c r="E487" s="249"/>
    </row>
    <row r="488" spans="1:5" s="250" customFormat="1" ht="13.5">
      <c r="A488" s="142">
        <v>105279</v>
      </c>
      <c r="B488" s="142" t="s">
        <v>25833</v>
      </c>
      <c r="C488" s="142" t="s">
        <v>2</v>
      </c>
      <c r="D488" s="301">
        <v>29.61</v>
      </c>
      <c r="E488" s="249"/>
    </row>
    <row r="489" spans="1:5" s="250" customFormat="1" ht="13.5">
      <c r="A489" s="142">
        <v>105259</v>
      </c>
      <c r="B489" s="142" t="s">
        <v>25814</v>
      </c>
      <c r="C489" s="142" t="s">
        <v>2</v>
      </c>
      <c r="D489" s="301">
        <v>23.29</v>
      </c>
      <c r="E489" s="249"/>
    </row>
    <row r="490" spans="1:5" s="250" customFormat="1" ht="13.5">
      <c r="A490" s="142">
        <v>105357</v>
      </c>
      <c r="B490" s="142" t="s">
        <v>25877</v>
      </c>
      <c r="C490" s="142" t="s">
        <v>2</v>
      </c>
      <c r="D490" s="301">
        <v>238.67</v>
      </c>
      <c r="E490" s="249"/>
    </row>
    <row r="491" spans="1:5" s="250" customFormat="1" ht="13.5">
      <c r="A491" s="142">
        <v>105346</v>
      </c>
      <c r="B491" s="142" t="s">
        <v>25866</v>
      </c>
      <c r="C491" s="142" t="s">
        <v>2</v>
      </c>
      <c r="D491" s="301">
        <v>195.73</v>
      </c>
      <c r="E491" s="249"/>
    </row>
    <row r="492" spans="1:5" s="250" customFormat="1" ht="13.5">
      <c r="A492" s="142">
        <v>105358</v>
      </c>
      <c r="B492" s="142" t="s">
        <v>25878</v>
      </c>
      <c r="C492" s="142" t="s">
        <v>2</v>
      </c>
      <c r="D492" s="301">
        <v>290.70999999999998</v>
      </c>
      <c r="E492" s="249"/>
    </row>
    <row r="493" spans="1:5" s="250" customFormat="1" ht="13.5">
      <c r="A493" s="142">
        <v>105347</v>
      </c>
      <c r="B493" s="142" t="s">
        <v>25867</v>
      </c>
      <c r="C493" s="142" t="s">
        <v>2</v>
      </c>
      <c r="D493" s="301">
        <v>240.02</v>
      </c>
      <c r="E493" s="249"/>
    </row>
    <row r="494" spans="1:5" s="250" customFormat="1" ht="13.5">
      <c r="A494" s="142">
        <v>105280</v>
      </c>
      <c r="B494" s="142" t="s">
        <v>25834</v>
      </c>
      <c r="C494" s="142" t="s">
        <v>2</v>
      </c>
      <c r="D494" s="301">
        <v>39.65</v>
      </c>
      <c r="E494" s="249"/>
    </row>
    <row r="495" spans="1:5" s="250" customFormat="1" ht="13.5">
      <c r="A495" s="142">
        <v>105283</v>
      </c>
      <c r="B495" s="142" t="s">
        <v>25837</v>
      </c>
      <c r="C495" s="142" t="s">
        <v>2</v>
      </c>
      <c r="D495" s="301">
        <v>31.74</v>
      </c>
      <c r="E495" s="249"/>
    </row>
    <row r="496" spans="1:5" s="250" customFormat="1" ht="13.5">
      <c r="A496" s="142">
        <v>105281</v>
      </c>
      <c r="B496" s="142" t="s">
        <v>25835</v>
      </c>
      <c r="C496" s="142" t="s">
        <v>2</v>
      </c>
      <c r="D496" s="301">
        <v>49.68</v>
      </c>
      <c r="E496" s="249"/>
    </row>
    <row r="497" spans="1:5" s="250" customFormat="1" ht="13.5">
      <c r="A497" s="142">
        <v>105319</v>
      </c>
      <c r="B497" s="142" t="s">
        <v>25852</v>
      </c>
      <c r="C497" s="142" t="s">
        <v>2</v>
      </c>
      <c r="D497" s="301">
        <v>40.17</v>
      </c>
      <c r="E497" s="249"/>
    </row>
    <row r="498" spans="1:5" s="250" customFormat="1" ht="13.5">
      <c r="A498" s="142">
        <v>105284</v>
      </c>
      <c r="B498" s="142" t="s">
        <v>25838</v>
      </c>
      <c r="C498" s="142" t="s">
        <v>2</v>
      </c>
      <c r="D498" s="301">
        <v>60.06</v>
      </c>
      <c r="E498" s="249"/>
    </row>
    <row r="499" spans="1:5" s="250" customFormat="1" ht="13.5">
      <c r="A499" s="142">
        <v>105320</v>
      </c>
      <c r="B499" s="142" t="s">
        <v>25853</v>
      </c>
      <c r="C499" s="142" t="s">
        <v>2</v>
      </c>
      <c r="D499" s="301">
        <v>48.94</v>
      </c>
      <c r="E499" s="249"/>
    </row>
    <row r="500" spans="1:5" s="250" customFormat="1" ht="13.5">
      <c r="A500" s="142">
        <v>105348</v>
      </c>
      <c r="B500" s="142" t="s">
        <v>25868</v>
      </c>
      <c r="C500" s="142" t="s">
        <v>2</v>
      </c>
      <c r="D500" s="378">
        <v>70.400000000000006</v>
      </c>
      <c r="E500" s="249"/>
    </row>
    <row r="501" spans="1:5" s="250" customFormat="1" ht="13.5">
      <c r="A501" s="142">
        <v>105321</v>
      </c>
      <c r="B501" s="142" t="s">
        <v>25854</v>
      </c>
      <c r="C501" s="142" t="s">
        <v>2</v>
      </c>
      <c r="D501" s="378">
        <v>57.68</v>
      </c>
      <c r="E501" s="249"/>
    </row>
    <row r="502" spans="1:5" s="250" customFormat="1" ht="13.5">
      <c r="A502" s="142">
        <v>105349</v>
      </c>
      <c r="B502" s="142" t="s">
        <v>25869</v>
      </c>
      <c r="C502" s="142" t="s">
        <v>2</v>
      </c>
      <c r="D502" s="378">
        <v>80.73</v>
      </c>
      <c r="E502" s="249"/>
    </row>
    <row r="503" spans="1:5" s="250" customFormat="1" ht="13.5">
      <c r="A503" s="142">
        <v>105322</v>
      </c>
      <c r="B503" s="142" t="s">
        <v>25855</v>
      </c>
      <c r="C503" s="142" t="s">
        <v>2</v>
      </c>
      <c r="D503" s="378">
        <v>66.41</v>
      </c>
      <c r="E503" s="249"/>
    </row>
    <row r="504" spans="1:5" s="250" customFormat="1" ht="13.5">
      <c r="A504" s="142">
        <v>105350</v>
      </c>
      <c r="B504" s="142" t="s">
        <v>25870</v>
      </c>
      <c r="C504" s="142" t="s">
        <v>2</v>
      </c>
      <c r="D504" s="301">
        <v>91.06</v>
      </c>
      <c r="E504" s="249"/>
    </row>
    <row r="505" spans="1:5" s="250" customFormat="1" ht="13.5">
      <c r="A505" s="142">
        <v>105323</v>
      </c>
      <c r="B505" s="142" t="s">
        <v>25856</v>
      </c>
      <c r="C505" s="142" t="s">
        <v>2</v>
      </c>
      <c r="D505" s="301">
        <v>75.14</v>
      </c>
      <c r="E505" s="249"/>
    </row>
    <row r="506" spans="1:5" s="250" customFormat="1" ht="13.5">
      <c r="A506" s="142">
        <v>105351</v>
      </c>
      <c r="B506" s="142" t="s">
        <v>25871</v>
      </c>
      <c r="C506" s="142" t="s">
        <v>2</v>
      </c>
      <c r="D506" s="301">
        <v>101.69</v>
      </c>
      <c r="E506" s="249"/>
    </row>
    <row r="507" spans="1:5" s="250" customFormat="1" ht="13.5">
      <c r="A507" s="142">
        <v>105324</v>
      </c>
      <c r="B507" s="142" t="s">
        <v>25857</v>
      </c>
      <c r="C507" s="142" t="s">
        <v>2</v>
      </c>
      <c r="D507" s="301">
        <v>84.16</v>
      </c>
      <c r="E507" s="249"/>
    </row>
    <row r="508" spans="1:5" s="250" customFormat="1" ht="13.5">
      <c r="A508" s="142">
        <v>105352</v>
      </c>
      <c r="B508" s="142" t="s">
        <v>25872</v>
      </c>
      <c r="C508" s="142" t="s">
        <v>2</v>
      </c>
      <c r="D508" s="301">
        <v>125.88</v>
      </c>
      <c r="E508" s="249"/>
    </row>
    <row r="509" spans="1:5" s="250" customFormat="1" ht="13.5">
      <c r="A509" s="142">
        <v>105325</v>
      </c>
      <c r="B509" s="142" t="s">
        <v>25858</v>
      </c>
      <c r="C509" s="142" t="s">
        <v>2</v>
      </c>
      <c r="D509" s="301">
        <v>102.3</v>
      </c>
      <c r="E509" s="249"/>
    </row>
    <row r="510" spans="1:5" s="250" customFormat="1" ht="13.5">
      <c r="A510" s="142">
        <v>105353</v>
      </c>
      <c r="B510" s="142" t="s">
        <v>25873</v>
      </c>
      <c r="C510" s="142" t="s">
        <v>2</v>
      </c>
      <c r="D510" s="301">
        <v>149.15</v>
      </c>
      <c r="E510" s="249"/>
    </row>
    <row r="511" spans="1:5" s="250" customFormat="1" ht="13.5">
      <c r="A511" s="142">
        <v>105326</v>
      </c>
      <c r="B511" s="142" t="s">
        <v>25859</v>
      </c>
      <c r="C511" s="142" t="s">
        <v>2</v>
      </c>
      <c r="D511" s="301">
        <v>121.71</v>
      </c>
      <c r="E511" s="249"/>
    </row>
    <row r="512" spans="1:5" s="250" customFormat="1" ht="13.5">
      <c r="A512" s="142">
        <v>105354</v>
      </c>
      <c r="B512" s="142" t="s">
        <v>25874</v>
      </c>
      <c r="C512" s="142" t="s">
        <v>2</v>
      </c>
      <c r="D512" s="301">
        <v>170.78</v>
      </c>
      <c r="E512" s="249"/>
    </row>
    <row r="513" spans="1:5" s="250" customFormat="1" ht="13.5">
      <c r="A513" s="142">
        <v>105344</v>
      </c>
      <c r="B513" s="142" t="s">
        <v>25864</v>
      </c>
      <c r="C513" s="142" t="s">
        <v>2</v>
      </c>
      <c r="D513" s="301">
        <v>139.47</v>
      </c>
      <c r="E513" s="249"/>
    </row>
    <row r="514" spans="1:5" s="250" customFormat="1" ht="13.5">
      <c r="A514" s="142">
        <v>105278</v>
      </c>
      <c r="B514" s="142" t="s">
        <v>25832</v>
      </c>
      <c r="C514" s="142" t="s">
        <v>2</v>
      </c>
      <c r="D514" s="301">
        <v>25.52</v>
      </c>
      <c r="E514" s="249"/>
    </row>
    <row r="515" spans="1:5" s="250" customFormat="1" ht="13.5">
      <c r="A515" s="142">
        <v>105343</v>
      </c>
      <c r="B515" s="142" t="s">
        <v>25863</v>
      </c>
      <c r="C515" s="142" t="s">
        <v>2</v>
      </c>
      <c r="D515" s="301">
        <v>19.84</v>
      </c>
      <c r="E515" s="249"/>
    </row>
    <row r="516" spans="1:5" s="250" customFormat="1" ht="13.5">
      <c r="A516" s="142">
        <v>105355</v>
      </c>
      <c r="B516" s="142" t="s">
        <v>25875</v>
      </c>
      <c r="C516" s="142" t="s">
        <v>2</v>
      </c>
      <c r="D516" s="301">
        <v>193.03</v>
      </c>
      <c r="E516" s="249"/>
    </row>
    <row r="517" spans="1:5" s="250" customFormat="1" ht="13.5">
      <c r="A517" s="142">
        <v>105391</v>
      </c>
      <c r="B517" s="142" t="s">
        <v>25887</v>
      </c>
      <c r="C517" s="142" t="s">
        <v>2</v>
      </c>
      <c r="D517" s="301">
        <v>157.83000000000001</v>
      </c>
      <c r="E517" s="249"/>
    </row>
    <row r="518" spans="1:5" s="250" customFormat="1" ht="13.5">
      <c r="A518" s="142">
        <v>105356</v>
      </c>
      <c r="B518" s="142" t="s">
        <v>25876</v>
      </c>
      <c r="C518" s="142" t="s">
        <v>2</v>
      </c>
      <c r="D518" s="301">
        <v>215.72</v>
      </c>
      <c r="E518" s="249"/>
    </row>
    <row r="519" spans="1:5" s="250" customFormat="1" ht="13.5">
      <c r="A519" s="142">
        <v>105345</v>
      </c>
      <c r="B519" s="142" t="s">
        <v>25865</v>
      </c>
      <c r="C519" s="142" t="s">
        <v>2</v>
      </c>
      <c r="D519" s="301">
        <v>176.67</v>
      </c>
      <c r="E519" s="249"/>
    </row>
    <row r="520" spans="1:5" s="250" customFormat="1" ht="13.5">
      <c r="A520" s="142">
        <v>105367</v>
      </c>
      <c r="B520" s="142" t="s">
        <v>25968</v>
      </c>
      <c r="C520" s="142" t="s">
        <v>2</v>
      </c>
      <c r="D520" s="301">
        <v>46.2</v>
      </c>
      <c r="E520" s="249"/>
    </row>
    <row r="521" spans="1:5" s="250" customFormat="1" ht="13.5">
      <c r="A521" s="142">
        <v>105371</v>
      </c>
      <c r="B521" s="142" t="s">
        <v>25971</v>
      </c>
      <c r="C521" s="142" t="s">
        <v>2</v>
      </c>
      <c r="D521" s="301">
        <v>38.11</v>
      </c>
      <c r="E521" s="249"/>
    </row>
    <row r="522" spans="1:5" s="250" customFormat="1" ht="13.5">
      <c r="A522" s="142">
        <v>105365</v>
      </c>
      <c r="B522" s="142" t="s">
        <v>25966</v>
      </c>
      <c r="C522" s="142" t="s">
        <v>2</v>
      </c>
      <c r="D522" s="301">
        <v>32.93</v>
      </c>
      <c r="E522" s="249"/>
    </row>
    <row r="523" spans="1:5" s="250" customFormat="1" ht="13.5">
      <c r="A523" s="142">
        <v>105386</v>
      </c>
      <c r="B523" s="142" t="s">
        <v>25982</v>
      </c>
      <c r="C523" s="142" t="s">
        <v>2</v>
      </c>
      <c r="D523" s="301">
        <v>27</v>
      </c>
      <c r="E523" s="249"/>
    </row>
    <row r="524" spans="1:5" s="250" customFormat="1" ht="13.5">
      <c r="A524" s="142">
        <v>105366</v>
      </c>
      <c r="B524" s="142" t="s">
        <v>25967</v>
      </c>
      <c r="C524" s="142" t="s">
        <v>2</v>
      </c>
      <c r="D524" s="301">
        <v>39.76</v>
      </c>
      <c r="E524" s="249"/>
    </row>
    <row r="525" spans="1:5" s="250" customFormat="1" ht="13.5">
      <c r="A525" s="142">
        <v>105387</v>
      </c>
      <c r="B525" s="142" t="s">
        <v>25983</v>
      </c>
      <c r="C525" s="142" t="s">
        <v>2</v>
      </c>
      <c r="D525" s="301">
        <v>32.74</v>
      </c>
      <c r="E525" s="249"/>
    </row>
    <row r="526" spans="1:5" s="250" customFormat="1" ht="13.5">
      <c r="A526" s="142">
        <v>97177</v>
      </c>
      <c r="B526" s="142" t="s">
        <v>25903</v>
      </c>
      <c r="C526" s="142" t="s">
        <v>1</v>
      </c>
      <c r="D526" s="301">
        <v>88.14</v>
      </c>
      <c r="E526" s="249"/>
    </row>
    <row r="527" spans="1:5" s="250" customFormat="1" ht="13.5">
      <c r="A527" s="142">
        <v>97187</v>
      </c>
      <c r="B527" s="142" t="s">
        <v>25913</v>
      </c>
      <c r="C527" s="142" t="s">
        <v>1</v>
      </c>
      <c r="D527" s="301">
        <v>79.11</v>
      </c>
      <c r="E527" s="249"/>
    </row>
    <row r="528" spans="1:5" s="250" customFormat="1" ht="13.5">
      <c r="A528" s="142">
        <v>97178</v>
      </c>
      <c r="B528" s="142" t="s">
        <v>25904</v>
      </c>
      <c r="C528" s="142" t="s">
        <v>1</v>
      </c>
      <c r="D528" s="301">
        <v>107.58</v>
      </c>
      <c r="E528" s="249"/>
    </row>
    <row r="529" spans="1:5" s="250" customFormat="1" ht="13.5">
      <c r="A529" s="142">
        <v>97188</v>
      </c>
      <c r="B529" s="142" t="s">
        <v>25914</v>
      </c>
      <c r="C529" s="142" t="s">
        <v>1</v>
      </c>
      <c r="D529" s="301">
        <v>96.66</v>
      </c>
      <c r="E529" s="249"/>
    </row>
    <row r="530" spans="1:5" s="250" customFormat="1" ht="13.5">
      <c r="A530" s="142">
        <v>97179</v>
      </c>
      <c r="B530" s="142" t="s">
        <v>25905</v>
      </c>
      <c r="C530" s="142" t="s">
        <v>1</v>
      </c>
      <c r="D530" s="301">
        <v>127.05</v>
      </c>
      <c r="E530" s="249"/>
    </row>
    <row r="531" spans="1:5" s="250" customFormat="1" ht="13.5">
      <c r="A531" s="142">
        <v>97189</v>
      </c>
      <c r="B531" s="142" t="s">
        <v>25915</v>
      </c>
      <c r="C531" s="142" t="s">
        <v>1</v>
      </c>
      <c r="D531" s="301">
        <v>114.24</v>
      </c>
      <c r="E531" s="249"/>
    </row>
    <row r="532" spans="1:5" s="250" customFormat="1" ht="13.5">
      <c r="A532" s="142">
        <v>97180</v>
      </c>
      <c r="B532" s="142" t="s">
        <v>25906</v>
      </c>
      <c r="C532" s="142" t="s">
        <v>1</v>
      </c>
      <c r="D532" s="301">
        <v>146.49</v>
      </c>
      <c r="E532" s="249"/>
    </row>
    <row r="533" spans="1:5" s="250" customFormat="1" ht="13.5">
      <c r="A533" s="142">
        <v>97190</v>
      </c>
      <c r="B533" s="142" t="s">
        <v>25916</v>
      </c>
      <c r="C533" s="142" t="s">
        <v>1</v>
      </c>
      <c r="D533" s="301">
        <v>131.79</v>
      </c>
      <c r="E533" s="249"/>
    </row>
    <row r="534" spans="1:5" s="250" customFormat="1" ht="13.5">
      <c r="A534" s="142">
        <v>97181</v>
      </c>
      <c r="B534" s="142" t="s">
        <v>25907</v>
      </c>
      <c r="C534" s="142" t="s">
        <v>1</v>
      </c>
      <c r="D534" s="301">
        <v>165.96</v>
      </c>
      <c r="E534" s="249"/>
    </row>
    <row r="535" spans="1:5" s="250" customFormat="1" ht="13.5">
      <c r="A535" s="142">
        <v>97191</v>
      </c>
      <c r="B535" s="142" t="s">
        <v>25917</v>
      </c>
      <c r="C535" s="142" t="s">
        <v>1</v>
      </c>
      <c r="D535" s="301">
        <v>149.37</v>
      </c>
      <c r="E535" s="249"/>
    </row>
    <row r="536" spans="1:5" s="250" customFormat="1" ht="13.5">
      <c r="A536" s="142">
        <v>97182</v>
      </c>
      <c r="B536" s="142" t="s">
        <v>25908</v>
      </c>
      <c r="C536" s="142" t="s">
        <v>1</v>
      </c>
      <c r="D536" s="301">
        <v>189.94</v>
      </c>
      <c r="E536" s="249"/>
    </row>
    <row r="537" spans="1:5" s="250" customFormat="1" ht="13.5">
      <c r="A537" s="142">
        <v>97192</v>
      </c>
      <c r="B537" s="142" t="s">
        <v>25918</v>
      </c>
      <c r="C537" s="142" t="s">
        <v>1</v>
      </c>
      <c r="D537" s="301">
        <v>170.43</v>
      </c>
      <c r="E537" s="249"/>
    </row>
    <row r="538" spans="1:5" s="250" customFormat="1" ht="13.5">
      <c r="A538" s="142">
        <v>97173</v>
      </c>
      <c r="B538" s="142" t="s">
        <v>25899</v>
      </c>
      <c r="C538" s="142" t="s">
        <v>1</v>
      </c>
      <c r="D538" s="301">
        <v>49.23</v>
      </c>
      <c r="E538" s="249"/>
    </row>
    <row r="539" spans="1:5" s="250" customFormat="1" ht="13.5">
      <c r="A539" s="142">
        <v>97183</v>
      </c>
      <c r="B539" s="142" t="s">
        <v>25909</v>
      </c>
      <c r="C539" s="142" t="s">
        <v>1</v>
      </c>
      <c r="D539" s="301">
        <v>43.97</v>
      </c>
      <c r="E539" s="249"/>
    </row>
    <row r="540" spans="1:5" s="250" customFormat="1" ht="13.5">
      <c r="A540" s="142">
        <v>97174</v>
      </c>
      <c r="B540" s="142" t="s">
        <v>25900</v>
      </c>
      <c r="C540" s="142" t="s">
        <v>1</v>
      </c>
      <c r="D540" s="301">
        <v>58.95</v>
      </c>
      <c r="E540" s="249"/>
    </row>
    <row r="541" spans="1:5" s="250" customFormat="1" ht="13.5">
      <c r="A541" s="142">
        <v>97184</v>
      </c>
      <c r="B541" s="142" t="s">
        <v>25910</v>
      </c>
      <c r="C541" s="142" t="s">
        <v>1</v>
      </c>
      <c r="D541" s="301">
        <v>52.74</v>
      </c>
      <c r="E541" s="249"/>
    </row>
    <row r="542" spans="1:5" s="250" customFormat="1" ht="13.5">
      <c r="A542" s="142">
        <v>97175</v>
      </c>
      <c r="B542" s="142" t="s">
        <v>25901</v>
      </c>
      <c r="C542" s="142" t="s">
        <v>1</v>
      </c>
      <c r="D542" s="301">
        <v>68.680000000000007</v>
      </c>
      <c r="E542" s="249"/>
    </row>
    <row r="543" spans="1:5" s="250" customFormat="1" ht="13.5">
      <c r="A543" s="142">
        <v>97185</v>
      </c>
      <c r="B543" s="142" t="s">
        <v>25911</v>
      </c>
      <c r="C543" s="142" t="s">
        <v>1</v>
      </c>
      <c r="D543" s="301">
        <v>61.53</v>
      </c>
      <c r="E543" s="249"/>
    </row>
    <row r="544" spans="1:5" s="250" customFormat="1" ht="13.5">
      <c r="A544" s="142">
        <v>97176</v>
      </c>
      <c r="B544" s="142" t="s">
        <v>25902</v>
      </c>
      <c r="C544" s="142" t="s">
        <v>1</v>
      </c>
      <c r="D544" s="301">
        <v>78.42</v>
      </c>
      <c r="E544" s="249"/>
    </row>
    <row r="545" spans="1:5" s="250" customFormat="1" ht="13.5">
      <c r="A545" s="142">
        <v>97186</v>
      </c>
      <c r="B545" s="142" t="s">
        <v>25912</v>
      </c>
      <c r="C545" s="142" t="s">
        <v>1</v>
      </c>
      <c r="D545" s="301">
        <v>70.33</v>
      </c>
      <c r="E545" s="249"/>
    </row>
    <row r="546" spans="1:5" s="250" customFormat="1" ht="13.5">
      <c r="A546" s="142">
        <v>97142</v>
      </c>
      <c r="B546" s="142" t="s">
        <v>25773</v>
      </c>
      <c r="C546" s="142" t="s">
        <v>1</v>
      </c>
      <c r="D546" s="301">
        <v>6.89</v>
      </c>
      <c r="E546" s="249"/>
    </row>
    <row r="547" spans="1:5" s="250" customFormat="1" ht="13.5">
      <c r="A547" s="142">
        <v>97158</v>
      </c>
      <c r="B547" s="142" t="s">
        <v>25789</v>
      </c>
      <c r="C547" s="142" t="s">
        <v>1</v>
      </c>
      <c r="D547" s="301">
        <v>5.35</v>
      </c>
      <c r="E547" s="249"/>
    </row>
    <row r="548" spans="1:5" s="250" customFormat="1" ht="13.5">
      <c r="A548" s="142">
        <v>97155</v>
      </c>
      <c r="B548" s="142" t="s">
        <v>25786</v>
      </c>
      <c r="C548" s="142" t="s">
        <v>1</v>
      </c>
      <c r="D548" s="301">
        <v>55.28</v>
      </c>
      <c r="E548" s="249"/>
    </row>
    <row r="549" spans="1:5" s="250" customFormat="1" ht="13.5">
      <c r="A549" s="142">
        <v>97171</v>
      </c>
      <c r="B549" s="142" t="s">
        <v>25802</v>
      </c>
      <c r="C549" s="142" t="s">
        <v>1</v>
      </c>
      <c r="D549" s="301">
        <v>44.8</v>
      </c>
      <c r="E549" s="249"/>
    </row>
    <row r="550" spans="1:5" s="250" customFormat="1" ht="13.5">
      <c r="A550" s="142">
        <v>97156</v>
      </c>
      <c r="B550" s="142" t="s">
        <v>25787</v>
      </c>
      <c r="C550" s="142" t="s">
        <v>1</v>
      </c>
      <c r="D550" s="301">
        <v>66.22</v>
      </c>
      <c r="E550" s="249"/>
    </row>
    <row r="551" spans="1:5" s="250" customFormat="1" ht="13.5">
      <c r="A551" s="142">
        <v>97172</v>
      </c>
      <c r="B551" s="142" t="s">
        <v>25803</v>
      </c>
      <c r="C551" s="142" t="s">
        <v>1</v>
      </c>
      <c r="D551" s="301">
        <v>53.87</v>
      </c>
      <c r="E551" s="249"/>
    </row>
    <row r="552" spans="1:5" s="250" customFormat="1" ht="13.5">
      <c r="A552" s="142">
        <v>97143</v>
      </c>
      <c r="B552" s="142" t="s">
        <v>25774</v>
      </c>
      <c r="C552" s="142" t="s">
        <v>1</v>
      </c>
      <c r="D552" s="301">
        <v>9.24</v>
      </c>
      <c r="E552" s="249"/>
    </row>
    <row r="553" spans="1:5" s="250" customFormat="1" ht="13.5">
      <c r="A553" s="142">
        <v>97159</v>
      </c>
      <c r="B553" s="142" t="s">
        <v>25790</v>
      </c>
      <c r="C553" s="142" t="s">
        <v>1</v>
      </c>
      <c r="D553" s="301">
        <v>7.32</v>
      </c>
      <c r="E553" s="249"/>
    </row>
    <row r="554" spans="1:5" s="250" customFormat="1" ht="13.5">
      <c r="A554" s="142">
        <v>97144</v>
      </c>
      <c r="B554" s="142" t="s">
        <v>25775</v>
      </c>
      <c r="C554" s="142" t="s">
        <v>1</v>
      </c>
      <c r="D554" s="301">
        <v>11.6</v>
      </c>
      <c r="E554" s="249"/>
    </row>
    <row r="555" spans="1:5" s="250" customFormat="1" ht="13.5">
      <c r="A555" s="142">
        <v>97160</v>
      </c>
      <c r="B555" s="142" t="s">
        <v>25791</v>
      </c>
      <c r="C555" s="142" t="s">
        <v>1</v>
      </c>
      <c r="D555" s="301">
        <v>9.2799999999999994</v>
      </c>
      <c r="E555" s="249"/>
    </row>
    <row r="556" spans="1:5" s="250" customFormat="1" ht="13.5">
      <c r="A556" s="142">
        <v>97145</v>
      </c>
      <c r="B556" s="142" t="s">
        <v>25776</v>
      </c>
      <c r="C556" s="142" t="s">
        <v>1</v>
      </c>
      <c r="D556" s="301">
        <v>13.98</v>
      </c>
      <c r="E556" s="249"/>
    </row>
    <row r="557" spans="1:5" s="250" customFormat="1" ht="13.5">
      <c r="A557" s="142">
        <v>97161</v>
      </c>
      <c r="B557" s="142" t="s">
        <v>25792</v>
      </c>
      <c r="C557" s="142" t="s">
        <v>1</v>
      </c>
      <c r="D557" s="301">
        <v>11.27</v>
      </c>
      <c r="E557" s="249"/>
    </row>
    <row r="558" spans="1:5" s="250" customFormat="1" ht="13.5">
      <c r="A558" s="142">
        <v>97146</v>
      </c>
      <c r="B558" s="142" t="s">
        <v>25777</v>
      </c>
      <c r="C558" s="142" t="s">
        <v>1</v>
      </c>
      <c r="D558" s="301">
        <v>16.350000000000001</v>
      </c>
      <c r="E558" s="249"/>
    </row>
    <row r="559" spans="1:5" s="250" customFormat="1" ht="13.5">
      <c r="A559" s="142">
        <v>97162</v>
      </c>
      <c r="B559" s="142" t="s">
        <v>25793</v>
      </c>
      <c r="C559" s="142" t="s">
        <v>1</v>
      </c>
      <c r="D559" s="301">
        <v>13.25</v>
      </c>
      <c r="E559" s="249"/>
    </row>
    <row r="560" spans="1:5" s="250" customFormat="1" ht="13.5">
      <c r="A560" s="142">
        <v>97147</v>
      </c>
      <c r="B560" s="142" t="s">
        <v>25778</v>
      </c>
      <c r="C560" s="142" t="s">
        <v>1</v>
      </c>
      <c r="D560" s="301">
        <v>18.73</v>
      </c>
      <c r="E560" s="249"/>
    </row>
    <row r="561" spans="1:5" s="250" customFormat="1" ht="13.5">
      <c r="A561" s="142">
        <v>97163</v>
      </c>
      <c r="B561" s="142" t="s">
        <v>25794</v>
      </c>
      <c r="C561" s="142" t="s">
        <v>1</v>
      </c>
      <c r="D561" s="301">
        <v>15.25</v>
      </c>
      <c r="E561" s="249"/>
    </row>
    <row r="562" spans="1:5" s="250" customFormat="1" ht="13.5">
      <c r="A562" s="142">
        <v>97148</v>
      </c>
      <c r="B562" s="142" t="s">
        <v>25779</v>
      </c>
      <c r="C562" s="142" t="s">
        <v>1</v>
      </c>
      <c r="D562" s="301">
        <v>21.11</v>
      </c>
      <c r="E562" s="249"/>
    </row>
    <row r="563" spans="1:5" s="250" customFormat="1" ht="13.5">
      <c r="A563" s="142">
        <v>97164</v>
      </c>
      <c r="B563" s="142" t="s">
        <v>25795</v>
      </c>
      <c r="C563" s="142" t="s">
        <v>1</v>
      </c>
      <c r="D563" s="301">
        <v>17.239999999999998</v>
      </c>
      <c r="E563" s="249"/>
    </row>
    <row r="564" spans="1:5" s="250" customFormat="1" ht="13.5">
      <c r="A564" s="142">
        <v>97149</v>
      </c>
      <c r="B564" s="142" t="s">
        <v>25780</v>
      </c>
      <c r="C564" s="142" t="s">
        <v>1</v>
      </c>
      <c r="D564" s="301">
        <v>23.52</v>
      </c>
      <c r="E564" s="249"/>
    </row>
    <row r="565" spans="1:5" s="250" customFormat="1" ht="13.5">
      <c r="A565" s="142">
        <v>97165</v>
      </c>
      <c r="B565" s="142" t="s">
        <v>25796</v>
      </c>
      <c r="C565" s="142" t="s">
        <v>1</v>
      </c>
      <c r="D565" s="301">
        <v>19.239999999999998</v>
      </c>
      <c r="E565" s="249"/>
    </row>
    <row r="566" spans="1:5" s="250" customFormat="1" ht="13.5">
      <c r="A566" s="142">
        <v>97150</v>
      </c>
      <c r="B566" s="142" t="s">
        <v>25781</v>
      </c>
      <c r="C566" s="142" t="s">
        <v>1</v>
      </c>
      <c r="D566" s="301">
        <v>29.26</v>
      </c>
      <c r="E566" s="249"/>
    </row>
    <row r="567" spans="1:5" s="250" customFormat="1" ht="13.5">
      <c r="A567" s="142">
        <v>97166</v>
      </c>
      <c r="B567" s="142" t="s">
        <v>25797</v>
      </c>
      <c r="C567" s="142" t="s">
        <v>1</v>
      </c>
      <c r="D567" s="378">
        <v>23.5</v>
      </c>
      <c r="E567" s="249"/>
    </row>
    <row r="568" spans="1:5" s="250" customFormat="1" ht="13.5">
      <c r="A568" s="142">
        <v>97151</v>
      </c>
      <c r="B568" s="142" t="s">
        <v>25782</v>
      </c>
      <c r="C568" s="142" t="s">
        <v>1</v>
      </c>
      <c r="D568" s="378">
        <v>34.549999999999997</v>
      </c>
      <c r="E568" s="249"/>
    </row>
    <row r="569" spans="1:5" s="250" customFormat="1" ht="13.5">
      <c r="A569" s="142">
        <v>97167</v>
      </c>
      <c r="B569" s="142" t="s">
        <v>25798</v>
      </c>
      <c r="C569" s="142" t="s">
        <v>1</v>
      </c>
      <c r="D569" s="301">
        <v>27.87</v>
      </c>
      <c r="E569" s="249"/>
    </row>
    <row r="570" spans="1:5" s="250" customFormat="1" ht="13.5">
      <c r="A570" s="142">
        <v>97152</v>
      </c>
      <c r="B570" s="142" t="s">
        <v>25783</v>
      </c>
      <c r="C570" s="142" t="s">
        <v>1</v>
      </c>
      <c r="D570" s="301">
        <v>39.590000000000003</v>
      </c>
      <c r="E570" s="249"/>
    </row>
    <row r="571" spans="1:5" s="250" customFormat="1" ht="13.5">
      <c r="A571" s="142">
        <v>97168</v>
      </c>
      <c r="B571" s="142" t="s">
        <v>25799</v>
      </c>
      <c r="C571" s="142" t="s">
        <v>1</v>
      </c>
      <c r="D571" s="301">
        <v>31.96</v>
      </c>
      <c r="E571" s="249"/>
    </row>
    <row r="572" spans="1:5" s="250" customFormat="1" ht="13.5">
      <c r="A572" s="142">
        <v>97141</v>
      </c>
      <c r="B572" s="142" t="s">
        <v>25772</v>
      </c>
      <c r="C572" s="142" t="s">
        <v>1</v>
      </c>
      <c r="D572" s="301">
        <v>5.93</v>
      </c>
      <c r="E572" s="249"/>
    </row>
    <row r="573" spans="1:5" s="250" customFormat="1" ht="13.5">
      <c r="A573" s="142">
        <v>97157</v>
      </c>
      <c r="B573" s="142" t="s">
        <v>25788</v>
      </c>
      <c r="C573" s="142" t="s">
        <v>1</v>
      </c>
      <c r="D573" s="301">
        <v>4.55</v>
      </c>
      <c r="E573" s="249"/>
    </row>
    <row r="574" spans="1:5" s="250" customFormat="1" ht="13.5">
      <c r="A574" s="142">
        <v>97153</v>
      </c>
      <c r="B574" s="142" t="s">
        <v>25784</v>
      </c>
      <c r="C574" s="142" t="s">
        <v>1</v>
      </c>
      <c r="D574" s="301">
        <v>44.78</v>
      </c>
      <c r="E574" s="249"/>
    </row>
    <row r="575" spans="1:5" s="250" customFormat="1" ht="13.5">
      <c r="A575" s="142">
        <v>97169</v>
      </c>
      <c r="B575" s="142" t="s">
        <v>25800</v>
      </c>
      <c r="C575" s="142" t="s">
        <v>1</v>
      </c>
      <c r="D575" s="301">
        <v>36.21</v>
      </c>
      <c r="E575" s="249"/>
    </row>
    <row r="576" spans="1:5" s="250" customFormat="1" ht="13.5">
      <c r="A576" s="142">
        <v>97154</v>
      </c>
      <c r="B576" s="142" t="s">
        <v>25785</v>
      </c>
      <c r="C576" s="142" t="s">
        <v>1</v>
      </c>
      <c r="D576" s="301">
        <v>50.03</v>
      </c>
      <c r="E576" s="249"/>
    </row>
    <row r="577" spans="1:5" s="250" customFormat="1" ht="13.5">
      <c r="A577" s="142">
        <v>97170</v>
      </c>
      <c r="B577" s="142" t="s">
        <v>25801</v>
      </c>
      <c r="C577" s="142" t="s">
        <v>1</v>
      </c>
      <c r="D577" s="301">
        <v>40.51</v>
      </c>
      <c r="E577" s="249"/>
    </row>
    <row r="578" spans="1:5" s="250" customFormat="1" ht="13.5">
      <c r="A578" s="142">
        <v>105311</v>
      </c>
      <c r="B578" s="142" t="s">
        <v>25941</v>
      </c>
      <c r="C578" s="142" t="s">
        <v>1</v>
      </c>
      <c r="D578" s="301">
        <v>5.17</v>
      </c>
      <c r="E578" s="249"/>
    </row>
    <row r="579" spans="1:5" s="250" customFormat="1" ht="13.5">
      <c r="A579" s="142">
        <v>105339</v>
      </c>
      <c r="B579" s="142" t="s">
        <v>25959</v>
      </c>
      <c r="C579" s="142" t="s">
        <v>1</v>
      </c>
      <c r="D579" s="301">
        <v>4.24</v>
      </c>
      <c r="E579" s="249"/>
    </row>
    <row r="580" spans="1:5" s="250" customFormat="1" ht="13.5">
      <c r="A580" s="142">
        <v>97127</v>
      </c>
      <c r="B580" s="142" t="s">
        <v>25984</v>
      </c>
      <c r="C580" s="142" t="s">
        <v>1</v>
      </c>
      <c r="D580" s="301">
        <v>6.74</v>
      </c>
      <c r="E580" s="249"/>
    </row>
    <row r="581" spans="1:5" s="250" customFormat="1" ht="13.5">
      <c r="A581" s="142">
        <v>97134</v>
      </c>
      <c r="B581" s="142" t="s">
        <v>25991</v>
      </c>
      <c r="C581" s="142" t="s">
        <v>1</v>
      </c>
      <c r="D581" s="301">
        <v>5.54</v>
      </c>
      <c r="E581" s="249"/>
    </row>
    <row r="582" spans="1:5" s="250" customFormat="1" ht="13.5">
      <c r="A582" s="142">
        <v>97128</v>
      </c>
      <c r="B582" s="142" t="s">
        <v>25985</v>
      </c>
      <c r="C582" s="142" t="s">
        <v>1</v>
      </c>
      <c r="D582" s="301">
        <v>12.55</v>
      </c>
      <c r="E582" s="249"/>
    </row>
    <row r="583" spans="1:5" s="250" customFormat="1" ht="13.5">
      <c r="A583" s="142">
        <v>97135</v>
      </c>
      <c r="B583" s="142" t="s">
        <v>25992</v>
      </c>
      <c r="C583" s="142" t="s">
        <v>1</v>
      </c>
      <c r="D583" s="301">
        <v>9.64</v>
      </c>
      <c r="E583" s="249"/>
    </row>
    <row r="584" spans="1:5" s="250" customFormat="1" ht="13.5">
      <c r="A584" s="142">
        <v>97129</v>
      </c>
      <c r="B584" s="142" t="s">
        <v>25986</v>
      </c>
      <c r="C584" s="142" t="s">
        <v>1</v>
      </c>
      <c r="D584" s="301">
        <v>14.87</v>
      </c>
      <c r="E584" s="249"/>
    </row>
    <row r="585" spans="1:5" s="250" customFormat="1" ht="13.5">
      <c r="A585" s="142">
        <v>97136</v>
      </c>
      <c r="B585" s="142" t="s">
        <v>25993</v>
      </c>
      <c r="C585" s="142" t="s">
        <v>1</v>
      </c>
      <c r="D585" s="301">
        <v>11.43</v>
      </c>
      <c r="E585" s="249"/>
    </row>
    <row r="586" spans="1:5" s="250" customFormat="1" ht="13.5">
      <c r="A586" s="142">
        <v>97130</v>
      </c>
      <c r="B586" s="142" t="s">
        <v>25987</v>
      </c>
      <c r="C586" s="142" t="s">
        <v>1</v>
      </c>
      <c r="D586" s="301">
        <v>17.2</v>
      </c>
      <c r="E586" s="249"/>
    </row>
    <row r="587" spans="1:5" s="250" customFormat="1" ht="13.5">
      <c r="A587" s="142">
        <v>97137</v>
      </c>
      <c r="B587" s="142" t="s">
        <v>25994</v>
      </c>
      <c r="C587" s="142" t="s">
        <v>1</v>
      </c>
      <c r="D587" s="301">
        <v>13.22</v>
      </c>
      <c r="E587" s="249"/>
    </row>
    <row r="588" spans="1:5" s="250" customFormat="1" ht="13.5">
      <c r="A588" s="142">
        <v>97131</v>
      </c>
      <c r="B588" s="142" t="s">
        <v>25988</v>
      </c>
      <c r="C588" s="142" t="s">
        <v>1</v>
      </c>
      <c r="D588" s="301">
        <v>19.510000000000002</v>
      </c>
      <c r="E588" s="249"/>
    </row>
    <row r="589" spans="1:5" s="250" customFormat="1" ht="13.5">
      <c r="A589" s="142">
        <v>97138</v>
      </c>
      <c r="B589" s="142" t="s">
        <v>25995</v>
      </c>
      <c r="C589" s="142" t="s">
        <v>1</v>
      </c>
      <c r="D589" s="301">
        <v>15.01</v>
      </c>
      <c r="E589" s="249"/>
    </row>
    <row r="590" spans="1:5" s="250" customFormat="1" ht="13.5">
      <c r="A590" s="142">
        <v>97132</v>
      </c>
      <c r="B590" s="142" t="s">
        <v>25989</v>
      </c>
      <c r="C590" s="142" t="s">
        <v>1</v>
      </c>
      <c r="D590" s="301">
        <v>21.84</v>
      </c>
      <c r="E590" s="249"/>
    </row>
    <row r="591" spans="1:5" s="250" customFormat="1" ht="13.5">
      <c r="A591" s="142">
        <v>97139</v>
      </c>
      <c r="B591" s="142" t="s">
        <v>25996</v>
      </c>
      <c r="C591" s="142" t="s">
        <v>1</v>
      </c>
      <c r="D591" s="301">
        <v>16.79</v>
      </c>
      <c r="E591" s="249"/>
    </row>
    <row r="592" spans="1:5" s="250" customFormat="1" ht="13.5">
      <c r="A592" s="142">
        <v>97133</v>
      </c>
      <c r="B592" s="142" t="s">
        <v>25990</v>
      </c>
      <c r="C592" s="142" t="s">
        <v>1</v>
      </c>
      <c r="D592" s="301">
        <v>26.49</v>
      </c>
      <c r="E592" s="249"/>
    </row>
    <row r="593" spans="1:5" s="250" customFormat="1" ht="13.5">
      <c r="A593" s="142">
        <v>97140</v>
      </c>
      <c r="B593" s="142" t="s">
        <v>25997</v>
      </c>
      <c r="C593" s="142" t="s">
        <v>1</v>
      </c>
      <c r="D593" s="301">
        <v>20.36</v>
      </c>
      <c r="E593" s="249"/>
    </row>
    <row r="594" spans="1:5" s="250" customFormat="1" ht="13.5">
      <c r="A594" s="142">
        <v>97123</v>
      </c>
      <c r="B594" s="142" t="s">
        <v>25921</v>
      </c>
      <c r="C594" s="142" t="s">
        <v>1</v>
      </c>
      <c r="D594" s="301">
        <v>5.57</v>
      </c>
      <c r="E594" s="249"/>
    </row>
    <row r="595" spans="1:5" s="250" customFormat="1" ht="13.5">
      <c r="A595" s="142">
        <v>97126</v>
      </c>
      <c r="B595" s="142" t="s">
        <v>25924</v>
      </c>
      <c r="C595" s="142" t="s">
        <v>1</v>
      </c>
      <c r="D595" s="301">
        <v>4.5599999999999996</v>
      </c>
      <c r="E595" s="249"/>
    </row>
    <row r="596" spans="1:5" s="250" customFormat="1" ht="13.5">
      <c r="A596" s="142">
        <v>105308</v>
      </c>
      <c r="B596" s="142" t="s">
        <v>25938</v>
      </c>
      <c r="C596" s="142" t="s">
        <v>1</v>
      </c>
      <c r="D596" s="301">
        <v>6.41</v>
      </c>
      <c r="E596" s="249"/>
    </row>
    <row r="597" spans="1:5" s="250" customFormat="1" ht="13.5">
      <c r="A597" s="142">
        <v>105312</v>
      </c>
      <c r="B597" s="142" t="s">
        <v>25942</v>
      </c>
      <c r="C597" s="142" t="s">
        <v>1</v>
      </c>
      <c r="D597" s="301">
        <v>5.27</v>
      </c>
      <c r="E597" s="249"/>
    </row>
    <row r="598" spans="1:5" s="250" customFormat="1" ht="13.5">
      <c r="A598" s="142">
        <v>105309</v>
      </c>
      <c r="B598" s="142" t="s">
        <v>25939</v>
      </c>
      <c r="C598" s="142" t="s">
        <v>1</v>
      </c>
      <c r="D598" s="301">
        <v>6.88</v>
      </c>
      <c r="E598" s="249"/>
    </row>
    <row r="599" spans="1:5" s="250" customFormat="1" ht="13.5">
      <c r="A599" s="142">
        <v>105313</v>
      </c>
      <c r="B599" s="142" t="s">
        <v>25943</v>
      </c>
      <c r="C599" s="142" t="s">
        <v>1</v>
      </c>
      <c r="D599" s="301">
        <v>5.66</v>
      </c>
      <c r="E599" s="249"/>
    </row>
    <row r="600" spans="1:5" s="250" customFormat="1" ht="13.5">
      <c r="A600" s="142">
        <v>105310</v>
      </c>
      <c r="B600" s="142" t="s">
        <v>25940</v>
      </c>
      <c r="C600" s="142" t="s">
        <v>1</v>
      </c>
      <c r="D600" s="301">
        <v>8.11</v>
      </c>
      <c r="E600" s="249"/>
    </row>
    <row r="601" spans="1:5" s="250" customFormat="1" ht="13.5">
      <c r="A601" s="142">
        <v>105314</v>
      </c>
      <c r="B601" s="142" t="s">
        <v>25944</v>
      </c>
      <c r="C601" s="142" t="s">
        <v>1</v>
      </c>
      <c r="D601" s="301">
        <v>6.69</v>
      </c>
      <c r="E601" s="249"/>
    </row>
    <row r="602" spans="1:5" s="250" customFormat="1" ht="13.5">
      <c r="A602" s="142">
        <v>97121</v>
      </c>
      <c r="B602" s="142" t="s">
        <v>25919</v>
      </c>
      <c r="C602" s="142" t="s">
        <v>1</v>
      </c>
      <c r="D602" s="301">
        <v>4.01</v>
      </c>
      <c r="E602" s="249"/>
    </row>
    <row r="603" spans="1:5" s="250" customFormat="1" ht="13.5">
      <c r="A603" s="142">
        <v>97124</v>
      </c>
      <c r="B603" s="142" t="s">
        <v>25922</v>
      </c>
      <c r="C603" s="142" t="s">
        <v>1</v>
      </c>
      <c r="D603" s="301">
        <v>3.27</v>
      </c>
      <c r="E603" s="249"/>
    </row>
    <row r="604" spans="1:5" s="250" customFormat="1" ht="13.5">
      <c r="A604" s="142">
        <v>97122</v>
      </c>
      <c r="B604" s="142" t="s">
        <v>25920</v>
      </c>
      <c r="C604" s="142" t="s">
        <v>1</v>
      </c>
      <c r="D604" s="301">
        <v>4.8099999999999996</v>
      </c>
      <c r="E604" s="249"/>
    </row>
    <row r="605" spans="1:5" s="250" customFormat="1" ht="13.5">
      <c r="A605" s="142">
        <v>97125</v>
      </c>
      <c r="B605" s="142" t="s">
        <v>25923</v>
      </c>
      <c r="C605" s="142" t="s">
        <v>1</v>
      </c>
      <c r="D605" s="301">
        <v>3.93</v>
      </c>
      <c r="E605" s="249"/>
    </row>
    <row r="606" spans="1:5" s="250" customFormat="1" ht="13.5">
      <c r="A606" s="142">
        <v>105296</v>
      </c>
      <c r="B606" s="142" t="s">
        <v>25937</v>
      </c>
      <c r="C606" s="142" t="s">
        <v>2</v>
      </c>
      <c r="D606" s="301">
        <v>162.85</v>
      </c>
      <c r="E606" s="249"/>
    </row>
    <row r="607" spans="1:5" s="250" customFormat="1" ht="13.5">
      <c r="A607" s="142">
        <v>105374</v>
      </c>
      <c r="B607" s="142" t="s">
        <v>25974</v>
      </c>
      <c r="C607" s="142" t="s">
        <v>2</v>
      </c>
      <c r="D607" s="301">
        <v>156.78</v>
      </c>
      <c r="E607" s="249"/>
    </row>
    <row r="608" spans="1:5" s="250" customFormat="1" ht="13.5">
      <c r="A608" s="142">
        <v>105292</v>
      </c>
      <c r="B608" s="142" t="s">
        <v>25933</v>
      </c>
      <c r="C608" s="142" t="s">
        <v>2</v>
      </c>
      <c r="D608" s="301">
        <v>52.5</v>
      </c>
      <c r="E608" s="249"/>
    </row>
    <row r="609" spans="1:5" s="250" customFormat="1" ht="13.5">
      <c r="A609" s="142">
        <v>105293</v>
      </c>
      <c r="B609" s="142" t="s">
        <v>25934</v>
      </c>
      <c r="C609" s="142" t="s">
        <v>2</v>
      </c>
      <c r="D609" s="301">
        <v>48.05</v>
      </c>
      <c r="E609" s="249"/>
    </row>
    <row r="610" spans="1:5" s="250" customFormat="1" ht="13.5">
      <c r="A610" s="142">
        <v>105294</v>
      </c>
      <c r="B610" s="142" t="s">
        <v>25935</v>
      </c>
      <c r="C610" s="142" t="s">
        <v>2</v>
      </c>
      <c r="D610" s="301">
        <v>98.68</v>
      </c>
      <c r="E610" s="249"/>
    </row>
    <row r="611" spans="1:5" s="250" customFormat="1" ht="13.5">
      <c r="A611" s="142">
        <v>105295</v>
      </c>
      <c r="B611" s="142" t="s">
        <v>25936</v>
      </c>
      <c r="C611" s="142" t="s">
        <v>2</v>
      </c>
      <c r="D611" s="378">
        <v>93.43</v>
      </c>
      <c r="E611" s="249"/>
    </row>
    <row r="612" spans="1:5" s="250" customFormat="1" ht="13.5">
      <c r="A612" s="142">
        <v>105290</v>
      </c>
      <c r="B612" s="142" t="s">
        <v>25931</v>
      </c>
      <c r="C612" s="142" t="s">
        <v>2</v>
      </c>
      <c r="D612" s="301">
        <v>66.069999999999993</v>
      </c>
      <c r="E612" s="249"/>
    </row>
    <row r="613" spans="1:5" s="250" customFormat="1" ht="13.5">
      <c r="A613" s="142">
        <v>105291</v>
      </c>
      <c r="B613" s="142" t="s">
        <v>25932</v>
      </c>
      <c r="C613" s="142" t="s">
        <v>2</v>
      </c>
      <c r="D613" s="301">
        <v>62.02</v>
      </c>
      <c r="E613" s="249"/>
    </row>
    <row r="614" spans="1:5" s="250" customFormat="1" ht="13.5">
      <c r="A614" s="142">
        <v>105286</v>
      </c>
      <c r="B614" s="142" t="s">
        <v>25927</v>
      </c>
      <c r="C614" s="142" t="s">
        <v>2</v>
      </c>
      <c r="D614" s="301">
        <v>32.159999999999997</v>
      </c>
      <c r="E614" s="249"/>
    </row>
    <row r="615" spans="1:5" s="250" customFormat="1" ht="13.5">
      <c r="A615" s="142">
        <v>105287</v>
      </c>
      <c r="B615" s="142" t="s">
        <v>25928</v>
      </c>
      <c r="C615" s="142" t="s">
        <v>2</v>
      </c>
      <c r="D615" s="301">
        <v>29.19</v>
      </c>
      <c r="E615" s="249"/>
    </row>
    <row r="616" spans="1:5" s="250" customFormat="1" ht="13.5">
      <c r="A616" s="142">
        <v>105288</v>
      </c>
      <c r="B616" s="142" t="s">
        <v>25929</v>
      </c>
      <c r="C616" s="142" t="s">
        <v>2</v>
      </c>
      <c r="D616" s="301">
        <v>50.15</v>
      </c>
      <c r="E616" s="249"/>
    </row>
    <row r="617" spans="1:5" s="250" customFormat="1" ht="13.5">
      <c r="A617" s="142">
        <v>105289</v>
      </c>
      <c r="B617" s="142" t="s">
        <v>25930</v>
      </c>
      <c r="C617" s="142" t="s">
        <v>2</v>
      </c>
      <c r="D617" s="301">
        <v>46.64</v>
      </c>
      <c r="E617" s="249"/>
    </row>
    <row r="618" spans="1:5" s="250" customFormat="1" ht="13.5">
      <c r="A618" s="142">
        <v>105375</v>
      </c>
      <c r="B618" s="142" t="s">
        <v>25975</v>
      </c>
      <c r="C618" s="142" t="s">
        <v>2</v>
      </c>
      <c r="D618" s="301">
        <v>133.57</v>
      </c>
      <c r="E618" s="249"/>
    </row>
    <row r="619" spans="1:5" s="250" customFormat="1" ht="13.5">
      <c r="A619" s="142">
        <v>105376</v>
      </c>
      <c r="B619" s="142" t="s">
        <v>25976</v>
      </c>
      <c r="C619" s="142" t="s">
        <v>2</v>
      </c>
      <c r="D619" s="301">
        <v>125.48</v>
      </c>
      <c r="E619" s="249"/>
    </row>
    <row r="620" spans="1:5" s="250" customFormat="1" ht="13.5">
      <c r="A620" s="142">
        <v>105331</v>
      </c>
      <c r="B620" s="142" t="s">
        <v>25951</v>
      </c>
      <c r="C620" s="142" t="s">
        <v>1</v>
      </c>
      <c r="D620" s="301">
        <v>50.84</v>
      </c>
      <c r="E620" s="249"/>
    </row>
    <row r="621" spans="1:5" s="250" customFormat="1" ht="13.5">
      <c r="A621" s="142">
        <v>105332</v>
      </c>
      <c r="B621" s="142" t="s">
        <v>25952</v>
      </c>
      <c r="C621" s="142" t="s">
        <v>1</v>
      </c>
      <c r="D621" s="378">
        <v>49.91</v>
      </c>
      <c r="E621" s="249"/>
    </row>
    <row r="622" spans="1:5" s="250" customFormat="1" ht="13.5">
      <c r="A622" s="142">
        <v>105333</v>
      </c>
      <c r="B622" s="142" t="s">
        <v>25953</v>
      </c>
      <c r="C622" s="142" t="s">
        <v>1</v>
      </c>
      <c r="D622" s="301">
        <v>220.84</v>
      </c>
      <c r="E622" s="249"/>
    </row>
    <row r="623" spans="1:5" s="250" customFormat="1" ht="13.5">
      <c r="A623" s="142">
        <v>105334</v>
      </c>
      <c r="B623" s="142" t="s">
        <v>25954</v>
      </c>
      <c r="C623" s="142" t="s">
        <v>1</v>
      </c>
      <c r="D623" s="301">
        <v>217.93</v>
      </c>
      <c r="E623" s="249"/>
    </row>
    <row r="624" spans="1:5" s="250" customFormat="1" ht="13.5">
      <c r="A624" s="142">
        <v>105335</v>
      </c>
      <c r="B624" s="142" t="s">
        <v>25955</v>
      </c>
      <c r="C624" s="142" t="s">
        <v>1</v>
      </c>
      <c r="D624" s="301">
        <v>331.95</v>
      </c>
      <c r="E624" s="249"/>
    </row>
    <row r="625" spans="1:5" s="250" customFormat="1" ht="13.5">
      <c r="A625" s="142">
        <v>105336</v>
      </c>
      <c r="B625" s="142" t="s">
        <v>25956</v>
      </c>
      <c r="C625" s="142" t="s">
        <v>1</v>
      </c>
      <c r="D625" s="301">
        <v>328.51</v>
      </c>
      <c r="E625" s="249"/>
    </row>
    <row r="626" spans="1:5" s="250" customFormat="1" ht="13.5">
      <c r="A626" s="142">
        <v>105337</v>
      </c>
      <c r="B626" s="142" t="s">
        <v>25957</v>
      </c>
      <c r="C626" s="142" t="s">
        <v>1</v>
      </c>
      <c r="D626" s="301">
        <v>467.46</v>
      </c>
      <c r="E626" s="249"/>
    </row>
    <row r="627" spans="1:5" s="250" customFormat="1" ht="13.5">
      <c r="A627" s="142">
        <v>105338</v>
      </c>
      <c r="B627" s="142" t="s">
        <v>25958</v>
      </c>
      <c r="C627" s="142" t="s">
        <v>1</v>
      </c>
      <c r="D627" s="301">
        <v>463.48</v>
      </c>
      <c r="E627" s="249"/>
    </row>
    <row r="628" spans="1:5" s="250" customFormat="1" ht="13.5">
      <c r="A628" s="142">
        <v>106108</v>
      </c>
      <c r="B628" s="142" t="s">
        <v>25949</v>
      </c>
      <c r="C628" s="142" t="s">
        <v>1</v>
      </c>
      <c r="D628" s="301">
        <v>71.23</v>
      </c>
      <c r="E628" s="249"/>
    </row>
    <row r="629" spans="1:5" s="250" customFormat="1" ht="13.5">
      <c r="A629" s="142">
        <v>106109</v>
      </c>
      <c r="B629" s="142" t="s">
        <v>25950</v>
      </c>
      <c r="C629" s="142" t="s">
        <v>1</v>
      </c>
      <c r="D629" s="301">
        <v>70.22</v>
      </c>
      <c r="E629" s="249"/>
    </row>
    <row r="630" spans="1:5" s="250" customFormat="1" ht="13.5">
      <c r="A630" s="142">
        <v>106104</v>
      </c>
      <c r="B630" s="142" t="s">
        <v>25925</v>
      </c>
      <c r="C630" s="142" t="s">
        <v>1</v>
      </c>
      <c r="D630" s="301">
        <v>24.01</v>
      </c>
      <c r="E630" s="249"/>
    </row>
    <row r="631" spans="1:5" s="250" customFormat="1" ht="13.5">
      <c r="A631" s="142">
        <v>106105</v>
      </c>
      <c r="B631" s="142" t="s">
        <v>25926</v>
      </c>
      <c r="C631" s="142" t="s">
        <v>1</v>
      </c>
      <c r="D631" s="301">
        <v>23.27</v>
      </c>
      <c r="E631" s="249"/>
    </row>
    <row r="632" spans="1:5" s="250" customFormat="1" ht="13.5">
      <c r="A632" s="142">
        <v>106106</v>
      </c>
      <c r="B632" s="142" t="s">
        <v>25947</v>
      </c>
      <c r="C632" s="142" t="s">
        <v>1</v>
      </c>
      <c r="D632" s="301">
        <v>44.1</v>
      </c>
      <c r="E632" s="249"/>
    </row>
    <row r="633" spans="1:5" s="250" customFormat="1" ht="13.5">
      <c r="A633" s="142">
        <v>106107</v>
      </c>
      <c r="B633" s="142" t="s">
        <v>25948</v>
      </c>
      <c r="C633" s="142" t="s">
        <v>1</v>
      </c>
      <c r="D633" s="301">
        <v>43.22</v>
      </c>
      <c r="E633" s="249"/>
    </row>
    <row r="634" spans="1:5" s="250" customFormat="1" ht="13.5">
      <c r="A634" s="142">
        <v>105377</v>
      </c>
      <c r="B634" s="142" t="s">
        <v>25880</v>
      </c>
      <c r="C634" s="142" t="s">
        <v>2</v>
      </c>
      <c r="D634" s="301">
        <v>48.61</v>
      </c>
      <c r="E634" s="249"/>
    </row>
    <row r="635" spans="1:5" s="250" customFormat="1" ht="13.5">
      <c r="A635" s="142">
        <v>105368</v>
      </c>
      <c r="B635" s="142" t="s">
        <v>25969</v>
      </c>
      <c r="C635" s="142" t="s">
        <v>2</v>
      </c>
      <c r="D635" s="301">
        <v>44.36</v>
      </c>
      <c r="E635" s="249"/>
    </row>
    <row r="636" spans="1:5" s="250" customFormat="1" ht="13.5">
      <c r="A636" s="142">
        <v>105369</v>
      </c>
      <c r="B636" s="142" t="s">
        <v>25879</v>
      </c>
      <c r="C636" s="142" t="s">
        <v>2</v>
      </c>
      <c r="D636" s="301">
        <v>75.599999999999994</v>
      </c>
      <c r="E636" s="249"/>
    </row>
    <row r="637" spans="1:5" s="250" customFormat="1" ht="13.5">
      <c r="A637" s="142">
        <v>105370</v>
      </c>
      <c r="B637" s="142" t="s">
        <v>25970</v>
      </c>
      <c r="C637" s="142" t="s">
        <v>2</v>
      </c>
      <c r="D637" s="301">
        <v>69.92</v>
      </c>
      <c r="E637" s="249"/>
    </row>
    <row r="638" spans="1:5" s="250" customFormat="1" ht="13.5">
      <c r="A638" s="142">
        <v>92864</v>
      </c>
      <c r="B638" s="142" t="s">
        <v>24384</v>
      </c>
      <c r="C638" s="142" t="s">
        <v>1</v>
      </c>
      <c r="D638" s="301">
        <v>103.01</v>
      </c>
      <c r="E638" s="249"/>
    </row>
    <row r="639" spans="1:5" s="250" customFormat="1" ht="13.5">
      <c r="A639" s="142">
        <v>92848</v>
      </c>
      <c r="B639" s="142" t="s">
        <v>24368</v>
      </c>
      <c r="C639" s="142" t="s">
        <v>1</v>
      </c>
      <c r="D639" s="301">
        <v>91.13</v>
      </c>
      <c r="E639" s="249"/>
    </row>
    <row r="640" spans="1:5" s="250" customFormat="1" ht="13.5">
      <c r="A640" s="142">
        <v>104937</v>
      </c>
      <c r="B640" s="142" t="s">
        <v>26489</v>
      </c>
      <c r="C640" s="142" t="s">
        <v>1</v>
      </c>
      <c r="D640" s="301">
        <v>0</v>
      </c>
      <c r="E640" s="249"/>
    </row>
    <row r="641" spans="1:5" s="250" customFormat="1" ht="13.5">
      <c r="A641" s="142">
        <v>104933</v>
      </c>
      <c r="B641" s="142" t="s">
        <v>26490</v>
      </c>
      <c r="C641" s="142" t="s">
        <v>1</v>
      </c>
      <c r="D641" s="301">
        <v>0</v>
      </c>
      <c r="E641" s="249"/>
    </row>
    <row r="642" spans="1:5" s="250" customFormat="1" ht="13.5">
      <c r="A642" s="142">
        <v>104939</v>
      </c>
      <c r="B642" s="142" t="s">
        <v>26491</v>
      </c>
      <c r="C642" s="142" t="s">
        <v>1</v>
      </c>
      <c r="D642" s="301">
        <v>0</v>
      </c>
      <c r="E642" s="249"/>
    </row>
    <row r="643" spans="1:5" s="250" customFormat="1" ht="13.5">
      <c r="A643" s="142">
        <v>104935</v>
      </c>
      <c r="B643" s="142" t="s">
        <v>26492</v>
      </c>
      <c r="C643" s="142" t="s">
        <v>1</v>
      </c>
      <c r="D643" s="301">
        <v>0</v>
      </c>
      <c r="E643" s="249"/>
    </row>
    <row r="644" spans="1:5" s="250" customFormat="1" ht="13.5">
      <c r="A644" s="142">
        <v>92850</v>
      </c>
      <c r="B644" s="142" t="s">
        <v>24370</v>
      </c>
      <c r="C644" s="142" t="s">
        <v>1</v>
      </c>
      <c r="D644" s="301">
        <v>25.49</v>
      </c>
      <c r="E644" s="249"/>
    </row>
    <row r="645" spans="1:5" s="250" customFormat="1" ht="13.5">
      <c r="A645" s="142">
        <v>92834</v>
      </c>
      <c r="B645" s="142" t="s">
        <v>24354</v>
      </c>
      <c r="C645" s="142" t="s">
        <v>1</v>
      </c>
      <c r="D645" s="301">
        <v>22.51</v>
      </c>
      <c r="E645" s="249"/>
    </row>
    <row r="646" spans="1:5" s="250" customFormat="1" ht="13.5">
      <c r="A646" s="142">
        <v>92852</v>
      </c>
      <c r="B646" s="142" t="s">
        <v>24372</v>
      </c>
      <c r="C646" s="142" t="s">
        <v>1</v>
      </c>
      <c r="D646" s="301">
        <v>34.24</v>
      </c>
      <c r="E646" s="249"/>
    </row>
    <row r="647" spans="1:5" s="250" customFormat="1" ht="13.5">
      <c r="A647" s="142">
        <v>92836</v>
      </c>
      <c r="B647" s="142" t="s">
        <v>24356</v>
      </c>
      <c r="C647" s="142" t="s">
        <v>1</v>
      </c>
      <c r="D647" s="301">
        <v>29.98</v>
      </c>
      <c r="E647" s="249"/>
    </row>
    <row r="648" spans="1:5" s="250" customFormat="1" ht="13.5">
      <c r="A648" s="142">
        <v>92854</v>
      </c>
      <c r="B648" s="142" t="s">
        <v>24374</v>
      </c>
      <c r="C648" s="142" t="s">
        <v>1</v>
      </c>
      <c r="D648" s="301">
        <v>43.33</v>
      </c>
      <c r="E648" s="249"/>
    </row>
    <row r="649" spans="1:5" s="250" customFormat="1" ht="13.5">
      <c r="A649" s="142">
        <v>92838</v>
      </c>
      <c r="B649" s="142" t="s">
        <v>24358</v>
      </c>
      <c r="C649" s="142" t="s">
        <v>1</v>
      </c>
      <c r="D649" s="301">
        <v>37.799999999999997</v>
      </c>
      <c r="E649" s="249"/>
    </row>
    <row r="650" spans="1:5" s="250" customFormat="1" ht="13.5">
      <c r="A650" s="142">
        <v>92856</v>
      </c>
      <c r="B650" s="142" t="s">
        <v>24376</v>
      </c>
      <c r="C650" s="142" t="s">
        <v>1</v>
      </c>
      <c r="D650" s="378">
        <v>52.7</v>
      </c>
      <c r="E650" s="249"/>
    </row>
    <row r="651" spans="1:5" s="250" customFormat="1" ht="13.5">
      <c r="A651" s="142">
        <v>92840</v>
      </c>
      <c r="B651" s="142" t="s">
        <v>24360</v>
      </c>
      <c r="C651" s="142" t="s">
        <v>1</v>
      </c>
      <c r="D651" s="378">
        <v>45.92</v>
      </c>
      <c r="E651" s="249"/>
    </row>
    <row r="652" spans="1:5" s="250" customFormat="1" ht="13.5">
      <c r="A652" s="142">
        <v>92858</v>
      </c>
      <c r="B652" s="142" t="s">
        <v>24378</v>
      </c>
      <c r="C652" s="142" t="s">
        <v>1</v>
      </c>
      <c r="D652" s="301">
        <v>65.33</v>
      </c>
      <c r="E652" s="249"/>
    </row>
    <row r="653" spans="1:5" s="250" customFormat="1" ht="13.5">
      <c r="A653" s="142">
        <v>92842</v>
      </c>
      <c r="B653" s="142" t="s">
        <v>24362</v>
      </c>
      <c r="C653" s="142" t="s">
        <v>1</v>
      </c>
      <c r="D653" s="301">
        <v>57.24</v>
      </c>
      <c r="E653" s="249"/>
    </row>
    <row r="654" spans="1:5" s="250" customFormat="1" ht="13.5">
      <c r="A654" s="142">
        <v>92860</v>
      </c>
      <c r="B654" s="142" t="s">
        <v>24380</v>
      </c>
      <c r="C654" s="142" t="s">
        <v>1</v>
      </c>
      <c r="D654" s="301">
        <v>77.19</v>
      </c>
      <c r="E654" s="249"/>
    </row>
    <row r="655" spans="1:5" s="250" customFormat="1" ht="13.5">
      <c r="A655" s="142">
        <v>92844</v>
      </c>
      <c r="B655" s="142" t="s">
        <v>24364</v>
      </c>
      <c r="C655" s="142" t="s">
        <v>1</v>
      </c>
      <c r="D655" s="301">
        <v>67.83</v>
      </c>
      <c r="E655" s="249"/>
    </row>
    <row r="656" spans="1:5" s="250" customFormat="1" ht="13.5">
      <c r="A656" s="142">
        <v>92862</v>
      </c>
      <c r="B656" s="142" t="s">
        <v>24382</v>
      </c>
      <c r="C656" s="142" t="s">
        <v>1</v>
      </c>
      <c r="D656" s="301">
        <v>88.34</v>
      </c>
      <c r="E656" s="249"/>
    </row>
    <row r="657" spans="1:5" s="250" customFormat="1" ht="13.5">
      <c r="A657" s="142">
        <v>92846</v>
      </c>
      <c r="B657" s="142" t="s">
        <v>24366</v>
      </c>
      <c r="C657" s="142" t="s">
        <v>1</v>
      </c>
      <c r="D657" s="301">
        <v>77.7</v>
      </c>
      <c r="E657" s="249"/>
    </row>
    <row r="658" spans="1:5" s="250" customFormat="1" ht="13.5">
      <c r="A658" s="142">
        <v>92828</v>
      </c>
      <c r="B658" s="142" t="s">
        <v>24418</v>
      </c>
      <c r="C658" s="142" t="s">
        <v>1</v>
      </c>
      <c r="D658" s="301">
        <v>128.22</v>
      </c>
      <c r="E658" s="249"/>
    </row>
    <row r="659" spans="1:5" s="250" customFormat="1" ht="13.5">
      <c r="A659" s="142">
        <v>92815</v>
      </c>
      <c r="B659" s="142" t="s">
        <v>24406</v>
      </c>
      <c r="C659" s="142" t="s">
        <v>1</v>
      </c>
      <c r="D659" s="301">
        <v>116.31</v>
      </c>
      <c r="E659" s="249"/>
    </row>
    <row r="660" spans="1:5" s="250" customFormat="1" ht="13.5">
      <c r="A660" s="142">
        <v>92830</v>
      </c>
      <c r="B660" s="142" t="s">
        <v>24420</v>
      </c>
      <c r="C660" s="142" t="s">
        <v>1</v>
      </c>
      <c r="D660" s="301">
        <v>157.83000000000001</v>
      </c>
      <c r="E660" s="249"/>
    </row>
    <row r="661" spans="1:5" s="250" customFormat="1" ht="13.5">
      <c r="A661" s="142">
        <v>92817</v>
      </c>
      <c r="B661" s="142" t="s">
        <v>24408</v>
      </c>
      <c r="C661" s="142" t="s">
        <v>1</v>
      </c>
      <c r="D661" s="301">
        <v>143.38999999999999</v>
      </c>
      <c r="E661" s="249"/>
    </row>
    <row r="662" spans="1:5" s="250" customFormat="1" ht="13.5">
      <c r="A662" s="142">
        <v>92832</v>
      </c>
      <c r="B662" s="142" t="s">
        <v>24422</v>
      </c>
      <c r="C662" s="142" t="s">
        <v>1</v>
      </c>
      <c r="D662" s="301">
        <v>204.14</v>
      </c>
      <c r="E662" s="249"/>
    </row>
    <row r="663" spans="1:5" s="250" customFormat="1" ht="13.5">
      <c r="A663" s="142">
        <v>92819</v>
      </c>
      <c r="B663" s="142" t="s">
        <v>24410</v>
      </c>
      <c r="C663" s="142" t="s">
        <v>1</v>
      </c>
      <c r="D663" s="301">
        <v>185.86</v>
      </c>
      <c r="E663" s="249"/>
    </row>
    <row r="664" spans="1:5" s="250" customFormat="1" ht="13.5">
      <c r="A664" s="142">
        <v>92820</v>
      </c>
      <c r="B664" s="142" t="s">
        <v>24411</v>
      </c>
      <c r="C664" s="142" t="s">
        <v>1</v>
      </c>
      <c r="D664" s="301">
        <v>32.729999999999997</v>
      </c>
      <c r="E664" s="249"/>
    </row>
    <row r="665" spans="1:5" s="250" customFormat="1" ht="13.5">
      <c r="A665" s="142">
        <v>92808</v>
      </c>
      <c r="B665" s="142" t="s">
        <v>24399</v>
      </c>
      <c r="C665" s="142" t="s">
        <v>1</v>
      </c>
      <c r="D665" s="301">
        <v>29.72</v>
      </c>
      <c r="E665" s="249"/>
    </row>
    <row r="666" spans="1:5" s="250" customFormat="1" ht="13.5">
      <c r="A666" s="142">
        <v>92821</v>
      </c>
      <c r="B666" s="142" t="s">
        <v>24412</v>
      </c>
      <c r="C666" s="142" t="s">
        <v>1</v>
      </c>
      <c r="D666" s="301">
        <v>45.55</v>
      </c>
      <c r="E666" s="249"/>
    </row>
    <row r="667" spans="1:5" s="250" customFormat="1" ht="13.5">
      <c r="A667" s="142">
        <v>92809</v>
      </c>
      <c r="B667" s="142" t="s">
        <v>24400</v>
      </c>
      <c r="C667" s="142" t="s">
        <v>1</v>
      </c>
      <c r="D667" s="301">
        <v>41.29</v>
      </c>
      <c r="E667" s="249"/>
    </row>
    <row r="668" spans="1:5" s="250" customFormat="1" ht="13.5">
      <c r="A668" s="142">
        <v>92822</v>
      </c>
      <c r="B668" s="142" t="s">
        <v>24413</v>
      </c>
      <c r="C668" s="142" t="s">
        <v>1</v>
      </c>
      <c r="D668" s="301">
        <v>58.71</v>
      </c>
      <c r="E668" s="249"/>
    </row>
    <row r="669" spans="1:5" s="250" customFormat="1" ht="13.5">
      <c r="A669" s="142">
        <v>92810</v>
      </c>
      <c r="B669" s="142" t="s">
        <v>24401</v>
      </c>
      <c r="C669" s="142" t="s">
        <v>1</v>
      </c>
      <c r="D669" s="301">
        <v>53.17</v>
      </c>
      <c r="E669" s="249"/>
    </row>
    <row r="670" spans="1:5" s="250" customFormat="1" ht="13.5">
      <c r="A670" s="142">
        <v>92824</v>
      </c>
      <c r="B670" s="142" t="s">
        <v>24414</v>
      </c>
      <c r="C670" s="142" t="s">
        <v>1</v>
      </c>
      <c r="D670" s="301">
        <v>72.06</v>
      </c>
      <c r="E670" s="249"/>
    </row>
    <row r="671" spans="1:5" s="250" customFormat="1" ht="13.5">
      <c r="A671" s="142">
        <v>92811</v>
      </c>
      <c r="B671" s="142" t="s">
        <v>24402</v>
      </c>
      <c r="C671" s="142" t="s">
        <v>1</v>
      </c>
      <c r="D671" s="301">
        <v>65.27</v>
      </c>
      <c r="E671" s="249"/>
    </row>
    <row r="672" spans="1:5" s="250" customFormat="1" ht="13.5">
      <c r="A672" s="142">
        <v>92825</v>
      </c>
      <c r="B672" s="142" t="s">
        <v>24415</v>
      </c>
      <c r="C672" s="142" t="s">
        <v>1</v>
      </c>
      <c r="D672" s="301">
        <v>85.72</v>
      </c>
      <c r="E672" s="249"/>
    </row>
    <row r="673" spans="1:5" s="250" customFormat="1" ht="13.5">
      <c r="A673" s="142">
        <v>92812</v>
      </c>
      <c r="B673" s="142" t="s">
        <v>24403</v>
      </c>
      <c r="C673" s="142" t="s">
        <v>1</v>
      </c>
      <c r="D673" s="301">
        <v>77.66</v>
      </c>
      <c r="E673" s="249"/>
    </row>
    <row r="674" spans="1:5" s="250" customFormat="1" ht="13.5">
      <c r="A674" s="142">
        <v>92826</v>
      </c>
      <c r="B674" s="142" t="s">
        <v>24416</v>
      </c>
      <c r="C674" s="142" t="s">
        <v>1</v>
      </c>
      <c r="D674" s="301">
        <v>99.62</v>
      </c>
      <c r="E674" s="249"/>
    </row>
    <row r="675" spans="1:5" s="250" customFormat="1" ht="13.5">
      <c r="A675" s="142">
        <v>92813</v>
      </c>
      <c r="B675" s="142" t="s">
        <v>24404</v>
      </c>
      <c r="C675" s="142" t="s">
        <v>1</v>
      </c>
      <c r="D675" s="301">
        <v>90.28</v>
      </c>
      <c r="E675" s="249"/>
    </row>
    <row r="676" spans="1:5" s="250" customFormat="1" ht="13.5">
      <c r="A676" s="142">
        <v>92827</v>
      </c>
      <c r="B676" s="142" t="s">
        <v>24417</v>
      </c>
      <c r="C676" s="142" t="s">
        <v>1</v>
      </c>
      <c r="D676" s="301">
        <v>113.84</v>
      </c>
      <c r="E676" s="249"/>
    </row>
    <row r="677" spans="1:5" s="250" customFormat="1" ht="13.5">
      <c r="A677" s="142">
        <v>92814</v>
      </c>
      <c r="B677" s="142" t="s">
        <v>24405</v>
      </c>
      <c r="C677" s="142" t="s">
        <v>1</v>
      </c>
      <c r="D677" s="301">
        <v>103.18</v>
      </c>
      <c r="E677" s="249"/>
    </row>
    <row r="678" spans="1:5" s="250" customFormat="1" ht="13.5">
      <c r="A678" s="142">
        <v>95570</v>
      </c>
      <c r="B678" s="142" t="s">
        <v>24428</v>
      </c>
      <c r="C678" s="142" t="s">
        <v>1</v>
      </c>
      <c r="D678" s="301">
        <v>140.88</v>
      </c>
      <c r="E678" s="249"/>
    </row>
    <row r="679" spans="1:5" s="250" customFormat="1" ht="13.5">
      <c r="A679" s="142">
        <v>95567</v>
      </c>
      <c r="B679" s="142" t="s">
        <v>24425</v>
      </c>
      <c r="C679" s="142" t="s">
        <v>1</v>
      </c>
      <c r="D679" s="301">
        <v>137.87</v>
      </c>
      <c r="E679" s="249"/>
    </row>
    <row r="680" spans="1:5" s="250" customFormat="1" ht="13.5">
      <c r="A680" s="142">
        <v>95571</v>
      </c>
      <c r="B680" s="142" t="s">
        <v>24429</v>
      </c>
      <c r="C680" s="142" t="s">
        <v>1</v>
      </c>
      <c r="D680" s="301">
        <v>173.35</v>
      </c>
      <c r="E680" s="249"/>
    </row>
    <row r="681" spans="1:5" s="250" customFormat="1" ht="13.5">
      <c r="A681" s="142">
        <v>95568</v>
      </c>
      <c r="B681" s="142" t="s">
        <v>24426</v>
      </c>
      <c r="C681" s="142" t="s">
        <v>1</v>
      </c>
      <c r="D681" s="301">
        <v>169.09</v>
      </c>
      <c r="E681" s="249"/>
    </row>
    <row r="682" spans="1:5" s="250" customFormat="1" ht="13.5">
      <c r="A682" s="142">
        <v>95572</v>
      </c>
      <c r="B682" s="142" t="s">
        <v>24430</v>
      </c>
      <c r="C682" s="142" t="s">
        <v>1</v>
      </c>
      <c r="D682" s="301">
        <v>248.92</v>
      </c>
      <c r="E682" s="249"/>
    </row>
    <row r="683" spans="1:5" s="250" customFormat="1" ht="13.5">
      <c r="A683" s="142">
        <v>95569</v>
      </c>
      <c r="B683" s="142" t="s">
        <v>24427</v>
      </c>
      <c r="C683" s="142" t="s">
        <v>1</v>
      </c>
      <c r="D683" s="301">
        <v>243.38</v>
      </c>
      <c r="E683" s="249"/>
    </row>
    <row r="684" spans="1:5" s="250" customFormat="1" ht="13.5">
      <c r="A684" s="142">
        <v>92863</v>
      </c>
      <c r="B684" s="142" t="s">
        <v>24383</v>
      </c>
      <c r="C684" s="142" t="s">
        <v>1</v>
      </c>
      <c r="D684" s="301">
        <v>1119.43</v>
      </c>
      <c r="E684" s="249"/>
    </row>
    <row r="685" spans="1:5" s="250" customFormat="1" ht="13.5">
      <c r="A685" s="142">
        <v>92847</v>
      </c>
      <c r="B685" s="142" t="s">
        <v>24367</v>
      </c>
      <c r="C685" s="142" t="s">
        <v>1</v>
      </c>
      <c r="D685" s="301">
        <v>1107.55</v>
      </c>
      <c r="E685" s="249"/>
    </row>
    <row r="686" spans="1:5" s="250" customFormat="1" ht="13.5">
      <c r="A686" s="142">
        <v>104936</v>
      </c>
      <c r="B686" s="142" t="s">
        <v>26493</v>
      </c>
      <c r="C686" s="142" t="s">
        <v>1</v>
      </c>
      <c r="D686" s="301">
        <v>0</v>
      </c>
      <c r="E686" s="249"/>
    </row>
    <row r="687" spans="1:5" s="250" customFormat="1" ht="13.5">
      <c r="A687" s="142">
        <v>104932</v>
      </c>
      <c r="B687" s="142" t="s">
        <v>26494</v>
      </c>
      <c r="C687" s="142" t="s">
        <v>1</v>
      </c>
      <c r="D687" s="301">
        <v>0</v>
      </c>
      <c r="E687" s="249"/>
    </row>
    <row r="688" spans="1:5" s="250" customFormat="1" ht="13.5">
      <c r="A688" s="142">
        <v>104938</v>
      </c>
      <c r="B688" s="142" t="s">
        <v>26495</v>
      </c>
      <c r="C688" s="142" t="s">
        <v>1</v>
      </c>
      <c r="D688" s="301">
        <v>0</v>
      </c>
      <c r="E688" s="249"/>
    </row>
    <row r="689" spans="1:5" s="250" customFormat="1" ht="13.5">
      <c r="A689" s="142">
        <v>104934</v>
      </c>
      <c r="B689" s="142" t="s">
        <v>26496</v>
      </c>
      <c r="C689" s="142" t="s">
        <v>1</v>
      </c>
      <c r="D689" s="301">
        <v>0</v>
      </c>
      <c r="E689" s="249"/>
    </row>
    <row r="690" spans="1:5" s="250" customFormat="1" ht="13.5">
      <c r="A690" s="142">
        <v>92849</v>
      </c>
      <c r="B690" s="142" t="s">
        <v>24369</v>
      </c>
      <c r="C690" s="142" t="s">
        <v>1</v>
      </c>
      <c r="D690" s="301">
        <v>238.15</v>
      </c>
      <c r="E690" s="249"/>
    </row>
    <row r="691" spans="1:5" s="250" customFormat="1" ht="13.5">
      <c r="A691" s="142">
        <v>92833</v>
      </c>
      <c r="B691" s="142" t="s">
        <v>24353</v>
      </c>
      <c r="C691" s="142" t="s">
        <v>1</v>
      </c>
      <c r="D691" s="301">
        <v>235.17</v>
      </c>
      <c r="E691" s="249"/>
    </row>
    <row r="692" spans="1:5" s="250" customFormat="1" ht="13.5">
      <c r="A692" s="142">
        <v>92851</v>
      </c>
      <c r="B692" s="142" t="s">
        <v>24371</v>
      </c>
      <c r="C692" s="142" t="s">
        <v>1</v>
      </c>
      <c r="D692" s="301">
        <v>252.35</v>
      </c>
      <c r="E692" s="249"/>
    </row>
    <row r="693" spans="1:5" s="250" customFormat="1" ht="13.5">
      <c r="A693" s="142">
        <v>92835</v>
      </c>
      <c r="B693" s="142" t="s">
        <v>24355</v>
      </c>
      <c r="C693" s="142" t="s">
        <v>1</v>
      </c>
      <c r="D693" s="301">
        <v>248.09</v>
      </c>
      <c r="E693" s="249"/>
    </row>
    <row r="694" spans="1:5" s="250" customFormat="1" ht="13.5">
      <c r="A694" s="142">
        <v>92853</v>
      </c>
      <c r="B694" s="142" t="s">
        <v>24373</v>
      </c>
      <c r="C694" s="142" t="s">
        <v>1</v>
      </c>
      <c r="D694" s="301">
        <v>446.84</v>
      </c>
      <c r="E694" s="249"/>
    </row>
    <row r="695" spans="1:5" s="250" customFormat="1" ht="13.5">
      <c r="A695" s="142">
        <v>92837</v>
      </c>
      <c r="B695" s="142" t="s">
        <v>24357</v>
      </c>
      <c r="C695" s="142" t="s">
        <v>1</v>
      </c>
      <c r="D695" s="301">
        <v>441.31</v>
      </c>
      <c r="E695" s="249"/>
    </row>
    <row r="696" spans="1:5" s="250" customFormat="1" ht="13.5">
      <c r="A696" s="142">
        <v>92855</v>
      </c>
      <c r="B696" s="142" t="s">
        <v>24375</v>
      </c>
      <c r="C696" s="142" t="s">
        <v>1</v>
      </c>
      <c r="D696" s="301">
        <v>547.82000000000005</v>
      </c>
      <c r="E696" s="249"/>
    </row>
    <row r="697" spans="1:5" s="250" customFormat="1" ht="13.5">
      <c r="A697" s="142">
        <v>92839</v>
      </c>
      <c r="B697" s="142" t="s">
        <v>24359</v>
      </c>
      <c r="C697" s="142" t="s">
        <v>1</v>
      </c>
      <c r="D697" s="301">
        <v>541.04</v>
      </c>
      <c r="E697" s="249"/>
    </row>
    <row r="698" spans="1:5" s="250" customFormat="1" ht="13.5">
      <c r="A698" s="142">
        <v>92857</v>
      </c>
      <c r="B698" s="142" t="s">
        <v>24377</v>
      </c>
      <c r="C698" s="142" t="s">
        <v>1</v>
      </c>
      <c r="D698" s="301">
        <v>712.04</v>
      </c>
      <c r="E698" s="249"/>
    </row>
    <row r="699" spans="1:5" s="250" customFormat="1" ht="13.5">
      <c r="A699" s="142">
        <v>92841</v>
      </c>
      <c r="B699" s="142" t="s">
        <v>24361</v>
      </c>
      <c r="C699" s="142" t="s">
        <v>1</v>
      </c>
      <c r="D699" s="301">
        <v>703.95</v>
      </c>
      <c r="E699" s="249"/>
    </row>
    <row r="700" spans="1:5" s="250" customFormat="1" ht="13.5">
      <c r="A700" s="142">
        <v>92859</v>
      </c>
      <c r="B700" s="142" t="s">
        <v>24379</v>
      </c>
      <c r="C700" s="142" t="s">
        <v>1</v>
      </c>
      <c r="D700" s="301">
        <v>738.19</v>
      </c>
      <c r="E700" s="249"/>
    </row>
    <row r="701" spans="1:5" s="250" customFormat="1" ht="13.5">
      <c r="A701" s="142">
        <v>92843</v>
      </c>
      <c r="B701" s="142" t="s">
        <v>24363</v>
      </c>
      <c r="C701" s="142" t="s">
        <v>1</v>
      </c>
      <c r="D701" s="301">
        <v>728.83</v>
      </c>
      <c r="E701" s="249"/>
    </row>
    <row r="702" spans="1:5" s="250" customFormat="1" ht="13.5">
      <c r="A702" s="142">
        <v>92861</v>
      </c>
      <c r="B702" s="142" t="s">
        <v>24381</v>
      </c>
      <c r="C702" s="142" t="s">
        <v>1</v>
      </c>
      <c r="D702" s="301">
        <v>1090.58</v>
      </c>
      <c r="E702" s="249"/>
    </row>
    <row r="703" spans="1:5" s="250" customFormat="1" ht="13.5">
      <c r="A703" s="142">
        <v>92845</v>
      </c>
      <c r="B703" s="142" t="s">
        <v>24365</v>
      </c>
      <c r="C703" s="142" t="s">
        <v>1</v>
      </c>
      <c r="D703" s="301">
        <v>1079.94</v>
      </c>
      <c r="E703" s="249"/>
    </row>
    <row r="704" spans="1:5" s="250" customFormat="1" ht="13.5">
      <c r="A704" s="142">
        <v>92226</v>
      </c>
      <c r="B704" s="142" t="s">
        <v>24398</v>
      </c>
      <c r="C704" s="142" t="s">
        <v>1</v>
      </c>
      <c r="D704" s="301">
        <v>634.24</v>
      </c>
      <c r="E704" s="249"/>
    </row>
    <row r="705" spans="1:5" s="250" customFormat="1" ht="13.5">
      <c r="A705" s="142">
        <v>92216</v>
      </c>
      <c r="B705" s="142" t="s">
        <v>24391</v>
      </c>
      <c r="C705" s="142" t="s">
        <v>1</v>
      </c>
      <c r="D705" s="301">
        <v>622.33000000000004</v>
      </c>
      <c r="E705" s="249"/>
    </row>
    <row r="706" spans="1:5" s="250" customFormat="1" ht="13.5">
      <c r="A706" s="142">
        <v>92829</v>
      </c>
      <c r="B706" s="142" t="s">
        <v>24419</v>
      </c>
      <c r="C706" s="142" t="s">
        <v>1</v>
      </c>
      <c r="D706" s="301">
        <v>913.6</v>
      </c>
      <c r="E706" s="249"/>
    </row>
    <row r="707" spans="1:5" s="250" customFormat="1" ht="13.5">
      <c r="A707" s="142">
        <v>92816</v>
      </c>
      <c r="B707" s="142" t="s">
        <v>24407</v>
      </c>
      <c r="C707" s="142" t="s">
        <v>1</v>
      </c>
      <c r="D707" s="301">
        <v>899.16</v>
      </c>
      <c r="E707" s="249"/>
    </row>
    <row r="708" spans="1:5" s="250" customFormat="1" ht="13.5">
      <c r="A708" s="142">
        <v>92831</v>
      </c>
      <c r="B708" s="142" t="s">
        <v>24421</v>
      </c>
      <c r="C708" s="142" t="s">
        <v>1</v>
      </c>
      <c r="D708" s="301">
        <v>1299.08</v>
      </c>
      <c r="E708" s="249"/>
    </row>
    <row r="709" spans="1:5" s="250" customFormat="1" ht="13.5">
      <c r="A709" s="142">
        <v>92818</v>
      </c>
      <c r="B709" s="142" t="s">
        <v>24409</v>
      </c>
      <c r="C709" s="142" t="s">
        <v>1</v>
      </c>
      <c r="D709" s="301">
        <v>1280.8</v>
      </c>
      <c r="E709" s="249"/>
    </row>
    <row r="710" spans="1:5" s="250" customFormat="1" ht="13.5">
      <c r="A710" s="142">
        <v>95566</v>
      </c>
      <c r="B710" s="142" t="s">
        <v>24424</v>
      </c>
      <c r="C710" s="142" t="s">
        <v>1</v>
      </c>
      <c r="D710" s="301">
        <v>151.6</v>
      </c>
      <c r="E710" s="249"/>
    </row>
    <row r="711" spans="1:5" s="250" customFormat="1" ht="13.5">
      <c r="A711" s="142">
        <v>95565</v>
      </c>
      <c r="B711" s="142" t="s">
        <v>24423</v>
      </c>
      <c r="C711" s="142" t="s">
        <v>1</v>
      </c>
      <c r="D711" s="301">
        <v>148.59</v>
      </c>
      <c r="E711" s="249"/>
    </row>
    <row r="712" spans="1:5" s="250" customFormat="1" ht="13.5">
      <c r="A712" s="142">
        <v>92219</v>
      </c>
      <c r="B712" s="142" t="s">
        <v>24392</v>
      </c>
      <c r="C712" s="142" t="s">
        <v>1</v>
      </c>
      <c r="D712" s="301">
        <v>179.68</v>
      </c>
      <c r="E712" s="249"/>
    </row>
    <row r="713" spans="1:5" s="250" customFormat="1" ht="13.5">
      <c r="A713" s="142">
        <v>92210</v>
      </c>
      <c r="B713" s="142" t="s">
        <v>24385</v>
      </c>
      <c r="C713" s="142" t="s">
        <v>1</v>
      </c>
      <c r="D713" s="301">
        <v>175.42</v>
      </c>
      <c r="E713" s="249"/>
    </row>
    <row r="714" spans="1:5" s="250" customFormat="1" ht="13.5">
      <c r="A714" s="142">
        <v>92220</v>
      </c>
      <c r="B714" s="142" t="s">
        <v>24393</v>
      </c>
      <c r="C714" s="142" t="s">
        <v>1</v>
      </c>
      <c r="D714" s="301">
        <v>219.01</v>
      </c>
      <c r="E714" s="249"/>
    </row>
    <row r="715" spans="1:5" s="250" customFormat="1" ht="13.5">
      <c r="A715" s="142">
        <v>92211</v>
      </c>
      <c r="B715" s="142" t="s">
        <v>24386</v>
      </c>
      <c r="C715" s="142" t="s">
        <v>1</v>
      </c>
      <c r="D715" s="301">
        <v>213.47</v>
      </c>
      <c r="E715" s="249"/>
    </row>
    <row r="716" spans="1:5" s="250" customFormat="1" ht="13.5">
      <c r="A716" s="142">
        <v>92221</v>
      </c>
      <c r="B716" s="142" t="s">
        <v>24394</v>
      </c>
      <c r="C716" s="142" t="s">
        <v>1</v>
      </c>
      <c r="D716" s="301">
        <v>331.62</v>
      </c>
      <c r="E716" s="249"/>
    </row>
    <row r="717" spans="1:5" s="250" customFormat="1" ht="13.5">
      <c r="A717" s="142">
        <v>92212</v>
      </c>
      <c r="B717" s="142" t="s">
        <v>24387</v>
      </c>
      <c r="C717" s="142" t="s">
        <v>1</v>
      </c>
      <c r="D717" s="301">
        <v>324.83</v>
      </c>
      <c r="E717" s="249"/>
    </row>
    <row r="718" spans="1:5" s="250" customFormat="1" ht="13.5">
      <c r="A718" s="142">
        <v>92222</v>
      </c>
      <c r="B718" s="142" t="s">
        <v>24395</v>
      </c>
      <c r="C718" s="142" t="s">
        <v>1</v>
      </c>
      <c r="D718" s="301">
        <v>439.5</v>
      </c>
      <c r="E718" s="249"/>
    </row>
    <row r="719" spans="1:5" s="250" customFormat="1" ht="13.5">
      <c r="A719" s="142">
        <v>92213</v>
      </c>
      <c r="B719" s="142" t="s">
        <v>24388</v>
      </c>
      <c r="C719" s="142" t="s">
        <v>1</v>
      </c>
      <c r="D719" s="301">
        <v>431.44</v>
      </c>
      <c r="E719" s="249"/>
    </row>
    <row r="720" spans="1:5" s="250" customFormat="1" ht="13.5">
      <c r="A720" s="142">
        <v>92223</v>
      </c>
      <c r="B720" s="142" t="s">
        <v>24396</v>
      </c>
      <c r="C720" s="142" t="s">
        <v>1</v>
      </c>
      <c r="D720" s="301">
        <v>531.48</v>
      </c>
      <c r="E720" s="249"/>
    </row>
    <row r="721" spans="1:5" s="250" customFormat="1" ht="13.5">
      <c r="A721" s="142">
        <v>92214</v>
      </c>
      <c r="B721" s="142" t="s">
        <v>24389</v>
      </c>
      <c r="C721" s="142" t="s">
        <v>1</v>
      </c>
      <c r="D721" s="301">
        <v>522.14</v>
      </c>
      <c r="E721" s="249"/>
    </row>
    <row r="722" spans="1:5" s="250" customFormat="1" ht="13.5">
      <c r="A722" s="142">
        <v>92224</v>
      </c>
      <c r="B722" s="142" t="s">
        <v>24397</v>
      </c>
      <c r="C722" s="142" t="s">
        <v>1</v>
      </c>
      <c r="D722" s="301">
        <v>610.04999999999995</v>
      </c>
      <c r="E722" s="249"/>
    </row>
    <row r="723" spans="1:5" s="250" customFormat="1" ht="13.5">
      <c r="A723" s="142">
        <v>92215</v>
      </c>
      <c r="B723" s="142" t="s">
        <v>24390</v>
      </c>
      <c r="C723" s="142" t="s">
        <v>1</v>
      </c>
      <c r="D723" s="301">
        <v>599.39</v>
      </c>
      <c r="E723" s="249"/>
    </row>
    <row r="724" spans="1:5" s="250" customFormat="1" ht="13.5">
      <c r="A724" s="142">
        <v>94342</v>
      </c>
      <c r="B724" s="142" t="s">
        <v>25319</v>
      </c>
      <c r="C724" s="142" t="s">
        <v>7</v>
      </c>
      <c r="D724" s="301">
        <v>97.52</v>
      </c>
      <c r="E724" s="249"/>
    </row>
    <row r="725" spans="1:5" s="250" customFormat="1" ht="13.5">
      <c r="A725" s="142">
        <v>94319</v>
      </c>
      <c r="B725" s="142" t="s">
        <v>25313</v>
      </c>
      <c r="C725" s="142" t="s">
        <v>7</v>
      </c>
      <c r="D725" s="301">
        <v>91.97</v>
      </c>
      <c r="E725" s="249"/>
    </row>
    <row r="726" spans="1:5" s="250" customFormat="1" ht="13.5">
      <c r="A726" s="142">
        <v>94304</v>
      </c>
      <c r="B726" s="142" t="s">
        <v>25308</v>
      </c>
      <c r="C726" s="142" t="s">
        <v>7</v>
      </c>
      <c r="D726" s="301">
        <v>84.68</v>
      </c>
      <c r="E726" s="249"/>
    </row>
    <row r="727" spans="1:5" s="250" customFormat="1" ht="13.5">
      <c r="A727" s="142">
        <v>94306</v>
      </c>
      <c r="B727" s="142" t="s">
        <v>25309</v>
      </c>
      <c r="C727" s="142" t="s">
        <v>7</v>
      </c>
      <c r="D727" s="301">
        <v>77.209999999999994</v>
      </c>
      <c r="E727" s="249"/>
    </row>
    <row r="728" spans="1:5" s="250" customFormat="1" ht="13.5">
      <c r="A728" s="142">
        <v>94327</v>
      </c>
      <c r="B728" s="142" t="s">
        <v>25314</v>
      </c>
      <c r="C728" s="142" t="s">
        <v>7</v>
      </c>
      <c r="D728" s="301">
        <v>90.23</v>
      </c>
      <c r="E728" s="249"/>
    </row>
    <row r="729" spans="1:5" s="250" customFormat="1" ht="13.5">
      <c r="A729" s="142">
        <v>94329</v>
      </c>
      <c r="B729" s="142" t="s">
        <v>25315</v>
      </c>
      <c r="C729" s="142" t="s">
        <v>7</v>
      </c>
      <c r="D729" s="301">
        <v>82.76</v>
      </c>
      <c r="E729" s="249"/>
    </row>
    <row r="730" spans="1:5" s="250" customFormat="1" ht="13.5">
      <c r="A730" s="142">
        <v>94333</v>
      </c>
      <c r="B730" s="142" t="s">
        <v>25316</v>
      </c>
      <c r="C730" s="142" t="s">
        <v>7</v>
      </c>
      <c r="D730" s="301">
        <v>79.42</v>
      </c>
      <c r="E730" s="249"/>
    </row>
    <row r="731" spans="1:5" s="250" customFormat="1" ht="13.5">
      <c r="A731" s="142">
        <v>94310</v>
      </c>
      <c r="B731" s="142" t="s">
        <v>25310</v>
      </c>
      <c r="C731" s="142" t="s">
        <v>7</v>
      </c>
      <c r="D731" s="301">
        <v>73.87</v>
      </c>
      <c r="E731" s="249"/>
    </row>
    <row r="732" spans="1:5" s="250" customFormat="1" ht="13.5">
      <c r="A732" s="142">
        <v>104739</v>
      </c>
      <c r="B732" s="142" t="s">
        <v>25333</v>
      </c>
      <c r="C732" s="142" t="s">
        <v>7</v>
      </c>
      <c r="D732" s="301">
        <v>95.94</v>
      </c>
      <c r="E732" s="249"/>
    </row>
    <row r="733" spans="1:5" s="250" customFormat="1" ht="13.5">
      <c r="A733" s="142">
        <v>104738</v>
      </c>
      <c r="B733" s="142" t="s">
        <v>25332</v>
      </c>
      <c r="C733" s="142" t="s">
        <v>7</v>
      </c>
      <c r="D733" s="301">
        <v>90.39</v>
      </c>
      <c r="E733" s="249"/>
    </row>
    <row r="734" spans="1:5" s="250" customFormat="1" ht="13.5">
      <c r="A734" s="142">
        <v>94316</v>
      </c>
      <c r="B734" s="142" t="s">
        <v>25311</v>
      </c>
      <c r="C734" s="142" t="s">
        <v>7</v>
      </c>
      <c r="D734" s="301">
        <v>79.55</v>
      </c>
      <c r="E734" s="249"/>
    </row>
    <row r="735" spans="1:5" s="250" customFormat="1" ht="13.5">
      <c r="A735" s="142">
        <v>94318</v>
      </c>
      <c r="B735" s="142" t="s">
        <v>25312</v>
      </c>
      <c r="C735" s="142" t="s">
        <v>7</v>
      </c>
      <c r="D735" s="301">
        <v>72.66</v>
      </c>
      <c r="E735" s="249"/>
    </row>
    <row r="736" spans="1:5" s="250" customFormat="1" ht="13.5">
      <c r="A736" s="142">
        <v>94339</v>
      </c>
      <c r="B736" s="142" t="s">
        <v>25317</v>
      </c>
      <c r="C736" s="142" t="s">
        <v>7</v>
      </c>
      <c r="D736" s="301">
        <v>85.1</v>
      </c>
      <c r="E736" s="249"/>
    </row>
    <row r="737" spans="1:5" s="250" customFormat="1" ht="13.5">
      <c r="A737" s="142">
        <v>94341</v>
      </c>
      <c r="B737" s="142" t="s">
        <v>25318</v>
      </c>
      <c r="C737" s="142" t="s">
        <v>7</v>
      </c>
      <c r="D737" s="301">
        <v>78.209999999999994</v>
      </c>
      <c r="E737" s="249"/>
    </row>
    <row r="738" spans="1:5" s="250" customFormat="1" ht="13.5">
      <c r="A738" s="142">
        <v>104742</v>
      </c>
      <c r="B738" s="142" t="s">
        <v>25336</v>
      </c>
      <c r="C738" s="142" t="s">
        <v>4</v>
      </c>
      <c r="D738" s="301">
        <v>9.01</v>
      </c>
      <c r="E738" s="249"/>
    </row>
    <row r="739" spans="1:5" s="250" customFormat="1" ht="13.5">
      <c r="A739" s="142">
        <v>93382</v>
      </c>
      <c r="B739" s="142" t="s">
        <v>25325</v>
      </c>
      <c r="C739" s="142" t="s">
        <v>7</v>
      </c>
      <c r="D739" s="301">
        <v>35.020000000000003</v>
      </c>
      <c r="E739" s="249"/>
    </row>
    <row r="740" spans="1:5" s="250" customFormat="1" ht="13.5">
      <c r="A740" s="142">
        <v>104737</v>
      </c>
      <c r="B740" s="142" t="s">
        <v>25331</v>
      </c>
      <c r="C740" s="142" t="s">
        <v>7</v>
      </c>
      <c r="D740" s="301">
        <v>28.48</v>
      </c>
      <c r="E740" s="249"/>
    </row>
    <row r="741" spans="1:5" s="250" customFormat="1" ht="13.5">
      <c r="A741" s="142">
        <v>93369</v>
      </c>
      <c r="B741" s="142" t="s">
        <v>25322</v>
      </c>
      <c r="C741" s="142" t="s">
        <v>7</v>
      </c>
      <c r="D741" s="301">
        <v>20.260000000000002</v>
      </c>
      <c r="E741" s="249"/>
    </row>
    <row r="742" spans="1:5" s="250" customFormat="1" ht="13.5">
      <c r="A742" s="142">
        <v>93373</v>
      </c>
      <c r="B742" s="142" t="s">
        <v>25324</v>
      </c>
      <c r="C742" s="142" t="s">
        <v>7</v>
      </c>
      <c r="D742" s="301">
        <v>16.920000000000002</v>
      </c>
      <c r="E742" s="249"/>
    </row>
    <row r="743" spans="1:5" s="250" customFormat="1" ht="13.5">
      <c r="A743" s="142">
        <v>93368</v>
      </c>
      <c r="B743" s="142" t="s">
        <v>25321</v>
      </c>
      <c r="C743" s="142" t="s">
        <v>7</v>
      </c>
      <c r="D743" s="301">
        <v>24.4</v>
      </c>
      <c r="E743" s="249"/>
    </row>
    <row r="744" spans="1:5" s="250" customFormat="1" ht="13.5">
      <c r="A744" s="142">
        <v>104729</v>
      </c>
      <c r="B744" s="142" t="s">
        <v>25327</v>
      </c>
      <c r="C744" s="142" t="s">
        <v>7</v>
      </c>
      <c r="D744" s="301">
        <v>18.73</v>
      </c>
      <c r="E744" s="249"/>
    </row>
    <row r="745" spans="1:5" s="250" customFormat="1" ht="13.5">
      <c r="A745" s="142">
        <v>93372</v>
      </c>
      <c r="B745" s="142" t="s">
        <v>25323</v>
      </c>
      <c r="C745" s="142" t="s">
        <v>7</v>
      </c>
      <c r="D745" s="301">
        <v>19.52</v>
      </c>
      <c r="E745" s="249"/>
    </row>
    <row r="746" spans="1:5" s="250" customFormat="1" ht="13.5">
      <c r="A746" s="142">
        <v>104731</v>
      </c>
      <c r="B746" s="142" t="s">
        <v>25329</v>
      </c>
      <c r="C746" s="142" t="s">
        <v>7</v>
      </c>
      <c r="D746" s="301">
        <v>13.89</v>
      </c>
      <c r="E746" s="249"/>
    </row>
    <row r="747" spans="1:5" s="250" customFormat="1" ht="13.5">
      <c r="A747" s="142">
        <v>93367</v>
      </c>
      <c r="B747" s="142" t="s">
        <v>25320</v>
      </c>
      <c r="C747" s="142" t="s">
        <v>7</v>
      </c>
      <c r="D747" s="301">
        <v>27.73</v>
      </c>
      <c r="E747" s="249"/>
    </row>
    <row r="748" spans="1:5" s="250" customFormat="1" ht="13.5">
      <c r="A748" s="142">
        <v>104728</v>
      </c>
      <c r="B748" s="142" t="s">
        <v>25326</v>
      </c>
      <c r="C748" s="142" t="s">
        <v>7</v>
      </c>
      <c r="D748" s="301">
        <v>21.98</v>
      </c>
      <c r="E748" s="249"/>
    </row>
    <row r="749" spans="1:5" s="250" customFormat="1" ht="13.5">
      <c r="A749" s="142">
        <v>104730</v>
      </c>
      <c r="B749" s="142" t="s">
        <v>25328</v>
      </c>
      <c r="C749" s="142" t="s">
        <v>7</v>
      </c>
      <c r="D749" s="301">
        <v>14.63</v>
      </c>
      <c r="E749" s="249"/>
    </row>
    <row r="750" spans="1:5" s="250" customFormat="1" ht="13.5">
      <c r="A750" s="142">
        <v>104732</v>
      </c>
      <c r="B750" s="142" t="s">
        <v>25330</v>
      </c>
      <c r="C750" s="142" t="s">
        <v>7</v>
      </c>
      <c r="D750" s="301">
        <v>11.29</v>
      </c>
      <c r="E750" s="249"/>
    </row>
    <row r="751" spans="1:5" s="250" customFormat="1" ht="13.5">
      <c r="A751" s="142">
        <v>104740</v>
      </c>
      <c r="B751" s="142" t="s">
        <v>25334</v>
      </c>
      <c r="C751" s="142" t="s">
        <v>7</v>
      </c>
      <c r="D751" s="301">
        <v>33.44</v>
      </c>
      <c r="E751" s="249"/>
    </row>
    <row r="752" spans="1:5" s="250" customFormat="1" ht="13.5">
      <c r="A752" s="142">
        <v>104741</v>
      </c>
      <c r="B752" s="142" t="s">
        <v>25335</v>
      </c>
      <c r="C752" s="142" t="s">
        <v>7</v>
      </c>
      <c r="D752" s="301">
        <v>26.9</v>
      </c>
      <c r="E752" s="249"/>
    </row>
    <row r="753" spans="1:5" s="250" customFormat="1" ht="13.5">
      <c r="A753" s="142">
        <v>93381</v>
      </c>
      <c r="B753" s="142" t="s">
        <v>26497</v>
      </c>
      <c r="C753" s="142" t="s">
        <v>7</v>
      </c>
      <c r="D753" s="301">
        <v>15.71</v>
      </c>
      <c r="E753" s="249"/>
    </row>
    <row r="754" spans="1:5" s="250" customFormat="1" ht="13.5">
      <c r="A754" s="142">
        <v>93379</v>
      </c>
      <c r="B754" s="142" t="s">
        <v>26498</v>
      </c>
      <c r="C754" s="142" t="s">
        <v>7</v>
      </c>
      <c r="D754" s="301">
        <v>22.6</v>
      </c>
      <c r="E754" s="249"/>
    </row>
    <row r="755" spans="1:5" s="250" customFormat="1" ht="13.5">
      <c r="A755" s="142">
        <v>93380</v>
      </c>
      <c r="B755" s="142" t="s">
        <v>26499</v>
      </c>
      <c r="C755" s="142" t="s">
        <v>7</v>
      </c>
      <c r="D755" s="301">
        <v>19.260000000000002</v>
      </c>
      <c r="E755" s="249"/>
    </row>
    <row r="756" spans="1:5" s="250" customFormat="1" ht="13.5">
      <c r="A756" s="142">
        <v>93378</v>
      </c>
      <c r="B756" s="142" t="s">
        <v>26500</v>
      </c>
      <c r="C756" s="142" t="s">
        <v>7</v>
      </c>
      <c r="D756" s="301">
        <v>29.27</v>
      </c>
      <c r="E756" s="249"/>
    </row>
    <row r="757" spans="1:5" s="250" customFormat="1" ht="13.5">
      <c r="A757" s="142">
        <v>104733</v>
      </c>
      <c r="B757" s="142" t="s">
        <v>26501</v>
      </c>
      <c r="C757" s="142" t="s">
        <v>7</v>
      </c>
      <c r="D757" s="301">
        <v>22.73</v>
      </c>
      <c r="E757" s="249"/>
    </row>
    <row r="758" spans="1:5" s="250" customFormat="1" ht="13.5">
      <c r="A758" s="142">
        <v>104735</v>
      </c>
      <c r="B758" s="142" t="s">
        <v>26502</v>
      </c>
      <c r="C758" s="142" t="s">
        <v>7</v>
      </c>
      <c r="D758" s="301">
        <v>13.42</v>
      </c>
      <c r="E758" s="249"/>
    </row>
    <row r="759" spans="1:5" s="250" customFormat="1" ht="13.5">
      <c r="A759" s="142">
        <v>104734</v>
      </c>
      <c r="B759" s="142" t="s">
        <v>26503</v>
      </c>
      <c r="C759" s="142" t="s">
        <v>7</v>
      </c>
      <c r="D759" s="301">
        <v>16.48</v>
      </c>
      <c r="E759" s="249"/>
    </row>
    <row r="760" spans="1:5" s="250" customFormat="1" ht="13.5">
      <c r="A760" s="142">
        <v>104736</v>
      </c>
      <c r="B760" s="142" t="s">
        <v>26504</v>
      </c>
      <c r="C760" s="142" t="s">
        <v>7</v>
      </c>
      <c r="D760" s="301">
        <v>10.039999999999999</v>
      </c>
      <c r="E760" s="249"/>
    </row>
    <row r="761" spans="1:5" s="250" customFormat="1" ht="13.5">
      <c r="A761" s="142">
        <v>105732</v>
      </c>
      <c r="B761" s="142" t="s">
        <v>26505</v>
      </c>
      <c r="C761" s="142" t="s">
        <v>7</v>
      </c>
      <c r="D761" s="301">
        <v>319.89999999999998</v>
      </c>
      <c r="E761" s="249"/>
    </row>
    <row r="762" spans="1:5" s="250" customFormat="1" ht="13.5">
      <c r="A762" s="142">
        <v>96397</v>
      </c>
      <c r="B762" s="142" t="s">
        <v>26506</v>
      </c>
      <c r="C762" s="142" t="s">
        <v>7</v>
      </c>
      <c r="D762" s="301">
        <v>314.93</v>
      </c>
      <c r="E762" s="249"/>
    </row>
    <row r="763" spans="1:5" s="250" customFormat="1" ht="13.5">
      <c r="A763" s="142">
        <v>105735</v>
      </c>
      <c r="B763" s="142" t="s">
        <v>26507</v>
      </c>
      <c r="C763" s="142" t="s">
        <v>7</v>
      </c>
      <c r="D763" s="301">
        <v>312.41000000000003</v>
      </c>
      <c r="E763" s="249"/>
    </row>
    <row r="764" spans="1:5" s="250" customFormat="1" ht="13.5">
      <c r="A764" s="142">
        <v>105727</v>
      </c>
      <c r="B764" s="142" t="s">
        <v>26508</v>
      </c>
      <c r="C764" s="142" t="s">
        <v>7</v>
      </c>
      <c r="D764" s="301">
        <v>259.77999999999997</v>
      </c>
      <c r="E764" s="249"/>
    </row>
    <row r="765" spans="1:5" s="250" customFormat="1" ht="13.5">
      <c r="A765" s="142">
        <v>96396</v>
      </c>
      <c r="B765" s="142" t="s">
        <v>26509</v>
      </c>
      <c r="C765" s="142" t="s">
        <v>7</v>
      </c>
      <c r="D765" s="301">
        <v>255.94</v>
      </c>
      <c r="E765" s="249"/>
    </row>
    <row r="766" spans="1:5" s="250" customFormat="1" ht="13.5">
      <c r="A766" s="142">
        <v>105730</v>
      </c>
      <c r="B766" s="142" t="s">
        <v>26510</v>
      </c>
      <c r="C766" s="142" t="s">
        <v>7</v>
      </c>
      <c r="D766" s="301">
        <v>254</v>
      </c>
      <c r="E766" s="249"/>
    </row>
    <row r="767" spans="1:5" s="250" customFormat="1" ht="13.5">
      <c r="A767" s="142">
        <v>105737</v>
      </c>
      <c r="B767" s="142" t="s">
        <v>26511</v>
      </c>
      <c r="C767" s="142" t="s">
        <v>7</v>
      </c>
      <c r="D767" s="301">
        <v>399.05</v>
      </c>
      <c r="E767" s="249"/>
    </row>
    <row r="768" spans="1:5" s="250" customFormat="1" ht="13.5">
      <c r="A768" s="142">
        <v>96398</v>
      </c>
      <c r="B768" s="142" t="s">
        <v>26512</v>
      </c>
      <c r="C768" s="142" t="s">
        <v>7</v>
      </c>
      <c r="D768" s="301">
        <v>395.31</v>
      </c>
      <c r="E768" s="249"/>
    </row>
    <row r="769" spans="1:5" s="250" customFormat="1" ht="13.5">
      <c r="A769" s="142">
        <v>105740</v>
      </c>
      <c r="B769" s="142" t="s">
        <v>26513</v>
      </c>
      <c r="C769" s="142" t="s">
        <v>7</v>
      </c>
      <c r="D769" s="301">
        <v>393.33</v>
      </c>
      <c r="E769" s="249"/>
    </row>
    <row r="770" spans="1:5" s="250" customFormat="1" ht="13.5">
      <c r="A770" s="142">
        <v>105749</v>
      </c>
      <c r="B770" s="142" t="s">
        <v>26514</v>
      </c>
      <c r="C770" s="142" t="s">
        <v>7</v>
      </c>
      <c r="D770" s="301">
        <v>231.01</v>
      </c>
      <c r="E770" s="249"/>
    </row>
    <row r="771" spans="1:5" s="250" customFormat="1" ht="13.5">
      <c r="A771" s="142">
        <v>96400</v>
      </c>
      <c r="B771" s="142" t="s">
        <v>26515</v>
      </c>
      <c r="C771" s="142" t="s">
        <v>7</v>
      </c>
      <c r="D771" s="301">
        <v>228.97</v>
      </c>
      <c r="E771" s="249"/>
    </row>
    <row r="772" spans="1:5" s="250" customFormat="1" ht="13.5">
      <c r="A772" s="142">
        <v>105752</v>
      </c>
      <c r="B772" s="142" t="s">
        <v>26516</v>
      </c>
      <c r="C772" s="142" t="s">
        <v>7</v>
      </c>
      <c r="D772" s="301">
        <v>227.15</v>
      </c>
      <c r="E772" s="249"/>
    </row>
    <row r="773" spans="1:5" s="250" customFormat="1" ht="13.5">
      <c r="A773" s="142">
        <v>105754</v>
      </c>
      <c r="B773" s="142" t="s">
        <v>26517</v>
      </c>
      <c r="C773" s="142" t="s">
        <v>7</v>
      </c>
      <c r="D773" s="301">
        <v>225.43</v>
      </c>
      <c r="E773" s="249"/>
    </row>
    <row r="774" spans="1:5" s="250" customFormat="1" ht="13.5">
      <c r="A774" s="142">
        <v>105742</v>
      </c>
      <c r="B774" s="142" t="s">
        <v>26518</v>
      </c>
      <c r="C774" s="142" t="s">
        <v>7</v>
      </c>
      <c r="D774" s="301">
        <v>176.9</v>
      </c>
      <c r="E774" s="249"/>
    </row>
    <row r="775" spans="1:5" s="250" customFormat="1" ht="13.5">
      <c r="A775" s="142">
        <v>96399</v>
      </c>
      <c r="B775" s="142" t="s">
        <v>26519</v>
      </c>
      <c r="C775" s="142" t="s">
        <v>7</v>
      </c>
      <c r="D775" s="301">
        <v>175.1</v>
      </c>
      <c r="E775" s="249"/>
    </row>
    <row r="776" spans="1:5" s="250" customFormat="1" ht="13.5">
      <c r="A776" s="142">
        <v>105745</v>
      </c>
      <c r="B776" s="142" t="s">
        <v>26520</v>
      </c>
      <c r="C776" s="142" t="s">
        <v>7</v>
      </c>
      <c r="D776" s="301">
        <v>173.3</v>
      </c>
      <c r="E776" s="249"/>
    </row>
    <row r="777" spans="1:5" s="250" customFormat="1" ht="13.5">
      <c r="A777" s="142">
        <v>105747</v>
      </c>
      <c r="B777" s="142" t="s">
        <v>26521</v>
      </c>
      <c r="C777" s="142" t="s">
        <v>7</v>
      </c>
      <c r="D777" s="301">
        <v>171.48</v>
      </c>
      <c r="E777" s="249"/>
    </row>
    <row r="778" spans="1:5" s="250" customFormat="1" ht="13.5">
      <c r="A778" s="142">
        <v>105657</v>
      </c>
      <c r="B778" s="142" t="s">
        <v>26522</v>
      </c>
      <c r="C778" s="142" t="s">
        <v>7</v>
      </c>
      <c r="D778" s="301">
        <v>220.69</v>
      </c>
      <c r="E778" s="249"/>
    </row>
    <row r="779" spans="1:5" s="250" customFormat="1" ht="13.5">
      <c r="A779" s="142">
        <v>100566</v>
      </c>
      <c r="B779" s="142" t="s">
        <v>26523</v>
      </c>
      <c r="C779" s="142" t="s">
        <v>7</v>
      </c>
      <c r="D779" s="301">
        <v>212.54</v>
      </c>
      <c r="E779" s="249"/>
    </row>
    <row r="780" spans="1:5" s="250" customFormat="1" ht="13.5">
      <c r="A780" s="142">
        <v>105666</v>
      </c>
      <c r="B780" s="142" t="s">
        <v>26524</v>
      </c>
      <c r="C780" s="142" t="s">
        <v>7</v>
      </c>
      <c r="D780" s="301">
        <v>208.43</v>
      </c>
      <c r="E780" s="249"/>
    </row>
    <row r="781" spans="1:5" s="250" customFormat="1" ht="13.5">
      <c r="A781" s="142">
        <v>105639</v>
      </c>
      <c r="B781" s="142" t="s">
        <v>26525</v>
      </c>
      <c r="C781" s="142" t="s">
        <v>7</v>
      </c>
      <c r="D781" s="301">
        <v>270.67</v>
      </c>
      <c r="E781" s="249"/>
    </row>
    <row r="782" spans="1:5" s="250" customFormat="1" ht="13.5">
      <c r="A782" s="142">
        <v>105645</v>
      </c>
      <c r="B782" s="142" t="s">
        <v>26526</v>
      </c>
      <c r="C782" s="142" t="s">
        <v>7</v>
      </c>
      <c r="D782" s="301">
        <v>266.83</v>
      </c>
      <c r="E782" s="249"/>
    </row>
    <row r="783" spans="1:5" s="250" customFormat="1" ht="13.5">
      <c r="A783" s="142">
        <v>105651</v>
      </c>
      <c r="B783" s="142" t="s">
        <v>26527</v>
      </c>
      <c r="C783" s="142" t="s">
        <v>7</v>
      </c>
      <c r="D783" s="301">
        <v>264.89</v>
      </c>
      <c r="E783" s="249"/>
    </row>
    <row r="784" spans="1:5" s="250" customFormat="1" ht="13.5">
      <c r="A784" s="142">
        <v>105658</v>
      </c>
      <c r="B784" s="142" t="s">
        <v>26528</v>
      </c>
      <c r="C784" s="142" t="s">
        <v>7</v>
      </c>
      <c r="D784" s="301">
        <v>248.75</v>
      </c>
      <c r="E784" s="249"/>
    </row>
    <row r="785" spans="1:5" s="250" customFormat="1" ht="13.5">
      <c r="A785" s="142">
        <v>100567</v>
      </c>
      <c r="B785" s="142" t="s">
        <v>26529</v>
      </c>
      <c r="C785" s="142" t="s">
        <v>7</v>
      </c>
      <c r="D785" s="301">
        <v>240.6</v>
      </c>
      <c r="E785" s="249"/>
    </row>
    <row r="786" spans="1:5" s="250" customFormat="1" ht="13.5">
      <c r="A786" s="142">
        <v>105667</v>
      </c>
      <c r="B786" s="142" t="s">
        <v>26530</v>
      </c>
      <c r="C786" s="142" t="s">
        <v>7</v>
      </c>
      <c r="D786" s="301">
        <v>236.49</v>
      </c>
      <c r="E786" s="249"/>
    </row>
    <row r="787" spans="1:5" s="250" customFormat="1" ht="13.5">
      <c r="A787" s="142">
        <v>105640</v>
      </c>
      <c r="B787" s="142" t="s">
        <v>26531</v>
      </c>
      <c r="C787" s="142" t="s">
        <v>7</v>
      </c>
      <c r="D787" s="301">
        <v>296.26</v>
      </c>
      <c r="E787" s="249"/>
    </row>
    <row r="788" spans="1:5" s="250" customFormat="1" ht="13.5">
      <c r="A788" s="142">
        <v>105646</v>
      </c>
      <c r="B788" s="142" t="s">
        <v>26532</v>
      </c>
      <c r="C788" s="142" t="s">
        <v>7</v>
      </c>
      <c r="D788" s="301">
        <v>292.42</v>
      </c>
      <c r="E788" s="249"/>
    </row>
    <row r="789" spans="1:5" s="250" customFormat="1" ht="13.5">
      <c r="A789" s="142">
        <v>105652</v>
      </c>
      <c r="B789" s="142" t="s">
        <v>26533</v>
      </c>
      <c r="C789" s="142" t="s">
        <v>7</v>
      </c>
      <c r="D789" s="301">
        <v>290.48</v>
      </c>
      <c r="E789" s="249"/>
    </row>
    <row r="790" spans="1:5" s="250" customFormat="1" ht="13.5">
      <c r="A790" s="142">
        <v>105659</v>
      </c>
      <c r="B790" s="142" t="s">
        <v>26534</v>
      </c>
      <c r="C790" s="142" t="s">
        <v>7</v>
      </c>
      <c r="D790" s="301">
        <v>276.39999999999998</v>
      </c>
      <c r="E790" s="249"/>
    </row>
    <row r="791" spans="1:5" s="250" customFormat="1" ht="13.5">
      <c r="A791" s="142">
        <v>100568</v>
      </c>
      <c r="B791" s="142" t="s">
        <v>26535</v>
      </c>
      <c r="C791" s="142" t="s">
        <v>7</v>
      </c>
      <c r="D791" s="301">
        <v>268.25</v>
      </c>
      <c r="E791" s="249"/>
    </row>
    <row r="792" spans="1:5" s="250" customFormat="1" ht="13.5">
      <c r="A792" s="142">
        <v>105668</v>
      </c>
      <c r="B792" s="142" t="s">
        <v>26536</v>
      </c>
      <c r="C792" s="142" t="s">
        <v>7</v>
      </c>
      <c r="D792" s="301">
        <v>264.14</v>
      </c>
      <c r="E792" s="249"/>
    </row>
    <row r="793" spans="1:5" s="250" customFormat="1" ht="13.5">
      <c r="A793" s="142">
        <v>105641</v>
      </c>
      <c r="B793" s="142" t="s">
        <v>26537</v>
      </c>
      <c r="C793" s="142" t="s">
        <v>7</v>
      </c>
      <c r="D793" s="301">
        <v>321.83999999999997</v>
      </c>
      <c r="E793" s="249"/>
    </row>
    <row r="794" spans="1:5" s="250" customFormat="1" ht="13.5">
      <c r="A794" s="142">
        <v>105647</v>
      </c>
      <c r="B794" s="142" t="s">
        <v>26538</v>
      </c>
      <c r="C794" s="142" t="s">
        <v>7</v>
      </c>
      <c r="D794" s="301">
        <v>318</v>
      </c>
      <c r="E794" s="249"/>
    </row>
    <row r="795" spans="1:5" s="250" customFormat="1" ht="13.5">
      <c r="A795" s="142">
        <v>105653</v>
      </c>
      <c r="B795" s="142" t="s">
        <v>26539</v>
      </c>
      <c r="C795" s="142" t="s">
        <v>7</v>
      </c>
      <c r="D795" s="301">
        <v>316.06</v>
      </c>
      <c r="E795" s="249"/>
    </row>
    <row r="796" spans="1:5" s="250" customFormat="1" ht="13.5">
      <c r="A796" s="142">
        <v>105710</v>
      </c>
      <c r="B796" s="142" t="s">
        <v>26540</v>
      </c>
      <c r="C796" s="142" t="s">
        <v>7</v>
      </c>
      <c r="D796" s="301">
        <v>160.66999999999999</v>
      </c>
      <c r="E796" s="249"/>
    </row>
    <row r="797" spans="1:5" s="250" customFormat="1" ht="13.5">
      <c r="A797" s="142">
        <v>100564</v>
      </c>
      <c r="B797" s="142" t="s">
        <v>26541</v>
      </c>
      <c r="C797" s="142" t="s">
        <v>7</v>
      </c>
      <c r="D797" s="301">
        <v>152.53</v>
      </c>
      <c r="E797" s="249"/>
    </row>
    <row r="798" spans="1:5" s="250" customFormat="1" ht="13.5">
      <c r="A798" s="142">
        <v>105711</v>
      </c>
      <c r="B798" s="142" t="s">
        <v>26542</v>
      </c>
      <c r="C798" s="142" t="s">
        <v>7</v>
      </c>
      <c r="D798" s="301">
        <v>148.41999999999999</v>
      </c>
      <c r="E798" s="249"/>
    </row>
    <row r="799" spans="1:5" s="250" customFormat="1" ht="13.5">
      <c r="A799" s="142">
        <v>105705</v>
      </c>
      <c r="B799" s="142" t="s">
        <v>26543</v>
      </c>
      <c r="C799" s="142" t="s">
        <v>7</v>
      </c>
      <c r="D799" s="301">
        <v>219.51</v>
      </c>
      <c r="E799" s="249"/>
    </row>
    <row r="800" spans="1:5" s="250" customFormat="1" ht="13.5">
      <c r="A800" s="142">
        <v>105706</v>
      </c>
      <c r="B800" s="142" t="s">
        <v>26544</v>
      </c>
      <c r="C800" s="142" t="s">
        <v>7</v>
      </c>
      <c r="D800" s="301">
        <v>215.67</v>
      </c>
      <c r="E800" s="249"/>
    </row>
    <row r="801" spans="1:5" s="250" customFormat="1" ht="13.5">
      <c r="A801" s="142">
        <v>105708</v>
      </c>
      <c r="B801" s="142" t="s">
        <v>26545</v>
      </c>
      <c r="C801" s="142" t="s">
        <v>7</v>
      </c>
      <c r="D801" s="301">
        <v>213.73</v>
      </c>
      <c r="E801" s="249"/>
    </row>
    <row r="802" spans="1:5" s="250" customFormat="1" ht="13.5">
      <c r="A802" s="142">
        <v>105690</v>
      </c>
      <c r="B802" s="142" t="s">
        <v>26546</v>
      </c>
      <c r="C802" s="142" t="s">
        <v>7</v>
      </c>
      <c r="D802" s="301">
        <v>200.73</v>
      </c>
      <c r="E802" s="249"/>
    </row>
    <row r="803" spans="1:5" s="250" customFormat="1" ht="13.5">
      <c r="A803" s="142">
        <v>100569</v>
      </c>
      <c r="B803" s="142" t="s">
        <v>26547</v>
      </c>
      <c r="C803" s="142" t="s">
        <v>7</v>
      </c>
      <c r="D803" s="301">
        <v>192.58</v>
      </c>
      <c r="E803" s="249"/>
    </row>
    <row r="804" spans="1:5" s="250" customFormat="1" ht="13.5">
      <c r="A804" s="142">
        <v>105699</v>
      </c>
      <c r="B804" s="142" t="s">
        <v>26548</v>
      </c>
      <c r="C804" s="142" t="s">
        <v>7</v>
      </c>
      <c r="D804" s="301">
        <v>188.47</v>
      </c>
      <c r="E804" s="249"/>
    </row>
    <row r="805" spans="1:5" s="250" customFormat="1" ht="13.5">
      <c r="A805" s="142">
        <v>105672</v>
      </c>
      <c r="B805" s="142" t="s">
        <v>26549</v>
      </c>
      <c r="C805" s="142" t="s">
        <v>7</v>
      </c>
      <c r="D805" s="301">
        <v>240.31</v>
      </c>
      <c r="E805" s="249"/>
    </row>
    <row r="806" spans="1:5" s="250" customFormat="1" ht="13.5">
      <c r="A806" s="142">
        <v>105678</v>
      </c>
      <c r="B806" s="142" t="s">
        <v>26550</v>
      </c>
      <c r="C806" s="142" t="s">
        <v>7</v>
      </c>
      <c r="D806" s="301">
        <v>236.47</v>
      </c>
      <c r="E806" s="249"/>
    </row>
    <row r="807" spans="1:5" s="250" customFormat="1" ht="13.5">
      <c r="A807" s="142">
        <v>105684</v>
      </c>
      <c r="B807" s="142" t="s">
        <v>26551</v>
      </c>
      <c r="C807" s="142" t="s">
        <v>7</v>
      </c>
      <c r="D807" s="301">
        <v>234.53</v>
      </c>
      <c r="E807" s="249"/>
    </row>
    <row r="808" spans="1:5" s="250" customFormat="1" ht="13.5">
      <c r="A808" s="142">
        <v>105691</v>
      </c>
      <c r="B808" s="142" t="s">
        <v>26552</v>
      </c>
      <c r="C808" s="142" t="s">
        <v>7</v>
      </c>
      <c r="D808" s="301">
        <v>229.2</v>
      </c>
      <c r="E808" s="249"/>
    </row>
    <row r="809" spans="1:5" s="250" customFormat="1" ht="13.5">
      <c r="A809" s="142">
        <v>100570</v>
      </c>
      <c r="B809" s="142" t="s">
        <v>26553</v>
      </c>
      <c r="C809" s="142" t="s">
        <v>7</v>
      </c>
      <c r="D809" s="301">
        <v>221.05</v>
      </c>
      <c r="E809" s="249"/>
    </row>
    <row r="810" spans="1:5" s="250" customFormat="1" ht="13.5">
      <c r="A810" s="142">
        <v>105700</v>
      </c>
      <c r="B810" s="142" t="s">
        <v>26554</v>
      </c>
      <c r="C810" s="142" t="s">
        <v>7</v>
      </c>
      <c r="D810" s="301">
        <v>216.94</v>
      </c>
      <c r="E810" s="249"/>
    </row>
    <row r="811" spans="1:5" s="250" customFormat="1" ht="13.5">
      <c r="A811" s="142">
        <v>105673</v>
      </c>
      <c r="B811" s="142" t="s">
        <v>26555</v>
      </c>
      <c r="C811" s="142" t="s">
        <v>7</v>
      </c>
      <c r="D811" s="301">
        <v>266.52</v>
      </c>
      <c r="E811" s="249"/>
    </row>
    <row r="812" spans="1:5" s="250" customFormat="1" ht="13.5">
      <c r="A812" s="142">
        <v>105679</v>
      </c>
      <c r="B812" s="142" t="s">
        <v>26556</v>
      </c>
      <c r="C812" s="142" t="s">
        <v>7</v>
      </c>
      <c r="D812" s="301">
        <v>262.68</v>
      </c>
      <c r="E812" s="249"/>
    </row>
    <row r="813" spans="1:5" s="250" customFormat="1" ht="13.5">
      <c r="A813" s="142">
        <v>105685</v>
      </c>
      <c r="B813" s="142" t="s">
        <v>26557</v>
      </c>
      <c r="C813" s="142" t="s">
        <v>7</v>
      </c>
      <c r="D813" s="301">
        <v>260.74</v>
      </c>
      <c r="E813" s="249"/>
    </row>
    <row r="814" spans="1:5" s="250" customFormat="1" ht="13.5">
      <c r="A814" s="142">
        <v>105692</v>
      </c>
      <c r="B814" s="142" t="s">
        <v>26558</v>
      </c>
      <c r="C814" s="142" t="s">
        <v>7</v>
      </c>
      <c r="D814" s="301">
        <v>257.27</v>
      </c>
      <c r="E814" s="249"/>
    </row>
    <row r="815" spans="1:5" s="250" customFormat="1" ht="13.5">
      <c r="A815" s="142">
        <v>100571</v>
      </c>
      <c r="B815" s="142" t="s">
        <v>26559</v>
      </c>
      <c r="C815" s="142" t="s">
        <v>7</v>
      </c>
      <c r="D815" s="301">
        <v>249.12</v>
      </c>
      <c r="E815" s="249"/>
    </row>
    <row r="816" spans="1:5" s="250" customFormat="1" ht="13.5">
      <c r="A816" s="142">
        <v>105701</v>
      </c>
      <c r="B816" s="142" t="s">
        <v>26560</v>
      </c>
      <c r="C816" s="142" t="s">
        <v>7</v>
      </c>
      <c r="D816" s="301">
        <v>245.01</v>
      </c>
      <c r="E816" s="249"/>
    </row>
    <row r="817" spans="1:5" s="250" customFormat="1" ht="13.5">
      <c r="A817" s="142">
        <v>105674</v>
      </c>
      <c r="B817" s="142" t="s">
        <v>26561</v>
      </c>
      <c r="C817" s="142" t="s">
        <v>7</v>
      </c>
      <c r="D817" s="301">
        <v>292.74</v>
      </c>
      <c r="E817" s="249"/>
    </row>
    <row r="818" spans="1:5" s="250" customFormat="1" ht="13.5">
      <c r="A818" s="142">
        <v>105680</v>
      </c>
      <c r="B818" s="142" t="s">
        <v>26562</v>
      </c>
      <c r="C818" s="142" t="s">
        <v>7</v>
      </c>
      <c r="D818" s="301">
        <v>288.89999999999998</v>
      </c>
      <c r="E818" s="249"/>
    </row>
    <row r="819" spans="1:5" s="250" customFormat="1" ht="13.5">
      <c r="A819" s="142">
        <v>105686</v>
      </c>
      <c r="B819" s="142" t="s">
        <v>26563</v>
      </c>
      <c r="C819" s="142" t="s">
        <v>7</v>
      </c>
      <c r="D819" s="301">
        <v>286.95999999999998</v>
      </c>
      <c r="E819" s="249"/>
    </row>
    <row r="820" spans="1:5" s="250" customFormat="1" ht="13.5">
      <c r="A820" s="142">
        <v>105718</v>
      </c>
      <c r="B820" s="142" t="s">
        <v>26564</v>
      </c>
      <c r="C820" s="142" t="s">
        <v>7</v>
      </c>
      <c r="D820" s="301">
        <v>139.87</v>
      </c>
      <c r="E820" s="249"/>
    </row>
    <row r="821" spans="1:5" s="250" customFormat="1" ht="13.5">
      <c r="A821" s="142">
        <v>100565</v>
      </c>
      <c r="B821" s="142" t="s">
        <v>26565</v>
      </c>
      <c r="C821" s="142" t="s">
        <v>7</v>
      </c>
      <c r="D821" s="301">
        <v>131.72999999999999</v>
      </c>
      <c r="E821" s="249"/>
    </row>
    <row r="822" spans="1:5" s="250" customFormat="1" ht="13.5">
      <c r="A822" s="142">
        <v>105581</v>
      </c>
      <c r="B822" s="142" t="s">
        <v>26566</v>
      </c>
      <c r="C822" s="142" t="s">
        <v>7</v>
      </c>
      <c r="D822" s="301">
        <v>127.62</v>
      </c>
      <c r="E822" s="249"/>
    </row>
    <row r="823" spans="1:5" s="250" customFormat="1" ht="13.5">
      <c r="A823" s="142">
        <v>105713</v>
      </c>
      <c r="B823" s="142" t="s">
        <v>26567</v>
      </c>
      <c r="C823" s="142" t="s">
        <v>7</v>
      </c>
      <c r="D823" s="301">
        <v>187.88</v>
      </c>
      <c r="E823" s="249"/>
    </row>
    <row r="824" spans="1:5" s="250" customFormat="1" ht="13.5">
      <c r="A824" s="142">
        <v>105714</v>
      </c>
      <c r="B824" s="142" t="s">
        <v>26568</v>
      </c>
      <c r="C824" s="142" t="s">
        <v>7</v>
      </c>
      <c r="D824" s="301">
        <v>184.04</v>
      </c>
      <c r="E824" s="249"/>
    </row>
    <row r="825" spans="1:5" s="250" customFormat="1" ht="13.5">
      <c r="A825" s="142">
        <v>105716</v>
      </c>
      <c r="B825" s="142" t="s">
        <v>26569</v>
      </c>
      <c r="C825" s="142" t="s">
        <v>7</v>
      </c>
      <c r="D825" s="301">
        <v>182.1</v>
      </c>
      <c r="E825" s="249"/>
    </row>
    <row r="826" spans="1:5" s="250" customFormat="1" ht="13.5">
      <c r="A826" s="142">
        <v>105624</v>
      </c>
      <c r="B826" s="142" t="s">
        <v>26570</v>
      </c>
      <c r="C826" s="142" t="s">
        <v>7</v>
      </c>
      <c r="D826" s="301">
        <v>117.69</v>
      </c>
      <c r="E826" s="249"/>
    </row>
    <row r="827" spans="1:5" s="250" customFormat="1" ht="13.5">
      <c r="A827" s="142">
        <v>96391</v>
      </c>
      <c r="B827" s="142" t="s">
        <v>26571</v>
      </c>
      <c r="C827" s="142" t="s">
        <v>7</v>
      </c>
      <c r="D827" s="301">
        <v>111.14</v>
      </c>
      <c r="E827" s="249"/>
    </row>
    <row r="828" spans="1:5" s="250" customFormat="1" ht="13.5">
      <c r="A828" s="142">
        <v>105632</v>
      </c>
      <c r="B828" s="142" t="s">
        <v>26572</v>
      </c>
      <c r="C828" s="142" t="s">
        <v>7</v>
      </c>
      <c r="D828" s="301">
        <v>110.08</v>
      </c>
      <c r="E828" s="249"/>
    </row>
    <row r="829" spans="1:5" s="250" customFormat="1" ht="13.5">
      <c r="A829" s="142">
        <v>105601</v>
      </c>
      <c r="B829" s="142" t="s">
        <v>26573</v>
      </c>
      <c r="C829" s="142" t="s">
        <v>7</v>
      </c>
      <c r="D829" s="301">
        <v>110.46</v>
      </c>
      <c r="E829" s="249"/>
    </row>
    <row r="830" spans="1:5" s="250" customFormat="1" ht="13.5">
      <c r="A830" s="142">
        <v>105609</v>
      </c>
      <c r="B830" s="142" t="s">
        <v>26574</v>
      </c>
      <c r="C830" s="142" t="s">
        <v>7</v>
      </c>
      <c r="D830" s="301">
        <v>107.96</v>
      </c>
      <c r="E830" s="249"/>
    </row>
    <row r="831" spans="1:5" s="250" customFormat="1" ht="13.5">
      <c r="A831" s="142">
        <v>105617</v>
      </c>
      <c r="B831" s="142" t="s">
        <v>26575</v>
      </c>
      <c r="C831" s="142" t="s">
        <v>7</v>
      </c>
      <c r="D831" s="301">
        <v>106.15</v>
      </c>
      <c r="E831" s="249"/>
    </row>
    <row r="832" spans="1:5" s="250" customFormat="1" ht="13.5">
      <c r="A832" s="142">
        <v>105625</v>
      </c>
      <c r="B832" s="142" t="s">
        <v>26576</v>
      </c>
      <c r="C832" s="142" t="s">
        <v>7</v>
      </c>
      <c r="D832" s="301">
        <v>147.84</v>
      </c>
      <c r="E832" s="249"/>
    </row>
    <row r="833" spans="1:5" s="250" customFormat="1" ht="13.5">
      <c r="A833" s="142">
        <v>96392</v>
      </c>
      <c r="B833" s="142" t="s">
        <v>26577</v>
      </c>
      <c r="C833" s="142" t="s">
        <v>7</v>
      </c>
      <c r="D833" s="301">
        <v>141.29</v>
      </c>
      <c r="E833" s="249"/>
    </row>
    <row r="834" spans="1:5" s="250" customFormat="1" ht="13.5">
      <c r="A834" s="142">
        <v>105633</v>
      </c>
      <c r="B834" s="142" t="s">
        <v>26578</v>
      </c>
      <c r="C834" s="142" t="s">
        <v>7</v>
      </c>
      <c r="D834" s="301">
        <v>140.22999999999999</v>
      </c>
      <c r="E834" s="249"/>
    </row>
    <row r="835" spans="1:5" s="250" customFormat="1" ht="13.5">
      <c r="A835" s="142">
        <v>105602</v>
      </c>
      <c r="B835" s="142" t="s">
        <v>26579</v>
      </c>
      <c r="C835" s="142" t="s">
        <v>7</v>
      </c>
      <c r="D835" s="301">
        <v>139.84</v>
      </c>
      <c r="E835" s="249"/>
    </row>
    <row r="836" spans="1:5" s="250" customFormat="1" ht="13.5">
      <c r="A836" s="142">
        <v>105610</v>
      </c>
      <c r="B836" s="142" t="s">
        <v>26580</v>
      </c>
      <c r="C836" s="142" t="s">
        <v>7</v>
      </c>
      <c r="D836" s="301">
        <v>137.34</v>
      </c>
      <c r="E836" s="249"/>
    </row>
    <row r="837" spans="1:5" s="250" customFormat="1" ht="13.5">
      <c r="A837" s="142">
        <v>105618</v>
      </c>
      <c r="B837" s="142" t="s">
        <v>26581</v>
      </c>
      <c r="C837" s="142" t="s">
        <v>7</v>
      </c>
      <c r="D837" s="301">
        <v>135.53</v>
      </c>
      <c r="E837" s="249"/>
    </row>
    <row r="838" spans="1:5" s="250" customFormat="1" ht="13.5">
      <c r="A838" s="142">
        <v>105571</v>
      </c>
      <c r="B838" s="142" t="s">
        <v>26582</v>
      </c>
      <c r="C838" s="142" t="s">
        <v>7</v>
      </c>
      <c r="D838" s="301">
        <v>55.75</v>
      </c>
      <c r="E838" s="249"/>
    </row>
    <row r="839" spans="1:5" s="250" customFormat="1" ht="13.5">
      <c r="A839" s="142">
        <v>96389</v>
      </c>
      <c r="B839" s="142" t="s">
        <v>26583</v>
      </c>
      <c r="C839" s="142" t="s">
        <v>7</v>
      </c>
      <c r="D839" s="301">
        <v>49.2</v>
      </c>
      <c r="E839" s="249"/>
    </row>
    <row r="840" spans="1:5" s="250" customFormat="1" ht="13.5">
      <c r="A840" s="142">
        <v>105575</v>
      </c>
      <c r="B840" s="142" t="s">
        <v>26584</v>
      </c>
      <c r="C840" s="142" t="s">
        <v>7</v>
      </c>
      <c r="D840" s="301">
        <v>48.14</v>
      </c>
      <c r="E840" s="249"/>
    </row>
    <row r="841" spans="1:5" s="250" customFormat="1" ht="13.5">
      <c r="A841" s="142">
        <v>105599</v>
      </c>
      <c r="B841" s="142" t="s">
        <v>26585</v>
      </c>
      <c r="C841" s="142" t="s">
        <v>7</v>
      </c>
      <c r="D841" s="301">
        <v>51.71</v>
      </c>
      <c r="E841" s="249"/>
    </row>
    <row r="842" spans="1:5" s="250" customFormat="1" ht="13.5">
      <c r="A842" s="142">
        <v>105607</v>
      </c>
      <c r="B842" s="142" t="s">
        <v>26586</v>
      </c>
      <c r="C842" s="142" t="s">
        <v>7</v>
      </c>
      <c r="D842" s="301">
        <v>49.21</v>
      </c>
      <c r="E842" s="249"/>
    </row>
    <row r="843" spans="1:5" s="250" customFormat="1" ht="13.5">
      <c r="A843" s="142">
        <v>105615</v>
      </c>
      <c r="B843" s="142" t="s">
        <v>26587</v>
      </c>
      <c r="C843" s="142" t="s">
        <v>7</v>
      </c>
      <c r="D843" s="301">
        <v>47.4</v>
      </c>
      <c r="E843" s="249"/>
    </row>
    <row r="844" spans="1:5" s="250" customFormat="1" ht="13.5">
      <c r="A844" s="142">
        <v>105623</v>
      </c>
      <c r="B844" s="142" t="s">
        <v>26588</v>
      </c>
      <c r="C844" s="142" t="s">
        <v>7</v>
      </c>
      <c r="D844" s="301">
        <v>87.14</v>
      </c>
      <c r="E844" s="249"/>
    </row>
    <row r="845" spans="1:5" s="250" customFormat="1" ht="13.5">
      <c r="A845" s="142">
        <v>96390</v>
      </c>
      <c r="B845" s="142" t="s">
        <v>26589</v>
      </c>
      <c r="C845" s="142" t="s">
        <v>7</v>
      </c>
      <c r="D845" s="301">
        <v>80.59</v>
      </c>
      <c r="E845" s="249"/>
    </row>
    <row r="846" spans="1:5" s="250" customFormat="1" ht="13.5">
      <c r="A846" s="142">
        <v>105631</v>
      </c>
      <c r="B846" s="142" t="s">
        <v>26590</v>
      </c>
      <c r="C846" s="142" t="s">
        <v>7</v>
      </c>
      <c r="D846" s="301">
        <v>79.53</v>
      </c>
      <c r="E846" s="249"/>
    </row>
    <row r="847" spans="1:5" s="250" customFormat="1" ht="13.5">
      <c r="A847" s="142">
        <v>105600</v>
      </c>
      <c r="B847" s="142" t="s">
        <v>26591</v>
      </c>
      <c r="C847" s="142" t="s">
        <v>7</v>
      </c>
      <c r="D847" s="301">
        <v>81.09</v>
      </c>
      <c r="E847" s="249"/>
    </row>
    <row r="848" spans="1:5" s="250" customFormat="1" ht="13.5">
      <c r="A848" s="142">
        <v>105608</v>
      </c>
      <c r="B848" s="142" t="s">
        <v>26592</v>
      </c>
      <c r="C848" s="142" t="s">
        <v>7</v>
      </c>
      <c r="D848" s="301">
        <v>78.59</v>
      </c>
      <c r="E848" s="249"/>
    </row>
    <row r="849" spans="1:5" s="250" customFormat="1" ht="13.5">
      <c r="A849" s="142">
        <v>105616</v>
      </c>
      <c r="B849" s="142" t="s">
        <v>26593</v>
      </c>
      <c r="C849" s="142" t="s">
        <v>7</v>
      </c>
      <c r="D849" s="301">
        <v>76.78</v>
      </c>
      <c r="E849" s="249"/>
    </row>
    <row r="850" spans="1:5" s="250" customFormat="1" ht="13.5">
      <c r="A850" s="142">
        <v>105585</v>
      </c>
      <c r="B850" s="142" t="s">
        <v>26594</v>
      </c>
      <c r="C850" s="142" t="s">
        <v>7</v>
      </c>
      <c r="D850" s="301">
        <v>169.79</v>
      </c>
      <c r="E850" s="249"/>
    </row>
    <row r="851" spans="1:5" s="250" customFormat="1" ht="13.5">
      <c r="A851" s="142">
        <v>100572</v>
      </c>
      <c r="B851" s="142" t="s">
        <v>26595</v>
      </c>
      <c r="C851" s="142" t="s">
        <v>7</v>
      </c>
      <c r="D851" s="301">
        <v>158.62</v>
      </c>
      <c r="E851" s="249"/>
    </row>
    <row r="852" spans="1:5" s="250" customFormat="1" ht="13.5">
      <c r="A852" s="142">
        <v>105588</v>
      </c>
      <c r="B852" s="142" t="s">
        <v>26596</v>
      </c>
      <c r="C852" s="142" t="s">
        <v>7</v>
      </c>
      <c r="D852" s="301">
        <v>157.49</v>
      </c>
      <c r="E852" s="249"/>
    </row>
    <row r="853" spans="1:5" s="250" customFormat="1" ht="13.5">
      <c r="A853" s="142">
        <v>105583</v>
      </c>
      <c r="B853" s="142" t="s">
        <v>26597</v>
      </c>
      <c r="C853" s="142" t="s">
        <v>7</v>
      </c>
      <c r="D853" s="301">
        <v>226.22</v>
      </c>
      <c r="E853" s="249"/>
    </row>
    <row r="854" spans="1:5" s="250" customFormat="1" ht="13.5">
      <c r="A854" s="142">
        <v>105719</v>
      </c>
      <c r="B854" s="142" t="s">
        <v>26598</v>
      </c>
      <c r="C854" s="142" t="s">
        <v>7</v>
      </c>
      <c r="D854" s="301">
        <v>220.16</v>
      </c>
      <c r="E854" s="249"/>
    </row>
    <row r="855" spans="1:5" s="250" customFormat="1" ht="13.5">
      <c r="A855" s="142">
        <v>105721</v>
      </c>
      <c r="B855" s="142" t="s">
        <v>26599</v>
      </c>
      <c r="C855" s="142" t="s">
        <v>7</v>
      </c>
      <c r="D855" s="301">
        <v>220.41</v>
      </c>
      <c r="E855" s="249"/>
    </row>
    <row r="856" spans="1:5" s="250" customFormat="1" ht="13.5">
      <c r="A856" s="142">
        <v>105592</v>
      </c>
      <c r="B856" s="142" t="s">
        <v>26600</v>
      </c>
      <c r="C856" s="142" t="s">
        <v>7</v>
      </c>
      <c r="D856" s="301">
        <v>148.99</v>
      </c>
      <c r="E856" s="249"/>
    </row>
    <row r="857" spans="1:5" s="250" customFormat="1" ht="13.5">
      <c r="A857" s="142">
        <v>100573</v>
      </c>
      <c r="B857" s="142" t="s">
        <v>26601</v>
      </c>
      <c r="C857" s="142" t="s">
        <v>7</v>
      </c>
      <c r="D857" s="301">
        <v>137.82</v>
      </c>
      <c r="E857" s="249"/>
    </row>
    <row r="858" spans="1:5" s="250" customFormat="1" ht="13.5">
      <c r="A858" s="142">
        <v>105595</v>
      </c>
      <c r="B858" s="142" t="s">
        <v>26602</v>
      </c>
      <c r="C858" s="142" t="s">
        <v>7</v>
      </c>
      <c r="D858" s="301">
        <v>136.69</v>
      </c>
      <c r="E858" s="249"/>
    </row>
    <row r="859" spans="1:5" s="250" customFormat="1" ht="13.5">
      <c r="A859" s="142">
        <v>105590</v>
      </c>
      <c r="B859" s="142" t="s">
        <v>26603</v>
      </c>
      <c r="C859" s="142" t="s">
        <v>7</v>
      </c>
      <c r="D859" s="301">
        <v>194.59</v>
      </c>
      <c r="E859" s="249"/>
    </row>
    <row r="860" spans="1:5" s="250" customFormat="1" ht="13.5">
      <c r="A860" s="142">
        <v>105723</v>
      </c>
      <c r="B860" s="142" t="s">
        <v>26604</v>
      </c>
      <c r="C860" s="142" t="s">
        <v>7</v>
      </c>
      <c r="D860" s="301">
        <v>188.53</v>
      </c>
      <c r="E860" s="249"/>
    </row>
    <row r="861" spans="1:5" s="250" customFormat="1" ht="13.5">
      <c r="A861" s="142">
        <v>105725</v>
      </c>
      <c r="B861" s="142" t="s">
        <v>26605</v>
      </c>
      <c r="C861" s="142" t="s">
        <v>7</v>
      </c>
      <c r="D861" s="301">
        <v>188.78</v>
      </c>
      <c r="E861" s="249"/>
    </row>
    <row r="862" spans="1:5" s="250" customFormat="1" ht="13.5">
      <c r="A862" s="142">
        <v>105566</v>
      </c>
      <c r="B862" s="142" t="s">
        <v>26606</v>
      </c>
      <c r="C862" s="142" t="s">
        <v>7</v>
      </c>
      <c r="D862" s="301">
        <v>12.6</v>
      </c>
      <c r="E862" s="249"/>
    </row>
    <row r="863" spans="1:5" s="250" customFormat="1" ht="13.5">
      <c r="A863" s="142">
        <v>96388</v>
      </c>
      <c r="B863" s="142" t="s">
        <v>26607</v>
      </c>
      <c r="C863" s="142" t="s">
        <v>7</v>
      </c>
      <c r="D863" s="301">
        <v>10.11</v>
      </c>
      <c r="E863" s="249"/>
    </row>
    <row r="864" spans="1:5" s="250" customFormat="1" ht="13.5">
      <c r="A864" s="142">
        <v>105569</v>
      </c>
      <c r="B864" s="142" t="s">
        <v>26608</v>
      </c>
      <c r="C864" s="142" t="s">
        <v>7</v>
      </c>
      <c r="D864" s="301">
        <v>8.3800000000000008</v>
      </c>
      <c r="E864" s="249"/>
    </row>
    <row r="865" spans="1:5" s="250" customFormat="1" ht="13.5">
      <c r="A865" s="142">
        <v>101767</v>
      </c>
      <c r="B865" s="142" t="s">
        <v>26609</v>
      </c>
      <c r="C865" s="142" t="s">
        <v>7</v>
      </c>
      <c r="D865" s="301">
        <v>34.21</v>
      </c>
      <c r="E865" s="249"/>
    </row>
    <row r="866" spans="1:5" s="250" customFormat="1" ht="13.5">
      <c r="A866" s="142">
        <v>101768</v>
      </c>
      <c r="B866" s="142" t="s">
        <v>26610</v>
      </c>
      <c r="C866" s="142" t="s">
        <v>7</v>
      </c>
      <c r="D866" s="301">
        <v>29.14</v>
      </c>
      <c r="E866" s="249"/>
    </row>
    <row r="867" spans="1:5" s="250" customFormat="1" ht="13.5">
      <c r="A867" s="142">
        <v>100574</v>
      </c>
      <c r="B867" s="142" t="s">
        <v>26611</v>
      </c>
      <c r="C867" s="142" t="s">
        <v>7</v>
      </c>
      <c r="D867" s="301">
        <v>1.66</v>
      </c>
      <c r="E867" s="249"/>
    </row>
    <row r="868" spans="1:5" s="250" customFormat="1" ht="13.5">
      <c r="A868" s="142">
        <v>102470</v>
      </c>
      <c r="B868" s="142" t="s">
        <v>26612</v>
      </c>
      <c r="C868" s="142" t="s">
        <v>4</v>
      </c>
      <c r="D868" s="301">
        <v>0</v>
      </c>
      <c r="E868" s="249"/>
    </row>
    <row r="869" spans="1:5" s="250" customFormat="1" ht="13.5">
      <c r="A869" s="142">
        <v>105756</v>
      </c>
      <c r="B869" s="142" t="s">
        <v>26613</v>
      </c>
      <c r="C869" s="142" t="s">
        <v>4</v>
      </c>
      <c r="D869" s="301">
        <v>0</v>
      </c>
      <c r="E869" s="249"/>
    </row>
    <row r="870" spans="1:5" s="250" customFormat="1" ht="13.5">
      <c r="A870" s="142">
        <v>104375</v>
      </c>
      <c r="B870" s="142" t="s">
        <v>26614</v>
      </c>
      <c r="C870" s="142" t="s">
        <v>4</v>
      </c>
      <c r="D870" s="301">
        <v>0</v>
      </c>
      <c r="E870" s="249"/>
    </row>
    <row r="871" spans="1:5" s="250" customFormat="1" ht="13.5">
      <c r="A871" s="142">
        <v>105757</v>
      </c>
      <c r="B871" s="142" t="s">
        <v>26615</v>
      </c>
      <c r="C871" s="142" t="s">
        <v>4</v>
      </c>
      <c r="D871" s="301">
        <v>0</v>
      </c>
      <c r="E871" s="249"/>
    </row>
    <row r="872" spans="1:5" s="250" customFormat="1" ht="13.5">
      <c r="A872" s="142">
        <v>105562</v>
      </c>
      <c r="B872" s="142" t="s">
        <v>26616</v>
      </c>
      <c r="C872" s="142" t="s">
        <v>7</v>
      </c>
      <c r="D872" s="301">
        <v>9.36</v>
      </c>
      <c r="E872" s="249"/>
    </row>
    <row r="873" spans="1:5" s="250" customFormat="1" ht="13.5">
      <c r="A873" s="142">
        <v>105563</v>
      </c>
      <c r="B873" s="142" t="s">
        <v>26617</v>
      </c>
      <c r="C873" s="142" t="s">
        <v>7</v>
      </c>
      <c r="D873" s="301">
        <v>7.56</v>
      </c>
      <c r="E873" s="249"/>
    </row>
    <row r="874" spans="1:5" s="250" customFormat="1" ht="13.5">
      <c r="A874" s="142">
        <v>105565</v>
      </c>
      <c r="B874" s="142" t="s">
        <v>26618</v>
      </c>
      <c r="C874" s="142" t="s">
        <v>7</v>
      </c>
      <c r="D874" s="301">
        <v>7.01</v>
      </c>
      <c r="E874" s="249"/>
    </row>
    <row r="875" spans="1:5" s="250" customFormat="1" ht="13.5">
      <c r="A875" s="142">
        <v>105557</v>
      </c>
      <c r="B875" s="142" t="s">
        <v>26619</v>
      </c>
      <c r="C875" s="142" t="s">
        <v>7</v>
      </c>
      <c r="D875" s="301">
        <v>18.02</v>
      </c>
      <c r="E875" s="249"/>
    </row>
    <row r="876" spans="1:5" s="250" customFormat="1" ht="13.5">
      <c r="A876" s="142">
        <v>105558</v>
      </c>
      <c r="B876" s="142" t="s">
        <v>26620</v>
      </c>
      <c r="C876" s="142" t="s">
        <v>7</v>
      </c>
      <c r="D876" s="301">
        <v>15.53</v>
      </c>
      <c r="E876" s="249"/>
    </row>
    <row r="877" spans="1:5" s="250" customFormat="1" ht="13.5">
      <c r="A877" s="142">
        <v>105560</v>
      </c>
      <c r="B877" s="142" t="s">
        <v>26621</v>
      </c>
      <c r="C877" s="142" t="s">
        <v>7</v>
      </c>
      <c r="D877" s="301">
        <v>14.17</v>
      </c>
      <c r="E877" s="249"/>
    </row>
    <row r="878" spans="1:5" s="250" customFormat="1" ht="13.5">
      <c r="A878" s="142">
        <v>96386</v>
      </c>
      <c r="B878" s="142" t="s">
        <v>26622</v>
      </c>
      <c r="C878" s="142" t="s">
        <v>7</v>
      </c>
      <c r="D878" s="301">
        <v>7.49</v>
      </c>
      <c r="E878" s="249"/>
    </row>
    <row r="879" spans="1:5" s="250" customFormat="1" ht="13.5">
      <c r="A879" s="142">
        <v>105564</v>
      </c>
      <c r="B879" s="142" t="s">
        <v>26623</v>
      </c>
      <c r="C879" s="142" t="s">
        <v>7</v>
      </c>
      <c r="D879" s="301">
        <v>6.97</v>
      </c>
      <c r="E879" s="249"/>
    </row>
    <row r="880" spans="1:5" s="250" customFormat="1" ht="13.5">
      <c r="A880" s="142">
        <v>105561</v>
      </c>
      <c r="B880" s="142" t="s">
        <v>26624</v>
      </c>
      <c r="C880" s="142" t="s">
        <v>7</v>
      </c>
      <c r="D880" s="301">
        <v>9.18</v>
      </c>
      <c r="E880" s="249"/>
    </row>
    <row r="881" spans="1:5" s="250" customFormat="1" ht="13.5">
      <c r="A881" s="142">
        <v>96385</v>
      </c>
      <c r="B881" s="142" t="s">
        <v>26625</v>
      </c>
      <c r="C881" s="142" t="s">
        <v>7</v>
      </c>
      <c r="D881" s="301">
        <v>14.02</v>
      </c>
      <c r="E881" s="249"/>
    </row>
    <row r="882" spans="1:5" s="250" customFormat="1" ht="13.5">
      <c r="A882" s="142">
        <v>105556</v>
      </c>
      <c r="B882" s="142" t="s">
        <v>26626</v>
      </c>
      <c r="C882" s="142" t="s">
        <v>7</v>
      </c>
      <c r="D882" s="301">
        <v>15.76</v>
      </c>
      <c r="E882" s="249"/>
    </row>
    <row r="883" spans="1:5" s="250" customFormat="1" ht="13.5">
      <c r="A883" s="142">
        <v>105559</v>
      </c>
      <c r="B883" s="142" t="s">
        <v>26627</v>
      </c>
      <c r="C883" s="142" t="s">
        <v>7</v>
      </c>
      <c r="D883" s="301">
        <v>11.92</v>
      </c>
      <c r="E883" s="249"/>
    </row>
    <row r="884" spans="1:5" s="250" customFormat="1" ht="13.5">
      <c r="A884" s="142">
        <v>105733</v>
      </c>
      <c r="B884" s="142" t="s">
        <v>26628</v>
      </c>
      <c r="C884" s="142" t="s">
        <v>7</v>
      </c>
      <c r="D884" s="301">
        <v>328.45</v>
      </c>
      <c r="E884" s="249"/>
    </row>
    <row r="885" spans="1:5" s="250" customFormat="1" ht="13.5">
      <c r="A885" s="142">
        <v>105734</v>
      </c>
      <c r="B885" s="142" t="s">
        <v>26629</v>
      </c>
      <c r="C885" s="142" t="s">
        <v>7</v>
      </c>
      <c r="D885" s="301">
        <v>321.58</v>
      </c>
      <c r="E885" s="249"/>
    </row>
    <row r="886" spans="1:5" s="250" customFormat="1" ht="13.5">
      <c r="A886" s="142">
        <v>105736</v>
      </c>
      <c r="B886" s="142" t="s">
        <v>26630</v>
      </c>
      <c r="C886" s="142" t="s">
        <v>7</v>
      </c>
      <c r="D886" s="301">
        <v>318.11</v>
      </c>
      <c r="E886" s="249"/>
    </row>
    <row r="887" spans="1:5" s="250" customFormat="1" ht="13.5">
      <c r="A887" s="142">
        <v>105728</v>
      </c>
      <c r="B887" s="142" t="s">
        <v>26631</v>
      </c>
      <c r="C887" s="142" t="s">
        <v>7</v>
      </c>
      <c r="D887" s="301">
        <v>266.92</v>
      </c>
      <c r="E887" s="249"/>
    </row>
    <row r="888" spans="1:5" s="250" customFormat="1" ht="13.5">
      <c r="A888" s="142">
        <v>105729</v>
      </c>
      <c r="B888" s="142" t="s">
        <v>26632</v>
      </c>
      <c r="C888" s="142" t="s">
        <v>7</v>
      </c>
      <c r="D888" s="301">
        <v>261.64</v>
      </c>
      <c r="E888" s="249"/>
    </row>
    <row r="889" spans="1:5" s="250" customFormat="1" ht="13.5">
      <c r="A889" s="142">
        <v>105731</v>
      </c>
      <c r="B889" s="142" t="s">
        <v>26633</v>
      </c>
      <c r="C889" s="142" t="s">
        <v>7</v>
      </c>
      <c r="D889" s="301">
        <v>258.99</v>
      </c>
      <c r="E889" s="249"/>
    </row>
    <row r="890" spans="1:5" s="250" customFormat="1" ht="13.5">
      <c r="A890" s="142">
        <v>105738</v>
      </c>
      <c r="B890" s="142" t="s">
        <v>26634</v>
      </c>
      <c r="C890" s="142" t="s">
        <v>7</v>
      </c>
      <c r="D890" s="301">
        <v>406.18</v>
      </c>
      <c r="E890" s="249"/>
    </row>
    <row r="891" spans="1:5" s="250" customFormat="1" ht="13.5">
      <c r="A891" s="142">
        <v>105739</v>
      </c>
      <c r="B891" s="142" t="s">
        <v>26635</v>
      </c>
      <c r="C891" s="142" t="s">
        <v>7</v>
      </c>
      <c r="D891" s="301">
        <v>401.01</v>
      </c>
      <c r="E891" s="249"/>
    </row>
    <row r="892" spans="1:5" s="250" customFormat="1" ht="13.5">
      <c r="A892" s="142">
        <v>105741</v>
      </c>
      <c r="B892" s="142" t="s">
        <v>26636</v>
      </c>
      <c r="C892" s="142" t="s">
        <v>7</v>
      </c>
      <c r="D892" s="301">
        <v>398.32</v>
      </c>
      <c r="E892" s="249"/>
    </row>
    <row r="893" spans="1:5" s="250" customFormat="1" ht="13.5">
      <c r="A893" s="142">
        <v>105750</v>
      </c>
      <c r="B893" s="142" t="s">
        <v>26637</v>
      </c>
      <c r="C893" s="142" t="s">
        <v>7</v>
      </c>
      <c r="D893" s="301">
        <v>242.68</v>
      </c>
      <c r="E893" s="249"/>
    </row>
    <row r="894" spans="1:5" s="250" customFormat="1" ht="13.5">
      <c r="A894" s="142">
        <v>105751</v>
      </c>
      <c r="B894" s="142" t="s">
        <v>26638</v>
      </c>
      <c r="C894" s="142" t="s">
        <v>7</v>
      </c>
      <c r="D894" s="301">
        <v>239.99</v>
      </c>
      <c r="E894" s="249"/>
    </row>
    <row r="895" spans="1:5" s="250" customFormat="1" ht="13.5">
      <c r="A895" s="142">
        <v>105753</v>
      </c>
      <c r="B895" s="142" t="s">
        <v>26639</v>
      </c>
      <c r="C895" s="142" t="s">
        <v>7</v>
      </c>
      <c r="D895" s="301">
        <v>237.55</v>
      </c>
      <c r="E895" s="249"/>
    </row>
    <row r="896" spans="1:5" s="250" customFormat="1" ht="13.5">
      <c r="A896" s="142">
        <v>105755</v>
      </c>
      <c r="B896" s="142" t="s">
        <v>26640</v>
      </c>
      <c r="C896" s="142" t="s">
        <v>7</v>
      </c>
      <c r="D896" s="301">
        <v>235.19</v>
      </c>
      <c r="E896" s="249"/>
    </row>
    <row r="897" spans="1:5" s="250" customFormat="1" ht="13.5">
      <c r="A897" s="142">
        <v>105743</v>
      </c>
      <c r="B897" s="142" t="s">
        <v>26641</v>
      </c>
      <c r="C897" s="142" t="s">
        <v>7</v>
      </c>
      <c r="D897" s="301">
        <v>184.72</v>
      </c>
      <c r="E897" s="249"/>
    </row>
    <row r="898" spans="1:5" s="250" customFormat="1" ht="13.5">
      <c r="A898" s="142">
        <v>105744</v>
      </c>
      <c r="B898" s="142" t="s">
        <v>26642</v>
      </c>
      <c r="C898" s="142" t="s">
        <v>7</v>
      </c>
      <c r="D898" s="301">
        <v>182.19</v>
      </c>
      <c r="E898" s="249"/>
    </row>
    <row r="899" spans="1:5" s="250" customFormat="1" ht="13.5">
      <c r="A899" s="142">
        <v>105746</v>
      </c>
      <c r="B899" s="142" t="s">
        <v>26643</v>
      </c>
      <c r="C899" s="142" t="s">
        <v>7</v>
      </c>
      <c r="D899" s="301">
        <v>179.67</v>
      </c>
      <c r="E899" s="249"/>
    </row>
    <row r="900" spans="1:5" s="250" customFormat="1" ht="13.5">
      <c r="A900" s="142">
        <v>105748</v>
      </c>
      <c r="B900" s="142" t="s">
        <v>26644</v>
      </c>
      <c r="C900" s="142" t="s">
        <v>7</v>
      </c>
      <c r="D900" s="301">
        <v>177.13</v>
      </c>
      <c r="E900" s="249"/>
    </row>
    <row r="901" spans="1:5" s="250" customFormat="1" ht="13.5">
      <c r="A901" s="142">
        <v>105660</v>
      </c>
      <c r="B901" s="142" t="s">
        <v>26645</v>
      </c>
      <c r="C901" s="142" t="s">
        <v>7</v>
      </c>
      <c r="D901" s="301">
        <v>234.41</v>
      </c>
      <c r="E901" s="249"/>
    </row>
    <row r="902" spans="1:5" s="250" customFormat="1" ht="13.5">
      <c r="A902" s="142">
        <v>105663</v>
      </c>
      <c r="B902" s="142" t="s">
        <v>26646</v>
      </c>
      <c r="C902" s="142" t="s">
        <v>7</v>
      </c>
      <c r="D902" s="301">
        <v>222.97</v>
      </c>
      <c r="E902" s="249"/>
    </row>
    <row r="903" spans="1:5" s="250" customFormat="1" ht="13.5">
      <c r="A903" s="142">
        <v>105669</v>
      </c>
      <c r="B903" s="142" t="s">
        <v>26647</v>
      </c>
      <c r="C903" s="142" t="s">
        <v>7</v>
      </c>
      <c r="D903" s="301">
        <v>217.26</v>
      </c>
      <c r="E903" s="249"/>
    </row>
    <row r="904" spans="1:5" s="250" customFormat="1" ht="13.5">
      <c r="A904" s="142">
        <v>105642</v>
      </c>
      <c r="B904" s="142" t="s">
        <v>26648</v>
      </c>
      <c r="C904" s="142" t="s">
        <v>7</v>
      </c>
      <c r="D904" s="301">
        <v>277.81</v>
      </c>
      <c r="E904" s="249"/>
    </row>
    <row r="905" spans="1:5" s="250" customFormat="1" ht="13.5">
      <c r="A905" s="142">
        <v>105648</v>
      </c>
      <c r="B905" s="142" t="s">
        <v>26649</v>
      </c>
      <c r="C905" s="142" t="s">
        <v>7</v>
      </c>
      <c r="D905" s="301">
        <v>272.52999999999997</v>
      </c>
      <c r="E905" s="249"/>
    </row>
    <row r="906" spans="1:5" s="250" customFormat="1" ht="13.5">
      <c r="A906" s="142">
        <v>105654</v>
      </c>
      <c r="B906" s="142" t="s">
        <v>26650</v>
      </c>
      <c r="C906" s="142" t="s">
        <v>7</v>
      </c>
      <c r="D906" s="301">
        <v>269.88</v>
      </c>
      <c r="E906" s="249"/>
    </row>
    <row r="907" spans="1:5" s="250" customFormat="1" ht="13.5">
      <c r="A907" s="142">
        <v>105661</v>
      </c>
      <c r="B907" s="142" t="s">
        <v>26651</v>
      </c>
      <c r="C907" s="142" t="s">
        <v>7</v>
      </c>
      <c r="D907" s="301">
        <v>262.47000000000003</v>
      </c>
      <c r="E907" s="249"/>
    </row>
    <row r="908" spans="1:5" s="250" customFormat="1" ht="13.5">
      <c r="A908" s="142">
        <v>105664</v>
      </c>
      <c r="B908" s="142" t="s">
        <v>26652</v>
      </c>
      <c r="C908" s="142" t="s">
        <v>7</v>
      </c>
      <c r="D908" s="301">
        <v>251.03</v>
      </c>
      <c r="E908" s="249"/>
    </row>
    <row r="909" spans="1:5" s="250" customFormat="1" ht="13.5">
      <c r="A909" s="142">
        <v>105670</v>
      </c>
      <c r="B909" s="142" t="s">
        <v>26653</v>
      </c>
      <c r="C909" s="142" t="s">
        <v>7</v>
      </c>
      <c r="D909" s="301">
        <v>245.32</v>
      </c>
      <c r="E909" s="249"/>
    </row>
    <row r="910" spans="1:5" s="250" customFormat="1" ht="13.5">
      <c r="A910" s="142">
        <v>105643</v>
      </c>
      <c r="B910" s="142" t="s">
        <v>26654</v>
      </c>
      <c r="C910" s="142" t="s">
        <v>7</v>
      </c>
      <c r="D910" s="301">
        <v>303.39999999999998</v>
      </c>
      <c r="E910" s="249"/>
    </row>
    <row r="911" spans="1:5" s="250" customFormat="1" ht="13.5">
      <c r="A911" s="142">
        <v>105649</v>
      </c>
      <c r="B911" s="142" t="s">
        <v>26655</v>
      </c>
      <c r="C911" s="142" t="s">
        <v>7</v>
      </c>
      <c r="D911" s="301">
        <v>298.12</v>
      </c>
      <c r="E911" s="249"/>
    </row>
    <row r="912" spans="1:5" s="250" customFormat="1" ht="13.5">
      <c r="A912" s="142">
        <v>105655</v>
      </c>
      <c r="B912" s="142" t="s">
        <v>26656</v>
      </c>
      <c r="C912" s="142" t="s">
        <v>7</v>
      </c>
      <c r="D912" s="301">
        <v>295.47000000000003</v>
      </c>
      <c r="E912" s="249"/>
    </row>
    <row r="913" spans="1:5" s="250" customFormat="1" ht="13.5">
      <c r="A913" s="142">
        <v>105662</v>
      </c>
      <c r="B913" s="142" t="s">
        <v>26657</v>
      </c>
      <c r="C913" s="142" t="s">
        <v>7</v>
      </c>
      <c r="D913" s="301">
        <v>290.12</v>
      </c>
      <c r="E913" s="249"/>
    </row>
    <row r="914" spans="1:5" s="250" customFormat="1" ht="13.5">
      <c r="A914" s="142">
        <v>105665</v>
      </c>
      <c r="B914" s="142" t="s">
        <v>26658</v>
      </c>
      <c r="C914" s="142" t="s">
        <v>7</v>
      </c>
      <c r="D914" s="301">
        <v>278.68</v>
      </c>
      <c r="E914" s="249"/>
    </row>
    <row r="915" spans="1:5" s="250" customFormat="1" ht="13.5">
      <c r="A915" s="142">
        <v>105671</v>
      </c>
      <c r="B915" s="142" t="s">
        <v>26659</v>
      </c>
      <c r="C915" s="142" t="s">
        <v>7</v>
      </c>
      <c r="D915" s="301">
        <v>272.97000000000003</v>
      </c>
      <c r="E915" s="249"/>
    </row>
    <row r="916" spans="1:5" s="250" customFormat="1" ht="13.5">
      <c r="A916" s="142">
        <v>105644</v>
      </c>
      <c r="B916" s="142" t="s">
        <v>26660</v>
      </c>
      <c r="C916" s="142" t="s">
        <v>7</v>
      </c>
      <c r="D916" s="301">
        <v>328.98</v>
      </c>
      <c r="E916" s="249"/>
    </row>
    <row r="917" spans="1:5" s="250" customFormat="1" ht="13.5">
      <c r="A917" s="142">
        <v>105650</v>
      </c>
      <c r="B917" s="142" t="s">
        <v>26661</v>
      </c>
      <c r="C917" s="142" t="s">
        <v>7</v>
      </c>
      <c r="D917" s="301">
        <v>323.7</v>
      </c>
      <c r="E917" s="249"/>
    </row>
    <row r="918" spans="1:5" s="250" customFormat="1" ht="13.5">
      <c r="A918" s="142">
        <v>105656</v>
      </c>
      <c r="B918" s="142" t="s">
        <v>26662</v>
      </c>
      <c r="C918" s="142" t="s">
        <v>7</v>
      </c>
      <c r="D918" s="301">
        <v>321.05</v>
      </c>
      <c r="E918" s="249"/>
    </row>
    <row r="919" spans="1:5" s="250" customFormat="1" ht="13.5">
      <c r="A919" s="142">
        <v>105577</v>
      </c>
      <c r="B919" s="142" t="s">
        <v>26663</v>
      </c>
      <c r="C919" s="142" t="s">
        <v>7</v>
      </c>
      <c r="D919" s="301">
        <v>174.4</v>
      </c>
      <c r="E919" s="249"/>
    </row>
    <row r="920" spans="1:5" s="250" customFormat="1" ht="13.5">
      <c r="A920" s="142">
        <v>105578</v>
      </c>
      <c r="B920" s="142" t="s">
        <v>26664</v>
      </c>
      <c r="C920" s="142" t="s">
        <v>7</v>
      </c>
      <c r="D920" s="301">
        <v>162.96</v>
      </c>
      <c r="E920" s="249"/>
    </row>
    <row r="921" spans="1:5" s="250" customFormat="1" ht="13.5">
      <c r="A921" s="142">
        <v>105712</v>
      </c>
      <c r="B921" s="142" t="s">
        <v>26665</v>
      </c>
      <c r="C921" s="142" t="s">
        <v>7</v>
      </c>
      <c r="D921" s="301">
        <v>157.24</v>
      </c>
      <c r="E921" s="249"/>
    </row>
    <row r="922" spans="1:5" s="250" customFormat="1" ht="13.5">
      <c r="A922" s="142">
        <v>105637</v>
      </c>
      <c r="B922" s="142" t="s">
        <v>26666</v>
      </c>
      <c r="C922" s="142" t="s">
        <v>7</v>
      </c>
      <c r="D922" s="301">
        <v>226.65</v>
      </c>
      <c r="E922" s="249"/>
    </row>
    <row r="923" spans="1:5" s="250" customFormat="1" ht="13.5">
      <c r="A923" s="142">
        <v>105707</v>
      </c>
      <c r="B923" s="142" t="s">
        <v>26667</v>
      </c>
      <c r="C923" s="142" t="s">
        <v>7</v>
      </c>
      <c r="D923" s="301">
        <v>221.37</v>
      </c>
      <c r="E923" s="249"/>
    </row>
    <row r="924" spans="1:5" s="250" customFormat="1" ht="13.5">
      <c r="A924" s="142">
        <v>105709</v>
      </c>
      <c r="B924" s="142" t="s">
        <v>26668</v>
      </c>
      <c r="C924" s="142" t="s">
        <v>7</v>
      </c>
      <c r="D924" s="301">
        <v>218.72</v>
      </c>
      <c r="E924" s="249"/>
    </row>
    <row r="925" spans="1:5" s="250" customFormat="1" ht="13.5">
      <c r="A925" s="142">
        <v>105693</v>
      </c>
      <c r="B925" s="142" t="s">
        <v>26669</v>
      </c>
      <c r="C925" s="142" t="s">
        <v>7</v>
      </c>
      <c r="D925" s="301">
        <v>214.45</v>
      </c>
      <c r="E925" s="249"/>
    </row>
    <row r="926" spans="1:5" s="250" customFormat="1" ht="13.5">
      <c r="A926" s="142">
        <v>105696</v>
      </c>
      <c r="B926" s="142" t="s">
        <v>26670</v>
      </c>
      <c r="C926" s="142" t="s">
        <v>7</v>
      </c>
      <c r="D926" s="301">
        <v>203.01</v>
      </c>
      <c r="E926" s="249"/>
    </row>
    <row r="927" spans="1:5" s="250" customFormat="1" ht="13.5">
      <c r="A927" s="142">
        <v>105702</v>
      </c>
      <c r="B927" s="142" t="s">
        <v>26671</v>
      </c>
      <c r="C927" s="142" t="s">
        <v>7</v>
      </c>
      <c r="D927" s="301">
        <v>197.3</v>
      </c>
      <c r="E927" s="249"/>
    </row>
    <row r="928" spans="1:5" s="250" customFormat="1" ht="13.5">
      <c r="A928" s="142">
        <v>105675</v>
      </c>
      <c r="B928" s="142" t="s">
        <v>26672</v>
      </c>
      <c r="C928" s="142" t="s">
        <v>7</v>
      </c>
      <c r="D928" s="301">
        <v>247.45</v>
      </c>
      <c r="E928" s="249"/>
    </row>
    <row r="929" spans="1:5" s="250" customFormat="1" ht="13.5">
      <c r="A929" s="142">
        <v>105681</v>
      </c>
      <c r="B929" s="142" t="s">
        <v>26673</v>
      </c>
      <c r="C929" s="142" t="s">
        <v>7</v>
      </c>
      <c r="D929" s="301">
        <v>242.17</v>
      </c>
      <c r="E929" s="249"/>
    </row>
    <row r="930" spans="1:5" s="250" customFormat="1" ht="13.5">
      <c r="A930" s="142">
        <v>105687</v>
      </c>
      <c r="B930" s="142" t="s">
        <v>26674</v>
      </c>
      <c r="C930" s="142" t="s">
        <v>7</v>
      </c>
      <c r="D930" s="301">
        <v>239.52</v>
      </c>
      <c r="E930" s="249"/>
    </row>
    <row r="931" spans="1:5" s="250" customFormat="1" ht="13.5">
      <c r="A931" s="142">
        <v>105694</v>
      </c>
      <c r="B931" s="142" t="s">
        <v>26675</v>
      </c>
      <c r="C931" s="142" t="s">
        <v>7</v>
      </c>
      <c r="D931" s="301">
        <v>242.92</v>
      </c>
      <c r="E931" s="249"/>
    </row>
    <row r="932" spans="1:5" s="250" customFormat="1" ht="13.5">
      <c r="A932" s="142">
        <v>105697</v>
      </c>
      <c r="B932" s="142" t="s">
        <v>26676</v>
      </c>
      <c r="C932" s="142" t="s">
        <v>7</v>
      </c>
      <c r="D932" s="301">
        <v>231.48</v>
      </c>
      <c r="E932" s="249"/>
    </row>
    <row r="933" spans="1:5" s="250" customFormat="1" ht="13.5">
      <c r="A933" s="142">
        <v>105703</v>
      </c>
      <c r="B933" s="142" t="s">
        <v>26677</v>
      </c>
      <c r="C933" s="142" t="s">
        <v>7</v>
      </c>
      <c r="D933" s="301">
        <v>225.77</v>
      </c>
      <c r="E933" s="249"/>
    </row>
    <row r="934" spans="1:5" s="250" customFormat="1" ht="13.5">
      <c r="A934" s="142">
        <v>105676</v>
      </c>
      <c r="B934" s="142" t="s">
        <v>26678</v>
      </c>
      <c r="C934" s="142" t="s">
        <v>7</v>
      </c>
      <c r="D934" s="301">
        <v>273.66000000000003</v>
      </c>
      <c r="E934" s="249"/>
    </row>
    <row r="935" spans="1:5" s="250" customFormat="1" ht="13.5">
      <c r="A935" s="142">
        <v>105682</v>
      </c>
      <c r="B935" s="142" t="s">
        <v>26679</v>
      </c>
      <c r="C935" s="142" t="s">
        <v>7</v>
      </c>
      <c r="D935" s="301">
        <v>268.38</v>
      </c>
      <c r="E935" s="249"/>
    </row>
    <row r="936" spans="1:5" s="250" customFormat="1" ht="13.5">
      <c r="A936" s="142">
        <v>105688</v>
      </c>
      <c r="B936" s="142" t="s">
        <v>26680</v>
      </c>
      <c r="C936" s="142" t="s">
        <v>7</v>
      </c>
      <c r="D936" s="301">
        <v>265.73</v>
      </c>
      <c r="E936" s="249"/>
    </row>
    <row r="937" spans="1:5" s="250" customFormat="1" ht="13.5">
      <c r="A937" s="142">
        <v>105695</v>
      </c>
      <c r="B937" s="142" t="s">
        <v>26681</v>
      </c>
      <c r="C937" s="142" t="s">
        <v>7</v>
      </c>
      <c r="D937" s="301">
        <v>270.99</v>
      </c>
      <c r="E937" s="249"/>
    </row>
    <row r="938" spans="1:5" s="250" customFormat="1" ht="13.5">
      <c r="A938" s="142">
        <v>105698</v>
      </c>
      <c r="B938" s="142" t="s">
        <v>26682</v>
      </c>
      <c r="C938" s="142" t="s">
        <v>7</v>
      </c>
      <c r="D938" s="301">
        <v>259.55</v>
      </c>
      <c r="E938" s="249"/>
    </row>
    <row r="939" spans="1:5" s="250" customFormat="1" ht="13.5">
      <c r="A939" s="142">
        <v>105704</v>
      </c>
      <c r="B939" s="142" t="s">
        <v>26683</v>
      </c>
      <c r="C939" s="142" t="s">
        <v>7</v>
      </c>
      <c r="D939" s="301">
        <v>253.84</v>
      </c>
      <c r="E939" s="249"/>
    </row>
    <row r="940" spans="1:5" s="250" customFormat="1" ht="13.5">
      <c r="A940" s="142">
        <v>105677</v>
      </c>
      <c r="B940" s="142" t="s">
        <v>26684</v>
      </c>
      <c r="C940" s="142" t="s">
        <v>7</v>
      </c>
      <c r="D940" s="301">
        <v>299.88</v>
      </c>
      <c r="E940" s="249"/>
    </row>
    <row r="941" spans="1:5" s="250" customFormat="1" ht="13.5">
      <c r="A941" s="142">
        <v>105683</v>
      </c>
      <c r="B941" s="142" t="s">
        <v>26685</v>
      </c>
      <c r="C941" s="142" t="s">
        <v>7</v>
      </c>
      <c r="D941" s="301">
        <v>294.60000000000002</v>
      </c>
      <c r="E941" s="249"/>
    </row>
    <row r="942" spans="1:5" s="250" customFormat="1" ht="13.5">
      <c r="A942" s="142">
        <v>105689</v>
      </c>
      <c r="B942" s="142" t="s">
        <v>26686</v>
      </c>
      <c r="C942" s="142" t="s">
        <v>7</v>
      </c>
      <c r="D942" s="301">
        <v>291.95</v>
      </c>
      <c r="E942" s="249"/>
    </row>
    <row r="943" spans="1:5" s="250" customFormat="1" ht="13.5">
      <c r="A943" s="142">
        <v>105579</v>
      </c>
      <c r="B943" s="142" t="s">
        <v>26687</v>
      </c>
      <c r="C943" s="142" t="s">
        <v>7</v>
      </c>
      <c r="D943" s="301">
        <v>153.6</v>
      </c>
      <c r="E943" s="249"/>
    </row>
    <row r="944" spans="1:5" s="250" customFormat="1" ht="13.5">
      <c r="A944" s="142">
        <v>105580</v>
      </c>
      <c r="B944" s="142" t="s">
        <v>26688</v>
      </c>
      <c r="C944" s="142" t="s">
        <v>7</v>
      </c>
      <c r="D944" s="301">
        <v>142.16</v>
      </c>
      <c r="E944" s="249"/>
    </row>
    <row r="945" spans="1:5" s="250" customFormat="1" ht="13.5">
      <c r="A945" s="142">
        <v>105582</v>
      </c>
      <c r="B945" s="142" t="s">
        <v>26689</v>
      </c>
      <c r="C945" s="142" t="s">
        <v>7</v>
      </c>
      <c r="D945" s="301">
        <v>136.44</v>
      </c>
      <c r="E945" s="249"/>
    </row>
    <row r="946" spans="1:5" s="250" customFormat="1" ht="13.5">
      <c r="A946" s="142">
        <v>105638</v>
      </c>
      <c r="B946" s="142" t="s">
        <v>26690</v>
      </c>
      <c r="C946" s="142" t="s">
        <v>7</v>
      </c>
      <c r="D946" s="301">
        <v>195.02</v>
      </c>
      <c r="E946" s="249"/>
    </row>
    <row r="947" spans="1:5" s="250" customFormat="1" ht="13.5">
      <c r="A947" s="142">
        <v>105715</v>
      </c>
      <c r="B947" s="142" t="s">
        <v>26691</v>
      </c>
      <c r="C947" s="142" t="s">
        <v>7</v>
      </c>
      <c r="D947" s="301">
        <v>189.74</v>
      </c>
      <c r="E947" s="249"/>
    </row>
    <row r="948" spans="1:5" s="250" customFormat="1" ht="13.5">
      <c r="A948" s="142">
        <v>105717</v>
      </c>
      <c r="B948" s="142" t="s">
        <v>26692</v>
      </c>
      <c r="C948" s="142" t="s">
        <v>7</v>
      </c>
      <c r="D948" s="301">
        <v>187.09</v>
      </c>
      <c r="E948" s="249"/>
    </row>
    <row r="949" spans="1:5" s="250" customFormat="1" ht="13.5">
      <c r="A949" s="142">
        <v>105626</v>
      </c>
      <c r="B949" s="142" t="s">
        <v>26693</v>
      </c>
      <c r="C949" s="142" t="s">
        <v>7</v>
      </c>
      <c r="D949" s="301">
        <v>125.53</v>
      </c>
      <c r="E949" s="249"/>
    </row>
    <row r="950" spans="1:5" s="250" customFormat="1" ht="13.5">
      <c r="A950" s="142">
        <v>105629</v>
      </c>
      <c r="B950" s="142" t="s">
        <v>26694</v>
      </c>
      <c r="C950" s="142" t="s">
        <v>7</v>
      </c>
      <c r="D950" s="301">
        <v>116.36</v>
      </c>
      <c r="E950" s="249"/>
    </row>
    <row r="951" spans="1:5" s="250" customFormat="1" ht="13.5">
      <c r="A951" s="142">
        <v>105635</v>
      </c>
      <c r="B951" s="142" t="s">
        <v>26695</v>
      </c>
      <c r="C951" s="142" t="s">
        <v>7</v>
      </c>
      <c r="D951" s="301">
        <v>115.07</v>
      </c>
      <c r="E951" s="249"/>
    </row>
    <row r="952" spans="1:5" s="250" customFormat="1" ht="13.5">
      <c r="A952" s="142">
        <v>105605</v>
      </c>
      <c r="B952" s="142" t="s">
        <v>26696</v>
      </c>
      <c r="C952" s="142" t="s">
        <v>7</v>
      </c>
      <c r="D952" s="301">
        <v>114.57</v>
      </c>
      <c r="E952" s="249"/>
    </row>
    <row r="953" spans="1:5" s="250" customFormat="1" ht="13.5">
      <c r="A953" s="142">
        <v>105613</v>
      </c>
      <c r="B953" s="142" t="s">
        <v>26697</v>
      </c>
      <c r="C953" s="142" t="s">
        <v>7</v>
      </c>
      <c r="D953" s="301">
        <v>111.18</v>
      </c>
      <c r="E953" s="249"/>
    </row>
    <row r="954" spans="1:5" s="250" customFormat="1" ht="13.5">
      <c r="A954" s="142">
        <v>105621</v>
      </c>
      <c r="B954" s="142" t="s">
        <v>26698</v>
      </c>
      <c r="C954" s="142" t="s">
        <v>7</v>
      </c>
      <c r="D954" s="301">
        <v>108.72</v>
      </c>
      <c r="E954" s="249"/>
    </row>
    <row r="955" spans="1:5" s="250" customFormat="1" ht="13.5">
      <c r="A955" s="142">
        <v>105627</v>
      </c>
      <c r="B955" s="142" t="s">
        <v>26699</v>
      </c>
      <c r="C955" s="142" t="s">
        <v>7</v>
      </c>
      <c r="D955" s="301">
        <v>155.68</v>
      </c>
      <c r="E955" s="249"/>
    </row>
    <row r="956" spans="1:5" s="250" customFormat="1" ht="13.5">
      <c r="A956" s="142">
        <v>105630</v>
      </c>
      <c r="B956" s="142" t="s">
        <v>26700</v>
      </c>
      <c r="C956" s="142" t="s">
        <v>7</v>
      </c>
      <c r="D956" s="301">
        <v>146.51</v>
      </c>
      <c r="E956" s="249"/>
    </row>
    <row r="957" spans="1:5" s="250" customFormat="1" ht="13.5">
      <c r="A957" s="142">
        <v>105636</v>
      </c>
      <c r="B957" s="142" t="s">
        <v>26701</v>
      </c>
      <c r="C957" s="142" t="s">
        <v>7</v>
      </c>
      <c r="D957" s="301">
        <v>145.22</v>
      </c>
      <c r="E957" s="249"/>
    </row>
    <row r="958" spans="1:5" s="250" customFormat="1" ht="13.5">
      <c r="A958" s="142">
        <v>105606</v>
      </c>
      <c r="B958" s="142" t="s">
        <v>26702</v>
      </c>
      <c r="C958" s="142" t="s">
        <v>7</v>
      </c>
      <c r="D958" s="301">
        <v>143.94999999999999</v>
      </c>
      <c r="E958" s="249"/>
    </row>
    <row r="959" spans="1:5" s="250" customFormat="1" ht="13.5">
      <c r="A959" s="142">
        <v>105614</v>
      </c>
      <c r="B959" s="142" t="s">
        <v>26703</v>
      </c>
      <c r="C959" s="142" t="s">
        <v>7</v>
      </c>
      <c r="D959" s="301">
        <v>140.56</v>
      </c>
      <c r="E959" s="249"/>
    </row>
    <row r="960" spans="1:5" s="250" customFormat="1" ht="13.5">
      <c r="A960" s="142">
        <v>105622</v>
      </c>
      <c r="B960" s="142" t="s">
        <v>26704</v>
      </c>
      <c r="C960" s="142" t="s">
        <v>7</v>
      </c>
      <c r="D960" s="301">
        <v>138.1</v>
      </c>
      <c r="E960" s="249"/>
    </row>
    <row r="961" spans="1:5" s="250" customFormat="1" ht="13.5">
      <c r="A961" s="142">
        <v>105572</v>
      </c>
      <c r="B961" s="142" t="s">
        <v>26705</v>
      </c>
      <c r="C961" s="142" t="s">
        <v>7</v>
      </c>
      <c r="D961" s="301">
        <v>63.59</v>
      </c>
      <c r="E961" s="249"/>
    </row>
    <row r="962" spans="1:5" s="250" customFormat="1" ht="13.5">
      <c r="A962" s="142">
        <v>105574</v>
      </c>
      <c r="B962" s="142" t="s">
        <v>26706</v>
      </c>
      <c r="C962" s="142" t="s">
        <v>7</v>
      </c>
      <c r="D962" s="301">
        <v>54.42</v>
      </c>
      <c r="E962" s="249"/>
    </row>
    <row r="963" spans="1:5" s="250" customFormat="1" ht="13.5">
      <c r="A963" s="142">
        <v>105576</v>
      </c>
      <c r="B963" s="142" t="s">
        <v>26707</v>
      </c>
      <c r="C963" s="142" t="s">
        <v>7</v>
      </c>
      <c r="D963" s="301">
        <v>53.13</v>
      </c>
      <c r="E963" s="249"/>
    </row>
    <row r="964" spans="1:5" s="250" customFormat="1" ht="13.5">
      <c r="A964" s="142">
        <v>105603</v>
      </c>
      <c r="B964" s="142" t="s">
        <v>26708</v>
      </c>
      <c r="C964" s="142" t="s">
        <v>7</v>
      </c>
      <c r="D964" s="301">
        <v>55.82</v>
      </c>
      <c r="E964" s="249"/>
    </row>
    <row r="965" spans="1:5" s="250" customFormat="1" ht="13.5">
      <c r="A965" s="142">
        <v>105611</v>
      </c>
      <c r="B965" s="142" t="s">
        <v>26709</v>
      </c>
      <c r="C965" s="142" t="s">
        <v>7</v>
      </c>
      <c r="D965" s="301">
        <v>52.43</v>
      </c>
      <c r="E965" s="249"/>
    </row>
    <row r="966" spans="1:5" s="250" customFormat="1" ht="13.5">
      <c r="A966" s="142">
        <v>105619</v>
      </c>
      <c r="B966" s="142" t="s">
        <v>26710</v>
      </c>
      <c r="C966" s="142" t="s">
        <v>7</v>
      </c>
      <c r="D966" s="301">
        <v>49.97</v>
      </c>
      <c r="E966" s="249"/>
    </row>
    <row r="967" spans="1:5" s="250" customFormat="1" ht="13.5">
      <c r="A967" s="142">
        <v>105573</v>
      </c>
      <c r="B967" s="142" t="s">
        <v>26711</v>
      </c>
      <c r="C967" s="142" t="s">
        <v>7</v>
      </c>
      <c r="D967" s="301">
        <v>94.98</v>
      </c>
      <c r="E967" s="249"/>
    </row>
    <row r="968" spans="1:5" s="250" customFormat="1" ht="13.5">
      <c r="A968" s="142">
        <v>105628</v>
      </c>
      <c r="B968" s="142" t="s">
        <v>26712</v>
      </c>
      <c r="C968" s="142" t="s">
        <v>7</v>
      </c>
      <c r="D968" s="301">
        <v>85.81</v>
      </c>
      <c r="E968" s="249"/>
    </row>
    <row r="969" spans="1:5" s="250" customFormat="1" ht="13.5">
      <c r="A969" s="142">
        <v>105634</v>
      </c>
      <c r="B969" s="142" t="s">
        <v>26713</v>
      </c>
      <c r="C969" s="142" t="s">
        <v>7</v>
      </c>
      <c r="D969" s="301">
        <v>84.52</v>
      </c>
      <c r="E969" s="249"/>
    </row>
    <row r="970" spans="1:5" s="250" customFormat="1" ht="13.5">
      <c r="A970" s="142">
        <v>105604</v>
      </c>
      <c r="B970" s="142" t="s">
        <v>26714</v>
      </c>
      <c r="C970" s="142" t="s">
        <v>7</v>
      </c>
      <c r="D970" s="301">
        <v>85.2</v>
      </c>
      <c r="E970" s="249"/>
    </row>
    <row r="971" spans="1:5" s="250" customFormat="1" ht="13.5">
      <c r="A971" s="142">
        <v>105612</v>
      </c>
      <c r="B971" s="142" t="s">
        <v>26715</v>
      </c>
      <c r="C971" s="142" t="s">
        <v>7</v>
      </c>
      <c r="D971" s="301">
        <v>81.81</v>
      </c>
      <c r="E971" s="249"/>
    </row>
    <row r="972" spans="1:5" s="250" customFormat="1" ht="13.5">
      <c r="A972" s="142">
        <v>105620</v>
      </c>
      <c r="B972" s="142" t="s">
        <v>26716</v>
      </c>
      <c r="C972" s="142" t="s">
        <v>7</v>
      </c>
      <c r="D972" s="301">
        <v>79.349999999999994</v>
      </c>
      <c r="E972" s="249"/>
    </row>
    <row r="973" spans="1:5" s="250" customFormat="1" ht="13.5">
      <c r="A973" s="142">
        <v>105586</v>
      </c>
      <c r="B973" s="142" t="s">
        <v>26717</v>
      </c>
      <c r="C973" s="142" t="s">
        <v>7</v>
      </c>
      <c r="D973" s="301">
        <v>187.48</v>
      </c>
      <c r="E973" s="249"/>
    </row>
    <row r="974" spans="1:5" s="250" customFormat="1" ht="13.5">
      <c r="A974" s="142">
        <v>105587</v>
      </c>
      <c r="B974" s="142" t="s">
        <v>26718</v>
      </c>
      <c r="C974" s="142" t="s">
        <v>7</v>
      </c>
      <c r="D974" s="301">
        <v>171.72</v>
      </c>
      <c r="E974" s="249"/>
    </row>
    <row r="975" spans="1:5" s="250" customFormat="1" ht="13.5">
      <c r="A975" s="142">
        <v>105589</v>
      </c>
      <c r="B975" s="142" t="s">
        <v>26719</v>
      </c>
      <c r="C975" s="142" t="s">
        <v>7</v>
      </c>
      <c r="D975" s="301">
        <v>170.27</v>
      </c>
      <c r="E975" s="249"/>
    </row>
    <row r="976" spans="1:5" s="250" customFormat="1" ht="13.5">
      <c r="A976" s="142">
        <v>105584</v>
      </c>
      <c r="B976" s="142" t="s">
        <v>26720</v>
      </c>
      <c r="C976" s="142" t="s">
        <v>7</v>
      </c>
      <c r="D976" s="301">
        <v>236.24</v>
      </c>
      <c r="E976" s="249"/>
    </row>
    <row r="977" spans="1:5" s="250" customFormat="1" ht="13.5">
      <c r="A977" s="142">
        <v>105720</v>
      </c>
      <c r="B977" s="142" t="s">
        <v>26721</v>
      </c>
      <c r="C977" s="142" t="s">
        <v>7</v>
      </c>
      <c r="D977" s="301">
        <v>227.79</v>
      </c>
      <c r="E977" s="249"/>
    </row>
    <row r="978" spans="1:5" s="250" customFormat="1" ht="13.5">
      <c r="A978" s="142">
        <v>105722</v>
      </c>
      <c r="B978" s="142" t="s">
        <v>26722</v>
      </c>
      <c r="C978" s="142" t="s">
        <v>7</v>
      </c>
      <c r="D978" s="301">
        <v>228.28</v>
      </c>
      <c r="E978" s="249"/>
    </row>
    <row r="979" spans="1:5" s="250" customFormat="1" ht="13.5">
      <c r="A979" s="142">
        <v>105593</v>
      </c>
      <c r="B979" s="142" t="s">
        <v>26723</v>
      </c>
      <c r="C979" s="142" t="s">
        <v>7</v>
      </c>
      <c r="D979" s="301">
        <v>166.68</v>
      </c>
      <c r="E979" s="249"/>
    </row>
    <row r="980" spans="1:5" s="250" customFormat="1" ht="13.5">
      <c r="A980" s="142">
        <v>105594</v>
      </c>
      <c r="B980" s="142" t="s">
        <v>26724</v>
      </c>
      <c r="C980" s="142" t="s">
        <v>7</v>
      </c>
      <c r="D980" s="301">
        <v>150.91999999999999</v>
      </c>
      <c r="E980" s="249"/>
    </row>
    <row r="981" spans="1:5" s="250" customFormat="1" ht="13.5">
      <c r="A981" s="142">
        <v>105596</v>
      </c>
      <c r="B981" s="142" t="s">
        <v>26725</v>
      </c>
      <c r="C981" s="142" t="s">
        <v>7</v>
      </c>
      <c r="D981" s="301">
        <v>149.47</v>
      </c>
      <c r="E981" s="249"/>
    </row>
    <row r="982" spans="1:5" s="250" customFormat="1" ht="13.5">
      <c r="A982" s="142">
        <v>105591</v>
      </c>
      <c r="B982" s="142" t="s">
        <v>26726</v>
      </c>
      <c r="C982" s="142" t="s">
        <v>7</v>
      </c>
      <c r="D982" s="301">
        <v>204.61</v>
      </c>
      <c r="E982" s="249"/>
    </row>
    <row r="983" spans="1:5" s="250" customFormat="1" ht="13.5">
      <c r="A983" s="142">
        <v>105724</v>
      </c>
      <c r="B983" s="142" t="s">
        <v>26727</v>
      </c>
      <c r="C983" s="142" t="s">
        <v>7</v>
      </c>
      <c r="D983" s="301">
        <v>196.16</v>
      </c>
      <c r="E983" s="249"/>
    </row>
    <row r="984" spans="1:5" s="250" customFormat="1" ht="13.5">
      <c r="A984" s="142">
        <v>105726</v>
      </c>
      <c r="B984" s="142" t="s">
        <v>26728</v>
      </c>
      <c r="C984" s="142" t="s">
        <v>7</v>
      </c>
      <c r="D984" s="301">
        <v>196.65</v>
      </c>
      <c r="E984" s="249"/>
    </row>
    <row r="985" spans="1:5" s="250" customFormat="1" ht="13.5">
      <c r="A985" s="142">
        <v>105567</v>
      </c>
      <c r="B985" s="142" t="s">
        <v>26729</v>
      </c>
      <c r="C985" s="142" t="s">
        <v>7</v>
      </c>
      <c r="D985" s="301">
        <v>16.71</v>
      </c>
      <c r="E985" s="249"/>
    </row>
    <row r="986" spans="1:5" s="250" customFormat="1" ht="13.5">
      <c r="A986" s="142">
        <v>105568</v>
      </c>
      <c r="B986" s="142" t="s">
        <v>26730</v>
      </c>
      <c r="C986" s="142" t="s">
        <v>7</v>
      </c>
      <c r="D986" s="301">
        <v>13.32</v>
      </c>
      <c r="E986" s="249"/>
    </row>
    <row r="987" spans="1:5" s="250" customFormat="1" ht="13.5">
      <c r="A987" s="142">
        <v>105570</v>
      </c>
      <c r="B987" s="142" t="s">
        <v>26731</v>
      </c>
      <c r="C987" s="142" t="s">
        <v>7</v>
      </c>
      <c r="D987" s="301">
        <v>10.99</v>
      </c>
      <c r="E987" s="249"/>
    </row>
    <row r="988" spans="1:5" s="250" customFormat="1" ht="13.5">
      <c r="A988" s="142">
        <v>100575</v>
      </c>
      <c r="B988" s="142" t="s">
        <v>26732</v>
      </c>
      <c r="C988" s="142" t="s">
        <v>4</v>
      </c>
      <c r="D988" s="301">
        <v>0.64</v>
      </c>
      <c r="E988" s="249"/>
    </row>
    <row r="989" spans="1:5" s="250" customFormat="1" ht="13.5">
      <c r="A989" s="142">
        <v>100577</v>
      </c>
      <c r="B989" s="142" t="s">
        <v>26733</v>
      </c>
      <c r="C989" s="142" t="s">
        <v>4</v>
      </c>
      <c r="D989" s="301">
        <v>1.63</v>
      </c>
      <c r="E989" s="249"/>
    </row>
    <row r="990" spans="1:5" s="250" customFormat="1" ht="13.5">
      <c r="A990" s="142">
        <v>105598</v>
      </c>
      <c r="B990" s="142" t="s">
        <v>26734</v>
      </c>
      <c r="C990" s="142" t="s">
        <v>4</v>
      </c>
      <c r="D990" s="301">
        <v>2.1800000000000002</v>
      </c>
      <c r="E990" s="249"/>
    </row>
    <row r="991" spans="1:5" s="250" customFormat="1" ht="13.5">
      <c r="A991" s="142">
        <v>100576</v>
      </c>
      <c r="B991" s="142" t="s">
        <v>26735</v>
      </c>
      <c r="C991" s="142" t="s">
        <v>4</v>
      </c>
      <c r="D991" s="301">
        <v>3.23</v>
      </c>
      <c r="E991" s="249"/>
    </row>
    <row r="992" spans="1:5" s="250" customFormat="1" ht="13.5">
      <c r="A992" s="142">
        <v>105597</v>
      </c>
      <c r="B992" s="142" t="s">
        <v>26736</v>
      </c>
      <c r="C992" s="142" t="s">
        <v>4</v>
      </c>
      <c r="D992" s="301">
        <v>4.4400000000000004</v>
      </c>
      <c r="E992" s="249"/>
    </row>
    <row r="993" spans="1:5" s="250" customFormat="1" ht="13.5">
      <c r="A993" s="142">
        <v>102730</v>
      </c>
      <c r="B993" s="142" t="s">
        <v>21744</v>
      </c>
      <c r="C993" s="142" t="s">
        <v>3</v>
      </c>
      <c r="D993" s="301">
        <v>13.66</v>
      </c>
      <c r="E993" s="249"/>
    </row>
    <row r="994" spans="1:5" s="250" customFormat="1" ht="13.5">
      <c r="A994" s="142">
        <v>102731</v>
      </c>
      <c r="B994" s="142" t="s">
        <v>21745</v>
      </c>
      <c r="C994" s="142" t="s">
        <v>3</v>
      </c>
      <c r="D994" s="301">
        <v>11.39</v>
      </c>
      <c r="E994" s="249"/>
    </row>
    <row r="995" spans="1:5" s="250" customFormat="1" ht="13.5">
      <c r="A995" s="142">
        <v>102732</v>
      </c>
      <c r="B995" s="142" t="s">
        <v>21746</v>
      </c>
      <c r="C995" s="142" t="s">
        <v>3</v>
      </c>
      <c r="D995" s="301">
        <v>10.62</v>
      </c>
      <c r="E995" s="249"/>
    </row>
    <row r="996" spans="1:5" s="250" customFormat="1" ht="13.5">
      <c r="A996" s="142">
        <v>102733</v>
      </c>
      <c r="B996" s="142" t="s">
        <v>21747</v>
      </c>
      <c r="C996" s="142" t="s">
        <v>3</v>
      </c>
      <c r="D996" s="301">
        <v>11.66</v>
      </c>
      <c r="E996" s="249"/>
    </row>
    <row r="997" spans="1:5" s="250" customFormat="1" ht="13.5">
      <c r="A997" s="142">
        <v>102728</v>
      </c>
      <c r="B997" s="142" t="s">
        <v>21742</v>
      </c>
      <c r="C997" s="142" t="s">
        <v>3</v>
      </c>
      <c r="D997" s="301">
        <v>17.010000000000002</v>
      </c>
      <c r="E997" s="249"/>
    </row>
    <row r="998" spans="1:5" s="250" customFormat="1" ht="13.5">
      <c r="A998" s="142">
        <v>102729</v>
      </c>
      <c r="B998" s="142" t="s">
        <v>21743</v>
      </c>
      <c r="C998" s="142" t="s">
        <v>3</v>
      </c>
      <c r="D998" s="301">
        <v>15.54</v>
      </c>
      <c r="E998" s="249"/>
    </row>
    <row r="999" spans="1:5" s="250" customFormat="1" ht="13.5">
      <c r="A999" s="142">
        <v>102734</v>
      </c>
      <c r="B999" s="142" t="s">
        <v>21748</v>
      </c>
      <c r="C999" s="142" t="s">
        <v>3</v>
      </c>
      <c r="D999" s="301">
        <v>15.66</v>
      </c>
      <c r="E999" s="249"/>
    </row>
    <row r="1000" spans="1:5" s="250" customFormat="1" ht="13.5">
      <c r="A1000" s="142">
        <v>102735</v>
      </c>
      <c r="B1000" s="142" t="s">
        <v>21749</v>
      </c>
      <c r="C1000" s="142" t="s">
        <v>3</v>
      </c>
      <c r="D1000" s="301">
        <v>14.41</v>
      </c>
      <c r="E1000" s="249"/>
    </row>
    <row r="1001" spans="1:5" s="250" customFormat="1" ht="13.5">
      <c r="A1001" s="142">
        <v>102765</v>
      </c>
      <c r="B1001" s="142" t="s">
        <v>21779</v>
      </c>
      <c r="C1001" s="142" t="s">
        <v>2</v>
      </c>
      <c r="D1001" s="301">
        <v>18894.84</v>
      </c>
      <c r="E1001" s="249"/>
    </row>
    <row r="1002" spans="1:5" s="250" customFormat="1" ht="13.5">
      <c r="A1002" s="142">
        <v>102795</v>
      </c>
      <c r="B1002" s="142" t="s">
        <v>21809</v>
      </c>
      <c r="C1002" s="142" t="s">
        <v>2</v>
      </c>
      <c r="D1002" s="301">
        <v>37637.599999999999</v>
      </c>
      <c r="E1002" s="249"/>
    </row>
    <row r="1003" spans="1:5" s="250" customFormat="1" ht="13.5">
      <c r="A1003" s="142">
        <v>102766</v>
      </c>
      <c r="B1003" s="142" t="s">
        <v>21780</v>
      </c>
      <c r="C1003" s="142" t="s">
        <v>2</v>
      </c>
      <c r="D1003" s="301">
        <v>28377.27</v>
      </c>
      <c r="E1003" s="249"/>
    </row>
    <row r="1004" spans="1:5" s="250" customFormat="1" ht="13.5">
      <c r="A1004" s="142">
        <v>102796</v>
      </c>
      <c r="B1004" s="142" t="s">
        <v>21810</v>
      </c>
      <c r="C1004" s="142" t="s">
        <v>2</v>
      </c>
      <c r="D1004" s="301">
        <v>60598.47</v>
      </c>
      <c r="E1004" s="249"/>
    </row>
    <row r="1005" spans="1:5" s="250" customFormat="1" ht="13.5">
      <c r="A1005" s="142">
        <v>102767</v>
      </c>
      <c r="B1005" s="142" t="s">
        <v>21781</v>
      </c>
      <c r="C1005" s="142" t="s">
        <v>2</v>
      </c>
      <c r="D1005" s="301">
        <v>39580.089999999997</v>
      </c>
      <c r="E1005" s="249"/>
    </row>
    <row r="1006" spans="1:5" s="250" customFormat="1" ht="13.5">
      <c r="A1006" s="142">
        <v>102797</v>
      </c>
      <c r="B1006" s="142" t="s">
        <v>21811</v>
      </c>
      <c r="C1006" s="142" t="s">
        <v>2</v>
      </c>
      <c r="D1006" s="301">
        <v>85797.11</v>
      </c>
      <c r="E1006" s="249"/>
    </row>
    <row r="1007" spans="1:5" s="250" customFormat="1" ht="13.5">
      <c r="A1007" s="142">
        <v>102768</v>
      </c>
      <c r="B1007" s="142" t="s">
        <v>21782</v>
      </c>
      <c r="C1007" s="142" t="s">
        <v>2</v>
      </c>
      <c r="D1007" s="301">
        <v>55155.12</v>
      </c>
      <c r="E1007" s="249"/>
    </row>
    <row r="1008" spans="1:5" s="250" customFormat="1" ht="13.5">
      <c r="A1008" s="142">
        <v>102798</v>
      </c>
      <c r="B1008" s="142" t="s">
        <v>21812</v>
      </c>
      <c r="C1008" s="142" t="s">
        <v>2</v>
      </c>
      <c r="D1008" s="301">
        <v>105042.39</v>
      </c>
      <c r="E1008" s="249"/>
    </row>
    <row r="1009" spans="1:5" s="250" customFormat="1" ht="13.5">
      <c r="A1009" s="142">
        <v>102744</v>
      </c>
      <c r="B1009" s="142" t="s">
        <v>21758</v>
      </c>
      <c r="C1009" s="142" t="s">
        <v>2</v>
      </c>
      <c r="D1009" s="301">
        <v>7904.25</v>
      </c>
      <c r="E1009" s="249"/>
    </row>
    <row r="1010" spans="1:5" s="250" customFormat="1" ht="13.5">
      <c r="A1010" s="142">
        <v>102755</v>
      </c>
      <c r="B1010" s="142" t="s">
        <v>21769</v>
      </c>
      <c r="C1010" s="142" t="s">
        <v>2</v>
      </c>
      <c r="D1010" s="301">
        <v>12224.19</v>
      </c>
      <c r="E1010" s="249"/>
    </row>
    <row r="1011" spans="1:5" s="250" customFormat="1" ht="13.5">
      <c r="A1011" s="142">
        <v>102782</v>
      </c>
      <c r="B1011" s="142" t="s">
        <v>21796</v>
      </c>
      <c r="C1011" s="142" t="s">
        <v>2</v>
      </c>
      <c r="D1011" s="301">
        <v>18370.349999999999</v>
      </c>
      <c r="E1011" s="249"/>
    </row>
    <row r="1012" spans="1:5" s="250" customFormat="1" ht="13.5">
      <c r="A1012" s="142">
        <v>102745</v>
      </c>
      <c r="B1012" s="142" t="s">
        <v>21759</v>
      </c>
      <c r="C1012" s="142" t="s">
        <v>2</v>
      </c>
      <c r="D1012" s="301">
        <v>11096.5</v>
      </c>
      <c r="E1012" s="249"/>
    </row>
    <row r="1013" spans="1:5" s="250" customFormat="1" ht="13.5">
      <c r="A1013" s="142">
        <v>102756</v>
      </c>
      <c r="B1013" s="142" t="s">
        <v>21770</v>
      </c>
      <c r="C1013" s="142" t="s">
        <v>2</v>
      </c>
      <c r="D1013" s="301">
        <v>18130.27</v>
      </c>
      <c r="E1013" s="249"/>
    </row>
    <row r="1014" spans="1:5" s="250" customFormat="1" ht="13.5">
      <c r="A1014" s="142">
        <v>102783</v>
      </c>
      <c r="B1014" s="142" t="s">
        <v>21797</v>
      </c>
      <c r="C1014" s="142" t="s">
        <v>2</v>
      </c>
      <c r="D1014" s="301">
        <v>24388.73</v>
      </c>
      <c r="E1014" s="249"/>
    </row>
    <row r="1015" spans="1:5" s="250" customFormat="1" ht="13.5">
      <c r="A1015" s="142">
        <v>102746</v>
      </c>
      <c r="B1015" s="142" t="s">
        <v>21760</v>
      </c>
      <c r="C1015" s="142" t="s">
        <v>2</v>
      </c>
      <c r="D1015" s="301">
        <v>19214.98</v>
      </c>
      <c r="E1015" s="249"/>
    </row>
    <row r="1016" spans="1:5" s="250" customFormat="1" ht="13.5">
      <c r="A1016" s="142">
        <v>102757</v>
      </c>
      <c r="B1016" s="142" t="s">
        <v>21771</v>
      </c>
      <c r="C1016" s="142" t="s">
        <v>2</v>
      </c>
      <c r="D1016" s="301">
        <v>33687.75</v>
      </c>
      <c r="E1016" s="249"/>
    </row>
    <row r="1017" spans="1:5" s="250" customFormat="1" ht="13.5">
      <c r="A1017" s="142">
        <v>102784</v>
      </c>
      <c r="B1017" s="142" t="s">
        <v>21798</v>
      </c>
      <c r="C1017" s="142" t="s">
        <v>2</v>
      </c>
      <c r="D1017" s="301">
        <v>37526.92</v>
      </c>
      <c r="E1017" s="249"/>
    </row>
    <row r="1018" spans="1:5" s="250" customFormat="1" ht="13.5">
      <c r="A1018" s="142">
        <v>102779</v>
      </c>
      <c r="B1018" s="142" t="s">
        <v>21793</v>
      </c>
      <c r="C1018" s="142" t="s">
        <v>2</v>
      </c>
      <c r="D1018" s="301">
        <v>9692.2000000000007</v>
      </c>
      <c r="E1018" s="249"/>
    </row>
    <row r="1019" spans="1:5" s="250" customFormat="1" ht="13.5">
      <c r="A1019" s="142">
        <v>102780</v>
      </c>
      <c r="B1019" s="142" t="s">
        <v>21794</v>
      </c>
      <c r="C1019" s="142" t="s">
        <v>2</v>
      </c>
      <c r="D1019" s="301">
        <v>11149.17</v>
      </c>
      <c r="E1019" s="249"/>
    </row>
    <row r="1020" spans="1:5" s="250" customFormat="1" ht="13.5">
      <c r="A1020" s="142">
        <v>102743</v>
      </c>
      <c r="B1020" s="142" t="s">
        <v>21757</v>
      </c>
      <c r="C1020" s="142" t="s">
        <v>2</v>
      </c>
      <c r="D1020" s="301">
        <v>5283.22</v>
      </c>
      <c r="E1020" s="249"/>
    </row>
    <row r="1021" spans="1:5" s="250" customFormat="1" ht="13.5">
      <c r="A1021" s="142">
        <v>102781</v>
      </c>
      <c r="B1021" s="142" t="s">
        <v>21795</v>
      </c>
      <c r="C1021" s="142" t="s">
        <v>2</v>
      </c>
      <c r="D1021" s="301">
        <v>16565.7</v>
      </c>
      <c r="E1021" s="249"/>
    </row>
    <row r="1022" spans="1:5" s="250" customFormat="1" ht="13.5">
      <c r="A1022" s="142">
        <v>102761</v>
      </c>
      <c r="B1022" s="142" t="s">
        <v>21775</v>
      </c>
      <c r="C1022" s="142" t="s">
        <v>2</v>
      </c>
      <c r="D1022" s="301">
        <v>15151.23</v>
      </c>
      <c r="E1022" s="249"/>
    </row>
    <row r="1023" spans="1:5" s="250" customFormat="1" ht="13.5">
      <c r="A1023" s="142">
        <v>102791</v>
      </c>
      <c r="B1023" s="142" t="s">
        <v>21805</v>
      </c>
      <c r="C1023" s="142" t="s">
        <v>2</v>
      </c>
      <c r="D1023" s="301">
        <v>35304.589999999997</v>
      </c>
      <c r="E1023" s="249"/>
    </row>
    <row r="1024" spans="1:5" s="250" customFormat="1" ht="13.5">
      <c r="A1024" s="142">
        <v>102762</v>
      </c>
      <c r="B1024" s="142" t="s">
        <v>21776</v>
      </c>
      <c r="C1024" s="142" t="s">
        <v>2</v>
      </c>
      <c r="D1024" s="301">
        <v>23336.62</v>
      </c>
      <c r="E1024" s="249"/>
    </row>
    <row r="1025" spans="1:5" s="250" customFormat="1" ht="13.5">
      <c r="A1025" s="142">
        <v>102792</v>
      </c>
      <c r="B1025" s="142" t="s">
        <v>21806</v>
      </c>
      <c r="C1025" s="142" t="s">
        <v>2</v>
      </c>
      <c r="D1025" s="301">
        <v>57336.79</v>
      </c>
      <c r="E1025" s="249"/>
    </row>
    <row r="1026" spans="1:5" s="250" customFormat="1" ht="13.5">
      <c r="A1026" s="142">
        <v>102763</v>
      </c>
      <c r="B1026" s="142" t="s">
        <v>21777</v>
      </c>
      <c r="C1026" s="142" t="s">
        <v>2</v>
      </c>
      <c r="D1026" s="301">
        <v>32371.55</v>
      </c>
      <c r="E1026" s="249"/>
    </row>
    <row r="1027" spans="1:5" s="250" customFormat="1" ht="13.5">
      <c r="A1027" s="142">
        <v>102793</v>
      </c>
      <c r="B1027" s="142" t="s">
        <v>21807</v>
      </c>
      <c r="C1027" s="142" t="s">
        <v>2</v>
      </c>
      <c r="D1027" s="301">
        <v>76991.69</v>
      </c>
      <c r="E1027" s="249"/>
    </row>
    <row r="1028" spans="1:5" s="250" customFormat="1" ht="13.5">
      <c r="A1028" s="142">
        <v>102764</v>
      </c>
      <c r="B1028" s="142" t="s">
        <v>21778</v>
      </c>
      <c r="C1028" s="142" t="s">
        <v>2</v>
      </c>
      <c r="D1028" s="301">
        <v>45531.46</v>
      </c>
      <c r="E1028" s="249"/>
    </row>
    <row r="1029" spans="1:5" s="250" customFormat="1" ht="13.5">
      <c r="A1029" s="142">
        <v>102794</v>
      </c>
      <c r="B1029" s="142" t="s">
        <v>21808</v>
      </c>
      <c r="C1029" s="142" t="s">
        <v>2</v>
      </c>
      <c r="D1029" s="301">
        <v>110340.73</v>
      </c>
      <c r="E1029" s="249"/>
    </row>
    <row r="1030" spans="1:5" s="250" customFormat="1" ht="13.5">
      <c r="A1030" s="142">
        <v>102740</v>
      </c>
      <c r="B1030" s="142" t="s">
        <v>21754</v>
      </c>
      <c r="C1030" s="142" t="s">
        <v>2</v>
      </c>
      <c r="D1030" s="301">
        <v>6522.64</v>
      </c>
      <c r="E1030" s="249"/>
    </row>
    <row r="1031" spans="1:5" s="250" customFormat="1" ht="13.5">
      <c r="A1031" s="142">
        <v>102752</v>
      </c>
      <c r="B1031" s="142" t="s">
        <v>21766</v>
      </c>
      <c r="C1031" s="142" t="s">
        <v>2</v>
      </c>
      <c r="D1031" s="301">
        <v>8755.34</v>
      </c>
      <c r="E1031" s="249"/>
    </row>
    <row r="1032" spans="1:5" s="250" customFormat="1" ht="13.5">
      <c r="A1032" s="142">
        <v>102776</v>
      </c>
      <c r="B1032" s="142" t="s">
        <v>21790</v>
      </c>
      <c r="C1032" s="142" t="s">
        <v>2</v>
      </c>
      <c r="D1032" s="301">
        <v>14506.9</v>
      </c>
      <c r="E1032" s="249"/>
    </row>
    <row r="1033" spans="1:5" s="250" customFormat="1" ht="13.5">
      <c r="A1033" s="142">
        <v>102741</v>
      </c>
      <c r="B1033" s="142" t="s">
        <v>21755</v>
      </c>
      <c r="C1033" s="142" t="s">
        <v>2</v>
      </c>
      <c r="D1033" s="301">
        <v>9145.1299999999992</v>
      </c>
      <c r="E1033" s="249"/>
    </row>
    <row r="1034" spans="1:5" s="250" customFormat="1" ht="13.5">
      <c r="A1034" s="142">
        <v>102753</v>
      </c>
      <c r="B1034" s="142" t="s">
        <v>21767</v>
      </c>
      <c r="C1034" s="142" t="s">
        <v>2</v>
      </c>
      <c r="D1034" s="301">
        <v>12944.58</v>
      </c>
      <c r="E1034" s="249"/>
    </row>
    <row r="1035" spans="1:5" s="250" customFormat="1" ht="13.5">
      <c r="A1035" s="142">
        <v>102777</v>
      </c>
      <c r="B1035" s="142" t="s">
        <v>21791</v>
      </c>
      <c r="C1035" s="142" t="s">
        <v>2</v>
      </c>
      <c r="D1035" s="301">
        <v>21982.240000000002</v>
      </c>
      <c r="E1035" s="249"/>
    </row>
    <row r="1036" spans="1:5" s="250" customFormat="1" ht="13.5">
      <c r="A1036" s="142">
        <v>102742</v>
      </c>
      <c r="B1036" s="142" t="s">
        <v>21756</v>
      </c>
      <c r="C1036" s="142" t="s">
        <v>2</v>
      </c>
      <c r="D1036" s="301">
        <v>15818.13</v>
      </c>
      <c r="E1036" s="249"/>
    </row>
    <row r="1037" spans="1:5" s="250" customFormat="1" ht="13.5">
      <c r="A1037" s="142">
        <v>102754</v>
      </c>
      <c r="B1037" s="142" t="s">
        <v>21768</v>
      </c>
      <c r="C1037" s="142" t="s">
        <v>2</v>
      </c>
      <c r="D1037" s="301">
        <v>24579.57</v>
      </c>
      <c r="E1037" s="249"/>
    </row>
    <row r="1038" spans="1:5" s="250" customFormat="1" ht="13.5">
      <c r="A1038" s="142">
        <v>102778</v>
      </c>
      <c r="B1038" s="142" t="s">
        <v>21792</v>
      </c>
      <c r="C1038" s="142" t="s">
        <v>2</v>
      </c>
      <c r="D1038" s="301">
        <v>32345.360000000001</v>
      </c>
      <c r="E1038" s="249"/>
    </row>
    <row r="1039" spans="1:5" s="250" customFormat="1" ht="13.5">
      <c r="A1039" s="142">
        <v>102737</v>
      </c>
      <c r="B1039" s="142" t="s">
        <v>21751</v>
      </c>
      <c r="C1039" s="142" t="s">
        <v>2</v>
      </c>
      <c r="D1039" s="301">
        <v>1274.79</v>
      </c>
      <c r="E1039" s="249"/>
    </row>
    <row r="1040" spans="1:5" s="250" customFormat="1" ht="13.5">
      <c r="A1040" s="142">
        <v>102773</v>
      </c>
      <c r="B1040" s="142" t="s">
        <v>21787</v>
      </c>
      <c r="C1040" s="142" t="s">
        <v>2</v>
      </c>
      <c r="D1040" s="301">
        <v>9692.2000000000007</v>
      </c>
      <c r="E1040" s="249"/>
    </row>
    <row r="1041" spans="1:5" s="250" customFormat="1" ht="13.5">
      <c r="A1041" s="142">
        <v>102738</v>
      </c>
      <c r="B1041" s="142" t="s">
        <v>21752</v>
      </c>
      <c r="C1041" s="142" t="s">
        <v>2</v>
      </c>
      <c r="D1041" s="301">
        <v>2605.14</v>
      </c>
      <c r="E1041" s="249"/>
    </row>
    <row r="1042" spans="1:5" s="250" customFormat="1" ht="13.5">
      <c r="A1042" s="142">
        <v>102750</v>
      </c>
      <c r="B1042" s="142" t="s">
        <v>21764</v>
      </c>
      <c r="C1042" s="142" t="s">
        <v>2</v>
      </c>
      <c r="D1042" s="301">
        <v>3174.16</v>
      </c>
      <c r="E1042" s="249"/>
    </row>
    <row r="1043" spans="1:5" s="250" customFormat="1" ht="13.5">
      <c r="A1043" s="142">
        <v>102774</v>
      </c>
      <c r="B1043" s="142" t="s">
        <v>21788</v>
      </c>
      <c r="C1043" s="142" t="s">
        <v>2</v>
      </c>
      <c r="D1043" s="301">
        <v>9692.2000000000007</v>
      </c>
      <c r="E1043" s="249"/>
    </row>
    <row r="1044" spans="1:5" s="250" customFormat="1" ht="13.5">
      <c r="A1044" s="142">
        <v>102739</v>
      </c>
      <c r="B1044" s="142" t="s">
        <v>21753</v>
      </c>
      <c r="C1044" s="142" t="s">
        <v>2</v>
      </c>
      <c r="D1044" s="301">
        <v>4356.88</v>
      </c>
      <c r="E1044" s="249"/>
    </row>
    <row r="1045" spans="1:5" s="250" customFormat="1" ht="13.5">
      <c r="A1045" s="142">
        <v>102751</v>
      </c>
      <c r="B1045" s="142" t="s">
        <v>21765</v>
      </c>
      <c r="C1045" s="142" t="s">
        <v>2</v>
      </c>
      <c r="D1045" s="301">
        <v>5503.61</v>
      </c>
      <c r="E1045" s="249"/>
    </row>
    <row r="1046" spans="1:5" s="250" customFormat="1" ht="13.5">
      <c r="A1046" s="142">
        <v>102775</v>
      </c>
      <c r="B1046" s="142" t="s">
        <v>21789</v>
      </c>
      <c r="C1046" s="142" t="s">
        <v>2</v>
      </c>
      <c r="D1046" s="301">
        <v>14506.9</v>
      </c>
      <c r="E1046" s="249"/>
    </row>
    <row r="1047" spans="1:5" s="250" customFormat="1" ht="13.5">
      <c r="A1047" s="142">
        <v>102769</v>
      </c>
      <c r="B1047" s="142" t="s">
        <v>21783</v>
      </c>
      <c r="C1047" s="142" t="s">
        <v>2</v>
      </c>
      <c r="D1047" s="301">
        <v>21873.07</v>
      </c>
      <c r="E1047" s="249"/>
    </row>
    <row r="1048" spans="1:5" s="250" customFormat="1" ht="13.5">
      <c r="A1048" s="142">
        <v>102799</v>
      </c>
      <c r="B1048" s="142" t="s">
        <v>21813</v>
      </c>
      <c r="C1048" s="142" t="s">
        <v>2</v>
      </c>
      <c r="D1048" s="301">
        <v>38440.050000000003</v>
      </c>
      <c r="E1048" s="249"/>
    </row>
    <row r="1049" spans="1:5" s="250" customFormat="1" ht="13.5">
      <c r="A1049" s="142">
        <v>102770</v>
      </c>
      <c r="B1049" s="142" t="s">
        <v>21784</v>
      </c>
      <c r="C1049" s="142" t="s">
        <v>2</v>
      </c>
      <c r="D1049" s="301">
        <v>33475.660000000003</v>
      </c>
      <c r="E1049" s="249"/>
    </row>
    <row r="1050" spans="1:5" s="250" customFormat="1" ht="13.5">
      <c r="A1050" s="142">
        <v>102800</v>
      </c>
      <c r="B1050" s="142" t="s">
        <v>21814</v>
      </c>
      <c r="C1050" s="142" t="s">
        <v>2</v>
      </c>
      <c r="D1050" s="301">
        <v>66499.88</v>
      </c>
      <c r="E1050" s="249"/>
    </row>
    <row r="1051" spans="1:5" s="250" customFormat="1" ht="13.5">
      <c r="A1051" s="142">
        <v>102771</v>
      </c>
      <c r="B1051" s="142" t="s">
        <v>21785</v>
      </c>
      <c r="C1051" s="142" t="s">
        <v>2</v>
      </c>
      <c r="D1051" s="301">
        <v>46671.66</v>
      </c>
      <c r="E1051" s="249"/>
    </row>
    <row r="1052" spans="1:5" s="250" customFormat="1" ht="13.5">
      <c r="A1052" s="142">
        <v>102801</v>
      </c>
      <c r="B1052" s="142" t="s">
        <v>21815</v>
      </c>
      <c r="C1052" s="142" t="s">
        <v>2</v>
      </c>
      <c r="D1052" s="301">
        <v>92964.88</v>
      </c>
      <c r="E1052" s="249"/>
    </row>
    <row r="1053" spans="1:5" s="250" customFormat="1" ht="13.5">
      <c r="A1053" s="142">
        <v>102772</v>
      </c>
      <c r="B1053" s="142" t="s">
        <v>21786</v>
      </c>
      <c r="C1053" s="142" t="s">
        <v>2</v>
      </c>
      <c r="D1053" s="301">
        <v>65414.57</v>
      </c>
      <c r="E1053" s="249"/>
    </row>
    <row r="1054" spans="1:5" s="250" customFormat="1" ht="13.5">
      <c r="A1054" s="142">
        <v>102802</v>
      </c>
      <c r="B1054" s="142" t="s">
        <v>21816</v>
      </c>
      <c r="C1054" s="142" t="s">
        <v>2</v>
      </c>
      <c r="D1054" s="301">
        <v>111492.22</v>
      </c>
      <c r="E1054" s="249"/>
    </row>
    <row r="1055" spans="1:5" s="250" customFormat="1" ht="13.5">
      <c r="A1055" s="142">
        <v>102747</v>
      </c>
      <c r="B1055" s="142" t="s">
        <v>21761</v>
      </c>
      <c r="C1055" s="142" t="s">
        <v>2</v>
      </c>
      <c r="D1055" s="301">
        <v>9811.74</v>
      </c>
      <c r="E1055" s="249"/>
    </row>
    <row r="1056" spans="1:5" s="250" customFormat="1" ht="13.5">
      <c r="A1056" s="142">
        <v>102758</v>
      </c>
      <c r="B1056" s="142" t="s">
        <v>21772</v>
      </c>
      <c r="C1056" s="142" t="s">
        <v>2</v>
      </c>
      <c r="D1056" s="301">
        <v>15708.9</v>
      </c>
      <c r="E1056" s="249"/>
    </row>
    <row r="1057" spans="1:5" s="250" customFormat="1" ht="13.5">
      <c r="A1057" s="142">
        <v>102788</v>
      </c>
      <c r="B1057" s="142" t="s">
        <v>21802</v>
      </c>
      <c r="C1057" s="142" t="s">
        <v>2</v>
      </c>
      <c r="D1057" s="301">
        <v>20127.34</v>
      </c>
      <c r="E1057" s="249"/>
    </row>
    <row r="1058" spans="1:5" s="250" customFormat="1" ht="13.5">
      <c r="A1058" s="142">
        <v>102748</v>
      </c>
      <c r="B1058" s="142" t="s">
        <v>21762</v>
      </c>
      <c r="C1058" s="142" t="s">
        <v>2</v>
      </c>
      <c r="D1058" s="301">
        <v>13715.14</v>
      </c>
      <c r="E1058" s="249"/>
    </row>
    <row r="1059" spans="1:5" s="250" customFormat="1" ht="13.5">
      <c r="A1059" s="142">
        <v>102759</v>
      </c>
      <c r="B1059" s="142" t="s">
        <v>21773</v>
      </c>
      <c r="C1059" s="142" t="s">
        <v>2</v>
      </c>
      <c r="D1059" s="301">
        <v>23339.98</v>
      </c>
      <c r="E1059" s="249"/>
    </row>
    <row r="1060" spans="1:5" s="250" customFormat="1" ht="13.5">
      <c r="A1060" s="142">
        <v>102789</v>
      </c>
      <c r="B1060" s="142" t="s">
        <v>21803</v>
      </c>
      <c r="C1060" s="142" t="s">
        <v>2</v>
      </c>
      <c r="D1060" s="301">
        <v>26509.279999999999</v>
      </c>
      <c r="E1060" s="249"/>
    </row>
    <row r="1061" spans="1:5" s="250" customFormat="1" ht="13.5">
      <c r="A1061" s="142">
        <v>102749</v>
      </c>
      <c r="B1061" s="142" t="s">
        <v>21763</v>
      </c>
      <c r="C1061" s="142" t="s">
        <v>2</v>
      </c>
      <c r="D1061" s="301">
        <v>23521.65</v>
      </c>
      <c r="E1061" s="249"/>
    </row>
    <row r="1062" spans="1:5" s="250" customFormat="1" ht="13.5">
      <c r="A1062" s="142">
        <v>102760</v>
      </c>
      <c r="B1062" s="142" t="s">
        <v>21774</v>
      </c>
      <c r="C1062" s="142" t="s">
        <v>2</v>
      </c>
      <c r="D1062" s="301">
        <v>42968.35</v>
      </c>
      <c r="E1062" s="249"/>
    </row>
    <row r="1063" spans="1:5" s="250" customFormat="1" ht="13.5">
      <c r="A1063" s="142">
        <v>102790</v>
      </c>
      <c r="B1063" s="142" t="s">
        <v>21804</v>
      </c>
      <c r="C1063" s="142" t="s">
        <v>2</v>
      </c>
      <c r="D1063" s="301">
        <v>43502.73</v>
      </c>
      <c r="E1063" s="249"/>
    </row>
    <row r="1064" spans="1:5" s="250" customFormat="1" ht="13.5">
      <c r="A1064" s="142">
        <v>102785</v>
      </c>
      <c r="B1064" s="142" t="s">
        <v>21799</v>
      </c>
      <c r="C1064" s="142" t="s">
        <v>2</v>
      </c>
      <c r="D1064" s="301">
        <v>11149.17</v>
      </c>
      <c r="E1064" s="249"/>
    </row>
    <row r="1065" spans="1:5" s="250" customFormat="1" ht="13.5">
      <c r="A1065" s="142">
        <v>102786</v>
      </c>
      <c r="B1065" s="142" t="s">
        <v>21800</v>
      </c>
      <c r="C1065" s="142" t="s">
        <v>2</v>
      </c>
      <c r="D1065" s="301">
        <v>12351.98</v>
      </c>
      <c r="E1065" s="249"/>
    </row>
    <row r="1066" spans="1:5" s="250" customFormat="1" ht="13.5">
      <c r="A1066" s="142">
        <v>102787</v>
      </c>
      <c r="B1066" s="142" t="s">
        <v>21801</v>
      </c>
      <c r="C1066" s="142" t="s">
        <v>2</v>
      </c>
      <c r="D1066" s="301">
        <v>18370.349999999999</v>
      </c>
      <c r="E1066" s="249"/>
    </row>
    <row r="1067" spans="1:5" s="250" customFormat="1" ht="13.5">
      <c r="A1067" s="142">
        <v>102736</v>
      </c>
      <c r="B1067" s="142" t="s">
        <v>21750</v>
      </c>
      <c r="C1067" s="142" t="s">
        <v>7</v>
      </c>
      <c r="D1067" s="301">
        <v>760.78</v>
      </c>
      <c r="E1067" s="249"/>
    </row>
    <row r="1068" spans="1:5" s="250" customFormat="1" ht="13.5">
      <c r="A1068" s="142">
        <v>102727</v>
      </c>
      <c r="B1068" s="142" t="s">
        <v>21741</v>
      </c>
      <c r="C1068" s="142" t="s">
        <v>4</v>
      </c>
      <c r="D1068" s="301">
        <v>118.27</v>
      </c>
      <c r="E1068" s="249"/>
    </row>
    <row r="1069" spans="1:5" s="250" customFormat="1" ht="13.5">
      <c r="A1069" s="142">
        <v>102111</v>
      </c>
      <c r="B1069" s="142" t="s">
        <v>26737</v>
      </c>
      <c r="C1069" s="142" t="s">
        <v>2</v>
      </c>
      <c r="D1069" s="301">
        <v>1148.24</v>
      </c>
      <c r="E1069" s="249"/>
    </row>
    <row r="1070" spans="1:5" s="250" customFormat="1" ht="13.5">
      <c r="A1070" s="142">
        <v>102113</v>
      </c>
      <c r="B1070" s="142" t="s">
        <v>26738</v>
      </c>
      <c r="C1070" s="142" t="s">
        <v>2</v>
      </c>
      <c r="D1070" s="301">
        <v>1765.13</v>
      </c>
      <c r="E1070" s="249"/>
    </row>
    <row r="1071" spans="1:5" s="250" customFormat="1" ht="13.5">
      <c r="A1071" s="142">
        <v>102116</v>
      </c>
      <c r="B1071" s="142" t="s">
        <v>26739</v>
      </c>
      <c r="C1071" s="142" t="s">
        <v>2</v>
      </c>
      <c r="D1071" s="301">
        <v>1878.76</v>
      </c>
      <c r="E1071" s="249"/>
    </row>
    <row r="1072" spans="1:5" s="250" customFormat="1" ht="13.5">
      <c r="A1072" s="142">
        <v>102132</v>
      </c>
      <c r="B1072" s="142" t="s">
        <v>26740</v>
      </c>
      <c r="C1072" s="142" t="s">
        <v>2</v>
      </c>
      <c r="D1072" s="301">
        <v>0</v>
      </c>
      <c r="E1072" s="249"/>
    </row>
    <row r="1073" spans="1:5" s="250" customFormat="1" ht="13.5">
      <c r="A1073" s="142">
        <v>102115</v>
      </c>
      <c r="B1073" s="142" t="s">
        <v>26741</v>
      </c>
      <c r="C1073" s="142" t="s">
        <v>2</v>
      </c>
      <c r="D1073" s="301">
        <v>2943.46</v>
      </c>
      <c r="E1073" s="249"/>
    </row>
    <row r="1074" spans="1:5" s="250" customFormat="1" ht="13.5">
      <c r="A1074" s="142">
        <v>102122</v>
      </c>
      <c r="B1074" s="142" t="s">
        <v>26742</v>
      </c>
      <c r="C1074" s="142" t="s">
        <v>2</v>
      </c>
      <c r="D1074" s="301">
        <v>8273.86</v>
      </c>
      <c r="E1074" s="249"/>
    </row>
    <row r="1075" spans="1:5" s="250" customFormat="1" ht="13.5">
      <c r="A1075" s="142">
        <v>102118</v>
      </c>
      <c r="B1075" s="142" t="s">
        <v>26743</v>
      </c>
      <c r="C1075" s="142" t="s">
        <v>2</v>
      </c>
      <c r="D1075" s="301">
        <v>2521.4699999999998</v>
      </c>
      <c r="E1075" s="249"/>
    </row>
    <row r="1076" spans="1:5" s="250" customFormat="1" ht="13.5">
      <c r="A1076" s="142">
        <v>102133</v>
      </c>
      <c r="B1076" s="142" t="s">
        <v>26744</v>
      </c>
      <c r="C1076" s="142" t="s">
        <v>2</v>
      </c>
      <c r="D1076" s="301">
        <v>0</v>
      </c>
      <c r="E1076" s="249"/>
    </row>
    <row r="1077" spans="1:5" s="250" customFormat="1" ht="13.5">
      <c r="A1077" s="142">
        <v>102126</v>
      </c>
      <c r="B1077" s="142" t="s">
        <v>26745</v>
      </c>
      <c r="C1077" s="142" t="s">
        <v>2</v>
      </c>
      <c r="D1077" s="301">
        <v>8750.77</v>
      </c>
      <c r="E1077" s="249"/>
    </row>
    <row r="1078" spans="1:5" s="250" customFormat="1" ht="13.5">
      <c r="A1078" s="142">
        <v>102137</v>
      </c>
      <c r="B1078" s="142" t="s">
        <v>26746</v>
      </c>
      <c r="C1078" s="142" t="s">
        <v>2</v>
      </c>
      <c r="D1078" s="301">
        <v>161.13999999999999</v>
      </c>
      <c r="E1078" s="249"/>
    </row>
    <row r="1079" spans="1:5" s="250" customFormat="1" ht="13.5">
      <c r="A1079" s="142">
        <v>106258</v>
      </c>
      <c r="B1079" s="142" t="s">
        <v>26747</v>
      </c>
      <c r="C1079" s="142" t="s">
        <v>2</v>
      </c>
      <c r="D1079" s="301">
        <v>0</v>
      </c>
      <c r="E1079" s="249"/>
    </row>
    <row r="1080" spans="1:5" s="250" customFormat="1" ht="13.5">
      <c r="A1080" s="142">
        <v>102112</v>
      </c>
      <c r="B1080" s="142" t="s">
        <v>26748</v>
      </c>
      <c r="C1080" s="142" t="s">
        <v>2</v>
      </c>
      <c r="D1080" s="301">
        <v>254.8</v>
      </c>
      <c r="E1080" s="249"/>
    </row>
    <row r="1081" spans="1:5" s="250" customFormat="1" ht="13.5">
      <c r="A1081" s="142">
        <v>102114</v>
      </c>
      <c r="B1081" s="142" t="s">
        <v>26749</v>
      </c>
      <c r="C1081" s="142" t="s">
        <v>2</v>
      </c>
      <c r="D1081" s="301">
        <v>259.08999999999997</v>
      </c>
      <c r="E1081" s="249"/>
    </row>
    <row r="1082" spans="1:5" s="250" customFormat="1" ht="13.5">
      <c r="A1082" s="142">
        <v>102117</v>
      </c>
      <c r="B1082" s="142" t="s">
        <v>26750</v>
      </c>
      <c r="C1082" s="142" t="s">
        <v>2</v>
      </c>
      <c r="D1082" s="301">
        <v>264.29000000000002</v>
      </c>
      <c r="E1082" s="249"/>
    </row>
    <row r="1083" spans="1:5" s="250" customFormat="1" ht="13.5">
      <c r="A1083" s="142">
        <v>102123</v>
      </c>
      <c r="B1083" s="142" t="s">
        <v>26751</v>
      </c>
      <c r="C1083" s="142" t="s">
        <v>2</v>
      </c>
      <c r="D1083" s="301">
        <v>328.92</v>
      </c>
      <c r="E1083" s="249"/>
    </row>
    <row r="1084" spans="1:5" s="250" customFormat="1" ht="13.5">
      <c r="A1084" s="142">
        <v>102119</v>
      </c>
      <c r="B1084" s="142" t="s">
        <v>26752</v>
      </c>
      <c r="C1084" s="142" t="s">
        <v>2</v>
      </c>
      <c r="D1084" s="301">
        <v>268.77</v>
      </c>
      <c r="E1084" s="249"/>
    </row>
    <row r="1085" spans="1:5" s="250" customFormat="1" ht="13.5">
      <c r="A1085" s="142">
        <v>102127</v>
      </c>
      <c r="B1085" s="142" t="s">
        <v>26753</v>
      </c>
      <c r="C1085" s="142" t="s">
        <v>2</v>
      </c>
      <c r="D1085" s="301">
        <v>866.4</v>
      </c>
      <c r="E1085" s="249"/>
    </row>
    <row r="1086" spans="1:5" s="250" customFormat="1" ht="13.5">
      <c r="A1086" s="142">
        <v>102121</v>
      </c>
      <c r="B1086" s="142" t="s">
        <v>26754</v>
      </c>
      <c r="C1086" s="142" t="s">
        <v>2</v>
      </c>
      <c r="D1086" s="301">
        <v>315.58</v>
      </c>
      <c r="E1086" s="249"/>
    </row>
    <row r="1087" spans="1:5" s="250" customFormat="1" ht="13.5">
      <c r="A1087" s="142">
        <v>102138</v>
      </c>
      <c r="B1087" s="142" t="s">
        <v>26755</v>
      </c>
      <c r="C1087" s="142" t="s">
        <v>2</v>
      </c>
      <c r="D1087" s="301">
        <v>350.63</v>
      </c>
      <c r="E1087" s="249"/>
    </row>
    <row r="1088" spans="1:5" s="250" customFormat="1" ht="13.5">
      <c r="A1088" s="142">
        <v>102129</v>
      </c>
      <c r="B1088" s="142" t="s">
        <v>26756</v>
      </c>
      <c r="C1088" s="142" t="s">
        <v>2</v>
      </c>
      <c r="D1088" s="301">
        <v>1164.3499999999999</v>
      </c>
      <c r="E1088" s="249"/>
    </row>
    <row r="1089" spans="1:5" s="250" customFormat="1" ht="13.5">
      <c r="A1089" s="142">
        <v>102131</v>
      </c>
      <c r="B1089" s="142" t="s">
        <v>26757</v>
      </c>
      <c r="C1089" s="142" t="s">
        <v>2</v>
      </c>
      <c r="D1089" s="301">
        <v>1260.19</v>
      </c>
      <c r="E1089" s="249"/>
    </row>
    <row r="1090" spans="1:5" s="250" customFormat="1" ht="13.5">
      <c r="A1090" s="142">
        <v>102120</v>
      </c>
      <c r="B1090" s="142" t="s">
        <v>26758</v>
      </c>
      <c r="C1090" s="142" t="s">
        <v>2</v>
      </c>
      <c r="D1090" s="301">
        <v>0</v>
      </c>
      <c r="E1090" s="249"/>
    </row>
    <row r="1091" spans="1:5" s="250" customFormat="1" ht="13.5">
      <c r="A1091" s="142">
        <v>102334</v>
      </c>
      <c r="B1091" s="142" t="s">
        <v>26759</v>
      </c>
      <c r="C1091" s="142" t="s">
        <v>2</v>
      </c>
      <c r="D1091" s="301">
        <v>0</v>
      </c>
      <c r="E1091" s="249"/>
    </row>
    <row r="1092" spans="1:5" s="250" customFormat="1" ht="13.5">
      <c r="A1092" s="142">
        <v>102128</v>
      </c>
      <c r="B1092" s="142" t="s">
        <v>26760</v>
      </c>
      <c r="C1092" s="142" t="s">
        <v>2</v>
      </c>
      <c r="D1092" s="301">
        <v>0</v>
      </c>
      <c r="E1092" s="249"/>
    </row>
    <row r="1093" spans="1:5" s="250" customFormat="1" ht="13.5">
      <c r="A1093" s="142">
        <v>102130</v>
      </c>
      <c r="B1093" s="142" t="s">
        <v>26761</v>
      </c>
      <c r="C1093" s="142" t="s">
        <v>2</v>
      </c>
      <c r="D1093" s="301">
        <v>0</v>
      </c>
      <c r="E1093" s="249"/>
    </row>
    <row r="1094" spans="1:5" s="250" customFormat="1" ht="13.5">
      <c r="A1094" s="142">
        <v>104941</v>
      </c>
      <c r="B1094" s="142" t="s">
        <v>26762</v>
      </c>
      <c r="C1094" s="142" t="s">
        <v>4</v>
      </c>
      <c r="D1094" s="301">
        <v>0</v>
      </c>
      <c r="E1094" s="249"/>
    </row>
    <row r="1095" spans="1:5" s="250" customFormat="1" ht="13.5">
      <c r="A1095" s="142">
        <v>104942</v>
      </c>
      <c r="B1095" s="142" t="s">
        <v>26763</v>
      </c>
      <c r="C1095" s="142" t="s">
        <v>4</v>
      </c>
      <c r="D1095" s="301">
        <v>0</v>
      </c>
      <c r="E1095" s="249"/>
    </row>
    <row r="1096" spans="1:5" s="250" customFormat="1" ht="13.5">
      <c r="A1096" s="142">
        <v>104940</v>
      </c>
      <c r="B1096" s="142" t="s">
        <v>26764</v>
      </c>
      <c r="C1096" s="142" t="s">
        <v>2</v>
      </c>
      <c r="D1096" s="301">
        <v>0</v>
      </c>
      <c r="E1096" s="249"/>
    </row>
    <row r="1097" spans="1:5" s="250" customFormat="1" ht="13.5">
      <c r="A1097" s="142">
        <v>104943</v>
      </c>
      <c r="B1097" s="142" t="s">
        <v>26765</v>
      </c>
      <c r="C1097" s="142" t="s">
        <v>4</v>
      </c>
      <c r="D1097" s="301">
        <v>0</v>
      </c>
      <c r="E1097" s="249"/>
    </row>
    <row r="1098" spans="1:5" s="250" customFormat="1" ht="13.5">
      <c r="A1098" s="142">
        <v>101801</v>
      </c>
      <c r="B1098" s="142" t="s">
        <v>21740</v>
      </c>
      <c r="C1098" s="142" t="s">
        <v>2</v>
      </c>
      <c r="D1098" s="301">
        <v>1150.3699999999999</v>
      </c>
      <c r="E1098" s="249"/>
    </row>
    <row r="1099" spans="1:5" s="250" customFormat="1" ht="13.5">
      <c r="A1099" s="142">
        <v>101800</v>
      </c>
      <c r="B1099" s="142" t="s">
        <v>21739</v>
      </c>
      <c r="C1099" s="142" t="s">
        <v>2</v>
      </c>
      <c r="D1099" s="301">
        <v>1577.58</v>
      </c>
      <c r="E1099" s="249"/>
    </row>
    <row r="1100" spans="1:5" s="250" customFormat="1" ht="13.5">
      <c r="A1100" s="142">
        <v>98108</v>
      </c>
      <c r="B1100" s="142" t="s">
        <v>22193</v>
      </c>
      <c r="C1100" s="142" t="s">
        <v>2</v>
      </c>
      <c r="D1100" s="301">
        <v>583.26</v>
      </c>
      <c r="E1100" s="249"/>
    </row>
    <row r="1101" spans="1:5" s="250" customFormat="1" ht="13.5">
      <c r="A1101" s="142">
        <v>98105</v>
      </c>
      <c r="B1101" s="142" t="s">
        <v>22190</v>
      </c>
      <c r="C1101" s="142" t="s">
        <v>2</v>
      </c>
      <c r="D1101" s="301">
        <v>742.12</v>
      </c>
      <c r="E1101" s="249"/>
    </row>
    <row r="1102" spans="1:5" s="250" customFormat="1" ht="13.5">
      <c r="A1102" s="142">
        <v>98109</v>
      </c>
      <c r="B1102" s="142" t="s">
        <v>22234</v>
      </c>
      <c r="C1102" s="142" t="s">
        <v>2</v>
      </c>
      <c r="D1102" s="301">
        <v>944.64</v>
      </c>
      <c r="E1102" s="249"/>
    </row>
    <row r="1103" spans="1:5" s="250" customFormat="1" ht="13.5">
      <c r="A1103" s="142">
        <v>98106</v>
      </c>
      <c r="B1103" s="142" t="s">
        <v>22191</v>
      </c>
      <c r="C1103" s="142" t="s">
        <v>2</v>
      </c>
      <c r="D1103" s="301">
        <v>1219.8900000000001</v>
      </c>
      <c r="E1103" s="249"/>
    </row>
    <row r="1104" spans="1:5" s="250" customFormat="1" ht="13.5">
      <c r="A1104" s="142">
        <v>98110</v>
      </c>
      <c r="B1104" s="142" t="s">
        <v>22235</v>
      </c>
      <c r="C1104" s="142" t="s">
        <v>2</v>
      </c>
      <c r="D1104" s="301">
        <v>492.17</v>
      </c>
      <c r="E1104" s="249"/>
    </row>
    <row r="1105" spans="1:5" s="250" customFormat="1" ht="13.5">
      <c r="A1105" s="142">
        <v>98107</v>
      </c>
      <c r="B1105" s="142" t="s">
        <v>22192</v>
      </c>
      <c r="C1105" s="142" t="s">
        <v>2</v>
      </c>
      <c r="D1105" s="301">
        <v>326.31</v>
      </c>
      <c r="E1105" s="249"/>
    </row>
    <row r="1106" spans="1:5" s="250" customFormat="1" ht="13.5">
      <c r="A1106" s="142">
        <v>98104</v>
      </c>
      <c r="B1106" s="142" t="s">
        <v>22189</v>
      </c>
      <c r="C1106" s="142" t="s">
        <v>2</v>
      </c>
      <c r="D1106" s="301">
        <v>424.69</v>
      </c>
      <c r="E1106" s="249"/>
    </row>
    <row r="1107" spans="1:5" s="250" customFormat="1" ht="13.5">
      <c r="A1107" s="142">
        <v>98102</v>
      </c>
      <c r="B1107" s="142" t="s">
        <v>22188</v>
      </c>
      <c r="C1107" s="142" t="s">
        <v>2</v>
      </c>
      <c r="D1107" s="301">
        <v>192.4</v>
      </c>
      <c r="E1107" s="249"/>
    </row>
    <row r="1108" spans="1:5" s="250" customFormat="1" ht="13.5">
      <c r="A1108" s="142">
        <v>98111</v>
      </c>
      <c r="B1108" s="142" t="s">
        <v>22236</v>
      </c>
      <c r="C1108" s="142" t="s">
        <v>2</v>
      </c>
      <c r="D1108" s="301">
        <v>66.16</v>
      </c>
      <c r="E1108" s="249"/>
    </row>
    <row r="1109" spans="1:5" s="250" customFormat="1" ht="13.5">
      <c r="A1109" s="142">
        <v>97891</v>
      </c>
      <c r="B1109" s="142" t="s">
        <v>22138</v>
      </c>
      <c r="C1109" s="142" t="s">
        <v>2</v>
      </c>
      <c r="D1109" s="301">
        <v>246.31</v>
      </c>
      <c r="E1109" s="249"/>
    </row>
    <row r="1110" spans="1:5" s="250" customFormat="1" ht="13.5">
      <c r="A1110" s="142">
        <v>97892</v>
      </c>
      <c r="B1110" s="142" t="s">
        <v>22139</v>
      </c>
      <c r="C1110" s="142" t="s">
        <v>2</v>
      </c>
      <c r="D1110" s="301">
        <v>458.19</v>
      </c>
      <c r="E1110" s="249"/>
    </row>
    <row r="1111" spans="1:5" s="250" customFormat="1" ht="13.5">
      <c r="A1111" s="142">
        <v>97893</v>
      </c>
      <c r="B1111" s="142" t="s">
        <v>22140</v>
      </c>
      <c r="C1111" s="142" t="s">
        <v>2</v>
      </c>
      <c r="D1111" s="301">
        <v>633.85</v>
      </c>
      <c r="E1111" s="249"/>
    </row>
    <row r="1112" spans="1:5" s="250" customFormat="1" ht="13.5">
      <c r="A1112" s="142">
        <v>97894</v>
      </c>
      <c r="B1112" s="142" t="s">
        <v>22141</v>
      </c>
      <c r="C1112" s="142" t="s">
        <v>2</v>
      </c>
      <c r="D1112" s="301">
        <v>702.19</v>
      </c>
      <c r="E1112" s="249"/>
    </row>
    <row r="1113" spans="1:5" s="250" customFormat="1" ht="13.5">
      <c r="A1113" s="142">
        <v>97886</v>
      </c>
      <c r="B1113" s="142" t="s">
        <v>22133</v>
      </c>
      <c r="C1113" s="142" t="s">
        <v>2</v>
      </c>
      <c r="D1113" s="301">
        <v>195.93</v>
      </c>
      <c r="E1113" s="249"/>
    </row>
    <row r="1114" spans="1:5" s="250" customFormat="1" ht="13.5">
      <c r="A1114" s="142">
        <v>97887</v>
      </c>
      <c r="B1114" s="142" t="s">
        <v>22134</v>
      </c>
      <c r="C1114" s="142" t="s">
        <v>2</v>
      </c>
      <c r="D1114" s="301">
        <v>307.76</v>
      </c>
      <c r="E1114" s="249"/>
    </row>
    <row r="1115" spans="1:5" s="250" customFormat="1" ht="13.5">
      <c r="A1115" s="142">
        <v>97888</v>
      </c>
      <c r="B1115" s="142" t="s">
        <v>22135</v>
      </c>
      <c r="C1115" s="142" t="s">
        <v>2</v>
      </c>
      <c r="D1115" s="301">
        <v>588.11</v>
      </c>
      <c r="E1115" s="249"/>
    </row>
    <row r="1116" spans="1:5" s="250" customFormat="1" ht="13.5">
      <c r="A1116" s="142">
        <v>97889</v>
      </c>
      <c r="B1116" s="142" t="s">
        <v>22136</v>
      </c>
      <c r="C1116" s="142" t="s">
        <v>2</v>
      </c>
      <c r="D1116" s="301">
        <v>799.57</v>
      </c>
      <c r="E1116" s="249"/>
    </row>
    <row r="1117" spans="1:5" s="250" customFormat="1" ht="13.5">
      <c r="A1117" s="142">
        <v>97890</v>
      </c>
      <c r="B1117" s="142" t="s">
        <v>22137</v>
      </c>
      <c r="C1117" s="142" t="s">
        <v>2</v>
      </c>
      <c r="D1117" s="301">
        <v>903.01</v>
      </c>
      <c r="E1117" s="249"/>
    </row>
    <row r="1118" spans="1:5" s="250" customFormat="1" ht="13.5">
      <c r="A1118" s="142">
        <v>97881</v>
      </c>
      <c r="B1118" s="142" t="s">
        <v>22128</v>
      </c>
      <c r="C1118" s="142" t="s">
        <v>2</v>
      </c>
      <c r="D1118" s="301">
        <v>154.24</v>
      </c>
      <c r="E1118" s="249"/>
    </row>
    <row r="1119" spans="1:5" s="250" customFormat="1" ht="13.5">
      <c r="A1119" s="142">
        <v>97882</v>
      </c>
      <c r="B1119" s="142" t="s">
        <v>22129</v>
      </c>
      <c r="C1119" s="142" t="s">
        <v>2</v>
      </c>
      <c r="D1119" s="301">
        <v>242.49</v>
      </c>
      <c r="E1119" s="249"/>
    </row>
    <row r="1120" spans="1:5" s="250" customFormat="1" ht="13.5">
      <c r="A1120" s="142">
        <v>97883</v>
      </c>
      <c r="B1120" s="142" t="s">
        <v>22130</v>
      </c>
      <c r="C1120" s="142" t="s">
        <v>2</v>
      </c>
      <c r="D1120" s="301">
        <v>466.05</v>
      </c>
      <c r="E1120" s="249"/>
    </row>
    <row r="1121" spans="1:5" s="250" customFormat="1" ht="13.5">
      <c r="A1121" s="142">
        <v>97884</v>
      </c>
      <c r="B1121" s="142" t="s">
        <v>22131</v>
      </c>
      <c r="C1121" s="142" t="s">
        <v>2</v>
      </c>
      <c r="D1121" s="301">
        <v>910.23</v>
      </c>
      <c r="E1121" s="249"/>
    </row>
    <row r="1122" spans="1:5" s="250" customFormat="1" ht="13.5">
      <c r="A1122" s="142">
        <v>97885</v>
      </c>
      <c r="B1122" s="142" t="s">
        <v>22132</v>
      </c>
      <c r="C1122" s="142" t="s">
        <v>2</v>
      </c>
      <c r="D1122" s="301">
        <v>1407.98</v>
      </c>
      <c r="E1122" s="249"/>
    </row>
    <row r="1123" spans="1:5" s="250" customFormat="1" ht="13.5">
      <c r="A1123" s="142">
        <v>99250</v>
      </c>
      <c r="B1123" s="142" t="s">
        <v>22194</v>
      </c>
      <c r="C1123" s="142" t="s">
        <v>2</v>
      </c>
      <c r="D1123" s="301">
        <v>213.56</v>
      </c>
      <c r="E1123" s="249"/>
    </row>
    <row r="1124" spans="1:5" s="250" customFormat="1" ht="13.5">
      <c r="A1124" s="142">
        <v>97900</v>
      </c>
      <c r="B1124" s="142" t="s">
        <v>22179</v>
      </c>
      <c r="C1124" s="142" t="s">
        <v>2</v>
      </c>
      <c r="D1124" s="301">
        <v>217.61</v>
      </c>
      <c r="E1124" s="249"/>
    </row>
    <row r="1125" spans="1:5" s="250" customFormat="1" ht="13.5">
      <c r="A1125" s="142">
        <v>99251</v>
      </c>
      <c r="B1125" s="142" t="s">
        <v>22195</v>
      </c>
      <c r="C1125" s="142" t="s">
        <v>2</v>
      </c>
      <c r="D1125" s="301">
        <v>333.98</v>
      </c>
      <c r="E1125" s="249"/>
    </row>
    <row r="1126" spans="1:5" s="250" customFormat="1" ht="13.5">
      <c r="A1126" s="142">
        <v>97901</v>
      </c>
      <c r="B1126" s="142" t="s">
        <v>22180</v>
      </c>
      <c r="C1126" s="142" t="s">
        <v>2</v>
      </c>
      <c r="D1126" s="301">
        <v>340.94</v>
      </c>
      <c r="E1126" s="249"/>
    </row>
    <row r="1127" spans="1:5" s="250" customFormat="1" ht="13.5">
      <c r="A1127" s="142">
        <v>99253</v>
      </c>
      <c r="B1127" s="142" t="s">
        <v>22196</v>
      </c>
      <c r="C1127" s="142" t="s">
        <v>2</v>
      </c>
      <c r="D1127" s="301">
        <v>640.34</v>
      </c>
      <c r="E1127" s="249"/>
    </row>
    <row r="1128" spans="1:5" s="250" customFormat="1" ht="13.5">
      <c r="A1128" s="142">
        <v>97902</v>
      </c>
      <c r="B1128" s="142" t="s">
        <v>22181</v>
      </c>
      <c r="C1128" s="142" t="s">
        <v>2</v>
      </c>
      <c r="D1128" s="301">
        <v>655.96</v>
      </c>
      <c r="E1128" s="249"/>
    </row>
    <row r="1129" spans="1:5" s="250" customFormat="1" ht="13.5">
      <c r="A1129" s="142">
        <v>99255</v>
      </c>
      <c r="B1129" s="142" t="s">
        <v>22197</v>
      </c>
      <c r="C1129" s="142" t="s">
        <v>2</v>
      </c>
      <c r="D1129" s="301">
        <v>892.62</v>
      </c>
      <c r="E1129" s="249"/>
    </row>
    <row r="1130" spans="1:5" s="250" customFormat="1" ht="13.5">
      <c r="A1130" s="142">
        <v>97903</v>
      </c>
      <c r="B1130" s="142" t="s">
        <v>22182</v>
      </c>
      <c r="C1130" s="142" t="s">
        <v>2</v>
      </c>
      <c r="D1130" s="301">
        <v>914.04</v>
      </c>
      <c r="E1130" s="249"/>
    </row>
    <row r="1131" spans="1:5" s="250" customFormat="1" ht="13.5">
      <c r="A1131" s="142">
        <v>99257</v>
      </c>
      <c r="B1131" s="142" t="s">
        <v>22198</v>
      </c>
      <c r="C1131" s="142" t="s">
        <v>2</v>
      </c>
      <c r="D1131" s="301">
        <v>1033.6400000000001</v>
      </c>
      <c r="E1131" s="249"/>
    </row>
    <row r="1132" spans="1:5" s="250" customFormat="1" ht="13.5">
      <c r="A1132" s="142">
        <v>97904</v>
      </c>
      <c r="B1132" s="142" t="s">
        <v>22183</v>
      </c>
      <c r="C1132" s="142" t="s">
        <v>2</v>
      </c>
      <c r="D1132" s="301">
        <v>1061.3499999999999</v>
      </c>
      <c r="E1132" s="249"/>
    </row>
    <row r="1133" spans="1:5" s="250" customFormat="1" ht="13.5">
      <c r="A1133" s="142">
        <v>99258</v>
      </c>
      <c r="B1133" s="142" t="s">
        <v>22199</v>
      </c>
      <c r="C1133" s="142" t="s">
        <v>2</v>
      </c>
      <c r="D1133" s="301">
        <v>282.55</v>
      </c>
      <c r="E1133" s="249"/>
    </row>
    <row r="1134" spans="1:5" s="250" customFormat="1" ht="13.5">
      <c r="A1134" s="142">
        <v>97905</v>
      </c>
      <c r="B1134" s="142" t="s">
        <v>22184</v>
      </c>
      <c r="C1134" s="142" t="s">
        <v>2</v>
      </c>
      <c r="D1134" s="301">
        <v>286.97000000000003</v>
      </c>
      <c r="E1134" s="249"/>
    </row>
    <row r="1135" spans="1:5" s="250" customFormat="1" ht="13.5">
      <c r="A1135" s="142">
        <v>99260</v>
      </c>
      <c r="B1135" s="142" t="s">
        <v>22200</v>
      </c>
      <c r="C1135" s="142" t="s">
        <v>2</v>
      </c>
      <c r="D1135" s="301">
        <v>518.98</v>
      </c>
      <c r="E1135" s="249"/>
    </row>
    <row r="1136" spans="1:5" s="250" customFormat="1" ht="13.5">
      <c r="A1136" s="142">
        <v>97906</v>
      </c>
      <c r="B1136" s="142" t="s">
        <v>22185</v>
      </c>
      <c r="C1136" s="142" t="s">
        <v>2</v>
      </c>
      <c r="D1136" s="301">
        <v>528.82000000000005</v>
      </c>
      <c r="E1136" s="249"/>
    </row>
    <row r="1137" spans="1:5" s="250" customFormat="1" ht="13.5">
      <c r="A1137" s="142">
        <v>99262</v>
      </c>
      <c r="B1137" s="142" t="s">
        <v>22201</v>
      </c>
      <c r="C1137" s="142" t="s">
        <v>2</v>
      </c>
      <c r="D1137" s="301">
        <v>737.78</v>
      </c>
      <c r="E1137" s="249"/>
    </row>
    <row r="1138" spans="1:5" s="250" customFormat="1" ht="13.5">
      <c r="A1138" s="142">
        <v>97907</v>
      </c>
      <c r="B1138" s="142" t="s">
        <v>22186</v>
      </c>
      <c r="C1138" s="142" t="s">
        <v>2</v>
      </c>
      <c r="D1138" s="301">
        <v>751.83</v>
      </c>
      <c r="E1138" s="249"/>
    </row>
    <row r="1139" spans="1:5" s="250" customFormat="1" ht="13.5">
      <c r="A1139" s="142">
        <v>99264</v>
      </c>
      <c r="B1139" s="142" t="s">
        <v>22202</v>
      </c>
      <c r="C1139" s="142" t="s">
        <v>2</v>
      </c>
      <c r="D1139" s="301">
        <v>850.4</v>
      </c>
      <c r="E1139" s="249"/>
    </row>
    <row r="1140" spans="1:5" s="250" customFormat="1" ht="13.5">
      <c r="A1140" s="142">
        <v>97908</v>
      </c>
      <c r="B1140" s="142" t="s">
        <v>22187</v>
      </c>
      <c r="C1140" s="142" t="s">
        <v>2</v>
      </c>
      <c r="D1140" s="301">
        <v>869.38</v>
      </c>
      <c r="E1140" s="249"/>
    </row>
    <row r="1141" spans="1:5" s="250" customFormat="1" ht="13.5">
      <c r="A1141" s="142">
        <v>97895</v>
      </c>
      <c r="B1141" s="142" t="s">
        <v>22175</v>
      </c>
      <c r="C1141" s="142" t="s">
        <v>2</v>
      </c>
      <c r="D1141" s="301">
        <v>202.08</v>
      </c>
      <c r="E1141" s="249"/>
    </row>
    <row r="1142" spans="1:5" s="250" customFormat="1" ht="13.5">
      <c r="A1142" s="142">
        <v>97896</v>
      </c>
      <c r="B1142" s="142" t="s">
        <v>22176</v>
      </c>
      <c r="C1142" s="142" t="s">
        <v>2</v>
      </c>
      <c r="D1142" s="301">
        <v>375.06</v>
      </c>
      <c r="E1142" s="249"/>
    </row>
    <row r="1143" spans="1:5" s="250" customFormat="1" ht="13.5">
      <c r="A1143" s="142">
        <v>97897</v>
      </c>
      <c r="B1143" s="142" t="s">
        <v>22177</v>
      </c>
      <c r="C1143" s="142" t="s">
        <v>2</v>
      </c>
      <c r="D1143" s="301">
        <v>487.05</v>
      </c>
      <c r="E1143" s="249"/>
    </row>
    <row r="1144" spans="1:5" s="250" customFormat="1" ht="13.5">
      <c r="A1144" s="142">
        <v>97898</v>
      </c>
      <c r="B1144" s="142" t="s">
        <v>22178</v>
      </c>
      <c r="C1144" s="142" t="s">
        <v>2</v>
      </c>
      <c r="D1144" s="301">
        <v>953.81</v>
      </c>
      <c r="E1144" s="249"/>
    </row>
    <row r="1145" spans="1:5" s="250" customFormat="1" ht="13.5">
      <c r="A1145" s="142">
        <v>97899</v>
      </c>
      <c r="B1145" s="142" t="s">
        <v>26766</v>
      </c>
      <c r="C1145" s="142" t="s">
        <v>2</v>
      </c>
      <c r="D1145" s="301">
        <v>0</v>
      </c>
      <c r="E1145" s="249"/>
    </row>
    <row r="1146" spans="1:5" s="250" customFormat="1" ht="13.5">
      <c r="A1146" s="142">
        <v>101795</v>
      </c>
      <c r="B1146" s="142" t="s">
        <v>22153</v>
      </c>
      <c r="C1146" s="142" t="s">
        <v>2</v>
      </c>
      <c r="D1146" s="301">
        <v>684.61</v>
      </c>
      <c r="E1146" s="249"/>
    </row>
    <row r="1147" spans="1:5" s="250" customFormat="1" ht="13.5">
      <c r="A1147" s="142">
        <v>101796</v>
      </c>
      <c r="B1147" s="142" t="s">
        <v>26767</v>
      </c>
      <c r="C1147" s="142" t="s">
        <v>2</v>
      </c>
      <c r="D1147" s="301">
        <v>0</v>
      </c>
      <c r="E1147" s="249"/>
    </row>
    <row r="1148" spans="1:5" s="250" customFormat="1" ht="13.5">
      <c r="A1148" s="142">
        <v>101797</v>
      </c>
      <c r="B1148" s="142" t="s">
        <v>26768</v>
      </c>
      <c r="C1148" s="142" t="s">
        <v>2</v>
      </c>
      <c r="D1148" s="301">
        <v>0</v>
      </c>
      <c r="E1148" s="249"/>
    </row>
    <row r="1149" spans="1:5" s="250" customFormat="1" ht="13.5">
      <c r="A1149" s="142">
        <v>101802</v>
      </c>
      <c r="B1149" s="142" t="s">
        <v>22309</v>
      </c>
      <c r="C1149" s="142" t="s">
        <v>2</v>
      </c>
      <c r="D1149" s="301">
        <v>1986.34</v>
      </c>
      <c r="E1149" s="249"/>
    </row>
    <row r="1150" spans="1:5" s="250" customFormat="1" ht="13.5">
      <c r="A1150" s="142">
        <v>101803</v>
      </c>
      <c r="B1150" s="142" t="s">
        <v>22310</v>
      </c>
      <c r="C1150" s="142" t="s">
        <v>2</v>
      </c>
      <c r="D1150" s="301">
        <v>1275.55</v>
      </c>
      <c r="E1150" s="249"/>
    </row>
    <row r="1151" spans="1:5" s="250" customFormat="1" ht="13.5">
      <c r="A1151" s="142">
        <v>101804</v>
      </c>
      <c r="B1151" s="142" t="s">
        <v>22311</v>
      </c>
      <c r="C1151" s="142" t="s">
        <v>2</v>
      </c>
      <c r="D1151" s="301">
        <v>1587.45</v>
      </c>
      <c r="E1151" s="249"/>
    </row>
    <row r="1152" spans="1:5" s="250" customFormat="1" ht="13.5">
      <c r="A1152" s="142">
        <v>101805</v>
      </c>
      <c r="B1152" s="142" t="s">
        <v>22312</v>
      </c>
      <c r="C1152" s="142" t="s">
        <v>2</v>
      </c>
      <c r="D1152" s="301">
        <v>2018.31</v>
      </c>
      <c r="E1152" s="249"/>
    </row>
    <row r="1153" spans="1:5" s="250" customFormat="1" ht="13.5">
      <c r="A1153" s="142">
        <v>98115</v>
      </c>
      <c r="B1153" s="142" t="s">
        <v>23689</v>
      </c>
      <c r="C1153" s="142" t="s">
        <v>2</v>
      </c>
      <c r="D1153" s="301">
        <v>119.17</v>
      </c>
      <c r="E1153" s="249"/>
    </row>
    <row r="1154" spans="1:5" s="250" customFormat="1" ht="13.5">
      <c r="A1154" s="142">
        <v>98114</v>
      </c>
      <c r="B1154" s="142" t="s">
        <v>22238</v>
      </c>
      <c r="C1154" s="142" t="s">
        <v>2</v>
      </c>
      <c r="D1154" s="301">
        <v>618.29999999999995</v>
      </c>
      <c r="E1154" s="249"/>
    </row>
    <row r="1155" spans="1:5" s="250" customFormat="1" ht="13.5">
      <c r="A1155" s="142">
        <v>98112</v>
      </c>
      <c r="B1155" s="142" t="s">
        <v>22237</v>
      </c>
      <c r="C1155" s="142" t="s">
        <v>2</v>
      </c>
      <c r="D1155" s="301">
        <v>137.13999999999999</v>
      </c>
      <c r="E1155" s="249"/>
    </row>
    <row r="1156" spans="1:5" s="250" customFormat="1" ht="13.5">
      <c r="A1156" s="142">
        <v>100128</v>
      </c>
      <c r="B1156" s="142" t="s">
        <v>24029</v>
      </c>
      <c r="C1156" s="142" t="s">
        <v>2</v>
      </c>
      <c r="D1156" s="301">
        <v>2337.88</v>
      </c>
      <c r="E1156" s="249"/>
    </row>
    <row r="1157" spans="1:5" s="250" customFormat="1" ht="13.5">
      <c r="A1157" s="142">
        <v>102623</v>
      </c>
      <c r="B1157" s="142" t="s">
        <v>22233</v>
      </c>
      <c r="C1157" s="142" t="s">
        <v>2</v>
      </c>
      <c r="D1157" s="301">
        <v>957</v>
      </c>
      <c r="E1157" s="249"/>
    </row>
    <row r="1158" spans="1:5" s="250" customFormat="1" ht="13.5">
      <c r="A1158" s="142">
        <v>102607</v>
      </c>
      <c r="B1158" s="142" t="s">
        <v>22223</v>
      </c>
      <c r="C1158" s="142" t="s">
        <v>2</v>
      </c>
      <c r="D1158" s="301">
        <v>487.41</v>
      </c>
      <c r="E1158" s="249"/>
    </row>
    <row r="1159" spans="1:5" s="250" customFormat="1" ht="13.5">
      <c r="A1159" s="142">
        <v>102608</v>
      </c>
      <c r="B1159" s="142" t="s">
        <v>22224</v>
      </c>
      <c r="C1159" s="142" t="s">
        <v>2</v>
      </c>
      <c r="D1159" s="301">
        <v>1115.5899999999999</v>
      </c>
      <c r="E1159" s="249"/>
    </row>
    <row r="1160" spans="1:5" s="250" customFormat="1" ht="13.5">
      <c r="A1160" s="142">
        <v>102609</v>
      </c>
      <c r="B1160" s="142" t="s">
        <v>22225</v>
      </c>
      <c r="C1160" s="142" t="s">
        <v>2</v>
      </c>
      <c r="D1160" s="301">
        <v>1268.07</v>
      </c>
      <c r="E1160" s="249"/>
    </row>
    <row r="1161" spans="1:5" s="250" customFormat="1" ht="13.5">
      <c r="A1161" s="142">
        <v>102610</v>
      </c>
      <c r="B1161" s="142" t="s">
        <v>25158</v>
      </c>
      <c r="C1161" s="142" t="s">
        <v>2</v>
      </c>
      <c r="D1161" s="301">
        <v>2178.0100000000002</v>
      </c>
      <c r="E1161" s="249"/>
    </row>
    <row r="1162" spans="1:5" s="250" customFormat="1" ht="13.5">
      <c r="A1162" s="142">
        <v>102622</v>
      </c>
      <c r="B1162" s="142" t="s">
        <v>22232</v>
      </c>
      <c r="C1162" s="142" t="s">
        <v>2</v>
      </c>
      <c r="D1162" s="301">
        <v>698.68</v>
      </c>
      <c r="E1162" s="249"/>
    </row>
    <row r="1163" spans="1:5" s="250" customFormat="1" ht="13.5">
      <c r="A1163" s="142">
        <v>102605</v>
      </c>
      <c r="B1163" s="142" t="s">
        <v>22221</v>
      </c>
      <c r="C1163" s="142" t="s">
        <v>2</v>
      </c>
      <c r="D1163" s="301">
        <v>295.64999999999998</v>
      </c>
      <c r="E1163" s="249"/>
    </row>
    <row r="1164" spans="1:5" s="250" customFormat="1" ht="13.5">
      <c r="A1164" s="142">
        <v>102606</v>
      </c>
      <c r="B1164" s="142" t="s">
        <v>22222</v>
      </c>
      <c r="C1164" s="142" t="s">
        <v>2</v>
      </c>
      <c r="D1164" s="301">
        <v>455.2</v>
      </c>
      <c r="E1164" s="249"/>
    </row>
    <row r="1165" spans="1:5" s="250" customFormat="1" ht="13.5">
      <c r="A1165" s="142">
        <v>102613</v>
      </c>
      <c r="B1165" s="142" t="s">
        <v>22227</v>
      </c>
      <c r="C1165" s="142" t="s">
        <v>2</v>
      </c>
      <c r="D1165" s="301">
        <v>682.6</v>
      </c>
      <c r="E1165" s="249"/>
    </row>
    <row r="1166" spans="1:5" s="250" customFormat="1" ht="13.5">
      <c r="A1166" s="142">
        <v>102619</v>
      </c>
      <c r="B1166" s="142" t="s">
        <v>22231</v>
      </c>
      <c r="C1166" s="142" t="s">
        <v>2</v>
      </c>
      <c r="D1166" s="301">
        <v>5853.75</v>
      </c>
      <c r="E1166" s="249"/>
    </row>
    <row r="1167" spans="1:5" s="250" customFormat="1" ht="13.5">
      <c r="A1167" s="142">
        <v>102614</v>
      </c>
      <c r="B1167" s="142" t="s">
        <v>22228</v>
      </c>
      <c r="C1167" s="142" t="s">
        <v>2</v>
      </c>
      <c r="D1167" s="301">
        <v>1049.1400000000001</v>
      </c>
      <c r="E1167" s="249"/>
    </row>
    <row r="1168" spans="1:5" s="250" customFormat="1" ht="13.5">
      <c r="A1168" s="142">
        <v>102620</v>
      </c>
      <c r="B1168" s="142" t="s">
        <v>25162</v>
      </c>
      <c r="C1168" s="142" t="s">
        <v>2</v>
      </c>
      <c r="D1168" s="301">
        <v>8481.24</v>
      </c>
      <c r="E1168" s="249"/>
    </row>
    <row r="1169" spans="1:5" s="250" customFormat="1" ht="13.5">
      <c r="A1169" s="142">
        <v>102615</v>
      </c>
      <c r="B1169" s="142" t="s">
        <v>22229</v>
      </c>
      <c r="C1169" s="142" t="s">
        <v>2</v>
      </c>
      <c r="D1169" s="301">
        <v>1316.66</v>
      </c>
      <c r="E1169" s="249"/>
    </row>
    <row r="1170" spans="1:5" s="250" customFormat="1" ht="13.5">
      <c r="A1170" s="142">
        <v>102621</v>
      </c>
      <c r="B1170" s="142" t="s">
        <v>25163</v>
      </c>
      <c r="C1170" s="142" t="s">
        <v>2</v>
      </c>
      <c r="D1170" s="301">
        <v>13009.08</v>
      </c>
      <c r="E1170" s="249"/>
    </row>
    <row r="1171" spans="1:5" s="250" customFormat="1" ht="13.5">
      <c r="A1171" s="142">
        <v>102616</v>
      </c>
      <c r="B1171" s="142" t="s">
        <v>25160</v>
      </c>
      <c r="C1171" s="142" t="s">
        <v>2</v>
      </c>
      <c r="D1171" s="301">
        <v>1948.62</v>
      </c>
      <c r="E1171" s="249"/>
    </row>
    <row r="1172" spans="1:5" s="250" customFormat="1" ht="13.5">
      <c r="A1172" s="142">
        <v>102611</v>
      </c>
      <c r="B1172" s="142" t="s">
        <v>22226</v>
      </c>
      <c r="C1172" s="142" t="s">
        <v>2</v>
      </c>
      <c r="D1172" s="301">
        <v>490.52</v>
      </c>
      <c r="E1172" s="249"/>
    </row>
    <row r="1173" spans="1:5" s="250" customFormat="1" ht="13.5">
      <c r="A1173" s="142">
        <v>102617</v>
      </c>
      <c r="B1173" s="142" t="s">
        <v>22230</v>
      </c>
      <c r="C1173" s="142" t="s">
        <v>2</v>
      </c>
      <c r="D1173" s="301">
        <v>3644.13</v>
      </c>
      <c r="E1173" s="249"/>
    </row>
    <row r="1174" spans="1:5" s="250" customFormat="1" ht="13.5">
      <c r="A1174" s="142">
        <v>102618</v>
      </c>
      <c r="B1174" s="142" t="s">
        <v>25161</v>
      </c>
      <c r="C1174" s="142" t="s">
        <v>2</v>
      </c>
      <c r="D1174" s="301">
        <v>4373.66</v>
      </c>
      <c r="E1174" s="249"/>
    </row>
    <row r="1175" spans="1:5" s="250" customFormat="1" ht="13.5">
      <c r="A1175" s="142">
        <v>102612</v>
      </c>
      <c r="B1175" s="142" t="s">
        <v>25159</v>
      </c>
      <c r="C1175" s="142" t="s">
        <v>2</v>
      </c>
      <c r="D1175" s="301">
        <v>703.83</v>
      </c>
      <c r="E1175" s="249"/>
    </row>
    <row r="1176" spans="1:5" s="250" customFormat="1" ht="13.5">
      <c r="A1176" s="142">
        <v>102603</v>
      </c>
      <c r="B1176" s="142" t="s">
        <v>22219</v>
      </c>
      <c r="C1176" s="142" t="s">
        <v>2</v>
      </c>
      <c r="D1176" s="301">
        <v>13.05</v>
      </c>
      <c r="E1176" s="249"/>
    </row>
    <row r="1177" spans="1:5" s="250" customFormat="1" ht="13.5">
      <c r="A1177" s="142">
        <v>102587</v>
      </c>
      <c r="B1177" s="142" t="s">
        <v>22203</v>
      </c>
      <c r="C1177" s="142" t="s">
        <v>2</v>
      </c>
      <c r="D1177" s="301">
        <v>4.47</v>
      </c>
      <c r="E1177" s="249"/>
    </row>
    <row r="1178" spans="1:5" s="250" customFormat="1" ht="13.5">
      <c r="A1178" s="142">
        <v>102589</v>
      </c>
      <c r="B1178" s="142" t="s">
        <v>22205</v>
      </c>
      <c r="C1178" s="142" t="s">
        <v>2</v>
      </c>
      <c r="D1178" s="301">
        <v>4.97</v>
      </c>
      <c r="E1178" s="249"/>
    </row>
    <row r="1179" spans="1:5" s="250" customFormat="1" ht="13.5">
      <c r="A1179" s="142">
        <v>102591</v>
      </c>
      <c r="B1179" s="142" t="s">
        <v>22207</v>
      </c>
      <c r="C1179" s="142" t="s">
        <v>2</v>
      </c>
      <c r="D1179" s="301">
        <v>5.48</v>
      </c>
      <c r="E1179" s="249"/>
    </row>
    <row r="1180" spans="1:5" s="250" customFormat="1" ht="13.5">
      <c r="A1180" s="142">
        <v>102593</v>
      </c>
      <c r="B1180" s="142" t="s">
        <v>22209</v>
      </c>
      <c r="C1180" s="142" t="s">
        <v>2</v>
      </c>
      <c r="D1180" s="301">
        <v>6.18</v>
      </c>
      <c r="E1180" s="249"/>
    </row>
    <row r="1181" spans="1:5" s="250" customFormat="1" ht="13.5">
      <c r="A1181" s="142">
        <v>102595</v>
      </c>
      <c r="B1181" s="142" t="s">
        <v>22211</v>
      </c>
      <c r="C1181" s="142" t="s">
        <v>2</v>
      </c>
      <c r="D1181" s="301">
        <v>6.99</v>
      </c>
      <c r="E1181" s="249"/>
    </row>
    <row r="1182" spans="1:5" s="250" customFormat="1" ht="13.5">
      <c r="A1182" s="142">
        <v>102597</v>
      </c>
      <c r="B1182" s="142" t="s">
        <v>22213</v>
      </c>
      <c r="C1182" s="142" t="s">
        <v>2</v>
      </c>
      <c r="D1182" s="301">
        <v>8.01</v>
      </c>
      <c r="E1182" s="249"/>
    </row>
    <row r="1183" spans="1:5" s="250" customFormat="1" ht="13.5">
      <c r="A1183" s="142">
        <v>102599</v>
      </c>
      <c r="B1183" s="142" t="s">
        <v>22215</v>
      </c>
      <c r="C1183" s="142" t="s">
        <v>2</v>
      </c>
      <c r="D1183" s="301">
        <v>9.01</v>
      </c>
      <c r="E1183" s="249"/>
    </row>
    <row r="1184" spans="1:5" s="250" customFormat="1" ht="13.5">
      <c r="A1184" s="142">
        <v>102601</v>
      </c>
      <c r="B1184" s="142" t="s">
        <v>22217</v>
      </c>
      <c r="C1184" s="142" t="s">
        <v>2</v>
      </c>
      <c r="D1184" s="301">
        <v>10.53</v>
      </c>
      <c r="E1184" s="249"/>
    </row>
    <row r="1185" spans="1:5" s="250" customFormat="1" ht="13.5">
      <c r="A1185" s="142">
        <v>102604</v>
      </c>
      <c r="B1185" s="142" t="s">
        <v>22220</v>
      </c>
      <c r="C1185" s="142" t="s">
        <v>2</v>
      </c>
      <c r="D1185" s="301">
        <v>15.05</v>
      </c>
      <c r="E1185" s="249"/>
    </row>
    <row r="1186" spans="1:5" s="250" customFormat="1" ht="13.5">
      <c r="A1186" s="142">
        <v>102588</v>
      </c>
      <c r="B1186" s="142" t="s">
        <v>22204</v>
      </c>
      <c r="C1186" s="142" t="s">
        <v>2</v>
      </c>
      <c r="D1186" s="301">
        <v>6.47</v>
      </c>
      <c r="E1186" s="249"/>
    </row>
    <row r="1187" spans="1:5" s="250" customFormat="1" ht="13.5">
      <c r="A1187" s="142">
        <v>102590</v>
      </c>
      <c r="B1187" s="142" t="s">
        <v>22206</v>
      </c>
      <c r="C1187" s="142" t="s">
        <v>2</v>
      </c>
      <c r="D1187" s="301">
        <v>6.97</v>
      </c>
      <c r="E1187" s="249"/>
    </row>
    <row r="1188" spans="1:5" s="250" customFormat="1" ht="13.5">
      <c r="A1188" s="142">
        <v>102592</v>
      </c>
      <c r="B1188" s="142" t="s">
        <v>22208</v>
      </c>
      <c r="C1188" s="142" t="s">
        <v>2</v>
      </c>
      <c r="D1188" s="301">
        <v>7.47</v>
      </c>
      <c r="E1188" s="249"/>
    </row>
    <row r="1189" spans="1:5" s="250" customFormat="1" ht="13.5">
      <c r="A1189" s="142">
        <v>102594</v>
      </c>
      <c r="B1189" s="142" t="s">
        <v>22210</v>
      </c>
      <c r="C1189" s="142" t="s">
        <v>2</v>
      </c>
      <c r="D1189" s="301">
        <v>8.18</v>
      </c>
      <c r="E1189" s="249"/>
    </row>
    <row r="1190" spans="1:5" s="250" customFormat="1" ht="13.5">
      <c r="A1190" s="142">
        <v>102596</v>
      </c>
      <c r="B1190" s="142" t="s">
        <v>22212</v>
      </c>
      <c r="C1190" s="142" t="s">
        <v>2</v>
      </c>
      <c r="D1190" s="301">
        <v>8.99</v>
      </c>
      <c r="E1190" s="249"/>
    </row>
    <row r="1191" spans="1:5" s="250" customFormat="1" ht="13.5">
      <c r="A1191" s="142">
        <v>102598</v>
      </c>
      <c r="B1191" s="142" t="s">
        <v>22214</v>
      </c>
      <c r="C1191" s="142" t="s">
        <v>2</v>
      </c>
      <c r="D1191" s="301">
        <v>10.01</v>
      </c>
      <c r="E1191" s="249"/>
    </row>
    <row r="1192" spans="1:5" s="250" customFormat="1" ht="13.5">
      <c r="A1192" s="142">
        <v>102600</v>
      </c>
      <c r="B1192" s="142" t="s">
        <v>22216</v>
      </c>
      <c r="C1192" s="142" t="s">
        <v>2</v>
      </c>
      <c r="D1192" s="301">
        <v>11.01</v>
      </c>
      <c r="E1192" s="249"/>
    </row>
    <row r="1193" spans="1:5" s="250" customFormat="1" ht="13.5">
      <c r="A1193" s="142">
        <v>102602</v>
      </c>
      <c r="B1193" s="142" t="s">
        <v>22218</v>
      </c>
      <c r="C1193" s="142" t="s">
        <v>2</v>
      </c>
      <c r="D1193" s="301">
        <v>12.53</v>
      </c>
      <c r="E1193" s="249"/>
    </row>
    <row r="1194" spans="1:5" s="250" customFormat="1" ht="13.5">
      <c r="A1194" s="142">
        <v>103005</v>
      </c>
      <c r="B1194" s="142" t="s">
        <v>26769</v>
      </c>
      <c r="C1194" s="142" t="s">
        <v>2</v>
      </c>
      <c r="D1194" s="301">
        <v>663.18</v>
      </c>
      <c r="E1194" s="249"/>
    </row>
    <row r="1195" spans="1:5" s="250" customFormat="1" ht="13.5">
      <c r="A1195" s="142">
        <v>103006</v>
      </c>
      <c r="B1195" s="142" t="s">
        <v>26770</v>
      </c>
      <c r="C1195" s="142" t="s">
        <v>2</v>
      </c>
      <c r="D1195" s="301">
        <v>838.83</v>
      </c>
      <c r="E1195" s="249"/>
    </row>
    <row r="1196" spans="1:5" s="250" customFormat="1" ht="13.5">
      <c r="A1196" s="142">
        <v>103007</v>
      </c>
      <c r="B1196" s="142" t="s">
        <v>26771</v>
      </c>
      <c r="C1196" s="142" t="s">
        <v>2</v>
      </c>
      <c r="D1196" s="301">
        <v>1104.22</v>
      </c>
      <c r="E1196" s="249"/>
    </row>
    <row r="1197" spans="1:5" s="250" customFormat="1" ht="13.5">
      <c r="A1197" s="142">
        <v>103004</v>
      </c>
      <c r="B1197" s="142" t="s">
        <v>26772</v>
      </c>
      <c r="C1197" s="142" t="s">
        <v>1</v>
      </c>
      <c r="D1197" s="301">
        <v>0</v>
      </c>
      <c r="E1197" s="249"/>
    </row>
    <row r="1198" spans="1:5" s="250" customFormat="1" ht="13.5">
      <c r="A1198" s="142">
        <v>102989</v>
      </c>
      <c r="B1198" s="142" t="s">
        <v>26773</v>
      </c>
      <c r="C1198" s="142" t="s">
        <v>1</v>
      </c>
      <c r="D1198" s="301">
        <v>60.63</v>
      </c>
      <c r="E1198" s="249"/>
    </row>
    <row r="1199" spans="1:5" s="250" customFormat="1" ht="13.5">
      <c r="A1199" s="142">
        <v>102990</v>
      </c>
      <c r="B1199" s="142" t="s">
        <v>26774</v>
      </c>
      <c r="C1199" s="142" t="s">
        <v>1</v>
      </c>
      <c r="D1199" s="301">
        <v>75.739999999999995</v>
      </c>
      <c r="E1199" s="249"/>
    </row>
    <row r="1200" spans="1:5" s="250" customFormat="1" ht="13.5">
      <c r="A1200" s="142">
        <v>102991</v>
      </c>
      <c r="B1200" s="142" t="s">
        <v>26775</v>
      </c>
      <c r="C1200" s="142" t="s">
        <v>1</v>
      </c>
      <c r="D1200" s="301">
        <v>99.56</v>
      </c>
      <c r="E1200" s="249"/>
    </row>
    <row r="1201" spans="1:5" s="250" customFormat="1" ht="13.5">
      <c r="A1201" s="142">
        <v>102992</v>
      </c>
      <c r="B1201" s="142" t="s">
        <v>26776</v>
      </c>
      <c r="C1201" s="142" t="s">
        <v>1</v>
      </c>
      <c r="D1201" s="301">
        <v>148.43</v>
      </c>
      <c r="E1201" s="249"/>
    </row>
    <row r="1202" spans="1:5" s="250" customFormat="1" ht="13.5">
      <c r="A1202" s="142">
        <v>102993</v>
      </c>
      <c r="B1202" s="142" t="s">
        <v>26777</v>
      </c>
      <c r="C1202" s="142" t="s">
        <v>1</v>
      </c>
      <c r="D1202" s="301">
        <v>192.78</v>
      </c>
      <c r="E1202" s="249"/>
    </row>
    <row r="1203" spans="1:5" s="250" customFormat="1" ht="13.5">
      <c r="A1203" s="142">
        <v>102994</v>
      </c>
      <c r="B1203" s="142" t="s">
        <v>26778</v>
      </c>
      <c r="C1203" s="142" t="s">
        <v>1</v>
      </c>
      <c r="D1203" s="301">
        <v>360.11</v>
      </c>
      <c r="E1203" s="249"/>
    </row>
    <row r="1204" spans="1:5" s="250" customFormat="1" ht="13.5">
      <c r="A1204" s="142">
        <v>106017</v>
      </c>
      <c r="B1204" s="142" t="s">
        <v>26779</v>
      </c>
      <c r="C1204" s="142" t="s">
        <v>2</v>
      </c>
      <c r="D1204" s="301">
        <v>0</v>
      </c>
      <c r="E1204" s="249"/>
    </row>
    <row r="1205" spans="1:5" s="250" customFormat="1" ht="13.5">
      <c r="A1205" s="142">
        <v>105944</v>
      </c>
      <c r="B1205" s="142" t="s">
        <v>26780</v>
      </c>
      <c r="C1205" s="142" t="s">
        <v>7</v>
      </c>
      <c r="D1205" s="301">
        <v>867.35</v>
      </c>
      <c r="E1205" s="249"/>
    </row>
    <row r="1206" spans="1:5" s="250" customFormat="1" ht="13.5">
      <c r="A1206" s="142">
        <v>106004</v>
      </c>
      <c r="B1206" s="142" t="s">
        <v>26781</v>
      </c>
      <c r="C1206" s="142" t="s">
        <v>1</v>
      </c>
      <c r="D1206" s="301">
        <v>204.4</v>
      </c>
      <c r="E1206" s="249"/>
    </row>
    <row r="1207" spans="1:5" s="250" customFormat="1" ht="13.5">
      <c r="A1207" s="142">
        <v>106005</v>
      </c>
      <c r="B1207" s="142" t="s">
        <v>26782</v>
      </c>
      <c r="C1207" s="142" t="s">
        <v>1</v>
      </c>
      <c r="D1207" s="301">
        <v>241.61</v>
      </c>
      <c r="E1207" s="249"/>
    </row>
    <row r="1208" spans="1:5" s="250" customFormat="1" ht="13.5">
      <c r="A1208" s="142">
        <v>106006</v>
      </c>
      <c r="B1208" s="142" t="s">
        <v>26783</v>
      </c>
      <c r="C1208" s="142" t="s">
        <v>1</v>
      </c>
      <c r="D1208" s="301">
        <v>288.14</v>
      </c>
      <c r="E1208" s="249"/>
    </row>
    <row r="1209" spans="1:5" s="250" customFormat="1" ht="13.5">
      <c r="A1209" s="142">
        <v>106007</v>
      </c>
      <c r="B1209" s="142" t="s">
        <v>26784</v>
      </c>
      <c r="C1209" s="142" t="s">
        <v>1</v>
      </c>
      <c r="D1209" s="301">
        <v>328.45</v>
      </c>
      <c r="E1209" s="249"/>
    </row>
    <row r="1210" spans="1:5" s="250" customFormat="1" ht="13.5">
      <c r="A1210" s="142">
        <v>106008</v>
      </c>
      <c r="B1210" s="142" t="s">
        <v>26785</v>
      </c>
      <c r="C1210" s="142" t="s">
        <v>1</v>
      </c>
      <c r="D1210" s="301">
        <v>368.78</v>
      </c>
      <c r="E1210" s="249"/>
    </row>
    <row r="1211" spans="1:5" s="250" customFormat="1" ht="13.5">
      <c r="A1211" s="142">
        <v>106009</v>
      </c>
      <c r="B1211" s="142" t="s">
        <v>26786</v>
      </c>
      <c r="C1211" s="142" t="s">
        <v>1</v>
      </c>
      <c r="D1211" s="301">
        <v>455.62</v>
      </c>
      <c r="E1211" s="249"/>
    </row>
    <row r="1212" spans="1:5" s="250" customFormat="1" ht="13.5">
      <c r="A1212" s="142">
        <v>106010</v>
      </c>
      <c r="B1212" s="142" t="s">
        <v>26787</v>
      </c>
      <c r="C1212" s="142" t="s">
        <v>1</v>
      </c>
      <c r="D1212" s="301">
        <v>533.16999999999996</v>
      </c>
      <c r="E1212" s="249"/>
    </row>
    <row r="1213" spans="1:5" s="250" customFormat="1" ht="13.5">
      <c r="A1213" s="142">
        <v>106011</v>
      </c>
      <c r="B1213" s="142" t="s">
        <v>26788</v>
      </c>
      <c r="C1213" s="142" t="s">
        <v>1</v>
      </c>
      <c r="D1213" s="301">
        <v>963.67</v>
      </c>
      <c r="E1213" s="249"/>
    </row>
    <row r="1214" spans="1:5" s="250" customFormat="1" ht="13.5">
      <c r="A1214" s="142">
        <v>106013</v>
      </c>
      <c r="B1214" s="142" t="s">
        <v>26789</v>
      </c>
      <c r="C1214" s="142" t="s">
        <v>1</v>
      </c>
      <c r="D1214" s="301">
        <v>1203.56</v>
      </c>
      <c r="E1214" s="249"/>
    </row>
    <row r="1215" spans="1:5" s="250" customFormat="1" ht="13.5">
      <c r="A1215" s="142">
        <v>106012</v>
      </c>
      <c r="B1215" s="142" t="s">
        <v>26790</v>
      </c>
      <c r="C1215" s="142" t="s">
        <v>1</v>
      </c>
      <c r="D1215" s="301">
        <v>1064.06</v>
      </c>
      <c r="E1215" s="249"/>
    </row>
    <row r="1216" spans="1:5" s="250" customFormat="1" ht="13.5">
      <c r="A1216" s="142">
        <v>106014</v>
      </c>
      <c r="B1216" s="142" t="s">
        <v>26791</v>
      </c>
      <c r="C1216" s="142" t="s">
        <v>1</v>
      </c>
      <c r="D1216" s="301">
        <v>1387.52</v>
      </c>
      <c r="E1216" s="249"/>
    </row>
    <row r="1217" spans="1:5" s="250" customFormat="1" ht="13.5">
      <c r="A1217" s="142">
        <v>106015</v>
      </c>
      <c r="B1217" s="142" t="s">
        <v>26792</v>
      </c>
      <c r="C1217" s="142" t="s">
        <v>1</v>
      </c>
      <c r="D1217" s="301">
        <v>1649.17</v>
      </c>
      <c r="E1217" s="249"/>
    </row>
    <row r="1218" spans="1:5" s="250" customFormat="1" ht="13.5">
      <c r="A1218" s="142">
        <v>106016</v>
      </c>
      <c r="B1218" s="142" t="s">
        <v>26793</v>
      </c>
      <c r="C1218" s="142" t="s">
        <v>1</v>
      </c>
      <c r="D1218" s="301">
        <v>1928.04</v>
      </c>
      <c r="E1218" s="249"/>
    </row>
    <row r="1219" spans="1:5" s="250" customFormat="1" ht="13.5">
      <c r="A1219" s="142">
        <v>106003</v>
      </c>
      <c r="B1219" s="142" t="s">
        <v>26794</v>
      </c>
      <c r="C1219" s="142" t="s">
        <v>1</v>
      </c>
      <c r="D1219" s="301">
        <v>186.15</v>
      </c>
      <c r="E1219" s="249"/>
    </row>
    <row r="1220" spans="1:5" s="250" customFormat="1" ht="13.5">
      <c r="A1220" s="142">
        <v>105997</v>
      </c>
      <c r="B1220" s="142" t="s">
        <v>26795</v>
      </c>
      <c r="C1220" s="142" t="s">
        <v>1</v>
      </c>
      <c r="D1220" s="301">
        <v>101.86</v>
      </c>
      <c r="E1220" s="249"/>
    </row>
    <row r="1221" spans="1:5" s="250" customFormat="1" ht="13.5">
      <c r="A1221" s="142">
        <v>105998</v>
      </c>
      <c r="B1221" s="142" t="s">
        <v>26796</v>
      </c>
      <c r="C1221" s="142" t="s">
        <v>1</v>
      </c>
      <c r="D1221" s="301">
        <v>112.87</v>
      </c>
      <c r="E1221" s="249"/>
    </row>
    <row r="1222" spans="1:5" s="250" customFormat="1" ht="13.5">
      <c r="A1222" s="142">
        <v>105999</v>
      </c>
      <c r="B1222" s="142" t="s">
        <v>26797</v>
      </c>
      <c r="C1222" s="142" t="s">
        <v>1</v>
      </c>
      <c r="D1222" s="301">
        <v>128.44999999999999</v>
      </c>
      <c r="E1222" s="249"/>
    </row>
    <row r="1223" spans="1:5" s="250" customFormat="1" ht="13.5">
      <c r="A1223" s="142">
        <v>106000</v>
      </c>
      <c r="B1223" s="142" t="s">
        <v>26798</v>
      </c>
      <c r="C1223" s="142" t="s">
        <v>1</v>
      </c>
      <c r="D1223" s="301">
        <v>144</v>
      </c>
      <c r="E1223" s="249"/>
    </row>
    <row r="1224" spans="1:5" s="250" customFormat="1" ht="13.5">
      <c r="A1224" s="142">
        <v>106001</v>
      </c>
      <c r="B1224" s="142" t="s">
        <v>26799</v>
      </c>
      <c r="C1224" s="142" t="s">
        <v>1</v>
      </c>
      <c r="D1224" s="301">
        <v>155.02000000000001</v>
      </c>
      <c r="E1224" s="249"/>
    </row>
    <row r="1225" spans="1:5" s="250" customFormat="1" ht="13.5">
      <c r="A1225" s="142">
        <v>106002</v>
      </c>
      <c r="B1225" s="142" t="s">
        <v>26800</v>
      </c>
      <c r="C1225" s="142" t="s">
        <v>1</v>
      </c>
      <c r="D1225" s="301">
        <v>170.59</v>
      </c>
      <c r="E1225" s="249"/>
    </row>
    <row r="1226" spans="1:5" s="250" customFormat="1" ht="13.5">
      <c r="A1226" s="142">
        <v>105992</v>
      </c>
      <c r="B1226" s="142" t="s">
        <v>26801</v>
      </c>
      <c r="C1226" s="142" t="s">
        <v>1</v>
      </c>
      <c r="D1226" s="301">
        <v>111.45</v>
      </c>
      <c r="E1226" s="249"/>
    </row>
    <row r="1227" spans="1:5" s="250" customFormat="1" ht="13.5">
      <c r="A1227" s="142">
        <v>105993</v>
      </c>
      <c r="B1227" s="142" t="s">
        <v>26802</v>
      </c>
      <c r="C1227" s="142" t="s">
        <v>1</v>
      </c>
      <c r="D1227" s="301">
        <v>133.75</v>
      </c>
      <c r="E1227" s="249"/>
    </row>
    <row r="1228" spans="1:5" s="250" customFormat="1" ht="13.5">
      <c r="A1228" s="142">
        <v>105994</v>
      </c>
      <c r="B1228" s="142" t="s">
        <v>26803</v>
      </c>
      <c r="C1228" s="142" t="s">
        <v>1</v>
      </c>
      <c r="D1228" s="301">
        <v>163.94</v>
      </c>
      <c r="E1228" s="249"/>
    </row>
    <row r="1229" spans="1:5" s="250" customFormat="1" ht="13.5">
      <c r="A1229" s="142">
        <v>105995</v>
      </c>
      <c r="B1229" s="142" t="s">
        <v>26804</v>
      </c>
      <c r="C1229" s="142" t="s">
        <v>1</v>
      </c>
      <c r="D1229" s="301">
        <v>194.2</v>
      </c>
      <c r="E1229" s="249"/>
    </row>
    <row r="1230" spans="1:5" s="250" customFormat="1" ht="13.5">
      <c r="A1230" s="142">
        <v>105996</v>
      </c>
      <c r="B1230" s="142" t="s">
        <v>26805</v>
      </c>
      <c r="C1230" s="142" t="s">
        <v>1</v>
      </c>
      <c r="D1230" s="301">
        <v>209.99</v>
      </c>
      <c r="E1230" s="249"/>
    </row>
    <row r="1231" spans="1:5" s="250" customFormat="1" ht="13.5">
      <c r="A1231" s="142">
        <v>105988</v>
      </c>
      <c r="B1231" s="142" t="s">
        <v>26806</v>
      </c>
      <c r="C1231" s="142" t="s">
        <v>1</v>
      </c>
      <c r="D1231" s="301">
        <v>73.38</v>
      </c>
      <c r="E1231" s="249"/>
    </row>
    <row r="1232" spans="1:5" s="250" customFormat="1" ht="13.5">
      <c r="A1232" s="142">
        <v>105989</v>
      </c>
      <c r="B1232" s="142" t="s">
        <v>26807</v>
      </c>
      <c r="C1232" s="142" t="s">
        <v>1</v>
      </c>
      <c r="D1232" s="301">
        <v>81.260000000000005</v>
      </c>
      <c r="E1232" s="249"/>
    </row>
    <row r="1233" spans="1:5" s="250" customFormat="1" ht="13.5">
      <c r="A1233" s="142">
        <v>105990</v>
      </c>
      <c r="B1233" s="142" t="s">
        <v>26808</v>
      </c>
      <c r="C1233" s="142" t="s">
        <v>1</v>
      </c>
      <c r="D1233" s="301">
        <v>92.42</v>
      </c>
      <c r="E1233" s="249"/>
    </row>
    <row r="1234" spans="1:5" s="250" customFormat="1" ht="13.5">
      <c r="A1234" s="142">
        <v>105991</v>
      </c>
      <c r="B1234" s="142" t="s">
        <v>26809</v>
      </c>
      <c r="C1234" s="142" t="s">
        <v>1</v>
      </c>
      <c r="D1234" s="301">
        <v>103.56</v>
      </c>
      <c r="E1234" s="249"/>
    </row>
    <row r="1235" spans="1:5" s="250" customFormat="1" ht="13.5">
      <c r="A1235" s="142">
        <v>105987</v>
      </c>
      <c r="B1235" s="142" t="s">
        <v>26810</v>
      </c>
      <c r="C1235" s="142" t="s">
        <v>1</v>
      </c>
      <c r="D1235" s="301">
        <v>127.23</v>
      </c>
      <c r="E1235" s="249"/>
    </row>
    <row r="1236" spans="1:5" s="250" customFormat="1" ht="13.5">
      <c r="A1236" s="142">
        <v>105986</v>
      </c>
      <c r="B1236" s="142" t="s">
        <v>26811</v>
      </c>
      <c r="C1236" s="142" t="s">
        <v>1</v>
      </c>
      <c r="D1236" s="301">
        <v>158.78</v>
      </c>
      <c r="E1236" s="249"/>
    </row>
    <row r="1237" spans="1:5" s="250" customFormat="1" ht="13.5">
      <c r="A1237" s="142">
        <v>106019</v>
      </c>
      <c r="B1237" s="142" t="s">
        <v>26812</v>
      </c>
      <c r="C1237" s="142" t="s">
        <v>2</v>
      </c>
      <c r="D1237" s="301">
        <v>0</v>
      </c>
      <c r="E1237" s="249"/>
    </row>
    <row r="1238" spans="1:5" s="250" customFormat="1" ht="13.5">
      <c r="A1238" s="142">
        <v>103001</v>
      </c>
      <c r="B1238" s="142" t="s">
        <v>26813</v>
      </c>
      <c r="C1238" s="142" t="s">
        <v>2</v>
      </c>
      <c r="D1238" s="301">
        <v>200.96</v>
      </c>
      <c r="E1238" s="249"/>
    </row>
    <row r="1239" spans="1:5" s="250" customFormat="1" ht="13.5">
      <c r="A1239" s="142">
        <v>103002</v>
      </c>
      <c r="B1239" s="142" t="s">
        <v>26814</v>
      </c>
      <c r="C1239" s="142" t="s">
        <v>2</v>
      </c>
      <c r="D1239" s="301">
        <v>250.91</v>
      </c>
      <c r="E1239" s="249"/>
    </row>
    <row r="1240" spans="1:5" s="250" customFormat="1" ht="13.5">
      <c r="A1240" s="142">
        <v>103003</v>
      </c>
      <c r="B1240" s="142" t="s">
        <v>26815</v>
      </c>
      <c r="C1240" s="142" t="s">
        <v>2</v>
      </c>
      <c r="D1240" s="301">
        <v>350.79</v>
      </c>
      <c r="E1240" s="249"/>
    </row>
    <row r="1241" spans="1:5" s="250" customFormat="1" ht="13.5">
      <c r="A1241" s="142">
        <v>106018</v>
      </c>
      <c r="B1241" s="142" t="s">
        <v>26816</v>
      </c>
      <c r="C1241" s="142" t="s">
        <v>2</v>
      </c>
      <c r="D1241" s="301">
        <v>0</v>
      </c>
      <c r="E1241" s="249"/>
    </row>
    <row r="1242" spans="1:5" s="250" customFormat="1" ht="13.5">
      <c r="A1242" s="142">
        <v>105945</v>
      </c>
      <c r="B1242" s="142" t="s">
        <v>26817</v>
      </c>
      <c r="C1242" s="142" t="s">
        <v>4</v>
      </c>
      <c r="D1242" s="301">
        <v>9.48</v>
      </c>
      <c r="E1242" s="249"/>
    </row>
    <row r="1243" spans="1:5" s="250" customFormat="1" ht="13.5">
      <c r="A1243" s="142">
        <v>98522</v>
      </c>
      <c r="B1243" s="142" t="s">
        <v>26818</v>
      </c>
      <c r="C1243" s="142" t="s">
        <v>1</v>
      </c>
      <c r="D1243" s="301">
        <v>175.43</v>
      </c>
      <c r="E1243" s="249"/>
    </row>
    <row r="1244" spans="1:5" s="250" customFormat="1" ht="13.5">
      <c r="A1244" s="142">
        <v>98523</v>
      </c>
      <c r="B1244" s="142" t="s">
        <v>26819</v>
      </c>
      <c r="C1244" s="142" t="s">
        <v>1</v>
      </c>
      <c r="D1244" s="301">
        <v>0</v>
      </c>
      <c r="E1244" s="249"/>
    </row>
    <row r="1245" spans="1:5" s="250" customFormat="1" ht="13.5">
      <c r="A1245" s="142">
        <v>102364</v>
      </c>
      <c r="B1245" s="142" t="s">
        <v>26820</v>
      </c>
      <c r="C1245" s="142" t="s">
        <v>4</v>
      </c>
      <c r="D1245" s="301">
        <v>207.68</v>
      </c>
      <c r="E1245" s="249"/>
    </row>
    <row r="1246" spans="1:5" s="250" customFormat="1" ht="13.5">
      <c r="A1246" s="142">
        <v>102363</v>
      </c>
      <c r="B1246" s="142" t="s">
        <v>26821</v>
      </c>
      <c r="C1246" s="142" t="s">
        <v>4</v>
      </c>
      <c r="D1246" s="301">
        <v>190.13</v>
      </c>
      <c r="E1246" s="249"/>
    </row>
    <row r="1247" spans="1:5" s="250" customFormat="1" ht="13.5">
      <c r="A1247" s="142">
        <v>102362</v>
      </c>
      <c r="B1247" s="142" t="s">
        <v>26822</v>
      </c>
      <c r="C1247" s="142" t="s">
        <v>4</v>
      </c>
      <c r="D1247" s="301">
        <v>180.2</v>
      </c>
      <c r="E1247" s="249"/>
    </row>
    <row r="1248" spans="1:5" s="250" customFormat="1" ht="13.5">
      <c r="A1248" s="142">
        <v>101196</v>
      </c>
      <c r="B1248" s="142" t="s">
        <v>26823</v>
      </c>
      <c r="C1248" s="142" t="s">
        <v>1</v>
      </c>
      <c r="D1248" s="301">
        <v>0</v>
      </c>
      <c r="E1248" s="249"/>
    </row>
    <row r="1249" spans="1:5" s="250" customFormat="1" ht="13.5">
      <c r="A1249" s="142">
        <v>101195</v>
      </c>
      <c r="B1249" s="142" t="s">
        <v>26824</v>
      </c>
      <c r="C1249" s="142" t="s">
        <v>1</v>
      </c>
      <c r="D1249" s="301">
        <v>0</v>
      </c>
      <c r="E1249" s="249"/>
    </row>
    <row r="1250" spans="1:5" s="250" customFormat="1" ht="13.5">
      <c r="A1250" s="142">
        <v>101193</v>
      </c>
      <c r="B1250" s="142" t="s">
        <v>26825</v>
      </c>
      <c r="C1250" s="142" t="s">
        <v>1</v>
      </c>
      <c r="D1250" s="301">
        <v>67.13</v>
      </c>
      <c r="E1250" s="249"/>
    </row>
    <row r="1251" spans="1:5" s="250" customFormat="1" ht="13.5">
      <c r="A1251" s="142">
        <v>106459</v>
      </c>
      <c r="B1251" s="142" t="s">
        <v>26826</v>
      </c>
      <c r="C1251" s="142" t="s">
        <v>1</v>
      </c>
      <c r="D1251" s="301">
        <v>67.290000000000006</v>
      </c>
      <c r="E1251" s="249"/>
    </row>
    <row r="1252" spans="1:5" s="250" customFormat="1" ht="13.5">
      <c r="A1252" s="142">
        <v>101194</v>
      </c>
      <c r="B1252" s="142" t="s">
        <v>26827</v>
      </c>
      <c r="C1252" s="142" t="s">
        <v>1</v>
      </c>
      <c r="D1252" s="301">
        <v>67.489999999999995</v>
      </c>
      <c r="E1252" s="249"/>
    </row>
    <row r="1253" spans="1:5" s="250" customFormat="1" ht="13.5">
      <c r="A1253" s="142">
        <v>101190</v>
      </c>
      <c r="B1253" s="142" t="s">
        <v>26828</v>
      </c>
      <c r="C1253" s="142" t="s">
        <v>1</v>
      </c>
      <c r="D1253" s="301">
        <v>74.5</v>
      </c>
      <c r="E1253" s="249"/>
    </row>
    <row r="1254" spans="1:5" s="250" customFormat="1" ht="13.5">
      <c r="A1254" s="142">
        <v>106458</v>
      </c>
      <c r="B1254" s="142" t="s">
        <v>26829</v>
      </c>
      <c r="C1254" s="142" t="s">
        <v>1</v>
      </c>
      <c r="D1254" s="301">
        <v>74.66</v>
      </c>
      <c r="E1254" s="249"/>
    </row>
    <row r="1255" spans="1:5" s="250" customFormat="1" ht="13.5">
      <c r="A1255" s="142">
        <v>101191</v>
      </c>
      <c r="B1255" s="142" t="s">
        <v>26830</v>
      </c>
      <c r="C1255" s="142" t="s">
        <v>1</v>
      </c>
      <c r="D1255" s="301">
        <v>74.86</v>
      </c>
      <c r="E1255" s="249"/>
    </row>
    <row r="1256" spans="1:5" s="250" customFormat="1" ht="13.5">
      <c r="A1256" s="142">
        <v>101198</v>
      </c>
      <c r="B1256" s="142" t="s">
        <v>26831</v>
      </c>
      <c r="C1256" s="142" t="s">
        <v>1</v>
      </c>
      <c r="D1256" s="301">
        <v>103.37</v>
      </c>
      <c r="E1256" s="249"/>
    </row>
    <row r="1257" spans="1:5" s="250" customFormat="1" ht="13.5">
      <c r="A1257" s="142">
        <v>106460</v>
      </c>
      <c r="B1257" s="142" t="s">
        <v>26832</v>
      </c>
      <c r="C1257" s="142" t="s">
        <v>1</v>
      </c>
      <c r="D1257" s="301">
        <v>103.8</v>
      </c>
      <c r="E1257" s="249"/>
    </row>
    <row r="1258" spans="1:5" s="250" customFormat="1" ht="13.5">
      <c r="A1258" s="142">
        <v>101199</v>
      </c>
      <c r="B1258" s="142" t="s">
        <v>26833</v>
      </c>
      <c r="C1258" s="142" t="s">
        <v>1</v>
      </c>
      <c r="D1258" s="301">
        <v>104.26</v>
      </c>
      <c r="E1258" s="249"/>
    </row>
    <row r="1259" spans="1:5" s="250" customFormat="1" ht="13.5">
      <c r="A1259" s="142">
        <v>101203</v>
      </c>
      <c r="B1259" s="142" t="s">
        <v>26834</v>
      </c>
      <c r="C1259" s="142" t="s">
        <v>1</v>
      </c>
      <c r="D1259" s="301">
        <v>42.53</v>
      </c>
      <c r="E1259" s="249"/>
    </row>
    <row r="1260" spans="1:5" s="250" customFormat="1" ht="13.5">
      <c r="A1260" s="142">
        <v>101204</v>
      </c>
      <c r="B1260" s="142" t="s">
        <v>26835</v>
      </c>
      <c r="C1260" s="142" t="s">
        <v>1</v>
      </c>
      <c r="D1260" s="378">
        <v>42.89</v>
      </c>
      <c r="E1260" s="249"/>
    </row>
    <row r="1261" spans="1:5" s="250" customFormat="1" ht="13.5">
      <c r="A1261" s="142">
        <v>106257</v>
      </c>
      <c r="B1261" s="142" t="s">
        <v>26836</v>
      </c>
      <c r="C1261" s="142" t="s">
        <v>1</v>
      </c>
      <c r="D1261" s="301">
        <v>42.73</v>
      </c>
      <c r="E1261" s="249"/>
    </row>
    <row r="1262" spans="1:5" s="250" customFormat="1" ht="13.5">
      <c r="A1262" s="142">
        <v>106461</v>
      </c>
      <c r="B1262" s="142" t="s">
        <v>26837</v>
      </c>
      <c r="C1262" s="142" t="s">
        <v>1</v>
      </c>
      <c r="D1262" s="301">
        <v>60.65</v>
      </c>
      <c r="E1262" s="249"/>
    </row>
    <row r="1263" spans="1:5" s="250" customFormat="1" ht="13.5">
      <c r="A1263" s="142">
        <v>106462</v>
      </c>
      <c r="B1263" s="142" t="s">
        <v>26838</v>
      </c>
      <c r="C1263" s="142" t="s">
        <v>1</v>
      </c>
      <c r="D1263" s="301">
        <v>75.510000000000005</v>
      </c>
      <c r="E1263" s="249"/>
    </row>
    <row r="1264" spans="1:5" s="250" customFormat="1" ht="13.5">
      <c r="A1264" s="142">
        <v>106479</v>
      </c>
      <c r="B1264" s="142" t="s">
        <v>26839</v>
      </c>
      <c r="C1264" s="142" t="s">
        <v>1</v>
      </c>
      <c r="D1264" s="301">
        <v>83.51</v>
      </c>
      <c r="E1264" s="249"/>
    </row>
    <row r="1265" spans="1:5" s="250" customFormat="1" ht="13.5">
      <c r="A1265" s="142">
        <v>106483</v>
      </c>
      <c r="B1265" s="142" t="s">
        <v>26840</v>
      </c>
      <c r="C1265" s="142" t="s">
        <v>2</v>
      </c>
      <c r="D1265" s="301">
        <v>130.27000000000001</v>
      </c>
      <c r="E1265" s="249"/>
    </row>
    <row r="1266" spans="1:5" s="250" customFormat="1" ht="13.5">
      <c r="A1266" s="142">
        <v>106484</v>
      </c>
      <c r="B1266" s="142" t="s">
        <v>26841</v>
      </c>
      <c r="C1266" s="142" t="s">
        <v>2</v>
      </c>
      <c r="D1266" s="301">
        <v>141.16</v>
      </c>
      <c r="E1266" s="249"/>
    </row>
    <row r="1267" spans="1:5" s="250" customFormat="1" ht="13.5">
      <c r="A1267" s="142">
        <v>106480</v>
      </c>
      <c r="B1267" s="142" t="s">
        <v>26842</v>
      </c>
      <c r="C1267" s="142" t="s">
        <v>2</v>
      </c>
      <c r="D1267" s="301">
        <v>125.21</v>
      </c>
      <c r="E1267" s="249"/>
    </row>
    <row r="1268" spans="1:5" s="250" customFormat="1" ht="13.5">
      <c r="A1268" s="142">
        <v>106482</v>
      </c>
      <c r="B1268" s="142" t="s">
        <v>26843</v>
      </c>
      <c r="C1268" s="142" t="s">
        <v>2</v>
      </c>
      <c r="D1268" s="301">
        <v>0</v>
      </c>
      <c r="E1268" s="249"/>
    </row>
    <row r="1269" spans="1:5" s="250" customFormat="1" ht="13.5">
      <c r="A1269" s="142">
        <v>106481</v>
      </c>
      <c r="B1269" s="142" t="s">
        <v>26844</v>
      </c>
      <c r="C1269" s="142" t="s">
        <v>2</v>
      </c>
      <c r="D1269" s="301">
        <v>143.62</v>
      </c>
      <c r="E1269" s="249"/>
    </row>
    <row r="1270" spans="1:5" s="250" customFormat="1" ht="13.5">
      <c r="A1270" s="142">
        <v>106467</v>
      </c>
      <c r="B1270" s="142" t="s">
        <v>26845</v>
      </c>
      <c r="C1270" s="142" t="s">
        <v>4</v>
      </c>
      <c r="D1270" s="301">
        <v>0</v>
      </c>
      <c r="E1270" s="249"/>
    </row>
    <row r="1271" spans="1:5" s="250" customFormat="1" ht="13.5">
      <c r="A1271" s="142">
        <v>106465</v>
      </c>
      <c r="B1271" s="142" t="s">
        <v>26846</v>
      </c>
      <c r="C1271" s="142" t="s">
        <v>4</v>
      </c>
      <c r="D1271" s="301">
        <v>0</v>
      </c>
      <c r="E1271" s="249"/>
    </row>
    <row r="1272" spans="1:5" s="250" customFormat="1" ht="13.5">
      <c r="A1272" s="142">
        <v>106469</v>
      </c>
      <c r="B1272" s="142" t="s">
        <v>26847</v>
      </c>
      <c r="C1272" s="142" t="s">
        <v>4</v>
      </c>
      <c r="D1272" s="301">
        <v>28.69</v>
      </c>
      <c r="E1272" s="249"/>
    </row>
    <row r="1273" spans="1:5" s="250" customFormat="1" ht="13.5">
      <c r="A1273" s="142">
        <v>106468</v>
      </c>
      <c r="B1273" s="142" t="s">
        <v>26848</v>
      </c>
      <c r="C1273" s="142" t="s">
        <v>4</v>
      </c>
      <c r="D1273" s="301">
        <v>18.77</v>
      </c>
      <c r="E1273" s="249"/>
    </row>
    <row r="1274" spans="1:5" s="250" customFormat="1" ht="13.5">
      <c r="A1274" s="142">
        <v>106466</v>
      </c>
      <c r="B1274" s="142" t="s">
        <v>26849</v>
      </c>
      <c r="C1274" s="142" t="s">
        <v>4</v>
      </c>
      <c r="D1274" s="301">
        <v>42.13</v>
      </c>
      <c r="E1274" s="249"/>
    </row>
    <row r="1275" spans="1:5" s="250" customFormat="1" ht="13.5">
      <c r="A1275" s="142">
        <v>106464</v>
      </c>
      <c r="B1275" s="142" t="s">
        <v>26850</v>
      </c>
      <c r="C1275" s="142" t="s">
        <v>4</v>
      </c>
      <c r="D1275" s="301">
        <v>53.98</v>
      </c>
      <c r="E1275" s="249"/>
    </row>
    <row r="1276" spans="1:5" s="250" customFormat="1" ht="13.5">
      <c r="A1276" s="142">
        <v>106476</v>
      </c>
      <c r="B1276" s="142" t="s">
        <v>26851</v>
      </c>
      <c r="C1276" s="142" t="s">
        <v>1</v>
      </c>
      <c r="D1276" s="301">
        <v>78.92</v>
      </c>
      <c r="E1276" s="249"/>
    </row>
    <row r="1277" spans="1:5" s="250" customFormat="1" ht="13.5">
      <c r="A1277" s="142">
        <v>106477</v>
      </c>
      <c r="B1277" s="142" t="s">
        <v>26852</v>
      </c>
      <c r="C1277" s="142" t="s">
        <v>1</v>
      </c>
      <c r="D1277" s="301">
        <v>66.08</v>
      </c>
      <c r="E1277" s="249"/>
    </row>
    <row r="1278" spans="1:5" s="250" customFormat="1" ht="13.5">
      <c r="A1278" s="142">
        <v>106478</v>
      </c>
      <c r="B1278" s="142" t="s">
        <v>26853</v>
      </c>
      <c r="C1278" s="142" t="s">
        <v>1</v>
      </c>
      <c r="D1278" s="301">
        <v>145.80000000000001</v>
      </c>
      <c r="E1278" s="249"/>
    </row>
    <row r="1279" spans="1:5" s="250" customFormat="1" ht="13.5">
      <c r="A1279" s="142">
        <v>106471</v>
      </c>
      <c r="B1279" s="142" t="s">
        <v>26854</v>
      </c>
      <c r="C1279" s="142" t="s">
        <v>1</v>
      </c>
      <c r="D1279" s="301">
        <v>179.11</v>
      </c>
      <c r="E1279" s="249"/>
    </row>
    <row r="1280" spans="1:5" s="250" customFormat="1" ht="13.5">
      <c r="A1280" s="142">
        <v>106470</v>
      </c>
      <c r="B1280" s="142" t="s">
        <v>26855</v>
      </c>
      <c r="C1280" s="142" t="s">
        <v>1</v>
      </c>
      <c r="D1280" s="301">
        <v>154.38</v>
      </c>
      <c r="E1280" s="249"/>
    </row>
    <row r="1281" spans="1:5" s="250" customFormat="1" ht="13.5">
      <c r="A1281" s="142">
        <v>106472</v>
      </c>
      <c r="B1281" s="142" t="s">
        <v>26856</v>
      </c>
      <c r="C1281" s="142" t="s">
        <v>1</v>
      </c>
      <c r="D1281" s="301">
        <v>223.33</v>
      </c>
      <c r="E1281" s="249"/>
    </row>
    <row r="1282" spans="1:5" s="250" customFormat="1" ht="13.5">
      <c r="A1282" s="142">
        <v>106475</v>
      </c>
      <c r="B1282" s="142" t="s">
        <v>26857</v>
      </c>
      <c r="C1282" s="142" t="s">
        <v>1</v>
      </c>
      <c r="D1282" s="301">
        <v>185.89</v>
      </c>
      <c r="E1282" s="249"/>
    </row>
    <row r="1283" spans="1:5" s="250" customFormat="1" ht="13.5">
      <c r="A1283" s="142">
        <v>106474</v>
      </c>
      <c r="B1283" s="142" t="s">
        <v>26858</v>
      </c>
      <c r="C1283" s="142" t="s">
        <v>1</v>
      </c>
      <c r="D1283" s="301">
        <v>141.41999999999999</v>
      </c>
      <c r="E1283" s="249"/>
    </row>
    <row r="1284" spans="1:5" s="250" customFormat="1" ht="13.5">
      <c r="A1284" s="142">
        <v>106473</v>
      </c>
      <c r="B1284" s="142" t="s">
        <v>26859</v>
      </c>
      <c r="C1284" s="142" t="s">
        <v>1</v>
      </c>
      <c r="D1284" s="301">
        <v>116.47</v>
      </c>
      <c r="E1284" s="249"/>
    </row>
    <row r="1285" spans="1:5" s="250" customFormat="1" ht="13.5">
      <c r="A1285" s="142">
        <v>101205</v>
      </c>
      <c r="B1285" s="142" t="s">
        <v>26860</v>
      </c>
      <c r="C1285" s="142" t="s">
        <v>1</v>
      </c>
      <c r="D1285" s="301">
        <v>42.73</v>
      </c>
      <c r="E1285" s="249"/>
    </row>
    <row r="1286" spans="1:5" s="250" customFormat="1" ht="13.5">
      <c r="A1286" s="142">
        <v>106463</v>
      </c>
      <c r="B1286" s="142" t="s">
        <v>26861</v>
      </c>
      <c r="C1286" s="142" t="s">
        <v>4</v>
      </c>
      <c r="D1286" s="301">
        <v>0</v>
      </c>
      <c r="E1286" s="249"/>
    </row>
    <row r="1287" spans="1:5" s="250" customFormat="1" ht="13.5">
      <c r="A1287" s="142">
        <v>106457</v>
      </c>
      <c r="B1287" s="142" t="s">
        <v>26862</v>
      </c>
      <c r="C1287" s="142" t="s">
        <v>1</v>
      </c>
      <c r="D1287" s="301">
        <v>7.12</v>
      </c>
      <c r="E1287" s="249"/>
    </row>
    <row r="1288" spans="1:5" s="250" customFormat="1" ht="13.5">
      <c r="A1288" s="142">
        <v>87905</v>
      </c>
      <c r="B1288" s="142" t="s">
        <v>26863</v>
      </c>
      <c r="C1288" s="142" t="s">
        <v>4</v>
      </c>
      <c r="D1288" s="301">
        <v>9.91</v>
      </c>
      <c r="E1288" s="249"/>
    </row>
    <row r="1289" spans="1:5" s="250" customFormat="1" ht="13.5">
      <c r="A1289" s="142">
        <v>87904</v>
      </c>
      <c r="B1289" s="142" t="s">
        <v>26864</v>
      </c>
      <c r="C1289" s="142" t="s">
        <v>4</v>
      </c>
      <c r="D1289" s="301">
        <v>10.5</v>
      </c>
      <c r="E1289" s="249"/>
    </row>
    <row r="1290" spans="1:5" s="250" customFormat="1" ht="13.5">
      <c r="A1290" s="142">
        <v>87908</v>
      </c>
      <c r="B1290" s="142" t="s">
        <v>26865</v>
      </c>
      <c r="C1290" s="142" t="s">
        <v>4</v>
      </c>
      <c r="D1290" s="301">
        <v>7.29</v>
      </c>
      <c r="E1290" s="249"/>
    </row>
    <row r="1291" spans="1:5" s="250" customFormat="1" ht="13.5">
      <c r="A1291" s="142">
        <v>87907</v>
      </c>
      <c r="B1291" s="142" t="s">
        <v>26866</v>
      </c>
      <c r="C1291" s="142" t="s">
        <v>4</v>
      </c>
      <c r="D1291" s="301">
        <v>7.88</v>
      </c>
      <c r="E1291" s="249"/>
    </row>
    <row r="1292" spans="1:5" s="250" customFormat="1" ht="13.5">
      <c r="A1292" s="142">
        <v>87903</v>
      </c>
      <c r="B1292" s="142" t="s">
        <v>26867</v>
      </c>
      <c r="C1292" s="142" t="s">
        <v>4</v>
      </c>
      <c r="D1292" s="301">
        <v>12.19</v>
      </c>
      <c r="E1292" s="249"/>
    </row>
    <row r="1293" spans="1:5" s="250" customFormat="1" ht="13.5">
      <c r="A1293" s="142">
        <v>87902</v>
      </c>
      <c r="B1293" s="142" t="s">
        <v>26868</v>
      </c>
      <c r="C1293" s="142" t="s">
        <v>4</v>
      </c>
      <c r="D1293" s="301">
        <v>12.66</v>
      </c>
      <c r="E1293" s="249"/>
    </row>
    <row r="1294" spans="1:5" s="250" customFormat="1" ht="13.5">
      <c r="A1294" s="142">
        <v>87900</v>
      </c>
      <c r="B1294" s="142" t="s">
        <v>26869</v>
      </c>
      <c r="C1294" s="142" t="s">
        <v>4</v>
      </c>
      <c r="D1294" s="301">
        <v>8.49</v>
      </c>
      <c r="E1294" s="249"/>
    </row>
    <row r="1295" spans="1:5" s="250" customFormat="1" ht="13.5">
      <c r="A1295" s="142">
        <v>87899</v>
      </c>
      <c r="B1295" s="142" t="s">
        <v>26870</v>
      </c>
      <c r="C1295" s="142" t="s">
        <v>4</v>
      </c>
      <c r="D1295" s="301">
        <v>8.69</v>
      </c>
      <c r="E1295" s="249"/>
    </row>
    <row r="1296" spans="1:5" s="250" customFormat="1" ht="13.5">
      <c r="A1296" s="142">
        <v>87894</v>
      </c>
      <c r="B1296" s="142" t="s">
        <v>26871</v>
      </c>
      <c r="C1296" s="142" t="s">
        <v>4</v>
      </c>
      <c r="D1296" s="301">
        <v>8.39</v>
      </c>
      <c r="E1296" s="249"/>
    </row>
    <row r="1297" spans="1:5" s="250" customFormat="1" ht="13.5">
      <c r="A1297" s="142">
        <v>87893</v>
      </c>
      <c r="B1297" s="142" t="s">
        <v>26872</v>
      </c>
      <c r="C1297" s="142" t="s">
        <v>4</v>
      </c>
      <c r="D1297" s="301">
        <v>8.98</v>
      </c>
      <c r="E1297" s="249"/>
    </row>
    <row r="1298" spans="1:5" s="250" customFormat="1" ht="13.5">
      <c r="A1298" s="142">
        <v>87897</v>
      </c>
      <c r="B1298" s="142" t="s">
        <v>26873</v>
      </c>
      <c r="C1298" s="142" t="s">
        <v>4</v>
      </c>
      <c r="D1298" s="301">
        <v>5.9</v>
      </c>
      <c r="E1298" s="249"/>
    </row>
    <row r="1299" spans="1:5" s="250" customFormat="1" ht="13.5">
      <c r="A1299" s="142">
        <v>87896</v>
      </c>
      <c r="B1299" s="142" t="s">
        <v>24082</v>
      </c>
      <c r="C1299" s="142" t="s">
        <v>4</v>
      </c>
      <c r="D1299" s="301">
        <v>6.49</v>
      </c>
      <c r="E1299" s="249"/>
    </row>
    <row r="1300" spans="1:5" s="250" customFormat="1" ht="13.5">
      <c r="A1300" s="142">
        <v>87892</v>
      </c>
      <c r="B1300" s="142" t="s">
        <v>26874</v>
      </c>
      <c r="C1300" s="142" t="s">
        <v>4</v>
      </c>
      <c r="D1300" s="301">
        <v>11.24</v>
      </c>
      <c r="E1300" s="249"/>
    </row>
    <row r="1301" spans="1:5" s="250" customFormat="1" ht="13.5">
      <c r="A1301" s="142">
        <v>87891</v>
      </c>
      <c r="B1301" s="142" t="s">
        <v>24081</v>
      </c>
      <c r="C1301" s="142" t="s">
        <v>4</v>
      </c>
      <c r="D1301" s="301">
        <v>11.71</v>
      </c>
      <c r="E1301" s="249"/>
    </row>
    <row r="1302" spans="1:5" s="250" customFormat="1" ht="13.5">
      <c r="A1302" s="142">
        <v>87889</v>
      </c>
      <c r="B1302" s="142" t="s">
        <v>26875</v>
      </c>
      <c r="C1302" s="142" t="s">
        <v>4</v>
      </c>
      <c r="D1302" s="301">
        <v>7.54</v>
      </c>
      <c r="E1302" s="249"/>
    </row>
    <row r="1303" spans="1:5" s="250" customFormat="1" ht="13.5">
      <c r="A1303" s="142">
        <v>87888</v>
      </c>
      <c r="B1303" s="142" t="s">
        <v>26876</v>
      </c>
      <c r="C1303" s="142" t="s">
        <v>4</v>
      </c>
      <c r="D1303" s="301">
        <v>7.74</v>
      </c>
      <c r="E1303" s="249"/>
    </row>
    <row r="1304" spans="1:5" s="250" customFormat="1" ht="13.5">
      <c r="A1304" s="142">
        <v>104411</v>
      </c>
      <c r="B1304" s="142" t="s">
        <v>26877</v>
      </c>
      <c r="C1304" s="142" t="s">
        <v>4</v>
      </c>
      <c r="D1304" s="301">
        <v>5.19</v>
      </c>
      <c r="E1304" s="249"/>
    </row>
    <row r="1305" spans="1:5" s="250" customFormat="1" ht="13.5">
      <c r="A1305" s="142">
        <v>104410</v>
      </c>
      <c r="B1305" s="142" t="s">
        <v>26878</v>
      </c>
      <c r="C1305" s="142" t="s">
        <v>4</v>
      </c>
      <c r="D1305" s="301">
        <v>5.86</v>
      </c>
      <c r="E1305" s="249"/>
    </row>
    <row r="1306" spans="1:5" s="250" customFormat="1" ht="13.5">
      <c r="A1306" s="142">
        <v>87879</v>
      </c>
      <c r="B1306" s="142" t="s">
        <v>26879</v>
      </c>
      <c r="C1306" s="142" t="s">
        <v>4</v>
      </c>
      <c r="D1306" s="301">
        <v>5.2</v>
      </c>
      <c r="E1306" s="249"/>
    </row>
    <row r="1307" spans="1:5" s="250" customFormat="1" ht="13.5">
      <c r="A1307" s="142">
        <v>87878</v>
      </c>
      <c r="B1307" s="142" t="s">
        <v>26880</v>
      </c>
      <c r="C1307" s="142" t="s">
        <v>4</v>
      </c>
      <c r="D1307" s="301">
        <v>5.79</v>
      </c>
      <c r="E1307" s="249"/>
    </row>
    <row r="1308" spans="1:5" s="250" customFormat="1" ht="13.5">
      <c r="A1308" s="142">
        <v>87885</v>
      </c>
      <c r="B1308" s="142" t="s">
        <v>24078</v>
      </c>
      <c r="C1308" s="142" t="s">
        <v>4</v>
      </c>
      <c r="D1308" s="301">
        <v>9.1</v>
      </c>
      <c r="E1308" s="249"/>
    </row>
    <row r="1309" spans="1:5" s="250" customFormat="1" ht="13.5">
      <c r="A1309" s="142">
        <v>87884</v>
      </c>
      <c r="B1309" s="142" t="s">
        <v>24077</v>
      </c>
      <c r="C1309" s="142" t="s">
        <v>4</v>
      </c>
      <c r="D1309" s="301">
        <v>9.57</v>
      </c>
      <c r="E1309" s="249"/>
    </row>
    <row r="1310" spans="1:5" s="250" customFormat="1" ht="13.5">
      <c r="A1310" s="142">
        <v>87882</v>
      </c>
      <c r="B1310" s="142" t="s">
        <v>24076</v>
      </c>
      <c r="C1310" s="142" t="s">
        <v>4</v>
      </c>
      <c r="D1310" s="301">
        <v>5.4</v>
      </c>
      <c r="E1310" s="249"/>
    </row>
    <row r="1311" spans="1:5" s="250" customFormat="1" ht="13.5">
      <c r="A1311" s="142">
        <v>87881</v>
      </c>
      <c r="B1311" s="142" t="s">
        <v>24075</v>
      </c>
      <c r="C1311" s="142" t="s">
        <v>4</v>
      </c>
      <c r="D1311" s="301">
        <v>5.6</v>
      </c>
      <c r="E1311" s="249"/>
    </row>
    <row r="1312" spans="1:5" s="250" customFormat="1" ht="13.5">
      <c r="A1312" s="142">
        <v>87887</v>
      </c>
      <c r="B1312" s="142" t="s">
        <v>24080</v>
      </c>
      <c r="C1312" s="142" t="s">
        <v>4</v>
      </c>
      <c r="D1312" s="301">
        <v>16.59</v>
      </c>
      <c r="E1312" s="249"/>
    </row>
    <row r="1313" spans="1:5" s="250" customFormat="1" ht="13.5">
      <c r="A1313" s="142">
        <v>87886</v>
      </c>
      <c r="B1313" s="142" t="s">
        <v>24079</v>
      </c>
      <c r="C1313" s="142" t="s">
        <v>4</v>
      </c>
      <c r="D1313" s="301">
        <v>17.61</v>
      </c>
      <c r="E1313" s="249"/>
    </row>
    <row r="1314" spans="1:5" s="250" customFormat="1" ht="13.5">
      <c r="A1314" s="142">
        <v>87911</v>
      </c>
      <c r="B1314" s="142" t="s">
        <v>24084</v>
      </c>
      <c r="C1314" s="142" t="s">
        <v>4</v>
      </c>
      <c r="D1314" s="301">
        <v>23.78</v>
      </c>
      <c r="E1314" s="249"/>
    </row>
    <row r="1315" spans="1:5" s="250" customFormat="1" ht="13.5">
      <c r="A1315" s="142">
        <v>87910</v>
      </c>
      <c r="B1315" s="142" t="s">
        <v>24083</v>
      </c>
      <c r="C1315" s="142" t="s">
        <v>4</v>
      </c>
      <c r="D1315" s="301">
        <v>24.8</v>
      </c>
      <c r="E1315" s="249"/>
    </row>
    <row r="1316" spans="1:5" s="250" customFormat="1" ht="13.5">
      <c r="A1316" s="142">
        <v>103686</v>
      </c>
      <c r="B1316" s="142" t="s">
        <v>24727</v>
      </c>
      <c r="C1316" s="142" t="s">
        <v>7</v>
      </c>
      <c r="D1316" s="301">
        <v>864.47</v>
      </c>
      <c r="E1316" s="249"/>
    </row>
    <row r="1317" spans="1:5" s="250" customFormat="1" ht="13.5">
      <c r="A1317" s="142">
        <v>103685</v>
      </c>
      <c r="B1317" s="142" t="s">
        <v>24726</v>
      </c>
      <c r="C1317" s="142" t="s">
        <v>7</v>
      </c>
      <c r="D1317" s="301">
        <v>784.25</v>
      </c>
      <c r="E1317" s="249"/>
    </row>
    <row r="1318" spans="1:5" s="250" customFormat="1" ht="13.5">
      <c r="A1318" s="142">
        <v>103669</v>
      </c>
      <c r="B1318" s="142" t="s">
        <v>26881</v>
      </c>
      <c r="C1318" s="142" t="s">
        <v>7</v>
      </c>
      <c r="D1318" s="301">
        <v>1164.29</v>
      </c>
      <c r="E1318" s="249"/>
    </row>
    <row r="1319" spans="1:5" s="250" customFormat="1" ht="13.5">
      <c r="A1319" s="142">
        <v>103672</v>
      </c>
      <c r="B1319" s="142" t="s">
        <v>24722</v>
      </c>
      <c r="C1319" s="142" t="s">
        <v>7</v>
      </c>
      <c r="D1319" s="301">
        <v>777.56</v>
      </c>
      <c r="E1319" s="249"/>
    </row>
    <row r="1320" spans="1:5" s="250" customFormat="1" ht="13.5">
      <c r="A1320" s="142">
        <v>103671</v>
      </c>
      <c r="B1320" s="142" t="s">
        <v>23131</v>
      </c>
      <c r="C1320" s="142" t="s">
        <v>7</v>
      </c>
      <c r="D1320" s="301">
        <v>830.47</v>
      </c>
      <c r="E1320" s="249"/>
    </row>
    <row r="1321" spans="1:5" s="250" customFormat="1" ht="13.5">
      <c r="A1321" s="142">
        <v>103688</v>
      </c>
      <c r="B1321" s="142" t="s">
        <v>23140</v>
      </c>
      <c r="C1321" s="142" t="s">
        <v>7</v>
      </c>
      <c r="D1321" s="301">
        <v>1001.74</v>
      </c>
      <c r="E1321" s="249"/>
    </row>
    <row r="1322" spans="1:5" s="250" customFormat="1" ht="13.5">
      <c r="A1322" s="142">
        <v>103687</v>
      </c>
      <c r="B1322" s="142" t="s">
        <v>23139</v>
      </c>
      <c r="C1322" s="142" t="s">
        <v>7</v>
      </c>
      <c r="D1322" s="301">
        <v>1326.45</v>
      </c>
      <c r="E1322" s="249"/>
    </row>
    <row r="1323" spans="1:5" s="250" customFormat="1" ht="13.5">
      <c r="A1323" s="142">
        <v>103684</v>
      </c>
      <c r="B1323" s="142" t="s">
        <v>24725</v>
      </c>
      <c r="C1323" s="142" t="s">
        <v>7</v>
      </c>
      <c r="D1323" s="301">
        <v>800.84</v>
      </c>
      <c r="E1323" s="249"/>
    </row>
    <row r="1324" spans="1:5" s="250" customFormat="1" ht="13.5">
      <c r="A1324" s="142">
        <v>103681</v>
      </c>
      <c r="B1324" s="142" t="s">
        <v>23136</v>
      </c>
      <c r="C1324" s="142" t="s">
        <v>7</v>
      </c>
      <c r="D1324" s="301">
        <v>864.76</v>
      </c>
      <c r="E1324" s="249"/>
    </row>
    <row r="1325" spans="1:5" s="250" customFormat="1" ht="13.5">
      <c r="A1325" s="142">
        <v>103679</v>
      </c>
      <c r="B1325" s="142" t="s">
        <v>23134</v>
      </c>
      <c r="C1325" s="142" t="s">
        <v>7</v>
      </c>
      <c r="D1325" s="301">
        <v>953.39</v>
      </c>
      <c r="E1325" s="249"/>
    </row>
    <row r="1326" spans="1:5" s="250" customFormat="1" ht="13.5">
      <c r="A1326" s="142">
        <v>103677</v>
      </c>
      <c r="B1326" s="142" t="s">
        <v>26882</v>
      </c>
      <c r="C1326" s="142" t="s">
        <v>7</v>
      </c>
      <c r="D1326" s="301">
        <v>1009.95</v>
      </c>
      <c r="E1326" s="249"/>
    </row>
    <row r="1327" spans="1:5" s="250" customFormat="1" ht="13.5">
      <c r="A1327" s="142">
        <v>103675</v>
      </c>
      <c r="B1327" s="142" t="s">
        <v>24724</v>
      </c>
      <c r="C1327" s="142" t="s">
        <v>7</v>
      </c>
      <c r="D1327" s="301">
        <v>778.01</v>
      </c>
      <c r="E1327" s="249"/>
    </row>
    <row r="1328" spans="1:5" s="250" customFormat="1" ht="13.5">
      <c r="A1328" s="142">
        <v>103680</v>
      </c>
      <c r="B1328" s="142" t="s">
        <v>23135</v>
      </c>
      <c r="C1328" s="142" t="s">
        <v>7</v>
      </c>
      <c r="D1328" s="301">
        <v>1017.02</v>
      </c>
      <c r="E1328" s="249"/>
    </row>
    <row r="1329" spans="1:5" s="250" customFormat="1" ht="13.5">
      <c r="A1329" s="142">
        <v>103678</v>
      </c>
      <c r="B1329" s="142" t="s">
        <v>26883</v>
      </c>
      <c r="C1329" s="142" t="s">
        <v>7</v>
      </c>
      <c r="D1329" s="301">
        <v>1109.4100000000001</v>
      </c>
      <c r="E1329" s="249"/>
    </row>
    <row r="1330" spans="1:5" s="250" customFormat="1" ht="13.5">
      <c r="A1330" s="142">
        <v>103676</v>
      </c>
      <c r="B1330" s="142" t="s">
        <v>23133</v>
      </c>
      <c r="C1330" s="142" t="s">
        <v>7</v>
      </c>
      <c r="D1330" s="301">
        <v>1236.75</v>
      </c>
      <c r="E1330" s="249"/>
    </row>
    <row r="1331" spans="1:5" s="250" customFormat="1" ht="13.5">
      <c r="A1331" s="142">
        <v>103674</v>
      </c>
      <c r="B1331" s="142" t="s">
        <v>24723</v>
      </c>
      <c r="C1331" s="142" t="s">
        <v>7</v>
      </c>
      <c r="D1331" s="301">
        <v>804.35</v>
      </c>
      <c r="E1331" s="249"/>
    </row>
    <row r="1332" spans="1:5" s="250" customFormat="1" ht="13.5">
      <c r="A1332" s="142">
        <v>103683</v>
      </c>
      <c r="B1332" s="142" t="s">
        <v>23138</v>
      </c>
      <c r="C1332" s="142" t="s">
        <v>7</v>
      </c>
      <c r="D1332" s="301">
        <v>1569.85</v>
      </c>
      <c r="E1332" s="249"/>
    </row>
    <row r="1333" spans="1:5" s="250" customFormat="1" ht="13.5">
      <c r="A1333" s="142">
        <v>103682</v>
      </c>
      <c r="B1333" s="142" t="s">
        <v>23137</v>
      </c>
      <c r="C1333" s="142" t="s">
        <v>7</v>
      </c>
      <c r="D1333" s="301">
        <v>1185.58</v>
      </c>
      <c r="E1333" s="249"/>
    </row>
    <row r="1334" spans="1:5" s="250" customFormat="1" ht="13.5">
      <c r="A1334" s="142">
        <v>103670</v>
      </c>
      <c r="B1334" s="142" t="s">
        <v>23130</v>
      </c>
      <c r="C1334" s="142" t="s">
        <v>7</v>
      </c>
      <c r="D1334" s="301">
        <v>398.42</v>
      </c>
      <c r="E1334" s="249"/>
    </row>
    <row r="1335" spans="1:5" s="250" customFormat="1" ht="13.5">
      <c r="A1335" s="142">
        <v>103673</v>
      </c>
      <c r="B1335" s="142" t="s">
        <v>23132</v>
      </c>
      <c r="C1335" s="142" t="s">
        <v>7</v>
      </c>
      <c r="D1335" s="301">
        <v>55.76</v>
      </c>
      <c r="E1335" s="249"/>
    </row>
    <row r="1336" spans="1:5" s="250" customFormat="1" ht="13.5">
      <c r="A1336" s="142">
        <v>91084</v>
      </c>
      <c r="B1336" s="142" t="s">
        <v>26884</v>
      </c>
      <c r="C1336" s="142" t="s">
        <v>4</v>
      </c>
      <c r="D1336" s="301">
        <v>258.73</v>
      </c>
      <c r="E1336" s="249"/>
    </row>
    <row r="1337" spans="1:5" s="250" customFormat="1" ht="13.5">
      <c r="A1337" s="142">
        <v>91080</v>
      </c>
      <c r="B1337" s="142" t="s">
        <v>26885</v>
      </c>
      <c r="C1337" s="142" t="s">
        <v>4</v>
      </c>
      <c r="D1337" s="301">
        <v>201.03</v>
      </c>
      <c r="E1337" s="249"/>
    </row>
    <row r="1338" spans="1:5" s="250" customFormat="1" ht="13.5">
      <c r="A1338" s="142">
        <v>91101</v>
      </c>
      <c r="B1338" s="142" t="s">
        <v>26886</v>
      </c>
      <c r="C1338" s="142" t="s">
        <v>4</v>
      </c>
      <c r="D1338" s="301">
        <v>239.42</v>
      </c>
      <c r="E1338" s="249"/>
    </row>
    <row r="1339" spans="1:5" s="250" customFormat="1" ht="13.5">
      <c r="A1339" s="142">
        <v>91097</v>
      </c>
      <c r="B1339" s="142" t="s">
        <v>26887</v>
      </c>
      <c r="C1339" s="142" t="s">
        <v>4</v>
      </c>
      <c r="D1339" s="301">
        <v>193.74</v>
      </c>
      <c r="E1339" s="249"/>
    </row>
    <row r="1340" spans="1:5" s="250" customFormat="1" ht="13.5">
      <c r="A1340" s="142">
        <v>91082</v>
      </c>
      <c r="B1340" s="142" t="s">
        <v>26888</v>
      </c>
      <c r="C1340" s="142" t="s">
        <v>4</v>
      </c>
      <c r="D1340" s="301">
        <v>229.86</v>
      </c>
      <c r="E1340" s="249"/>
    </row>
    <row r="1341" spans="1:5" s="250" customFormat="1" ht="13.5">
      <c r="A1341" s="142">
        <v>91078</v>
      </c>
      <c r="B1341" s="142" t="s">
        <v>26889</v>
      </c>
      <c r="C1341" s="142" t="s">
        <v>4</v>
      </c>
      <c r="D1341" s="301">
        <v>187.38</v>
      </c>
      <c r="E1341" s="249"/>
    </row>
    <row r="1342" spans="1:5" s="250" customFormat="1" ht="13.5">
      <c r="A1342" s="142">
        <v>91099</v>
      </c>
      <c r="B1342" s="142" t="s">
        <v>26890</v>
      </c>
      <c r="C1342" s="142" t="s">
        <v>4</v>
      </c>
      <c r="D1342" s="301">
        <v>216.39</v>
      </c>
      <c r="E1342" s="249"/>
    </row>
    <row r="1343" spans="1:5" s="250" customFormat="1" ht="13.5">
      <c r="A1343" s="142">
        <v>91095</v>
      </c>
      <c r="B1343" s="142" t="s">
        <v>26891</v>
      </c>
      <c r="C1343" s="142" t="s">
        <v>4</v>
      </c>
      <c r="D1343" s="301">
        <v>181.67</v>
      </c>
      <c r="E1343" s="249"/>
    </row>
    <row r="1344" spans="1:5" s="250" customFormat="1" ht="13.5">
      <c r="A1344" s="142">
        <v>91076</v>
      </c>
      <c r="B1344" s="142" t="s">
        <v>26892</v>
      </c>
      <c r="C1344" s="142" t="s">
        <v>4</v>
      </c>
      <c r="D1344" s="301">
        <v>369.58</v>
      </c>
      <c r="E1344" s="249"/>
    </row>
    <row r="1345" spans="1:5" s="250" customFormat="1" ht="13.5">
      <c r="A1345" s="142">
        <v>91072</v>
      </c>
      <c r="B1345" s="142" t="s">
        <v>26893</v>
      </c>
      <c r="C1345" s="142" t="s">
        <v>4</v>
      </c>
      <c r="D1345" s="301">
        <v>323.95</v>
      </c>
      <c r="E1345" s="249"/>
    </row>
    <row r="1346" spans="1:5" s="250" customFormat="1" ht="13.5">
      <c r="A1346" s="142">
        <v>91093</v>
      </c>
      <c r="B1346" s="142" t="s">
        <v>26894</v>
      </c>
      <c r="C1346" s="142" t="s">
        <v>4</v>
      </c>
      <c r="D1346" s="301">
        <v>383.59</v>
      </c>
      <c r="E1346" s="249"/>
    </row>
    <row r="1347" spans="1:5" s="250" customFormat="1" ht="13.5">
      <c r="A1347" s="142">
        <v>91089</v>
      </c>
      <c r="B1347" s="142" t="s">
        <v>26895</v>
      </c>
      <c r="C1347" s="142" t="s">
        <v>4</v>
      </c>
      <c r="D1347" s="301">
        <v>346.28</v>
      </c>
      <c r="E1347" s="249"/>
    </row>
    <row r="1348" spans="1:5" s="250" customFormat="1" ht="13.5">
      <c r="A1348" s="142">
        <v>91074</v>
      </c>
      <c r="B1348" s="142" t="s">
        <v>26896</v>
      </c>
      <c r="C1348" s="142" t="s">
        <v>4</v>
      </c>
      <c r="D1348" s="301">
        <v>238.08</v>
      </c>
      <c r="E1348" s="249"/>
    </row>
    <row r="1349" spans="1:5" s="250" customFormat="1" ht="13.5">
      <c r="A1349" s="142">
        <v>91070</v>
      </c>
      <c r="B1349" s="142" t="s">
        <v>26897</v>
      </c>
      <c r="C1349" s="142" t="s">
        <v>4</v>
      </c>
      <c r="D1349" s="301">
        <v>203.66</v>
      </c>
      <c r="E1349" s="249"/>
    </row>
    <row r="1350" spans="1:5" s="250" customFormat="1" ht="13.5">
      <c r="A1350" s="142">
        <v>91091</v>
      </c>
      <c r="B1350" s="142" t="s">
        <v>26898</v>
      </c>
      <c r="C1350" s="142" t="s">
        <v>4</v>
      </c>
      <c r="D1350" s="301">
        <v>252.9</v>
      </c>
      <c r="E1350" s="249"/>
    </row>
    <row r="1351" spans="1:5" s="250" customFormat="1" ht="13.5">
      <c r="A1351" s="142">
        <v>91087</v>
      </c>
      <c r="B1351" s="142" t="s">
        <v>26899</v>
      </c>
      <c r="C1351" s="142" t="s">
        <v>4</v>
      </c>
      <c r="D1351" s="301">
        <v>224.22</v>
      </c>
      <c r="E1351" s="249"/>
    </row>
    <row r="1352" spans="1:5" s="250" customFormat="1" ht="13.5">
      <c r="A1352" s="142">
        <v>91083</v>
      </c>
      <c r="B1352" s="142" t="s">
        <v>26900</v>
      </c>
      <c r="C1352" s="142" t="s">
        <v>4</v>
      </c>
      <c r="D1352" s="301">
        <v>325.17</v>
      </c>
      <c r="E1352" s="249"/>
    </row>
    <row r="1353" spans="1:5" s="250" customFormat="1" ht="13.5">
      <c r="A1353" s="142">
        <v>91079</v>
      </c>
      <c r="B1353" s="142" t="s">
        <v>26901</v>
      </c>
      <c r="C1353" s="142" t="s">
        <v>4</v>
      </c>
      <c r="D1353" s="301">
        <v>189.73</v>
      </c>
      <c r="E1353" s="249"/>
    </row>
    <row r="1354" spans="1:5" s="250" customFormat="1" ht="13.5">
      <c r="A1354" s="142">
        <v>91100</v>
      </c>
      <c r="B1354" s="142" t="s">
        <v>26902</v>
      </c>
      <c r="C1354" s="142" t="s">
        <v>4</v>
      </c>
      <c r="D1354" s="301">
        <v>268.33999999999997</v>
      </c>
      <c r="E1354" s="249"/>
    </row>
    <row r="1355" spans="1:5" s="250" customFormat="1" ht="13.5">
      <c r="A1355" s="142">
        <v>91096</v>
      </c>
      <c r="B1355" s="142" t="s">
        <v>26903</v>
      </c>
      <c r="C1355" s="142" t="s">
        <v>4</v>
      </c>
      <c r="D1355" s="301">
        <v>178.7</v>
      </c>
      <c r="E1355" s="249"/>
    </row>
    <row r="1356" spans="1:5" s="250" customFormat="1" ht="13.5">
      <c r="A1356" s="142">
        <v>91081</v>
      </c>
      <c r="B1356" s="142" t="s">
        <v>26904</v>
      </c>
      <c r="C1356" s="142" t="s">
        <v>4</v>
      </c>
      <c r="D1356" s="301">
        <v>255.01</v>
      </c>
      <c r="E1356" s="249"/>
    </row>
    <row r="1357" spans="1:5" s="250" customFormat="1" ht="13.5">
      <c r="A1357" s="142">
        <v>91077</v>
      </c>
      <c r="B1357" s="142" t="s">
        <v>26905</v>
      </c>
      <c r="C1357" s="142" t="s">
        <v>4</v>
      </c>
      <c r="D1357" s="301">
        <v>172.31</v>
      </c>
      <c r="E1357" s="249"/>
    </row>
    <row r="1358" spans="1:5" s="250" customFormat="1" ht="13.5">
      <c r="A1358" s="142">
        <v>91098</v>
      </c>
      <c r="B1358" s="142" t="s">
        <v>26906</v>
      </c>
      <c r="C1358" s="142" t="s">
        <v>4</v>
      </c>
      <c r="D1358" s="301">
        <v>223.43</v>
      </c>
      <c r="E1358" s="249"/>
    </row>
    <row r="1359" spans="1:5" s="250" customFormat="1" ht="13.5">
      <c r="A1359" s="142">
        <v>91094</v>
      </c>
      <c r="B1359" s="142" t="s">
        <v>26907</v>
      </c>
      <c r="C1359" s="142" t="s">
        <v>4</v>
      </c>
      <c r="D1359" s="301">
        <v>164.28</v>
      </c>
      <c r="E1359" s="249"/>
    </row>
    <row r="1360" spans="1:5" s="250" customFormat="1" ht="13.5">
      <c r="A1360" s="142">
        <v>91075</v>
      </c>
      <c r="B1360" s="142" t="s">
        <v>26908</v>
      </c>
      <c r="C1360" s="142" t="s">
        <v>4</v>
      </c>
      <c r="D1360" s="301">
        <v>403.5</v>
      </c>
      <c r="E1360" s="249"/>
    </row>
    <row r="1361" spans="1:5" s="250" customFormat="1" ht="13.5">
      <c r="A1361" s="142">
        <v>91071</v>
      </c>
      <c r="B1361" s="142" t="s">
        <v>26909</v>
      </c>
      <c r="C1361" s="142" t="s">
        <v>4</v>
      </c>
      <c r="D1361" s="301">
        <v>315.43</v>
      </c>
      <c r="E1361" s="249"/>
    </row>
    <row r="1362" spans="1:5" s="250" customFormat="1" ht="13.5">
      <c r="A1362" s="142">
        <v>91092</v>
      </c>
      <c r="B1362" s="142" t="s">
        <v>26910</v>
      </c>
      <c r="C1362" s="142" t="s">
        <v>4</v>
      </c>
      <c r="D1362" s="301">
        <v>398.51</v>
      </c>
      <c r="E1362" s="249"/>
    </row>
    <row r="1363" spans="1:5" s="250" customFormat="1" ht="13.5">
      <c r="A1363" s="142">
        <v>91088</v>
      </c>
      <c r="B1363" s="142" t="s">
        <v>26911</v>
      </c>
      <c r="C1363" s="142" t="s">
        <v>4</v>
      </c>
      <c r="D1363" s="301">
        <v>335.33</v>
      </c>
      <c r="E1363" s="249"/>
    </row>
    <row r="1364" spans="1:5" s="250" customFormat="1" ht="13.5">
      <c r="A1364" s="142">
        <v>91073</v>
      </c>
      <c r="B1364" s="142" t="s">
        <v>26912</v>
      </c>
      <c r="C1364" s="142" t="s">
        <v>4</v>
      </c>
      <c r="D1364" s="301">
        <v>251.14</v>
      </c>
      <c r="E1364" s="249"/>
    </row>
    <row r="1365" spans="1:5" s="250" customFormat="1" ht="13.5">
      <c r="A1365" s="142">
        <v>91069</v>
      </c>
      <c r="B1365" s="142" t="s">
        <v>26913</v>
      </c>
      <c r="C1365" s="142" t="s">
        <v>4</v>
      </c>
      <c r="D1365" s="301">
        <v>192.85</v>
      </c>
      <c r="E1365" s="249"/>
    </row>
    <row r="1366" spans="1:5" s="250" customFormat="1" ht="13.5">
      <c r="A1366" s="142">
        <v>91090</v>
      </c>
      <c r="B1366" s="142" t="s">
        <v>26914</v>
      </c>
      <c r="C1366" s="142" t="s">
        <v>4</v>
      </c>
      <c r="D1366" s="301">
        <v>255.88</v>
      </c>
      <c r="E1366" s="249"/>
    </row>
    <row r="1367" spans="1:5" s="250" customFormat="1" ht="13.5">
      <c r="A1367" s="142">
        <v>91086</v>
      </c>
      <c r="B1367" s="142" t="s">
        <v>26915</v>
      </c>
      <c r="C1367" s="142" t="s">
        <v>4</v>
      </c>
      <c r="D1367" s="301">
        <v>211.86</v>
      </c>
      <c r="E1367" s="249"/>
    </row>
    <row r="1368" spans="1:5" s="250" customFormat="1" ht="13.5">
      <c r="A1368" s="142">
        <v>105522</v>
      </c>
      <c r="B1368" s="142" t="s">
        <v>26916</v>
      </c>
      <c r="C1368" s="142" t="s">
        <v>4</v>
      </c>
      <c r="D1368" s="301">
        <v>0</v>
      </c>
      <c r="E1368" s="249"/>
    </row>
    <row r="1369" spans="1:5" s="250" customFormat="1" ht="13.5">
      <c r="A1369" s="142">
        <v>104281</v>
      </c>
      <c r="B1369" s="142" t="s">
        <v>26917</v>
      </c>
      <c r="C1369" s="142" t="s">
        <v>2</v>
      </c>
      <c r="D1369" s="301">
        <v>0</v>
      </c>
      <c r="E1369" s="249"/>
    </row>
    <row r="1370" spans="1:5" s="250" customFormat="1" ht="13.5">
      <c r="A1370" s="142">
        <v>104287</v>
      </c>
      <c r="B1370" s="142" t="s">
        <v>26918</v>
      </c>
      <c r="C1370" s="142" t="s">
        <v>2</v>
      </c>
      <c r="D1370" s="301">
        <v>0</v>
      </c>
      <c r="E1370" s="249"/>
    </row>
    <row r="1371" spans="1:5" s="250" customFormat="1" ht="13.5">
      <c r="A1371" s="142">
        <v>104286</v>
      </c>
      <c r="B1371" s="142" t="s">
        <v>26919</v>
      </c>
      <c r="C1371" s="142" t="s">
        <v>2</v>
      </c>
      <c r="D1371" s="301">
        <v>0</v>
      </c>
      <c r="E1371" s="249"/>
    </row>
    <row r="1372" spans="1:5" s="250" customFormat="1" ht="13.5">
      <c r="A1372" s="142">
        <v>104292</v>
      </c>
      <c r="B1372" s="142" t="s">
        <v>26920</v>
      </c>
      <c r="C1372" s="142" t="s">
        <v>2</v>
      </c>
      <c r="D1372" s="301">
        <v>0</v>
      </c>
      <c r="E1372" s="249"/>
    </row>
    <row r="1373" spans="1:5" s="250" customFormat="1" ht="13.5">
      <c r="A1373" s="142">
        <v>104282</v>
      </c>
      <c r="B1373" s="142" t="s">
        <v>26921</v>
      </c>
      <c r="C1373" s="142" t="s">
        <v>2</v>
      </c>
      <c r="D1373" s="301">
        <v>0</v>
      </c>
      <c r="E1373" s="249"/>
    </row>
    <row r="1374" spans="1:5" s="250" customFormat="1" ht="13.5">
      <c r="A1374" s="142">
        <v>104288</v>
      </c>
      <c r="B1374" s="142" t="s">
        <v>26922</v>
      </c>
      <c r="C1374" s="142" t="s">
        <v>2</v>
      </c>
      <c r="D1374" s="301">
        <v>0</v>
      </c>
      <c r="E1374" s="249"/>
    </row>
    <row r="1375" spans="1:5" s="250" customFormat="1" ht="13.5">
      <c r="A1375" s="142">
        <v>104283</v>
      </c>
      <c r="B1375" s="142" t="s">
        <v>26923</v>
      </c>
      <c r="C1375" s="142" t="s">
        <v>2</v>
      </c>
      <c r="D1375" s="301">
        <v>0</v>
      </c>
      <c r="E1375" s="249"/>
    </row>
    <row r="1376" spans="1:5" s="250" customFormat="1" ht="13.5">
      <c r="A1376" s="142">
        <v>104289</v>
      </c>
      <c r="B1376" s="142" t="s">
        <v>26924</v>
      </c>
      <c r="C1376" s="142" t="s">
        <v>2</v>
      </c>
      <c r="D1376" s="301">
        <v>0</v>
      </c>
      <c r="E1376" s="249"/>
    </row>
    <row r="1377" spans="1:5" s="250" customFormat="1" ht="13.5">
      <c r="A1377" s="142">
        <v>104284</v>
      </c>
      <c r="B1377" s="142" t="s">
        <v>26925</v>
      </c>
      <c r="C1377" s="142" t="s">
        <v>2</v>
      </c>
      <c r="D1377" s="301">
        <v>0</v>
      </c>
      <c r="E1377" s="249"/>
    </row>
    <row r="1378" spans="1:5" s="250" customFormat="1" ht="13.5">
      <c r="A1378" s="142">
        <v>104290</v>
      </c>
      <c r="B1378" s="142" t="s">
        <v>26926</v>
      </c>
      <c r="C1378" s="142" t="s">
        <v>2</v>
      </c>
      <c r="D1378" s="301">
        <v>0</v>
      </c>
      <c r="E1378" s="249"/>
    </row>
    <row r="1379" spans="1:5" s="250" customFormat="1" ht="13.5">
      <c r="A1379" s="142">
        <v>104285</v>
      </c>
      <c r="B1379" s="142" t="s">
        <v>26927</v>
      </c>
      <c r="C1379" s="142" t="s">
        <v>2</v>
      </c>
      <c r="D1379" s="378">
        <v>0</v>
      </c>
      <c r="E1379" s="249"/>
    </row>
    <row r="1380" spans="1:5" s="250" customFormat="1" ht="13.5">
      <c r="A1380" s="142">
        <v>104291</v>
      </c>
      <c r="B1380" s="142" t="s">
        <v>26928</v>
      </c>
      <c r="C1380" s="142" t="s">
        <v>2</v>
      </c>
      <c r="D1380" s="301">
        <v>0</v>
      </c>
      <c r="E1380" s="249"/>
    </row>
    <row r="1381" spans="1:5" s="250" customFormat="1" ht="13.5">
      <c r="A1381" s="142">
        <v>104267</v>
      </c>
      <c r="B1381" s="142" t="s">
        <v>26929</v>
      </c>
      <c r="C1381" s="142" t="s">
        <v>2</v>
      </c>
      <c r="D1381" s="301">
        <v>0</v>
      </c>
      <c r="E1381" s="249"/>
    </row>
    <row r="1382" spans="1:5" s="250" customFormat="1" ht="13.5">
      <c r="A1382" s="142">
        <v>104268</v>
      </c>
      <c r="B1382" s="142" t="s">
        <v>26930</v>
      </c>
      <c r="C1382" s="142" t="s">
        <v>2</v>
      </c>
      <c r="D1382" s="301">
        <v>0</v>
      </c>
      <c r="E1382" s="249"/>
    </row>
    <row r="1383" spans="1:5" s="250" customFormat="1" ht="13.5">
      <c r="A1383" s="142">
        <v>104269</v>
      </c>
      <c r="B1383" s="142" t="s">
        <v>26931</v>
      </c>
      <c r="C1383" s="142" t="s">
        <v>2</v>
      </c>
      <c r="D1383" s="378">
        <v>0</v>
      </c>
      <c r="E1383" s="249"/>
    </row>
    <row r="1384" spans="1:5" s="250" customFormat="1" ht="13.5">
      <c r="A1384" s="142">
        <v>104270</v>
      </c>
      <c r="B1384" s="142" t="s">
        <v>26932</v>
      </c>
      <c r="C1384" s="142" t="s">
        <v>2</v>
      </c>
      <c r="D1384" s="301">
        <v>0</v>
      </c>
      <c r="E1384" s="249"/>
    </row>
    <row r="1385" spans="1:5" s="250" customFormat="1" ht="13.5">
      <c r="A1385" s="142">
        <v>104276</v>
      </c>
      <c r="B1385" s="142" t="s">
        <v>26933</v>
      </c>
      <c r="C1385" s="142" t="s">
        <v>2</v>
      </c>
      <c r="D1385" s="301">
        <v>0</v>
      </c>
      <c r="E1385" s="249"/>
    </row>
    <row r="1386" spans="1:5" s="250" customFormat="1" ht="13.5">
      <c r="A1386" s="142">
        <v>104280</v>
      </c>
      <c r="B1386" s="142" t="s">
        <v>26934</v>
      </c>
      <c r="C1386" s="142" t="s">
        <v>2</v>
      </c>
      <c r="D1386" s="301">
        <v>0</v>
      </c>
      <c r="E1386" s="249"/>
    </row>
    <row r="1387" spans="1:5" s="250" customFormat="1" ht="13.5">
      <c r="A1387" s="142">
        <v>104271</v>
      </c>
      <c r="B1387" s="142" t="s">
        <v>26935</v>
      </c>
      <c r="C1387" s="142" t="s">
        <v>2</v>
      </c>
      <c r="D1387" s="301">
        <v>0</v>
      </c>
      <c r="E1387" s="249"/>
    </row>
    <row r="1388" spans="1:5" s="250" customFormat="1" ht="13.5">
      <c r="A1388" s="142">
        <v>104272</v>
      </c>
      <c r="B1388" s="142" t="s">
        <v>26936</v>
      </c>
      <c r="C1388" s="142" t="s">
        <v>2</v>
      </c>
      <c r="D1388" s="301">
        <v>0</v>
      </c>
      <c r="E1388" s="249"/>
    </row>
    <row r="1389" spans="1:5" s="250" customFormat="1" ht="13.5">
      <c r="A1389" s="142">
        <v>104273</v>
      </c>
      <c r="B1389" s="142" t="s">
        <v>26937</v>
      </c>
      <c r="C1389" s="142" t="s">
        <v>2</v>
      </c>
      <c r="D1389" s="301">
        <v>0</v>
      </c>
      <c r="E1389" s="249"/>
    </row>
    <row r="1390" spans="1:5" s="250" customFormat="1" ht="13.5">
      <c r="A1390" s="142">
        <v>104277</v>
      </c>
      <c r="B1390" s="142" t="s">
        <v>26938</v>
      </c>
      <c r="C1390" s="142" t="s">
        <v>2</v>
      </c>
      <c r="D1390" s="301">
        <v>0</v>
      </c>
      <c r="E1390" s="249"/>
    </row>
    <row r="1391" spans="1:5" s="250" customFormat="1" ht="13.5">
      <c r="A1391" s="142">
        <v>104274</v>
      </c>
      <c r="B1391" s="142" t="s">
        <v>26939</v>
      </c>
      <c r="C1391" s="142" t="s">
        <v>2</v>
      </c>
      <c r="D1391" s="301">
        <v>0</v>
      </c>
      <c r="E1391" s="249"/>
    </row>
    <row r="1392" spans="1:5" s="250" customFormat="1" ht="13.5">
      <c r="A1392" s="142">
        <v>104278</v>
      </c>
      <c r="B1392" s="142" t="s">
        <v>26940</v>
      </c>
      <c r="C1392" s="142" t="s">
        <v>2</v>
      </c>
      <c r="D1392" s="301">
        <v>0</v>
      </c>
      <c r="E1392" s="249"/>
    </row>
    <row r="1393" spans="1:5" s="250" customFormat="1" ht="13.5">
      <c r="A1393" s="142">
        <v>104275</v>
      </c>
      <c r="B1393" s="142" t="s">
        <v>26941</v>
      </c>
      <c r="C1393" s="142" t="s">
        <v>2</v>
      </c>
      <c r="D1393" s="301">
        <v>0</v>
      </c>
      <c r="E1393" s="249"/>
    </row>
    <row r="1394" spans="1:5" s="250" customFormat="1" ht="13.5">
      <c r="A1394" s="142">
        <v>104279</v>
      </c>
      <c r="B1394" s="142" t="s">
        <v>26942</v>
      </c>
      <c r="C1394" s="142" t="s">
        <v>2</v>
      </c>
      <c r="D1394" s="301">
        <v>0</v>
      </c>
      <c r="E1394" s="249"/>
    </row>
    <row r="1395" spans="1:5" s="250" customFormat="1" ht="13.5">
      <c r="A1395" s="142">
        <v>104265</v>
      </c>
      <c r="B1395" s="142" t="s">
        <v>26943</v>
      </c>
      <c r="C1395" s="142" t="s">
        <v>2</v>
      </c>
      <c r="D1395" s="301">
        <v>0</v>
      </c>
      <c r="E1395" s="249"/>
    </row>
    <row r="1396" spans="1:5" s="250" customFormat="1" ht="13.5">
      <c r="A1396" s="142">
        <v>104266</v>
      </c>
      <c r="B1396" s="142" t="s">
        <v>26944</v>
      </c>
      <c r="C1396" s="142" t="s">
        <v>2</v>
      </c>
      <c r="D1396" s="301">
        <v>0</v>
      </c>
      <c r="E1396" s="249"/>
    </row>
    <row r="1397" spans="1:5" s="250" customFormat="1" ht="13.5">
      <c r="A1397" s="142">
        <v>104305</v>
      </c>
      <c r="B1397" s="142" t="s">
        <v>26945</v>
      </c>
      <c r="C1397" s="142" t="s">
        <v>1</v>
      </c>
      <c r="D1397" s="301">
        <v>0</v>
      </c>
      <c r="E1397" s="249"/>
    </row>
    <row r="1398" spans="1:5" s="250" customFormat="1" ht="13.5">
      <c r="A1398" s="142">
        <v>104306</v>
      </c>
      <c r="B1398" s="142" t="s">
        <v>26946</v>
      </c>
      <c r="C1398" s="142" t="s">
        <v>1</v>
      </c>
      <c r="D1398" s="301">
        <v>0</v>
      </c>
      <c r="E1398" s="249"/>
    </row>
    <row r="1399" spans="1:5" s="250" customFormat="1" ht="13.5">
      <c r="A1399" s="142">
        <v>104307</v>
      </c>
      <c r="B1399" s="142" t="s">
        <v>26947</v>
      </c>
      <c r="C1399" s="142" t="s">
        <v>1</v>
      </c>
      <c r="D1399" s="301">
        <v>0</v>
      </c>
      <c r="E1399" s="249"/>
    </row>
    <row r="1400" spans="1:5" s="250" customFormat="1" ht="13.5">
      <c r="A1400" s="142">
        <v>104308</v>
      </c>
      <c r="B1400" s="142" t="s">
        <v>26948</v>
      </c>
      <c r="C1400" s="142" t="s">
        <v>1</v>
      </c>
      <c r="D1400" s="301">
        <v>0</v>
      </c>
      <c r="E1400" s="249"/>
    </row>
    <row r="1401" spans="1:5" s="250" customFormat="1" ht="13.5">
      <c r="A1401" s="142">
        <v>104309</v>
      </c>
      <c r="B1401" s="142" t="s">
        <v>26949</v>
      </c>
      <c r="C1401" s="142" t="s">
        <v>1</v>
      </c>
      <c r="D1401" s="301">
        <v>0</v>
      </c>
      <c r="E1401" s="249"/>
    </row>
    <row r="1402" spans="1:5" s="250" customFormat="1" ht="13.5">
      <c r="A1402" s="142">
        <v>104310</v>
      </c>
      <c r="B1402" s="142" t="s">
        <v>26950</v>
      </c>
      <c r="C1402" s="142" t="s">
        <v>1</v>
      </c>
      <c r="D1402" s="301">
        <v>0</v>
      </c>
      <c r="E1402" s="249"/>
    </row>
    <row r="1403" spans="1:5" s="250" customFormat="1" ht="13.5">
      <c r="A1403" s="142">
        <v>104311</v>
      </c>
      <c r="B1403" s="142" t="s">
        <v>26951</v>
      </c>
      <c r="C1403" s="142" t="s">
        <v>1</v>
      </c>
      <c r="D1403" s="301">
        <v>0</v>
      </c>
      <c r="E1403" s="249"/>
    </row>
    <row r="1404" spans="1:5" s="250" customFormat="1" ht="13.5">
      <c r="A1404" s="142">
        <v>104301</v>
      </c>
      <c r="B1404" s="142" t="s">
        <v>26952</v>
      </c>
      <c r="C1404" s="142" t="s">
        <v>3</v>
      </c>
      <c r="D1404" s="301">
        <v>0</v>
      </c>
      <c r="E1404" s="249"/>
    </row>
    <row r="1405" spans="1:5" s="250" customFormat="1" ht="13.5">
      <c r="A1405" s="142">
        <v>104302</v>
      </c>
      <c r="B1405" s="142" t="s">
        <v>26953</v>
      </c>
      <c r="C1405" s="142" t="s">
        <v>3</v>
      </c>
      <c r="D1405" s="301">
        <v>0</v>
      </c>
      <c r="E1405" s="249"/>
    </row>
    <row r="1406" spans="1:5" s="250" customFormat="1" ht="13.5">
      <c r="A1406" s="142">
        <v>104303</v>
      </c>
      <c r="B1406" s="142" t="s">
        <v>26954</v>
      </c>
      <c r="C1406" s="142" t="s">
        <v>3</v>
      </c>
      <c r="D1406" s="301">
        <v>0</v>
      </c>
      <c r="E1406" s="249"/>
    </row>
    <row r="1407" spans="1:5" s="250" customFormat="1" ht="13.5">
      <c r="A1407" s="142">
        <v>104304</v>
      </c>
      <c r="B1407" s="142" t="s">
        <v>26955</v>
      </c>
      <c r="C1407" s="142" t="s">
        <v>3</v>
      </c>
      <c r="D1407" s="301">
        <v>0</v>
      </c>
      <c r="E1407" s="249"/>
    </row>
    <row r="1408" spans="1:5" s="250" customFormat="1" ht="13.5">
      <c r="A1408" s="142">
        <v>104293</v>
      </c>
      <c r="B1408" s="142" t="s">
        <v>26956</v>
      </c>
      <c r="C1408" s="142" t="s">
        <v>3</v>
      </c>
      <c r="D1408" s="301">
        <v>0</v>
      </c>
      <c r="E1408" s="249"/>
    </row>
    <row r="1409" spans="1:5" s="250" customFormat="1" ht="13.5">
      <c r="A1409" s="142">
        <v>104297</v>
      </c>
      <c r="B1409" s="142" t="s">
        <v>26957</v>
      </c>
      <c r="C1409" s="142" t="s">
        <v>3</v>
      </c>
      <c r="D1409" s="301">
        <v>0</v>
      </c>
      <c r="E1409" s="249"/>
    </row>
    <row r="1410" spans="1:5" s="250" customFormat="1" ht="13.5">
      <c r="A1410" s="142">
        <v>104295</v>
      </c>
      <c r="B1410" s="142" t="s">
        <v>26958</v>
      </c>
      <c r="C1410" s="142" t="s">
        <v>3</v>
      </c>
      <c r="D1410" s="301">
        <v>0</v>
      </c>
      <c r="E1410" s="249"/>
    </row>
    <row r="1411" spans="1:5" s="250" customFormat="1" ht="13.5">
      <c r="A1411" s="142">
        <v>104299</v>
      </c>
      <c r="B1411" s="142" t="s">
        <v>26959</v>
      </c>
      <c r="C1411" s="142" t="s">
        <v>3</v>
      </c>
      <c r="D1411" s="301">
        <v>0</v>
      </c>
      <c r="E1411" s="249"/>
    </row>
    <row r="1412" spans="1:5" s="250" customFormat="1" ht="13.5">
      <c r="A1412" s="142">
        <v>104294</v>
      </c>
      <c r="B1412" s="142" t="s">
        <v>26960</v>
      </c>
      <c r="C1412" s="142" t="s">
        <v>3</v>
      </c>
      <c r="D1412" s="301">
        <v>0</v>
      </c>
      <c r="E1412" s="249"/>
    </row>
    <row r="1413" spans="1:5" s="250" customFormat="1" ht="13.5">
      <c r="A1413" s="142">
        <v>104298</v>
      </c>
      <c r="B1413" s="142" t="s">
        <v>26961</v>
      </c>
      <c r="C1413" s="142" t="s">
        <v>3</v>
      </c>
      <c r="D1413" s="301">
        <v>0</v>
      </c>
      <c r="E1413" s="249"/>
    </row>
    <row r="1414" spans="1:5" s="250" customFormat="1" ht="13.5">
      <c r="A1414" s="142">
        <v>104296</v>
      </c>
      <c r="B1414" s="142" t="s">
        <v>26962</v>
      </c>
      <c r="C1414" s="142" t="s">
        <v>3</v>
      </c>
      <c r="D1414" s="301">
        <v>0</v>
      </c>
      <c r="E1414" s="249"/>
    </row>
    <row r="1415" spans="1:5" s="250" customFormat="1" ht="13.5">
      <c r="A1415" s="142">
        <v>104300</v>
      </c>
      <c r="B1415" s="142" t="s">
        <v>26963</v>
      </c>
      <c r="C1415" s="142" t="s">
        <v>3</v>
      </c>
      <c r="D1415" s="301">
        <v>0</v>
      </c>
      <c r="E1415" s="249"/>
    </row>
    <row r="1416" spans="1:5" s="250" customFormat="1" ht="13.5">
      <c r="A1416" s="142">
        <v>90944</v>
      </c>
      <c r="B1416" s="142" t="s">
        <v>22561</v>
      </c>
      <c r="C1416" s="142" t="s">
        <v>4</v>
      </c>
      <c r="D1416" s="301">
        <v>185.95</v>
      </c>
      <c r="E1416" s="249"/>
    </row>
    <row r="1417" spans="1:5" s="250" customFormat="1" ht="13.5">
      <c r="A1417" s="142">
        <v>90934</v>
      </c>
      <c r="B1417" s="142" t="s">
        <v>22557</v>
      </c>
      <c r="C1417" s="142" t="s">
        <v>4</v>
      </c>
      <c r="D1417" s="301">
        <v>172.17</v>
      </c>
      <c r="E1417" s="249"/>
    </row>
    <row r="1418" spans="1:5" s="250" customFormat="1" ht="13.5">
      <c r="A1418" s="142">
        <v>90954</v>
      </c>
      <c r="B1418" s="142" t="s">
        <v>22565</v>
      </c>
      <c r="C1418" s="142" t="s">
        <v>4</v>
      </c>
      <c r="D1418" s="301">
        <v>211.19</v>
      </c>
      <c r="E1418" s="249"/>
    </row>
    <row r="1419" spans="1:5" s="250" customFormat="1" ht="13.5">
      <c r="A1419" s="142">
        <v>90933</v>
      </c>
      <c r="B1419" s="142" t="s">
        <v>22556</v>
      </c>
      <c r="C1419" s="142" t="s">
        <v>4</v>
      </c>
      <c r="D1419" s="301">
        <v>155.99</v>
      </c>
      <c r="E1419" s="249"/>
    </row>
    <row r="1420" spans="1:5" s="250" customFormat="1" ht="13.5">
      <c r="A1420" s="142">
        <v>90943</v>
      </c>
      <c r="B1420" s="142" t="s">
        <v>22560</v>
      </c>
      <c r="C1420" s="142" t="s">
        <v>4</v>
      </c>
      <c r="D1420" s="301">
        <v>168.33</v>
      </c>
      <c r="E1420" s="249"/>
    </row>
    <row r="1421" spans="1:5" s="250" customFormat="1" ht="13.5">
      <c r="A1421" s="142">
        <v>90953</v>
      </c>
      <c r="B1421" s="142" t="s">
        <v>22564</v>
      </c>
      <c r="C1421" s="142" t="s">
        <v>4</v>
      </c>
      <c r="D1421" s="301">
        <v>190.93</v>
      </c>
      <c r="E1421" s="249"/>
    </row>
    <row r="1422" spans="1:5" s="250" customFormat="1" ht="13.5">
      <c r="A1422" s="142">
        <v>90932</v>
      </c>
      <c r="B1422" s="142" t="s">
        <v>22555</v>
      </c>
      <c r="C1422" s="142" t="s">
        <v>4</v>
      </c>
      <c r="D1422" s="301">
        <v>90.68</v>
      </c>
      <c r="E1422" s="249"/>
    </row>
    <row r="1423" spans="1:5" s="250" customFormat="1" ht="13.5">
      <c r="A1423" s="142">
        <v>90942</v>
      </c>
      <c r="B1423" s="142" t="s">
        <v>22559</v>
      </c>
      <c r="C1423" s="142" t="s">
        <v>4</v>
      </c>
      <c r="D1423" s="301">
        <v>97.22</v>
      </c>
      <c r="E1423" s="249"/>
    </row>
    <row r="1424" spans="1:5" s="250" customFormat="1" ht="13.5">
      <c r="A1424" s="142">
        <v>90952</v>
      </c>
      <c r="B1424" s="142" t="s">
        <v>22563</v>
      </c>
      <c r="C1424" s="142" t="s">
        <v>4</v>
      </c>
      <c r="D1424" s="301">
        <v>109.16</v>
      </c>
      <c r="E1424" s="249"/>
    </row>
    <row r="1425" spans="1:5" s="250" customFormat="1" ht="13.5">
      <c r="A1425" s="142">
        <v>90930</v>
      </c>
      <c r="B1425" s="142" t="s">
        <v>22554</v>
      </c>
      <c r="C1425" s="142" t="s">
        <v>4</v>
      </c>
      <c r="D1425" s="301">
        <v>82.25</v>
      </c>
      <c r="E1425" s="249"/>
    </row>
    <row r="1426" spans="1:5" s="250" customFormat="1" ht="13.5">
      <c r="A1426" s="142">
        <v>90940</v>
      </c>
      <c r="B1426" s="142" t="s">
        <v>22558</v>
      </c>
      <c r="C1426" s="142" t="s">
        <v>4</v>
      </c>
      <c r="D1426" s="301">
        <v>88.03</v>
      </c>
      <c r="E1426" s="249"/>
    </row>
    <row r="1427" spans="1:5" s="250" customFormat="1" ht="13.5">
      <c r="A1427" s="142">
        <v>90950</v>
      </c>
      <c r="B1427" s="142" t="s">
        <v>22562</v>
      </c>
      <c r="C1427" s="142" t="s">
        <v>4</v>
      </c>
      <c r="D1427" s="301">
        <v>98.6</v>
      </c>
      <c r="E1427" s="249"/>
    </row>
    <row r="1428" spans="1:5" s="250" customFormat="1" ht="13.5">
      <c r="A1428" s="142">
        <v>88476</v>
      </c>
      <c r="B1428" s="142" t="s">
        <v>22551</v>
      </c>
      <c r="C1428" s="142" t="s">
        <v>4</v>
      </c>
      <c r="D1428" s="301">
        <v>24.71</v>
      </c>
      <c r="E1428" s="249"/>
    </row>
    <row r="1429" spans="1:5" s="250" customFormat="1" ht="13.5">
      <c r="A1429" s="142">
        <v>88477</v>
      </c>
      <c r="B1429" s="142" t="s">
        <v>22552</v>
      </c>
      <c r="C1429" s="142" t="s">
        <v>4</v>
      </c>
      <c r="D1429" s="301">
        <v>34.79</v>
      </c>
      <c r="E1429" s="249"/>
    </row>
    <row r="1430" spans="1:5" s="250" customFormat="1" ht="13.5">
      <c r="A1430" s="142">
        <v>88478</v>
      </c>
      <c r="B1430" s="142" t="s">
        <v>22553</v>
      </c>
      <c r="C1430" s="142" t="s">
        <v>4</v>
      </c>
      <c r="D1430" s="301">
        <v>43.13</v>
      </c>
      <c r="E1430" s="249"/>
    </row>
    <row r="1431" spans="1:5" s="250" customFormat="1" ht="13.5">
      <c r="A1431" s="142">
        <v>88470</v>
      </c>
      <c r="B1431" s="142" t="s">
        <v>22548</v>
      </c>
      <c r="C1431" s="142" t="s">
        <v>4</v>
      </c>
      <c r="D1431" s="301">
        <v>31.78</v>
      </c>
      <c r="E1431" s="249"/>
    </row>
    <row r="1432" spans="1:5" s="250" customFormat="1" ht="13.5">
      <c r="A1432" s="142">
        <v>88471</v>
      </c>
      <c r="B1432" s="142" t="s">
        <v>22549</v>
      </c>
      <c r="C1432" s="142" t="s">
        <v>4</v>
      </c>
      <c r="D1432" s="301">
        <v>39.82</v>
      </c>
      <c r="E1432" s="249"/>
    </row>
    <row r="1433" spans="1:5" s="250" customFormat="1" ht="13.5">
      <c r="A1433" s="142">
        <v>88472</v>
      </c>
      <c r="B1433" s="142" t="s">
        <v>22550</v>
      </c>
      <c r="C1433" s="142" t="s">
        <v>4</v>
      </c>
      <c r="D1433" s="301">
        <v>46.2</v>
      </c>
      <c r="E1433" s="249"/>
    </row>
    <row r="1434" spans="1:5" s="250" customFormat="1" ht="13.5">
      <c r="A1434" s="142">
        <v>87759</v>
      </c>
      <c r="B1434" s="142" t="s">
        <v>22543</v>
      </c>
      <c r="C1434" s="142" t="s">
        <v>4</v>
      </c>
      <c r="D1434" s="301">
        <v>120.79</v>
      </c>
      <c r="E1434" s="249"/>
    </row>
    <row r="1435" spans="1:5" s="250" customFormat="1" ht="13.5">
      <c r="A1435" s="142">
        <v>87769</v>
      </c>
      <c r="B1435" s="142" t="s">
        <v>22547</v>
      </c>
      <c r="C1435" s="142" t="s">
        <v>4</v>
      </c>
      <c r="D1435" s="301">
        <v>142.99</v>
      </c>
      <c r="E1435" s="249"/>
    </row>
    <row r="1436" spans="1:5" s="250" customFormat="1" ht="13.5">
      <c r="A1436" s="142">
        <v>87739</v>
      </c>
      <c r="B1436" s="142" t="s">
        <v>22535</v>
      </c>
      <c r="C1436" s="142" t="s">
        <v>4</v>
      </c>
      <c r="D1436" s="301">
        <v>94.52</v>
      </c>
      <c r="E1436" s="249"/>
    </row>
    <row r="1437" spans="1:5" s="250" customFormat="1" ht="13.5">
      <c r="A1437" s="142">
        <v>87749</v>
      </c>
      <c r="B1437" s="142" t="s">
        <v>22539</v>
      </c>
      <c r="C1437" s="142" t="s">
        <v>4</v>
      </c>
      <c r="D1437" s="301">
        <v>121.54</v>
      </c>
      <c r="E1437" s="249"/>
    </row>
    <row r="1438" spans="1:5" s="250" customFormat="1" ht="13.5">
      <c r="A1438" s="142">
        <v>87624</v>
      </c>
      <c r="B1438" s="142" t="s">
        <v>25428</v>
      </c>
      <c r="C1438" s="142" t="s">
        <v>4</v>
      </c>
      <c r="D1438" s="301">
        <v>78.510000000000005</v>
      </c>
      <c r="E1438" s="249"/>
    </row>
    <row r="1439" spans="1:5" s="250" customFormat="1" ht="13.5">
      <c r="A1439" s="142">
        <v>87634</v>
      </c>
      <c r="B1439" s="142" t="s">
        <v>22515</v>
      </c>
      <c r="C1439" s="142" t="s">
        <v>4</v>
      </c>
      <c r="D1439" s="301">
        <v>105.53</v>
      </c>
      <c r="E1439" s="249"/>
    </row>
    <row r="1440" spans="1:5" s="250" customFormat="1" ht="13.5">
      <c r="A1440" s="142">
        <v>87644</v>
      </c>
      <c r="B1440" s="142" t="s">
        <v>22519</v>
      </c>
      <c r="C1440" s="142" t="s">
        <v>4</v>
      </c>
      <c r="D1440" s="301">
        <v>127.65</v>
      </c>
      <c r="E1440" s="249"/>
    </row>
    <row r="1441" spans="1:5" s="250" customFormat="1" ht="13.5">
      <c r="A1441" s="142">
        <v>87684</v>
      </c>
      <c r="B1441" s="142" t="s">
        <v>22523</v>
      </c>
      <c r="C1441" s="142" t="s">
        <v>4</v>
      </c>
      <c r="D1441" s="378">
        <v>123.95</v>
      </c>
      <c r="E1441" s="249"/>
    </row>
    <row r="1442" spans="1:5" s="250" customFormat="1" ht="13.5">
      <c r="A1442" s="142">
        <v>87694</v>
      </c>
      <c r="B1442" s="142" t="s">
        <v>22527</v>
      </c>
      <c r="C1442" s="142" t="s">
        <v>4</v>
      </c>
      <c r="D1442" s="301">
        <v>142</v>
      </c>
      <c r="E1442" s="249"/>
    </row>
    <row r="1443" spans="1:5" s="250" customFormat="1" ht="13.5">
      <c r="A1443" s="142">
        <v>87704</v>
      </c>
      <c r="B1443" s="142" t="s">
        <v>22531</v>
      </c>
      <c r="C1443" s="142" t="s">
        <v>4</v>
      </c>
      <c r="D1443" s="301">
        <v>154.05000000000001</v>
      </c>
      <c r="E1443" s="249"/>
    </row>
    <row r="1444" spans="1:5" s="250" customFormat="1" ht="13.5">
      <c r="A1444" s="142">
        <v>87758</v>
      </c>
      <c r="B1444" s="142" t="s">
        <v>22542</v>
      </c>
      <c r="C1444" s="142" t="s">
        <v>4</v>
      </c>
      <c r="D1444" s="301">
        <v>109.3</v>
      </c>
      <c r="E1444" s="249"/>
    </row>
    <row r="1445" spans="1:5" s="250" customFormat="1" ht="13.5">
      <c r="A1445" s="142">
        <v>87768</v>
      </c>
      <c r="B1445" s="142" t="s">
        <v>22546</v>
      </c>
      <c r="C1445" s="142" t="s">
        <v>4</v>
      </c>
      <c r="D1445" s="301">
        <v>128.86000000000001</v>
      </c>
      <c r="E1445" s="249"/>
    </row>
    <row r="1446" spans="1:5" s="250" customFormat="1" ht="13.5">
      <c r="A1446" s="142">
        <v>87738</v>
      </c>
      <c r="B1446" s="142" t="s">
        <v>22534</v>
      </c>
      <c r="C1446" s="142" t="s">
        <v>4</v>
      </c>
      <c r="D1446" s="301">
        <v>86.25</v>
      </c>
      <c r="E1446" s="249"/>
    </row>
    <row r="1447" spans="1:5" s="250" customFormat="1" ht="13.5">
      <c r="A1447" s="142">
        <v>87748</v>
      </c>
      <c r="B1447" s="142" t="s">
        <v>22538</v>
      </c>
      <c r="C1447" s="142" t="s">
        <v>4</v>
      </c>
      <c r="D1447" s="301">
        <v>110.05</v>
      </c>
      <c r="E1447" s="249"/>
    </row>
    <row r="1448" spans="1:5" s="250" customFormat="1" ht="13.5">
      <c r="A1448" s="142">
        <v>87623</v>
      </c>
      <c r="B1448" s="142" t="s">
        <v>22511</v>
      </c>
      <c r="C1448" s="142" t="s">
        <v>4</v>
      </c>
      <c r="D1448" s="301">
        <v>70.239999999999995</v>
      </c>
      <c r="E1448" s="249"/>
    </row>
    <row r="1449" spans="1:5" s="250" customFormat="1" ht="13.5">
      <c r="A1449" s="142">
        <v>87633</v>
      </c>
      <c r="B1449" s="142" t="s">
        <v>22514</v>
      </c>
      <c r="C1449" s="142" t="s">
        <v>4</v>
      </c>
      <c r="D1449" s="301">
        <v>94.04</v>
      </c>
      <c r="E1449" s="249"/>
    </row>
    <row r="1450" spans="1:5" s="250" customFormat="1" ht="13.5">
      <c r="A1450" s="142">
        <v>87643</v>
      </c>
      <c r="B1450" s="142" t="s">
        <v>22518</v>
      </c>
      <c r="C1450" s="142" t="s">
        <v>4</v>
      </c>
      <c r="D1450" s="301">
        <v>113.52</v>
      </c>
      <c r="E1450" s="249"/>
    </row>
    <row r="1451" spans="1:5" s="250" customFormat="1" ht="13.5">
      <c r="A1451" s="142">
        <v>87683</v>
      </c>
      <c r="B1451" s="142" t="s">
        <v>22522</v>
      </c>
      <c r="C1451" s="142" t="s">
        <v>4</v>
      </c>
      <c r="D1451" s="301">
        <v>109.82</v>
      </c>
      <c r="E1451" s="249"/>
    </row>
    <row r="1452" spans="1:5" s="250" customFormat="1" ht="13.5">
      <c r="A1452" s="142">
        <v>87703</v>
      </c>
      <c r="B1452" s="142" t="s">
        <v>22530</v>
      </c>
      <c r="C1452" s="142" t="s">
        <v>4</v>
      </c>
      <c r="D1452" s="301">
        <v>136.43</v>
      </c>
      <c r="E1452" s="249"/>
    </row>
    <row r="1453" spans="1:5" s="250" customFormat="1" ht="13.5">
      <c r="A1453" s="142">
        <v>87693</v>
      </c>
      <c r="B1453" s="142" t="s">
        <v>22526</v>
      </c>
      <c r="C1453" s="142" t="s">
        <v>4</v>
      </c>
      <c r="D1453" s="301">
        <v>125.82</v>
      </c>
      <c r="E1453" s="249"/>
    </row>
    <row r="1454" spans="1:5" s="250" customFormat="1" ht="13.5">
      <c r="A1454" s="142">
        <v>87757</v>
      </c>
      <c r="B1454" s="142" t="s">
        <v>22541</v>
      </c>
      <c r="C1454" s="142" t="s">
        <v>4</v>
      </c>
      <c r="D1454" s="301">
        <v>62.94</v>
      </c>
      <c r="E1454" s="249"/>
    </row>
    <row r="1455" spans="1:5" s="250" customFormat="1" ht="13.5">
      <c r="A1455" s="142">
        <v>87767</v>
      </c>
      <c r="B1455" s="142" t="s">
        <v>22545</v>
      </c>
      <c r="C1455" s="142" t="s">
        <v>4</v>
      </c>
      <c r="D1455" s="378">
        <v>71.84</v>
      </c>
      <c r="E1455" s="249"/>
    </row>
    <row r="1456" spans="1:5" s="250" customFormat="1" ht="13.5">
      <c r="A1456" s="142">
        <v>87737</v>
      </c>
      <c r="B1456" s="142" t="s">
        <v>22533</v>
      </c>
      <c r="C1456" s="142" t="s">
        <v>4</v>
      </c>
      <c r="D1456" s="378">
        <v>52.9</v>
      </c>
      <c r="E1456" s="249"/>
    </row>
    <row r="1457" spans="1:5" s="250" customFormat="1" ht="13.5">
      <c r="A1457" s="142">
        <v>87747</v>
      </c>
      <c r="B1457" s="142" t="s">
        <v>22537</v>
      </c>
      <c r="C1457" s="142" t="s">
        <v>4</v>
      </c>
      <c r="D1457" s="378">
        <v>63.69</v>
      </c>
      <c r="E1457" s="249"/>
    </row>
    <row r="1458" spans="1:5" s="250" customFormat="1" ht="13.5">
      <c r="A1458" s="142">
        <v>87622</v>
      </c>
      <c r="B1458" s="142" t="s">
        <v>22510</v>
      </c>
      <c r="C1458" s="142" t="s">
        <v>4</v>
      </c>
      <c r="D1458" s="378">
        <v>36.89</v>
      </c>
      <c r="E1458" s="249"/>
    </row>
    <row r="1459" spans="1:5" s="250" customFormat="1" ht="13.5">
      <c r="A1459" s="142">
        <v>87632</v>
      </c>
      <c r="B1459" s="142" t="s">
        <v>22513</v>
      </c>
      <c r="C1459" s="142" t="s">
        <v>4</v>
      </c>
      <c r="D1459" s="378">
        <v>47.68</v>
      </c>
      <c r="E1459" s="249"/>
    </row>
    <row r="1460" spans="1:5" s="250" customFormat="1" ht="13.5">
      <c r="A1460" s="142">
        <v>87642</v>
      </c>
      <c r="B1460" s="142" t="s">
        <v>22517</v>
      </c>
      <c r="C1460" s="142" t="s">
        <v>4</v>
      </c>
      <c r="D1460" s="378">
        <v>56.5</v>
      </c>
      <c r="E1460" s="249"/>
    </row>
    <row r="1461" spans="1:5" s="250" customFormat="1" ht="13.5">
      <c r="A1461" s="142">
        <v>87682</v>
      </c>
      <c r="B1461" s="142" t="s">
        <v>22521</v>
      </c>
      <c r="C1461" s="142" t="s">
        <v>4</v>
      </c>
      <c r="D1461" s="378">
        <v>52.8</v>
      </c>
      <c r="E1461" s="249"/>
    </row>
    <row r="1462" spans="1:5" s="250" customFormat="1" ht="13.5">
      <c r="A1462" s="142">
        <v>87692</v>
      </c>
      <c r="B1462" s="142" t="s">
        <v>22525</v>
      </c>
      <c r="C1462" s="142" t="s">
        <v>4</v>
      </c>
      <c r="D1462" s="378">
        <v>60.51</v>
      </c>
      <c r="E1462" s="249"/>
    </row>
    <row r="1463" spans="1:5" s="250" customFormat="1" ht="13.5">
      <c r="A1463" s="142">
        <v>87702</v>
      </c>
      <c r="B1463" s="142" t="s">
        <v>22529</v>
      </c>
      <c r="C1463" s="142" t="s">
        <v>4</v>
      </c>
      <c r="D1463" s="378">
        <v>65.319999999999993</v>
      </c>
      <c r="E1463" s="249"/>
    </row>
    <row r="1464" spans="1:5" s="250" customFormat="1" ht="13.5">
      <c r="A1464" s="142">
        <v>87755</v>
      </c>
      <c r="B1464" s="142" t="s">
        <v>22540</v>
      </c>
      <c r="C1464" s="142" t="s">
        <v>4</v>
      </c>
      <c r="D1464" s="378">
        <v>56.95</v>
      </c>
      <c r="E1464" s="249"/>
    </row>
    <row r="1465" spans="1:5" s="250" customFormat="1" ht="13.5">
      <c r="A1465" s="142">
        <v>87765</v>
      </c>
      <c r="B1465" s="142" t="s">
        <v>22544</v>
      </c>
      <c r="C1465" s="142" t="s">
        <v>4</v>
      </c>
      <c r="D1465" s="378">
        <v>64.47</v>
      </c>
      <c r="E1465" s="249"/>
    </row>
    <row r="1466" spans="1:5" s="250" customFormat="1" ht="13.5">
      <c r="A1466" s="142">
        <v>87735</v>
      </c>
      <c r="B1466" s="142" t="s">
        <v>22532</v>
      </c>
      <c r="C1466" s="142" t="s">
        <v>4</v>
      </c>
      <c r="D1466" s="378">
        <v>48.59</v>
      </c>
      <c r="E1466" s="249"/>
    </row>
    <row r="1467" spans="1:5" s="250" customFormat="1" ht="13.5">
      <c r="A1467" s="142">
        <v>87745</v>
      </c>
      <c r="B1467" s="142" t="s">
        <v>22536</v>
      </c>
      <c r="C1467" s="142" t="s">
        <v>4</v>
      </c>
      <c r="D1467" s="378">
        <v>57.7</v>
      </c>
      <c r="E1467" s="249"/>
    </row>
    <row r="1468" spans="1:5" s="250" customFormat="1" ht="13.5">
      <c r="A1468" s="142">
        <v>87620</v>
      </c>
      <c r="B1468" s="142" t="s">
        <v>22509</v>
      </c>
      <c r="C1468" s="142" t="s">
        <v>4</v>
      </c>
      <c r="D1468" s="378">
        <v>32.58</v>
      </c>
      <c r="E1468" s="249"/>
    </row>
    <row r="1469" spans="1:5" s="250" customFormat="1" ht="13.5">
      <c r="A1469" s="142">
        <v>87630</v>
      </c>
      <c r="B1469" s="142" t="s">
        <v>22512</v>
      </c>
      <c r="C1469" s="142" t="s">
        <v>4</v>
      </c>
      <c r="D1469" s="378">
        <v>41.69</v>
      </c>
      <c r="E1469" s="249"/>
    </row>
    <row r="1470" spans="1:5" s="250" customFormat="1" ht="13.5">
      <c r="A1470" s="142">
        <v>87640</v>
      </c>
      <c r="B1470" s="142" t="s">
        <v>22516</v>
      </c>
      <c r="C1470" s="142" t="s">
        <v>4</v>
      </c>
      <c r="D1470" s="378">
        <v>49.13</v>
      </c>
      <c r="E1470" s="249"/>
    </row>
    <row r="1471" spans="1:5" s="250" customFormat="1" ht="13.5">
      <c r="A1471" s="142">
        <v>87680</v>
      </c>
      <c r="B1471" s="142" t="s">
        <v>22520</v>
      </c>
      <c r="C1471" s="142" t="s">
        <v>4</v>
      </c>
      <c r="D1471" s="378">
        <v>45.43</v>
      </c>
      <c r="E1471" s="249"/>
    </row>
    <row r="1472" spans="1:5" s="250" customFormat="1" ht="13.5">
      <c r="A1472" s="142">
        <v>87690</v>
      </c>
      <c r="B1472" s="142" t="s">
        <v>22524</v>
      </c>
      <c r="C1472" s="142" t="s">
        <v>4</v>
      </c>
      <c r="D1472" s="378">
        <v>52.08</v>
      </c>
      <c r="E1472" s="249"/>
    </row>
    <row r="1473" spans="1:5" s="250" customFormat="1" ht="13.5">
      <c r="A1473" s="142">
        <v>87700</v>
      </c>
      <c r="B1473" s="142" t="s">
        <v>22528</v>
      </c>
      <c r="C1473" s="142" t="s">
        <v>4</v>
      </c>
      <c r="D1473" s="378">
        <v>56.13</v>
      </c>
      <c r="E1473" s="249"/>
    </row>
    <row r="1474" spans="1:5" s="250" customFormat="1" ht="13.5">
      <c r="A1474" s="142">
        <v>102803</v>
      </c>
      <c r="B1474" s="142" t="s">
        <v>22566</v>
      </c>
      <c r="C1474" s="142" t="s">
        <v>4</v>
      </c>
      <c r="D1474" s="378">
        <v>2.98</v>
      </c>
      <c r="E1474" s="249"/>
    </row>
    <row r="1475" spans="1:5" s="250" customFormat="1" ht="13.5">
      <c r="A1475" s="142">
        <v>92717</v>
      </c>
      <c r="B1475" s="142" t="s">
        <v>24493</v>
      </c>
      <c r="C1475" s="142" t="s">
        <v>1612</v>
      </c>
      <c r="D1475" s="301">
        <v>0.28000000000000003</v>
      </c>
      <c r="E1475" s="249"/>
    </row>
    <row r="1476" spans="1:5" s="250" customFormat="1" ht="13.5">
      <c r="A1476" s="142">
        <v>92716</v>
      </c>
      <c r="B1476" s="142" t="s">
        <v>24468</v>
      </c>
      <c r="C1476" s="142" t="s">
        <v>1611</v>
      </c>
      <c r="D1476" s="301">
        <v>110.66</v>
      </c>
      <c r="E1476" s="249"/>
    </row>
    <row r="1477" spans="1:5" s="250" customFormat="1" ht="13.5">
      <c r="A1477" s="142">
        <v>103668</v>
      </c>
      <c r="B1477" s="142" t="s">
        <v>26964</v>
      </c>
      <c r="C1477" s="142" t="s">
        <v>1612</v>
      </c>
      <c r="D1477" s="301">
        <v>0</v>
      </c>
      <c r="E1477" s="249"/>
    </row>
    <row r="1478" spans="1:5" s="250" customFormat="1" ht="13.5">
      <c r="A1478" s="142">
        <v>103667</v>
      </c>
      <c r="B1478" s="142" t="s">
        <v>26965</v>
      </c>
      <c r="C1478" s="142" t="s">
        <v>1611</v>
      </c>
      <c r="D1478" s="301">
        <v>0</v>
      </c>
      <c r="E1478" s="249"/>
    </row>
    <row r="1479" spans="1:5" s="250" customFormat="1" ht="13.5">
      <c r="A1479" s="142">
        <v>89218</v>
      </c>
      <c r="B1479" s="142" t="s">
        <v>21067</v>
      </c>
      <c r="C1479" s="142" t="s">
        <v>1612</v>
      </c>
      <c r="D1479" s="301">
        <v>122.36</v>
      </c>
      <c r="E1479" s="249"/>
    </row>
    <row r="1480" spans="1:5" s="250" customFormat="1" ht="13.5">
      <c r="A1480" s="142">
        <v>89843</v>
      </c>
      <c r="B1480" s="142" t="s">
        <v>20967</v>
      </c>
      <c r="C1480" s="142" t="s">
        <v>1611</v>
      </c>
      <c r="D1480" s="301">
        <v>257.23</v>
      </c>
      <c r="E1480" s="249"/>
    </row>
    <row r="1481" spans="1:5" s="250" customFormat="1" ht="13.5">
      <c r="A1481" s="142">
        <v>87446</v>
      </c>
      <c r="B1481" s="142" t="s">
        <v>24479</v>
      </c>
      <c r="C1481" s="142" t="s">
        <v>1612</v>
      </c>
      <c r="D1481" s="301">
        <v>0.55000000000000004</v>
      </c>
      <c r="E1481" s="249"/>
    </row>
    <row r="1482" spans="1:5" s="250" customFormat="1" ht="13.5">
      <c r="A1482" s="142">
        <v>87445</v>
      </c>
      <c r="B1482" s="142" t="s">
        <v>24454</v>
      </c>
      <c r="C1482" s="142" t="s">
        <v>1611</v>
      </c>
      <c r="D1482" s="301">
        <v>5.93</v>
      </c>
      <c r="E1482" s="249"/>
    </row>
    <row r="1483" spans="1:5" s="250" customFormat="1" ht="13.5">
      <c r="A1483" s="142">
        <v>93234</v>
      </c>
      <c r="B1483" s="142" t="s">
        <v>21105</v>
      </c>
      <c r="C1483" s="142" t="s">
        <v>1612</v>
      </c>
      <c r="D1483" s="301">
        <v>0.5</v>
      </c>
      <c r="E1483" s="249"/>
    </row>
    <row r="1484" spans="1:5" s="250" customFormat="1" ht="13.5">
      <c r="A1484" s="142">
        <v>93233</v>
      </c>
      <c r="B1484" s="142" t="s">
        <v>20999</v>
      </c>
      <c r="C1484" s="142" t="s">
        <v>1611</v>
      </c>
      <c r="D1484" s="301">
        <v>6.07</v>
      </c>
      <c r="E1484" s="249"/>
    </row>
    <row r="1485" spans="1:5" s="250" customFormat="1" ht="13.5">
      <c r="A1485" s="142">
        <v>102953</v>
      </c>
      <c r="B1485" s="142" t="s">
        <v>26966</v>
      </c>
      <c r="C1485" s="142" t="s">
        <v>1612</v>
      </c>
      <c r="D1485" s="301">
        <v>0</v>
      </c>
      <c r="E1485" s="249"/>
    </row>
    <row r="1486" spans="1:5" s="250" customFormat="1" ht="13.5">
      <c r="A1486" s="142">
        <v>102952</v>
      </c>
      <c r="B1486" s="142" t="s">
        <v>26967</v>
      </c>
      <c r="C1486" s="142" t="s">
        <v>1611</v>
      </c>
      <c r="D1486" s="301">
        <v>0</v>
      </c>
      <c r="E1486" s="249"/>
    </row>
    <row r="1487" spans="1:5" s="250" customFormat="1" ht="13.5">
      <c r="A1487" s="142">
        <v>88831</v>
      </c>
      <c r="B1487" s="142" t="s">
        <v>24483</v>
      </c>
      <c r="C1487" s="142" t="s">
        <v>1612</v>
      </c>
      <c r="D1487" s="301">
        <v>0.4</v>
      </c>
      <c r="E1487" s="249"/>
    </row>
    <row r="1488" spans="1:5" s="250" customFormat="1" ht="13.5">
      <c r="A1488" s="142">
        <v>88830</v>
      </c>
      <c r="B1488" s="142" t="s">
        <v>24458</v>
      </c>
      <c r="C1488" s="142" t="s">
        <v>1611</v>
      </c>
      <c r="D1488" s="301">
        <v>1.96</v>
      </c>
      <c r="E1488" s="249"/>
    </row>
    <row r="1489" spans="1:5" s="250" customFormat="1" ht="13.5">
      <c r="A1489" s="142">
        <v>89226</v>
      </c>
      <c r="B1489" s="142" t="s">
        <v>24486</v>
      </c>
      <c r="C1489" s="142" t="s">
        <v>1612</v>
      </c>
      <c r="D1489" s="301">
        <v>1.65</v>
      </c>
      <c r="E1489" s="249"/>
    </row>
    <row r="1490" spans="1:5" s="250" customFormat="1" ht="13.5">
      <c r="A1490" s="142">
        <v>89225</v>
      </c>
      <c r="B1490" s="142" t="s">
        <v>24461</v>
      </c>
      <c r="C1490" s="142" t="s">
        <v>1611</v>
      </c>
      <c r="D1490" s="301">
        <v>5.52</v>
      </c>
      <c r="E1490" s="249"/>
    </row>
    <row r="1491" spans="1:5" s="250" customFormat="1" ht="13.5">
      <c r="A1491" s="142">
        <v>89279</v>
      </c>
      <c r="B1491" s="142" t="s">
        <v>24487</v>
      </c>
      <c r="C1491" s="142" t="s">
        <v>1612</v>
      </c>
      <c r="D1491" s="301">
        <v>2</v>
      </c>
      <c r="E1491" s="249"/>
    </row>
    <row r="1492" spans="1:5" s="250" customFormat="1" ht="13.5">
      <c r="A1492" s="142">
        <v>89278</v>
      </c>
      <c r="B1492" s="142" t="s">
        <v>24462</v>
      </c>
      <c r="C1492" s="142" t="s">
        <v>1611</v>
      </c>
      <c r="D1492" s="301">
        <v>13.68</v>
      </c>
      <c r="E1492" s="249"/>
    </row>
    <row r="1493" spans="1:5" s="250" customFormat="1" ht="13.5">
      <c r="A1493" s="142">
        <v>90651</v>
      </c>
      <c r="B1493" s="142" t="s">
        <v>21080</v>
      </c>
      <c r="C1493" s="142" t="s">
        <v>1612</v>
      </c>
      <c r="D1493" s="301">
        <v>1.03</v>
      </c>
      <c r="E1493" s="249"/>
    </row>
    <row r="1494" spans="1:5" s="250" customFormat="1" ht="13.5">
      <c r="A1494" s="142">
        <v>90650</v>
      </c>
      <c r="B1494" s="142" t="s">
        <v>20975</v>
      </c>
      <c r="C1494" s="142" t="s">
        <v>1611</v>
      </c>
      <c r="D1494" s="301">
        <v>11.26</v>
      </c>
      <c r="E1494" s="249"/>
    </row>
    <row r="1495" spans="1:5" s="250" customFormat="1" ht="13.5">
      <c r="A1495" s="142">
        <v>106101</v>
      </c>
      <c r="B1495" s="142" t="s">
        <v>26968</v>
      </c>
      <c r="C1495" s="142" t="s">
        <v>1612</v>
      </c>
      <c r="D1495" s="301">
        <v>0</v>
      </c>
      <c r="E1495" s="249"/>
    </row>
    <row r="1496" spans="1:5" s="250" customFormat="1" ht="13.5">
      <c r="A1496" s="142">
        <v>106100</v>
      </c>
      <c r="B1496" s="142" t="s">
        <v>26969</v>
      </c>
      <c r="C1496" s="142" t="s">
        <v>1611</v>
      </c>
      <c r="D1496" s="301">
        <v>0</v>
      </c>
      <c r="E1496" s="249"/>
    </row>
    <row r="1497" spans="1:5" s="250" customFormat="1" ht="13.5">
      <c r="A1497" s="142">
        <v>90657</v>
      </c>
      <c r="B1497" s="142" t="s">
        <v>21081</v>
      </c>
      <c r="C1497" s="142" t="s">
        <v>1612</v>
      </c>
      <c r="D1497" s="301">
        <v>4.96</v>
      </c>
      <c r="E1497" s="249"/>
    </row>
    <row r="1498" spans="1:5" s="250" customFormat="1" ht="13.5">
      <c r="A1498" s="142">
        <v>90656</v>
      </c>
      <c r="B1498" s="142" t="s">
        <v>20976</v>
      </c>
      <c r="C1498" s="142" t="s">
        <v>1611</v>
      </c>
      <c r="D1498" s="301">
        <v>15.5</v>
      </c>
      <c r="E1498" s="249"/>
    </row>
    <row r="1499" spans="1:5" s="250" customFormat="1" ht="13.5">
      <c r="A1499" s="142">
        <v>90663</v>
      </c>
      <c r="B1499" s="142" t="s">
        <v>21082</v>
      </c>
      <c r="C1499" s="142" t="s">
        <v>1612</v>
      </c>
      <c r="D1499" s="301">
        <v>5.32</v>
      </c>
      <c r="E1499" s="249"/>
    </row>
    <row r="1500" spans="1:5" s="250" customFormat="1" ht="13.5">
      <c r="A1500" s="142">
        <v>90662</v>
      </c>
      <c r="B1500" s="142" t="s">
        <v>20977</v>
      </c>
      <c r="C1500" s="142" t="s">
        <v>1611</v>
      </c>
      <c r="D1500" s="301">
        <v>16.18</v>
      </c>
      <c r="E1500" s="249"/>
    </row>
    <row r="1501" spans="1:5" s="250" customFormat="1" ht="13.5">
      <c r="A1501" s="142">
        <v>89022</v>
      </c>
      <c r="B1501" s="142" t="s">
        <v>24484</v>
      </c>
      <c r="C1501" s="142" t="s">
        <v>1612</v>
      </c>
      <c r="D1501" s="301">
        <v>0.38</v>
      </c>
      <c r="E1501" s="249"/>
    </row>
    <row r="1502" spans="1:5" s="250" customFormat="1" ht="13.5">
      <c r="A1502" s="142">
        <v>89021</v>
      </c>
      <c r="B1502" s="142" t="s">
        <v>24459</v>
      </c>
      <c r="C1502" s="142" t="s">
        <v>1611</v>
      </c>
      <c r="D1502" s="301">
        <v>2.56</v>
      </c>
      <c r="E1502" s="249"/>
    </row>
    <row r="1503" spans="1:5" s="250" customFormat="1" ht="13.5">
      <c r="A1503" s="142">
        <v>90644</v>
      </c>
      <c r="B1503" s="142" t="s">
        <v>21079</v>
      </c>
      <c r="C1503" s="142" t="s">
        <v>1612</v>
      </c>
      <c r="D1503" s="301">
        <v>7.63</v>
      </c>
      <c r="E1503" s="249"/>
    </row>
    <row r="1504" spans="1:5" s="250" customFormat="1" ht="13.5">
      <c r="A1504" s="142">
        <v>90643</v>
      </c>
      <c r="B1504" s="142" t="s">
        <v>20974</v>
      </c>
      <c r="C1504" s="142" t="s">
        <v>1611</v>
      </c>
      <c r="D1504" s="301">
        <v>28.87</v>
      </c>
      <c r="E1504" s="249"/>
    </row>
    <row r="1505" spans="1:5" s="250" customFormat="1" ht="13.5">
      <c r="A1505" s="142">
        <v>102811</v>
      </c>
      <c r="B1505" s="142" t="s">
        <v>26970</v>
      </c>
      <c r="C1505" s="142" t="s">
        <v>1612</v>
      </c>
      <c r="D1505" s="301">
        <v>0</v>
      </c>
      <c r="E1505" s="249"/>
    </row>
    <row r="1506" spans="1:5" s="250" customFormat="1" ht="13.5">
      <c r="A1506" s="142">
        <v>102810</v>
      </c>
      <c r="B1506" s="142" t="s">
        <v>26971</v>
      </c>
      <c r="C1506" s="142" t="s">
        <v>1611</v>
      </c>
      <c r="D1506" s="301">
        <v>0</v>
      </c>
      <c r="E1506" s="249"/>
    </row>
    <row r="1507" spans="1:5" s="250" customFormat="1" ht="13.5">
      <c r="A1507" s="142">
        <v>92146</v>
      </c>
      <c r="B1507" s="142" t="s">
        <v>21101</v>
      </c>
      <c r="C1507" s="142" t="s">
        <v>1612</v>
      </c>
      <c r="D1507" s="301">
        <v>38.799999999999997</v>
      </c>
      <c r="E1507" s="249"/>
    </row>
    <row r="1508" spans="1:5" s="250" customFormat="1" ht="13.5">
      <c r="A1508" s="142">
        <v>92145</v>
      </c>
      <c r="B1508" s="142" t="s">
        <v>20995</v>
      </c>
      <c r="C1508" s="142" t="s">
        <v>1611</v>
      </c>
      <c r="D1508" s="301">
        <v>88.87</v>
      </c>
      <c r="E1508" s="249"/>
    </row>
    <row r="1509" spans="1:5" s="250" customFormat="1" ht="13.5">
      <c r="A1509" s="142">
        <v>92139</v>
      </c>
      <c r="B1509" s="142" t="s">
        <v>21100</v>
      </c>
      <c r="C1509" s="142" t="s">
        <v>1612</v>
      </c>
      <c r="D1509" s="301">
        <v>50.81</v>
      </c>
      <c r="E1509" s="249"/>
    </row>
    <row r="1510" spans="1:5" s="250" customFormat="1" ht="13.5">
      <c r="A1510" s="142">
        <v>92138</v>
      </c>
      <c r="B1510" s="142" t="s">
        <v>20994</v>
      </c>
      <c r="C1510" s="142" t="s">
        <v>1611</v>
      </c>
      <c r="D1510" s="301">
        <v>107.92</v>
      </c>
      <c r="E1510" s="249"/>
    </row>
    <row r="1511" spans="1:5" s="250" customFormat="1" ht="13.5">
      <c r="A1511" s="142">
        <v>91387</v>
      </c>
      <c r="B1511" s="142" t="s">
        <v>21093</v>
      </c>
      <c r="C1511" s="142" t="s">
        <v>1612</v>
      </c>
      <c r="D1511" s="301">
        <v>83.81</v>
      </c>
      <c r="E1511" s="249"/>
    </row>
    <row r="1512" spans="1:5" s="250" customFormat="1" ht="13.5">
      <c r="A1512" s="142">
        <v>91386</v>
      </c>
      <c r="B1512" s="142" t="s">
        <v>20988</v>
      </c>
      <c r="C1512" s="142" t="s">
        <v>1611</v>
      </c>
      <c r="D1512" s="301">
        <v>301.76</v>
      </c>
      <c r="E1512" s="249"/>
    </row>
    <row r="1513" spans="1:5" s="250" customFormat="1" ht="13.5">
      <c r="A1513" s="142">
        <v>96036</v>
      </c>
      <c r="B1513" s="142" t="s">
        <v>21125</v>
      </c>
      <c r="C1513" s="142" t="s">
        <v>1612</v>
      </c>
      <c r="D1513" s="301">
        <v>93.26</v>
      </c>
      <c r="E1513" s="249"/>
    </row>
    <row r="1514" spans="1:5" s="250" customFormat="1" ht="13.5">
      <c r="A1514" s="142">
        <v>96035</v>
      </c>
      <c r="B1514" s="142" t="s">
        <v>21019</v>
      </c>
      <c r="C1514" s="142" t="s">
        <v>1611</v>
      </c>
      <c r="D1514" s="301">
        <v>317.33999999999997</v>
      </c>
      <c r="E1514" s="249"/>
    </row>
    <row r="1515" spans="1:5" s="250" customFormat="1" ht="13.5">
      <c r="A1515" s="142">
        <v>89877</v>
      </c>
      <c r="B1515" s="142" t="s">
        <v>21073</v>
      </c>
      <c r="C1515" s="142" t="s">
        <v>1612</v>
      </c>
      <c r="D1515" s="301">
        <v>96.17</v>
      </c>
      <c r="E1515" s="249"/>
    </row>
    <row r="1516" spans="1:5" s="250" customFormat="1" ht="13.5">
      <c r="A1516" s="142">
        <v>89876</v>
      </c>
      <c r="B1516" s="142" t="s">
        <v>20968</v>
      </c>
      <c r="C1516" s="142" t="s">
        <v>1611</v>
      </c>
      <c r="D1516" s="301">
        <v>366.87</v>
      </c>
      <c r="E1516" s="249"/>
    </row>
    <row r="1517" spans="1:5" s="250" customFormat="1" ht="13.5">
      <c r="A1517" s="142">
        <v>89884</v>
      </c>
      <c r="B1517" s="142" t="s">
        <v>21074</v>
      </c>
      <c r="C1517" s="142" t="s">
        <v>1612</v>
      </c>
      <c r="D1517" s="301">
        <v>99.97</v>
      </c>
      <c r="E1517" s="249"/>
    </row>
    <row r="1518" spans="1:5" s="250" customFormat="1" ht="13.5">
      <c r="A1518" s="142">
        <v>89883</v>
      </c>
      <c r="B1518" s="142" t="s">
        <v>20969</v>
      </c>
      <c r="C1518" s="142" t="s">
        <v>1611</v>
      </c>
      <c r="D1518" s="301">
        <v>405.95</v>
      </c>
      <c r="E1518" s="249"/>
    </row>
    <row r="1519" spans="1:5" s="250" customFormat="1" ht="13.5">
      <c r="A1519" s="142">
        <v>67827</v>
      </c>
      <c r="B1519" s="142" t="s">
        <v>21058</v>
      </c>
      <c r="C1519" s="142" t="s">
        <v>1612</v>
      </c>
      <c r="D1519" s="301">
        <v>73.88</v>
      </c>
      <c r="E1519" s="249"/>
    </row>
    <row r="1520" spans="1:5" s="250" customFormat="1" ht="13.5">
      <c r="A1520" s="142">
        <v>67826</v>
      </c>
      <c r="B1520" s="142" t="s">
        <v>20950</v>
      </c>
      <c r="C1520" s="142" t="s">
        <v>1611</v>
      </c>
      <c r="D1520" s="301">
        <v>210.79</v>
      </c>
      <c r="E1520" s="249"/>
    </row>
    <row r="1521" spans="1:5" s="250" customFormat="1" ht="13.5">
      <c r="A1521" s="142">
        <v>5961</v>
      </c>
      <c r="B1521" s="142" t="s">
        <v>21053</v>
      </c>
      <c r="C1521" s="142" t="s">
        <v>1612</v>
      </c>
      <c r="D1521" s="301">
        <v>72.599999999999994</v>
      </c>
      <c r="E1521" s="249"/>
    </row>
    <row r="1522" spans="1:5" s="250" customFormat="1" ht="13.5">
      <c r="A1522" s="142">
        <v>5811</v>
      </c>
      <c r="B1522" s="142" t="s">
        <v>20923</v>
      </c>
      <c r="C1522" s="142" t="s">
        <v>1611</v>
      </c>
      <c r="D1522" s="301">
        <v>230.86</v>
      </c>
      <c r="E1522" s="249"/>
    </row>
    <row r="1523" spans="1:5" s="250" customFormat="1" ht="13.5">
      <c r="A1523" s="142">
        <v>106373</v>
      </c>
      <c r="B1523" s="142" t="s">
        <v>26972</v>
      </c>
      <c r="C1523" s="142" t="s">
        <v>1612</v>
      </c>
      <c r="D1523" s="301">
        <v>0</v>
      </c>
      <c r="E1523" s="249"/>
    </row>
    <row r="1524" spans="1:5" s="250" customFormat="1" ht="13.5">
      <c r="A1524" s="142">
        <v>106366</v>
      </c>
      <c r="B1524" s="142" t="s">
        <v>26973</v>
      </c>
      <c r="C1524" s="142" t="s">
        <v>1611</v>
      </c>
      <c r="D1524" s="301">
        <v>0</v>
      </c>
      <c r="E1524" s="249"/>
    </row>
    <row r="1525" spans="1:5" s="250" customFormat="1" ht="13.5">
      <c r="A1525" s="142">
        <v>106371</v>
      </c>
      <c r="B1525" s="142" t="s">
        <v>26974</v>
      </c>
      <c r="C1525" s="142" t="s">
        <v>1612</v>
      </c>
      <c r="D1525" s="301">
        <v>0</v>
      </c>
      <c r="E1525" s="249"/>
    </row>
    <row r="1526" spans="1:5" s="250" customFormat="1" ht="13.5">
      <c r="A1526" s="142">
        <v>106364</v>
      </c>
      <c r="B1526" s="142" t="s">
        <v>26975</v>
      </c>
      <c r="C1526" s="142" t="s">
        <v>1611</v>
      </c>
      <c r="D1526" s="301">
        <v>0</v>
      </c>
      <c r="E1526" s="249"/>
    </row>
    <row r="1527" spans="1:5" s="250" customFormat="1" ht="13.5">
      <c r="A1527" s="142">
        <v>92243</v>
      </c>
      <c r="B1527" s="142" t="s">
        <v>21102</v>
      </c>
      <c r="C1527" s="142" t="s">
        <v>1612</v>
      </c>
      <c r="D1527" s="301">
        <v>89.1</v>
      </c>
      <c r="E1527" s="249"/>
    </row>
    <row r="1528" spans="1:5" s="250" customFormat="1" ht="13.5">
      <c r="A1528" s="142">
        <v>92242</v>
      </c>
      <c r="B1528" s="142" t="s">
        <v>20996</v>
      </c>
      <c r="C1528" s="142" t="s">
        <v>1611</v>
      </c>
      <c r="D1528" s="301">
        <v>460.67</v>
      </c>
      <c r="E1528" s="249"/>
    </row>
    <row r="1529" spans="1:5" s="250" customFormat="1" ht="13.5">
      <c r="A1529" s="142">
        <v>91646</v>
      </c>
      <c r="B1529" s="142" t="s">
        <v>21097</v>
      </c>
      <c r="C1529" s="142" t="s">
        <v>1612</v>
      </c>
      <c r="D1529" s="301">
        <v>106.58</v>
      </c>
      <c r="E1529" s="249"/>
    </row>
    <row r="1530" spans="1:5" s="250" customFormat="1" ht="13.5">
      <c r="A1530" s="142">
        <v>91645</v>
      </c>
      <c r="B1530" s="142" t="s">
        <v>20991</v>
      </c>
      <c r="C1530" s="142" t="s">
        <v>1611</v>
      </c>
      <c r="D1530" s="301">
        <v>527.29999999999995</v>
      </c>
      <c r="E1530" s="249"/>
    </row>
    <row r="1531" spans="1:5" s="250" customFormat="1" ht="13.5">
      <c r="A1531" s="142">
        <v>92107</v>
      </c>
      <c r="B1531" s="142" t="s">
        <v>24490</v>
      </c>
      <c r="C1531" s="142" t="s">
        <v>1612</v>
      </c>
      <c r="D1531" s="301">
        <v>104.38</v>
      </c>
      <c r="E1531" s="249"/>
    </row>
    <row r="1532" spans="1:5" s="250" customFormat="1" ht="13.5">
      <c r="A1532" s="142">
        <v>92106</v>
      </c>
      <c r="B1532" s="142" t="s">
        <v>24465</v>
      </c>
      <c r="C1532" s="142" t="s">
        <v>1611</v>
      </c>
      <c r="D1532" s="301">
        <v>400.73</v>
      </c>
      <c r="E1532" s="249"/>
    </row>
    <row r="1533" spans="1:5" s="250" customFormat="1" ht="13.5">
      <c r="A1533" s="142">
        <v>5903</v>
      </c>
      <c r="B1533" s="142" t="s">
        <v>21044</v>
      </c>
      <c r="C1533" s="142" t="s">
        <v>1612</v>
      </c>
      <c r="D1533" s="301">
        <v>83.32</v>
      </c>
      <c r="E1533" s="249"/>
    </row>
    <row r="1534" spans="1:5" s="250" customFormat="1" ht="13.5">
      <c r="A1534" s="142">
        <v>5901</v>
      </c>
      <c r="B1534" s="142" t="s">
        <v>20938</v>
      </c>
      <c r="C1534" s="142" t="s">
        <v>1611</v>
      </c>
      <c r="D1534" s="301">
        <v>359.16</v>
      </c>
      <c r="E1534" s="249"/>
    </row>
    <row r="1535" spans="1:5" s="250" customFormat="1" ht="13.5">
      <c r="A1535" s="142">
        <v>106252</v>
      </c>
      <c r="B1535" s="142" t="s">
        <v>26976</v>
      </c>
      <c r="C1535" s="142" t="s">
        <v>1612</v>
      </c>
      <c r="D1535" s="301">
        <v>82.86</v>
      </c>
      <c r="E1535" s="249"/>
    </row>
    <row r="1536" spans="1:5" s="250" customFormat="1" ht="13.5">
      <c r="A1536" s="142">
        <v>106247</v>
      </c>
      <c r="B1536" s="142" t="s">
        <v>26977</v>
      </c>
      <c r="C1536" s="142" t="s">
        <v>1611</v>
      </c>
      <c r="D1536" s="301">
        <v>317.86</v>
      </c>
      <c r="E1536" s="249"/>
    </row>
    <row r="1537" spans="1:5" s="250" customFormat="1" ht="13.5">
      <c r="A1537" s="142">
        <v>6260</v>
      </c>
      <c r="B1537" s="142" t="s">
        <v>21054</v>
      </c>
      <c r="C1537" s="142" t="s">
        <v>1612</v>
      </c>
      <c r="D1537" s="301">
        <v>70.03</v>
      </c>
      <c r="E1537" s="249"/>
    </row>
    <row r="1538" spans="1:5" s="250" customFormat="1" ht="13.5">
      <c r="A1538" s="142">
        <v>6259</v>
      </c>
      <c r="B1538" s="142" t="s">
        <v>20946</v>
      </c>
      <c r="C1538" s="142" t="s">
        <v>1611</v>
      </c>
      <c r="D1538" s="301">
        <v>290.89999999999998</v>
      </c>
      <c r="E1538" s="249"/>
    </row>
    <row r="1539" spans="1:5" s="250" customFormat="1" ht="13.5">
      <c r="A1539" s="142">
        <v>104705</v>
      </c>
      <c r="B1539" s="142" t="s">
        <v>26978</v>
      </c>
      <c r="C1539" s="142" t="s">
        <v>1612</v>
      </c>
      <c r="D1539" s="301">
        <v>0</v>
      </c>
      <c r="E1539" s="249"/>
    </row>
    <row r="1540" spans="1:5" s="250" customFormat="1" ht="13.5">
      <c r="A1540" s="142">
        <v>104704</v>
      </c>
      <c r="B1540" s="142" t="s">
        <v>26979</v>
      </c>
      <c r="C1540" s="142" t="s">
        <v>1611</v>
      </c>
      <c r="D1540" s="301">
        <v>0</v>
      </c>
      <c r="E1540" s="249"/>
    </row>
    <row r="1541" spans="1:5" s="250" customFormat="1" ht="13.5">
      <c r="A1541" s="142">
        <v>91395</v>
      </c>
      <c r="B1541" s="142" t="s">
        <v>21094</v>
      </c>
      <c r="C1541" s="142" t="s">
        <v>1612</v>
      </c>
      <c r="D1541" s="301">
        <v>67.45</v>
      </c>
      <c r="E1541" s="249"/>
    </row>
    <row r="1542" spans="1:5" s="250" customFormat="1" ht="13.5">
      <c r="A1542" s="142">
        <v>73467</v>
      </c>
      <c r="B1542" s="142" t="s">
        <v>20953</v>
      </c>
      <c r="C1542" s="142" t="s">
        <v>1611</v>
      </c>
      <c r="D1542" s="301">
        <v>282.36</v>
      </c>
      <c r="E1542" s="249"/>
    </row>
    <row r="1543" spans="1:5" s="250" customFormat="1" ht="13.5">
      <c r="A1543" s="142">
        <v>5826</v>
      </c>
      <c r="B1543" s="142" t="s">
        <v>21030</v>
      </c>
      <c r="C1543" s="142" t="s">
        <v>1612</v>
      </c>
      <c r="D1543" s="301">
        <v>70.47</v>
      </c>
      <c r="E1543" s="249"/>
    </row>
    <row r="1544" spans="1:5" s="250" customFormat="1" ht="13.5">
      <c r="A1544" s="142">
        <v>5824</v>
      </c>
      <c r="B1544" s="142" t="s">
        <v>20925</v>
      </c>
      <c r="C1544" s="142" t="s">
        <v>1611</v>
      </c>
      <c r="D1544" s="301">
        <v>244.82</v>
      </c>
      <c r="E1544" s="249"/>
    </row>
    <row r="1545" spans="1:5" s="250" customFormat="1" ht="13.5">
      <c r="A1545" s="142">
        <v>106369</v>
      </c>
      <c r="B1545" s="142" t="s">
        <v>26980</v>
      </c>
      <c r="C1545" s="142" t="s">
        <v>1612</v>
      </c>
      <c r="D1545" s="301">
        <v>0</v>
      </c>
      <c r="E1545" s="249"/>
    </row>
    <row r="1546" spans="1:5" s="250" customFormat="1" ht="13.5">
      <c r="A1546" s="142">
        <v>106362</v>
      </c>
      <c r="B1546" s="142" t="s">
        <v>26981</v>
      </c>
      <c r="C1546" s="142" t="s">
        <v>1611</v>
      </c>
      <c r="D1546" s="301">
        <v>0</v>
      </c>
      <c r="E1546" s="249"/>
    </row>
    <row r="1547" spans="1:5" s="250" customFormat="1" ht="13.5">
      <c r="A1547" s="142">
        <v>106253</v>
      </c>
      <c r="B1547" s="142" t="s">
        <v>26982</v>
      </c>
      <c r="C1547" s="142" t="s">
        <v>1612</v>
      </c>
      <c r="D1547" s="301">
        <v>85.82</v>
      </c>
      <c r="E1547" s="249"/>
    </row>
    <row r="1548" spans="1:5" s="250" customFormat="1" ht="13.5">
      <c r="A1548" s="142">
        <v>106248</v>
      </c>
      <c r="B1548" s="142" t="s">
        <v>26983</v>
      </c>
      <c r="C1548" s="142" t="s">
        <v>1611</v>
      </c>
      <c r="D1548" s="301">
        <v>326.68</v>
      </c>
      <c r="E1548" s="249"/>
    </row>
    <row r="1549" spans="1:5" s="250" customFormat="1" ht="13.5">
      <c r="A1549" s="142">
        <v>106372</v>
      </c>
      <c r="B1549" s="142" t="s">
        <v>26984</v>
      </c>
      <c r="C1549" s="142" t="s">
        <v>1612</v>
      </c>
      <c r="D1549" s="301">
        <v>0</v>
      </c>
      <c r="E1549" s="249"/>
    </row>
    <row r="1550" spans="1:5" s="250" customFormat="1" ht="13.5">
      <c r="A1550" s="142">
        <v>106365</v>
      </c>
      <c r="B1550" s="142" t="s">
        <v>26985</v>
      </c>
      <c r="C1550" s="142" t="s">
        <v>1611</v>
      </c>
      <c r="D1550" s="301">
        <v>0</v>
      </c>
      <c r="E1550" s="249"/>
    </row>
    <row r="1551" spans="1:5" s="250" customFormat="1" ht="13.5">
      <c r="A1551" s="142">
        <v>106370</v>
      </c>
      <c r="B1551" s="142" t="s">
        <v>26986</v>
      </c>
      <c r="C1551" s="142" t="s">
        <v>1612</v>
      </c>
      <c r="D1551" s="301">
        <v>0</v>
      </c>
      <c r="E1551" s="249"/>
    </row>
    <row r="1552" spans="1:5" s="250" customFormat="1" ht="13.5">
      <c r="A1552" s="142">
        <v>106363</v>
      </c>
      <c r="B1552" s="142" t="s">
        <v>26987</v>
      </c>
      <c r="C1552" s="142" t="s">
        <v>1611</v>
      </c>
      <c r="D1552" s="301">
        <v>0</v>
      </c>
      <c r="E1552" s="249"/>
    </row>
    <row r="1553" spans="1:5" s="250" customFormat="1" ht="13.5">
      <c r="A1553" s="142">
        <v>5892</v>
      </c>
      <c r="B1553" s="142" t="s">
        <v>21042</v>
      </c>
      <c r="C1553" s="142" t="s">
        <v>1612</v>
      </c>
      <c r="D1553" s="378">
        <v>65.239999999999995</v>
      </c>
      <c r="E1553" s="249"/>
    </row>
    <row r="1554" spans="1:5" s="250" customFormat="1" ht="13.5">
      <c r="A1554" s="142">
        <v>5890</v>
      </c>
      <c r="B1554" s="142" t="s">
        <v>20936</v>
      </c>
      <c r="C1554" s="142" t="s">
        <v>1611</v>
      </c>
      <c r="D1554" s="378">
        <v>231.2</v>
      </c>
      <c r="E1554" s="249"/>
    </row>
    <row r="1555" spans="1:5" s="250" customFormat="1" ht="13.5">
      <c r="A1555" s="142">
        <v>5896</v>
      </c>
      <c r="B1555" s="142" t="s">
        <v>21043</v>
      </c>
      <c r="C1555" s="142" t="s">
        <v>1612</v>
      </c>
      <c r="D1555" s="378">
        <v>68.099999999999994</v>
      </c>
      <c r="E1555" s="249"/>
    </row>
    <row r="1556" spans="1:5" s="250" customFormat="1" ht="13.5">
      <c r="A1556" s="142">
        <v>5894</v>
      </c>
      <c r="B1556" s="142" t="s">
        <v>20937</v>
      </c>
      <c r="C1556" s="142" t="s">
        <v>1611</v>
      </c>
      <c r="D1556" s="378">
        <v>240.27</v>
      </c>
      <c r="E1556" s="249"/>
    </row>
    <row r="1557" spans="1:5" s="250" customFormat="1" ht="13.5">
      <c r="A1557" s="142">
        <v>91032</v>
      </c>
      <c r="B1557" s="142" t="s">
        <v>21090</v>
      </c>
      <c r="C1557" s="142" t="s">
        <v>1612</v>
      </c>
      <c r="D1557" s="378">
        <v>76.55</v>
      </c>
      <c r="E1557" s="249"/>
    </row>
    <row r="1558" spans="1:5" s="250" customFormat="1" ht="13.5">
      <c r="A1558" s="142">
        <v>91031</v>
      </c>
      <c r="B1558" s="142" t="s">
        <v>20985</v>
      </c>
      <c r="C1558" s="142" t="s">
        <v>1611</v>
      </c>
      <c r="D1558" s="378">
        <v>292.98</v>
      </c>
      <c r="E1558" s="249"/>
    </row>
    <row r="1559" spans="1:5" s="250" customFormat="1" ht="13.5">
      <c r="A1559" s="142">
        <v>106255</v>
      </c>
      <c r="B1559" s="142" t="s">
        <v>26988</v>
      </c>
      <c r="C1559" s="142" t="s">
        <v>1612</v>
      </c>
      <c r="D1559" s="378">
        <v>0</v>
      </c>
      <c r="E1559" s="249"/>
    </row>
    <row r="1560" spans="1:5" s="250" customFormat="1" ht="13.5">
      <c r="A1560" s="142">
        <v>106250</v>
      </c>
      <c r="B1560" s="142" t="s">
        <v>26989</v>
      </c>
      <c r="C1560" s="142" t="s">
        <v>1611</v>
      </c>
      <c r="D1560" s="301">
        <v>0</v>
      </c>
      <c r="E1560" s="249"/>
    </row>
    <row r="1561" spans="1:5" s="250" customFormat="1" ht="13.5">
      <c r="A1561" s="142">
        <v>106374</v>
      </c>
      <c r="B1561" s="142" t="s">
        <v>26990</v>
      </c>
      <c r="C1561" s="142" t="s">
        <v>1612</v>
      </c>
      <c r="D1561" s="301">
        <v>0</v>
      </c>
      <c r="E1561" s="249"/>
    </row>
    <row r="1562" spans="1:5" s="250" customFormat="1" ht="13.5">
      <c r="A1562" s="142">
        <v>106367</v>
      </c>
      <c r="B1562" s="142" t="s">
        <v>26991</v>
      </c>
      <c r="C1562" s="142" t="s">
        <v>1611</v>
      </c>
      <c r="D1562" s="301">
        <v>0</v>
      </c>
      <c r="E1562" s="249"/>
    </row>
    <row r="1563" spans="1:5" s="250" customFormat="1" ht="13.5">
      <c r="A1563" s="142">
        <v>106375</v>
      </c>
      <c r="B1563" s="142" t="s">
        <v>26992</v>
      </c>
      <c r="C1563" s="142" t="s">
        <v>1612</v>
      </c>
      <c r="D1563" s="378">
        <v>0</v>
      </c>
      <c r="E1563" s="249"/>
    </row>
    <row r="1564" spans="1:5" s="250" customFormat="1" ht="13.5">
      <c r="A1564" s="142">
        <v>106368</v>
      </c>
      <c r="B1564" s="142" t="s">
        <v>26993</v>
      </c>
      <c r="C1564" s="142" t="s">
        <v>1611</v>
      </c>
      <c r="D1564" s="378">
        <v>0</v>
      </c>
      <c r="E1564" s="249"/>
    </row>
    <row r="1565" spans="1:5" s="250" customFormat="1" ht="13.5">
      <c r="A1565" s="142">
        <v>102817</v>
      </c>
      <c r="B1565" s="142" t="s">
        <v>26994</v>
      </c>
      <c r="C1565" s="142" t="s">
        <v>1612</v>
      </c>
      <c r="D1565" s="378">
        <v>0</v>
      </c>
      <c r="E1565" s="249"/>
    </row>
    <row r="1566" spans="1:5" s="250" customFormat="1" ht="13.5">
      <c r="A1566" s="142">
        <v>102816</v>
      </c>
      <c r="B1566" s="142" t="s">
        <v>26995</v>
      </c>
      <c r="C1566" s="142" t="s">
        <v>1611</v>
      </c>
      <c r="D1566" s="378">
        <v>0</v>
      </c>
      <c r="E1566" s="249"/>
    </row>
    <row r="1567" spans="1:5" s="250" customFormat="1" ht="13.5">
      <c r="A1567" s="142">
        <v>91534</v>
      </c>
      <c r="B1567" s="142" t="s">
        <v>21095</v>
      </c>
      <c r="C1567" s="142" t="s">
        <v>1612</v>
      </c>
      <c r="D1567" s="378">
        <v>44.72</v>
      </c>
      <c r="E1567" s="249"/>
    </row>
    <row r="1568" spans="1:5" s="250" customFormat="1" ht="13.5">
      <c r="A1568" s="142">
        <v>91533</v>
      </c>
      <c r="B1568" s="142" t="s">
        <v>20989</v>
      </c>
      <c r="C1568" s="142" t="s">
        <v>1611</v>
      </c>
      <c r="D1568" s="378">
        <v>52.35</v>
      </c>
      <c r="E1568" s="249"/>
    </row>
    <row r="1569" spans="1:5" s="250" customFormat="1" ht="13.5">
      <c r="A1569" s="142">
        <v>95265</v>
      </c>
      <c r="B1569" s="142" t="s">
        <v>21117</v>
      </c>
      <c r="C1569" s="142" t="s">
        <v>1612</v>
      </c>
      <c r="D1569" s="378">
        <v>0.69</v>
      </c>
      <c r="E1569" s="249"/>
    </row>
    <row r="1570" spans="1:5" s="250" customFormat="1" ht="13.5">
      <c r="A1570" s="142">
        <v>95264</v>
      </c>
      <c r="B1570" s="142" t="s">
        <v>21011</v>
      </c>
      <c r="C1570" s="142" t="s">
        <v>1611</v>
      </c>
      <c r="D1570" s="378">
        <v>6.51</v>
      </c>
      <c r="E1570" s="249"/>
    </row>
    <row r="1571" spans="1:5" s="250" customFormat="1" ht="13.5">
      <c r="A1571" s="142">
        <v>90973</v>
      </c>
      <c r="B1571" s="142" t="s">
        <v>21087</v>
      </c>
      <c r="C1571" s="142" t="s">
        <v>1612</v>
      </c>
      <c r="D1571" s="378">
        <v>8.93</v>
      </c>
      <c r="E1571" s="249"/>
    </row>
    <row r="1572" spans="1:5" s="250" customFormat="1" ht="13.5">
      <c r="A1572" s="142">
        <v>90972</v>
      </c>
      <c r="B1572" s="142" t="s">
        <v>20982</v>
      </c>
      <c r="C1572" s="142" t="s">
        <v>1611</v>
      </c>
      <c r="D1572" s="378">
        <v>87.53</v>
      </c>
      <c r="E1572" s="249"/>
    </row>
    <row r="1573" spans="1:5" s="250" customFormat="1" ht="13.5">
      <c r="A1573" s="142">
        <v>91001</v>
      </c>
      <c r="B1573" s="142" t="s">
        <v>21089</v>
      </c>
      <c r="C1573" s="142" t="s">
        <v>1612</v>
      </c>
      <c r="D1573" s="378">
        <v>10.59</v>
      </c>
      <c r="E1573" s="249"/>
    </row>
    <row r="1574" spans="1:5" s="250" customFormat="1" ht="13.5">
      <c r="A1574" s="142">
        <v>90999</v>
      </c>
      <c r="B1574" s="142" t="s">
        <v>20984</v>
      </c>
      <c r="C1574" s="142" t="s">
        <v>1611</v>
      </c>
      <c r="D1574" s="378">
        <v>115.84</v>
      </c>
      <c r="E1574" s="249"/>
    </row>
    <row r="1575" spans="1:5" s="250" customFormat="1" ht="13.5">
      <c r="A1575" s="142">
        <v>5954</v>
      </c>
      <c r="B1575" s="142" t="s">
        <v>21052</v>
      </c>
      <c r="C1575" s="142" t="s">
        <v>1612</v>
      </c>
      <c r="D1575" s="378">
        <v>6.67</v>
      </c>
      <c r="E1575" s="249"/>
    </row>
    <row r="1576" spans="1:5" s="250" customFormat="1" ht="13.5">
      <c r="A1576" s="142">
        <v>5953</v>
      </c>
      <c r="B1576" s="142" t="s">
        <v>20945</v>
      </c>
      <c r="C1576" s="142" t="s">
        <v>1611</v>
      </c>
      <c r="D1576" s="378">
        <v>67.540000000000006</v>
      </c>
      <c r="E1576" s="249"/>
    </row>
    <row r="1577" spans="1:5" s="250" customFormat="1" ht="13.5">
      <c r="A1577" s="142">
        <v>90982</v>
      </c>
      <c r="B1577" s="142" t="s">
        <v>21088</v>
      </c>
      <c r="C1577" s="142" t="s">
        <v>1612</v>
      </c>
      <c r="D1577" s="378">
        <v>22.69</v>
      </c>
      <c r="E1577" s="249"/>
    </row>
    <row r="1578" spans="1:5" s="250" customFormat="1" ht="13.5">
      <c r="A1578" s="142">
        <v>90979</v>
      </c>
      <c r="B1578" s="142" t="s">
        <v>20983</v>
      </c>
      <c r="C1578" s="142" t="s">
        <v>1611</v>
      </c>
      <c r="D1578" s="378">
        <v>226.14</v>
      </c>
      <c r="E1578" s="249"/>
    </row>
    <row r="1579" spans="1:5" s="250" customFormat="1" ht="13.5">
      <c r="A1579" s="142">
        <v>90965</v>
      </c>
      <c r="B1579" s="142" t="s">
        <v>21086</v>
      </c>
      <c r="C1579" s="142" t="s">
        <v>1612</v>
      </c>
      <c r="D1579" s="378">
        <v>8.9</v>
      </c>
      <c r="E1579" s="249"/>
    </row>
    <row r="1580" spans="1:5" s="250" customFormat="1" ht="13.5">
      <c r="A1580" s="142">
        <v>90964</v>
      </c>
      <c r="B1580" s="142" t="s">
        <v>20981</v>
      </c>
      <c r="C1580" s="142" t="s">
        <v>1611</v>
      </c>
      <c r="D1580" s="378">
        <v>34.909999999999997</v>
      </c>
      <c r="E1580" s="249"/>
    </row>
    <row r="1581" spans="1:5" s="250" customFormat="1" ht="13.5">
      <c r="A1581" s="142">
        <v>102970</v>
      </c>
      <c r="B1581" s="142" t="s">
        <v>26996</v>
      </c>
      <c r="C1581" s="142" t="s">
        <v>1612</v>
      </c>
      <c r="D1581" s="378">
        <v>0.2</v>
      </c>
      <c r="E1581" s="249"/>
    </row>
    <row r="1582" spans="1:5" s="250" customFormat="1" ht="13.5">
      <c r="A1582" s="142">
        <v>102971</v>
      </c>
      <c r="B1582" s="142" t="s">
        <v>26997</v>
      </c>
      <c r="C1582" s="142" t="s">
        <v>1611</v>
      </c>
      <c r="D1582" s="378">
        <v>0.5</v>
      </c>
      <c r="E1582" s="249"/>
    </row>
    <row r="1583" spans="1:5" s="250" customFormat="1" ht="13.5">
      <c r="A1583" s="142">
        <v>102822</v>
      </c>
      <c r="B1583" s="142" t="s">
        <v>26998</v>
      </c>
      <c r="C1583" s="142" t="s">
        <v>1612</v>
      </c>
      <c r="D1583" s="378">
        <v>0</v>
      </c>
      <c r="E1583" s="249"/>
    </row>
    <row r="1584" spans="1:5" s="250" customFormat="1" ht="13.5">
      <c r="A1584" s="142">
        <v>102821</v>
      </c>
      <c r="B1584" s="142" t="s">
        <v>26999</v>
      </c>
      <c r="C1584" s="142" t="s">
        <v>1611</v>
      </c>
      <c r="D1584" s="378">
        <v>0</v>
      </c>
      <c r="E1584" s="249"/>
    </row>
    <row r="1585" spans="1:5" s="250" customFormat="1" ht="13.5">
      <c r="A1585" s="142">
        <v>102828</v>
      </c>
      <c r="B1585" s="142" t="s">
        <v>27000</v>
      </c>
      <c r="C1585" s="142" t="s">
        <v>1612</v>
      </c>
      <c r="D1585" s="378">
        <v>0</v>
      </c>
      <c r="E1585" s="249"/>
    </row>
    <row r="1586" spans="1:5" s="250" customFormat="1" ht="13.5">
      <c r="A1586" s="142">
        <v>102827</v>
      </c>
      <c r="B1586" s="142" t="s">
        <v>27001</v>
      </c>
      <c r="C1586" s="142" t="s">
        <v>1611</v>
      </c>
      <c r="D1586" s="378">
        <v>0</v>
      </c>
      <c r="E1586" s="249"/>
    </row>
    <row r="1587" spans="1:5" s="250" customFormat="1" ht="13.5">
      <c r="A1587" s="142">
        <v>103939</v>
      </c>
      <c r="B1587" s="142" t="s">
        <v>27002</v>
      </c>
      <c r="C1587" s="142" t="s">
        <v>1612</v>
      </c>
      <c r="D1587" s="378">
        <v>0</v>
      </c>
      <c r="E1587" s="249"/>
    </row>
    <row r="1588" spans="1:5" s="250" customFormat="1" ht="13.5">
      <c r="A1588" s="142">
        <v>103938</v>
      </c>
      <c r="B1588" s="142" t="s">
        <v>27003</v>
      </c>
      <c r="C1588" s="142" t="s">
        <v>1611</v>
      </c>
      <c r="D1588" s="378">
        <v>0</v>
      </c>
      <c r="E1588" s="249"/>
    </row>
    <row r="1589" spans="1:5" s="250" customFormat="1" ht="13.5">
      <c r="A1589" s="142">
        <v>103945</v>
      </c>
      <c r="B1589" s="142" t="s">
        <v>27004</v>
      </c>
      <c r="C1589" s="142" t="s">
        <v>1612</v>
      </c>
      <c r="D1589" s="378">
        <v>0</v>
      </c>
      <c r="E1589" s="249"/>
    </row>
    <row r="1590" spans="1:5" s="250" customFormat="1" ht="13.5">
      <c r="A1590" s="142">
        <v>103944</v>
      </c>
      <c r="B1590" s="142" t="s">
        <v>27005</v>
      </c>
      <c r="C1590" s="142" t="s">
        <v>1611</v>
      </c>
      <c r="D1590" s="301">
        <v>0</v>
      </c>
      <c r="E1590" s="249"/>
    </row>
    <row r="1591" spans="1:5" s="250" customFormat="1" ht="13.5">
      <c r="A1591" s="142">
        <v>106416</v>
      </c>
      <c r="B1591" s="142" t="s">
        <v>27006</v>
      </c>
      <c r="C1591" s="142" t="s">
        <v>1612</v>
      </c>
      <c r="D1591" s="301">
        <v>12.21</v>
      </c>
      <c r="E1591" s="249"/>
    </row>
    <row r="1592" spans="1:5" s="250" customFormat="1" ht="13.5">
      <c r="A1592" s="142">
        <v>106414</v>
      </c>
      <c r="B1592" s="142" t="s">
        <v>27007</v>
      </c>
      <c r="C1592" s="142" t="s">
        <v>1611</v>
      </c>
      <c r="D1592" s="301">
        <v>23.19</v>
      </c>
      <c r="E1592" s="249"/>
    </row>
    <row r="1593" spans="1:5" s="250" customFormat="1" ht="13.5">
      <c r="A1593" s="142">
        <v>91285</v>
      </c>
      <c r="B1593" s="142" t="s">
        <v>21092</v>
      </c>
      <c r="C1593" s="142" t="s">
        <v>1612</v>
      </c>
      <c r="D1593" s="301">
        <v>0.49</v>
      </c>
      <c r="E1593" s="249"/>
    </row>
    <row r="1594" spans="1:5" s="250" customFormat="1" ht="13.5">
      <c r="A1594" s="142">
        <v>91283</v>
      </c>
      <c r="B1594" s="142" t="s">
        <v>20987</v>
      </c>
      <c r="C1594" s="142" t="s">
        <v>1611</v>
      </c>
      <c r="D1594" s="301">
        <v>10.54</v>
      </c>
      <c r="E1594" s="249"/>
    </row>
    <row r="1595" spans="1:5" s="250" customFormat="1" ht="13.5">
      <c r="A1595" s="142">
        <v>95283</v>
      </c>
      <c r="B1595" s="142" t="s">
        <v>24499</v>
      </c>
      <c r="C1595" s="142" t="s">
        <v>1612</v>
      </c>
      <c r="D1595" s="301">
        <v>0.84</v>
      </c>
      <c r="E1595" s="249"/>
    </row>
    <row r="1596" spans="1:5" s="250" customFormat="1" ht="13.5">
      <c r="A1596" s="142">
        <v>95282</v>
      </c>
      <c r="B1596" s="142" t="s">
        <v>24474</v>
      </c>
      <c r="C1596" s="142" t="s">
        <v>1611</v>
      </c>
      <c r="D1596" s="301">
        <v>10.99</v>
      </c>
      <c r="E1596" s="249"/>
    </row>
    <row r="1597" spans="1:5" s="250" customFormat="1" ht="13.5">
      <c r="A1597" s="142">
        <v>95128</v>
      </c>
      <c r="B1597" s="142" t="s">
        <v>21114</v>
      </c>
      <c r="C1597" s="142" t="s">
        <v>1612</v>
      </c>
      <c r="D1597" s="301">
        <v>70.430000000000007</v>
      </c>
      <c r="E1597" s="249"/>
    </row>
    <row r="1598" spans="1:5" s="250" customFormat="1" ht="13.5">
      <c r="A1598" s="142">
        <v>95127</v>
      </c>
      <c r="B1598" s="142" t="s">
        <v>21007</v>
      </c>
      <c r="C1598" s="142" t="s">
        <v>1611</v>
      </c>
      <c r="D1598" s="301">
        <v>262.20999999999998</v>
      </c>
      <c r="E1598" s="249"/>
    </row>
    <row r="1599" spans="1:5" s="250" customFormat="1" ht="13.5">
      <c r="A1599" s="142">
        <v>92044</v>
      </c>
      <c r="B1599" s="142" t="s">
        <v>21099</v>
      </c>
      <c r="C1599" s="142" t="s">
        <v>1612</v>
      </c>
      <c r="D1599" s="301">
        <v>8.8699999999999992</v>
      </c>
      <c r="E1599" s="249"/>
    </row>
    <row r="1600" spans="1:5" s="250" customFormat="1" ht="13.5">
      <c r="A1600" s="142">
        <v>92043</v>
      </c>
      <c r="B1600" s="142" t="s">
        <v>20993</v>
      </c>
      <c r="C1600" s="142" t="s">
        <v>1611</v>
      </c>
      <c r="D1600" s="301">
        <v>15</v>
      </c>
      <c r="E1600" s="249"/>
    </row>
    <row r="1601" spans="1:5" s="250" customFormat="1" ht="13.5">
      <c r="A1601" s="142">
        <v>106417</v>
      </c>
      <c r="B1601" s="142" t="s">
        <v>27008</v>
      </c>
      <c r="C1601" s="142" t="s">
        <v>1612</v>
      </c>
      <c r="D1601" s="301">
        <v>6.95</v>
      </c>
      <c r="E1601" s="249"/>
    </row>
    <row r="1602" spans="1:5" s="250" customFormat="1" ht="13.5">
      <c r="A1602" s="142">
        <v>106415</v>
      </c>
      <c r="B1602" s="142" t="s">
        <v>27009</v>
      </c>
      <c r="C1602" s="142" t="s">
        <v>1611</v>
      </c>
      <c r="D1602" s="301">
        <v>14.72</v>
      </c>
      <c r="E1602" s="249"/>
    </row>
    <row r="1603" spans="1:5" s="250" customFormat="1" ht="13.5">
      <c r="A1603" s="142">
        <v>102834</v>
      </c>
      <c r="B1603" s="142" t="s">
        <v>27010</v>
      </c>
      <c r="C1603" s="142" t="s">
        <v>1612</v>
      </c>
      <c r="D1603" s="301">
        <v>0</v>
      </c>
      <c r="E1603" s="249"/>
    </row>
    <row r="1604" spans="1:5" s="250" customFormat="1" ht="13.5">
      <c r="A1604" s="142">
        <v>102833</v>
      </c>
      <c r="B1604" s="142" t="s">
        <v>27011</v>
      </c>
      <c r="C1604" s="142" t="s">
        <v>1611</v>
      </c>
      <c r="D1604" s="301">
        <v>0</v>
      </c>
      <c r="E1604" s="249"/>
    </row>
    <row r="1605" spans="1:5" s="250" customFormat="1" ht="13.5">
      <c r="A1605" s="142">
        <v>92119</v>
      </c>
      <c r="B1605" s="142" t="s">
        <v>24492</v>
      </c>
      <c r="C1605" s="142" t="s">
        <v>1612</v>
      </c>
      <c r="D1605" s="301">
        <v>0.28999999999999998</v>
      </c>
      <c r="E1605" s="249"/>
    </row>
    <row r="1606" spans="1:5" s="250" customFormat="1" ht="13.5">
      <c r="A1606" s="142">
        <v>92118</v>
      </c>
      <c r="B1606" s="142" t="s">
        <v>24467</v>
      </c>
      <c r="C1606" s="142" t="s">
        <v>1611</v>
      </c>
      <c r="D1606" s="301">
        <v>0.46</v>
      </c>
      <c r="E1606" s="249"/>
    </row>
    <row r="1607" spans="1:5" s="250" customFormat="1" ht="13.5">
      <c r="A1607" s="142">
        <v>102917</v>
      </c>
      <c r="B1607" s="142" t="s">
        <v>27012</v>
      </c>
      <c r="C1607" s="142" t="s">
        <v>1612</v>
      </c>
      <c r="D1607" s="301">
        <v>0</v>
      </c>
      <c r="E1607" s="249"/>
    </row>
    <row r="1608" spans="1:5" s="250" customFormat="1" ht="13.5">
      <c r="A1608" s="142">
        <v>102916</v>
      </c>
      <c r="B1608" s="142" t="s">
        <v>27013</v>
      </c>
      <c r="C1608" s="142" t="s">
        <v>1611</v>
      </c>
      <c r="D1608" s="301">
        <v>0</v>
      </c>
      <c r="E1608" s="249"/>
    </row>
    <row r="1609" spans="1:5" s="250" customFormat="1" ht="13.5">
      <c r="A1609" s="142">
        <v>95721</v>
      </c>
      <c r="B1609" s="142" t="s">
        <v>21120</v>
      </c>
      <c r="C1609" s="142" t="s">
        <v>1612</v>
      </c>
      <c r="D1609" s="301">
        <v>125.3</v>
      </c>
      <c r="E1609" s="249"/>
    </row>
    <row r="1610" spans="1:5" s="250" customFormat="1" ht="13.5">
      <c r="A1610" s="142">
        <v>95720</v>
      </c>
      <c r="B1610" s="142" t="s">
        <v>21014</v>
      </c>
      <c r="C1610" s="142" t="s">
        <v>1611</v>
      </c>
      <c r="D1610" s="301">
        <v>310.7</v>
      </c>
      <c r="E1610" s="249"/>
    </row>
    <row r="1611" spans="1:5" s="250" customFormat="1" ht="13.5">
      <c r="A1611" s="142">
        <v>104717</v>
      </c>
      <c r="B1611" s="142" t="s">
        <v>27014</v>
      </c>
      <c r="C1611" s="142" t="s">
        <v>1612</v>
      </c>
      <c r="D1611" s="301">
        <v>120.33</v>
      </c>
      <c r="E1611" s="249"/>
    </row>
    <row r="1612" spans="1:5" s="250" customFormat="1" ht="13.5">
      <c r="A1612" s="142">
        <v>104716</v>
      </c>
      <c r="B1612" s="142" t="s">
        <v>27015</v>
      </c>
      <c r="C1612" s="142" t="s">
        <v>1611</v>
      </c>
      <c r="D1612" s="301">
        <v>300.81</v>
      </c>
      <c r="E1612" s="249"/>
    </row>
    <row r="1613" spans="1:5" s="250" customFormat="1" ht="13.5">
      <c r="A1613" s="142">
        <v>106399</v>
      </c>
      <c r="B1613" s="142" t="s">
        <v>27016</v>
      </c>
      <c r="C1613" s="142" t="s">
        <v>1612</v>
      </c>
      <c r="D1613" s="301">
        <v>0</v>
      </c>
      <c r="E1613" s="249"/>
    </row>
    <row r="1614" spans="1:5" s="250" customFormat="1" ht="13.5">
      <c r="A1614" s="142">
        <v>106398</v>
      </c>
      <c r="B1614" s="142" t="s">
        <v>27017</v>
      </c>
      <c r="C1614" s="142" t="s">
        <v>1611</v>
      </c>
      <c r="D1614" s="301">
        <v>0</v>
      </c>
      <c r="E1614" s="249"/>
    </row>
    <row r="1615" spans="1:5" s="250" customFormat="1" ht="13.5">
      <c r="A1615" s="142">
        <v>106405</v>
      </c>
      <c r="B1615" s="142" t="s">
        <v>27018</v>
      </c>
      <c r="C1615" s="142" t="s">
        <v>1612</v>
      </c>
      <c r="D1615" s="301">
        <v>0</v>
      </c>
      <c r="E1615" s="249"/>
    </row>
    <row r="1616" spans="1:5" s="250" customFormat="1" ht="13.5">
      <c r="A1616" s="142">
        <v>106404</v>
      </c>
      <c r="B1616" s="142" t="s">
        <v>27019</v>
      </c>
      <c r="C1616" s="142" t="s">
        <v>1611</v>
      </c>
      <c r="D1616" s="301">
        <v>0</v>
      </c>
      <c r="E1616" s="249"/>
    </row>
    <row r="1617" spans="1:5" s="250" customFormat="1" ht="13.5">
      <c r="A1617" s="142">
        <v>102899</v>
      </c>
      <c r="B1617" s="142" t="s">
        <v>27020</v>
      </c>
      <c r="C1617" s="142" t="s">
        <v>1612</v>
      </c>
      <c r="D1617" s="301">
        <v>0</v>
      </c>
      <c r="E1617" s="249"/>
    </row>
    <row r="1618" spans="1:5" s="250" customFormat="1" ht="13.5">
      <c r="A1618" s="142">
        <v>102898</v>
      </c>
      <c r="B1618" s="142" t="s">
        <v>27021</v>
      </c>
      <c r="C1618" s="142" t="s">
        <v>1611</v>
      </c>
      <c r="D1618" s="301">
        <v>0</v>
      </c>
      <c r="E1618" s="249"/>
    </row>
    <row r="1619" spans="1:5" s="250" customFormat="1" ht="13.5">
      <c r="A1619" s="142">
        <v>5632</v>
      </c>
      <c r="B1619" s="142" t="s">
        <v>21025</v>
      </c>
      <c r="C1619" s="142" t="s">
        <v>1612</v>
      </c>
      <c r="D1619" s="301">
        <v>102.3</v>
      </c>
      <c r="E1619" s="249"/>
    </row>
    <row r="1620" spans="1:5" s="250" customFormat="1" ht="13.5">
      <c r="A1620" s="142">
        <v>5631</v>
      </c>
      <c r="B1620" s="142" t="s">
        <v>20917</v>
      </c>
      <c r="C1620" s="142" t="s">
        <v>1611</v>
      </c>
      <c r="D1620" s="301">
        <v>235.61</v>
      </c>
      <c r="E1620" s="249"/>
    </row>
    <row r="1621" spans="1:5" s="250" customFormat="1" ht="13.5">
      <c r="A1621" s="142">
        <v>88908</v>
      </c>
      <c r="B1621" s="142" t="s">
        <v>21064</v>
      </c>
      <c r="C1621" s="142" t="s">
        <v>1612</v>
      </c>
      <c r="D1621" s="301">
        <v>110.17</v>
      </c>
      <c r="E1621" s="249"/>
    </row>
    <row r="1622" spans="1:5" s="250" customFormat="1" ht="13.5">
      <c r="A1622" s="142">
        <v>88907</v>
      </c>
      <c r="B1622" s="142" t="s">
        <v>20959</v>
      </c>
      <c r="C1622" s="142" t="s">
        <v>1611</v>
      </c>
      <c r="D1622" s="301">
        <v>280.61</v>
      </c>
      <c r="E1622" s="249"/>
    </row>
    <row r="1623" spans="1:5" s="250" customFormat="1" ht="13.5">
      <c r="A1623" s="142">
        <v>5911</v>
      </c>
      <c r="B1623" s="142" t="s">
        <v>21045</v>
      </c>
      <c r="C1623" s="142" t="s">
        <v>1612</v>
      </c>
      <c r="D1623" s="301">
        <v>34.64</v>
      </c>
      <c r="E1623" s="249"/>
    </row>
    <row r="1624" spans="1:5" s="250" customFormat="1" ht="13.5">
      <c r="A1624" s="142">
        <v>5909</v>
      </c>
      <c r="B1624" s="142" t="s">
        <v>20939</v>
      </c>
      <c r="C1624" s="142" t="s">
        <v>1611</v>
      </c>
      <c r="D1624" s="301">
        <v>43.06</v>
      </c>
      <c r="E1624" s="249"/>
    </row>
    <row r="1625" spans="1:5" s="250" customFormat="1" ht="13.5">
      <c r="A1625" s="142">
        <v>91486</v>
      </c>
      <c r="B1625" s="142" t="s">
        <v>27022</v>
      </c>
      <c r="C1625" s="142" t="s">
        <v>1612</v>
      </c>
      <c r="D1625" s="301">
        <v>78.540000000000006</v>
      </c>
      <c r="E1625" s="249"/>
    </row>
    <row r="1626" spans="1:5" s="250" customFormat="1" ht="13.5">
      <c r="A1626" s="142">
        <v>83362</v>
      </c>
      <c r="B1626" s="142" t="s">
        <v>27023</v>
      </c>
      <c r="C1626" s="142" t="s">
        <v>1611</v>
      </c>
      <c r="D1626" s="301">
        <v>302.55</v>
      </c>
      <c r="E1626" s="249"/>
    </row>
    <row r="1627" spans="1:5" s="250" customFormat="1" ht="13.5">
      <c r="A1627" s="142">
        <v>102839</v>
      </c>
      <c r="B1627" s="142" t="s">
        <v>27024</v>
      </c>
      <c r="C1627" s="142" t="s">
        <v>1612</v>
      </c>
      <c r="D1627" s="301">
        <v>0</v>
      </c>
      <c r="E1627" s="249"/>
    </row>
    <row r="1628" spans="1:5" s="250" customFormat="1" ht="13.5">
      <c r="A1628" s="142">
        <v>102838</v>
      </c>
      <c r="B1628" s="142" t="s">
        <v>27025</v>
      </c>
      <c r="C1628" s="142" t="s">
        <v>1611</v>
      </c>
      <c r="D1628" s="301">
        <v>0</v>
      </c>
      <c r="E1628" s="249"/>
    </row>
    <row r="1629" spans="1:5" s="250" customFormat="1" ht="13.5">
      <c r="A1629" s="142">
        <v>89235</v>
      </c>
      <c r="B1629" s="142" t="s">
        <v>21068</v>
      </c>
      <c r="C1629" s="142" t="s">
        <v>1612</v>
      </c>
      <c r="D1629" s="301">
        <v>199.31</v>
      </c>
      <c r="E1629" s="249"/>
    </row>
    <row r="1630" spans="1:5" s="250" customFormat="1" ht="13.5">
      <c r="A1630" s="142">
        <v>89234</v>
      </c>
      <c r="B1630" s="142" t="s">
        <v>20962</v>
      </c>
      <c r="C1630" s="142" t="s">
        <v>1611</v>
      </c>
      <c r="D1630" s="301">
        <v>609.78</v>
      </c>
      <c r="E1630" s="249"/>
    </row>
    <row r="1631" spans="1:5" s="250" customFormat="1" ht="13.5">
      <c r="A1631" s="142">
        <v>89243</v>
      </c>
      <c r="B1631" s="142" t="s">
        <v>21069</v>
      </c>
      <c r="C1631" s="142" t="s">
        <v>1612</v>
      </c>
      <c r="D1631" s="301">
        <v>412.62</v>
      </c>
      <c r="E1631" s="249"/>
    </row>
    <row r="1632" spans="1:5" s="250" customFormat="1" ht="13.5">
      <c r="A1632" s="142">
        <v>89242</v>
      </c>
      <c r="B1632" s="142" t="s">
        <v>20963</v>
      </c>
      <c r="C1632" s="142" t="s">
        <v>1611</v>
      </c>
      <c r="D1632" s="301">
        <v>1430.85</v>
      </c>
      <c r="E1632" s="249"/>
    </row>
    <row r="1633" spans="1:5" s="250" customFormat="1" ht="13.5">
      <c r="A1633" s="142">
        <v>102935</v>
      </c>
      <c r="B1633" s="142" t="s">
        <v>27026</v>
      </c>
      <c r="C1633" s="142" t="s">
        <v>1612</v>
      </c>
      <c r="D1633" s="301">
        <v>0</v>
      </c>
      <c r="E1633" s="249"/>
    </row>
    <row r="1634" spans="1:5" s="250" customFormat="1" ht="13.5">
      <c r="A1634" s="142">
        <v>102934</v>
      </c>
      <c r="B1634" s="142" t="s">
        <v>27027</v>
      </c>
      <c r="C1634" s="142" t="s">
        <v>1611</v>
      </c>
      <c r="D1634" s="301">
        <v>0</v>
      </c>
      <c r="E1634" s="249"/>
    </row>
    <row r="1635" spans="1:5" s="250" customFormat="1" ht="13.5">
      <c r="A1635" s="142">
        <v>93416</v>
      </c>
      <c r="B1635" s="142" t="s">
        <v>21110</v>
      </c>
      <c r="C1635" s="142" t="s">
        <v>1612</v>
      </c>
      <c r="D1635" s="301">
        <v>0.51</v>
      </c>
      <c r="E1635" s="249"/>
    </row>
    <row r="1636" spans="1:5" s="250" customFormat="1" ht="13.5">
      <c r="A1636" s="142">
        <v>93415</v>
      </c>
      <c r="B1636" s="142" t="s">
        <v>21003</v>
      </c>
      <c r="C1636" s="142" t="s">
        <v>1611</v>
      </c>
      <c r="D1636" s="301">
        <v>12.82</v>
      </c>
      <c r="E1636" s="249"/>
    </row>
    <row r="1637" spans="1:5" s="250" customFormat="1" ht="13.5">
      <c r="A1637" s="142">
        <v>5689</v>
      </c>
      <c r="B1637" s="142" t="s">
        <v>20921</v>
      </c>
      <c r="C1637" s="142" t="s">
        <v>1611</v>
      </c>
      <c r="D1637" s="301">
        <v>6.69</v>
      </c>
      <c r="E1637" s="249"/>
    </row>
    <row r="1638" spans="1:5" s="250" customFormat="1" ht="13.5">
      <c r="A1638" s="142">
        <v>5690</v>
      </c>
      <c r="B1638" s="142" t="s">
        <v>24477</v>
      </c>
      <c r="C1638" s="142" t="s">
        <v>1612</v>
      </c>
      <c r="D1638" s="301">
        <v>4.33</v>
      </c>
      <c r="E1638" s="249"/>
    </row>
    <row r="1639" spans="1:5" s="250" customFormat="1" ht="13.5">
      <c r="A1639" s="142">
        <v>5923</v>
      </c>
      <c r="B1639" s="142" t="s">
        <v>21046</v>
      </c>
      <c r="C1639" s="142" t="s">
        <v>1612</v>
      </c>
      <c r="D1639" s="301">
        <v>3.4</v>
      </c>
      <c r="E1639" s="249"/>
    </row>
    <row r="1640" spans="1:5" s="250" customFormat="1" ht="13.5">
      <c r="A1640" s="142">
        <v>5921</v>
      </c>
      <c r="B1640" s="142" t="s">
        <v>20940</v>
      </c>
      <c r="C1640" s="142" t="s">
        <v>1611</v>
      </c>
      <c r="D1640" s="301">
        <v>5.25</v>
      </c>
      <c r="E1640" s="249"/>
    </row>
    <row r="1641" spans="1:5" s="250" customFormat="1" ht="13.5">
      <c r="A1641" s="142">
        <v>95212</v>
      </c>
      <c r="B1641" s="142" t="s">
        <v>24472</v>
      </c>
      <c r="C1641" s="142" t="s">
        <v>1611</v>
      </c>
      <c r="D1641" s="301">
        <v>187.16</v>
      </c>
      <c r="E1641" s="249"/>
    </row>
    <row r="1642" spans="1:5" s="250" customFormat="1" ht="13.5">
      <c r="A1642" s="142">
        <v>95213</v>
      </c>
      <c r="B1642" s="142" t="s">
        <v>24497</v>
      </c>
      <c r="C1642" s="142" t="s">
        <v>1612</v>
      </c>
      <c r="D1642" s="301">
        <v>119.45</v>
      </c>
      <c r="E1642" s="249"/>
    </row>
    <row r="1643" spans="1:5" s="250" customFormat="1" ht="13.5">
      <c r="A1643" s="142">
        <v>93272</v>
      </c>
      <c r="B1643" s="142" t="s">
        <v>24469</v>
      </c>
      <c r="C1643" s="142" t="s">
        <v>1611</v>
      </c>
      <c r="D1643" s="301">
        <v>124.87</v>
      </c>
      <c r="E1643" s="249"/>
    </row>
    <row r="1644" spans="1:5" s="250" customFormat="1" ht="13.5">
      <c r="A1644" s="142">
        <v>93274</v>
      </c>
      <c r="B1644" s="142" t="s">
        <v>24494</v>
      </c>
      <c r="C1644" s="142" t="s">
        <v>1612</v>
      </c>
      <c r="D1644" s="301">
        <v>89.98</v>
      </c>
      <c r="E1644" s="249"/>
    </row>
    <row r="1645" spans="1:5" s="250" customFormat="1" ht="13.5">
      <c r="A1645" s="142">
        <v>83766</v>
      </c>
      <c r="B1645" s="142" t="s">
        <v>21060</v>
      </c>
      <c r="C1645" s="142" t="s">
        <v>1612</v>
      </c>
      <c r="D1645" s="301">
        <v>54.74</v>
      </c>
      <c r="E1645" s="249"/>
    </row>
    <row r="1646" spans="1:5" s="250" customFormat="1" ht="13.5">
      <c r="A1646" s="142">
        <v>83765</v>
      </c>
      <c r="B1646" s="142" t="s">
        <v>20955</v>
      </c>
      <c r="C1646" s="142" t="s">
        <v>1611</v>
      </c>
      <c r="D1646" s="301">
        <v>121.97</v>
      </c>
      <c r="E1646" s="249"/>
    </row>
    <row r="1647" spans="1:5" s="250" customFormat="1" ht="13.5">
      <c r="A1647" s="142">
        <v>95873</v>
      </c>
      <c r="B1647" s="142" t="s">
        <v>21121</v>
      </c>
      <c r="C1647" s="142" t="s">
        <v>1612</v>
      </c>
      <c r="D1647" s="301">
        <v>15.27</v>
      </c>
      <c r="E1647" s="249"/>
    </row>
    <row r="1648" spans="1:5" s="250" customFormat="1" ht="13.5">
      <c r="A1648" s="142">
        <v>95872</v>
      </c>
      <c r="B1648" s="142" t="s">
        <v>21015</v>
      </c>
      <c r="C1648" s="142" t="s">
        <v>1611</v>
      </c>
      <c r="D1648" s="301">
        <v>339.79</v>
      </c>
      <c r="E1648" s="249"/>
    </row>
    <row r="1649" spans="1:5" s="250" customFormat="1" ht="13.5">
      <c r="A1649" s="142">
        <v>104689</v>
      </c>
      <c r="B1649" s="142" t="s">
        <v>27028</v>
      </c>
      <c r="C1649" s="142" t="s">
        <v>1612</v>
      </c>
      <c r="D1649" s="301">
        <v>0</v>
      </c>
      <c r="E1649" s="249"/>
    </row>
    <row r="1650" spans="1:5" s="250" customFormat="1" ht="13.5">
      <c r="A1650" s="142">
        <v>104688</v>
      </c>
      <c r="B1650" s="142" t="s">
        <v>27029</v>
      </c>
      <c r="C1650" s="142" t="s">
        <v>1611</v>
      </c>
      <c r="D1650" s="301">
        <v>0</v>
      </c>
      <c r="E1650" s="249"/>
    </row>
    <row r="1651" spans="1:5" s="250" customFormat="1" ht="13.5">
      <c r="A1651" s="142">
        <v>73395</v>
      </c>
      <c r="B1651" s="142" t="s">
        <v>21059</v>
      </c>
      <c r="C1651" s="142" t="s">
        <v>1612</v>
      </c>
      <c r="D1651" s="301">
        <v>10.72</v>
      </c>
      <c r="E1651" s="249"/>
    </row>
    <row r="1652" spans="1:5" s="250" customFormat="1" ht="13.5">
      <c r="A1652" s="142">
        <v>73417</v>
      </c>
      <c r="B1652" s="142" t="s">
        <v>20951</v>
      </c>
      <c r="C1652" s="142" t="s">
        <v>1611</v>
      </c>
      <c r="D1652" s="301">
        <v>220.12</v>
      </c>
      <c r="E1652" s="249"/>
    </row>
    <row r="1653" spans="1:5" s="250" customFormat="1" ht="13.5">
      <c r="A1653" s="142">
        <v>93428</v>
      </c>
      <c r="B1653" s="142" t="s">
        <v>21112</v>
      </c>
      <c r="C1653" s="142" t="s">
        <v>1612</v>
      </c>
      <c r="D1653" s="378">
        <v>9.5500000000000007</v>
      </c>
      <c r="E1653" s="249"/>
    </row>
    <row r="1654" spans="1:5" s="250" customFormat="1" ht="13.5">
      <c r="A1654" s="142">
        <v>93427</v>
      </c>
      <c r="B1654" s="142" t="s">
        <v>21005</v>
      </c>
      <c r="C1654" s="142" t="s">
        <v>1611</v>
      </c>
      <c r="D1654" s="301">
        <v>200.43</v>
      </c>
      <c r="E1654" s="249"/>
    </row>
    <row r="1655" spans="1:5" s="250" customFormat="1" ht="13.5">
      <c r="A1655" s="142">
        <v>93422</v>
      </c>
      <c r="B1655" s="142" t="s">
        <v>21111</v>
      </c>
      <c r="C1655" s="142" t="s">
        <v>1612</v>
      </c>
      <c r="D1655" s="378">
        <v>6.75</v>
      </c>
      <c r="E1655" s="249"/>
    </row>
    <row r="1656" spans="1:5" s="250" customFormat="1" ht="13.5">
      <c r="A1656" s="142">
        <v>93421</v>
      </c>
      <c r="B1656" s="142" t="s">
        <v>21004</v>
      </c>
      <c r="C1656" s="142" t="s">
        <v>1611</v>
      </c>
      <c r="D1656" s="378">
        <v>88.43</v>
      </c>
      <c r="E1656" s="249"/>
    </row>
    <row r="1657" spans="1:5" s="250" customFormat="1" ht="13.5">
      <c r="A1657" s="142">
        <v>93282</v>
      </c>
      <c r="B1657" s="142" t="s">
        <v>21107</v>
      </c>
      <c r="C1657" s="142" t="s">
        <v>1612</v>
      </c>
      <c r="D1657" s="378">
        <v>35.24</v>
      </c>
      <c r="E1657" s="249"/>
    </row>
    <row r="1658" spans="1:5" s="250" customFormat="1" ht="13.5">
      <c r="A1658" s="142">
        <v>93281</v>
      </c>
      <c r="B1658" s="142" t="s">
        <v>21000</v>
      </c>
      <c r="C1658" s="142" t="s">
        <v>1611</v>
      </c>
      <c r="D1658" s="378">
        <v>36.159999999999997</v>
      </c>
      <c r="E1658" s="249"/>
    </row>
    <row r="1659" spans="1:5" s="250" customFormat="1" ht="13.5">
      <c r="A1659" s="142">
        <v>104914</v>
      </c>
      <c r="B1659" s="142" t="s">
        <v>27030</v>
      </c>
      <c r="C1659" s="142" t="s">
        <v>1612</v>
      </c>
      <c r="D1659" s="301">
        <v>0</v>
      </c>
      <c r="E1659" s="249"/>
    </row>
    <row r="1660" spans="1:5" s="250" customFormat="1" ht="13.5">
      <c r="A1660" s="142">
        <v>104913</v>
      </c>
      <c r="B1660" s="142" t="s">
        <v>27031</v>
      </c>
      <c r="C1660" s="142" t="s">
        <v>1611</v>
      </c>
      <c r="D1660" s="301">
        <v>0</v>
      </c>
      <c r="E1660" s="249"/>
    </row>
    <row r="1661" spans="1:5" s="250" customFormat="1" ht="13.5">
      <c r="A1661" s="142">
        <v>102845</v>
      </c>
      <c r="B1661" s="142" t="s">
        <v>27032</v>
      </c>
      <c r="C1661" s="142" t="s">
        <v>1612</v>
      </c>
      <c r="D1661" s="301">
        <v>0</v>
      </c>
      <c r="E1661" s="249"/>
    </row>
    <row r="1662" spans="1:5" s="250" customFormat="1" ht="13.5">
      <c r="A1662" s="142">
        <v>102844</v>
      </c>
      <c r="B1662" s="142" t="s">
        <v>27033</v>
      </c>
      <c r="C1662" s="142" t="s">
        <v>1611</v>
      </c>
      <c r="D1662" s="301">
        <v>0</v>
      </c>
      <c r="E1662" s="249"/>
    </row>
    <row r="1663" spans="1:5" s="250" customFormat="1" ht="13.5">
      <c r="A1663" s="142">
        <v>89273</v>
      </c>
      <c r="B1663" s="142" t="s">
        <v>21072</v>
      </c>
      <c r="C1663" s="142" t="s">
        <v>1612</v>
      </c>
      <c r="D1663" s="301">
        <v>130.77000000000001</v>
      </c>
      <c r="E1663" s="249"/>
    </row>
    <row r="1664" spans="1:5" s="250" customFormat="1" ht="13.5">
      <c r="A1664" s="142">
        <v>89272</v>
      </c>
      <c r="B1664" s="142" t="s">
        <v>20966</v>
      </c>
      <c r="C1664" s="142" t="s">
        <v>1611</v>
      </c>
      <c r="D1664" s="301">
        <v>247.47</v>
      </c>
      <c r="E1664" s="249"/>
    </row>
    <row r="1665" spans="1:5" s="250" customFormat="1" ht="13.5">
      <c r="A1665" s="142">
        <v>93288</v>
      </c>
      <c r="B1665" s="142" t="s">
        <v>21108</v>
      </c>
      <c r="C1665" s="142" t="s">
        <v>1612</v>
      </c>
      <c r="D1665" s="301">
        <v>202.27</v>
      </c>
      <c r="E1665" s="249"/>
    </row>
    <row r="1666" spans="1:5" s="250" customFormat="1" ht="13.5">
      <c r="A1666" s="142">
        <v>93287</v>
      </c>
      <c r="B1666" s="142" t="s">
        <v>21001</v>
      </c>
      <c r="C1666" s="142" t="s">
        <v>1611</v>
      </c>
      <c r="D1666" s="301">
        <v>374.92</v>
      </c>
      <c r="E1666" s="249"/>
    </row>
    <row r="1667" spans="1:5" s="250" customFormat="1" ht="13.5">
      <c r="A1667" s="142">
        <v>104711</v>
      </c>
      <c r="B1667" s="142" t="s">
        <v>27034</v>
      </c>
      <c r="C1667" s="142" t="s">
        <v>1612</v>
      </c>
      <c r="D1667" s="301">
        <v>0</v>
      </c>
      <c r="E1667" s="249"/>
    </row>
    <row r="1668" spans="1:5" s="250" customFormat="1" ht="13.5">
      <c r="A1668" s="142">
        <v>104710</v>
      </c>
      <c r="B1668" s="142" t="s">
        <v>27035</v>
      </c>
      <c r="C1668" s="142" t="s">
        <v>1611</v>
      </c>
      <c r="D1668" s="301">
        <v>0</v>
      </c>
      <c r="E1668" s="249"/>
    </row>
    <row r="1669" spans="1:5" s="250" customFormat="1" ht="13.5">
      <c r="A1669" s="142">
        <v>104908</v>
      </c>
      <c r="B1669" s="142" t="s">
        <v>27036</v>
      </c>
      <c r="C1669" s="142" t="s">
        <v>1612</v>
      </c>
      <c r="D1669" s="301">
        <v>0</v>
      </c>
      <c r="E1669" s="249"/>
    </row>
    <row r="1670" spans="1:5" s="250" customFormat="1" ht="13.5">
      <c r="A1670" s="142">
        <v>104907</v>
      </c>
      <c r="B1670" s="142" t="s">
        <v>27037</v>
      </c>
      <c r="C1670" s="142" t="s">
        <v>1611</v>
      </c>
      <c r="D1670" s="301">
        <v>0</v>
      </c>
      <c r="E1670" s="249"/>
    </row>
    <row r="1671" spans="1:5" s="250" customFormat="1" ht="13.5">
      <c r="A1671" s="142">
        <v>102851</v>
      </c>
      <c r="B1671" s="142" t="s">
        <v>27038</v>
      </c>
      <c r="C1671" s="142" t="s">
        <v>1612</v>
      </c>
      <c r="D1671" s="301">
        <v>0</v>
      </c>
      <c r="E1671" s="249"/>
    </row>
    <row r="1672" spans="1:5" s="250" customFormat="1" ht="13.5">
      <c r="A1672" s="142">
        <v>102850</v>
      </c>
      <c r="B1672" s="142" t="s">
        <v>27039</v>
      </c>
      <c r="C1672" s="142" t="s">
        <v>1611</v>
      </c>
      <c r="D1672" s="301">
        <v>0</v>
      </c>
      <c r="E1672" s="249"/>
    </row>
    <row r="1673" spans="1:5" s="250" customFormat="1" ht="13.5">
      <c r="A1673" s="142">
        <v>102857</v>
      </c>
      <c r="B1673" s="142" t="s">
        <v>27040</v>
      </c>
      <c r="C1673" s="142" t="s">
        <v>1612</v>
      </c>
      <c r="D1673" s="301">
        <v>0</v>
      </c>
      <c r="E1673" s="249"/>
    </row>
    <row r="1674" spans="1:5" s="250" customFormat="1" ht="13.5">
      <c r="A1674" s="142">
        <v>102856</v>
      </c>
      <c r="B1674" s="142" t="s">
        <v>27041</v>
      </c>
      <c r="C1674" s="142" t="s">
        <v>1611</v>
      </c>
      <c r="D1674" s="301">
        <v>0</v>
      </c>
      <c r="E1674" s="249"/>
    </row>
    <row r="1675" spans="1:5" s="250" customFormat="1" ht="13.5">
      <c r="A1675" s="142">
        <v>106256</v>
      </c>
      <c r="B1675" s="142" t="s">
        <v>27042</v>
      </c>
      <c r="C1675" s="142" t="s">
        <v>1612</v>
      </c>
      <c r="D1675" s="301">
        <v>107.67</v>
      </c>
      <c r="E1675" s="249"/>
    </row>
    <row r="1676" spans="1:5" s="250" customFormat="1" ht="13.5">
      <c r="A1676" s="142">
        <v>106251</v>
      </c>
      <c r="B1676" s="142" t="s">
        <v>27043</v>
      </c>
      <c r="C1676" s="142" t="s">
        <v>1611</v>
      </c>
      <c r="D1676" s="301">
        <v>363.08</v>
      </c>
      <c r="E1676" s="249"/>
    </row>
    <row r="1677" spans="1:5" s="250" customFormat="1" ht="13.5">
      <c r="A1677" s="142">
        <v>93403</v>
      </c>
      <c r="B1677" s="142" t="s">
        <v>21109</v>
      </c>
      <c r="C1677" s="142" t="s">
        <v>1612</v>
      </c>
      <c r="D1677" s="301">
        <v>78.23</v>
      </c>
      <c r="E1677" s="249"/>
    </row>
    <row r="1678" spans="1:5" s="250" customFormat="1" ht="13.5">
      <c r="A1678" s="142">
        <v>93402</v>
      </c>
      <c r="B1678" s="142" t="s">
        <v>21002</v>
      </c>
      <c r="C1678" s="142" t="s">
        <v>1611</v>
      </c>
      <c r="D1678" s="301">
        <v>305.39999999999998</v>
      </c>
      <c r="E1678" s="249"/>
    </row>
    <row r="1679" spans="1:5" s="250" customFormat="1" ht="13.5">
      <c r="A1679" s="142">
        <v>5930</v>
      </c>
      <c r="B1679" s="142" t="s">
        <v>21047</v>
      </c>
      <c r="C1679" s="142" t="s">
        <v>1612</v>
      </c>
      <c r="D1679" s="301">
        <v>81.36</v>
      </c>
      <c r="E1679" s="249"/>
    </row>
    <row r="1680" spans="1:5" s="250" customFormat="1" ht="13.5">
      <c r="A1680" s="142">
        <v>5928</v>
      </c>
      <c r="B1680" s="142" t="s">
        <v>20941</v>
      </c>
      <c r="C1680" s="142" t="s">
        <v>1611</v>
      </c>
      <c r="D1680" s="301">
        <v>311.39</v>
      </c>
      <c r="E1680" s="249"/>
    </row>
    <row r="1681" spans="1:5" s="250" customFormat="1" ht="13.5">
      <c r="A1681" s="142">
        <v>105845</v>
      </c>
      <c r="B1681" s="142" t="s">
        <v>27044</v>
      </c>
      <c r="C1681" s="142" t="s">
        <v>1612</v>
      </c>
      <c r="D1681" s="301">
        <v>0</v>
      </c>
      <c r="E1681" s="249"/>
    </row>
    <row r="1682" spans="1:5" s="250" customFormat="1" ht="13.5">
      <c r="A1682" s="142">
        <v>105844</v>
      </c>
      <c r="B1682" s="142" t="s">
        <v>27045</v>
      </c>
      <c r="C1682" s="142" t="s">
        <v>1611</v>
      </c>
      <c r="D1682" s="301">
        <v>0</v>
      </c>
      <c r="E1682" s="249"/>
    </row>
    <row r="1683" spans="1:5" s="250" customFormat="1" ht="13.5">
      <c r="A1683" s="142">
        <v>91635</v>
      </c>
      <c r="B1683" s="142" t="s">
        <v>21096</v>
      </c>
      <c r="C1683" s="142" t="s">
        <v>1612</v>
      </c>
      <c r="D1683" s="301">
        <v>72.63</v>
      </c>
      <c r="E1683" s="249"/>
    </row>
    <row r="1684" spans="1:5" s="250" customFormat="1" ht="13.5">
      <c r="A1684" s="142">
        <v>91634</v>
      </c>
      <c r="B1684" s="142" t="s">
        <v>20990</v>
      </c>
      <c r="C1684" s="142" t="s">
        <v>1611</v>
      </c>
      <c r="D1684" s="301">
        <v>265.18</v>
      </c>
      <c r="E1684" s="249"/>
    </row>
    <row r="1685" spans="1:5" s="250" customFormat="1" ht="13.5">
      <c r="A1685" s="142">
        <v>105985</v>
      </c>
      <c r="B1685" s="142" t="s">
        <v>27046</v>
      </c>
      <c r="C1685" s="142" t="s">
        <v>1612</v>
      </c>
      <c r="D1685" s="301">
        <v>104.89</v>
      </c>
      <c r="E1685" s="249"/>
    </row>
    <row r="1686" spans="1:5" s="250" customFormat="1" ht="13.5">
      <c r="A1686" s="142">
        <v>105984</v>
      </c>
      <c r="B1686" s="142" t="s">
        <v>27047</v>
      </c>
      <c r="C1686" s="142" t="s">
        <v>1611</v>
      </c>
      <c r="D1686" s="301">
        <v>357.76</v>
      </c>
      <c r="E1686" s="249"/>
    </row>
    <row r="1687" spans="1:5" s="250" customFormat="1" ht="13.5">
      <c r="A1687" s="142">
        <v>98765</v>
      </c>
      <c r="B1687" s="142" t="s">
        <v>27048</v>
      </c>
      <c r="C1687" s="142" t="s">
        <v>1612</v>
      </c>
      <c r="D1687" s="301">
        <v>7.0000000000000007E-2</v>
      </c>
      <c r="E1687" s="249"/>
    </row>
    <row r="1688" spans="1:5" s="250" customFormat="1" ht="13.5">
      <c r="A1688" s="142">
        <v>98764</v>
      </c>
      <c r="B1688" s="142" t="s">
        <v>27049</v>
      </c>
      <c r="C1688" s="142" t="s">
        <v>1611</v>
      </c>
      <c r="D1688" s="301">
        <v>5.86</v>
      </c>
      <c r="E1688" s="249"/>
    </row>
    <row r="1689" spans="1:5" s="250" customFormat="1" ht="13.5">
      <c r="A1689" s="142">
        <v>99834</v>
      </c>
      <c r="B1689" s="142" t="s">
        <v>24501</v>
      </c>
      <c r="C1689" s="142" t="s">
        <v>1612</v>
      </c>
      <c r="D1689" s="301">
        <v>0.21</v>
      </c>
      <c r="E1689" s="249"/>
    </row>
    <row r="1690" spans="1:5" s="250" customFormat="1" ht="13.5">
      <c r="A1690" s="142">
        <v>99833</v>
      </c>
      <c r="B1690" s="142" t="s">
        <v>24476</v>
      </c>
      <c r="C1690" s="142" t="s">
        <v>1611</v>
      </c>
      <c r="D1690" s="301">
        <v>4.57</v>
      </c>
      <c r="E1690" s="249"/>
    </row>
    <row r="1691" spans="1:5" s="250" customFormat="1" ht="13.5">
      <c r="A1691" s="142">
        <v>104521</v>
      </c>
      <c r="B1691" s="142" t="s">
        <v>27050</v>
      </c>
      <c r="C1691" s="142" t="s">
        <v>1612</v>
      </c>
      <c r="D1691" s="301">
        <v>0</v>
      </c>
      <c r="E1691" s="249"/>
    </row>
    <row r="1692" spans="1:5" s="250" customFormat="1" ht="13.5">
      <c r="A1692" s="142">
        <v>104520</v>
      </c>
      <c r="B1692" s="142" t="s">
        <v>27051</v>
      </c>
      <c r="C1692" s="142" t="s">
        <v>1611</v>
      </c>
      <c r="D1692" s="301">
        <v>0</v>
      </c>
      <c r="E1692" s="249"/>
    </row>
    <row r="1693" spans="1:5" s="250" customFormat="1" ht="13.5">
      <c r="A1693" s="142">
        <v>90687</v>
      </c>
      <c r="B1693" s="142" t="s">
        <v>24489</v>
      </c>
      <c r="C1693" s="142" t="s">
        <v>1612</v>
      </c>
      <c r="D1693" s="301">
        <v>85.86</v>
      </c>
      <c r="E1693" s="249"/>
    </row>
    <row r="1694" spans="1:5" s="250" customFormat="1" ht="13.5">
      <c r="A1694" s="142">
        <v>90686</v>
      </c>
      <c r="B1694" s="142" t="s">
        <v>24464</v>
      </c>
      <c r="C1694" s="142" t="s">
        <v>1611</v>
      </c>
      <c r="D1694" s="301">
        <v>192.44</v>
      </c>
      <c r="E1694" s="249"/>
    </row>
    <row r="1695" spans="1:5" s="250" customFormat="1" ht="13.5">
      <c r="A1695" s="142">
        <v>5952</v>
      </c>
      <c r="B1695" s="142" t="s">
        <v>21051</v>
      </c>
      <c r="C1695" s="142" t="s">
        <v>1612</v>
      </c>
      <c r="D1695" s="301">
        <v>32.869999999999997</v>
      </c>
      <c r="E1695" s="249"/>
    </row>
    <row r="1696" spans="1:5" s="250" customFormat="1" ht="13.5">
      <c r="A1696" s="142">
        <v>5795</v>
      </c>
      <c r="B1696" s="142" t="s">
        <v>20922</v>
      </c>
      <c r="C1696" s="142" t="s">
        <v>1611</v>
      </c>
      <c r="D1696" s="301">
        <v>33.369999999999997</v>
      </c>
      <c r="E1696" s="249"/>
    </row>
    <row r="1697" spans="1:5" s="250" customFormat="1" ht="13.5">
      <c r="A1697" s="142">
        <v>104657</v>
      </c>
      <c r="B1697" s="142" t="s">
        <v>27052</v>
      </c>
      <c r="C1697" s="142" t="s">
        <v>1612</v>
      </c>
      <c r="D1697" s="301">
        <v>0</v>
      </c>
      <c r="E1697" s="249"/>
    </row>
    <row r="1698" spans="1:5" s="250" customFormat="1" ht="13.5">
      <c r="A1698" s="142">
        <v>104656</v>
      </c>
      <c r="B1698" s="142" t="s">
        <v>27053</v>
      </c>
      <c r="C1698" s="142" t="s">
        <v>1611</v>
      </c>
      <c r="D1698" s="301">
        <v>0</v>
      </c>
      <c r="E1698" s="249"/>
    </row>
    <row r="1699" spans="1:5" s="250" customFormat="1" ht="13.5">
      <c r="A1699" s="142">
        <v>102274</v>
      </c>
      <c r="B1699" s="142" t="s">
        <v>27054</v>
      </c>
      <c r="C1699" s="142" t="s">
        <v>1612</v>
      </c>
      <c r="D1699" s="301">
        <v>33.21</v>
      </c>
      <c r="E1699" s="249"/>
    </row>
    <row r="1700" spans="1:5" s="250" customFormat="1" ht="13.5">
      <c r="A1700" s="142">
        <v>102275</v>
      </c>
      <c r="B1700" s="142" t="s">
        <v>21024</v>
      </c>
      <c r="C1700" s="142" t="s">
        <v>1611</v>
      </c>
      <c r="D1700" s="301">
        <v>35.69</v>
      </c>
      <c r="E1700" s="249"/>
    </row>
    <row r="1701" spans="1:5" s="250" customFormat="1" ht="13.5">
      <c r="A1701" s="142">
        <v>95259</v>
      </c>
      <c r="B1701" s="142" t="s">
        <v>21116</v>
      </c>
      <c r="C1701" s="142" t="s">
        <v>1612</v>
      </c>
      <c r="D1701" s="301">
        <v>33.369999999999997</v>
      </c>
      <c r="E1701" s="249"/>
    </row>
    <row r="1702" spans="1:5" s="250" customFormat="1" ht="13.5">
      <c r="A1702" s="142">
        <v>95258</v>
      </c>
      <c r="B1702" s="142" t="s">
        <v>21010</v>
      </c>
      <c r="C1702" s="142" t="s">
        <v>1611</v>
      </c>
      <c r="D1702" s="301">
        <v>34.39</v>
      </c>
      <c r="E1702" s="249"/>
    </row>
    <row r="1703" spans="1:5" s="250" customFormat="1" ht="13.5">
      <c r="A1703" s="142">
        <v>105917</v>
      </c>
      <c r="B1703" s="142" t="s">
        <v>27055</v>
      </c>
      <c r="C1703" s="142" t="s">
        <v>1612</v>
      </c>
      <c r="D1703" s="301">
        <v>33.229999999999997</v>
      </c>
      <c r="E1703" s="249"/>
    </row>
    <row r="1704" spans="1:5" s="250" customFormat="1" ht="13.5">
      <c r="A1704" s="142">
        <v>105916</v>
      </c>
      <c r="B1704" s="142" t="s">
        <v>27056</v>
      </c>
      <c r="C1704" s="142" t="s">
        <v>1611</v>
      </c>
      <c r="D1704" s="301">
        <v>34.090000000000003</v>
      </c>
      <c r="E1704" s="249"/>
    </row>
    <row r="1705" spans="1:5" s="250" customFormat="1" ht="13.5">
      <c r="A1705" s="142">
        <v>103794</v>
      </c>
      <c r="B1705" s="142" t="s">
        <v>27057</v>
      </c>
      <c r="C1705" s="142" t="s">
        <v>1612</v>
      </c>
      <c r="D1705" s="301">
        <v>0</v>
      </c>
      <c r="E1705" s="249"/>
    </row>
    <row r="1706" spans="1:5" s="250" customFormat="1" ht="13.5">
      <c r="A1706" s="142">
        <v>103793</v>
      </c>
      <c r="B1706" s="142" t="s">
        <v>27058</v>
      </c>
      <c r="C1706" s="142" t="s">
        <v>1611</v>
      </c>
      <c r="D1706" s="301">
        <v>0</v>
      </c>
      <c r="E1706" s="249"/>
    </row>
    <row r="1707" spans="1:5" s="250" customFormat="1" ht="13.5">
      <c r="A1707" s="142">
        <v>96156</v>
      </c>
      <c r="B1707" s="142" t="s">
        <v>21127</v>
      </c>
      <c r="C1707" s="142" t="s">
        <v>1612</v>
      </c>
      <c r="D1707" s="301">
        <v>74.28</v>
      </c>
      <c r="E1707" s="249"/>
    </row>
    <row r="1708" spans="1:5" s="250" customFormat="1" ht="13.5">
      <c r="A1708" s="142">
        <v>96158</v>
      </c>
      <c r="B1708" s="142" t="s">
        <v>21021</v>
      </c>
      <c r="C1708" s="142" t="s">
        <v>1611</v>
      </c>
      <c r="D1708" s="301">
        <v>156.05000000000001</v>
      </c>
      <c r="E1708" s="249"/>
    </row>
    <row r="1709" spans="1:5" s="250" customFormat="1" ht="13.5">
      <c r="A1709" s="142">
        <v>90693</v>
      </c>
      <c r="B1709" s="142" t="s">
        <v>21085</v>
      </c>
      <c r="C1709" s="142" t="s">
        <v>1612</v>
      </c>
      <c r="D1709" s="301">
        <v>69.31</v>
      </c>
      <c r="E1709" s="249"/>
    </row>
    <row r="1710" spans="1:5" s="250" customFormat="1" ht="13.5">
      <c r="A1710" s="142">
        <v>90692</v>
      </c>
      <c r="B1710" s="142" t="s">
        <v>20980</v>
      </c>
      <c r="C1710" s="142" t="s">
        <v>1611</v>
      </c>
      <c r="D1710" s="301">
        <v>146.16</v>
      </c>
      <c r="E1710" s="249"/>
    </row>
    <row r="1711" spans="1:5" s="250" customFormat="1" ht="13.5">
      <c r="A1711" s="142">
        <v>96246</v>
      </c>
      <c r="B1711" s="142" t="s">
        <v>27059</v>
      </c>
      <c r="C1711" s="142" t="s">
        <v>1612</v>
      </c>
      <c r="D1711" s="301">
        <v>75.8</v>
      </c>
      <c r="E1711" s="249"/>
    </row>
    <row r="1712" spans="1:5" s="250" customFormat="1" ht="13.5">
      <c r="A1712" s="142">
        <v>96245</v>
      </c>
      <c r="B1712" s="142" t="s">
        <v>27060</v>
      </c>
      <c r="C1712" s="142" t="s">
        <v>1611</v>
      </c>
      <c r="D1712" s="301">
        <v>128.75</v>
      </c>
      <c r="E1712" s="249"/>
    </row>
    <row r="1713" spans="1:5" s="250" customFormat="1" ht="13.5">
      <c r="A1713" s="142">
        <v>88404</v>
      </c>
      <c r="B1713" s="142" t="s">
        <v>24482</v>
      </c>
      <c r="C1713" s="142" t="s">
        <v>1612</v>
      </c>
      <c r="D1713" s="301">
        <v>1.01</v>
      </c>
      <c r="E1713" s="249"/>
    </row>
    <row r="1714" spans="1:5" s="250" customFormat="1" ht="13.5">
      <c r="A1714" s="142">
        <v>88399</v>
      </c>
      <c r="B1714" s="142" t="s">
        <v>24457</v>
      </c>
      <c r="C1714" s="142" t="s">
        <v>1611</v>
      </c>
      <c r="D1714" s="301">
        <v>3.71</v>
      </c>
      <c r="E1714" s="249"/>
    </row>
    <row r="1715" spans="1:5" s="250" customFormat="1" ht="13.5">
      <c r="A1715" s="142">
        <v>88392</v>
      </c>
      <c r="B1715" s="142" t="s">
        <v>24480</v>
      </c>
      <c r="C1715" s="142" t="s">
        <v>1612</v>
      </c>
      <c r="D1715" s="301">
        <v>1.07</v>
      </c>
      <c r="E1715" s="249"/>
    </row>
    <row r="1716" spans="1:5" s="250" customFormat="1" ht="13.5">
      <c r="A1716" s="142">
        <v>88386</v>
      </c>
      <c r="B1716" s="142" t="s">
        <v>24455</v>
      </c>
      <c r="C1716" s="142" t="s">
        <v>1611</v>
      </c>
      <c r="D1716" s="301">
        <v>5.03</v>
      </c>
      <c r="E1716" s="249"/>
    </row>
    <row r="1717" spans="1:5" s="250" customFormat="1" ht="13.5">
      <c r="A1717" s="142">
        <v>88398</v>
      </c>
      <c r="B1717" s="142" t="s">
        <v>24481</v>
      </c>
      <c r="C1717" s="142" t="s">
        <v>1612</v>
      </c>
      <c r="D1717" s="301">
        <v>1.28</v>
      </c>
      <c r="E1717" s="249"/>
    </row>
    <row r="1718" spans="1:5" s="250" customFormat="1" ht="13.5">
      <c r="A1718" s="142">
        <v>88393</v>
      </c>
      <c r="B1718" s="142" t="s">
        <v>24456</v>
      </c>
      <c r="C1718" s="142" t="s">
        <v>1611</v>
      </c>
      <c r="D1718" s="301">
        <v>6.92</v>
      </c>
      <c r="E1718" s="249"/>
    </row>
    <row r="1719" spans="1:5" s="250" customFormat="1" ht="13.5">
      <c r="A1719" s="142">
        <v>90638</v>
      </c>
      <c r="B1719" s="142" t="s">
        <v>21078</v>
      </c>
      <c r="C1719" s="142" t="s">
        <v>1612</v>
      </c>
      <c r="D1719" s="301">
        <v>5.1100000000000003</v>
      </c>
      <c r="E1719" s="249"/>
    </row>
    <row r="1720" spans="1:5" s="250" customFormat="1" ht="13.5">
      <c r="A1720" s="142">
        <v>90637</v>
      </c>
      <c r="B1720" s="142" t="s">
        <v>20973</v>
      </c>
      <c r="C1720" s="142" t="s">
        <v>1611</v>
      </c>
      <c r="D1720" s="301">
        <v>15.65</v>
      </c>
      <c r="E1720" s="249"/>
    </row>
    <row r="1721" spans="1:5" s="250" customFormat="1" ht="13.5">
      <c r="A1721" s="142">
        <v>103243</v>
      </c>
      <c r="B1721" s="142" t="s">
        <v>27061</v>
      </c>
      <c r="C1721" s="142" t="s">
        <v>1612</v>
      </c>
      <c r="D1721" s="301">
        <v>0</v>
      </c>
      <c r="E1721" s="249"/>
    </row>
    <row r="1722" spans="1:5" s="250" customFormat="1" ht="13.5">
      <c r="A1722" s="142">
        <v>103242</v>
      </c>
      <c r="B1722" s="142" t="s">
        <v>27062</v>
      </c>
      <c r="C1722" s="142" t="s">
        <v>1611</v>
      </c>
      <c r="D1722" s="301">
        <v>0</v>
      </c>
      <c r="E1722" s="249"/>
    </row>
    <row r="1723" spans="1:5" s="250" customFormat="1" ht="13.5">
      <c r="A1723" s="142">
        <v>5806</v>
      </c>
      <c r="B1723" s="142" t="s">
        <v>21029</v>
      </c>
      <c r="C1723" s="142" t="s">
        <v>1612</v>
      </c>
      <c r="D1723" s="301">
        <v>0.28999999999999998</v>
      </c>
      <c r="E1723" s="249"/>
    </row>
    <row r="1724" spans="1:5" s="250" customFormat="1" ht="13.5">
      <c r="A1724" s="142">
        <v>73536</v>
      </c>
      <c r="B1724" s="142" t="s">
        <v>20954</v>
      </c>
      <c r="C1724" s="142" t="s">
        <v>1611</v>
      </c>
      <c r="D1724" s="301">
        <v>23.18</v>
      </c>
      <c r="E1724" s="249"/>
    </row>
    <row r="1725" spans="1:5" s="250" customFormat="1" ht="13.5">
      <c r="A1725" s="142">
        <v>7043</v>
      </c>
      <c r="B1725" s="142" t="s">
        <v>21056</v>
      </c>
      <c r="C1725" s="142" t="s">
        <v>1612</v>
      </c>
      <c r="D1725" s="301">
        <v>0.35</v>
      </c>
      <c r="E1725" s="249"/>
    </row>
    <row r="1726" spans="1:5" s="250" customFormat="1" ht="13.5">
      <c r="A1726" s="142">
        <v>7042</v>
      </c>
      <c r="B1726" s="142" t="s">
        <v>20948</v>
      </c>
      <c r="C1726" s="142" t="s">
        <v>1611</v>
      </c>
      <c r="D1726" s="301">
        <v>27.38</v>
      </c>
      <c r="E1726" s="249"/>
    </row>
    <row r="1727" spans="1:5" s="250" customFormat="1" ht="13.5">
      <c r="A1727" s="142">
        <v>5934</v>
      </c>
      <c r="B1727" s="142" t="s">
        <v>21048</v>
      </c>
      <c r="C1727" s="142" t="s">
        <v>1612</v>
      </c>
      <c r="D1727" s="301">
        <v>120.78</v>
      </c>
      <c r="E1727" s="249"/>
    </row>
    <row r="1728" spans="1:5" s="250" customFormat="1" ht="13.5">
      <c r="A1728" s="142">
        <v>5932</v>
      </c>
      <c r="B1728" s="142" t="s">
        <v>20942</v>
      </c>
      <c r="C1728" s="142" t="s">
        <v>1611</v>
      </c>
      <c r="D1728" s="301">
        <v>302.04000000000002</v>
      </c>
      <c r="E1728" s="249"/>
    </row>
    <row r="1729" spans="1:5" s="250" customFormat="1" ht="13.5">
      <c r="A1729" s="142">
        <v>96159</v>
      </c>
      <c r="B1729" s="142" t="s">
        <v>21128</v>
      </c>
      <c r="C1729" s="142" t="s">
        <v>1612</v>
      </c>
      <c r="D1729" s="301">
        <v>113.78</v>
      </c>
      <c r="E1729" s="249"/>
    </row>
    <row r="1730" spans="1:5" s="250" customFormat="1" ht="13.5">
      <c r="A1730" s="142">
        <v>95133</v>
      </c>
      <c r="B1730" s="142" t="s">
        <v>21008</v>
      </c>
      <c r="C1730" s="142" t="s">
        <v>1611</v>
      </c>
      <c r="D1730" s="301">
        <v>214.96</v>
      </c>
      <c r="E1730" s="249"/>
    </row>
    <row r="1731" spans="1:5" s="250" customFormat="1" ht="13.5">
      <c r="A1731" s="142">
        <v>102986</v>
      </c>
      <c r="B1731" s="142" t="s">
        <v>27063</v>
      </c>
      <c r="C1731" s="142" t="s">
        <v>1612</v>
      </c>
      <c r="D1731" s="301">
        <v>0</v>
      </c>
      <c r="E1731" s="249"/>
    </row>
    <row r="1732" spans="1:5" s="250" customFormat="1" ht="13.5">
      <c r="A1732" s="142">
        <v>102987</v>
      </c>
      <c r="B1732" s="142" t="s">
        <v>27064</v>
      </c>
      <c r="C1732" s="142" t="s">
        <v>1611</v>
      </c>
      <c r="D1732" s="301">
        <v>0</v>
      </c>
      <c r="E1732" s="249"/>
    </row>
    <row r="1733" spans="1:5" s="250" customFormat="1" ht="13.5">
      <c r="A1733" s="142">
        <v>92961</v>
      </c>
      <c r="B1733" s="142" t="s">
        <v>21103</v>
      </c>
      <c r="C1733" s="142" t="s">
        <v>1612</v>
      </c>
      <c r="D1733" s="301">
        <v>5.61</v>
      </c>
      <c r="E1733" s="249"/>
    </row>
    <row r="1734" spans="1:5" s="250" customFormat="1" ht="13.5">
      <c r="A1734" s="142">
        <v>92960</v>
      </c>
      <c r="B1734" s="142" t="s">
        <v>20997</v>
      </c>
      <c r="C1734" s="142" t="s">
        <v>1611</v>
      </c>
      <c r="D1734" s="378">
        <v>21.27</v>
      </c>
      <c r="E1734" s="249"/>
    </row>
    <row r="1735" spans="1:5" s="250" customFormat="1" ht="13.5">
      <c r="A1735" s="142">
        <v>102863</v>
      </c>
      <c r="B1735" s="142" t="s">
        <v>27065</v>
      </c>
      <c r="C1735" s="142" t="s">
        <v>1612</v>
      </c>
      <c r="D1735" s="301">
        <v>0</v>
      </c>
      <c r="E1735" s="249"/>
    </row>
    <row r="1736" spans="1:5" s="250" customFormat="1" ht="13.5">
      <c r="A1736" s="142">
        <v>102862</v>
      </c>
      <c r="B1736" s="142" t="s">
        <v>27066</v>
      </c>
      <c r="C1736" s="142" t="s">
        <v>1611</v>
      </c>
      <c r="D1736" s="301">
        <v>0</v>
      </c>
      <c r="E1736" s="249"/>
    </row>
    <row r="1737" spans="1:5" s="250" customFormat="1" ht="13.5">
      <c r="A1737" s="142">
        <v>93409</v>
      </c>
      <c r="B1737" s="142" t="s">
        <v>27067</v>
      </c>
      <c r="C1737" s="142" t="s">
        <v>1612</v>
      </c>
      <c r="D1737" s="301">
        <v>39.369999999999997</v>
      </c>
      <c r="E1737" s="249"/>
    </row>
    <row r="1738" spans="1:5" s="250" customFormat="1" ht="13.5">
      <c r="A1738" s="142">
        <v>93408</v>
      </c>
      <c r="B1738" s="142" t="s">
        <v>27068</v>
      </c>
      <c r="C1738" s="142" t="s">
        <v>1611</v>
      </c>
      <c r="D1738" s="301">
        <v>102.96</v>
      </c>
      <c r="E1738" s="249"/>
    </row>
    <row r="1739" spans="1:5" s="250" customFormat="1" ht="13.5">
      <c r="A1739" s="142">
        <v>102941</v>
      </c>
      <c r="B1739" s="142" t="s">
        <v>27069</v>
      </c>
      <c r="C1739" s="142" t="s">
        <v>1612</v>
      </c>
      <c r="D1739" s="301">
        <v>0</v>
      </c>
      <c r="E1739" s="249"/>
    </row>
    <row r="1740" spans="1:5" s="250" customFormat="1" ht="13.5">
      <c r="A1740" s="142">
        <v>102940</v>
      </c>
      <c r="B1740" s="142" t="s">
        <v>27070</v>
      </c>
      <c r="C1740" s="142" t="s">
        <v>1611</v>
      </c>
      <c r="D1740" s="301">
        <v>0</v>
      </c>
      <c r="E1740" s="249"/>
    </row>
    <row r="1741" spans="1:5" s="250" customFormat="1" ht="13.5">
      <c r="A1741" s="142">
        <v>103164</v>
      </c>
      <c r="B1741" s="142" t="s">
        <v>27071</v>
      </c>
      <c r="C1741" s="142" t="s">
        <v>1612</v>
      </c>
      <c r="D1741" s="301">
        <v>0</v>
      </c>
      <c r="E1741" s="249"/>
    </row>
    <row r="1742" spans="1:5" s="250" customFormat="1" ht="13.5">
      <c r="A1742" s="142">
        <v>103163</v>
      </c>
      <c r="B1742" s="142" t="s">
        <v>27072</v>
      </c>
      <c r="C1742" s="142" t="s">
        <v>1611</v>
      </c>
      <c r="D1742" s="301">
        <v>0</v>
      </c>
      <c r="E1742" s="249"/>
    </row>
    <row r="1743" spans="1:5" s="250" customFormat="1" ht="13.5">
      <c r="A1743" s="142">
        <v>103158</v>
      </c>
      <c r="B1743" s="142" t="s">
        <v>27073</v>
      </c>
      <c r="C1743" s="142" t="s">
        <v>1612</v>
      </c>
      <c r="D1743" s="301">
        <v>0</v>
      </c>
      <c r="E1743" s="249"/>
    </row>
    <row r="1744" spans="1:5" s="250" customFormat="1" ht="13.5">
      <c r="A1744" s="142">
        <v>103157</v>
      </c>
      <c r="B1744" s="142" t="s">
        <v>27074</v>
      </c>
      <c r="C1744" s="142" t="s">
        <v>1611</v>
      </c>
      <c r="D1744" s="301">
        <v>0</v>
      </c>
      <c r="E1744" s="249"/>
    </row>
    <row r="1745" spans="1:5" s="250" customFormat="1" ht="13.5">
      <c r="A1745" s="142">
        <v>103176</v>
      </c>
      <c r="B1745" s="142" t="s">
        <v>27075</v>
      </c>
      <c r="C1745" s="142" t="s">
        <v>1612</v>
      </c>
      <c r="D1745" s="301">
        <v>0</v>
      </c>
      <c r="E1745" s="249"/>
    </row>
    <row r="1746" spans="1:5" s="250" customFormat="1" ht="13.5">
      <c r="A1746" s="142">
        <v>103175</v>
      </c>
      <c r="B1746" s="142" t="s">
        <v>27076</v>
      </c>
      <c r="C1746" s="142" t="s">
        <v>1611</v>
      </c>
      <c r="D1746" s="301">
        <v>0</v>
      </c>
      <c r="E1746" s="249"/>
    </row>
    <row r="1747" spans="1:5" s="250" customFormat="1" ht="13.5">
      <c r="A1747" s="142">
        <v>103182</v>
      </c>
      <c r="B1747" s="142" t="s">
        <v>27077</v>
      </c>
      <c r="C1747" s="142" t="s">
        <v>1612</v>
      </c>
      <c r="D1747" s="301">
        <v>0</v>
      </c>
      <c r="E1747" s="249"/>
    </row>
    <row r="1748" spans="1:5" s="250" customFormat="1" ht="13.5">
      <c r="A1748" s="142">
        <v>103181</v>
      </c>
      <c r="B1748" s="142" t="s">
        <v>27078</v>
      </c>
      <c r="C1748" s="142" t="s">
        <v>1611</v>
      </c>
      <c r="D1748" s="301">
        <v>0</v>
      </c>
      <c r="E1748" s="249"/>
    </row>
    <row r="1749" spans="1:5" s="250" customFormat="1" ht="13.5">
      <c r="A1749" s="142">
        <v>103170</v>
      </c>
      <c r="B1749" s="142" t="s">
        <v>27079</v>
      </c>
      <c r="C1749" s="142" t="s">
        <v>1612</v>
      </c>
      <c r="D1749" s="301">
        <v>0</v>
      </c>
      <c r="E1749" s="249"/>
    </row>
    <row r="1750" spans="1:5" s="250" customFormat="1" ht="13.5">
      <c r="A1750" s="142">
        <v>103169</v>
      </c>
      <c r="B1750" s="142" t="s">
        <v>27080</v>
      </c>
      <c r="C1750" s="142" t="s">
        <v>1611</v>
      </c>
      <c r="D1750" s="301">
        <v>0</v>
      </c>
      <c r="E1750" s="249"/>
    </row>
    <row r="1751" spans="1:5" s="250" customFormat="1" ht="13.5">
      <c r="A1751" s="142">
        <v>102869</v>
      </c>
      <c r="B1751" s="142" t="s">
        <v>27081</v>
      </c>
      <c r="C1751" s="142" t="s">
        <v>1612</v>
      </c>
      <c r="D1751" s="301">
        <v>0</v>
      </c>
      <c r="E1751" s="249"/>
    </row>
    <row r="1752" spans="1:5" s="250" customFormat="1" ht="13.5">
      <c r="A1752" s="142">
        <v>102868</v>
      </c>
      <c r="B1752" s="142" t="s">
        <v>27082</v>
      </c>
      <c r="C1752" s="142" t="s">
        <v>1611</v>
      </c>
      <c r="D1752" s="301">
        <v>0</v>
      </c>
      <c r="E1752" s="249"/>
    </row>
    <row r="1753" spans="1:5" s="250" customFormat="1" ht="13.5">
      <c r="A1753" s="142">
        <v>106326</v>
      </c>
      <c r="B1753" s="142" t="s">
        <v>27083</v>
      </c>
      <c r="C1753" s="142" t="s">
        <v>1612</v>
      </c>
      <c r="D1753" s="301">
        <v>0</v>
      </c>
      <c r="E1753" s="249"/>
    </row>
    <row r="1754" spans="1:5" s="250" customFormat="1" ht="13.5">
      <c r="A1754" s="142">
        <v>106325</v>
      </c>
      <c r="B1754" s="142" t="s">
        <v>27084</v>
      </c>
      <c r="C1754" s="142" t="s">
        <v>1611</v>
      </c>
      <c r="D1754" s="301">
        <v>0</v>
      </c>
      <c r="E1754" s="249"/>
    </row>
    <row r="1755" spans="1:5" s="250" customFormat="1" ht="13.5">
      <c r="A1755" s="142">
        <v>92113</v>
      </c>
      <c r="B1755" s="142" t="s">
        <v>24491</v>
      </c>
      <c r="C1755" s="142" t="s">
        <v>1612</v>
      </c>
      <c r="D1755" s="301">
        <v>1.19</v>
      </c>
      <c r="E1755" s="249"/>
    </row>
    <row r="1756" spans="1:5" s="250" customFormat="1" ht="13.5">
      <c r="A1756" s="142">
        <v>92112</v>
      </c>
      <c r="B1756" s="142" t="s">
        <v>24466</v>
      </c>
      <c r="C1756" s="142" t="s">
        <v>1611</v>
      </c>
      <c r="D1756" s="301">
        <v>3.6</v>
      </c>
      <c r="E1756" s="249"/>
    </row>
    <row r="1757" spans="1:5" s="250" customFormat="1" ht="13.5">
      <c r="A1757" s="142">
        <v>90675</v>
      </c>
      <c r="B1757" s="142" t="s">
        <v>21083</v>
      </c>
      <c r="C1757" s="142" t="s">
        <v>1612</v>
      </c>
      <c r="D1757" s="301">
        <v>352.43</v>
      </c>
      <c r="E1757" s="249"/>
    </row>
    <row r="1758" spans="1:5" s="250" customFormat="1" ht="13.5">
      <c r="A1758" s="142">
        <v>90674</v>
      </c>
      <c r="B1758" s="142" t="s">
        <v>20978</v>
      </c>
      <c r="C1758" s="142" t="s">
        <v>1611</v>
      </c>
      <c r="D1758" s="301">
        <v>794.63</v>
      </c>
      <c r="E1758" s="249"/>
    </row>
    <row r="1759" spans="1:5" s="250" customFormat="1" ht="13.5">
      <c r="A1759" s="142">
        <v>93225</v>
      </c>
      <c r="B1759" s="142" t="s">
        <v>21104</v>
      </c>
      <c r="C1759" s="142" t="s">
        <v>1612</v>
      </c>
      <c r="D1759" s="301">
        <v>517.02</v>
      </c>
      <c r="E1759" s="249"/>
    </row>
    <row r="1760" spans="1:5" s="250" customFormat="1" ht="13.5">
      <c r="A1760" s="142">
        <v>93224</v>
      </c>
      <c r="B1760" s="142" t="s">
        <v>20998</v>
      </c>
      <c r="C1760" s="142" t="s">
        <v>1611</v>
      </c>
      <c r="D1760" s="301">
        <v>1163.77</v>
      </c>
      <c r="E1760" s="249"/>
    </row>
    <row r="1761" spans="1:5" s="250" customFormat="1" ht="13.5">
      <c r="A1761" s="142">
        <v>104696</v>
      </c>
      <c r="B1761" s="142" t="s">
        <v>27085</v>
      </c>
      <c r="C1761" s="142" t="s">
        <v>1612</v>
      </c>
      <c r="D1761" s="378">
        <v>45.05</v>
      </c>
      <c r="E1761" s="249"/>
    </row>
    <row r="1762" spans="1:5" s="250" customFormat="1" ht="13.5">
      <c r="A1762" s="142">
        <v>104695</v>
      </c>
      <c r="B1762" s="142" t="s">
        <v>27086</v>
      </c>
      <c r="C1762" s="142" t="s">
        <v>1611</v>
      </c>
      <c r="D1762" s="378">
        <v>48.3</v>
      </c>
      <c r="E1762" s="249"/>
    </row>
    <row r="1763" spans="1:5" s="250" customFormat="1" ht="13.5">
      <c r="A1763" s="142">
        <v>90681</v>
      </c>
      <c r="B1763" s="142" t="s">
        <v>21084</v>
      </c>
      <c r="C1763" s="142" t="s">
        <v>1612</v>
      </c>
      <c r="D1763" s="378">
        <v>186.63</v>
      </c>
      <c r="E1763" s="249"/>
    </row>
    <row r="1764" spans="1:5" s="250" customFormat="1" ht="13.5">
      <c r="A1764" s="142">
        <v>90680</v>
      </c>
      <c r="B1764" s="142" t="s">
        <v>20979</v>
      </c>
      <c r="C1764" s="142" t="s">
        <v>1611</v>
      </c>
      <c r="D1764" s="301">
        <v>432.7</v>
      </c>
      <c r="E1764" s="249"/>
    </row>
    <row r="1765" spans="1:5" s="250" customFormat="1" ht="13.5">
      <c r="A1765" s="142">
        <v>102875</v>
      </c>
      <c r="B1765" s="142" t="s">
        <v>27087</v>
      </c>
      <c r="C1765" s="142" t="s">
        <v>1612</v>
      </c>
      <c r="D1765" s="378">
        <v>494.55</v>
      </c>
      <c r="E1765" s="249"/>
    </row>
    <row r="1766" spans="1:5" s="250" customFormat="1" ht="13.5">
      <c r="A1766" s="142">
        <v>102874</v>
      </c>
      <c r="B1766" s="142" t="s">
        <v>27088</v>
      </c>
      <c r="C1766" s="142" t="s">
        <v>1611</v>
      </c>
      <c r="D1766" s="378">
        <v>1076.32</v>
      </c>
      <c r="E1766" s="249"/>
    </row>
    <row r="1767" spans="1:5" s="250" customFormat="1" ht="13.5">
      <c r="A1767" s="142">
        <v>102965</v>
      </c>
      <c r="B1767" s="142" t="s">
        <v>27089</v>
      </c>
      <c r="C1767" s="142" t="s">
        <v>1612</v>
      </c>
      <c r="D1767" s="378">
        <v>262.58</v>
      </c>
      <c r="E1767" s="249"/>
    </row>
    <row r="1768" spans="1:5" s="250" customFormat="1" ht="13.5">
      <c r="A1768" s="142">
        <v>102964</v>
      </c>
      <c r="B1768" s="142" t="s">
        <v>27090</v>
      </c>
      <c r="C1768" s="142" t="s">
        <v>1611</v>
      </c>
      <c r="D1768" s="378">
        <v>521.75</v>
      </c>
      <c r="E1768" s="249"/>
    </row>
    <row r="1769" spans="1:5" s="250" customFormat="1" ht="13.5">
      <c r="A1769" s="142">
        <v>90626</v>
      </c>
      <c r="B1769" s="142" t="s">
        <v>21076</v>
      </c>
      <c r="C1769" s="142" t="s">
        <v>1612</v>
      </c>
      <c r="D1769" s="378">
        <v>3.14</v>
      </c>
      <c r="E1769" s="249"/>
    </row>
    <row r="1770" spans="1:5" s="250" customFormat="1" ht="13.5">
      <c r="A1770" s="142">
        <v>90625</v>
      </c>
      <c r="B1770" s="142" t="s">
        <v>20971</v>
      </c>
      <c r="C1770" s="142" t="s">
        <v>1611</v>
      </c>
      <c r="D1770" s="378">
        <v>9.33</v>
      </c>
      <c r="E1770" s="249"/>
    </row>
    <row r="1771" spans="1:5" s="250" customFormat="1" ht="13.5">
      <c r="A1771" s="142">
        <v>102881</v>
      </c>
      <c r="B1771" s="142" t="s">
        <v>27091</v>
      </c>
      <c r="C1771" s="142" t="s">
        <v>1612</v>
      </c>
      <c r="D1771" s="378">
        <v>670.18</v>
      </c>
      <c r="E1771" s="249"/>
    </row>
    <row r="1772" spans="1:5" s="250" customFormat="1" ht="13.5">
      <c r="A1772" s="142">
        <v>102880</v>
      </c>
      <c r="B1772" s="142" t="s">
        <v>27092</v>
      </c>
      <c r="C1772" s="142" t="s">
        <v>1611</v>
      </c>
      <c r="D1772" s="378">
        <v>1493.95</v>
      </c>
      <c r="E1772" s="249"/>
    </row>
    <row r="1773" spans="1:5" s="250" customFormat="1" ht="13.5">
      <c r="A1773" s="142">
        <v>103225</v>
      </c>
      <c r="B1773" s="142" t="s">
        <v>27093</v>
      </c>
      <c r="C1773" s="142" t="s">
        <v>1612</v>
      </c>
      <c r="D1773" s="378">
        <v>235.4</v>
      </c>
      <c r="E1773" s="249"/>
    </row>
    <row r="1774" spans="1:5" s="250" customFormat="1" ht="13.5">
      <c r="A1774" s="142">
        <v>103224</v>
      </c>
      <c r="B1774" s="142" t="s">
        <v>27094</v>
      </c>
      <c r="C1774" s="142" t="s">
        <v>1611</v>
      </c>
      <c r="D1774" s="378">
        <v>464.48</v>
      </c>
      <c r="E1774" s="249"/>
    </row>
    <row r="1775" spans="1:5" s="250" customFormat="1" ht="13.5">
      <c r="A1775" s="142">
        <v>103237</v>
      </c>
      <c r="B1775" s="142" t="s">
        <v>27095</v>
      </c>
      <c r="C1775" s="142" t="s">
        <v>1612</v>
      </c>
      <c r="D1775" s="378">
        <v>644.79</v>
      </c>
      <c r="E1775" s="249"/>
    </row>
    <row r="1776" spans="1:5" s="250" customFormat="1" ht="13.5">
      <c r="A1776" s="142">
        <v>103236</v>
      </c>
      <c r="B1776" s="142" t="s">
        <v>27096</v>
      </c>
      <c r="C1776" s="142" t="s">
        <v>1611</v>
      </c>
      <c r="D1776" s="378">
        <v>1384.36</v>
      </c>
      <c r="E1776" s="249"/>
    </row>
    <row r="1777" spans="1:5" s="250" customFormat="1" ht="13.5">
      <c r="A1777" s="142">
        <v>103231</v>
      </c>
      <c r="B1777" s="142" t="s">
        <v>27097</v>
      </c>
      <c r="C1777" s="142" t="s">
        <v>1612</v>
      </c>
      <c r="D1777" s="378">
        <v>483.28</v>
      </c>
      <c r="E1777" s="249"/>
    </row>
    <row r="1778" spans="1:5" s="250" customFormat="1" ht="13.5">
      <c r="A1778" s="142">
        <v>103230</v>
      </c>
      <c r="B1778" s="142" t="s">
        <v>27098</v>
      </c>
      <c r="C1778" s="142" t="s">
        <v>1611</v>
      </c>
      <c r="D1778" s="301">
        <v>1016.46</v>
      </c>
      <c r="E1778" s="249"/>
    </row>
    <row r="1779" spans="1:5" s="250" customFormat="1" ht="13.5">
      <c r="A1779" s="142">
        <v>102975</v>
      </c>
      <c r="B1779" s="142" t="s">
        <v>27099</v>
      </c>
      <c r="C1779" s="142" t="s">
        <v>1612</v>
      </c>
      <c r="D1779" s="301">
        <v>161.29</v>
      </c>
      <c r="E1779" s="249"/>
    </row>
    <row r="1780" spans="1:5" s="250" customFormat="1" ht="13.5">
      <c r="A1780" s="142">
        <v>102976</v>
      </c>
      <c r="B1780" s="142" t="s">
        <v>27100</v>
      </c>
      <c r="C1780" s="142" t="s">
        <v>1611</v>
      </c>
      <c r="D1780" s="378">
        <v>304.07</v>
      </c>
      <c r="E1780" s="249"/>
    </row>
    <row r="1781" spans="1:5" s="250" customFormat="1" ht="13.5">
      <c r="A1781" s="142">
        <v>90632</v>
      </c>
      <c r="B1781" s="142" t="s">
        <v>21077</v>
      </c>
      <c r="C1781" s="142" t="s">
        <v>1612</v>
      </c>
      <c r="D1781" s="378">
        <v>112.25</v>
      </c>
      <c r="E1781" s="249"/>
    </row>
    <row r="1782" spans="1:5" s="250" customFormat="1" ht="13.5">
      <c r="A1782" s="142">
        <v>90631</v>
      </c>
      <c r="B1782" s="142" t="s">
        <v>20972</v>
      </c>
      <c r="C1782" s="142" t="s">
        <v>1611</v>
      </c>
      <c r="D1782" s="378">
        <v>181.17</v>
      </c>
      <c r="E1782" s="249"/>
    </row>
    <row r="1783" spans="1:5" s="250" customFormat="1" ht="13.5">
      <c r="A1783" s="142">
        <v>95709</v>
      </c>
      <c r="B1783" s="142" t="s">
        <v>24500</v>
      </c>
      <c r="C1783" s="142" t="s">
        <v>1612</v>
      </c>
      <c r="D1783" s="378">
        <v>112.93</v>
      </c>
      <c r="E1783" s="249"/>
    </row>
    <row r="1784" spans="1:5" s="250" customFormat="1" ht="13.5">
      <c r="A1784" s="142">
        <v>95708</v>
      </c>
      <c r="B1784" s="142" t="s">
        <v>24475</v>
      </c>
      <c r="C1784" s="142" t="s">
        <v>1611</v>
      </c>
      <c r="D1784" s="378">
        <v>185.01</v>
      </c>
      <c r="E1784" s="249"/>
    </row>
    <row r="1785" spans="1:5" s="250" customFormat="1" ht="13.5">
      <c r="A1785" s="142">
        <v>91278</v>
      </c>
      <c r="B1785" s="142" t="s">
        <v>21091</v>
      </c>
      <c r="C1785" s="142" t="s">
        <v>1612</v>
      </c>
      <c r="D1785" s="301">
        <v>0.57999999999999996</v>
      </c>
      <c r="E1785" s="249"/>
    </row>
    <row r="1786" spans="1:5" s="250" customFormat="1" ht="13.5">
      <c r="A1786" s="142">
        <v>91277</v>
      </c>
      <c r="B1786" s="142" t="s">
        <v>20986</v>
      </c>
      <c r="C1786" s="142" t="s">
        <v>1611</v>
      </c>
      <c r="D1786" s="378">
        <v>10.63</v>
      </c>
      <c r="E1786" s="249"/>
    </row>
    <row r="1787" spans="1:5" s="250" customFormat="1" ht="13.5">
      <c r="A1787" s="142">
        <v>102887</v>
      </c>
      <c r="B1787" s="142" t="s">
        <v>27101</v>
      </c>
      <c r="C1787" s="142" t="s">
        <v>1612</v>
      </c>
      <c r="D1787" s="301">
        <v>0</v>
      </c>
      <c r="E1787" s="249"/>
    </row>
    <row r="1788" spans="1:5" s="250" customFormat="1" ht="13.5">
      <c r="A1788" s="142">
        <v>102886</v>
      </c>
      <c r="B1788" s="142" t="s">
        <v>27102</v>
      </c>
      <c r="C1788" s="142" t="s">
        <v>1611</v>
      </c>
      <c r="D1788" s="378">
        <v>0</v>
      </c>
      <c r="E1788" s="249"/>
    </row>
    <row r="1789" spans="1:5" s="250" customFormat="1" ht="13.5">
      <c r="A1789" s="142">
        <v>95277</v>
      </c>
      <c r="B1789" s="142" t="s">
        <v>24498</v>
      </c>
      <c r="C1789" s="142" t="s">
        <v>1612</v>
      </c>
      <c r="D1789" s="378">
        <v>0.7</v>
      </c>
      <c r="E1789" s="249"/>
    </row>
    <row r="1790" spans="1:5" s="250" customFormat="1" ht="13.5">
      <c r="A1790" s="142">
        <v>95276</v>
      </c>
      <c r="B1790" s="142" t="s">
        <v>24473</v>
      </c>
      <c r="C1790" s="142" t="s">
        <v>1611</v>
      </c>
      <c r="D1790" s="301">
        <v>3.58</v>
      </c>
      <c r="E1790" s="249"/>
    </row>
    <row r="1791" spans="1:5" s="250" customFormat="1" ht="13.5">
      <c r="A1791" s="142">
        <v>106254</v>
      </c>
      <c r="B1791" s="142" t="s">
        <v>27103</v>
      </c>
      <c r="C1791" s="142" t="s">
        <v>1612</v>
      </c>
      <c r="D1791" s="378">
        <v>0</v>
      </c>
      <c r="E1791" s="249"/>
    </row>
    <row r="1792" spans="1:5" s="250" customFormat="1" ht="13.5">
      <c r="A1792" s="142">
        <v>106249</v>
      </c>
      <c r="B1792" s="142" t="s">
        <v>27104</v>
      </c>
      <c r="C1792" s="142" t="s">
        <v>1611</v>
      </c>
      <c r="D1792" s="378">
        <v>0</v>
      </c>
      <c r="E1792" s="249"/>
    </row>
    <row r="1793" spans="1:5" s="250" customFormat="1" ht="13.5">
      <c r="A1793" s="142">
        <v>88430</v>
      </c>
      <c r="B1793" s="142" t="s">
        <v>21061</v>
      </c>
      <c r="C1793" s="142" t="s">
        <v>1612</v>
      </c>
      <c r="D1793" s="378">
        <v>6.64</v>
      </c>
      <c r="E1793" s="249"/>
    </row>
    <row r="1794" spans="1:5" s="250" customFormat="1" ht="13.5">
      <c r="A1794" s="142">
        <v>88418</v>
      </c>
      <c r="B1794" s="142" t="s">
        <v>20956</v>
      </c>
      <c r="C1794" s="142" t="s">
        <v>1611</v>
      </c>
      <c r="D1794" s="378">
        <v>14.4</v>
      </c>
      <c r="E1794" s="249"/>
    </row>
    <row r="1795" spans="1:5" s="250" customFormat="1" ht="13.5">
      <c r="A1795" s="142">
        <v>88438</v>
      </c>
      <c r="B1795" s="142" t="s">
        <v>21062</v>
      </c>
      <c r="C1795" s="142" t="s">
        <v>1612</v>
      </c>
      <c r="D1795" s="378">
        <v>8.8000000000000007</v>
      </c>
      <c r="E1795" s="249"/>
    </row>
    <row r="1796" spans="1:5" s="250" customFormat="1" ht="13.5">
      <c r="A1796" s="142">
        <v>88433</v>
      </c>
      <c r="B1796" s="142" t="s">
        <v>20957</v>
      </c>
      <c r="C1796" s="142" t="s">
        <v>1611</v>
      </c>
      <c r="D1796" s="378">
        <v>18.75</v>
      </c>
      <c r="E1796" s="249"/>
    </row>
    <row r="1797" spans="1:5" s="250" customFormat="1" ht="13.5">
      <c r="A1797" s="142">
        <v>90669</v>
      </c>
      <c r="B1797" s="142" t="s">
        <v>24488</v>
      </c>
      <c r="C1797" s="142" t="s">
        <v>1612</v>
      </c>
      <c r="D1797" s="378">
        <v>8.94</v>
      </c>
      <c r="E1797" s="249"/>
    </row>
    <row r="1798" spans="1:5" s="250" customFormat="1" ht="13.5">
      <c r="A1798" s="142">
        <v>90668</v>
      </c>
      <c r="B1798" s="142" t="s">
        <v>24463</v>
      </c>
      <c r="C1798" s="142" t="s">
        <v>1611</v>
      </c>
      <c r="D1798" s="378">
        <v>35</v>
      </c>
      <c r="E1798" s="249"/>
    </row>
    <row r="1799" spans="1:5" s="250" customFormat="1" ht="13.5">
      <c r="A1799" s="142">
        <v>102980</v>
      </c>
      <c r="B1799" s="142" t="s">
        <v>27105</v>
      </c>
      <c r="C1799" s="142" t="s">
        <v>1612</v>
      </c>
      <c r="D1799" s="378">
        <v>0</v>
      </c>
      <c r="E1799" s="249"/>
    </row>
    <row r="1800" spans="1:5" s="250" customFormat="1" ht="13.5">
      <c r="A1800" s="142">
        <v>102981</v>
      </c>
      <c r="B1800" s="142" t="s">
        <v>27106</v>
      </c>
      <c r="C1800" s="142" t="s">
        <v>1611</v>
      </c>
      <c r="D1800" s="378">
        <v>0</v>
      </c>
      <c r="E1800" s="249"/>
    </row>
    <row r="1801" spans="1:5" s="250" customFormat="1" ht="13.5">
      <c r="A1801" s="142">
        <v>5946</v>
      </c>
      <c r="B1801" s="142" t="s">
        <v>21050</v>
      </c>
      <c r="C1801" s="142" t="s">
        <v>1612</v>
      </c>
      <c r="D1801" s="378">
        <v>109.21</v>
      </c>
      <c r="E1801" s="249"/>
    </row>
    <row r="1802" spans="1:5" s="250" customFormat="1" ht="13.5">
      <c r="A1802" s="142">
        <v>5944</v>
      </c>
      <c r="B1802" s="142" t="s">
        <v>20944</v>
      </c>
      <c r="C1802" s="142" t="s">
        <v>1611</v>
      </c>
      <c r="D1802" s="378">
        <v>259.02</v>
      </c>
      <c r="E1802" s="249"/>
    </row>
    <row r="1803" spans="1:5" s="250" customFormat="1" ht="13.5">
      <c r="A1803" s="142">
        <v>5942</v>
      </c>
      <c r="B1803" s="142" t="s">
        <v>21049</v>
      </c>
      <c r="C1803" s="142" t="s">
        <v>1612</v>
      </c>
      <c r="D1803" s="378">
        <v>89.81</v>
      </c>
      <c r="E1803" s="249"/>
    </row>
    <row r="1804" spans="1:5" s="250" customFormat="1" ht="13.5">
      <c r="A1804" s="142">
        <v>5940</v>
      </c>
      <c r="B1804" s="142" t="s">
        <v>20943</v>
      </c>
      <c r="C1804" s="142" t="s">
        <v>1611</v>
      </c>
      <c r="D1804" s="378">
        <v>192.05</v>
      </c>
      <c r="E1804" s="249"/>
    </row>
    <row r="1805" spans="1:5" s="250" customFormat="1" ht="13.5">
      <c r="A1805" s="142">
        <v>102893</v>
      </c>
      <c r="B1805" s="142" t="s">
        <v>27107</v>
      </c>
      <c r="C1805" s="142" t="s">
        <v>1612</v>
      </c>
      <c r="D1805" s="378">
        <v>0</v>
      </c>
      <c r="E1805" s="249"/>
    </row>
    <row r="1806" spans="1:5" s="250" customFormat="1" ht="13.5">
      <c r="A1806" s="142">
        <v>102892</v>
      </c>
      <c r="B1806" s="142" t="s">
        <v>27108</v>
      </c>
      <c r="C1806" s="142" t="s">
        <v>1611</v>
      </c>
      <c r="D1806" s="378">
        <v>0</v>
      </c>
      <c r="E1806" s="249"/>
    </row>
    <row r="1807" spans="1:5" s="250" customFormat="1" ht="13.5">
      <c r="A1807" s="142">
        <v>89251</v>
      </c>
      <c r="B1807" s="142" t="s">
        <v>21070</v>
      </c>
      <c r="C1807" s="142" t="s">
        <v>1612</v>
      </c>
      <c r="D1807" s="378">
        <v>363.73</v>
      </c>
      <c r="E1807" s="249"/>
    </row>
    <row r="1808" spans="1:5" s="250" customFormat="1" ht="13.5">
      <c r="A1808" s="142">
        <v>89250</v>
      </c>
      <c r="B1808" s="142" t="s">
        <v>20964</v>
      </c>
      <c r="C1808" s="142" t="s">
        <v>1611</v>
      </c>
      <c r="D1808" s="378">
        <v>1240.1099999999999</v>
      </c>
      <c r="E1808" s="249"/>
    </row>
    <row r="1809" spans="1:5" s="250" customFormat="1" ht="13.5">
      <c r="A1809" s="142">
        <v>102959</v>
      </c>
      <c r="B1809" s="142" t="s">
        <v>27109</v>
      </c>
      <c r="C1809" s="142" t="s">
        <v>1612</v>
      </c>
      <c r="D1809" s="378">
        <v>0</v>
      </c>
      <c r="E1809" s="249"/>
    </row>
    <row r="1810" spans="1:5" s="250" customFormat="1" ht="13.5">
      <c r="A1810" s="142">
        <v>102958</v>
      </c>
      <c r="B1810" s="142" t="s">
        <v>27110</v>
      </c>
      <c r="C1810" s="142" t="s">
        <v>1611</v>
      </c>
      <c r="D1810" s="378">
        <v>0</v>
      </c>
      <c r="E1810" s="249"/>
    </row>
    <row r="1811" spans="1:5" s="250" customFormat="1" ht="13.5">
      <c r="A1811" s="142">
        <v>5681</v>
      </c>
      <c r="B1811" s="142" t="s">
        <v>21027</v>
      </c>
      <c r="C1811" s="142" t="s">
        <v>1612</v>
      </c>
      <c r="D1811" s="378">
        <v>72.209999999999994</v>
      </c>
      <c r="E1811" s="249"/>
    </row>
    <row r="1812" spans="1:5" s="250" customFormat="1" ht="13.5">
      <c r="A1812" s="142">
        <v>5680</v>
      </c>
      <c r="B1812" s="142" t="s">
        <v>20919</v>
      </c>
      <c r="C1812" s="142" t="s">
        <v>1611</v>
      </c>
      <c r="D1812" s="378">
        <v>154.34</v>
      </c>
      <c r="E1812" s="249"/>
    </row>
    <row r="1813" spans="1:5" s="250" customFormat="1" ht="13.5">
      <c r="A1813" s="142">
        <v>5877</v>
      </c>
      <c r="B1813" s="142" t="s">
        <v>21040</v>
      </c>
      <c r="C1813" s="142" t="s">
        <v>1612</v>
      </c>
      <c r="D1813" s="378">
        <v>74.73</v>
      </c>
      <c r="E1813" s="249"/>
    </row>
    <row r="1814" spans="1:5" s="250" customFormat="1" ht="13.5">
      <c r="A1814" s="142">
        <v>5875</v>
      </c>
      <c r="B1814" s="142" t="s">
        <v>20934</v>
      </c>
      <c r="C1814" s="142" t="s">
        <v>1611</v>
      </c>
      <c r="D1814" s="378">
        <v>154.66999999999999</v>
      </c>
      <c r="E1814" s="249"/>
    </row>
    <row r="1815" spans="1:5" s="250" customFormat="1" ht="13.5">
      <c r="A1815" s="142">
        <v>5679</v>
      </c>
      <c r="B1815" s="142" t="s">
        <v>21026</v>
      </c>
      <c r="C1815" s="142" t="s">
        <v>1612</v>
      </c>
      <c r="D1815" s="378">
        <v>75.91</v>
      </c>
      <c r="E1815" s="249"/>
    </row>
    <row r="1816" spans="1:5" s="250" customFormat="1" ht="13.5">
      <c r="A1816" s="142">
        <v>5678</v>
      </c>
      <c r="B1816" s="142" t="s">
        <v>20918</v>
      </c>
      <c r="C1816" s="142" t="s">
        <v>1611</v>
      </c>
      <c r="D1816" s="378">
        <v>167.69</v>
      </c>
      <c r="E1816" s="249"/>
    </row>
    <row r="1817" spans="1:5" s="250" customFormat="1" ht="13.5">
      <c r="A1817" s="142">
        <v>6880</v>
      </c>
      <c r="B1817" s="142" t="s">
        <v>21055</v>
      </c>
      <c r="C1817" s="142" t="s">
        <v>1612</v>
      </c>
      <c r="D1817" s="378">
        <v>94.52</v>
      </c>
      <c r="E1817" s="249"/>
    </row>
    <row r="1818" spans="1:5" s="250" customFormat="1" ht="13.5">
      <c r="A1818" s="142">
        <v>6879</v>
      </c>
      <c r="B1818" s="142" t="s">
        <v>20947</v>
      </c>
      <c r="C1818" s="142" t="s">
        <v>1611</v>
      </c>
      <c r="D1818" s="378">
        <v>228.01</v>
      </c>
      <c r="E1818" s="249"/>
    </row>
    <row r="1819" spans="1:5" s="250" customFormat="1" ht="13.5">
      <c r="A1819" s="142">
        <v>96464</v>
      </c>
      <c r="B1819" s="142" t="s">
        <v>27111</v>
      </c>
      <c r="C1819" s="142" t="s">
        <v>1612</v>
      </c>
      <c r="D1819" s="378">
        <v>98.21</v>
      </c>
      <c r="E1819" s="249"/>
    </row>
    <row r="1820" spans="1:5" s="250" customFormat="1" ht="13.5">
      <c r="A1820" s="142">
        <v>96463</v>
      </c>
      <c r="B1820" s="142" t="s">
        <v>27112</v>
      </c>
      <c r="C1820" s="142" t="s">
        <v>1611</v>
      </c>
      <c r="D1820" s="378">
        <v>234.66</v>
      </c>
      <c r="E1820" s="249"/>
    </row>
    <row r="1821" spans="1:5" s="250" customFormat="1" ht="13.5">
      <c r="A1821" s="142">
        <v>7050</v>
      </c>
      <c r="B1821" s="142" t="s">
        <v>21057</v>
      </c>
      <c r="C1821" s="142" t="s">
        <v>1612</v>
      </c>
      <c r="D1821" s="378">
        <v>87.8</v>
      </c>
      <c r="E1821" s="249"/>
    </row>
    <row r="1822" spans="1:5" s="250" customFormat="1" ht="13.5">
      <c r="A1822" s="142">
        <v>7049</v>
      </c>
      <c r="B1822" s="142" t="s">
        <v>20949</v>
      </c>
      <c r="C1822" s="142" t="s">
        <v>1611</v>
      </c>
      <c r="D1822" s="378">
        <v>243.18</v>
      </c>
      <c r="E1822" s="249"/>
    </row>
    <row r="1823" spans="1:5" s="250" customFormat="1" ht="13.5">
      <c r="A1823" s="142">
        <v>95632</v>
      </c>
      <c r="B1823" s="142" t="s">
        <v>21119</v>
      </c>
      <c r="C1823" s="142" t="s">
        <v>1612</v>
      </c>
      <c r="D1823" s="378">
        <v>91.94</v>
      </c>
      <c r="E1823" s="249"/>
    </row>
    <row r="1824" spans="1:5" s="250" customFormat="1" ht="13.5">
      <c r="A1824" s="142">
        <v>95631</v>
      </c>
      <c r="B1824" s="142" t="s">
        <v>21013</v>
      </c>
      <c r="C1824" s="142" t="s">
        <v>1611</v>
      </c>
      <c r="D1824" s="378">
        <v>251.48</v>
      </c>
      <c r="E1824" s="249"/>
    </row>
    <row r="1825" spans="1:5" s="250" customFormat="1" ht="13.5">
      <c r="A1825" s="142">
        <v>5685</v>
      </c>
      <c r="B1825" s="142" t="s">
        <v>21028</v>
      </c>
      <c r="C1825" s="142" t="s">
        <v>1612</v>
      </c>
      <c r="D1825" s="378">
        <v>72.87</v>
      </c>
      <c r="E1825" s="249"/>
    </row>
    <row r="1826" spans="1:5" s="250" customFormat="1" ht="13.5">
      <c r="A1826" s="142">
        <v>5684</v>
      </c>
      <c r="B1826" s="142" t="s">
        <v>20920</v>
      </c>
      <c r="C1826" s="142" t="s">
        <v>1611</v>
      </c>
      <c r="D1826" s="378">
        <v>176.6</v>
      </c>
      <c r="E1826" s="249"/>
    </row>
    <row r="1827" spans="1:5" s="250" customFormat="1" ht="13.5">
      <c r="A1827" s="142">
        <v>93244</v>
      </c>
      <c r="B1827" s="142" t="s">
        <v>21106</v>
      </c>
      <c r="C1827" s="142" t="s">
        <v>1612</v>
      </c>
      <c r="D1827" s="378">
        <v>74.459999999999994</v>
      </c>
      <c r="E1827" s="249"/>
    </row>
    <row r="1828" spans="1:5" s="250" customFormat="1" ht="13.5">
      <c r="A1828" s="142">
        <v>73436</v>
      </c>
      <c r="B1828" s="142" t="s">
        <v>20952</v>
      </c>
      <c r="C1828" s="142" t="s">
        <v>1611</v>
      </c>
      <c r="D1828" s="378">
        <v>179.69</v>
      </c>
      <c r="E1828" s="249"/>
    </row>
    <row r="1829" spans="1:5" s="250" customFormat="1" ht="13.5">
      <c r="A1829" s="142">
        <v>5881</v>
      </c>
      <c r="B1829" s="142" t="s">
        <v>21041</v>
      </c>
      <c r="C1829" s="142" t="s">
        <v>1612</v>
      </c>
      <c r="D1829" s="378">
        <v>86.96</v>
      </c>
      <c r="E1829" s="249"/>
    </row>
    <row r="1830" spans="1:5" s="250" customFormat="1" ht="13.5">
      <c r="A1830" s="142">
        <v>5879</v>
      </c>
      <c r="B1830" s="142" t="s">
        <v>20935</v>
      </c>
      <c r="C1830" s="142" t="s">
        <v>1611</v>
      </c>
      <c r="D1830" s="378">
        <v>152.58000000000001</v>
      </c>
      <c r="E1830" s="249"/>
    </row>
    <row r="1831" spans="1:5" s="250" customFormat="1" ht="13.5">
      <c r="A1831" s="142">
        <v>5865</v>
      </c>
      <c r="B1831" s="142" t="s">
        <v>21038</v>
      </c>
      <c r="C1831" s="142" t="s">
        <v>1612</v>
      </c>
      <c r="D1831" s="378">
        <v>11.6</v>
      </c>
      <c r="E1831" s="249"/>
    </row>
    <row r="1832" spans="1:5" s="250" customFormat="1" ht="13.5">
      <c r="A1832" s="142">
        <v>5863</v>
      </c>
      <c r="B1832" s="142" t="s">
        <v>20932</v>
      </c>
      <c r="C1832" s="142" t="s">
        <v>1611</v>
      </c>
      <c r="D1832" s="378">
        <v>23.05</v>
      </c>
      <c r="E1832" s="249"/>
    </row>
    <row r="1833" spans="1:5" s="250" customFormat="1" ht="13.5">
      <c r="A1833" s="142">
        <v>5869</v>
      </c>
      <c r="B1833" s="142" t="s">
        <v>21039</v>
      </c>
      <c r="C1833" s="142" t="s">
        <v>1612</v>
      </c>
      <c r="D1833" s="378">
        <v>81.64</v>
      </c>
      <c r="E1833" s="249"/>
    </row>
    <row r="1834" spans="1:5" s="250" customFormat="1" ht="13.5">
      <c r="A1834" s="142">
        <v>5867</v>
      </c>
      <c r="B1834" s="142" t="s">
        <v>20933</v>
      </c>
      <c r="C1834" s="142" t="s">
        <v>1611</v>
      </c>
      <c r="D1834" s="378">
        <v>175.27</v>
      </c>
      <c r="E1834" s="249"/>
    </row>
    <row r="1835" spans="1:5" s="250" customFormat="1" ht="13.5">
      <c r="A1835" s="142">
        <v>95271</v>
      </c>
      <c r="B1835" s="142" t="s">
        <v>21118</v>
      </c>
      <c r="C1835" s="142" t="s">
        <v>1612</v>
      </c>
      <c r="D1835" s="378">
        <v>0.71</v>
      </c>
      <c r="E1835" s="249"/>
    </row>
    <row r="1836" spans="1:5" s="250" customFormat="1" ht="13.5">
      <c r="A1836" s="142">
        <v>95270</v>
      </c>
      <c r="B1836" s="142" t="s">
        <v>21012</v>
      </c>
      <c r="C1836" s="142" t="s">
        <v>1611</v>
      </c>
      <c r="D1836" s="378">
        <v>10.75</v>
      </c>
      <c r="E1836" s="249"/>
    </row>
    <row r="1837" spans="1:5" s="250" customFormat="1" ht="13.5">
      <c r="A1837" s="142">
        <v>91693</v>
      </c>
      <c r="B1837" s="142" t="s">
        <v>21098</v>
      </c>
      <c r="C1837" s="142" t="s">
        <v>1612</v>
      </c>
      <c r="D1837" s="378">
        <v>43.96</v>
      </c>
      <c r="E1837" s="249"/>
    </row>
    <row r="1838" spans="1:5" s="250" customFormat="1" ht="13.5">
      <c r="A1838" s="142">
        <v>91692</v>
      </c>
      <c r="B1838" s="142" t="s">
        <v>20992</v>
      </c>
      <c r="C1838" s="142" t="s">
        <v>1611</v>
      </c>
      <c r="D1838" s="378">
        <v>45.32</v>
      </c>
      <c r="E1838" s="249"/>
    </row>
    <row r="1839" spans="1:5" s="250" customFormat="1" ht="13.5">
      <c r="A1839" s="142">
        <v>102929</v>
      </c>
      <c r="B1839" s="142" t="s">
        <v>27113</v>
      </c>
      <c r="C1839" s="142" t="s">
        <v>1612</v>
      </c>
      <c r="D1839" s="378">
        <v>0</v>
      </c>
      <c r="E1839" s="249"/>
    </row>
    <row r="1840" spans="1:5" s="250" customFormat="1" ht="13.5">
      <c r="A1840" s="142">
        <v>102928</v>
      </c>
      <c r="B1840" s="142" t="s">
        <v>27114</v>
      </c>
      <c r="C1840" s="142" t="s">
        <v>1611</v>
      </c>
      <c r="D1840" s="378">
        <v>0</v>
      </c>
      <c r="E1840" s="249"/>
    </row>
    <row r="1841" spans="1:5" s="250" customFormat="1" ht="13.5">
      <c r="A1841" s="142">
        <v>95140</v>
      </c>
      <c r="B1841" s="142" t="s">
        <v>21115</v>
      </c>
      <c r="C1841" s="142" t="s">
        <v>1612</v>
      </c>
      <c r="D1841" s="378">
        <v>0.02</v>
      </c>
      <c r="E1841" s="249"/>
    </row>
    <row r="1842" spans="1:5" s="250" customFormat="1" ht="13.5">
      <c r="A1842" s="142">
        <v>95139</v>
      </c>
      <c r="B1842" s="142" t="s">
        <v>21009</v>
      </c>
      <c r="C1842" s="142" t="s">
        <v>1611</v>
      </c>
      <c r="D1842" s="378">
        <v>0.03</v>
      </c>
      <c r="E1842" s="249"/>
    </row>
    <row r="1843" spans="1:5" s="250" customFormat="1" ht="13.5">
      <c r="A1843" s="142">
        <v>89027</v>
      </c>
      <c r="B1843" s="142" t="s">
        <v>24485</v>
      </c>
      <c r="C1843" s="142" t="s">
        <v>1612</v>
      </c>
      <c r="D1843" s="378">
        <v>5.49</v>
      </c>
      <c r="E1843" s="249"/>
    </row>
    <row r="1844" spans="1:5" s="250" customFormat="1" ht="13.5">
      <c r="A1844" s="142">
        <v>89028</v>
      </c>
      <c r="B1844" s="142" t="s">
        <v>24460</v>
      </c>
      <c r="C1844" s="142" t="s">
        <v>1611</v>
      </c>
      <c r="D1844" s="378">
        <v>207.47</v>
      </c>
      <c r="E1844" s="249"/>
    </row>
    <row r="1845" spans="1:5" s="250" customFormat="1" ht="13.5">
      <c r="A1845" s="142">
        <v>7031</v>
      </c>
      <c r="B1845" s="142" t="s">
        <v>24478</v>
      </c>
      <c r="C1845" s="142" t="s">
        <v>1612</v>
      </c>
      <c r="D1845" s="378">
        <v>6.76</v>
      </c>
      <c r="E1845" s="249"/>
    </row>
    <row r="1846" spans="1:5" s="250" customFormat="1" ht="13.5">
      <c r="A1846" s="142">
        <v>7030</v>
      </c>
      <c r="B1846" s="142" t="s">
        <v>24453</v>
      </c>
      <c r="C1846" s="142" t="s">
        <v>1611</v>
      </c>
      <c r="D1846" s="301">
        <v>308.35000000000002</v>
      </c>
      <c r="E1846" s="249"/>
    </row>
    <row r="1847" spans="1:5" s="250" customFormat="1" ht="13.5">
      <c r="A1847" s="142">
        <v>102947</v>
      </c>
      <c r="B1847" s="142" t="s">
        <v>27115</v>
      </c>
      <c r="C1847" s="142" t="s">
        <v>1612</v>
      </c>
      <c r="D1847" s="301">
        <v>0</v>
      </c>
      <c r="E1847" s="249"/>
    </row>
    <row r="1848" spans="1:5" s="250" customFormat="1" ht="13.5">
      <c r="A1848" s="142">
        <v>102946</v>
      </c>
      <c r="B1848" s="142" t="s">
        <v>27116</v>
      </c>
      <c r="C1848" s="142" t="s">
        <v>1611</v>
      </c>
      <c r="D1848" s="378">
        <v>0</v>
      </c>
      <c r="E1848" s="249"/>
    </row>
    <row r="1849" spans="1:5" s="250" customFormat="1" ht="13.5">
      <c r="A1849" s="142">
        <v>104092</v>
      </c>
      <c r="B1849" s="142" t="s">
        <v>23056</v>
      </c>
      <c r="C1849" s="142" t="s">
        <v>1612</v>
      </c>
      <c r="D1849" s="378">
        <v>0.03</v>
      </c>
      <c r="E1849" s="249"/>
    </row>
    <row r="1850" spans="1:5" s="250" customFormat="1" ht="13.5">
      <c r="A1850" s="142">
        <v>104091</v>
      </c>
      <c r="B1850" s="142" t="s">
        <v>23054</v>
      </c>
      <c r="C1850" s="142" t="s">
        <v>1611</v>
      </c>
      <c r="D1850" s="378">
        <v>0.72</v>
      </c>
      <c r="E1850" s="249"/>
    </row>
    <row r="1851" spans="1:5" s="250" customFormat="1" ht="13.5">
      <c r="A1851" s="142">
        <v>104098</v>
      </c>
      <c r="B1851" s="142" t="s">
        <v>23057</v>
      </c>
      <c r="C1851" s="142" t="s">
        <v>1612</v>
      </c>
      <c r="D1851" s="378">
        <v>0.05</v>
      </c>
      <c r="E1851" s="249"/>
    </row>
    <row r="1852" spans="1:5" s="250" customFormat="1" ht="13.5">
      <c r="A1852" s="142">
        <v>104097</v>
      </c>
      <c r="B1852" s="142" t="s">
        <v>23055</v>
      </c>
      <c r="C1852" s="142" t="s">
        <v>1611</v>
      </c>
      <c r="D1852" s="301">
        <v>1</v>
      </c>
      <c r="E1852" s="249"/>
    </row>
    <row r="1853" spans="1:5" s="250" customFormat="1" ht="13.5">
      <c r="A1853" s="142">
        <v>102905</v>
      </c>
      <c r="B1853" s="142" t="s">
        <v>27117</v>
      </c>
      <c r="C1853" s="142" t="s">
        <v>1612</v>
      </c>
      <c r="D1853" s="378">
        <v>0</v>
      </c>
      <c r="E1853" s="249"/>
    </row>
    <row r="1854" spans="1:5" s="250" customFormat="1" ht="13.5">
      <c r="A1854" s="142">
        <v>102904</v>
      </c>
      <c r="B1854" s="142" t="s">
        <v>27118</v>
      </c>
      <c r="C1854" s="142" t="s">
        <v>1611</v>
      </c>
      <c r="D1854" s="301">
        <v>0</v>
      </c>
      <c r="E1854" s="249"/>
    </row>
    <row r="1855" spans="1:5" s="250" customFormat="1" ht="13.5">
      <c r="A1855" s="142">
        <v>89031</v>
      </c>
      <c r="B1855" s="142" t="s">
        <v>21065</v>
      </c>
      <c r="C1855" s="142" t="s">
        <v>1612</v>
      </c>
      <c r="D1855" s="378">
        <v>94.82</v>
      </c>
      <c r="E1855" s="249"/>
    </row>
    <row r="1856" spans="1:5" s="250" customFormat="1" ht="13.5">
      <c r="A1856" s="142">
        <v>89032</v>
      </c>
      <c r="B1856" s="142" t="s">
        <v>20960</v>
      </c>
      <c r="C1856" s="142" t="s">
        <v>1611</v>
      </c>
      <c r="D1856" s="378">
        <v>230.01</v>
      </c>
      <c r="E1856" s="249"/>
    </row>
    <row r="1857" spans="1:5" s="250" customFormat="1" ht="13.5">
      <c r="A1857" s="142">
        <v>88844</v>
      </c>
      <c r="B1857" s="142" t="s">
        <v>21063</v>
      </c>
      <c r="C1857" s="142" t="s">
        <v>1612</v>
      </c>
      <c r="D1857" s="378">
        <v>97.2</v>
      </c>
      <c r="E1857" s="249"/>
    </row>
    <row r="1858" spans="1:5" s="250" customFormat="1" ht="13.5">
      <c r="A1858" s="142">
        <v>88843</v>
      </c>
      <c r="B1858" s="142" t="s">
        <v>20958</v>
      </c>
      <c r="C1858" s="142" t="s">
        <v>1611</v>
      </c>
      <c r="D1858" s="378">
        <v>253.38</v>
      </c>
      <c r="E1858" s="249"/>
    </row>
    <row r="1859" spans="1:5" s="250" customFormat="1" ht="13.5">
      <c r="A1859" s="142">
        <v>5853</v>
      </c>
      <c r="B1859" s="142" t="s">
        <v>21036</v>
      </c>
      <c r="C1859" s="142" t="s">
        <v>1612</v>
      </c>
      <c r="D1859" s="301">
        <v>109.93</v>
      </c>
      <c r="E1859" s="249"/>
    </row>
    <row r="1860" spans="1:5" s="250" customFormat="1" ht="13.5">
      <c r="A1860" s="142">
        <v>5851</v>
      </c>
      <c r="B1860" s="142" t="s">
        <v>20930</v>
      </c>
      <c r="C1860" s="142" t="s">
        <v>1611</v>
      </c>
      <c r="D1860" s="378">
        <v>299.89999999999998</v>
      </c>
      <c r="E1860" s="249"/>
    </row>
    <row r="1861" spans="1:5" s="250" customFormat="1" ht="13.5">
      <c r="A1861" s="142">
        <v>5849</v>
      </c>
      <c r="B1861" s="142" t="s">
        <v>21035</v>
      </c>
      <c r="C1861" s="142" t="s">
        <v>1612</v>
      </c>
      <c r="D1861" s="378">
        <v>109.53</v>
      </c>
      <c r="E1861" s="249"/>
    </row>
    <row r="1862" spans="1:5" s="250" customFormat="1" ht="13.5">
      <c r="A1862" s="142">
        <v>5847</v>
      </c>
      <c r="B1862" s="142" t="s">
        <v>20929</v>
      </c>
      <c r="C1862" s="142" t="s">
        <v>1611</v>
      </c>
      <c r="D1862" s="378">
        <v>313.39</v>
      </c>
      <c r="E1862" s="249"/>
    </row>
    <row r="1863" spans="1:5" s="250" customFormat="1" ht="13.5">
      <c r="A1863" s="142">
        <v>5857</v>
      </c>
      <c r="B1863" s="142" t="s">
        <v>21037</v>
      </c>
      <c r="C1863" s="142" t="s">
        <v>1612</v>
      </c>
      <c r="D1863" s="378">
        <v>260.3</v>
      </c>
      <c r="E1863" s="249"/>
    </row>
    <row r="1864" spans="1:5" s="250" customFormat="1" ht="13.5">
      <c r="A1864" s="142">
        <v>5855</v>
      </c>
      <c r="B1864" s="142" t="s">
        <v>20931</v>
      </c>
      <c r="C1864" s="142" t="s">
        <v>1611</v>
      </c>
      <c r="D1864" s="378">
        <v>778.61</v>
      </c>
      <c r="E1864" s="249"/>
    </row>
    <row r="1865" spans="1:5" s="250" customFormat="1" ht="13.5">
      <c r="A1865" s="142">
        <v>96021</v>
      </c>
      <c r="B1865" s="142" t="s">
        <v>21123</v>
      </c>
      <c r="C1865" s="142" t="s">
        <v>1612</v>
      </c>
      <c r="D1865" s="378">
        <v>72.3</v>
      </c>
      <c r="E1865" s="249"/>
    </row>
    <row r="1866" spans="1:5" s="250" customFormat="1" ht="13.5">
      <c r="A1866" s="142">
        <v>96020</v>
      </c>
      <c r="B1866" s="142" t="s">
        <v>21017</v>
      </c>
      <c r="C1866" s="142" t="s">
        <v>1611</v>
      </c>
      <c r="D1866" s="378">
        <v>208.18</v>
      </c>
      <c r="E1866" s="249"/>
    </row>
    <row r="1867" spans="1:5" s="250" customFormat="1" ht="13.5">
      <c r="A1867" s="142">
        <v>96014</v>
      </c>
      <c r="B1867" s="142" t="s">
        <v>21122</v>
      </c>
      <c r="C1867" s="142" t="s">
        <v>1612</v>
      </c>
      <c r="D1867" s="378">
        <v>72.569999999999993</v>
      </c>
      <c r="E1867" s="249"/>
    </row>
    <row r="1868" spans="1:5" s="250" customFormat="1" ht="13.5">
      <c r="A1868" s="142">
        <v>96013</v>
      </c>
      <c r="B1868" s="142" t="s">
        <v>21016</v>
      </c>
      <c r="C1868" s="142" t="s">
        <v>1611</v>
      </c>
      <c r="D1868" s="378">
        <v>208.68</v>
      </c>
      <c r="E1868" s="249"/>
    </row>
    <row r="1869" spans="1:5" s="250" customFormat="1" ht="13.5">
      <c r="A1869" s="142">
        <v>96029</v>
      </c>
      <c r="B1869" s="142" t="s">
        <v>21124</v>
      </c>
      <c r="C1869" s="142" t="s">
        <v>1612</v>
      </c>
      <c r="D1869" s="378">
        <v>65.89</v>
      </c>
      <c r="E1869" s="249"/>
    </row>
    <row r="1870" spans="1:5" s="250" customFormat="1" ht="13.5">
      <c r="A1870" s="142">
        <v>96028</v>
      </c>
      <c r="B1870" s="142" t="s">
        <v>21018</v>
      </c>
      <c r="C1870" s="142" t="s">
        <v>1611</v>
      </c>
      <c r="D1870" s="378">
        <v>162.47999999999999</v>
      </c>
      <c r="E1870" s="249"/>
    </row>
    <row r="1871" spans="1:5" s="250" customFormat="1" ht="13.5">
      <c r="A1871" s="142">
        <v>96155</v>
      </c>
      <c r="B1871" s="142" t="s">
        <v>21126</v>
      </c>
      <c r="C1871" s="142" t="s">
        <v>1612</v>
      </c>
      <c r="D1871" s="378">
        <v>66.16</v>
      </c>
      <c r="E1871" s="249"/>
    </row>
    <row r="1872" spans="1:5" s="250" customFormat="1" ht="13.5">
      <c r="A1872" s="142">
        <v>96157</v>
      </c>
      <c r="B1872" s="142" t="s">
        <v>21020</v>
      </c>
      <c r="C1872" s="142" t="s">
        <v>1611</v>
      </c>
      <c r="D1872" s="301">
        <v>162.97999999999999</v>
      </c>
      <c r="E1872" s="249"/>
    </row>
    <row r="1873" spans="1:5" s="250" customFormat="1" ht="13.5">
      <c r="A1873" s="142">
        <v>5845</v>
      </c>
      <c r="B1873" s="142" t="s">
        <v>21034</v>
      </c>
      <c r="C1873" s="142" t="s">
        <v>1612</v>
      </c>
      <c r="D1873" s="378">
        <v>67.86</v>
      </c>
      <c r="E1873" s="249"/>
    </row>
    <row r="1874" spans="1:5" s="250" customFormat="1" ht="13.5">
      <c r="A1874" s="142">
        <v>5843</v>
      </c>
      <c r="B1874" s="142" t="s">
        <v>20928</v>
      </c>
      <c r="C1874" s="142" t="s">
        <v>1611</v>
      </c>
      <c r="D1874" s="301">
        <v>199.88</v>
      </c>
      <c r="E1874" s="249"/>
    </row>
    <row r="1875" spans="1:5" s="250" customFormat="1" ht="13.5">
      <c r="A1875" s="142">
        <v>89036</v>
      </c>
      <c r="B1875" s="142" t="s">
        <v>21066</v>
      </c>
      <c r="C1875" s="142" t="s">
        <v>1612</v>
      </c>
      <c r="D1875" s="378">
        <v>61.42</v>
      </c>
      <c r="E1875" s="249"/>
    </row>
    <row r="1876" spans="1:5" s="250" customFormat="1" ht="13.5">
      <c r="A1876" s="142">
        <v>89035</v>
      </c>
      <c r="B1876" s="142" t="s">
        <v>20961</v>
      </c>
      <c r="C1876" s="142" t="s">
        <v>1611</v>
      </c>
      <c r="D1876" s="378">
        <v>154.15</v>
      </c>
      <c r="E1876" s="249"/>
    </row>
    <row r="1877" spans="1:5" s="250" customFormat="1" ht="13.5">
      <c r="A1877" s="142">
        <v>102911</v>
      </c>
      <c r="B1877" s="142" t="s">
        <v>27119</v>
      </c>
      <c r="C1877" s="142" t="s">
        <v>1612</v>
      </c>
      <c r="D1877" s="378">
        <v>0</v>
      </c>
      <c r="E1877" s="249"/>
    </row>
    <row r="1878" spans="1:5" s="250" customFormat="1" ht="13.5">
      <c r="A1878" s="142">
        <v>102910</v>
      </c>
      <c r="B1878" s="142" t="s">
        <v>27120</v>
      </c>
      <c r="C1878" s="142" t="s">
        <v>1611</v>
      </c>
      <c r="D1878" s="378">
        <v>0</v>
      </c>
      <c r="E1878" s="249"/>
    </row>
    <row r="1879" spans="1:5" s="250" customFormat="1" ht="13.5">
      <c r="A1879" s="142">
        <v>93440</v>
      </c>
      <c r="B1879" s="142" t="s">
        <v>24496</v>
      </c>
      <c r="C1879" s="142" t="s">
        <v>1612</v>
      </c>
      <c r="D1879" s="378">
        <v>177.28</v>
      </c>
      <c r="E1879" s="249"/>
    </row>
    <row r="1880" spans="1:5" s="250" customFormat="1" ht="13.5">
      <c r="A1880" s="142">
        <v>93439</v>
      </c>
      <c r="B1880" s="142" t="s">
        <v>24471</v>
      </c>
      <c r="C1880" s="142" t="s">
        <v>1611</v>
      </c>
      <c r="D1880" s="378">
        <v>316.66000000000003</v>
      </c>
      <c r="E1880" s="249"/>
    </row>
    <row r="1881" spans="1:5" s="250" customFormat="1" ht="13.5">
      <c r="A1881" s="142">
        <v>100648</v>
      </c>
      <c r="B1881" s="142" t="s">
        <v>21130</v>
      </c>
      <c r="C1881" s="142" t="s">
        <v>1612</v>
      </c>
      <c r="D1881" s="378">
        <v>607.33000000000004</v>
      </c>
      <c r="E1881" s="249"/>
    </row>
    <row r="1882" spans="1:5" s="250" customFormat="1" ht="13.5">
      <c r="A1882" s="142">
        <v>100647</v>
      </c>
      <c r="B1882" s="142" t="s">
        <v>21023</v>
      </c>
      <c r="C1882" s="142" t="s">
        <v>1611</v>
      </c>
      <c r="D1882" s="301">
        <v>7471.5</v>
      </c>
      <c r="E1882" s="249"/>
    </row>
    <row r="1883" spans="1:5" s="250" customFormat="1" ht="13.5">
      <c r="A1883" s="142">
        <v>5829</v>
      </c>
      <c r="B1883" s="142" t="s">
        <v>21031</v>
      </c>
      <c r="C1883" s="142" t="s">
        <v>1612</v>
      </c>
      <c r="D1883" s="378">
        <v>207.84</v>
      </c>
      <c r="E1883" s="249"/>
    </row>
    <row r="1884" spans="1:5" s="250" customFormat="1" ht="13.5">
      <c r="A1884" s="142">
        <v>5823</v>
      </c>
      <c r="B1884" s="142" t="s">
        <v>20924</v>
      </c>
      <c r="C1884" s="142" t="s">
        <v>1611</v>
      </c>
      <c r="D1884" s="378">
        <v>266.3</v>
      </c>
      <c r="E1884" s="249"/>
    </row>
    <row r="1885" spans="1:5" s="250" customFormat="1" ht="13.5">
      <c r="A1885" s="142">
        <v>106095</v>
      </c>
      <c r="B1885" s="142" t="s">
        <v>27121</v>
      </c>
      <c r="C1885" s="142" t="s">
        <v>1612</v>
      </c>
      <c r="D1885" s="378">
        <v>117.27</v>
      </c>
      <c r="E1885" s="249"/>
    </row>
    <row r="1886" spans="1:5" s="250" customFormat="1" ht="13.5">
      <c r="A1886" s="142">
        <v>106094</v>
      </c>
      <c r="B1886" s="142" t="s">
        <v>27122</v>
      </c>
      <c r="C1886" s="142" t="s">
        <v>1611</v>
      </c>
      <c r="D1886" s="378">
        <v>358.82</v>
      </c>
      <c r="E1886" s="249"/>
    </row>
    <row r="1887" spans="1:5" s="250" customFormat="1" ht="13.5">
      <c r="A1887" s="142">
        <v>100642</v>
      </c>
      <c r="B1887" s="142" t="s">
        <v>21129</v>
      </c>
      <c r="C1887" s="142" t="s">
        <v>1612</v>
      </c>
      <c r="D1887" s="378">
        <v>312.60000000000002</v>
      </c>
      <c r="E1887" s="249"/>
    </row>
    <row r="1888" spans="1:5" s="250" customFormat="1" ht="13.5">
      <c r="A1888" s="142">
        <v>100641</v>
      </c>
      <c r="B1888" s="142" t="s">
        <v>21022</v>
      </c>
      <c r="C1888" s="142" t="s">
        <v>1611</v>
      </c>
      <c r="D1888" s="378">
        <v>5525.27</v>
      </c>
      <c r="E1888" s="249"/>
    </row>
    <row r="1889" spans="1:5" s="250" customFormat="1" ht="13.5">
      <c r="A1889" s="142">
        <v>93434</v>
      </c>
      <c r="B1889" s="142" t="s">
        <v>24495</v>
      </c>
      <c r="C1889" s="142" t="s">
        <v>1612</v>
      </c>
      <c r="D1889" s="378">
        <v>379.54</v>
      </c>
      <c r="E1889" s="249"/>
    </row>
    <row r="1890" spans="1:5" s="250" customFormat="1" ht="13.5">
      <c r="A1890" s="142">
        <v>93433</v>
      </c>
      <c r="B1890" s="142" t="s">
        <v>24470</v>
      </c>
      <c r="C1890" s="142" t="s">
        <v>1611</v>
      </c>
      <c r="D1890" s="378">
        <v>3064.99</v>
      </c>
      <c r="E1890" s="249"/>
    </row>
    <row r="1891" spans="1:5" s="250" customFormat="1" ht="13.5">
      <c r="A1891" s="142">
        <v>95122</v>
      </c>
      <c r="B1891" s="142" t="s">
        <v>21113</v>
      </c>
      <c r="C1891" s="142" t="s">
        <v>1612</v>
      </c>
      <c r="D1891" s="378">
        <v>263.61</v>
      </c>
      <c r="E1891" s="249"/>
    </row>
    <row r="1892" spans="1:5" s="250" customFormat="1" ht="13.5">
      <c r="A1892" s="142">
        <v>95121</v>
      </c>
      <c r="B1892" s="142" t="s">
        <v>21006</v>
      </c>
      <c r="C1892" s="142" t="s">
        <v>1611</v>
      </c>
      <c r="D1892" s="301">
        <v>407.06</v>
      </c>
      <c r="E1892" s="249"/>
    </row>
    <row r="1893" spans="1:5" s="250" customFormat="1" ht="13.5">
      <c r="A1893" s="142">
        <v>103662</v>
      </c>
      <c r="B1893" s="142" t="s">
        <v>27123</v>
      </c>
      <c r="C1893" s="142" t="s">
        <v>1612</v>
      </c>
      <c r="D1893" s="378">
        <v>0</v>
      </c>
      <c r="E1893" s="249"/>
    </row>
    <row r="1894" spans="1:5" s="250" customFormat="1" ht="13.5">
      <c r="A1894" s="142">
        <v>103661</v>
      </c>
      <c r="B1894" s="142" t="s">
        <v>27124</v>
      </c>
      <c r="C1894" s="142" t="s">
        <v>1611</v>
      </c>
      <c r="D1894" s="378">
        <v>0</v>
      </c>
      <c r="E1894" s="249"/>
    </row>
    <row r="1895" spans="1:5" s="250" customFormat="1" ht="13.5">
      <c r="A1895" s="142">
        <v>5841</v>
      </c>
      <c r="B1895" s="142" t="s">
        <v>21033</v>
      </c>
      <c r="C1895" s="142" t="s">
        <v>1612</v>
      </c>
      <c r="D1895" s="378">
        <v>4.97</v>
      </c>
      <c r="E1895" s="249"/>
    </row>
    <row r="1896" spans="1:5" s="250" customFormat="1" ht="13.5">
      <c r="A1896" s="142">
        <v>5839</v>
      </c>
      <c r="B1896" s="142" t="s">
        <v>20927</v>
      </c>
      <c r="C1896" s="142" t="s">
        <v>1611</v>
      </c>
      <c r="D1896" s="378">
        <v>9.89</v>
      </c>
      <c r="E1896" s="249"/>
    </row>
    <row r="1897" spans="1:5" s="250" customFormat="1" ht="13.5">
      <c r="A1897" s="142">
        <v>90587</v>
      </c>
      <c r="B1897" s="142" t="s">
        <v>21075</v>
      </c>
      <c r="C1897" s="142" t="s">
        <v>1612</v>
      </c>
      <c r="D1897" s="378">
        <v>0.59</v>
      </c>
      <c r="E1897" s="249"/>
    </row>
    <row r="1898" spans="1:5" s="250" customFormat="1" ht="13.5">
      <c r="A1898" s="142">
        <v>90586</v>
      </c>
      <c r="B1898" s="142" t="s">
        <v>20970</v>
      </c>
      <c r="C1898" s="142" t="s">
        <v>1611</v>
      </c>
      <c r="D1898" s="378">
        <v>1.45</v>
      </c>
      <c r="E1898" s="249"/>
    </row>
    <row r="1899" spans="1:5" s="250" customFormat="1" ht="13.5">
      <c r="A1899" s="142">
        <v>106392</v>
      </c>
      <c r="B1899" s="142" t="s">
        <v>27125</v>
      </c>
      <c r="C1899" s="142" t="s">
        <v>1612</v>
      </c>
      <c r="D1899" s="378">
        <v>137.46</v>
      </c>
      <c r="E1899" s="249"/>
    </row>
    <row r="1900" spans="1:5" s="250" customFormat="1" ht="13.5">
      <c r="A1900" s="142">
        <v>106389</v>
      </c>
      <c r="B1900" s="142" t="s">
        <v>27126</v>
      </c>
      <c r="C1900" s="142" t="s">
        <v>1611</v>
      </c>
      <c r="D1900" s="378">
        <v>361.14</v>
      </c>
      <c r="E1900" s="249"/>
    </row>
    <row r="1901" spans="1:5" s="250" customFormat="1" ht="13.5">
      <c r="A1901" s="142">
        <v>106391</v>
      </c>
      <c r="B1901" s="142" t="s">
        <v>27127</v>
      </c>
      <c r="C1901" s="142" t="s">
        <v>1612</v>
      </c>
      <c r="D1901" s="378">
        <v>270.35000000000002</v>
      </c>
      <c r="E1901" s="249"/>
    </row>
    <row r="1902" spans="1:5" s="250" customFormat="1" ht="13.5">
      <c r="A1902" s="142">
        <v>106388</v>
      </c>
      <c r="B1902" s="142" t="s">
        <v>27128</v>
      </c>
      <c r="C1902" s="142" t="s">
        <v>1611</v>
      </c>
      <c r="D1902" s="378">
        <v>675.4</v>
      </c>
      <c r="E1902" s="249"/>
    </row>
    <row r="1903" spans="1:5" s="250" customFormat="1" ht="13.5">
      <c r="A1903" s="142">
        <v>5837</v>
      </c>
      <c r="B1903" s="142" t="s">
        <v>21032</v>
      </c>
      <c r="C1903" s="142" t="s">
        <v>1612</v>
      </c>
      <c r="D1903" s="378">
        <v>158.16</v>
      </c>
      <c r="E1903" s="249"/>
    </row>
    <row r="1904" spans="1:5" s="250" customFormat="1" ht="13.5">
      <c r="A1904" s="142">
        <v>5835</v>
      </c>
      <c r="B1904" s="142" t="s">
        <v>20926</v>
      </c>
      <c r="C1904" s="142" t="s">
        <v>1611</v>
      </c>
      <c r="D1904" s="378">
        <v>401.55</v>
      </c>
      <c r="E1904" s="249"/>
    </row>
    <row r="1905" spans="1:5" s="250" customFormat="1" ht="13.5">
      <c r="A1905" s="142">
        <v>89257</v>
      </c>
      <c r="B1905" s="142" t="s">
        <v>20965</v>
      </c>
      <c r="C1905" s="142" t="s">
        <v>1611</v>
      </c>
      <c r="D1905" s="378">
        <v>349.83</v>
      </c>
      <c r="E1905" s="249"/>
    </row>
    <row r="1906" spans="1:5" s="250" customFormat="1" ht="13.5">
      <c r="A1906" s="142">
        <v>89258</v>
      </c>
      <c r="B1906" s="142" t="s">
        <v>21071</v>
      </c>
      <c r="C1906" s="142" t="s">
        <v>1612</v>
      </c>
      <c r="D1906" s="378">
        <v>136.76</v>
      </c>
      <c r="E1906" s="249"/>
    </row>
    <row r="1907" spans="1:5" s="250" customFormat="1" ht="13.5">
      <c r="A1907" s="142">
        <v>106393</v>
      </c>
      <c r="B1907" s="142" t="s">
        <v>27129</v>
      </c>
      <c r="C1907" s="142" t="s">
        <v>1612</v>
      </c>
      <c r="D1907" s="378">
        <v>155.69999999999999</v>
      </c>
      <c r="E1907" s="249"/>
    </row>
    <row r="1908" spans="1:5" s="250" customFormat="1" ht="13.5">
      <c r="A1908" s="142">
        <v>106390</v>
      </c>
      <c r="B1908" s="142" t="s">
        <v>27130</v>
      </c>
      <c r="C1908" s="142" t="s">
        <v>1611</v>
      </c>
      <c r="D1908" s="378">
        <v>383.03</v>
      </c>
      <c r="E1908" s="249"/>
    </row>
    <row r="1909" spans="1:5" s="250" customFormat="1" ht="13.5">
      <c r="A1909" s="142">
        <v>97621</v>
      </c>
      <c r="B1909" s="142" t="s">
        <v>25563</v>
      </c>
      <c r="C1909" s="142" t="s">
        <v>7</v>
      </c>
      <c r="D1909" s="378">
        <v>156.86000000000001</v>
      </c>
      <c r="E1909" s="249"/>
    </row>
    <row r="1910" spans="1:5" s="250" customFormat="1" ht="13.5">
      <c r="A1910" s="142">
        <v>97622</v>
      </c>
      <c r="B1910" s="142" t="s">
        <v>25564</v>
      </c>
      <c r="C1910" s="142" t="s">
        <v>7</v>
      </c>
      <c r="D1910" s="378">
        <v>76.45</v>
      </c>
      <c r="E1910" s="249"/>
    </row>
    <row r="1911" spans="1:5" s="250" customFormat="1" ht="13.5">
      <c r="A1911" s="142">
        <v>97623</v>
      </c>
      <c r="B1911" s="142" t="s">
        <v>25565</v>
      </c>
      <c r="C1911" s="142" t="s">
        <v>7</v>
      </c>
      <c r="D1911" s="378">
        <v>234.19</v>
      </c>
      <c r="E1911" s="249"/>
    </row>
    <row r="1912" spans="1:5" s="250" customFormat="1" ht="13.5">
      <c r="A1912" s="142">
        <v>97624</v>
      </c>
      <c r="B1912" s="142" t="s">
        <v>25566</v>
      </c>
      <c r="C1912" s="142" t="s">
        <v>7</v>
      </c>
      <c r="D1912" s="378">
        <v>143.74</v>
      </c>
      <c r="E1912" s="249"/>
    </row>
    <row r="1913" spans="1:5" s="250" customFormat="1" ht="13.5">
      <c r="A1913" s="142">
        <v>97625</v>
      </c>
      <c r="B1913" s="142" t="s">
        <v>25567</v>
      </c>
      <c r="C1913" s="142" t="s">
        <v>7</v>
      </c>
      <c r="D1913" s="378">
        <v>58.6</v>
      </c>
      <c r="E1913" s="249"/>
    </row>
    <row r="1914" spans="1:5" s="250" customFormat="1" ht="13.5">
      <c r="A1914" s="142">
        <v>104791</v>
      </c>
      <c r="B1914" s="142" t="s">
        <v>25609</v>
      </c>
      <c r="C1914" s="142" t="s">
        <v>4</v>
      </c>
      <c r="D1914" s="378">
        <v>8.11</v>
      </c>
      <c r="E1914" s="249"/>
    </row>
    <row r="1915" spans="1:5" s="250" customFormat="1" ht="13.5">
      <c r="A1915" s="142">
        <v>97631</v>
      </c>
      <c r="B1915" s="142" t="s">
        <v>25572</v>
      </c>
      <c r="C1915" s="142" t="s">
        <v>4</v>
      </c>
      <c r="D1915" s="378">
        <v>15.38</v>
      </c>
      <c r="E1915" s="249"/>
    </row>
    <row r="1916" spans="1:5" s="250" customFormat="1" ht="13.5">
      <c r="A1916" s="142">
        <v>97630</v>
      </c>
      <c r="B1916" s="142" t="s">
        <v>27131</v>
      </c>
      <c r="C1916" s="142" t="s">
        <v>7</v>
      </c>
      <c r="D1916" s="378">
        <v>0</v>
      </c>
      <c r="E1916" s="249"/>
    </row>
    <row r="1917" spans="1:5" s="250" customFormat="1" ht="13.5">
      <c r="A1917" s="142">
        <v>104796</v>
      </c>
      <c r="B1917" s="142" t="s">
        <v>25614</v>
      </c>
      <c r="C1917" s="142" t="s">
        <v>1</v>
      </c>
      <c r="D1917" s="378">
        <v>17.38</v>
      </c>
      <c r="E1917" s="249"/>
    </row>
    <row r="1918" spans="1:5" s="250" customFormat="1" ht="13.5">
      <c r="A1918" s="142">
        <v>97628</v>
      </c>
      <c r="B1918" s="142" t="s">
        <v>25570</v>
      </c>
      <c r="C1918" s="142" t="s">
        <v>7</v>
      </c>
      <c r="D1918" s="378">
        <v>357.83</v>
      </c>
      <c r="E1918" s="249"/>
    </row>
    <row r="1919" spans="1:5" s="250" customFormat="1" ht="13.5">
      <c r="A1919" s="142">
        <v>97629</v>
      </c>
      <c r="B1919" s="142" t="s">
        <v>25571</v>
      </c>
      <c r="C1919" s="142" t="s">
        <v>7</v>
      </c>
      <c r="D1919" s="378">
        <v>113.13</v>
      </c>
      <c r="E1919" s="249"/>
    </row>
    <row r="1920" spans="1:5" s="250" customFormat="1" ht="13.5">
      <c r="A1920" s="142">
        <v>97626</v>
      </c>
      <c r="B1920" s="142" t="s">
        <v>25568</v>
      </c>
      <c r="C1920" s="142" t="s">
        <v>7</v>
      </c>
      <c r="D1920" s="301">
        <v>768.32</v>
      </c>
      <c r="E1920" s="249"/>
    </row>
    <row r="1921" spans="1:5" s="250" customFormat="1" ht="13.5">
      <c r="A1921" s="142">
        <v>97627</v>
      </c>
      <c r="B1921" s="142" t="s">
        <v>25569</v>
      </c>
      <c r="C1921" s="142" t="s">
        <v>7</v>
      </c>
      <c r="D1921" s="301">
        <v>242.92</v>
      </c>
      <c r="E1921" s="249"/>
    </row>
    <row r="1922" spans="1:5" s="250" customFormat="1" ht="13.5">
      <c r="A1922" s="142">
        <v>104789</v>
      </c>
      <c r="B1922" s="142" t="s">
        <v>25607</v>
      </c>
      <c r="C1922" s="142" t="s">
        <v>7</v>
      </c>
      <c r="D1922" s="378">
        <v>269.05</v>
      </c>
      <c r="E1922" s="249"/>
    </row>
    <row r="1923" spans="1:5" s="250" customFormat="1" ht="13.5">
      <c r="A1923" s="142">
        <v>104790</v>
      </c>
      <c r="B1923" s="142" t="s">
        <v>25608</v>
      </c>
      <c r="C1923" s="142" t="s">
        <v>7</v>
      </c>
      <c r="D1923" s="378">
        <v>129.53</v>
      </c>
      <c r="E1923" s="249"/>
    </row>
    <row r="1924" spans="1:5" s="250" customFormat="1" ht="13.5">
      <c r="A1924" s="142">
        <v>97633</v>
      </c>
      <c r="B1924" s="142" t="s">
        <v>25574</v>
      </c>
      <c r="C1924" s="142" t="s">
        <v>4</v>
      </c>
      <c r="D1924" s="378">
        <v>30.73</v>
      </c>
      <c r="E1924" s="249"/>
    </row>
    <row r="1925" spans="1:5" s="250" customFormat="1" ht="13.5">
      <c r="A1925" s="142">
        <v>97634</v>
      </c>
      <c r="B1925" s="142" t="s">
        <v>25575</v>
      </c>
      <c r="C1925" s="142" t="s">
        <v>4</v>
      </c>
      <c r="D1925" s="378">
        <v>9.11</v>
      </c>
      <c r="E1925" s="249"/>
    </row>
    <row r="1926" spans="1:5" s="250" customFormat="1" ht="13.5">
      <c r="A1926" s="142">
        <v>97632</v>
      </c>
      <c r="B1926" s="142" t="s">
        <v>25573</v>
      </c>
      <c r="C1926" s="142" t="s">
        <v>1</v>
      </c>
      <c r="D1926" s="378">
        <v>3.52</v>
      </c>
      <c r="E1926" s="249"/>
    </row>
    <row r="1927" spans="1:5" s="250" customFormat="1" ht="13.5">
      <c r="A1927" s="142">
        <v>97636</v>
      </c>
      <c r="B1927" s="142" t="s">
        <v>25577</v>
      </c>
      <c r="C1927" s="142" t="s">
        <v>4</v>
      </c>
      <c r="D1927" s="378">
        <v>26.25</v>
      </c>
      <c r="E1927" s="249"/>
    </row>
    <row r="1928" spans="1:5" s="250" customFormat="1" ht="13.5">
      <c r="A1928" s="142">
        <v>104797</v>
      </c>
      <c r="B1928" s="142" t="s">
        <v>25615</v>
      </c>
      <c r="C1928" s="142" t="s">
        <v>1</v>
      </c>
      <c r="D1928" s="378">
        <v>21.75</v>
      </c>
      <c r="E1928" s="249"/>
    </row>
    <row r="1929" spans="1:5" s="250" customFormat="1" ht="13.5">
      <c r="A1929" s="142">
        <v>104803</v>
      </c>
      <c r="B1929" s="142" t="s">
        <v>25621</v>
      </c>
      <c r="C1929" s="142" t="s">
        <v>1</v>
      </c>
      <c r="D1929" s="378">
        <v>6.32</v>
      </c>
      <c r="E1929" s="249"/>
    </row>
    <row r="1930" spans="1:5" s="250" customFormat="1" ht="13.5">
      <c r="A1930" s="142">
        <v>97664</v>
      </c>
      <c r="B1930" s="142" t="s">
        <v>25604</v>
      </c>
      <c r="C1930" s="142" t="s">
        <v>2</v>
      </c>
      <c r="D1930" s="378">
        <v>2.08</v>
      </c>
      <c r="E1930" s="249"/>
    </row>
    <row r="1931" spans="1:5" s="250" customFormat="1" ht="13.5">
      <c r="A1931" s="142">
        <v>104801</v>
      </c>
      <c r="B1931" s="142" t="s">
        <v>25619</v>
      </c>
      <c r="C1931" s="142" t="s">
        <v>4</v>
      </c>
      <c r="D1931" s="378">
        <v>20.239999999999998</v>
      </c>
      <c r="E1931" s="249"/>
    </row>
    <row r="1932" spans="1:5" s="250" customFormat="1" ht="13.5">
      <c r="A1932" s="142">
        <v>97661</v>
      </c>
      <c r="B1932" s="142" t="s">
        <v>25601</v>
      </c>
      <c r="C1932" s="142" t="s">
        <v>1</v>
      </c>
      <c r="D1932" s="301">
        <v>1.01</v>
      </c>
      <c r="E1932" s="249"/>
    </row>
    <row r="1933" spans="1:5" s="250" customFormat="1" ht="13.5">
      <c r="A1933" s="142">
        <v>104794</v>
      </c>
      <c r="B1933" s="142" t="s">
        <v>25612</v>
      </c>
      <c r="C1933" s="142" t="s">
        <v>1</v>
      </c>
      <c r="D1933" s="301">
        <v>1.38</v>
      </c>
      <c r="E1933" s="249"/>
    </row>
    <row r="1934" spans="1:5" s="250" customFormat="1" ht="13.5">
      <c r="A1934" s="142">
        <v>104795</v>
      </c>
      <c r="B1934" s="142" t="s">
        <v>25613</v>
      </c>
      <c r="C1934" s="142" t="s">
        <v>1</v>
      </c>
      <c r="D1934" s="301">
        <v>1.94</v>
      </c>
      <c r="E1934" s="249"/>
    </row>
    <row r="1935" spans="1:5" s="250" customFormat="1" ht="13.5">
      <c r="A1935" s="142">
        <v>104792</v>
      </c>
      <c r="B1935" s="142" t="s">
        <v>25610</v>
      </c>
      <c r="C1935" s="142" t="s">
        <v>1</v>
      </c>
      <c r="D1935" s="378">
        <v>0.56000000000000005</v>
      </c>
      <c r="E1935" s="249"/>
    </row>
    <row r="1936" spans="1:5" s="250" customFormat="1" ht="13.5">
      <c r="A1936" s="142">
        <v>104793</v>
      </c>
      <c r="B1936" s="142" t="s">
        <v>25611</v>
      </c>
      <c r="C1936" s="142" t="s">
        <v>1</v>
      </c>
      <c r="D1936" s="378">
        <v>0.77</v>
      </c>
      <c r="E1936" s="249"/>
    </row>
    <row r="1937" spans="1:5" s="250" customFormat="1" ht="13.5">
      <c r="A1937" s="142">
        <v>104800</v>
      </c>
      <c r="B1937" s="142" t="s">
        <v>25618</v>
      </c>
      <c r="C1937" s="142" t="s">
        <v>1</v>
      </c>
      <c r="D1937" s="378">
        <v>12.5</v>
      </c>
      <c r="E1937" s="249"/>
    </row>
    <row r="1938" spans="1:5" s="250" customFormat="1" ht="13.5">
      <c r="A1938" s="142">
        <v>97638</v>
      </c>
      <c r="B1938" s="142" t="s">
        <v>25579</v>
      </c>
      <c r="C1938" s="142" t="s">
        <v>4</v>
      </c>
      <c r="D1938" s="378">
        <v>11.73</v>
      </c>
      <c r="E1938" s="249"/>
    </row>
    <row r="1939" spans="1:5" s="250" customFormat="1" ht="13.5">
      <c r="A1939" s="142">
        <v>97641</v>
      </c>
      <c r="B1939" s="142" t="s">
        <v>25582</v>
      </c>
      <c r="C1939" s="142" t="s">
        <v>4</v>
      </c>
      <c r="D1939" s="378">
        <v>3.73</v>
      </c>
      <c r="E1939" s="249"/>
    </row>
    <row r="1940" spans="1:5" s="250" customFormat="1" ht="13.5">
      <c r="A1940" s="142">
        <v>97640</v>
      </c>
      <c r="B1940" s="142" t="s">
        <v>25581</v>
      </c>
      <c r="C1940" s="142" t="s">
        <v>4</v>
      </c>
      <c r="D1940" s="301">
        <v>2.74</v>
      </c>
      <c r="E1940" s="249"/>
    </row>
    <row r="1941" spans="1:5" s="250" customFormat="1" ht="13.5">
      <c r="A1941" s="142">
        <v>97660</v>
      </c>
      <c r="B1941" s="142" t="s">
        <v>25600</v>
      </c>
      <c r="C1941" s="142" t="s">
        <v>2</v>
      </c>
      <c r="D1941" s="301">
        <v>0.95</v>
      </c>
      <c r="E1941" s="249"/>
    </row>
    <row r="1942" spans="1:5" s="250" customFormat="1" ht="13.5">
      <c r="A1942" s="142">
        <v>97645</v>
      </c>
      <c r="B1942" s="142" t="s">
        <v>25586</v>
      </c>
      <c r="C1942" s="142" t="s">
        <v>4</v>
      </c>
      <c r="D1942" s="301">
        <v>33.17</v>
      </c>
      <c r="E1942" s="249"/>
    </row>
    <row r="1943" spans="1:5" s="250" customFormat="1" ht="13.5">
      <c r="A1943" s="142">
        <v>97663</v>
      </c>
      <c r="B1943" s="142" t="s">
        <v>25603</v>
      </c>
      <c r="C1943" s="142" t="s">
        <v>2</v>
      </c>
      <c r="D1943" s="301">
        <v>16.670000000000002</v>
      </c>
      <c r="E1943" s="249"/>
    </row>
    <row r="1944" spans="1:5" s="250" customFormat="1" ht="13.5">
      <c r="A1944" s="142">
        <v>97665</v>
      </c>
      <c r="B1944" s="142" t="s">
        <v>25605</v>
      </c>
      <c r="C1944" s="142" t="s">
        <v>2</v>
      </c>
      <c r="D1944" s="301">
        <v>2.58</v>
      </c>
      <c r="E1944" s="249"/>
    </row>
    <row r="1945" spans="1:5" s="250" customFormat="1" ht="13.5">
      <c r="A1945" s="142">
        <v>97666</v>
      </c>
      <c r="B1945" s="142" t="s">
        <v>25606</v>
      </c>
      <c r="C1945" s="142" t="s">
        <v>2</v>
      </c>
      <c r="D1945" s="301">
        <v>12.16</v>
      </c>
      <c r="E1945" s="249"/>
    </row>
    <row r="1946" spans="1:5" s="250" customFormat="1" ht="13.5">
      <c r="A1946" s="142">
        <v>97635</v>
      </c>
      <c r="B1946" s="142" t="s">
        <v>25576</v>
      </c>
      <c r="C1946" s="142" t="s">
        <v>4</v>
      </c>
      <c r="D1946" s="301">
        <v>21.72</v>
      </c>
      <c r="E1946" s="249"/>
    </row>
    <row r="1947" spans="1:5" s="250" customFormat="1" ht="13.5">
      <c r="A1947" s="142">
        <v>97643</v>
      </c>
      <c r="B1947" s="142" t="s">
        <v>25584</v>
      </c>
      <c r="C1947" s="142" t="s">
        <v>4</v>
      </c>
      <c r="D1947" s="301">
        <v>34.61</v>
      </c>
      <c r="E1947" s="249"/>
    </row>
    <row r="1948" spans="1:5" s="250" customFormat="1" ht="13.5">
      <c r="A1948" s="142">
        <v>104799</v>
      </c>
      <c r="B1948" s="142" t="s">
        <v>25617</v>
      </c>
      <c r="C1948" s="142" t="s">
        <v>4</v>
      </c>
      <c r="D1948" s="301">
        <v>15.11</v>
      </c>
      <c r="E1948" s="249"/>
    </row>
    <row r="1949" spans="1:5" s="250" customFormat="1" ht="13.5">
      <c r="A1949" s="142">
        <v>97639</v>
      </c>
      <c r="B1949" s="142" t="s">
        <v>25580</v>
      </c>
      <c r="C1949" s="142" t="s">
        <v>4</v>
      </c>
      <c r="D1949" s="301">
        <v>27.73</v>
      </c>
      <c r="E1949" s="249"/>
    </row>
    <row r="1950" spans="1:5" s="250" customFormat="1" ht="13.5">
      <c r="A1950" s="142">
        <v>97644</v>
      </c>
      <c r="B1950" s="142" t="s">
        <v>25585</v>
      </c>
      <c r="C1950" s="142" t="s">
        <v>4</v>
      </c>
      <c r="D1950" s="301">
        <v>12.84</v>
      </c>
      <c r="E1950" s="249"/>
    </row>
    <row r="1951" spans="1:5" s="250" customFormat="1" ht="13.5">
      <c r="A1951" s="142">
        <v>97648</v>
      </c>
      <c r="B1951" s="142" t="s">
        <v>25588</v>
      </c>
      <c r="C1951" s="142" t="s">
        <v>4</v>
      </c>
      <c r="D1951" s="301">
        <v>2.8</v>
      </c>
      <c r="E1951" s="249"/>
    </row>
    <row r="1952" spans="1:5" s="250" customFormat="1" ht="13.5">
      <c r="A1952" s="142">
        <v>104798</v>
      </c>
      <c r="B1952" s="142" t="s">
        <v>25616</v>
      </c>
      <c r="C1952" s="142" t="s">
        <v>2</v>
      </c>
      <c r="D1952" s="301">
        <v>19.25</v>
      </c>
      <c r="E1952" s="249"/>
    </row>
    <row r="1953" spans="1:5" s="250" customFormat="1" ht="13.5">
      <c r="A1953" s="142">
        <v>97637</v>
      </c>
      <c r="B1953" s="142" t="s">
        <v>25578</v>
      </c>
      <c r="C1953" s="142" t="s">
        <v>4</v>
      </c>
      <c r="D1953" s="301">
        <v>4.03</v>
      </c>
      <c r="E1953" s="249"/>
    </row>
    <row r="1954" spans="1:5" s="250" customFormat="1" ht="13.5">
      <c r="A1954" s="142">
        <v>104802</v>
      </c>
      <c r="B1954" s="142" t="s">
        <v>25620</v>
      </c>
      <c r="C1954" s="142" t="s">
        <v>4</v>
      </c>
      <c r="D1954" s="301">
        <v>13.47</v>
      </c>
      <c r="E1954" s="249"/>
    </row>
    <row r="1955" spans="1:5" s="250" customFormat="1" ht="13.5">
      <c r="A1955" s="142">
        <v>97647</v>
      </c>
      <c r="B1955" s="142" t="s">
        <v>25587</v>
      </c>
      <c r="C1955" s="142" t="s">
        <v>4</v>
      </c>
      <c r="D1955" s="301">
        <v>4.87</v>
      </c>
      <c r="E1955" s="249"/>
    </row>
    <row r="1956" spans="1:5" s="250" customFormat="1" ht="13.5">
      <c r="A1956" s="142">
        <v>97649</v>
      </c>
      <c r="B1956" s="142" t="s">
        <v>25589</v>
      </c>
      <c r="C1956" s="142" t="s">
        <v>4</v>
      </c>
      <c r="D1956" s="301">
        <v>6</v>
      </c>
      <c r="E1956" s="249"/>
    </row>
    <row r="1957" spans="1:5" s="250" customFormat="1" ht="13.5">
      <c r="A1957" s="142">
        <v>97652</v>
      </c>
      <c r="B1957" s="142" t="s">
        <v>25592</v>
      </c>
      <c r="C1957" s="142" t="s">
        <v>2</v>
      </c>
      <c r="D1957" s="301">
        <v>259.19</v>
      </c>
      <c r="E1957" s="249"/>
    </row>
    <row r="1958" spans="1:5" s="250" customFormat="1" ht="13.5">
      <c r="A1958" s="142">
        <v>97654</v>
      </c>
      <c r="B1958" s="142" t="s">
        <v>25594</v>
      </c>
      <c r="C1958" s="142" t="s">
        <v>2</v>
      </c>
      <c r="D1958" s="301">
        <v>213.29</v>
      </c>
      <c r="E1958" s="249"/>
    </row>
    <row r="1959" spans="1:5" s="250" customFormat="1" ht="13.5">
      <c r="A1959" s="142">
        <v>97651</v>
      </c>
      <c r="B1959" s="142" t="s">
        <v>25591</v>
      </c>
      <c r="C1959" s="142" t="s">
        <v>2</v>
      </c>
      <c r="D1959" s="301">
        <v>114.34</v>
      </c>
      <c r="E1959" s="249"/>
    </row>
    <row r="1960" spans="1:5" s="250" customFormat="1" ht="13.5">
      <c r="A1960" s="142">
        <v>97653</v>
      </c>
      <c r="B1960" s="142" t="s">
        <v>25593</v>
      </c>
      <c r="C1960" s="142" t="s">
        <v>2</v>
      </c>
      <c r="D1960" s="301">
        <v>165.88</v>
      </c>
      <c r="E1960" s="249"/>
    </row>
    <row r="1961" spans="1:5" s="250" customFormat="1" ht="13.5">
      <c r="A1961" s="142">
        <v>97657</v>
      </c>
      <c r="B1961" s="142" t="s">
        <v>25597</v>
      </c>
      <c r="C1961" s="142" t="s">
        <v>2</v>
      </c>
      <c r="D1961" s="301">
        <v>815.26</v>
      </c>
      <c r="E1961" s="249"/>
    </row>
    <row r="1962" spans="1:5" s="250" customFormat="1" ht="13.5">
      <c r="A1962" s="142">
        <v>97659</v>
      </c>
      <c r="B1962" s="142" t="s">
        <v>25599</v>
      </c>
      <c r="C1962" s="142" t="s">
        <v>2</v>
      </c>
      <c r="D1962" s="301">
        <v>369.13</v>
      </c>
      <c r="E1962" s="249"/>
    </row>
    <row r="1963" spans="1:5" s="250" customFormat="1" ht="13.5">
      <c r="A1963" s="142">
        <v>97656</v>
      </c>
      <c r="B1963" s="142" t="s">
        <v>25596</v>
      </c>
      <c r="C1963" s="142" t="s">
        <v>2</v>
      </c>
      <c r="D1963" s="301">
        <v>411.31</v>
      </c>
      <c r="E1963" s="249"/>
    </row>
    <row r="1964" spans="1:5" s="250" customFormat="1" ht="13.5">
      <c r="A1964" s="142">
        <v>97658</v>
      </c>
      <c r="B1964" s="142" t="s">
        <v>25598</v>
      </c>
      <c r="C1964" s="142" t="s">
        <v>2</v>
      </c>
      <c r="D1964" s="301">
        <v>261.67</v>
      </c>
      <c r="E1964" s="249"/>
    </row>
    <row r="1965" spans="1:5" s="250" customFormat="1" ht="13.5">
      <c r="A1965" s="142">
        <v>97650</v>
      </c>
      <c r="B1965" s="142" t="s">
        <v>25590</v>
      </c>
      <c r="C1965" s="142" t="s">
        <v>4</v>
      </c>
      <c r="D1965" s="301">
        <v>10.49</v>
      </c>
      <c r="E1965" s="249"/>
    </row>
    <row r="1966" spans="1:5" s="250" customFormat="1" ht="13.5">
      <c r="A1966" s="142">
        <v>97642</v>
      </c>
      <c r="B1966" s="142" t="s">
        <v>25583</v>
      </c>
      <c r="C1966" s="142" t="s">
        <v>4</v>
      </c>
      <c r="D1966" s="301">
        <v>3.92</v>
      </c>
      <c r="E1966" s="249"/>
    </row>
    <row r="1967" spans="1:5" s="250" customFormat="1" ht="13.5">
      <c r="A1967" s="142">
        <v>97655</v>
      </c>
      <c r="B1967" s="142" t="s">
        <v>25595</v>
      </c>
      <c r="C1967" s="142" t="s">
        <v>4</v>
      </c>
      <c r="D1967" s="301">
        <v>44.35</v>
      </c>
      <c r="E1967" s="249"/>
    </row>
    <row r="1968" spans="1:5" s="250" customFormat="1" ht="13.5">
      <c r="A1968" s="142">
        <v>97662</v>
      </c>
      <c r="B1968" s="142" t="s">
        <v>25602</v>
      </c>
      <c r="C1968" s="142" t="s">
        <v>1</v>
      </c>
      <c r="D1968" s="301">
        <v>0.67</v>
      </c>
      <c r="E1968" s="249"/>
    </row>
    <row r="1969" spans="1:5" s="250" customFormat="1" ht="13.5">
      <c r="A1969" s="142">
        <v>97646</v>
      </c>
      <c r="B1969" s="142" t="s">
        <v>27132</v>
      </c>
      <c r="C1969" s="142" t="s">
        <v>4</v>
      </c>
      <c r="D1969" s="301">
        <v>0</v>
      </c>
      <c r="E1969" s="249"/>
    </row>
    <row r="1970" spans="1:5" s="250" customFormat="1" ht="13.5">
      <c r="A1970" s="142">
        <v>92712</v>
      </c>
      <c r="B1970" s="142" t="s">
        <v>24565</v>
      </c>
      <c r="C1970" s="142" t="s">
        <v>5</v>
      </c>
      <c r="D1970" s="301">
        <v>0.23</v>
      </c>
      <c r="E1970" s="249"/>
    </row>
    <row r="1971" spans="1:5" s="250" customFormat="1" ht="13.5">
      <c r="A1971" s="142">
        <v>92713</v>
      </c>
      <c r="B1971" s="142" t="s">
        <v>24566</v>
      </c>
      <c r="C1971" s="142" t="s">
        <v>5</v>
      </c>
      <c r="D1971" s="301">
        <v>0.05</v>
      </c>
      <c r="E1971" s="249"/>
    </row>
    <row r="1972" spans="1:5" s="250" customFormat="1" ht="13.5">
      <c r="A1972" s="142">
        <v>92714</v>
      </c>
      <c r="B1972" s="142" t="s">
        <v>24567</v>
      </c>
      <c r="C1972" s="142" t="s">
        <v>5</v>
      </c>
      <c r="D1972" s="378">
        <v>0.28999999999999998</v>
      </c>
      <c r="E1972" s="249"/>
    </row>
    <row r="1973" spans="1:5" s="250" customFormat="1" ht="13.5">
      <c r="A1973" s="142">
        <v>92715</v>
      </c>
      <c r="B1973" s="142" t="s">
        <v>24568</v>
      </c>
      <c r="C1973" s="142" t="s">
        <v>5</v>
      </c>
      <c r="D1973" s="378">
        <v>110.09</v>
      </c>
      <c r="E1973" s="249"/>
    </row>
    <row r="1974" spans="1:5" s="250" customFormat="1" ht="13.5">
      <c r="A1974" s="142">
        <v>103663</v>
      </c>
      <c r="B1974" s="142" t="s">
        <v>27133</v>
      </c>
      <c r="C1974" s="142" t="s">
        <v>5</v>
      </c>
      <c r="D1974" s="378">
        <v>0</v>
      </c>
      <c r="E1974" s="249"/>
    </row>
    <row r="1975" spans="1:5" s="250" customFormat="1" ht="13.5">
      <c r="A1975" s="142">
        <v>104390</v>
      </c>
      <c r="B1975" s="142" t="s">
        <v>27134</v>
      </c>
      <c r="C1975" s="142" t="s">
        <v>5</v>
      </c>
      <c r="D1975" s="378">
        <v>0</v>
      </c>
      <c r="E1975" s="249"/>
    </row>
    <row r="1976" spans="1:5" s="250" customFormat="1" ht="13.5">
      <c r="A1976" s="142">
        <v>103664</v>
      </c>
      <c r="B1976" s="142" t="s">
        <v>27135</v>
      </c>
      <c r="C1976" s="142" t="s">
        <v>5</v>
      </c>
      <c r="D1976" s="301">
        <v>0</v>
      </c>
      <c r="E1976" s="249"/>
    </row>
    <row r="1977" spans="1:5" s="250" customFormat="1" ht="13.5">
      <c r="A1977" s="142">
        <v>104451</v>
      </c>
      <c r="B1977" s="142" t="s">
        <v>27136</v>
      </c>
      <c r="C1977" s="142" t="s">
        <v>5</v>
      </c>
      <c r="D1977" s="301">
        <v>0</v>
      </c>
      <c r="E1977" s="249"/>
    </row>
    <row r="1978" spans="1:5" s="250" customFormat="1" ht="13.5">
      <c r="A1978" s="142">
        <v>103666</v>
      </c>
      <c r="B1978" s="142" t="s">
        <v>24618</v>
      </c>
      <c r="C1978" s="142" t="s">
        <v>5</v>
      </c>
      <c r="D1978" s="301">
        <v>156.26</v>
      </c>
      <c r="E1978" s="249"/>
    </row>
    <row r="1979" spans="1:5" s="250" customFormat="1" ht="13.5">
      <c r="A1979" s="142">
        <v>89212</v>
      </c>
      <c r="B1979" s="142" t="s">
        <v>21270</v>
      </c>
      <c r="C1979" s="142" t="s">
        <v>5</v>
      </c>
      <c r="D1979" s="301">
        <v>29.76</v>
      </c>
      <c r="E1979" s="249"/>
    </row>
    <row r="1980" spans="1:5" s="250" customFormat="1" ht="13.5">
      <c r="A1980" s="142">
        <v>89213</v>
      </c>
      <c r="B1980" s="142" t="s">
        <v>21271</v>
      </c>
      <c r="C1980" s="142" t="s">
        <v>5</v>
      </c>
      <c r="D1980" s="301">
        <v>9.18</v>
      </c>
      <c r="E1980" s="249"/>
    </row>
    <row r="1981" spans="1:5" s="250" customFormat="1" ht="13.5">
      <c r="A1981" s="142">
        <v>89214</v>
      </c>
      <c r="B1981" s="142" t="s">
        <v>21272</v>
      </c>
      <c r="C1981" s="142" t="s">
        <v>5</v>
      </c>
      <c r="D1981" s="301">
        <v>27.94</v>
      </c>
      <c r="E1981" s="249"/>
    </row>
    <row r="1982" spans="1:5" s="250" customFormat="1" ht="13.5">
      <c r="A1982" s="142">
        <v>89215</v>
      </c>
      <c r="B1982" s="142" t="s">
        <v>21273</v>
      </c>
      <c r="C1982" s="142" t="s">
        <v>5</v>
      </c>
      <c r="D1982" s="301">
        <v>106.93</v>
      </c>
      <c r="E1982" s="249"/>
    </row>
    <row r="1983" spans="1:5" s="250" customFormat="1" ht="13.5">
      <c r="A1983" s="142">
        <v>87441</v>
      </c>
      <c r="B1983" s="142" t="s">
        <v>24509</v>
      </c>
      <c r="C1983" s="142" t="s">
        <v>5</v>
      </c>
      <c r="D1983" s="301">
        <v>0.45</v>
      </c>
      <c r="E1983" s="249"/>
    </row>
    <row r="1984" spans="1:5" s="250" customFormat="1" ht="13.5">
      <c r="A1984" s="142">
        <v>87442</v>
      </c>
      <c r="B1984" s="142" t="s">
        <v>24510</v>
      </c>
      <c r="C1984" s="142" t="s">
        <v>5</v>
      </c>
      <c r="D1984" s="301">
        <v>0.1</v>
      </c>
      <c r="E1984" s="249"/>
    </row>
    <row r="1985" spans="1:5" s="250" customFormat="1" ht="13.5">
      <c r="A1985" s="142">
        <v>87443</v>
      </c>
      <c r="B1985" s="142" t="s">
        <v>24511</v>
      </c>
      <c r="C1985" s="142" t="s">
        <v>5</v>
      </c>
      <c r="D1985" s="301">
        <v>0.56000000000000005</v>
      </c>
      <c r="E1985" s="249"/>
    </row>
    <row r="1986" spans="1:5" s="250" customFormat="1" ht="13.5">
      <c r="A1986" s="142">
        <v>87444</v>
      </c>
      <c r="B1986" s="142" t="s">
        <v>24512</v>
      </c>
      <c r="C1986" s="142" t="s">
        <v>5</v>
      </c>
      <c r="D1986" s="301">
        <v>4.82</v>
      </c>
      <c r="E1986" s="249"/>
    </row>
    <row r="1987" spans="1:5" s="250" customFormat="1" ht="13.5">
      <c r="A1987" s="142">
        <v>93229</v>
      </c>
      <c r="B1987" s="142" t="s">
        <v>21462</v>
      </c>
      <c r="C1987" s="142" t="s">
        <v>5</v>
      </c>
      <c r="D1987" s="378">
        <v>0.41</v>
      </c>
      <c r="E1987" s="249"/>
    </row>
    <row r="1988" spans="1:5" s="250" customFormat="1" ht="13.5">
      <c r="A1988" s="142">
        <v>93230</v>
      </c>
      <c r="B1988" s="142" t="s">
        <v>21463</v>
      </c>
      <c r="C1988" s="142" t="s">
        <v>5</v>
      </c>
      <c r="D1988" s="378">
        <v>0.09</v>
      </c>
      <c r="E1988" s="249"/>
    </row>
    <row r="1989" spans="1:5" s="250" customFormat="1" ht="13.5">
      <c r="A1989" s="142">
        <v>93231</v>
      </c>
      <c r="B1989" s="142" t="s">
        <v>21464</v>
      </c>
      <c r="C1989" s="142" t="s">
        <v>5</v>
      </c>
      <c r="D1989" s="378">
        <v>0.51</v>
      </c>
      <c r="E1989" s="249"/>
    </row>
    <row r="1990" spans="1:5" s="250" customFormat="1" ht="13.5">
      <c r="A1990" s="142">
        <v>93232</v>
      </c>
      <c r="B1990" s="142" t="s">
        <v>21465</v>
      </c>
      <c r="C1990" s="142" t="s">
        <v>5</v>
      </c>
      <c r="D1990" s="378">
        <v>5.0599999999999996</v>
      </c>
      <c r="E1990" s="249"/>
    </row>
    <row r="1991" spans="1:5" s="250" customFormat="1" ht="13.5">
      <c r="A1991" s="142">
        <v>102948</v>
      </c>
      <c r="B1991" s="142" t="s">
        <v>27137</v>
      </c>
      <c r="C1991" s="142" t="s">
        <v>5</v>
      </c>
      <c r="D1991" s="378">
        <v>0</v>
      </c>
      <c r="E1991" s="249"/>
    </row>
    <row r="1992" spans="1:5" s="250" customFormat="1" ht="13.5">
      <c r="A1992" s="142">
        <v>102949</v>
      </c>
      <c r="B1992" s="142" t="s">
        <v>27138</v>
      </c>
      <c r="C1992" s="142" t="s">
        <v>5</v>
      </c>
      <c r="D1992" s="378">
        <v>0</v>
      </c>
      <c r="E1992" s="249"/>
    </row>
    <row r="1993" spans="1:5" s="250" customFormat="1" ht="13.5">
      <c r="A1993" s="142">
        <v>102950</v>
      </c>
      <c r="B1993" s="142" t="s">
        <v>27139</v>
      </c>
      <c r="C1993" s="142" t="s">
        <v>5</v>
      </c>
      <c r="D1993" s="378">
        <v>0</v>
      </c>
      <c r="E1993" s="249"/>
    </row>
    <row r="1994" spans="1:5" s="250" customFormat="1" ht="13.5">
      <c r="A1994" s="142">
        <v>102951</v>
      </c>
      <c r="B1994" s="142" t="s">
        <v>24606</v>
      </c>
      <c r="C1994" s="142" t="s">
        <v>5</v>
      </c>
      <c r="D1994" s="378">
        <v>0.6</v>
      </c>
      <c r="E1994" s="249"/>
    </row>
    <row r="1995" spans="1:5" s="250" customFormat="1" ht="13.5">
      <c r="A1995" s="142">
        <v>88826</v>
      </c>
      <c r="B1995" s="142" t="s">
        <v>24525</v>
      </c>
      <c r="C1995" s="142" t="s">
        <v>5</v>
      </c>
      <c r="D1995" s="378">
        <v>0.33</v>
      </c>
      <c r="E1995" s="249"/>
    </row>
    <row r="1996" spans="1:5" s="250" customFormat="1" ht="13.5">
      <c r="A1996" s="142">
        <v>88827</v>
      </c>
      <c r="B1996" s="142" t="s">
        <v>24526</v>
      </c>
      <c r="C1996" s="142" t="s">
        <v>5</v>
      </c>
      <c r="D1996" s="378">
        <v>7.0000000000000007E-2</v>
      </c>
      <c r="E1996" s="249"/>
    </row>
    <row r="1997" spans="1:5" s="250" customFormat="1" ht="13.5">
      <c r="A1997" s="142">
        <v>88828</v>
      </c>
      <c r="B1997" s="142" t="s">
        <v>24527</v>
      </c>
      <c r="C1997" s="142" t="s">
        <v>5</v>
      </c>
      <c r="D1997" s="378">
        <v>0.36</v>
      </c>
      <c r="E1997" s="249"/>
    </row>
    <row r="1998" spans="1:5" s="250" customFormat="1" ht="13.5">
      <c r="A1998" s="142">
        <v>88829</v>
      </c>
      <c r="B1998" s="142" t="s">
        <v>24528</v>
      </c>
      <c r="C1998" s="142" t="s">
        <v>5</v>
      </c>
      <c r="D1998" s="378">
        <v>1.2</v>
      </c>
      <c r="E1998" s="249"/>
    </row>
    <row r="1999" spans="1:5" s="250" customFormat="1" ht="13.5">
      <c r="A1999" s="142">
        <v>89221</v>
      </c>
      <c r="B1999" s="142" t="s">
        <v>24537</v>
      </c>
      <c r="C1999" s="142" t="s">
        <v>5</v>
      </c>
      <c r="D1999" s="378">
        <v>1.34</v>
      </c>
      <c r="E1999" s="249"/>
    </row>
    <row r="2000" spans="1:5" s="250" customFormat="1" ht="13.5">
      <c r="A2000" s="142">
        <v>89222</v>
      </c>
      <c r="B2000" s="142" t="s">
        <v>24538</v>
      </c>
      <c r="C2000" s="142" t="s">
        <v>5</v>
      </c>
      <c r="D2000" s="378">
        <v>0.31</v>
      </c>
      <c r="E2000" s="249"/>
    </row>
    <row r="2001" spans="1:5" s="250" customFormat="1" ht="13.5">
      <c r="A2001" s="142">
        <v>89223</v>
      </c>
      <c r="B2001" s="142" t="s">
        <v>24539</v>
      </c>
      <c r="C2001" s="142" t="s">
        <v>5</v>
      </c>
      <c r="D2001" s="378">
        <v>1.47</v>
      </c>
      <c r="E2001" s="249"/>
    </row>
    <row r="2002" spans="1:5" s="250" customFormat="1" ht="13.5">
      <c r="A2002" s="142">
        <v>89224</v>
      </c>
      <c r="B2002" s="142" t="s">
        <v>24540</v>
      </c>
      <c r="C2002" s="142" t="s">
        <v>5</v>
      </c>
      <c r="D2002" s="378">
        <v>2.4</v>
      </c>
      <c r="E2002" s="249"/>
    </row>
    <row r="2003" spans="1:5" s="250" customFormat="1" ht="13.5">
      <c r="A2003" s="142">
        <v>89274</v>
      </c>
      <c r="B2003" s="142" t="s">
        <v>24541</v>
      </c>
      <c r="C2003" s="142" t="s">
        <v>5</v>
      </c>
      <c r="D2003" s="378">
        <v>1.63</v>
      </c>
      <c r="E2003" s="249"/>
    </row>
    <row r="2004" spans="1:5" s="250" customFormat="1" ht="13.5">
      <c r="A2004" s="142">
        <v>89275</v>
      </c>
      <c r="B2004" s="142" t="s">
        <v>24542</v>
      </c>
      <c r="C2004" s="142" t="s">
        <v>5</v>
      </c>
      <c r="D2004" s="378">
        <v>0.37</v>
      </c>
      <c r="E2004" s="249"/>
    </row>
    <row r="2005" spans="1:5" s="250" customFormat="1" ht="13.5">
      <c r="A2005" s="142">
        <v>89276</v>
      </c>
      <c r="B2005" s="142" t="s">
        <v>24543</v>
      </c>
      <c r="C2005" s="142" t="s">
        <v>5</v>
      </c>
      <c r="D2005" s="378">
        <v>2.04</v>
      </c>
      <c r="E2005" s="249"/>
    </row>
    <row r="2006" spans="1:5" s="250" customFormat="1" ht="13.5">
      <c r="A2006" s="142">
        <v>89277</v>
      </c>
      <c r="B2006" s="142" t="s">
        <v>24544</v>
      </c>
      <c r="C2006" s="142" t="s">
        <v>5</v>
      </c>
      <c r="D2006" s="378">
        <v>9.64</v>
      </c>
      <c r="E2006" s="249"/>
    </row>
    <row r="2007" spans="1:5" s="250" customFormat="1" ht="13.5">
      <c r="A2007" s="142">
        <v>90646</v>
      </c>
      <c r="B2007" s="142" t="s">
        <v>21337</v>
      </c>
      <c r="C2007" s="142" t="s">
        <v>5</v>
      </c>
      <c r="D2007" s="378">
        <v>0.84</v>
      </c>
      <c r="E2007" s="249"/>
    </row>
    <row r="2008" spans="1:5" s="250" customFormat="1" ht="13.5">
      <c r="A2008" s="142">
        <v>90647</v>
      </c>
      <c r="B2008" s="142" t="s">
        <v>21338</v>
      </c>
      <c r="C2008" s="142" t="s">
        <v>5</v>
      </c>
      <c r="D2008" s="378">
        <v>0.19</v>
      </c>
      <c r="E2008" s="249"/>
    </row>
    <row r="2009" spans="1:5" s="250" customFormat="1" ht="13.5">
      <c r="A2009" s="142">
        <v>90648</v>
      </c>
      <c r="B2009" s="142" t="s">
        <v>21339</v>
      </c>
      <c r="C2009" s="142" t="s">
        <v>5</v>
      </c>
      <c r="D2009" s="378">
        <v>0.92</v>
      </c>
      <c r="E2009" s="249"/>
    </row>
    <row r="2010" spans="1:5" s="250" customFormat="1" ht="13.5">
      <c r="A2010" s="142">
        <v>90649</v>
      </c>
      <c r="B2010" s="142" t="s">
        <v>21340</v>
      </c>
      <c r="C2010" s="142" t="s">
        <v>5</v>
      </c>
      <c r="D2010" s="378">
        <v>9.31</v>
      </c>
      <c r="E2010" s="249"/>
    </row>
    <row r="2011" spans="1:5" s="250" customFormat="1" ht="13.5">
      <c r="A2011" s="142">
        <v>106096</v>
      </c>
      <c r="B2011" s="142" t="s">
        <v>27140</v>
      </c>
      <c r="C2011" s="142" t="s">
        <v>5</v>
      </c>
      <c r="D2011" s="378">
        <v>0</v>
      </c>
      <c r="E2011" s="249"/>
    </row>
    <row r="2012" spans="1:5" s="250" customFormat="1" ht="13.5">
      <c r="A2012" s="142">
        <v>106097</v>
      </c>
      <c r="B2012" s="142" t="s">
        <v>27141</v>
      </c>
      <c r="C2012" s="142" t="s">
        <v>5</v>
      </c>
      <c r="D2012" s="378">
        <v>0</v>
      </c>
      <c r="E2012" s="249"/>
    </row>
    <row r="2013" spans="1:5" s="250" customFormat="1" ht="13.5">
      <c r="A2013" s="142">
        <v>106098</v>
      </c>
      <c r="B2013" s="142" t="s">
        <v>27142</v>
      </c>
      <c r="C2013" s="142" t="s">
        <v>5</v>
      </c>
      <c r="D2013" s="378">
        <v>0</v>
      </c>
      <c r="E2013" s="249"/>
    </row>
    <row r="2014" spans="1:5" s="250" customFormat="1" ht="13.5">
      <c r="A2014" s="142">
        <v>106099</v>
      </c>
      <c r="B2014" s="142" t="s">
        <v>27143</v>
      </c>
      <c r="C2014" s="142" t="s">
        <v>5</v>
      </c>
      <c r="D2014" s="378">
        <v>1</v>
      </c>
      <c r="E2014" s="249"/>
    </row>
    <row r="2015" spans="1:5" s="250" customFormat="1" ht="13.5">
      <c r="A2015" s="142">
        <v>90652</v>
      </c>
      <c r="B2015" s="142" t="s">
        <v>21341</v>
      </c>
      <c r="C2015" s="142" t="s">
        <v>5</v>
      </c>
      <c r="D2015" s="378">
        <v>4.03</v>
      </c>
      <c r="E2015" s="249"/>
    </row>
    <row r="2016" spans="1:5" s="250" customFormat="1" ht="13.5">
      <c r="A2016" s="142">
        <v>90653</v>
      </c>
      <c r="B2016" s="142" t="s">
        <v>21342</v>
      </c>
      <c r="C2016" s="142" t="s">
        <v>5</v>
      </c>
      <c r="D2016" s="378">
        <v>0.93</v>
      </c>
      <c r="E2016" s="249"/>
    </row>
    <row r="2017" spans="1:5" s="250" customFormat="1" ht="13.5">
      <c r="A2017" s="142">
        <v>90654</v>
      </c>
      <c r="B2017" s="142" t="s">
        <v>21343</v>
      </c>
      <c r="C2017" s="142" t="s">
        <v>5</v>
      </c>
      <c r="D2017" s="378">
        <v>4.41</v>
      </c>
      <c r="E2017" s="249"/>
    </row>
    <row r="2018" spans="1:5" s="250" customFormat="1" ht="13.5">
      <c r="A2018" s="142">
        <v>90655</v>
      </c>
      <c r="B2018" s="142" t="s">
        <v>21344</v>
      </c>
      <c r="C2018" s="142" t="s">
        <v>5</v>
      </c>
      <c r="D2018" s="378">
        <v>6.13</v>
      </c>
      <c r="E2018" s="249"/>
    </row>
    <row r="2019" spans="1:5" s="250" customFormat="1" ht="13.5">
      <c r="A2019" s="142">
        <v>90658</v>
      </c>
      <c r="B2019" s="142" t="s">
        <v>21345</v>
      </c>
      <c r="C2019" s="142" t="s">
        <v>5</v>
      </c>
      <c r="D2019" s="378">
        <v>4.32</v>
      </c>
      <c r="E2019" s="249"/>
    </row>
    <row r="2020" spans="1:5" s="250" customFormat="1" ht="13.5">
      <c r="A2020" s="142">
        <v>90659</v>
      </c>
      <c r="B2020" s="142" t="s">
        <v>21346</v>
      </c>
      <c r="C2020" s="142" t="s">
        <v>5</v>
      </c>
      <c r="D2020" s="378">
        <v>1</v>
      </c>
      <c r="E2020" s="249"/>
    </row>
    <row r="2021" spans="1:5" s="250" customFormat="1" ht="13.5">
      <c r="A2021" s="142">
        <v>90660</v>
      </c>
      <c r="B2021" s="142" t="s">
        <v>21347</v>
      </c>
      <c r="C2021" s="142" t="s">
        <v>5</v>
      </c>
      <c r="D2021" s="378">
        <v>4.7300000000000004</v>
      </c>
      <c r="E2021" s="249"/>
    </row>
    <row r="2022" spans="1:5" s="250" customFormat="1" ht="13.5">
      <c r="A2022" s="142">
        <v>90661</v>
      </c>
      <c r="B2022" s="142" t="s">
        <v>21348</v>
      </c>
      <c r="C2022" s="142" t="s">
        <v>5</v>
      </c>
      <c r="D2022" s="378">
        <v>6.13</v>
      </c>
      <c r="E2022" s="249"/>
    </row>
    <row r="2023" spans="1:5" s="250" customFormat="1" ht="13.5">
      <c r="A2023" s="142">
        <v>89019</v>
      </c>
      <c r="B2023" s="142" t="s">
        <v>24531</v>
      </c>
      <c r="C2023" s="142" t="s">
        <v>5</v>
      </c>
      <c r="D2023" s="378">
        <v>0.31</v>
      </c>
      <c r="E2023" s="249"/>
    </row>
    <row r="2024" spans="1:5" s="250" customFormat="1" ht="13.5">
      <c r="A2024" s="142">
        <v>89020</v>
      </c>
      <c r="B2024" s="142" t="s">
        <v>24532</v>
      </c>
      <c r="C2024" s="142" t="s">
        <v>5</v>
      </c>
      <c r="D2024" s="378">
        <v>7.0000000000000007E-2</v>
      </c>
      <c r="E2024" s="249"/>
    </row>
    <row r="2025" spans="1:5" s="250" customFormat="1" ht="13.5">
      <c r="A2025" s="142">
        <v>5800</v>
      </c>
      <c r="B2025" s="142" t="s">
        <v>24503</v>
      </c>
      <c r="C2025" s="142" t="s">
        <v>5</v>
      </c>
      <c r="D2025" s="378">
        <v>0.34</v>
      </c>
      <c r="E2025" s="249"/>
    </row>
    <row r="2026" spans="1:5" s="250" customFormat="1" ht="13.5">
      <c r="A2026" s="142">
        <v>53866</v>
      </c>
      <c r="B2026" s="142" t="s">
        <v>24508</v>
      </c>
      <c r="C2026" s="142" t="s">
        <v>5</v>
      </c>
      <c r="D2026" s="378">
        <v>1.84</v>
      </c>
      <c r="E2026" s="249"/>
    </row>
    <row r="2027" spans="1:5" s="250" customFormat="1" ht="13.5">
      <c r="A2027" s="142">
        <v>90639</v>
      </c>
      <c r="B2027" s="142" t="s">
        <v>21333</v>
      </c>
      <c r="C2027" s="142" t="s">
        <v>5</v>
      </c>
      <c r="D2027" s="378">
        <v>6.2</v>
      </c>
      <c r="E2027" s="249"/>
    </row>
    <row r="2028" spans="1:5" s="250" customFormat="1" ht="13.5">
      <c r="A2028" s="142">
        <v>90640</v>
      </c>
      <c r="B2028" s="142" t="s">
        <v>21334</v>
      </c>
      <c r="C2028" s="142" t="s">
        <v>5</v>
      </c>
      <c r="D2028" s="378">
        <v>1.43</v>
      </c>
      <c r="E2028" s="249"/>
    </row>
    <row r="2029" spans="1:5" s="250" customFormat="1" ht="13.5">
      <c r="A2029" s="142">
        <v>90641</v>
      </c>
      <c r="B2029" s="142" t="s">
        <v>21335</v>
      </c>
      <c r="C2029" s="142" t="s">
        <v>5</v>
      </c>
      <c r="D2029" s="378">
        <v>6.78</v>
      </c>
      <c r="E2029" s="249"/>
    </row>
    <row r="2030" spans="1:5" s="250" customFormat="1" ht="13.5">
      <c r="A2030" s="142">
        <v>90642</v>
      </c>
      <c r="B2030" s="142" t="s">
        <v>21336</v>
      </c>
      <c r="C2030" s="142" t="s">
        <v>5</v>
      </c>
      <c r="D2030" s="378">
        <v>14.46</v>
      </c>
      <c r="E2030" s="249"/>
    </row>
    <row r="2031" spans="1:5" s="250" customFormat="1" ht="13.5">
      <c r="A2031" s="142">
        <v>102806</v>
      </c>
      <c r="B2031" s="142" t="s">
        <v>27144</v>
      </c>
      <c r="C2031" s="142" t="s">
        <v>5</v>
      </c>
      <c r="D2031" s="378">
        <v>0</v>
      </c>
      <c r="E2031" s="249"/>
    </row>
    <row r="2032" spans="1:5" s="250" customFormat="1" ht="13.5">
      <c r="A2032" s="142">
        <v>102807</v>
      </c>
      <c r="B2032" s="142" t="s">
        <v>27145</v>
      </c>
      <c r="C2032" s="142" t="s">
        <v>5</v>
      </c>
      <c r="D2032" s="378">
        <v>0</v>
      </c>
      <c r="E2032" s="249"/>
    </row>
    <row r="2033" spans="1:5" s="250" customFormat="1" ht="13.5">
      <c r="A2033" s="142">
        <v>102808</v>
      </c>
      <c r="B2033" s="142" t="s">
        <v>27146</v>
      </c>
      <c r="C2033" s="142" t="s">
        <v>5</v>
      </c>
      <c r="D2033" s="378">
        <v>0</v>
      </c>
      <c r="E2033" s="249"/>
    </row>
    <row r="2034" spans="1:5" s="250" customFormat="1" ht="13.5">
      <c r="A2034" s="142">
        <v>102809</v>
      </c>
      <c r="B2034" s="142" t="s">
        <v>24597</v>
      </c>
      <c r="C2034" s="142" t="s">
        <v>5</v>
      </c>
      <c r="D2034" s="378">
        <v>16.95</v>
      </c>
      <c r="E2034" s="249"/>
    </row>
    <row r="2035" spans="1:5" s="250" customFormat="1" ht="13.5">
      <c r="A2035" s="142">
        <v>92140</v>
      </c>
      <c r="B2035" s="142" t="s">
        <v>21445</v>
      </c>
      <c r="C2035" s="142" t="s">
        <v>5</v>
      </c>
      <c r="D2035" s="378">
        <v>4.84</v>
      </c>
      <c r="E2035" s="249"/>
    </row>
    <row r="2036" spans="1:5" s="250" customFormat="1" ht="13.5">
      <c r="A2036" s="142">
        <v>92142</v>
      </c>
      <c r="B2036" s="142" t="s">
        <v>21447</v>
      </c>
      <c r="C2036" s="142" t="s">
        <v>5</v>
      </c>
      <c r="D2036" s="378">
        <v>0.6</v>
      </c>
      <c r="E2036" s="249"/>
    </row>
    <row r="2037" spans="1:5" s="250" customFormat="1" ht="13.5">
      <c r="A2037" s="142">
        <v>92141</v>
      </c>
      <c r="B2037" s="142" t="s">
        <v>21446</v>
      </c>
      <c r="C2037" s="142" t="s">
        <v>5</v>
      </c>
      <c r="D2037" s="378">
        <v>1.49</v>
      </c>
      <c r="E2037" s="249"/>
    </row>
    <row r="2038" spans="1:5" s="250" customFormat="1" ht="13.5">
      <c r="A2038" s="142">
        <v>92143</v>
      </c>
      <c r="B2038" s="142" t="s">
        <v>21448</v>
      </c>
      <c r="C2038" s="142" t="s">
        <v>5</v>
      </c>
      <c r="D2038" s="378">
        <v>6.05</v>
      </c>
      <c r="E2038" s="249"/>
    </row>
    <row r="2039" spans="1:5" s="250" customFormat="1" ht="13.5">
      <c r="A2039" s="142">
        <v>92144</v>
      </c>
      <c r="B2039" s="142" t="s">
        <v>21449</v>
      </c>
      <c r="C2039" s="142" t="s">
        <v>5</v>
      </c>
      <c r="D2039" s="378">
        <v>44.02</v>
      </c>
      <c r="E2039" s="249"/>
    </row>
    <row r="2040" spans="1:5" s="250" customFormat="1" ht="13.5">
      <c r="A2040" s="142">
        <v>92133</v>
      </c>
      <c r="B2040" s="142" t="s">
        <v>21440</v>
      </c>
      <c r="C2040" s="142" t="s">
        <v>5</v>
      </c>
      <c r="D2040" s="378">
        <v>13.22</v>
      </c>
      <c r="E2040" s="249"/>
    </row>
    <row r="2041" spans="1:5" s="250" customFormat="1" ht="13.5">
      <c r="A2041" s="142">
        <v>92135</v>
      </c>
      <c r="B2041" s="142" t="s">
        <v>21442</v>
      </c>
      <c r="C2041" s="142" t="s">
        <v>5</v>
      </c>
      <c r="D2041" s="378">
        <v>1.65</v>
      </c>
      <c r="E2041" s="249"/>
    </row>
    <row r="2042" spans="1:5" s="250" customFormat="1" ht="13.5">
      <c r="A2042" s="142">
        <v>92134</v>
      </c>
      <c r="B2042" s="142" t="s">
        <v>21441</v>
      </c>
      <c r="C2042" s="142" t="s">
        <v>5</v>
      </c>
      <c r="D2042" s="378">
        <v>4.07</v>
      </c>
      <c r="E2042" s="249"/>
    </row>
    <row r="2043" spans="1:5" s="250" customFormat="1" ht="13.5">
      <c r="A2043" s="142">
        <v>92136</v>
      </c>
      <c r="B2043" s="142" t="s">
        <v>21443</v>
      </c>
      <c r="C2043" s="142" t="s">
        <v>5</v>
      </c>
      <c r="D2043" s="378">
        <v>16.53</v>
      </c>
      <c r="E2043" s="249"/>
    </row>
    <row r="2044" spans="1:5" s="250" customFormat="1" ht="13.5">
      <c r="A2044" s="142">
        <v>92137</v>
      </c>
      <c r="B2044" s="142" t="s">
        <v>21444</v>
      </c>
      <c r="C2044" s="142" t="s">
        <v>5</v>
      </c>
      <c r="D2044" s="378">
        <v>40.58</v>
      </c>
      <c r="E2044" s="249"/>
    </row>
    <row r="2045" spans="1:5" s="250" customFormat="1" ht="13.5">
      <c r="A2045" s="142">
        <v>91380</v>
      </c>
      <c r="B2045" s="142" t="s">
        <v>21405</v>
      </c>
      <c r="C2045" s="142" t="s">
        <v>5</v>
      </c>
      <c r="D2045" s="378">
        <v>30.32</v>
      </c>
      <c r="E2045" s="249"/>
    </row>
    <row r="2046" spans="1:5" s="250" customFormat="1" ht="13.5">
      <c r="A2046" s="142">
        <v>91382</v>
      </c>
      <c r="B2046" s="142" t="s">
        <v>21407</v>
      </c>
      <c r="C2046" s="142" t="s">
        <v>5</v>
      </c>
      <c r="D2046" s="378">
        <v>4.71</v>
      </c>
      <c r="E2046" s="249"/>
    </row>
    <row r="2047" spans="1:5" s="250" customFormat="1" ht="13.5">
      <c r="A2047" s="142">
        <v>91381</v>
      </c>
      <c r="B2047" s="142" t="s">
        <v>21406</v>
      </c>
      <c r="C2047" s="142" t="s">
        <v>5</v>
      </c>
      <c r="D2047" s="378">
        <v>11.68</v>
      </c>
      <c r="E2047" s="249"/>
    </row>
    <row r="2048" spans="1:5" s="250" customFormat="1" ht="13.5">
      <c r="A2048" s="142">
        <v>91383</v>
      </c>
      <c r="B2048" s="142" t="s">
        <v>21408</v>
      </c>
      <c r="C2048" s="142" t="s">
        <v>5</v>
      </c>
      <c r="D2048" s="378">
        <v>54.66</v>
      </c>
      <c r="E2048" s="249"/>
    </row>
    <row r="2049" spans="1:5" s="250" customFormat="1" ht="13.5">
      <c r="A2049" s="142">
        <v>91384</v>
      </c>
      <c r="B2049" s="142" t="s">
        <v>21409</v>
      </c>
      <c r="C2049" s="142" t="s">
        <v>5</v>
      </c>
      <c r="D2049" s="378">
        <v>163.29</v>
      </c>
      <c r="E2049" s="249"/>
    </row>
    <row r="2050" spans="1:5" s="250" customFormat="1" ht="13.5">
      <c r="A2050" s="142">
        <v>96030</v>
      </c>
      <c r="B2050" s="142" t="s">
        <v>21546</v>
      </c>
      <c r="C2050" s="142" t="s">
        <v>5</v>
      </c>
      <c r="D2050" s="378">
        <v>37.68</v>
      </c>
      <c r="E2050" s="249"/>
    </row>
    <row r="2051" spans="1:5" s="250" customFormat="1" ht="13.5">
      <c r="A2051" s="142">
        <v>96032</v>
      </c>
      <c r="B2051" s="142" t="s">
        <v>21548</v>
      </c>
      <c r="C2051" s="142" t="s">
        <v>5</v>
      </c>
      <c r="D2051" s="378">
        <v>5.29</v>
      </c>
      <c r="E2051" s="249"/>
    </row>
    <row r="2052" spans="1:5" s="250" customFormat="1" ht="13.5">
      <c r="A2052" s="142">
        <v>96031</v>
      </c>
      <c r="B2052" s="142" t="s">
        <v>21547</v>
      </c>
      <c r="C2052" s="142" t="s">
        <v>5</v>
      </c>
      <c r="D2052" s="378">
        <v>13.19</v>
      </c>
      <c r="E2052" s="249"/>
    </row>
    <row r="2053" spans="1:5" s="250" customFormat="1" ht="13.5">
      <c r="A2053" s="142">
        <v>96033</v>
      </c>
      <c r="B2053" s="142" t="s">
        <v>21549</v>
      </c>
      <c r="C2053" s="142" t="s">
        <v>5</v>
      </c>
      <c r="D2053" s="301">
        <v>60.79</v>
      </c>
      <c r="E2053" s="249"/>
    </row>
    <row r="2054" spans="1:5" s="250" customFormat="1" ht="13.5">
      <c r="A2054" s="142">
        <v>96034</v>
      </c>
      <c r="B2054" s="142" t="s">
        <v>21550</v>
      </c>
      <c r="C2054" s="142" t="s">
        <v>5</v>
      </c>
      <c r="D2054" s="301">
        <v>163.29</v>
      </c>
      <c r="E2054" s="249"/>
    </row>
    <row r="2055" spans="1:5" s="250" customFormat="1" ht="13.5">
      <c r="A2055" s="142">
        <v>89870</v>
      </c>
      <c r="B2055" s="142" t="s">
        <v>21307</v>
      </c>
      <c r="C2055" s="142" t="s">
        <v>5</v>
      </c>
      <c r="D2055" s="301">
        <v>39.56</v>
      </c>
      <c r="E2055" s="249"/>
    </row>
    <row r="2056" spans="1:5" s="250" customFormat="1" ht="13.5">
      <c r="A2056" s="142">
        <v>89872</v>
      </c>
      <c r="B2056" s="142" t="s">
        <v>21309</v>
      </c>
      <c r="C2056" s="142" t="s">
        <v>5</v>
      </c>
      <c r="D2056" s="301">
        <v>5.61</v>
      </c>
      <c r="E2056" s="249"/>
    </row>
    <row r="2057" spans="1:5" s="250" customFormat="1" ht="13.5">
      <c r="A2057" s="142">
        <v>89871</v>
      </c>
      <c r="B2057" s="142" t="s">
        <v>21308</v>
      </c>
      <c r="C2057" s="142" t="s">
        <v>5</v>
      </c>
      <c r="D2057" s="301">
        <v>13.9</v>
      </c>
      <c r="E2057" s="249"/>
    </row>
    <row r="2058" spans="1:5" s="250" customFormat="1" ht="13.5">
      <c r="A2058" s="142">
        <v>89873</v>
      </c>
      <c r="B2058" s="142" t="s">
        <v>21310</v>
      </c>
      <c r="C2058" s="142" t="s">
        <v>5</v>
      </c>
      <c r="D2058" s="301">
        <v>67.66</v>
      </c>
      <c r="E2058" s="249"/>
    </row>
    <row r="2059" spans="1:5" s="250" customFormat="1" ht="13.5">
      <c r="A2059" s="142">
        <v>89874</v>
      </c>
      <c r="B2059" s="142" t="s">
        <v>21311</v>
      </c>
      <c r="C2059" s="142" t="s">
        <v>5</v>
      </c>
      <c r="D2059" s="301">
        <v>203.04</v>
      </c>
      <c r="E2059" s="249"/>
    </row>
    <row r="2060" spans="1:5" s="250" customFormat="1" ht="13.5">
      <c r="A2060" s="142">
        <v>89878</v>
      </c>
      <c r="B2060" s="142" t="s">
        <v>21312</v>
      </c>
      <c r="C2060" s="142" t="s">
        <v>5</v>
      </c>
      <c r="D2060" s="301">
        <v>42.34</v>
      </c>
      <c r="E2060" s="249"/>
    </row>
    <row r="2061" spans="1:5" s="250" customFormat="1" ht="13.5">
      <c r="A2061" s="142">
        <v>89880</v>
      </c>
      <c r="B2061" s="142" t="s">
        <v>21314</v>
      </c>
      <c r="C2061" s="142" t="s">
        <v>5</v>
      </c>
      <c r="D2061" s="301">
        <v>5.9</v>
      </c>
      <c r="E2061" s="249"/>
    </row>
    <row r="2062" spans="1:5" s="250" customFormat="1" ht="13.5">
      <c r="A2062" s="142">
        <v>89879</v>
      </c>
      <c r="B2062" s="142" t="s">
        <v>21313</v>
      </c>
      <c r="C2062" s="142" t="s">
        <v>5</v>
      </c>
      <c r="D2062" s="301">
        <v>14.63</v>
      </c>
      <c r="E2062" s="249"/>
    </row>
    <row r="2063" spans="1:5" s="250" customFormat="1" ht="13.5">
      <c r="A2063" s="142">
        <v>89881</v>
      </c>
      <c r="B2063" s="142" t="s">
        <v>21315</v>
      </c>
      <c r="C2063" s="142" t="s">
        <v>5</v>
      </c>
      <c r="D2063" s="301">
        <v>71.72</v>
      </c>
      <c r="E2063" s="249"/>
    </row>
    <row r="2064" spans="1:5" s="250" customFormat="1" ht="13.5">
      <c r="A2064" s="142">
        <v>89882</v>
      </c>
      <c r="B2064" s="142" t="s">
        <v>21316</v>
      </c>
      <c r="C2064" s="142" t="s">
        <v>5</v>
      </c>
      <c r="D2064" s="301">
        <v>234.26</v>
      </c>
      <c r="E2064" s="249"/>
    </row>
    <row r="2065" spans="1:5" s="250" customFormat="1" ht="13.5">
      <c r="A2065" s="142">
        <v>7058</v>
      </c>
      <c r="B2065" s="142" t="s">
        <v>21181</v>
      </c>
      <c r="C2065" s="142" t="s">
        <v>5</v>
      </c>
      <c r="D2065" s="301">
        <v>23.85</v>
      </c>
      <c r="E2065" s="249"/>
    </row>
    <row r="2066" spans="1:5" s="250" customFormat="1" ht="13.5">
      <c r="A2066" s="142">
        <v>91402</v>
      </c>
      <c r="B2066" s="142" t="s">
        <v>21416</v>
      </c>
      <c r="C2066" s="142" t="s">
        <v>5</v>
      </c>
      <c r="D2066" s="301">
        <v>3.72</v>
      </c>
      <c r="E2066" s="249"/>
    </row>
    <row r="2067" spans="1:5" s="250" customFormat="1" ht="13.5">
      <c r="A2067" s="142">
        <v>7059</v>
      </c>
      <c r="B2067" s="142" t="s">
        <v>21182</v>
      </c>
      <c r="C2067" s="142" t="s">
        <v>5</v>
      </c>
      <c r="D2067" s="301">
        <v>9.2100000000000009</v>
      </c>
      <c r="E2067" s="249"/>
    </row>
    <row r="2068" spans="1:5" s="250" customFormat="1" ht="13.5">
      <c r="A2068" s="142">
        <v>7060</v>
      </c>
      <c r="B2068" s="142" t="s">
        <v>21183</v>
      </c>
      <c r="C2068" s="142" t="s">
        <v>5</v>
      </c>
      <c r="D2068" s="301">
        <v>43.07</v>
      </c>
      <c r="E2068" s="249"/>
    </row>
    <row r="2069" spans="1:5" s="250" customFormat="1" ht="13.5">
      <c r="A2069" s="142">
        <v>7061</v>
      </c>
      <c r="B2069" s="142" t="s">
        <v>21184</v>
      </c>
      <c r="C2069" s="142" t="s">
        <v>5</v>
      </c>
      <c r="D2069" s="301">
        <v>93.84</v>
      </c>
      <c r="E2069" s="249"/>
    </row>
    <row r="2070" spans="1:5" s="250" customFormat="1" ht="13.5">
      <c r="A2070" s="142">
        <v>91367</v>
      </c>
      <c r="B2070" s="142" t="s">
        <v>21399</v>
      </c>
      <c r="C2070" s="142" t="s">
        <v>5</v>
      </c>
      <c r="D2070" s="301">
        <v>23.04</v>
      </c>
      <c r="E2070" s="249"/>
    </row>
    <row r="2071" spans="1:5" s="250" customFormat="1" ht="13.5">
      <c r="A2071" s="142">
        <v>91369</v>
      </c>
      <c r="B2071" s="142" t="s">
        <v>21401</v>
      </c>
      <c r="C2071" s="142" t="s">
        <v>5</v>
      </c>
      <c r="D2071" s="301">
        <v>3.58</v>
      </c>
      <c r="E2071" s="249"/>
    </row>
    <row r="2072" spans="1:5" s="250" customFormat="1" ht="13.5">
      <c r="A2072" s="142">
        <v>91368</v>
      </c>
      <c r="B2072" s="142" t="s">
        <v>21400</v>
      </c>
      <c r="C2072" s="142" t="s">
        <v>5</v>
      </c>
      <c r="D2072" s="301">
        <v>8.8800000000000008</v>
      </c>
      <c r="E2072" s="249"/>
    </row>
    <row r="2073" spans="1:5" s="250" customFormat="1" ht="13.5">
      <c r="A2073" s="142">
        <v>5695</v>
      </c>
      <c r="B2073" s="142" t="s">
        <v>21142</v>
      </c>
      <c r="C2073" s="142" t="s">
        <v>5</v>
      </c>
      <c r="D2073" s="301">
        <v>41.62</v>
      </c>
      <c r="E2073" s="249"/>
    </row>
    <row r="2074" spans="1:5" s="250" customFormat="1" ht="13.5">
      <c r="A2074" s="142">
        <v>53792</v>
      </c>
      <c r="B2074" s="142" t="s">
        <v>21191</v>
      </c>
      <c r="C2074" s="142" t="s">
        <v>5</v>
      </c>
      <c r="D2074" s="301">
        <v>116.64</v>
      </c>
      <c r="E2074" s="249"/>
    </row>
    <row r="2075" spans="1:5" s="250" customFormat="1" ht="13.5">
      <c r="A2075" s="142">
        <v>106347</v>
      </c>
      <c r="B2075" s="142" t="s">
        <v>27147</v>
      </c>
      <c r="C2075" s="142" t="s">
        <v>5</v>
      </c>
      <c r="D2075" s="301">
        <v>0</v>
      </c>
      <c r="E2075" s="249"/>
    </row>
    <row r="2076" spans="1:5" s="250" customFormat="1" ht="13.5">
      <c r="A2076" s="142">
        <v>106350</v>
      </c>
      <c r="B2076" s="142" t="s">
        <v>27148</v>
      </c>
      <c r="C2076" s="142" t="s">
        <v>5</v>
      </c>
      <c r="D2076" s="301">
        <v>0</v>
      </c>
      <c r="E2076" s="249"/>
    </row>
    <row r="2077" spans="1:5" s="250" customFormat="1" ht="13.5">
      <c r="A2077" s="142">
        <v>106348</v>
      </c>
      <c r="B2077" s="142" t="s">
        <v>27149</v>
      </c>
      <c r="C2077" s="142" t="s">
        <v>5</v>
      </c>
      <c r="D2077" s="301">
        <v>0</v>
      </c>
      <c r="E2077" s="249"/>
    </row>
    <row r="2078" spans="1:5" s="250" customFormat="1" ht="13.5">
      <c r="A2078" s="142">
        <v>106349</v>
      </c>
      <c r="B2078" s="142" t="s">
        <v>27150</v>
      </c>
      <c r="C2078" s="142" t="s">
        <v>5</v>
      </c>
      <c r="D2078" s="301">
        <v>0</v>
      </c>
      <c r="E2078" s="249"/>
    </row>
    <row r="2079" spans="1:5" s="250" customFormat="1" ht="13.5">
      <c r="A2079" s="142">
        <v>106351</v>
      </c>
      <c r="B2079" s="142" t="s">
        <v>27151</v>
      </c>
      <c r="C2079" s="142" t="s">
        <v>5</v>
      </c>
      <c r="D2079" s="301">
        <v>227.92</v>
      </c>
      <c r="E2079" s="249"/>
    </row>
    <row r="2080" spans="1:5" s="250" customFormat="1" ht="13.5">
      <c r="A2080" s="142">
        <v>106337</v>
      </c>
      <c r="B2080" s="142" t="s">
        <v>27152</v>
      </c>
      <c r="C2080" s="142" t="s">
        <v>5</v>
      </c>
      <c r="D2080" s="301">
        <v>0</v>
      </c>
      <c r="E2080" s="249"/>
    </row>
    <row r="2081" spans="1:5" s="250" customFormat="1" ht="13.5">
      <c r="A2081" s="142">
        <v>106340</v>
      </c>
      <c r="B2081" s="142" t="s">
        <v>27153</v>
      </c>
      <c r="C2081" s="142" t="s">
        <v>5</v>
      </c>
      <c r="D2081" s="301">
        <v>0</v>
      </c>
      <c r="E2081" s="249"/>
    </row>
    <row r="2082" spans="1:5" s="250" customFormat="1" ht="13.5">
      <c r="A2082" s="142">
        <v>106338</v>
      </c>
      <c r="B2082" s="142" t="s">
        <v>27154</v>
      </c>
      <c r="C2082" s="142" t="s">
        <v>5</v>
      </c>
      <c r="D2082" s="301">
        <v>0</v>
      </c>
      <c r="E2082" s="249"/>
    </row>
    <row r="2083" spans="1:5" s="250" customFormat="1" ht="13.5">
      <c r="A2083" s="142">
        <v>106339</v>
      </c>
      <c r="B2083" s="142" t="s">
        <v>27155</v>
      </c>
      <c r="C2083" s="142" t="s">
        <v>5</v>
      </c>
      <c r="D2083" s="301">
        <v>0</v>
      </c>
      <c r="E2083" s="249"/>
    </row>
    <row r="2084" spans="1:5" s="250" customFormat="1" ht="13.5">
      <c r="A2084" s="142">
        <v>106341</v>
      </c>
      <c r="B2084" s="142" t="s">
        <v>27156</v>
      </c>
      <c r="C2084" s="142" t="s">
        <v>5</v>
      </c>
      <c r="D2084" s="301">
        <v>309.29000000000002</v>
      </c>
      <c r="E2084" s="249"/>
    </row>
    <row r="2085" spans="1:5" s="250" customFormat="1" ht="13.5">
      <c r="A2085" s="142">
        <v>92237</v>
      </c>
      <c r="B2085" s="142" t="s">
        <v>21450</v>
      </c>
      <c r="C2085" s="142" t="s">
        <v>5</v>
      </c>
      <c r="D2085" s="301">
        <v>29.95</v>
      </c>
      <c r="E2085" s="249"/>
    </row>
    <row r="2086" spans="1:5" s="250" customFormat="1" ht="13.5">
      <c r="A2086" s="142">
        <v>92239</v>
      </c>
      <c r="B2086" s="142" t="s">
        <v>21452</v>
      </c>
      <c r="C2086" s="142" t="s">
        <v>5</v>
      </c>
      <c r="D2086" s="301">
        <v>4.8600000000000003</v>
      </c>
      <c r="E2086" s="249"/>
    </row>
    <row r="2087" spans="1:5" s="250" customFormat="1" ht="13.5">
      <c r="A2087" s="142">
        <v>92238</v>
      </c>
      <c r="B2087" s="142" t="s">
        <v>21451</v>
      </c>
      <c r="C2087" s="142" t="s">
        <v>5</v>
      </c>
      <c r="D2087" s="301">
        <v>12.04</v>
      </c>
      <c r="E2087" s="249"/>
    </row>
    <row r="2088" spans="1:5" s="250" customFormat="1" ht="13.5">
      <c r="A2088" s="142">
        <v>92240</v>
      </c>
      <c r="B2088" s="142" t="s">
        <v>21453</v>
      </c>
      <c r="C2088" s="142" t="s">
        <v>5</v>
      </c>
      <c r="D2088" s="301">
        <v>53.6</v>
      </c>
      <c r="E2088" s="249"/>
    </row>
    <row r="2089" spans="1:5" s="250" customFormat="1" ht="13.5">
      <c r="A2089" s="142">
        <v>92241</v>
      </c>
      <c r="B2089" s="142" t="s">
        <v>21454</v>
      </c>
      <c r="C2089" s="142" t="s">
        <v>5</v>
      </c>
      <c r="D2089" s="301">
        <v>317.97000000000003</v>
      </c>
      <c r="E2089" s="249"/>
    </row>
    <row r="2090" spans="1:5" s="250" customFormat="1" ht="13.5">
      <c r="A2090" s="142">
        <v>91640</v>
      </c>
      <c r="B2090" s="142" t="s">
        <v>21428</v>
      </c>
      <c r="C2090" s="142" t="s">
        <v>5</v>
      </c>
      <c r="D2090" s="301">
        <v>41.08</v>
      </c>
      <c r="E2090" s="249"/>
    </row>
    <row r="2091" spans="1:5" s="250" customFormat="1" ht="13.5">
      <c r="A2091" s="142">
        <v>91642</v>
      </c>
      <c r="B2091" s="142" t="s">
        <v>21430</v>
      </c>
      <c r="C2091" s="142" t="s">
        <v>5</v>
      </c>
      <c r="D2091" s="301">
        <v>6.69</v>
      </c>
      <c r="E2091" s="249"/>
    </row>
    <row r="2092" spans="1:5" s="250" customFormat="1" ht="13.5">
      <c r="A2092" s="142">
        <v>91641</v>
      </c>
      <c r="B2092" s="142" t="s">
        <v>21429</v>
      </c>
      <c r="C2092" s="142" t="s">
        <v>5</v>
      </c>
      <c r="D2092" s="301">
        <v>16.559999999999999</v>
      </c>
      <c r="E2092" s="249"/>
    </row>
    <row r="2093" spans="1:5" s="250" customFormat="1" ht="13.5">
      <c r="A2093" s="142">
        <v>91643</v>
      </c>
      <c r="B2093" s="142" t="s">
        <v>21431</v>
      </c>
      <c r="C2093" s="142" t="s">
        <v>5</v>
      </c>
      <c r="D2093" s="301">
        <v>73.88</v>
      </c>
      <c r="E2093" s="249"/>
    </row>
    <row r="2094" spans="1:5" s="250" customFormat="1" ht="13.5">
      <c r="A2094" s="142">
        <v>91644</v>
      </c>
      <c r="B2094" s="142" t="s">
        <v>21432</v>
      </c>
      <c r="C2094" s="142" t="s">
        <v>5</v>
      </c>
      <c r="D2094" s="301">
        <v>346.84</v>
      </c>
      <c r="E2094" s="249"/>
    </row>
    <row r="2095" spans="1:5" s="250" customFormat="1" ht="13.5">
      <c r="A2095" s="142">
        <v>92105</v>
      </c>
      <c r="B2095" s="142" t="s">
        <v>24557</v>
      </c>
      <c r="C2095" s="142" t="s">
        <v>5</v>
      </c>
      <c r="D2095" s="301">
        <v>221.58</v>
      </c>
      <c r="E2095" s="249"/>
    </row>
    <row r="2096" spans="1:5" s="250" customFormat="1" ht="13.5">
      <c r="A2096" s="142">
        <v>92101</v>
      </c>
      <c r="B2096" s="142" t="s">
        <v>24553</v>
      </c>
      <c r="C2096" s="142" t="s">
        <v>5</v>
      </c>
      <c r="D2096" s="301">
        <v>47.45</v>
      </c>
      <c r="E2096" s="249"/>
    </row>
    <row r="2097" spans="1:5" s="250" customFormat="1" ht="13.5">
      <c r="A2097" s="142">
        <v>92103</v>
      </c>
      <c r="B2097" s="142" t="s">
        <v>24555</v>
      </c>
      <c r="C2097" s="142" t="s">
        <v>5</v>
      </c>
      <c r="D2097" s="301">
        <v>6</v>
      </c>
      <c r="E2097" s="249"/>
    </row>
    <row r="2098" spans="1:5" s="250" customFormat="1" ht="13.5">
      <c r="A2098" s="142">
        <v>92102</v>
      </c>
      <c r="B2098" s="142" t="s">
        <v>24554</v>
      </c>
      <c r="C2098" s="142" t="s">
        <v>5</v>
      </c>
      <c r="D2098" s="301">
        <v>14.83</v>
      </c>
      <c r="E2098" s="249"/>
    </row>
    <row r="2099" spans="1:5" s="250" customFormat="1" ht="13.5">
      <c r="A2099" s="142">
        <v>92104</v>
      </c>
      <c r="B2099" s="142" t="s">
        <v>24556</v>
      </c>
      <c r="C2099" s="142" t="s">
        <v>5</v>
      </c>
      <c r="D2099" s="301">
        <v>74.77</v>
      </c>
      <c r="E2099" s="249"/>
    </row>
    <row r="2100" spans="1:5" s="250" customFormat="1" ht="13.5">
      <c r="A2100" s="142">
        <v>91396</v>
      </c>
      <c r="B2100" s="142" t="s">
        <v>21413</v>
      </c>
      <c r="C2100" s="142" t="s">
        <v>5</v>
      </c>
      <c r="D2100" s="301">
        <v>30.62</v>
      </c>
      <c r="E2100" s="249"/>
    </row>
    <row r="2101" spans="1:5" s="250" customFormat="1" ht="13.5">
      <c r="A2101" s="142">
        <v>91398</v>
      </c>
      <c r="B2101" s="142" t="s">
        <v>21415</v>
      </c>
      <c r="C2101" s="142" t="s">
        <v>5</v>
      </c>
      <c r="D2101" s="301">
        <v>4.7699999999999996</v>
      </c>
      <c r="E2101" s="249"/>
    </row>
    <row r="2102" spans="1:5" s="250" customFormat="1" ht="13.5">
      <c r="A2102" s="142">
        <v>91397</v>
      </c>
      <c r="B2102" s="142" t="s">
        <v>21414</v>
      </c>
      <c r="C2102" s="142" t="s">
        <v>5</v>
      </c>
      <c r="D2102" s="301">
        <v>11.83</v>
      </c>
      <c r="E2102" s="249"/>
    </row>
    <row r="2103" spans="1:5" s="250" customFormat="1" ht="13.5">
      <c r="A2103" s="142">
        <v>5763</v>
      </c>
      <c r="B2103" s="142" t="s">
        <v>21164</v>
      </c>
      <c r="C2103" s="142" t="s">
        <v>5</v>
      </c>
      <c r="D2103" s="301">
        <v>54.26</v>
      </c>
      <c r="E2103" s="249"/>
    </row>
    <row r="2104" spans="1:5" s="250" customFormat="1" ht="13.5">
      <c r="A2104" s="142">
        <v>53831</v>
      </c>
      <c r="B2104" s="142" t="s">
        <v>21202</v>
      </c>
      <c r="C2104" s="142" t="s">
        <v>5</v>
      </c>
      <c r="D2104" s="301">
        <v>221.58</v>
      </c>
      <c r="E2104" s="249"/>
    </row>
    <row r="2105" spans="1:5" s="250" customFormat="1" ht="13.5">
      <c r="A2105" s="142">
        <v>106222</v>
      </c>
      <c r="B2105" s="142" t="s">
        <v>27157</v>
      </c>
      <c r="C2105" s="142" t="s">
        <v>5</v>
      </c>
      <c r="D2105" s="301">
        <v>30.48</v>
      </c>
      <c r="E2105" s="249"/>
    </row>
    <row r="2106" spans="1:5" s="250" customFormat="1" ht="13.5">
      <c r="A2106" s="142">
        <v>106225</v>
      </c>
      <c r="B2106" s="142" t="s">
        <v>27158</v>
      </c>
      <c r="C2106" s="142" t="s">
        <v>5</v>
      </c>
      <c r="D2106" s="378">
        <v>4.6900000000000004</v>
      </c>
      <c r="E2106" s="249"/>
    </row>
    <row r="2107" spans="1:5" s="250" customFormat="1" ht="13.5">
      <c r="A2107" s="142">
        <v>106223</v>
      </c>
      <c r="B2107" s="142" t="s">
        <v>27159</v>
      </c>
      <c r="C2107" s="142" t="s">
        <v>5</v>
      </c>
      <c r="D2107" s="378">
        <v>11.59</v>
      </c>
      <c r="E2107" s="249"/>
    </row>
    <row r="2108" spans="1:5" s="250" customFormat="1" ht="13.5">
      <c r="A2108" s="142">
        <v>106224</v>
      </c>
      <c r="B2108" s="142" t="s">
        <v>27160</v>
      </c>
      <c r="C2108" s="142" t="s">
        <v>5</v>
      </c>
      <c r="D2108" s="378">
        <v>53.25</v>
      </c>
      <c r="E2108" s="249"/>
    </row>
    <row r="2109" spans="1:5" s="250" customFormat="1" ht="13.5">
      <c r="A2109" s="142">
        <v>106226</v>
      </c>
      <c r="B2109" s="142" t="s">
        <v>27161</v>
      </c>
      <c r="C2109" s="142" t="s">
        <v>5</v>
      </c>
      <c r="D2109" s="378">
        <v>181.75</v>
      </c>
      <c r="E2109" s="249"/>
    </row>
    <row r="2110" spans="1:5" s="250" customFormat="1" ht="13.5">
      <c r="A2110" s="142">
        <v>91359</v>
      </c>
      <c r="B2110" s="142" t="s">
        <v>21396</v>
      </c>
      <c r="C2110" s="142" t="s">
        <v>5</v>
      </c>
      <c r="D2110" s="301">
        <v>22.08</v>
      </c>
      <c r="E2110" s="249"/>
    </row>
    <row r="2111" spans="1:5" s="250" customFormat="1" ht="13.5">
      <c r="A2111" s="142">
        <v>91361</v>
      </c>
      <c r="B2111" s="142" t="s">
        <v>21398</v>
      </c>
      <c r="C2111" s="142" t="s">
        <v>5</v>
      </c>
      <c r="D2111" s="301">
        <v>3.41</v>
      </c>
      <c r="E2111" s="249"/>
    </row>
    <row r="2112" spans="1:5" s="250" customFormat="1" ht="13.5">
      <c r="A2112" s="142">
        <v>91360</v>
      </c>
      <c r="B2112" s="142" t="s">
        <v>21397</v>
      </c>
      <c r="C2112" s="142" t="s">
        <v>5</v>
      </c>
      <c r="D2112" s="301">
        <v>8.44</v>
      </c>
      <c r="E2112" s="249"/>
    </row>
    <row r="2113" spans="1:5" s="250" customFormat="1" ht="13.5">
      <c r="A2113" s="142">
        <v>53882</v>
      </c>
      <c r="B2113" s="142" t="s">
        <v>21211</v>
      </c>
      <c r="C2113" s="142" t="s">
        <v>5</v>
      </c>
      <c r="D2113" s="301">
        <v>38.770000000000003</v>
      </c>
      <c r="E2113" s="249"/>
    </row>
    <row r="2114" spans="1:5" s="250" customFormat="1" ht="13.5">
      <c r="A2114" s="142">
        <v>5747</v>
      </c>
      <c r="B2114" s="142" t="s">
        <v>21161</v>
      </c>
      <c r="C2114" s="142" t="s">
        <v>5</v>
      </c>
      <c r="D2114" s="378">
        <v>182.1</v>
      </c>
      <c r="E2114" s="249"/>
    </row>
    <row r="2115" spans="1:5" s="250" customFormat="1" ht="13.5">
      <c r="A2115" s="142">
        <v>104699</v>
      </c>
      <c r="B2115" s="142" t="s">
        <v>27162</v>
      </c>
      <c r="C2115" s="142" t="s">
        <v>5</v>
      </c>
      <c r="D2115" s="378">
        <v>0</v>
      </c>
      <c r="E2115" s="249"/>
    </row>
    <row r="2116" spans="1:5" s="250" customFormat="1" ht="13.5">
      <c r="A2116" s="142">
        <v>104702</v>
      </c>
      <c r="B2116" s="142" t="s">
        <v>27163</v>
      </c>
      <c r="C2116" s="142" t="s">
        <v>5</v>
      </c>
      <c r="D2116" s="301">
        <v>0</v>
      </c>
      <c r="E2116" s="249"/>
    </row>
    <row r="2117" spans="1:5" s="250" customFormat="1" ht="13.5">
      <c r="A2117" s="142">
        <v>104700</v>
      </c>
      <c r="B2117" s="142" t="s">
        <v>27164</v>
      </c>
      <c r="C2117" s="142" t="s">
        <v>5</v>
      </c>
      <c r="D2117" s="301">
        <v>0</v>
      </c>
      <c r="E2117" s="249"/>
    </row>
    <row r="2118" spans="1:5" s="250" customFormat="1" ht="13.5">
      <c r="A2118" s="142">
        <v>104701</v>
      </c>
      <c r="B2118" s="142" t="s">
        <v>27165</v>
      </c>
      <c r="C2118" s="142" t="s">
        <v>5</v>
      </c>
      <c r="D2118" s="301">
        <v>0</v>
      </c>
      <c r="E2118" s="249"/>
    </row>
    <row r="2119" spans="1:5" s="250" customFormat="1" ht="13.5">
      <c r="A2119" s="142">
        <v>104703</v>
      </c>
      <c r="B2119" s="142" t="s">
        <v>24623</v>
      </c>
      <c r="C2119" s="142" t="s">
        <v>5</v>
      </c>
      <c r="D2119" s="301">
        <v>106.51</v>
      </c>
      <c r="E2119" s="249"/>
    </row>
    <row r="2120" spans="1:5" s="250" customFormat="1" ht="13.5">
      <c r="A2120" s="142">
        <v>91390</v>
      </c>
      <c r="B2120" s="142" t="s">
        <v>21410</v>
      </c>
      <c r="C2120" s="142" t="s">
        <v>5</v>
      </c>
      <c r="D2120" s="301">
        <v>20.100000000000001</v>
      </c>
      <c r="E2120" s="249"/>
    </row>
    <row r="2121" spans="1:5" s="250" customFormat="1" ht="13.5">
      <c r="A2121" s="142">
        <v>91392</v>
      </c>
      <c r="B2121" s="142" t="s">
        <v>21412</v>
      </c>
      <c r="C2121" s="142" t="s">
        <v>5</v>
      </c>
      <c r="D2121" s="301">
        <v>3.24</v>
      </c>
      <c r="E2121" s="249"/>
    </row>
    <row r="2122" spans="1:5" s="250" customFormat="1" ht="13.5">
      <c r="A2122" s="142">
        <v>91391</v>
      </c>
      <c r="B2122" s="142" t="s">
        <v>21411</v>
      </c>
      <c r="C2122" s="142" t="s">
        <v>5</v>
      </c>
      <c r="D2122" s="301">
        <v>8.01</v>
      </c>
      <c r="E2122" s="249"/>
    </row>
    <row r="2123" spans="1:5" s="250" customFormat="1" ht="13.5">
      <c r="A2123" s="142">
        <v>73335</v>
      </c>
      <c r="B2123" s="142" t="s">
        <v>21219</v>
      </c>
      <c r="C2123" s="142" t="s">
        <v>5</v>
      </c>
      <c r="D2123" s="301">
        <v>36.67</v>
      </c>
      <c r="E2123" s="249"/>
    </row>
    <row r="2124" spans="1:5" s="250" customFormat="1" ht="13.5">
      <c r="A2124" s="142">
        <v>73340</v>
      </c>
      <c r="B2124" s="142" t="s">
        <v>21220</v>
      </c>
      <c r="C2124" s="142" t="s">
        <v>5</v>
      </c>
      <c r="D2124" s="301">
        <v>178.24</v>
      </c>
      <c r="E2124" s="249"/>
    </row>
    <row r="2125" spans="1:5" s="250" customFormat="1" ht="13.5">
      <c r="A2125" s="142">
        <v>89264</v>
      </c>
      <c r="B2125" s="142" t="s">
        <v>21297</v>
      </c>
      <c r="C2125" s="142" t="s">
        <v>5</v>
      </c>
      <c r="D2125" s="301">
        <v>22.03</v>
      </c>
      <c r="E2125" s="249"/>
    </row>
    <row r="2126" spans="1:5" s="250" customFormat="1" ht="13.5">
      <c r="A2126" s="142">
        <v>89266</v>
      </c>
      <c r="B2126" s="142" t="s">
        <v>21299</v>
      </c>
      <c r="C2126" s="142" t="s">
        <v>5</v>
      </c>
      <c r="D2126" s="301">
        <v>3.55</v>
      </c>
      <c r="E2126" s="249"/>
    </row>
    <row r="2127" spans="1:5" s="250" customFormat="1" ht="13.5">
      <c r="A2127" s="142">
        <v>89265</v>
      </c>
      <c r="B2127" s="142" t="s">
        <v>21298</v>
      </c>
      <c r="C2127" s="142" t="s">
        <v>5</v>
      </c>
      <c r="D2127" s="301">
        <v>8.7899999999999991</v>
      </c>
      <c r="E2127" s="249"/>
    </row>
    <row r="2128" spans="1:5" s="250" customFormat="1" ht="13.5">
      <c r="A2128" s="142">
        <v>5705</v>
      </c>
      <c r="B2128" s="142" t="s">
        <v>21144</v>
      </c>
      <c r="C2128" s="142" t="s">
        <v>5</v>
      </c>
      <c r="D2128" s="301">
        <v>40.21</v>
      </c>
      <c r="E2128" s="249"/>
    </row>
    <row r="2129" spans="1:5" s="250" customFormat="1" ht="13.5">
      <c r="A2129" s="142">
        <v>53797</v>
      </c>
      <c r="B2129" s="142" t="s">
        <v>21193</v>
      </c>
      <c r="C2129" s="142" t="s">
        <v>5</v>
      </c>
      <c r="D2129" s="301">
        <v>134.13999999999999</v>
      </c>
      <c r="E2129" s="249"/>
    </row>
    <row r="2130" spans="1:5" s="250" customFormat="1" ht="13.5">
      <c r="A2130" s="142">
        <v>106327</v>
      </c>
      <c r="B2130" s="142" t="s">
        <v>27166</v>
      </c>
      <c r="C2130" s="142" t="s">
        <v>5</v>
      </c>
      <c r="D2130" s="378">
        <v>0</v>
      </c>
      <c r="E2130" s="249"/>
    </row>
    <row r="2131" spans="1:5" s="250" customFormat="1" ht="13.5">
      <c r="A2131" s="142">
        <v>106330</v>
      </c>
      <c r="B2131" s="142" t="s">
        <v>27167</v>
      </c>
      <c r="C2131" s="142" t="s">
        <v>5</v>
      </c>
      <c r="D2131" s="301">
        <v>0</v>
      </c>
      <c r="E2131" s="249"/>
    </row>
    <row r="2132" spans="1:5" s="250" customFormat="1" ht="13.5">
      <c r="A2132" s="142">
        <v>106328</v>
      </c>
      <c r="B2132" s="142" t="s">
        <v>27168</v>
      </c>
      <c r="C2132" s="142" t="s">
        <v>5</v>
      </c>
      <c r="D2132" s="301">
        <v>0</v>
      </c>
      <c r="E2132" s="249"/>
    </row>
    <row r="2133" spans="1:5" s="250" customFormat="1" ht="13.5">
      <c r="A2133" s="142">
        <v>106329</v>
      </c>
      <c r="B2133" s="142" t="s">
        <v>27169</v>
      </c>
      <c r="C2133" s="142" t="s">
        <v>5</v>
      </c>
      <c r="D2133" s="301">
        <v>0</v>
      </c>
      <c r="E2133" s="249"/>
    </row>
    <row r="2134" spans="1:5" s="250" customFormat="1" ht="13.5">
      <c r="A2134" s="142">
        <v>106331</v>
      </c>
      <c r="B2134" s="142" t="s">
        <v>27170</v>
      </c>
      <c r="C2134" s="142" t="s">
        <v>5</v>
      </c>
      <c r="D2134" s="301">
        <v>114.58</v>
      </c>
      <c r="E2134" s="249"/>
    </row>
    <row r="2135" spans="1:5" s="250" customFormat="1" ht="13.5">
      <c r="A2135" s="142">
        <v>106227</v>
      </c>
      <c r="B2135" s="142" t="s">
        <v>27171</v>
      </c>
      <c r="C2135" s="142" t="s">
        <v>5</v>
      </c>
      <c r="D2135" s="301">
        <v>31.53</v>
      </c>
      <c r="E2135" s="249"/>
    </row>
    <row r="2136" spans="1:5" s="250" customFormat="1" ht="13.5">
      <c r="A2136" s="142">
        <v>106230</v>
      </c>
      <c r="B2136" s="142" t="s">
        <v>27172</v>
      </c>
      <c r="C2136" s="142" t="s">
        <v>5</v>
      </c>
      <c r="D2136" s="301">
        <v>5.24</v>
      </c>
      <c r="E2136" s="249"/>
    </row>
    <row r="2137" spans="1:5" s="250" customFormat="1" ht="13.5">
      <c r="A2137" s="142">
        <v>106228</v>
      </c>
      <c r="B2137" s="142" t="s">
        <v>27173</v>
      </c>
      <c r="C2137" s="142" t="s">
        <v>5</v>
      </c>
      <c r="D2137" s="301">
        <v>12.95</v>
      </c>
      <c r="E2137" s="249"/>
    </row>
    <row r="2138" spans="1:5" s="250" customFormat="1" ht="13.5">
      <c r="A2138" s="142">
        <v>106229</v>
      </c>
      <c r="B2138" s="142" t="s">
        <v>27174</v>
      </c>
      <c r="C2138" s="142" t="s">
        <v>5</v>
      </c>
      <c r="D2138" s="301">
        <v>59.11</v>
      </c>
      <c r="E2138" s="249"/>
    </row>
    <row r="2139" spans="1:5" s="250" customFormat="1" ht="13.5">
      <c r="A2139" s="142">
        <v>106231</v>
      </c>
      <c r="B2139" s="142" t="s">
        <v>27175</v>
      </c>
      <c r="C2139" s="142" t="s">
        <v>5</v>
      </c>
      <c r="D2139" s="378">
        <v>181.75</v>
      </c>
      <c r="E2139" s="249"/>
    </row>
    <row r="2140" spans="1:5" s="250" customFormat="1" ht="13.5">
      <c r="A2140" s="142">
        <v>106342</v>
      </c>
      <c r="B2140" s="142" t="s">
        <v>27176</v>
      </c>
      <c r="C2140" s="142" t="s">
        <v>5</v>
      </c>
      <c r="D2140" s="378">
        <v>0</v>
      </c>
      <c r="E2140" s="249"/>
    </row>
    <row r="2141" spans="1:5" s="250" customFormat="1" ht="13.5">
      <c r="A2141" s="142">
        <v>106345</v>
      </c>
      <c r="B2141" s="142" t="s">
        <v>27177</v>
      </c>
      <c r="C2141" s="142" t="s">
        <v>5</v>
      </c>
      <c r="D2141" s="301">
        <v>0</v>
      </c>
      <c r="E2141" s="249"/>
    </row>
    <row r="2142" spans="1:5" s="250" customFormat="1" ht="13.5">
      <c r="A2142" s="142">
        <v>106343</v>
      </c>
      <c r="B2142" s="142" t="s">
        <v>27178</v>
      </c>
      <c r="C2142" s="142" t="s">
        <v>5</v>
      </c>
      <c r="D2142" s="301">
        <v>0</v>
      </c>
      <c r="E2142" s="249"/>
    </row>
    <row r="2143" spans="1:5" s="250" customFormat="1" ht="13.5">
      <c r="A2143" s="142">
        <v>106344</v>
      </c>
      <c r="B2143" s="142" t="s">
        <v>27179</v>
      </c>
      <c r="C2143" s="142" t="s">
        <v>5</v>
      </c>
      <c r="D2143" s="301">
        <v>0</v>
      </c>
      <c r="E2143" s="249"/>
    </row>
    <row r="2144" spans="1:5" s="250" customFormat="1" ht="13.5">
      <c r="A2144" s="142">
        <v>106346</v>
      </c>
      <c r="B2144" s="142" t="s">
        <v>27180</v>
      </c>
      <c r="C2144" s="142" t="s">
        <v>5</v>
      </c>
      <c r="D2144" s="301">
        <v>181.75</v>
      </c>
      <c r="E2144" s="249"/>
    </row>
    <row r="2145" spans="1:5" s="250" customFormat="1" ht="13.5">
      <c r="A2145" s="142">
        <v>106332</v>
      </c>
      <c r="B2145" s="142" t="s">
        <v>27181</v>
      </c>
      <c r="C2145" s="142" t="s">
        <v>5</v>
      </c>
      <c r="D2145" s="301">
        <v>0</v>
      </c>
      <c r="E2145" s="249"/>
    </row>
    <row r="2146" spans="1:5" s="250" customFormat="1" ht="13.5">
      <c r="A2146" s="142">
        <v>106335</v>
      </c>
      <c r="B2146" s="142" t="s">
        <v>27182</v>
      </c>
      <c r="C2146" s="142" t="s">
        <v>5</v>
      </c>
      <c r="D2146" s="378">
        <v>0</v>
      </c>
      <c r="E2146" s="249"/>
    </row>
    <row r="2147" spans="1:5" s="250" customFormat="1" ht="13.5">
      <c r="A2147" s="142">
        <v>106333</v>
      </c>
      <c r="B2147" s="142" t="s">
        <v>27183</v>
      </c>
      <c r="C2147" s="142" t="s">
        <v>5</v>
      </c>
      <c r="D2147" s="301">
        <v>0</v>
      </c>
      <c r="E2147" s="249"/>
    </row>
    <row r="2148" spans="1:5" s="250" customFormat="1" ht="13.5">
      <c r="A2148" s="142">
        <v>106334</v>
      </c>
      <c r="B2148" s="142" t="s">
        <v>27184</v>
      </c>
      <c r="C2148" s="142" t="s">
        <v>5</v>
      </c>
      <c r="D2148" s="301">
        <v>0</v>
      </c>
      <c r="E2148" s="249"/>
    </row>
    <row r="2149" spans="1:5" s="250" customFormat="1" ht="13.5">
      <c r="A2149" s="142">
        <v>106336</v>
      </c>
      <c r="B2149" s="142" t="s">
        <v>27185</v>
      </c>
      <c r="C2149" s="142" t="s">
        <v>5</v>
      </c>
      <c r="D2149" s="301">
        <v>181.75</v>
      </c>
      <c r="E2149" s="249"/>
    </row>
    <row r="2150" spans="1:5" s="250" customFormat="1" ht="13.5">
      <c r="A2150" s="142">
        <v>91354</v>
      </c>
      <c r="B2150" s="142" t="s">
        <v>21393</v>
      </c>
      <c r="C2150" s="142" t="s">
        <v>5</v>
      </c>
      <c r="D2150" s="301">
        <v>18.48</v>
      </c>
      <c r="E2150" s="249"/>
    </row>
    <row r="2151" spans="1:5" s="250" customFormat="1" ht="13.5">
      <c r="A2151" s="142">
        <v>91356</v>
      </c>
      <c r="B2151" s="142" t="s">
        <v>21395</v>
      </c>
      <c r="C2151" s="142" t="s">
        <v>5</v>
      </c>
      <c r="D2151" s="301">
        <v>3.07</v>
      </c>
      <c r="E2151" s="249"/>
    </row>
    <row r="2152" spans="1:5" s="250" customFormat="1" ht="13.5">
      <c r="A2152" s="142">
        <v>91355</v>
      </c>
      <c r="B2152" s="142" t="s">
        <v>21394</v>
      </c>
      <c r="C2152" s="142" t="s">
        <v>5</v>
      </c>
      <c r="D2152" s="301">
        <v>7.59</v>
      </c>
      <c r="E2152" s="249"/>
    </row>
    <row r="2153" spans="1:5" s="250" customFormat="1" ht="13.5">
      <c r="A2153" s="142">
        <v>5751</v>
      </c>
      <c r="B2153" s="142" t="s">
        <v>21162</v>
      </c>
      <c r="C2153" s="142" t="s">
        <v>5</v>
      </c>
      <c r="D2153" s="301">
        <v>34.64</v>
      </c>
      <c r="E2153" s="249"/>
    </row>
    <row r="2154" spans="1:5" s="250" customFormat="1" ht="13.5">
      <c r="A2154" s="142">
        <v>53827</v>
      </c>
      <c r="B2154" s="142" t="s">
        <v>21200</v>
      </c>
      <c r="C2154" s="142" t="s">
        <v>5</v>
      </c>
      <c r="D2154" s="301">
        <v>131.32</v>
      </c>
      <c r="E2154" s="249"/>
    </row>
    <row r="2155" spans="1:5" s="250" customFormat="1" ht="13.5">
      <c r="A2155" s="142">
        <v>91375</v>
      </c>
      <c r="B2155" s="142" t="s">
        <v>21402</v>
      </c>
      <c r="C2155" s="142" t="s">
        <v>5</v>
      </c>
      <c r="D2155" s="301">
        <v>20.29</v>
      </c>
      <c r="E2155" s="249"/>
    </row>
    <row r="2156" spans="1:5" s="250" customFormat="1" ht="13.5">
      <c r="A2156" s="142">
        <v>91377</v>
      </c>
      <c r="B2156" s="142" t="s">
        <v>21404</v>
      </c>
      <c r="C2156" s="142" t="s">
        <v>5</v>
      </c>
      <c r="D2156" s="301">
        <v>3.37</v>
      </c>
      <c r="E2156" s="249"/>
    </row>
    <row r="2157" spans="1:5" s="250" customFormat="1" ht="13.5">
      <c r="A2157" s="142">
        <v>91376</v>
      </c>
      <c r="B2157" s="142" t="s">
        <v>21403</v>
      </c>
      <c r="C2157" s="142" t="s">
        <v>5</v>
      </c>
      <c r="D2157" s="378">
        <v>8.34</v>
      </c>
      <c r="E2157" s="249"/>
    </row>
    <row r="2158" spans="1:5" s="250" customFormat="1" ht="13.5">
      <c r="A2158" s="142">
        <v>5754</v>
      </c>
      <c r="B2158" s="142" t="s">
        <v>21163</v>
      </c>
      <c r="C2158" s="142" t="s">
        <v>5</v>
      </c>
      <c r="D2158" s="378">
        <v>38.03</v>
      </c>
      <c r="E2158" s="249"/>
    </row>
    <row r="2159" spans="1:5" s="250" customFormat="1" ht="13.5">
      <c r="A2159" s="142">
        <v>53829</v>
      </c>
      <c r="B2159" s="142" t="s">
        <v>21201</v>
      </c>
      <c r="C2159" s="142" t="s">
        <v>5</v>
      </c>
      <c r="D2159" s="378">
        <v>134.13999999999999</v>
      </c>
      <c r="E2159" s="249"/>
    </row>
    <row r="2160" spans="1:5" s="250" customFormat="1" ht="13.5">
      <c r="A2160" s="142">
        <v>91026</v>
      </c>
      <c r="B2160" s="142" t="s">
        <v>21380</v>
      </c>
      <c r="C2160" s="142" t="s">
        <v>5</v>
      </c>
      <c r="D2160" s="378">
        <v>25.87</v>
      </c>
      <c r="E2160" s="249"/>
    </row>
    <row r="2161" spans="1:5" s="250" customFormat="1" ht="13.5">
      <c r="A2161" s="142">
        <v>91028</v>
      </c>
      <c r="B2161" s="142" t="s">
        <v>21382</v>
      </c>
      <c r="C2161" s="142" t="s">
        <v>5</v>
      </c>
      <c r="D2161" s="301">
        <v>4.2</v>
      </c>
      <c r="E2161" s="249"/>
    </row>
    <row r="2162" spans="1:5" s="250" customFormat="1" ht="13.5">
      <c r="A2162" s="142">
        <v>91027</v>
      </c>
      <c r="B2162" s="142" t="s">
        <v>21381</v>
      </c>
      <c r="C2162" s="142" t="s">
        <v>5</v>
      </c>
      <c r="D2162" s="301">
        <v>10.38</v>
      </c>
      <c r="E2162" s="249"/>
    </row>
    <row r="2163" spans="1:5" s="250" customFormat="1" ht="13.5">
      <c r="A2163" s="142">
        <v>91029</v>
      </c>
      <c r="B2163" s="142" t="s">
        <v>21383</v>
      </c>
      <c r="C2163" s="142" t="s">
        <v>5</v>
      </c>
      <c r="D2163" s="301">
        <v>47.49</v>
      </c>
      <c r="E2163" s="249"/>
    </row>
    <row r="2164" spans="1:5" s="250" customFormat="1" ht="13.5">
      <c r="A2164" s="142">
        <v>91030</v>
      </c>
      <c r="B2164" s="142" t="s">
        <v>21384</v>
      </c>
      <c r="C2164" s="142" t="s">
        <v>5</v>
      </c>
      <c r="D2164" s="301">
        <v>168.94</v>
      </c>
      <c r="E2164" s="249"/>
    </row>
    <row r="2165" spans="1:5" s="250" customFormat="1" ht="13.5">
      <c r="A2165" s="142">
        <v>106237</v>
      </c>
      <c r="B2165" s="142" t="s">
        <v>27186</v>
      </c>
      <c r="C2165" s="142" t="s">
        <v>5</v>
      </c>
      <c r="D2165" s="301">
        <v>0</v>
      </c>
      <c r="E2165" s="249"/>
    </row>
    <row r="2166" spans="1:5" s="250" customFormat="1" ht="13.5">
      <c r="A2166" s="142">
        <v>106240</v>
      </c>
      <c r="B2166" s="142" t="s">
        <v>27187</v>
      </c>
      <c r="C2166" s="142" t="s">
        <v>5</v>
      </c>
      <c r="D2166" s="301">
        <v>0</v>
      </c>
      <c r="E2166" s="249"/>
    </row>
    <row r="2167" spans="1:5" s="250" customFormat="1" ht="13.5">
      <c r="A2167" s="142">
        <v>106238</v>
      </c>
      <c r="B2167" s="142" t="s">
        <v>27188</v>
      </c>
      <c r="C2167" s="142" t="s">
        <v>5</v>
      </c>
      <c r="D2167" s="301">
        <v>0</v>
      </c>
      <c r="E2167" s="249"/>
    </row>
    <row r="2168" spans="1:5" s="250" customFormat="1" ht="13.5">
      <c r="A2168" s="142">
        <v>106239</v>
      </c>
      <c r="B2168" s="142" t="s">
        <v>27189</v>
      </c>
      <c r="C2168" s="142" t="s">
        <v>5</v>
      </c>
      <c r="D2168" s="301">
        <v>0</v>
      </c>
      <c r="E2168" s="249"/>
    </row>
    <row r="2169" spans="1:5" s="250" customFormat="1" ht="13.5">
      <c r="A2169" s="142">
        <v>106241</v>
      </c>
      <c r="B2169" s="142" t="s">
        <v>27190</v>
      </c>
      <c r="C2169" s="142" t="s">
        <v>5</v>
      </c>
      <c r="D2169" s="301">
        <v>255.55</v>
      </c>
      <c r="E2169" s="249"/>
    </row>
    <row r="2170" spans="1:5" s="250" customFormat="1" ht="13.5">
      <c r="A2170" s="142">
        <v>106352</v>
      </c>
      <c r="B2170" s="142" t="s">
        <v>27191</v>
      </c>
      <c r="C2170" s="142" t="s">
        <v>5</v>
      </c>
      <c r="D2170" s="378">
        <v>0</v>
      </c>
      <c r="E2170" s="249"/>
    </row>
    <row r="2171" spans="1:5" s="250" customFormat="1" ht="13.5">
      <c r="A2171" s="142">
        <v>106355</v>
      </c>
      <c r="B2171" s="142" t="s">
        <v>27192</v>
      </c>
      <c r="C2171" s="142" t="s">
        <v>5</v>
      </c>
      <c r="D2171" s="301">
        <v>0</v>
      </c>
      <c r="E2171" s="249"/>
    </row>
    <row r="2172" spans="1:5" s="250" customFormat="1" ht="13.5">
      <c r="A2172" s="142">
        <v>106353</v>
      </c>
      <c r="B2172" s="142" t="s">
        <v>27193</v>
      </c>
      <c r="C2172" s="142" t="s">
        <v>5</v>
      </c>
      <c r="D2172" s="378">
        <v>0</v>
      </c>
      <c r="E2172" s="249"/>
    </row>
    <row r="2173" spans="1:5" s="250" customFormat="1" ht="13.5">
      <c r="A2173" s="142">
        <v>106354</v>
      </c>
      <c r="B2173" s="142" t="s">
        <v>27194</v>
      </c>
      <c r="C2173" s="142" t="s">
        <v>5</v>
      </c>
      <c r="D2173" s="301">
        <v>0</v>
      </c>
      <c r="E2173" s="249"/>
    </row>
    <row r="2174" spans="1:5" s="250" customFormat="1" ht="13.5">
      <c r="A2174" s="142">
        <v>106356</v>
      </c>
      <c r="B2174" s="142" t="s">
        <v>27195</v>
      </c>
      <c r="C2174" s="142" t="s">
        <v>5</v>
      </c>
      <c r="D2174" s="301">
        <v>255.55</v>
      </c>
      <c r="E2174" s="249"/>
    </row>
    <row r="2175" spans="1:5" s="250" customFormat="1" ht="13.5">
      <c r="A2175" s="142">
        <v>106357</v>
      </c>
      <c r="B2175" s="142" t="s">
        <v>27196</v>
      </c>
      <c r="C2175" s="142" t="s">
        <v>5</v>
      </c>
      <c r="D2175" s="301">
        <v>0</v>
      </c>
      <c r="E2175" s="249"/>
    </row>
    <row r="2176" spans="1:5" s="250" customFormat="1" ht="13.5">
      <c r="A2176" s="142">
        <v>106360</v>
      </c>
      <c r="B2176" s="142" t="s">
        <v>27197</v>
      </c>
      <c r="C2176" s="142" t="s">
        <v>5</v>
      </c>
      <c r="D2176" s="378">
        <v>0</v>
      </c>
      <c r="E2176" s="249"/>
    </row>
    <row r="2177" spans="1:5" s="250" customFormat="1" ht="13.5">
      <c r="A2177" s="142">
        <v>106358</v>
      </c>
      <c r="B2177" s="142" t="s">
        <v>27198</v>
      </c>
      <c r="C2177" s="142" t="s">
        <v>5</v>
      </c>
      <c r="D2177" s="301">
        <v>0</v>
      </c>
      <c r="E2177" s="249"/>
    </row>
    <row r="2178" spans="1:5" s="250" customFormat="1" ht="13.5">
      <c r="A2178" s="142">
        <v>106359</v>
      </c>
      <c r="B2178" s="142" t="s">
        <v>27199</v>
      </c>
      <c r="C2178" s="142" t="s">
        <v>5</v>
      </c>
      <c r="D2178" s="378">
        <v>0</v>
      </c>
      <c r="E2178" s="249"/>
    </row>
    <row r="2179" spans="1:5" s="250" customFormat="1" ht="13.5">
      <c r="A2179" s="142">
        <v>106361</v>
      </c>
      <c r="B2179" s="142" t="s">
        <v>27200</v>
      </c>
      <c r="C2179" s="142" t="s">
        <v>5</v>
      </c>
      <c r="D2179" s="378">
        <v>346.84</v>
      </c>
      <c r="E2179" s="249"/>
    </row>
    <row r="2180" spans="1:5" s="250" customFormat="1" ht="13.5">
      <c r="A2180" s="142">
        <v>102812</v>
      </c>
      <c r="B2180" s="142" t="s">
        <v>27201</v>
      </c>
      <c r="C2180" s="142" t="s">
        <v>5</v>
      </c>
      <c r="D2180" s="378">
        <v>0</v>
      </c>
      <c r="E2180" s="249"/>
    </row>
    <row r="2181" spans="1:5" s="250" customFormat="1" ht="13.5">
      <c r="A2181" s="142">
        <v>102813</v>
      </c>
      <c r="B2181" s="142" t="s">
        <v>27202</v>
      </c>
      <c r="C2181" s="142" t="s">
        <v>5</v>
      </c>
      <c r="D2181" s="378">
        <v>0</v>
      </c>
      <c r="E2181" s="249"/>
    </row>
    <row r="2182" spans="1:5" s="250" customFormat="1" ht="13.5">
      <c r="A2182" s="142">
        <v>102814</v>
      </c>
      <c r="B2182" s="142" t="s">
        <v>27203</v>
      </c>
      <c r="C2182" s="142" t="s">
        <v>5</v>
      </c>
      <c r="D2182" s="301">
        <v>0</v>
      </c>
      <c r="E2182" s="249"/>
    </row>
    <row r="2183" spans="1:5" s="250" customFormat="1" ht="13.5">
      <c r="A2183" s="142">
        <v>102815</v>
      </c>
      <c r="B2183" s="142" t="s">
        <v>21572</v>
      </c>
      <c r="C2183" s="142" t="s">
        <v>5</v>
      </c>
      <c r="D2183" s="301">
        <v>3.26</v>
      </c>
      <c r="E2183" s="249"/>
    </row>
    <row r="2184" spans="1:5" s="250" customFormat="1" ht="13.5">
      <c r="A2184" s="142">
        <v>91529</v>
      </c>
      <c r="B2184" s="142" t="s">
        <v>21419</v>
      </c>
      <c r="C2184" s="142" t="s">
        <v>5</v>
      </c>
      <c r="D2184" s="301">
        <v>0.68</v>
      </c>
      <c r="E2184" s="249"/>
    </row>
    <row r="2185" spans="1:5" s="250" customFormat="1" ht="13.5">
      <c r="A2185" s="142">
        <v>91530</v>
      </c>
      <c r="B2185" s="142" t="s">
        <v>21420</v>
      </c>
      <c r="C2185" s="142" t="s">
        <v>5</v>
      </c>
      <c r="D2185" s="301">
        <v>0.18</v>
      </c>
      <c r="E2185" s="249"/>
    </row>
    <row r="2186" spans="1:5" s="250" customFormat="1" ht="13.5">
      <c r="A2186" s="142">
        <v>91531</v>
      </c>
      <c r="B2186" s="142" t="s">
        <v>21421</v>
      </c>
      <c r="C2186" s="142" t="s">
        <v>5</v>
      </c>
      <c r="D2186" s="301">
        <v>0.86</v>
      </c>
      <c r="E2186" s="249"/>
    </row>
    <row r="2187" spans="1:5" s="250" customFormat="1" ht="13.5">
      <c r="A2187" s="142">
        <v>91532</v>
      </c>
      <c r="B2187" s="142" t="s">
        <v>21422</v>
      </c>
      <c r="C2187" s="142" t="s">
        <v>5</v>
      </c>
      <c r="D2187" s="301">
        <v>6.77</v>
      </c>
      <c r="E2187" s="249"/>
    </row>
    <row r="2188" spans="1:5" s="250" customFormat="1" ht="13.5">
      <c r="A2188" s="142">
        <v>95260</v>
      </c>
      <c r="B2188" s="142" t="s">
        <v>21515</v>
      </c>
      <c r="C2188" s="142" t="s">
        <v>5</v>
      </c>
      <c r="D2188" s="301">
        <v>0.55000000000000004</v>
      </c>
      <c r="E2188" s="249"/>
    </row>
    <row r="2189" spans="1:5" s="250" customFormat="1" ht="13.5">
      <c r="A2189" s="142">
        <v>95261</v>
      </c>
      <c r="B2189" s="142" t="s">
        <v>21516</v>
      </c>
      <c r="C2189" s="142" t="s">
        <v>5</v>
      </c>
      <c r="D2189" s="378">
        <v>0.14000000000000001</v>
      </c>
      <c r="E2189" s="249"/>
    </row>
    <row r="2190" spans="1:5" s="250" customFormat="1" ht="13.5">
      <c r="A2190" s="142">
        <v>95262</v>
      </c>
      <c r="B2190" s="142" t="s">
        <v>21517</v>
      </c>
      <c r="C2190" s="142" t="s">
        <v>5</v>
      </c>
      <c r="D2190" s="301">
        <v>0.69</v>
      </c>
      <c r="E2190" s="249"/>
    </row>
    <row r="2191" spans="1:5" s="250" customFormat="1" ht="13.5">
      <c r="A2191" s="142">
        <v>95263</v>
      </c>
      <c r="B2191" s="142" t="s">
        <v>21518</v>
      </c>
      <c r="C2191" s="142" t="s">
        <v>5</v>
      </c>
      <c r="D2191" s="378">
        <v>5.13</v>
      </c>
      <c r="E2191" s="249"/>
    </row>
    <row r="2192" spans="1:5" s="250" customFormat="1" ht="13.5">
      <c r="A2192" s="142">
        <v>90968</v>
      </c>
      <c r="B2192" s="142" t="s">
        <v>21367</v>
      </c>
      <c r="C2192" s="142" t="s">
        <v>5</v>
      </c>
      <c r="D2192" s="378">
        <v>7.04</v>
      </c>
      <c r="E2192" s="249"/>
    </row>
    <row r="2193" spans="1:5" s="250" customFormat="1" ht="13.5">
      <c r="A2193" s="142">
        <v>90969</v>
      </c>
      <c r="B2193" s="142" t="s">
        <v>21368</v>
      </c>
      <c r="C2193" s="142" t="s">
        <v>5</v>
      </c>
      <c r="D2193" s="378">
        <v>1.89</v>
      </c>
      <c r="E2193" s="249"/>
    </row>
    <row r="2194" spans="1:5" s="250" customFormat="1" ht="13.5">
      <c r="A2194" s="142">
        <v>90970</v>
      </c>
      <c r="B2194" s="142" t="s">
        <v>21369</v>
      </c>
      <c r="C2194" s="142" t="s">
        <v>5</v>
      </c>
      <c r="D2194" s="378">
        <v>8.81</v>
      </c>
      <c r="E2194" s="249"/>
    </row>
    <row r="2195" spans="1:5" s="250" customFormat="1" ht="13.5">
      <c r="A2195" s="142">
        <v>90971</v>
      </c>
      <c r="B2195" s="142" t="s">
        <v>21370</v>
      </c>
      <c r="C2195" s="142" t="s">
        <v>5</v>
      </c>
      <c r="D2195" s="378">
        <v>69.790000000000006</v>
      </c>
      <c r="E2195" s="249"/>
    </row>
    <row r="2196" spans="1:5" s="250" customFormat="1" ht="13.5">
      <c r="A2196" s="142">
        <v>90992</v>
      </c>
      <c r="B2196" s="142" t="s">
        <v>21375</v>
      </c>
      <c r="C2196" s="142" t="s">
        <v>5</v>
      </c>
      <c r="D2196" s="378">
        <v>8.35</v>
      </c>
      <c r="E2196" s="249"/>
    </row>
    <row r="2197" spans="1:5" s="250" customFormat="1" ht="13.5">
      <c r="A2197" s="142">
        <v>90993</v>
      </c>
      <c r="B2197" s="142" t="s">
        <v>21376</v>
      </c>
      <c r="C2197" s="142" t="s">
        <v>5</v>
      </c>
      <c r="D2197" s="301">
        <v>2.2400000000000002</v>
      </c>
      <c r="E2197" s="249"/>
    </row>
    <row r="2198" spans="1:5" s="250" customFormat="1" ht="13.5">
      <c r="A2198" s="142">
        <v>90994</v>
      </c>
      <c r="B2198" s="142" t="s">
        <v>21377</v>
      </c>
      <c r="C2198" s="142" t="s">
        <v>5</v>
      </c>
      <c r="D2198" s="301">
        <v>10.45</v>
      </c>
      <c r="E2198" s="249"/>
    </row>
    <row r="2199" spans="1:5" s="250" customFormat="1" ht="13.5">
      <c r="A2199" s="142">
        <v>90995</v>
      </c>
      <c r="B2199" s="142" t="s">
        <v>21378</v>
      </c>
      <c r="C2199" s="142" t="s">
        <v>5</v>
      </c>
      <c r="D2199" s="301">
        <v>94.8</v>
      </c>
      <c r="E2199" s="249"/>
    </row>
    <row r="2200" spans="1:5" s="250" customFormat="1" ht="13.5">
      <c r="A2200" s="142">
        <v>90957</v>
      </c>
      <c r="B2200" s="142" t="s">
        <v>21361</v>
      </c>
      <c r="C2200" s="142" t="s">
        <v>5</v>
      </c>
      <c r="D2200" s="301">
        <v>5.26</v>
      </c>
      <c r="E2200" s="249"/>
    </row>
    <row r="2201" spans="1:5" s="250" customFormat="1" ht="13.5">
      <c r="A2201" s="142">
        <v>90958</v>
      </c>
      <c r="B2201" s="142" t="s">
        <v>21362</v>
      </c>
      <c r="C2201" s="142" t="s">
        <v>5</v>
      </c>
      <c r="D2201" s="301">
        <v>1.41</v>
      </c>
      <c r="E2201" s="249"/>
    </row>
    <row r="2202" spans="1:5" s="250" customFormat="1" ht="13.5">
      <c r="A2202" s="142">
        <v>5797</v>
      </c>
      <c r="B2202" s="142" t="s">
        <v>21169</v>
      </c>
      <c r="C2202" s="142" t="s">
        <v>5</v>
      </c>
      <c r="D2202" s="301">
        <v>6.58</v>
      </c>
      <c r="E2202" s="249"/>
    </row>
    <row r="2203" spans="1:5" s="250" customFormat="1" ht="13.5">
      <c r="A2203" s="142">
        <v>53865</v>
      </c>
      <c r="B2203" s="142" t="s">
        <v>21210</v>
      </c>
      <c r="C2203" s="142" t="s">
        <v>5</v>
      </c>
      <c r="D2203" s="301">
        <v>54.29</v>
      </c>
      <c r="E2203" s="249"/>
    </row>
    <row r="2204" spans="1:5" s="250" customFormat="1" ht="13.5">
      <c r="A2204" s="142">
        <v>90975</v>
      </c>
      <c r="B2204" s="142" t="s">
        <v>21371</v>
      </c>
      <c r="C2204" s="142" t="s">
        <v>5</v>
      </c>
      <c r="D2204" s="378">
        <v>17.89</v>
      </c>
      <c r="E2204" s="249"/>
    </row>
    <row r="2205" spans="1:5" s="250" customFormat="1" ht="13.5">
      <c r="A2205" s="142">
        <v>90976</v>
      </c>
      <c r="B2205" s="142" t="s">
        <v>21372</v>
      </c>
      <c r="C2205" s="142" t="s">
        <v>5</v>
      </c>
      <c r="D2205" s="301">
        <v>4.8</v>
      </c>
      <c r="E2205" s="249"/>
    </row>
    <row r="2206" spans="1:5" s="250" customFormat="1" ht="13.5">
      <c r="A2206" s="142">
        <v>90977</v>
      </c>
      <c r="B2206" s="142" t="s">
        <v>21373</v>
      </c>
      <c r="C2206" s="142" t="s">
        <v>5</v>
      </c>
      <c r="D2206" s="301">
        <v>22.39</v>
      </c>
      <c r="E2206" s="249"/>
    </row>
    <row r="2207" spans="1:5" s="250" customFormat="1" ht="13.5">
      <c r="A2207" s="142">
        <v>90978</v>
      </c>
      <c r="B2207" s="142" t="s">
        <v>21374</v>
      </c>
      <c r="C2207" s="142" t="s">
        <v>5</v>
      </c>
      <c r="D2207" s="301">
        <v>181.06</v>
      </c>
      <c r="E2207" s="249"/>
    </row>
    <row r="2208" spans="1:5" s="250" customFormat="1" ht="13.5">
      <c r="A2208" s="142">
        <v>90960</v>
      </c>
      <c r="B2208" s="142" t="s">
        <v>21363</v>
      </c>
      <c r="C2208" s="142" t="s">
        <v>5</v>
      </c>
      <c r="D2208" s="301">
        <v>7.02</v>
      </c>
      <c r="E2208" s="249"/>
    </row>
    <row r="2209" spans="1:5" s="250" customFormat="1" ht="13.5">
      <c r="A2209" s="142">
        <v>90961</v>
      </c>
      <c r="B2209" s="142" t="s">
        <v>21364</v>
      </c>
      <c r="C2209" s="142" t="s">
        <v>5</v>
      </c>
      <c r="D2209" s="378">
        <v>1.88</v>
      </c>
      <c r="E2209" s="249"/>
    </row>
    <row r="2210" spans="1:5" s="250" customFormat="1" ht="13.5">
      <c r="A2210" s="142">
        <v>90962</v>
      </c>
      <c r="B2210" s="142" t="s">
        <v>21365</v>
      </c>
      <c r="C2210" s="142" t="s">
        <v>5</v>
      </c>
      <c r="D2210" s="301">
        <v>8.7899999999999991</v>
      </c>
      <c r="E2210" s="249"/>
    </row>
    <row r="2211" spans="1:5" s="250" customFormat="1" ht="13.5">
      <c r="A2211" s="142">
        <v>90963</v>
      </c>
      <c r="B2211" s="142" t="s">
        <v>21366</v>
      </c>
      <c r="C2211" s="142" t="s">
        <v>5</v>
      </c>
      <c r="D2211" s="301">
        <v>17.22</v>
      </c>
      <c r="E2211" s="249"/>
    </row>
    <row r="2212" spans="1:5" s="250" customFormat="1" ht="13.5">
      <c r="A2212" s="142">
        <v>102966</v>
      </c>
      <c r="B2212" s="142" t="s">
        <v>27204</v>
      </c>
      <c r="C2212" s="142" t="s">
        <v>5</v>
      </c>
      <c r="D2212" s="301">
        <v>0.17</v>
      </c>
      <c r="E2212" s="249"/>
    </row>
    <row r="2213" spans="1:5" s="250" customFormat="1" ht="13.5">
      <c r="A2213" s="142">
        <v>102967</v>
      </c>
      <c r="B2213" s="142" t="s">
        <v>27205</v>
      </c>
      <c r="C2213" s="142" t="s">
        <v>5</v>
      </c>
      <c r="D2213" s="301">
        <v>0.03</v>
      </c>
      <c r="E2213" s="249"/>
    </row>
    <row r="2214" spans="1:5" s="250" customFormat="1" ht="13.5">
      <c r="A2214" s="142">
        <v>102968</v>
      </c>
      <c r="B2214" s="142" t="s">
        <v>27206</v>
      </c>
      <c r="C2214" s="142" t="s">
        <v>5</v>
      </c>
      <c r="D2214" s="301">
        <v>0.16</v>
      </c>
      <c r="E2214" s="249"/>
    </row>
    <row r="2215" spans="1:5" s="250" customFormat="1" ht="13.5">
      <c r="A2215" s="142">
        <v>102969</v>
      </c>
      <c r="B2215" s="142" t="s">
        <v>24607</v>
      </c>
      <c r="C2215" s="142" t="s">
        <v>5</v>
      </c>
      <c r="D2215" s="301">
        <v>0.14000000000000001</v>
      </c>
      <c r="E2215" s="249"/>
    </row>
    <row r="2216" spans="1:5" s="250" customFormat="1" ht="13.5">
      <c r="A2216" s="142">
        <v>102818</v>
      </c>
      <c r="B2216" s="142" t="s">
        <v>27207</v>
      </c>
      <c r="C2216" s="142" t="s">
        <v>5</v>
      </c>
      <c r="D2216" s="301">
        <v>0</v>
      </c>
      <c r="E2216" s="249"/>
    </row>
    <row r="2217" spans="1:5" s="250" customFormat="1" ht="13.5">
      <c r="A2217" s="142">
        <v>102819</v>
      </c>
      <c r="B2217" s="142" t="s">
        <v>27208</v>
      </c>
      <c r="C2217" s="142" t="s">
        <v>5</v>
      </c>
      <c r="D2217" s="301">
        <v>0</v>
      </c>
      <c r="E2217" s="249"/>
    </row>
    <row r="2218" spans="1:5" s="250" customFormat="1" ht="13.5">
      <c r="A2218" s="142">
        <v>102820</v>
      </c>
      <c r="B2218" s="142" t="s">
        <v>27209</v>
      </c>
      <c r="C2218" s="142" t="s">
        <v>5</v>
      </c>
      <c r="D2218" s="301">
        <v>0</v>
      </c>
      <c r="E2218" s="249"/>
    </row>
    <row r="2219" spans="1:5" s="250" customFormat="1" ht="13.5">
      <c r="A2219" s="142">
        <v>102832</v>
      </c>
      <c r="B2219" s="142" t="s">
        <v>27210</v>
      </c>
      <c r="C2219" s="142" t="s">
        <v>5</v>
      </c>
      <c r="D2219" s="301">
        <v>8.16</v>
      </c>
      <c r="E2219" s="249"/>
    </row>
    <row r="2220" spans="1:5" s="250" customFormat="1" ht="13.5">
      <c r="A2220" s="142">
        <v>102823</v>
      </c>
      <c r="B2220" s="142" t="s">
        <v>27211</v>
      </c>
      <c r="C2220" s="142" t="s">
        <v>5</v>
      </c>
      <c r="D2220" s="301">
        <v>0</v>
      </c>
      <c r="E2220" s="249"/>
    </row>
    <row r="2221" spans="1:5" s="250" customFormat="1" ht="13.5">
      <c r="A2221" s="142">
        <v>102824</v>
      </c>
      <c r="B2221" s="142" t="s">
        <v>27212</v>
      </c>
      <c r="C2221" s="142" t="s">
        <v>5</v>
      </c>
      <c r="D2221" s="301">
        <v>0</v>
      </c>
      <c r="E2221" s="249"/>
    </row>
    <row r="2222" spans="1:5" s="250" customFormat="1" ht="13.5">
      <c r="A2222" s="142">
        <v>102825</v>
      </c>
      <c r="B2222" s="142" t="s">
        <v>27213</v>
      </c>
      <c r="C2222" s="142" t="s">
        <v>5</v>
      </c>
      <c r="D2222" s="301">
        <v>0</v>
      </c>
      <c r="E2222" s="249"/>
    </row>
    <row r="2223" spans="1:5" s="250" customFormat="1" ht="13.5">
      <c r="A2223" s="142">
        <v>102826</v>
      </c>
      <c r="B2223" s="142" t="s">
        <v>24598</v>
      </c>
      <c r="C2223" s="142" t="s">
        <v>5</v>
      </c>
      <c r="D2223" s="301">
        <v>6.12</v>
      </c>
      <c r="E2223" s="249"/>
    </row>
    <row r="2224" spans="1:5" s="250" customFormat="1" ht="13.5">
      <c r="A2224" s="142">
        <v>103934</v>
      </c>
      <c r="B2224" s="142" t="s">
        <v>27214</v>
      </c>
      <c r="C2224" s="142" t="s">
        <v>5</v>
      </c>
      <c r="D2224" s="301">
        <v>0</v>
      </c>
      <c r="E2224" s="249"/>
    </row>
    <row r="2225" spans="1:5" s="250" customFormat="1" ht="13.5">
      <c r="A2225" s="142">
        <v>103935</v>
      </c>
      <c r="B2225" s="142" t="s">
        <v>27215</v>
      </c>
      <c r="C2225" s="142" t="s">
        <v>5</v>
      </c>
      <c r="D2225" s="301">
        <v>0</v>
      </c>
      <c r="E2225" s="249"/>
    </row>
    <row r="2226" spans="1:5" s="250" customFormat="1" ht="13.5">
      <c r="A2226" s="142">
        <v>103936</v>
      </c>
      <c r="B2226" s="142" t="s">
        <v>27216</v>
      </c>
      <c r="C2226" s="142" t="s">
        <v>5</v>
      </c>
      <c r="D2226" s="301">
        <v>0</v>
      </c>
      <c r="E2226" s="249"/>
    </row>
    <row r="2227" spans="1:5" s="250" customFormat="1" ht="13.5">
      <c r="A2227" s="142">
        <v>103937</v>
      </c>
      <c r="B2227" s="142" t="s">
        <v>27217</v>
      </c>
      <c r="C2227" s="142" t="s">
        <v>5</v>
      </c>
      <c r="D2227" s="301">
        <v>1.46</v>
      </c>
      <c r="E2227" s="249"/>
    </row>
    <row r="2228" spans="1:5" s="250" customFormat="1" ht="13.5">
      <c r="A2228" s="142">
        <v>103940</v>
      </c>
      <c r="B2228" s="142" t="s">
        <v>27218</v>
      </c>
      <c r="C2228" s="142" t="s">
        <v>5</v>
      </c>
      <c r="D2228" s="301">
        <v>0</v>
      </c>
      <c r="E2228" s="249"/>
    </row>
    <row r="2229" spans="1:5" s="250" customFormat="1" ht="13.5">
      <c r="A2229" s="142">
        <v>103941</v>
      </c>
      <c r="B2229" s="142" t="s">
        <v>27219</v>
      </c>
      <c r="C2229" s="142" t="s">
        <v>5</v>
      </c>
      <c r="D2229" s="301">
        <v>0</v>
      </c>
      <c r="E2229" s="249"/>
    </row>
    <row r="2230" spans="1:5" s="250" customFormat="1" ht="13.5">
      <c r="A2230" s="142">
        <v>103942</v>
      </c>
      <c r="B2230" s="142" t="s">
        <v>27220</v>
      </c>
      <c r="C2230" s="142" t="s">
        <v>5</v>
      </c>
      <c r="D2230" s="301">
        <v>0</v>
      </c>
      <c r="E2230" s="249"/>
    </row>
    <row r="2231" spans="1:5" s="250" customFormat="1" ht="13.5">
      <c r="A2231" s="142">
        <v>103943</v>
      </c>
      <c r="B2231" s="142" t="s">
        <v>27221</v>
      </c>
      <c r="C2231" s="142" t="s">
        <v>5</v>
      </c>
      <c r="D2231" s="301">
        <v>1.46</v>
      </c>
      <c r="E2231" s="249"/>
    </row>
    <row r="2232" spans="1:5" s="250" customFormat="1" ht="13.5">
      <c r="A2232" s="142">
        <v>106406</v>
      </c>
      <c r="B2232" s="142" t="s">
        <v>27222</v>
      </c>
      <c r="C2232" s="142" t="s">
        <v>5</v>
      </c>
      <c r="D2232" s="301">
        <v>10.130000000000001</v>
      </c>
      <c r="E2232" s="249"/>
    </row>
    <row r="2233" spans="1:5" s="250" customFormat="1" ht="13.5">
      <c r="A2233" s="142">
        <v>106407</v>
      </c>
      <c r="B2233" s="142" t="s">
        <v>27223</v>
      </c>
      <c r="C2233" s="142" t="s">
        <v>5</v>
      </c>
      <c r="D2233" s="301">
        <v>2.08</v>
      </c>
      <c r="E2233" s="249"/>
    </row>
    <row r="2234" spans="1:5" s="250" customFormat="1" ht="13.5">
      <c r="A2234" s="142">
        <v>106408</v>
      </c>
      <c r="B2234" s="142" t="s">
        <v>27224</v>
      </c>
      <c r="C2234" s="142" t="s">
        <v>5</v>
      </c>
      <c r="D2234" s="301">
        <v>7.03</v>
      </c>
      <c r="E2234" s="249"/>
    </row>
    <row r="2235" spans="1:5" s="250" customFormat="1" ht="13.5">
      <c r="A2235" s="142">
        <v>106409</v>
      </c>
      <c r="B2235" s="142" t="s">
        <v>27225</v>
      </c>
      <c r="C2235" s="142" t="s">
        <v>5</v>
      </c>
      <c r="D2235" s="301">
        <v>3.95</v>
      </c>
      <c r="E2235" s="249"/>
    </row>
    <row r="2236" spans="1:5" s="250" customFormat="1" ht="13.5">
      <c r="A2236" s="142">
        <v>91279</v>
      </c>
      <c r="B2236" s="142" t="s">
        <v>21389</v>
      </c>
      <c r="C2236" s="142" t="s">
        <v>5</v>
      </c>
      <c r="D2236" s="301">
        <v>0.4</v>
      </c>
      <c r="E2236" s="249"/>
    </row>
    <row r="2237" spans="1:5" s="250" customFormat="1" ht="13.5">
      <c r="A2237" s="142">
        <v>91280</v>
      </c>
      <c r="B2237" s="142" t="s">
        <v>21390</v>
      </c>
      <c r="C2237" s="142" t="s">
        <v>5</v>
      </c>
      <c r="D2237" s="301">
        <v>0.09</v>
      </c>
      <c r="E2237" s="249"/>
    </row>
    <row r="2238" spans="1:5" s="250" customFormat="1" ht="13.5">
      <c r="A2238" s="142">
        <v>91281</v>
      </c>
      <c r="B2238" s="142" t="s">
        <v>21391</v>
      </c>
      <c r="C2238" s="142" t="s">
        <v>5</v>
      </c>
      <c r="D2238" s="301">
        <v>0.51</v>
      </c>
      <c r="E2238" s="249"/>
    </row>
    <row r="2239" spans="1:5" s="250" customFormat="1" ht="13.5">
      <c r="A2239" s="142">
        <v>91282</v>
      </c>
      <c r="B2239" s="142" t="s">
        <v>21392</v>
      </c>
      <c r="C2239" s="142" t="s">
        <v>5</v>
      </c>
      <c r="D2239" s="301">
        <v>9.5399999999999991</v>
      </c>
      <c r="E2239" s="249"/>
    </row>
    <row r="2240" spans="1:5" s="250" customFormat="1" ht="13.5">
      <c r="A2240" s="142">
        <v>95278</v>
      </c>
      <c r="B2240" s="142" t="s">
        <v>24586</v>
      </c>
      <c r="C2240" s="142" t="s">
        <v>5</v>
      </c>
      <c r="D2240" s="301">
        <v>0.7</v>
      </c>
      <c r="E2240" s="249"/>
    </row>
    <row r="2241" spans="1:5" s="250" customFormat="1" ht="13.5">
      <c r="A2241" s="142">
        <v>95279</v>
      </c>
      <c r="B2241" s="142" t="s">
        <v>24587</v>
      </c>
      <c r="C2241" s="142" t="s">
        <v>5</v>
      </c>
      <c r="D2241" s="301">
        <v>0.14000000000000001</v>
      </c>
      <c r="E2241" s="249"/>
    </row>
    <row r="2242" spans="1:5" s="250" customFormat="1" ht="13.5">
      <c r="A2242" s="142">
        <v>95280</v>
      </c>
      <c r="B2242" s="142" t="s">
        <v>24588</v>
      </c>
      <c r="C2242" s="142" t="s">
        <v>5</v>
      </c>
      <c r="D2242" s="301">
        <v>0.68</v>
      </c>
      <c r="E2242" s="249"/>
    </row>
    <row r="2243" spans="1:5" s="250" customFormat="1" ht="13.5">
      <c r="A2243" s="142">
        <v>95281</v>
      </c>
      <c r="B2243" s="142" t="s">
        <v>27226</v>
      </c>
      <c r="C2243" s="142" t="s">
        <v>5</v>
      </c>
      <c r="D2243" s="301">
        <v>9.4700000000000006</v>
      </c>
      <c r="E2243" s="249"/>
    </row>
    <row r="2244" spans="1:5" s="250" customFormat="1" ht="13.5">
      <c r="A2244" s="142">
        <v>95124</v>
      </c>
      <c r="B2244" s="142" t="s">
        <v>21503</v>
      </c>
      <c r="C2244" s="142" t="s">
        <v>5</v>
      </c>
      <c r="D2244" s="301">
        <v>6.26</v>
      </c>
      <c r="E2244" s="249"/>
    </row>
    <row r="2245" spans="1:5" s="250" customFormat="1" ht="13.5">
      <c r="A2245" s="142">
        <v>95123</v>
      </c>
      <c r="B2245" s="142" t="s">
        <v>21502</v>
      </c>
      <c r="C2245" s="142" t="s">
        <v>5</v>
      </c>
      <c r="D2245" s="301">
        <v>20.309999999999999</v>
      </c>
      <c r="E2245" s="249"/>
    </row>
    <row r="2246" spans="1:5" s="250" customFormat="1" ht="13.5">
      <c r="A2246" s="142">
        <v>95125</v>
      </c>
      <c r="B2246" s="142" t="s">
        <v>21504</v>
      </c>
      <c r="C2246" s="142" t="s">
        <v>5</v>
      </c>
      <c r="D2246" s="301">
        <v>22.22</v>
      </c>
      <c r="E2246" s="249"/>
    </row>
    <row r="2247" spans="1:5" s="250" customFormat="1" ht="13.5">
      <c r="A2247" s="142">
        <v>95126</v>
      </c>
      <c r="B2247" s="142" t="s">
        <v>24579</v>
      </c>
      <c r="C2247" s="142" t="s">
        <v>5</v>
      </c>
      <c r="D2247" s="301">
        <v>169.56</v>
      </c>
      <c r="E2247" s="249"/>
    </row>
    <row r="2248" spans="1:5" s="250" customFormat="1" ht="13.5">
      <c r="A2248" s="142">
        <v>92040</v>
      </c>
      <c r="B2248" s="142" t="s">
        <v>21437</v>
      </c>
      <c r="C2248" s="142" t="s">
        <v>5</v>
      </c>
      <c r="D2248" s="301">
        <v>7.36</v>
      </c>
      <c r="E2248" s="249"/>
    </row>
    <row r="2249" spans="1:5" s="250" customFormat="1" ht="13.5">
      <c r="A2249" s="142">
        <v>92041</v>
      </c>
      <c r="B2249" s="142" t="s">
        <v>21438</v>
      </c>
      <c r="C2249" s="142" t="s">
        <v>5</v>
      </c>
      <c r="D2249" s="378">
        <v>1.51</v>
      </c>
      <c r="E2249" s="249"/>
    </row>
    <row r="2250" spans="1:5" s="250" customFormat="1" ht="13.5">
      <c r="A2250" s="142">
        <v>92042</v>
      </c>
      <c r="B2250" s="142" t="s">
        <v>21439</v>
      </c>
      <c r="C2250" s="142" t="s">
        <v>5</v>
      </c>
      <c r="D2250" s="378">
        <v>6.13</v>
      </c>
      <c r="E2250" s="249"/>
    </row>
    <row r="2251" spans="1:5" s="250" customFormat="1" ht="13.5">
      <c r="A2251" s="142">
        <v>106410</v>
      </c>
      <c r="B2251" s="142" t="s">
        <v>27227</v>
      </c>
      <c r="C2251" s="142" t="s">
        <v>5</v>
      </c>
      <c r="D2251" s="301">
        <v>4.88</v>
      </c>
      <c r="E2251" s="249"/>
    </row>
    <row r="2252" spans="1:5" s="250" customFormat="1" ht="13.5">
      <c r="A2252" s="142">
        <v>106411</v>
      </c>
      <c r="B2252" s="142" t="s">
        <v>27228</v>
      </c>
      <c r="C2252" s="142" t="s">
        <v>5</v>
      </c>
      <c r="D2252" s="301">
        <v>2.0699999999999998</v>
      </c>
      <c r="E2252" s="249"/>
    </row>
    <row r="2253" spans="1:5" s="250" customFormat="1" ht="13.5">
      <c r="A2253" s="142">
        <v>106412</v>
      </c>
      <c r="B2253" s="142" t="s">
        <v>27229</v>
      </c>
      <c r="C2253" s="142" t="s">
        <v>5</v>
      </c>
      <c r="D2253" s="301">
        <v>5.34</v>
      </c>
      <c r="E2253" s="249"/>
    </row>
    <row r="2254" spans="1:5" s="250" customFormat="1" ht="13.5">
      <c r="A2254" s="142">
        <v>106413</v>
      </c>
      <c r="B2254" s="142" t="s">
        <v>27230</v>
      </c>
      <c r="C2254" s="142" t="s">
        <v>5</v>
      </c>
      <c r="D2254" s="378">
        <v>2.4300000000000002</v>
      </c>
      <c r="E2254" s="249"/>
    </row>
    <row r="2255" spans="1:5" s="250" customFormat="1" ht="13.5">
      <c r="A2255" s="142">
        <v>102829</v>
      </c>
      <c r="B2255" s="142" t="s">
        <v>27231</v>
      </c>
      <c r="C2255" s="142" t="s">
        <v>5</v>
      </c>
      <c r="D2255" s="378">
        <v>0</v>
      </c>
      <c r="E2255" s="249"/>
    </row>
    <row r="2256" spans="1:5" s="250" customFormat="1" ht="13.5">
      <c r="A2256" s="142">
        <v>102830</v>
      </c>
      <c r="B2256" s="142" t="s">
        <v>27232</v>
      </c>
      <c r="C2256" s="142" t="s">
        <v>5</v>
      </c>
      <c r="D2256" s="378">
        <v>0</v>
      </c>
      <c r="E2256" s="249"/>
    </row>
    <row r="2257" spans="1:5" s="250" customFormat="1" ht="13.5">
      <c r="A2257" s="142">
        <v>102831</v>
      </c>
      <c r="B2257" s="142" t="s">
        <v>27233</v>
      </c>
      <c r="C2257" s="142" t="s">
        <v>5</v>
      </c>
      <c r="D2257" s="378">
        <v>0</v>
      </c>
      <c r="E2257" s="249"/>
    </row>
    <row r="2258" spans="1:5" s="250" customFormat="1" ht="13.5">
      <c r="A2258" s="142">
        <v>92114</v>
      </c>
      <c r="B2258" s="142" t="s">
        <v>24562</v>
      </c>
      <c r="C2258" s="142" t="s">
        <v>5</v>
      </c>
      <c r="D2258" s="301">
        <v>0.24</v>
      </c>
      <c r="E2258" s="249"/>
    </row>
    <row r="2259" spans="1:5" s="250" customFormat="1" ht="13.5">
      <c r="A2259" s="142">
        <v>92115</v>
      </c>
      <c r="B2259" s="142" t="s">
        <v>24563</v>
      </c>
      <c r="C2259" s="142" t="s">
        <v>5</v>
      </c>
      <c r="D2259" s="301">
        <v>0.05</v>
      </c>
      <c r="E2259" s="249"/>
    </row>
    <row r="2260" spans="1:5" s="250" customFormat="1" ht="13.5">
      <c r="A2260" s="142">
        <v>92116</v>
      </c>
      <c r="B2260" s="142" t="s">
        <v>24564</v>
      </c>
      <c r="C2260" s="142" t="s">
        <v>5</v>
      </c>
      <c r="D2260" s="301">
        <v>0.17</v>
      </c>
      <c r="E2260" s="249"/>
    </row>
    <row r="2261" spans="1:5" s="250" customFormat="1" ht="13.5">
      <c r="A2261" s="142">
        <v>102912</v>
      </c>
      <c r="B2261" s="142" t="s">
        <v>27234</v>
      </c>
      <c r="C2261" s="142" t="s">
        <v>5</v>
      </c>
      <c r="D2261" s="301">
        <v>0</v>
      </c>
      <c r="E2261" s="249"/>
    </row>
    <row r="2262" spans="1:5" s="250" customFormat="1" ht="13.5">
      <c r="A2262" s="142">
        <v>102913</v>
      </c>
      <c r="B2262" s="142" t="s">
        <v>27235</v>
      </c>
      <c r="C2262" s="142" t="s">
        <v>5</v>
      </c>
      <c r="D2262" s="301">
        <v>0</v>
      </c>
      <c r="E2262" s="249"/>
    </row>
    <row r="2263" spans="1:5" s="250" customFormat="1" ht="13.5">
      <c r="A2263" s="142">
        <v>102914</v>
      </c>
      <c r="B2263" s="142" t="s">
        <v>27236</v>
      </c>
      <c r="C2263" s="142" t="s">
        <v>5</v>
      </c>
      <c r="D2263" s="301">
        <v>0</v>
      </c>
      <c r="E2263" s="249"/>
    </row>
    <row r="2264" spans="1:5" s="250" customFormat="1" ht="13.5">
      <c r="A2264" s="142">
        <v>102915</v>
      </c>
      <c r="B2264" s="142" t="s">
        <v>24602</v>
      </c>
      <c r="C2264" s="142" t="s">
        <v>5</v>
      </c>
      <c r="D2264" s="301">
        <v>0.6</v>
      </c>
      <c r="E2264" s="249"/>
    </row>
    <row r="2265" spans="1:5" s="250" customFormat="1" ht="13.5">
      <c r="A2265" s="142">
        <v>95716</v>
      </c>
      <c r="B2265" s="142" t="s">
        <v>21526</v>
      </c>
      <c r="C2265" s="142" t="s">
        <v>5</v>
      </c>
      <c r="D2265" s="301">
        <v>65.48</v>
      </c>
      <c r="E2265" s="249"/>
    </row>
    <row r="2266" spans="1:5" s="250" customFormat="1" ht="13.5">
      <c r="A2266" s="142">
        <v>95717</v>
      </c>
      <c r="B2266" s="142" t="s">
        <v>21527</v>
      </c>
      <c r="C2266" s="142" t="s">
        <v>5</v>
      </c>
      <c r="D2266" s="301">
        <v>17.3</v>
      </c>
      <c r="E2266" s="249"/>
    </row>
    <row r="2267" spans="1:5" s="250" customFormat="1" ht="13.5">
      <c r="A2267" s="142">
        <v>95718</v>
      </c>
      <c r="B2267" s="142" t="s">
        <v>21528</v>
      </c>
      <c r="C2267" s="142" t="s">
        <v>5</v>
      </c>
      <c r="D2267" s="301">
        <v>81.849999999999994</v>
      </c>
      <c r="E2267" s="249"/>
    </row>
    <row r="2268" spans="1:5" s="250" customFormat="1" ht="13.5">
      <c r="A2268" s="142">
        <v>95719</v>
      </c>
      <c r="B2268" s="142" t="s">
        <v>21529</v>
      </c>
      <c r="C2268" s="142" t="s">
        <v>5</v>
      </c>
      <c r="D2268" s="301">
        <v>103.55</v>
      </c>
      <c r="E2268" s="249"/>
    </row>
    <row r="2269" spans="1:5" s="250" customFormat="1" ht="13.5">
      <c r="A2269" s="142">
        <v>104712</v>
      </c>
      <c r="B2269" s="142" t="s">
        <v>27237</v>
      </c>
      <c r="C2269" s="142" t="s">
        <v>5</v>
      </c>
      <c r="D2269" s="378">
        <v>61.55</v>
      </c>
      <c r="E2269" s="249"/>
    </row>
    <row r="2270" spans="1:5" s="250" customFormat="1" ht="13.5">
      <c r="A2270" s="142">
        <v>104713</v>
      </c>
      <c r="B2270" s="142" t="s">
        <v>27238</v>
      </c>
      <c r="C2270" s="142" t="s">
        <v>5</v>
      </c>
      <c r="D2270" s="378">
        <v>16.260000000000002</v>
      </c>
      <c r="E2270" s="249"/>
    </row>
    <row r="2271" spans="1:5" s="250" customFormat="1" ht="13.5">
      <c r="A2271" s="142">
        <v>104714</v>
      </c>
      <c r="B2271" s="142" t="s">
        <v>27239</v>
      </c>
      <c r="C2271" s="142" t="s">
        <v>5</v>
      </c>
      <c r="D2271" s="378">
        <v>76.930000000000007</v>
      </c>
      <c r="E2271" s="249"/>
    </row>
    <row r="2272" spans="1:5" s="250" customFormat="1" ht="13.5">
      <c r="A2272" s="142">
        <v>104715</v>
      </c>
      <c r="B2272" s="142" t="s">
        <v>27240</v>
      </c>
      <c r="C2272" s="142" t="s">
        <v>5</v>
      </c>
      <c r="D2272" s="378">
        <v>103.55</v>
      </c>
      <c r="E2272" s="249"/>
    </row>
    <row r="2273" spans="1:5" s="250" customFormat="1" ht="13.5">
      <c r="A2273" s="142">
        <v>106394</v>
      </c>
      <c r="B2273" s="142" t="s">
        <v>27241</v>
      </c>
      <c r="C2273" s="142" t="s">
        <v>5</v>
      </c>
      <c r="D2273" s="301">
        <v>0</v>
      </c>
      <c r="E2273" s="249"/>
    </row>
    <row r="2274" spans="1:5" s="250" customFormat="1" ht="13.5">
      <c r="A2274" s="142">
        <v>106395</v>
      </c>
      <c r="B2274" s="142" t="s">
        <v>27242</v>
      </c>
      <c r="C2274" s="142" t="s">
        <v>5</v>
      </c>
      <c r="D2274" s="301">
        <v>0</v>
      </c>
      <c r="E2274" s="249"/>
    </row>
    <row r="2275" spans="1:5" s="250" customFormat="1" ht="13.5">
      <c r="A2275" s="142">
        <v>106396</v>
      </c>
      <c r="B2275" s="142" t="s">
        <v>27243</v>
      </c>
      <c r="C2275" s="142" t="s">
        <v>5</v>
      </c>
      <c r="D2275" s="301">
        <v>0</v>
      </c>
      <c r="E2275" s="249"/>
    </row>
    <row r="2276" spans="1:5" s="250" customFormat="1" ht="13.5">
      <c r="A2276" s="142">
        <v>106397</v>
      </c>
      <c r="B2276" s="142" t="s">
        <v>27244</v>
      </c>
      <c r="C2276" s="142" t="s">
        <v>5</v>
      </c>
      <c r="D2276" s="301">
        <v>103.55</v>
      </c>
      <c r="E2276" s="249"/>
    </row>
    <row r="2277" spans="1:5" s="250" customFormat="1" ht="13.5">
      <c r="A2277" s="142">
        <v>106400</v>
      </c>
      <c r="B2277" s="142" t="s">
        <v>27245</v>
      </c>
      <c r="C2277" s="142" t="s">
        <v>5</v>
      </c>
      <c r="D2277" s="378">
        <v>0</v>
      </c>
      <c r="E2277" s="249"/>
    </row>
    <row r="2278" spans="1:5" s="250" customFormat="1" ht="13.5">
      <c r="A2278" s="142">
        <v>106401</v>
      </c>
      <c r="B2278" s="142" t="s">
        <v>27246</v>
      </c>
      <c r="C2278" s="142" t="s">
        <v>5</v>
      </c>
      <c r="D2278" s="378">
        <v>0</v>
      </c>
      <c r="E2278" s="249"/>
    </row>
    <row r="2279" spans="1:5" s="250" customFormat="1" ht="13.5">
      <c r="A2279" s="142">
        <v>106402</v>
      </c>
      <c r="B2279" s="142" t="s">
        <v>27247</v>
      </c>
      <c r="C2279" s="142" t="s">
        <v>5</v>
      </c>
      <c r="D2279" s="378">
        <v>0</v>
      </c>
      <c r="E2279" s="249"/>
    </row>
    <row r="2280" spans="1:5" s="250" customFormat="1" ht="13.5">
      <c r="A2280" s="142">
        <v>106403</v>
      </c>
      <c r="B2280" s="142" t="s">
        <v>27248</v>
      </c>
      <c r="C2280" s="142" t="s">
        <v>5</v>
      </c>
      <c r="D2280" s="378">
        <v>103.55</v>
      </c>
      <c r="E2280" s="249"/>
    </row>
    <row r="2281" spans="1:5" s="250" customFormat="1" ht="13.5">
      <c r="A2281" s="142">
        <v>102894</v>
      </c>
      <c r="B2281" s="142" t="s">
        <v>27249</v>
      </c>
      <c r="C2281" s="142" t="s">
        <v>5</v>
      </c>
      <c r="D2281" s="378">
        <v>0</v>
      </c>
      <c r="E2281" s="249"/>
    </row>
    <row r="2282" spans="1:5" s="250" customFormat="1" ht="13.5">
      <c r="A2282" s="142">
        <v>104161</v>
      </c>
      <c r="B2282" s="142" t="s">
        <v>27250</v>
      </c>
      <c r="C2282" s="142" t="s">
        <v>5</v>
      </c>
      <c r="D2282" s="378">
        <v>0</v>
      </c>
      <c r="E2282" s="249"/>
    </row>
    <row r="2283" spans="1:5" s="250" customFormat="1" ht="13.5">
      <c r="A2283" s="142">
        <v>102896</v>
      </c>
      <c r="B2283" s="142" t="s">
        <v>27251</v>
      </c>
      <c r="C2283" s="142" t="s">
        <v>5</v>
      </c>
      <c r="D2283" s="378">
        <v>0</v>
      </c>
      <c r="E2283" s="249"/>
    </row>
    <row r="2284" spans="1:5" s="250" customFormat="1" ht="13.5">
      <c r="A2284" s="142">
        <v>102897</v>
      </c>
      <c r="B2284" s="142" t="s">
        <v>21579</v>
      </c>
      <c r="C2284" s="142" t="s">
        <v>5</v>
      </c>
      <c r="D2284" s="301">
        <v>103.55</v>
      </c>
      <c r="E2284" s="249"/>
    </row>
    <row r="2285" spans="1:5" s="250" customFormat="1" ht="13.5">
      <c r="A2285" s="142">
        <v>5627</v>
      </c>
      <c r="B2285" s="142" t="s">
        <v>21132</v>
      </c>
      <c r="C2285" s="142" t="s">
        <v>5</v>
      </c>
      <c r="D2285" s="301">
        <v>47.29</v>
      </c>
      <c r="E2285" s="249"/>
    </row>
    <row r="2286" spans="1:5" s="250" customFormat="1" ht="13.5">
      <c r="A2286" s="142">
        <v>5628</v>
      </c>
      <c r="B2286" s="142" t="s">
        <v>21133</v>
      </c>
      <c r="C2286" s="142" t="s">
        <v>5</v>
      </c>
      <c r="D2286" s="378">
        <v>12.49</v>
      </c>
      <c r="E2286" s="249"/>
    </row>
    <row r="2287" spans="1:5" s="250" customFormat="1" ht="13.5">
      <c r="A2287" s="142">
        <v>5629</v>
      </c>
      <c r="B2287" s="142" t="s">
        <v>21134</v>
      </c>
      <c r="C2287" s="142" t="s">
        <v>5</v>
      </c>
      <c r="D2287" s="301">
        <v>59.11</v>
      </c>
      <c r="E2287" s="249"/>
    </row>
    <row r="2288" spans="1:5" s="250" customFormat="1" ht="13.5">
      <c r="A2288" s="142">
        <v>5630</v>
      </c>
      <c r="B2288" s="142" t="s">
        <v>21135</v>
      </c>
      <c r="C2288" s="142" t="s">
        <v>5</v>
      </c>
      <c r="D2288" s="301">
        <v>74.2</v>
      </c>
      <c r="E2288" s="249"/>
    </row>
    <row r="2289" spans="1:5" s="250" customFormat="1" ht="13.5">
      <c r="A2289" s="142">
        <v>88900</v>
      </c>
      <c r="B2289" s="142" t="s">
        <v>21246</v>
      </c>
      <c r="C2289" s="142" t="s">
        <v>5</v>
      </c>
      <c r="D2289" s="301">
        <v>53.51</v>
      </c>
      <c r="E2289" s="249"/>
    </row>
    <row r="2290" spans="1:5" s="250" customFormat="1" ht="13.5">
      <c r="A2290" s="142">
        <v>88902</v>
      </c>
      <c r="B2290" s="142" t="s">
        <v>21247</v>
      </c>
      <c r="C2290" s="142" t="s">
        <v>5</v>
      </c>
      <c r="D2290" s="301">
        <v>14.14</v>
      </c>
      <c r="E2290" s="249"/>
    </row>
    <row r="2291" spans="1:5" s="250" customFormat="1" ht="13.5">
      <c r="A2291" s="142">
        <v>88903</v>
      </c>
      <c r="B2291" s="142" t="s">
        <v>21248</v>
      </c>
      <c r="C2291" s="142" t="s">
        <v>5</v>
      </c>
      <c r="D2291" s="301">
        <v>66.89</v>
      </c>
      <c r="E2291" s="249"/>
    </row>
    <row r="2292" spans="1:5" s="250" customFormat="1" ht="13.5">
      <c r="A2292" s="142">
        <v>88904</v>
      </c>
      <c r="B2292" s="142" t="s">
        <v>21249</v>
      </c>
      <c r="C2292" s="142" t="s">
        <v>5</v>
      </c>
      <c r="D2292" s="301">
        <v>103.55</v>
      </c>
      <c r="E2292" s="249"/>
    </row>
    <row r="2293" spans="1:5" s="250" customFormat="1" ht="13.5">
      <c r="A2293" s="142">
        <v>88569</v>
      </c>
      <c r="B2293" s="142" t="s">
        <v>21234</v>
      </c>
      <c r="C2293" s="142" t="s">
        <v>5</v>
      </c>
      <c r="D2293" s="301">
        <v>4.21</v>
      </c>
      <c r="E2293" s="249"/>
    </row>
    <row r="2294" spans="1:5" s="250" customFormat="1" ht="13.5">
      <c r="A2294" s="142">
        <v>88570</v>
      </c>
      <c r="B2294" s="142" t="s">
        <v>21235</v>
      </c>
      <c r="C2294" s="142" t="s">
        <v>5</v>
      </c>
      <c r="D2294" s="301">
        <v>1.46</v>
      </c>
      <c r="E2294" s="249"/>
    </row>
    <row r="2295" spans="1:5" s="250" customFormat="1" ht="13.5">
      <c r="A2295" s="142">
        <v>5765</v>
      </c>
      <c r="B2295" s="142" t="s">
        <v>21165</v>
      </c>
      <c r="C2295" s="142" t="s">
        <v>5</v>
      </c>
      <c r="D2295" s="301">
        <v>5.27</v>
      </c>
      <c r="E2295" s="249"/>
    </row>
    <row r="2296" spans="1:5" s="250" customFormat="1" ht="13.5">
      <c r="A2296" s="142">
        <v>5766</v>
      </c>
      <c r="B2296" s="142" t="s">
        <v>21166</v>
      </c>
      <c r="C2296" s="142" t="s">
        <v>5</v>
      </c>
      <c r="D2296" s="301">
        <v>3.15</v>
      </c>
      <c r="E2296" s="249"/>
    </row>
    <row r="2297" spans="1:5" s="250" customFormat="1" ht="13.5">
      <c r="A2297" s="142">
        <v>91468</v>
      </c>
      <c r="B2297" s="142" t="s">
        <v>27252</v>
      </c>
      <c r="C2297" s="142" t="s">
        <v>5</v>
      </c>
      <c r="D2297" s="301">
        <v>27.43</v>
      </c>
      <c r="E2297" s="249"/>
    </row>
    <row r="2298" spans="1:5" s="250" customFormat="1" ht="13.5">
      <c r="A2298" s="142">
        <v>91484</v>
      </c>
      <c r="B2298" s="142" t="s">
        <v>27253</v>
      </c>
      <c r="C2298" s="142" t="s">
        <v>5</v>
      </c>
      <c r="D2298" s="301">
        <v>4.32</v>
      </c>
      <c r="E2298" s="249"/>
    </row>
    <row r="2299" spans="1:5" s="250" customFormat="1" ht="13.5">
      <c r="A2299" s="142">
        <v>91469</v>
      </c>
      <c r="B2299" s="142" t="s">
        <v>27254</v>
      </c>
      <c r="C2299" s="142" t="s">
        <v>5</v>
      </c>
      <c r="D2299" s="301">
        <v>10.69</v>
      </c>
      <c r="E2299" s="249"/>
    </row>
    <row r="2300" spans="1:5" s="250" customFormat="1" ht="13.5">
      <c r="A2300" s="142">
        <v>83361</v>
      </c>
      <c r="B2300" s="142" t="s">
        <v>27255</v>
      </c>
      <c r="C2300" s="142" t="s">
        <v>5</v>
      </c>
      <c r="D2300" s="301">
        <v>45.77</v>
      </c>
      <c r="E2300" s="249"/>
    </row>
    <row r="2301" spans="1:5" s="250" customFormat="1" ht="13.5">
      <c r="A2301" s="142">
        <v>91485</v>
      </c>
      <c r="B2301" s="142" t="s">
        <v>27256</v>
      </c>
      <c r="C2301" s="142" t="s">
        <v>5</v>
      </c>
      <c r="D2301" s="301">
        <v>178.24</v>
      </c>
      <c r="E2301" s="249"/>
    </row>
    <row r="2302" spans="1:5" s="250" customFormat="1" ht="13.5">
      <c r="A2302" s="142">
        <v>102835</v>
      </c>
      <c r="B2302" s="142" t="s">
        <v>27257</v>
      </c>
      <c r="C2302" s="142" t="s">
        <v>5</v>
      </c>
      <c r="D2302" s="301">
        <v>0</v>
      </c>
      <c r="E2302" s="249"/>
    </row>
    <row r="2303" spans="1:5" s="250" customFormat="1" ht="13.5">
      <c r="A2303" s="142">
        <v>102836</v>
      </c>
      <c r="B2303" s="142" t="s">
        <v>27258</v>
      </c>
      <c r="C2303" s="142" t="s">
        <v>5</v>
      </c>
      <c r="D2303" s="301">
        <v>0</v>
      </c>
      <c r="E2303" s="249"/>
    </row>
    <row r="2304" spans="1:5" s="250" customFormat="1" ht="13.5">
      <c r="A2304" s="142">
        <v>102837</v>
      </c>
      <c r="B2304" s="142" t="s">
        <v>27259</v>
      </c>
      <c r="C2304" s="142" t="s">
        <v>5</v>
      </c>
      <c r="D2304" s="301">
        <v>0</v>
      </c>
      <c r="E2304" s="249"/>
    </row>
    <row r="2305" spans="1:5" s="250" customFormat="1" ht="13.5">
      <c r="A2305" s="142">
        <v>89230</v>
      </c>
      <c r="B2305" s="142" t="s">
        <v>21276</v>
      </c>
      <c r="C2305" s="142" t="s">
        <v>5</v>
      </c>
      <c r="D2305" s="301">
        <v>122.24</v>
      </c>
      <c r="E2305" s="249"/>
    </row>
    <row r="2306" spans="1:5" s="250" customFormat="1" ht="13.5">
      <c r="A2306" s="142">
        <v>89231</v>
      </c>
      <c r="B2306" s="142" t="s">
        <v>21277</v>
      </c>
      <c r="C2306" s="142" t="s">
        <v>5</v>
      </c>
      <c r="D2306" s="301">
        <v>37.43</v>
      </c>
      <c r="E2306" s="249"/>
    </row>
    <row r="2307" spans="1:5" s="250" customFormat="1" ht="13.5">
      <c r="A2307" s="142">
        <v>89232</v>
      </c>
      <c r="B2307" s="142" t="s">
        <v>21278</v>
      </c>
      <c r="C2307" s="142" t="s">
        <v>5</v>
      </c>
      <c r="D2307" s="301">
        <v>218.04</v>
      </c>
      <c r="E2307" s="249"/>
    </row>
    <row r="2308" spans="1:5" s="250" customFormat="1" ht="13.5">
      <c r="A2308" s="142">
        <v>89233</v>
      </c>
      <c r="B2308" s="142" t="s">
        <v>21279</v>
      </c>
      <c r="C2308" s="142" t="s">
        <v>5</v>
      </c>
      <c r="D2308" s="301">
        <v>192.43</v>
      </c>
      <c r="E2308" s="249"/>
    </row>
    <row r="2309" spans="1:5" s="250" customFormat="1" ht="13.5">
      <c r="A2309" s="142">
        <v>89236</v>
      </c>
      <c r="B2309" s="142" t="s">
        <v>21280</v>
      </c>
      <c r="C2309" s="142" t="s">
        <v>5</v>
      </c>
      <c r="D2309" s="301">
        <v>285.55</v>
      </c>
      <c r="E2309" s="249"/>
    </row>
    <row r="2310" spans="1:5" s="250" customFormat="1" ht="13.5">
      <c r="A2310" s="142">
        <v>89237</v>
      </c>
      <c r="B2310" s="142" t="s">
        <v>21281</v>
      </c>
      <c r="C2310" s="142" t="s">
        <v>5</v>
      </c>
      <c r="D2310" s="301">
        <v>87.43</v>
      </c>
      <c r="E2310" s="249"/>
    </row>
    <row r="2311" spans="1:5" s="250" customFormat="1" ht="13.5">
      <c r="A2311" s="142">
        <v>89238</v>
      </c>
      <c r="B2311" s="142" t="s">
        <v>21282</v>
      </c>
      <c r="C2311" s="142" t="s">
        <v>5</v>
      </c>
      <c r="D2311" s="301">
        <v>509.34</v>
      </c>
      <c r="E2311" s="249"/>
    </row>
    <row r="2312" spans="1:5" s="250" customFormat="1" ht="13.5">
      <c r="A2312" s="142">
        <v>89239</v>
      </c>
      <c r="B2312" s="142" t="s">
        <v>21283</v>
      </c>
      <c r="C2312" s="142" t="s">
        <v>5</v>
      </c>
      <c r="D2312" s="301">
        <v>508.89</v>
      </c>
      <c r="E2312" s="249"/>
    </row>
    <row r="2313" spans="1:5" s="250" customFormat="1" ht="13.5">
      <c r="A2313" s="142">
        <v>102930</v>
      </c>
      <c r="B2313" s="142" t="s">
        <v>27260</v>
      </c>
      <c r="C2313" s="142" t="s">
        <v>5</v>
      </c>
      <c r="D2313" s="301">
        <v>0</v>
      </c>
      <c r="E2313" s="249"/>
    </row>
    <row r="2314" spans="1:5" s="250" customFormat="1" ht="13.5">
      <c r="A2314" s="142">
        <v>102931</v>
      </c>
      <c r="B2314" s="142" t="s">
        <v>27261</v>
      </c>
      <c r="C2314" s="142" t="s">
        <v>5</v>
      </c>
      <c r="D2314" s="301">
        <v>0</v>
      </c>
      <c r="E2314" s="249"/>
    </row>
    <row r="2315" spans="1:5" s="250" customFormat="1" ht="13.5">
      <c r="A2315" s="142">
        <v>102932</v>
      </c>
      <c r="B2315" s="142" t="s">
        <v>27262</v>
      </c>
      <c r="C2315" s="142" t="s">
        <v>5</v>
      </c>
      <c r="D2315" s="301">
        <v>0</v>
      </c>
      <c r="E2315" s="249"/>
    </row>
    <row r="2316" spans="1:5" s="250" customFormat="1" ht="13.5">
      <c r="A2316" s="142">
        <v>102933</v>
      </c>
      <c r="B2316" s="142" t="s">
        <v>21580</v>
      </c>
      <c r="C2316" s="142" t="s">
        <v>5</v>
      </c>
      <c r="D2316" s="301">
        <v>0.9</v>
      </c>
      <c r="E2316" s="249"/>
    </row>
    <row r="2317" spans="1:5" s="250" customFormat="1" ht="13.5">
      <c r="A2317" s="142">
        <v>93411</v>
      </c>
      <c r="B2317" s="142" t="s">
        <v>21483</v>
      </c>
      <c r="C2317" s="142" t="s">
        <v>5</v>
      </c>
      <c r="D2317" s="301">
        <v>0.38</v>
      </c>
      <c r="E2317" s="249"/>
    </row>
    <row r="2318" spans="1:5" s="250" customFormat="1" ht="13.5">
      <c r="A2318" s="142">
        <v>93412</v>
      </c>
      <c r="B2318" s="142" t="s">
        <v>21484</v>
      </c>
      <c r="C2318" s="142" t="s">
        <v>5</v>
      </c>
      <c r="D2318" s="301">
        <v>0.13</v>
      </c>
      <c r="E2318" s="249"/>
    </row>
    <row r="2319" spans="1:5" s="250" customFormat="1" ht="13.5">
      <c r="A2319" s="142">
        <v>93413</v>
      </c>
      <c r="B2319" s="142" t="s">
        <v>21485</v>
      </c>
      <c r="C2319" s="142" t="s">
        <v>5</v>
      </c>
      <c r="D2319" s="301">
        <v>0.34</v>
      </c>
      <c r="E2319" s="249"/>
    </row>
    <row r="2320" spans="1:5" s="250" customFormat="1" ht="13.5">
      <c r="A2320" s="142">
        <v>93414</v>
      </c>
      <c r="B2320" s="142" t="s">
        <v>21486</v>
      </c>
      <c r="C2320" s="142" t="s">
        <v>5</v>
      </c>
      <c r="D2320" s="301">
        <v>11.97</v>
      </c>
      <c r="E2320" s="249"/>
    </row>
    <row r="2321" spans="1:5" s="250" customFormat="1" ht="13.5">
      <c r="A2321" s="142">
        <v>88855</v>
      </c>
      <c r="B2321" s="142" t="s">
        <v>24529</v>
      </c>
      <c r="C2321" s="142" t="s">
        <v>5</v>
      </c>
      <c r="D2321" s="301">
        <v>3.4</v>
      </c>
      <c r="E2321" s="249"/>
    </row>
    <row r="2322" spans="1:5" s="250" customFormat="1" ht="13.5">
      <c r="A2322" s="142">
        <v>88856</v>
      </c>
      <c r="B2322" s="142" t="s">
        <v>24530</v>
      </c>
      <c r="C2322" s="142" t="s">
        <v>5</v>
      </c>
      <c r="D2322" s="301">
        <v>0.93</v>
      </c>
      <c r="E2322" s="249"/>
    </row>
    <row r="2323" spans="1:5" s="250" customFormat="1" ht="13.5">
      <c r="A2323" s="142">
        <v>5658</v>
      </c>
      <c r="B2323" s="142" t="s">
        <v>24502</v>
      </c>
      <c r="C2323" s="142" t="s">
        <v>5</v>
      </c>
      <c r="D2323" s="301">
        <v>2.36</v>
      </c>
      <c r="E2323" s="249"/>
    </row>
    <row r="2324" spans="1:5" s="250" customFormat="1" ht="13.5">
      <c r="A2324" s="142">
        <v>53840</v>
      </c>
      <c r="B2324" s="142" t="s">
        <v>21203</v>
      </c>
      <c r="C2324" s="142" t="s">
        <v>5</v>
      </c>
      <c r="D2324" s="301">
        <v>2.67</v>
      </c>
      <c r="E2324" s="249"/>
    </row>
    <row r="2325" spans="1:5" s="250" customFormat="1" ht="13.5">
      <c r="A2325" s="142">
        <v>87026</v>
      </c>
      <c r="B2325" s="142" t="s">
        <v>21225</v>
      </c>
      <c r="C2325" s="142" t="s">
        <v>5</v>
      </c>
      <c r="D2325" s="301">
        <v>0.73</v>
      </c>
      <c r="E2325" s="249"/>
    </row>
    <row r="2326" spans="1:5" s="250" customFormat="1" ht="13.5">
      <c r="A2326" s="142">
        <v>53841</v>
      </c>
      <c r="B2326" s="142" t="s">
        <v>21204</v>
      </c>
      <c r="C2326" s="142" t="s">
        <v>5</v>
      </c>
      <c r="D2326" s="301">
        <v>1.85</v>
      </c>
      <c r="E2326" s="249"/>
    </row>
    <row r="2327" spans="1:5" s="250" customFormat="1" ht="13.5">
      <c r="A2327" s="142">
        <v>95209</v>
      </c>
      <c r="B2327" s="142" t="s">
        <v>27263</v>
      </c>
      <c r="C2327" s="142" t="s">
        <v>5</v>
      </c>
      <c r="D2327" s="301">
        <v>12.42</v>
      </c>
      <c r="E2327" s="249"/>
    </row>
    <row r="2328" spans="1:5" s="250" customFormat="1" ht="13.5">
      <c r="A2328" s="142">
        <v>95210</v>
      </c>
      <c r="B2328" s="142" t="s">
        <v>27264</v>
      </c>
      <c r="C2328" s="142" t="s">
        <v>5</v>
      </c>
      <c r="D2328" s="301">
        <v>58.74</v>
      </c>
      <c r="E2328" s="249"/>
    </row>
    <row r="2329" spans="1:5" s="250" customFormat="1" ht="13.5">
      <c r="A2329" s="142">
        <v>95211</v>
      </c>
      <c r="B2329" s="142" t="s">
        <v>27265</v>
      </c>
      <c r="C2329" s="142" t="s">
        <v>5</v>
      </c>
      <c r="D2329" s="301">
        <v>8.9700000000000006</v>
      </c>
      <c r="E2329" s="249"/>
    </row>
    <row r="2330" spans="1:5" s="250" customFormat="1" ht="13.5">
      <c r="A2330" s="142">
        <v>93267</v>
      </c>
      <c r="B2330" s="142" t="s">
        <v>27266</v>
      </c>
      <c r="C2330" s="142" t="s">
        <v>5</v>
      </c>
      <c r="D2330" s="301">
        <v>26.66</v>
      </c>
      <c r="E2330" s="249"/>
    </row>
    <row r="2331" spans="1:5" s="250" customFormat="1" ht="13.5">
      <c r="A2331" s="142">
        <v>93269</v>
      </c>
      <c r="B2331" s="142" t="s">
        <v>27267</v>
      </c>
      <c r="C2331" s="142" t="s">
        <v>5</v>
      </c>
      <c r="D2331" s="301">
        <v>10</v>
      </c>
      <c r="E2331" s="249"/>
    </row>
    <row r="2332" spans="1:5" s="250" customFormat="1" ht="13.5">
      <c r="A2332" s="142">
        <v>93270</v>
      </c>
      <c r="B2332" s="142" t="s">
        <v>27268</v>
      </c>
      <c r="C2332" s="142" t="s">
        <v>5</v>
      </c>
      <c r="D2332" s="301">
        <v>25.92</v>
      </c>
      <c r="E2332" s="249"/>
    </row>
    <row r="2333" spans="1:5" s="250" customFormat="1" ht="13.5">
      <c r="A2333" s="142">
        <v>93271</v>
      </c>
      <c r="B2333" s="142" t="s">
        <v>27269</v>
      </c>
      <c r="C2333" s="142" t="s">
        <v>5</v>
      </c>
      <c r="D2333" s="301">
        <v>8.9700000000000006</v>
      </c>
      <c r="E2333" s="249"/>
    </row>
    <row r="2334" spans="1:5" s="250" customFormat="1" ht="13.5">
      <c r="A2334" s="142">
        <v>95208</v>
      </c>
      <c r="B2334" s="142" t="s">
        <v>27270</v>
      </c>
      <c r="C2334" s="142" t="s">
        <v>5</v>
      </c>
      <c r="D2334" s="301">
        <v>53.71</v>
      </c>
      <c r="E2334" s="249"/>
    </row>
    <row r="2335" spans="1:5" s="250" customFormat="1" ht="13.5">
      <c r="A2335" s="142">
        <v>83761</v>
      </c>
      <c r="B2335" s="142" t="s">
        <v>21221</v>
      </c>
      <c r="C2335" s="142" t="s">
        <v>5</v>
      </c>
      <c r="D2335" s="301">
        <v>10.57</v>
      </c>
      <c r="E2335" s="249"/>
    </row>
    <row r="2336" spans="1:5" s="250" customFormat="1" ht="13.5">
      <c r="A2336" s="142">
        <v>83764</v>
      </c>
      <c r="B2336" s="142" t="s">
        <v>21224</v>
      </c>
      <c r="C2336" s="142" t="s">
        <v>5</v>
      </c>
      <c r="D2336" s="301">
        <v>3.72</v>
      </c>
      <c r="E2336" s="249"/>
    </row>
    <row r="2337" spans="1:5" s="250" customFormat="1" ht="13.5">
      <c r="A2337" s="142">
        <v>83762</v>
      </c>
      <c r="B2337" s="142" t="s">
        <v>21222</v>
      </c>
      <c r="C2337" s="142" t="s">
        <v>5</v>
      </c>
      <c r="D2337" s="301">
        <v>9.43</v>
      </c>
      <c r="E2337" s="249"/>
    </row>
    <row r="2338" spans="1:5" s="250" customFormat="1" ht="13.5">
      <c r="A2338" s="142">
        <v>83763</v>
      </c>
      <c r="B2338" s="142" t="s">
        <v>21223</v>
      </c>
      <c r="C2338" s="142" t="s">
        <v>5</v>
      </c>
      <c r="D2338" s="301">
        <v>57.8</v>
      </c>
      <c r="E2338" s="249"/>
    </row>
    <row r="2339" spans="1:5" s="250" customFormat="1" ht="13.5">
      <c r="A2339" s="142">
        <v>95874</v>
      </c>
      <c r="B2339" s="142" t="s">
        <v>21533</v>
      </c>
      <c r="C2339" s="142" t="s">
        <v>5</v>
      </c>
      <c r="D2339" s="301">
        <v>11.29</v>
      </c>
      <c r="E2339" s="249"/>
    </row>
    <row r="2340" spans="1:5" s="250" customFormat="1" ht="13.5">
      <c r="A2340" s="142">
        <v>95869</v>
      </c>
      <c r="B2340" s="142" t="s">
        <v>21530</v>
      </c>
      <c r="C2340" s="142" t="s">
        <v>5</v>
      </c>
      <c r="D2340" s="301">
        <v>3.98</v>
      </c>
      <c r="E2340" s="249"/>
    </row>
    <row r="2341" spans="1:5" s="250" customFormat="1" ht="13.5">
      <c r="A2341" s="142">
        <v>95870</v>
      </c>
      <c r="B2341" s="142" t="s">
        <v>21531</v>
      </c>
      <c r="C2341" s="142" t="s">
        <v>5</v>
      </c>
      <c r="D2341" s="301">
        <v>10.07</v>
      </c>
      <c r="E2341" s="249"/>
    </row>
    <row r="2342" spans="1:5" s="250" customFormat="1" ht="13.5">
      <c r="A2342" s="142">
        <v>95871</v>
      </c>
      <c r="B2342" s="142" t="s">
        <v>21532</v>
      </c>
      <c r="C2342" s="142" t="s">
        <v>5</v>
      </c>
      <c r="D2342" s="301">
        <v>314.45</v>
      </c>
      <c r="E2342" s="249"/>
    </row>
    <row r="2343" spans="1:5" s="250" customFormat="1" ht="13.5">
      <c r="A2343" s="142">
        <v>104684</v>
      </c>
      <c r="B2343" s="142" t="s">
        <v>27271</v>
      </c>
      <c r="C2343" s="142" t="s">
        <v>5</v>
      </c>
      <c r="D2343" s="301">
        <v>0</v>
      </c>
      <c r="E2343" s="249"/>
    </row>
    <row r="2344" spans="1:5" s="250" customFormat="1" ht="13.5">
      <c r="A2344" s="142">
        <v>104685</v>
      </c>
      <c r="B2344" s="142" t="s">
        <v>27272</v>
      </c>
      <c r="C2344" s="142" t="s">
        <v>5</v>
      </c>
      <c r="D2344" s="301">
        <v>0</v>
      </c>
      <c r="E2344" s="249"/>
    </row>
    <row r="2345" spans="1:5" s="250" customFormat="1" ht="13.5">
      <c r="A2345" s="142">
        <v>104686</v>
      </c>
      <c r="B2345" s="142" t="s">
        <v>27273</v>
      </c>
      <c r="C2345" s="142" t="s">
        <v>5</v>
      </c>
      <c r="D2345" s="301">
        <v>0</v>
      </c>
      <c r="E2345" s="249"/>
    </row>
    <row r="2346" spans="1:5" s="250" customFormat="1" ht="13.5">
      <c r="A2346" s="142">
        <v>104687</v>
      </c>
      <c r="B2346" s="142" t="s">
        <v>24621</v>
      </c>
      <c r="C2346" s="142" t="s">
        <v>5</v>
      </c>
      <c r="D2346" s="301">
        <v>517.57000000000005</v>
      </c>
      <c r="E2346" s="249"/>
    </row>
    <row r="2347" spans="1:5" s="250" customFormat="1" ht="13.5">
      <c r="A2347" s="142">
        <v>73303</v>
      </c>
      <c r="B2347" s="142" t="s">
        <v>21213</v>
      </c>
      <c r="C2347" s="142" t="s">
        <v>5</v>
      </c>
      <c r="D2347" s="301">
        <v>7.93</v>
      </c>
      <c r="E2347" s="249"/>
    </row>
    <row r="2348" spans="1:5" s="250" customFormat="1" ht="13.5">
      <c r="A2348" s="142">
        <v>93235</v>
      </c>
      <c r="B2348" s="142" t="s">
        <v>21466</v>
      </c>
      <c r="C2348" s="142" t="s">
        <v>5</v>
      </c>
      <c r="D2348" s="301">
        <v>2.79</v>
      </c>
      <c r="E2348" s="249"/>
    </row>
    <row r="2349" spans="1:5" s="250" customFormat="1" ht="13.5">
      <c r="A2349" s="142">
        <v>73307</v>
      </c>
      <c r="B2349" s="142" t="s">
        <v>21214</v>
      </c>
      <c r="C2349" s="142" t="s">
        <v>5</v>
      </c>
      <c r="D2349" s="301">
        <v>7.08</v>
      </c>
      <c r="E2349" s="249"/>
    </row>
    <row r="2350" spans="1:5" s="250" customFormat="1" ht="13.5">
      <c r="A2350" s="142">
        <v>73311</v>
      </c>
      <c r="B2350" s="142" t="s">
        <v>21216</v>
      </c>
      <c r="C2350" s="142" t="s">
        <v>5</v>
      </c>
      <c r="D2350" s="301">
        <v>205.11</v>
      </c>
      <c r="E2350" s="249"/>
    </row>
    <row r="2351" spans="1:5" s="250" customFormat="1" ht="13.5">
      <c r="A2351" s="142">
        <v>93423</v>
      </c>
      <c r="B2351" s="142" t="s">
        <v>21491</v>
      </c>
      <c r="C2351" s="142" t="s">
        <v>5</v>
      </c>
      <c r="D2351" s="301">
        <v>7.06</v>
      </c>
      <c r="E2351" s="249"/>
    </row>
    <row r="2352" spans="1:5" s="250" customFormat="1" ht="13.5">
      <c r="A2352" s="142">
        <v>93424</v>
      </c>
      <c r="B2352" s="142" t="s">
        <v>21492</v>
      </c>
      <c r="C2352" s="142" t="s">
        <v>5</v>
      </c>
      <c r="D2352" s="301">
        <v>2.4900000000000002</v>
      </c>
      <c r="E2352" s="249"/>
    </row>
    <row r="2353" spans="1:5" s="250" customFormat="1" ht="13.5">
      <c r="A2353" s="142">
        <v>93425</v>
      </c>
      <c r="B2353" s="142" t="s">
        <v>21493</v>
      </c>
      <c r="C2353" s="142" t="s">
        <v>5</v>
      </c>
      <c r="D2353" s="301">
        <v>6.3</v>
      </c>
      <c r="E2353" s="249"/>
    </row>
    <row r="2354" spans="1:5" s="250" customFormat="1" ht="13.5">
      <c r="A2354" s="142">
        <v>93426</v>
      </c>
      <c r="B2354" s="142" t="s">
        <v>21494</v>
      </c>
      <c r="C2354" s="142" t="s">
        <v>5</v>
      </c>
      <c r="D2354" s="301">
        <v>184.58</v>
      </c>
      <c r="E2354" s="249"/>
    </row>
    <row r="2355" spans="1:5" s="250" customFormat="1" ht="13.5">
      <c r="A2355" s="142">
        <v>93417</v>
      </c>
      <c r="B2355" s="142" t="s">
        <v>21487</v>
      </c>
      <c r="C2355" s="142" t="s">
        <v>5</v>
      </c>
      <c r="D2355" s="301">
        <v>4.99</v>
      </c>
      <c r="E2355" s="249"/>
    </row>
    <row r="2356" spans="1:5" s="250" customFormat="1" ht="13.5">
      <c r="A2356" s="142">
        <v>93418</v>
      </c>
      <c r="B2356" s="142" t="s">
        <v>21488</v>
      </c>
      <c r="C2356" s="142" t="s">
        <v>5</v>
      </c>
      <c r="D2356" s="301">
        <v>1.76</v>
      </c>
      <c r="E2356" s="249"/>
    </row>
    <row r="2357" spans="1:5" s="250" customFormat="1" ht="13.5">
      <c r="A2357" s="142">
        <v>93419</v>
      </c>
      <c r="B2357" s="142" t="s">
        <v>21489</v>
      </c>
      <c r="C2357" s="142" t="s">
        <v>5</v>
      </c>
      <c r="D2357" s="301">
        <v>4.45</v>
      </c>
      <c r="E2357" s="249"/>
    </row>
    <row r="2358" spans="1:5" s="250" customFormat="1" ht="13.5">
      <c r="A2358" s="142">
        <v>93420</v>
      </c>
      <c r="B2358" s="142" t="s">
        <v>21490</v>
      </c>
      <c r="C2358" s="142" t="s">
        <v>5</v>
      </c>
      <c r="D2358" s="301">
        <v>77.23</v>
      </c>
      <c r="E2358" s="249"/>
    </row>
    <row r="2359" spans="1:5" s="250" customFormat="1" ht="13.5">
      <c r="A2359" s="142">
        <v>93277</v>
      </c>
      <c r="B2359" s="142" t="s">
        <v>21470</v>
      </c>
      <c r="C2359" s="142" t="s">
        <v>5</v>
      </c>
      <c r="D2359" s="301">
        <v>0.19</v>
      </c>
      <c r="E2359" s="249"/>
    </row>
    <row r="2360" spans="1:5" s="250" customFormat="1" ht="13.5">
      <c r="A2360" s="142">
        <v>93278</v>
      </c>
      <c r="B2360" s="142" t="s">
        <v>21471</v>
      </c>
      <c r="C2360" s="142" t="s">
        <v>5</v>
      </c>
      <c r="D2360" s="301">
        <v>0.04</v>
      </c>
      <c r="E2360" s="249"/>
    </row>
    <row r="2361" spans="1:5" s="250" customFormat="1" ht="13.5">
      <c r="A2361" s="142">
        <v>93279</v>
      </c>
      <c r="B2361" s="142" t="s">
        <v>21472</v>
      </c>
      <c r="C2361" s="142" t="s">
        <v>5</v>
      </c>
      <c r="D2361" s="301">
        <v>0.18</v>
      </c>
      <c r="E2361" s="249"/>
    </row>
    <row r="2362" spans="1:5" s="250" customFormat="1" ht="13.5">
      <c r="A2362" s="142">
        <v>93280</v>
      </c>
      <c r="B2362" s="142" t="s">
        <v>21473</v>
      </c>
      <c r="C2362" s="142" t="s">
        <v>5</v>
      </c>
      <c r="D2362" s="301">
        <v>0.74</v>
      </c>
      <c r="E2362" s="249"/>
    </row>
    <row r="2363" spans="1:5" s="250" customFormat="1" ht="13.5">
      <c r="A2363" s="142">
        <v>104909</v>
      </c>
      <c r="B2363" s="142" t="s">
        <v>27274</v>
      </c>
      <c r="C2363" s="142" t="s">
        <v>5</v>
      </c>
      <c r="D2363" s="301">
        <v>0</v>
      </c>
      <c r="E2363" s="249"/>
    </row>
    <row r="2364" spans="1:5" s="250" customFormat="1" ht="13.5">
      <c r="A2364" s="142">
        <v>104910</v>
      </c>
      <c r="B2364" s="142" t="s">
        <v>27275</v>
      </c>
      <c r="C2364" s="142" t="s">
        <v>5</v>
      </c>
      <c r="D2364" s="301">
        <v>0</v>
      </c>
      <c r="E2364" s="249"/>
    </row>
    <row r="2365" spans="1:5" s="250" customFormat="1" ht="13.5">
      <c r="A2365" s="142">
        <v>104911</v>
      </c>
      <c r="B2365" s="142" t="s">
        <v>27276</v>
      </c>
      <c r="C2365" s="142" t="s">
        <v>5</v>
      </c>
      <c r="D2365" s="301">
        <v>0</v>
      </c>
      <c r="E2365" s="249"/>
    </row>
    <row r="2366" spans="1:5" s="250" customFormat="1" ht="13.5">
      <c r="A2366" s="142">
        <v>104912</v>
      </c>
      <c r="B2366" s="142" t="s">
        <v>24626</v>
      </c>
      <c r="C2366" s="142" t="s">
        <v>5</v>
      </c>
      <c r="D2366" s="301">
        <v>36.72</v>
      </c>
      <c r="E2366" s="249"/>
    </row>
    <row r="2367" spans="1:5" s="250" customFormat="1" ht="13.5">
      <c r="A2367" s="142">
        <v>102840</v>
      </c>
      <c r="B2367" s="142" t="s">
        <v>27277</v>
      </c>
      <c r="C2367" s="142" t="s">
        <v>5</v>
      </c>
      <c r="D2367" s="301">
        <v>0</v>
      </c>
      <c r="E2367" s="249"/>
    </row>
    <row r="2368" spans="1:5" s="250" customFormat="1" ht="13.5">
      <c r="A2368" s="142">
        <v>102841</v>
      </c>
      <c r="B2368" s="142" t="s">
        <v>27278</v>
      </c>
      <c r="C2368" s="142" t="s">
        <v>5</v>
      </c>
      <c r="D2368" s="301">
        <v>0</v>
      </c>
      <c r="E2368" s="249"/>
    </row>
    <row r="2369" spans="1:5" s="250" customFormat="1" ht="13.5">
      <c r="A2369" s="142">
        <v>102842</v>
      </c>
      <c r="B2369" s="142" t="s">
        <v>27279</v>
      </c>
      <c r="C2369" s="142" t="s">
        <v>5</v>
      </c>
      <c r="D2369" s="301">
        <v>0</v>
      </c>
      <c r="E2369" s="249"/>
    </row>
    <row r="2370" spans="1:5" s="250" customFormat="1" ht="13.5">
      <c r="A2370" s="142">
        <v>102843</v>
      </c>
      <c r="B2370" s="142" t="s">
        <v>21573</v>
      </c>
      <c r="C2370" s="142" t="s">
        <v>5</v>
      </c>
      <c r="D2370" s="301">
        <v>155.02000000000001</v>
      </c>
      <c r="E2370" s="249"/>
    </row>
    <row r="2371" spans="1:5" s="250" customFormat="1" ht="13.5">
      <c r="A2371" s="142">
        <v>89267</v>
      </c>
      <c r="B2371" s="142" t="s">
        <v>21300</v>
      </c>
      <c r="C2371" s="142" t="s">
        <v>5</v>
      </c>
      <c r="D2371" s="301">
        <v>51.81</v>
      </c>
      <c r="E2371" s="249"/>
    </row>
    <row r="2372" spans="1:5" s="250" customFormat="1" ht="13.5">
      <c r="A2372" s="142">
        <v>89269</v>
      </c>
      <c r="B2372" s="142" t="s">
        <v>21302</v>
      </c>
      <c r="C2372" s="142" t="s">
        <v>5</v>
      </c>
      <c r="D2372" s="301">
        <v>7.38</v>
      </c>
      <c r="E2372" s="249"/>
    </row>
    <row r="2373" spans="1:5" s="250" customFormat="1" ht="13.5">
      <c r="A2373" s="142">
        <v>89268</v>
      </c>
      <c r="B2373" s="142" t="s">
        <v>21301</v>
      </c>
      <c r="C2373" s="142" t="s">
        <v>5</v>
      </c>
      <c r="D2373" s="301">
        <v>18.260000000000002</v>
      </c>
      <c r="E2373" s="249"/>
    </row>
    <row r="2374" spans="1:5" s="250" customFormat="1" ht="13.5">
      <c r="A2374" s="142">
        <v>89270</v>
      </c>
      <c r="B2374" s="142" t="s">
        <v>21303</v>
      </c>
      <c r="C2374" s="142" t="s">
        <v>5</v>
      </c>
      <c r="D2374" s="301">
        <v>83.29</v>
      </c>
      <c r="E2374" s="249"/>
    </row>
    <row r="2375" spans="1:5" s="250" customFormat="1" ht="13.5">
      <c r="A2375" s="142">
        <v>89271</v>
      </c>
      <c r="B2375" s="142" t="s">
        <v>21304</v>
      </c>
      <c r="C2375" s="142" t="s">
        <v>5</v>
      </c>
      <c r="D2375" s="301">
        <v>33.409999999999997</v>
      </c>
      <c r="E2375" s="249"/>
    </row>
    <row r="2376" spans="1:5" s="250" customFormat="1" ht="13.5">
      <c r="A2376" s="142">
        <v>93283</v>
      </c>
      <c r="B2376" s="142" t="s">
        <v>21474</v>
      </c>
      <c r="C2376" s="142" t="s">
        <v>5</v>
      </c>
      <c r="D2376" s="301">
        <v>99.64</v>
      </c>
      <c r="E2376" s="249"/>
    </row>
    <row r="2377" spans="1:5" s="250" customFormat="1" ht="13.5">
      <c r="A2377" s="142">
        <v>93296</v>
      </c>
      <c r="B2377" s="142" t="s">
        <v>21478</v>
      </c>
      <c r="C2377" s="142" t="s">
        <v>5</v>
      </c>
      <c r="D2377" s="301">
        <v>14.19</v>
      </c>
      <c r="E2377" s="249"/>
    </row>
    <row r="2378" spans="1:5" s="250" customFormat="1" ht="13.5">
      <c r="A2378" s="142">
        <v>93284</v>
      </c>
      <c r="B2378" s="142" t="s">
        <v>21475</v>
      </c>
      <c r="C2378" s="142" t="s">
        <v>5</v>
      </c>
      <c r="D2378" s="301">
        <v>35.119999999999997</v>
      </c>
      <c r="E2378" s="249"/>
    </row>
    <row r="2379" spans="1:5" s="250" customFormat="1" ht="13.5">
      <c r="A2379" s="142">
        <v>93285</v>
      </c>
      <c r="B2379" s="142" t="s">
        <v>21476</v>
      </c>
      <c r="C2379" s="142" t="s">
        <v>5</v>
      </c>
      <c r="D2379" s="301">
        <v>160.16999999999999</v>
      </c>
      <c r="E2379" s="249"/>
    </row>
    <row r="2380" spans="1:5" s="250" customFormat="1" ht="13.5">
      <c r="A2380" s="142">
        <v>93286</v>
      </c>
      <c r="B2380" s="142" t="s">
        <v>21477</v>
      </c>
      <c r="C2380" s="142" t="s">
        <v>5</v>
      </c>
      <c r="D2380" s="301">
        <v>12.48</v>
      </c>
      <c r="E2380" s="249"/>
    </row>
    <row r="2381" spans="1:5" s="250" customFormat="1" ht="13.5">
      <c r="A2381" s="142">
        <v>104706</v>
      </c>
      <c r="B2381" s="142" t="s">
        <v>27280</v>
      </c>
      <c r="C2381" s="142" t="s">
        <v>5</v>
      </c>
      <c r="D2381" s="301">
        <v>0</v>
      </c>
      <c r="E2381" s="249"/>
    </row>
    <row r="2382" spans="1:5" s="250" customFormat="1" ht="13.5">
      <c r="A2382" s="142">
        <v>104707</v>
      </c>
      <c r="B2382" s="142" t="s">
        <v>27281</v>
      </c>
      <c r="C2382" s="142" t="s">
        <v>5</v>
      </c>
      <c r="D2382" s="301">
        <v>0</v>
      </c>
      <c r="E2382" s="249"/>
    </row>
    <row r="2383" spans="1:5" s="250" customFormat="1" ht="13.5">
      <c r="A2383" s="142">
        <v>104708</v>
      </c>
      <c r="B2383" s="142" t="s">
        <v>27282</v>
      </c>
      <c r="C2383" s="142" t="s">
        <v>5</v>
      </c>
      <c r="D2383" s="301">
        <v>0</v>
      </c>
      <c r="E2383" s="249"/>
    </row>
    <row r="2384" spans="1:5" s="250" customFormat="1" ht="13.5">
      <c r="A2384" s="142">
        <v>104709</v>
      </c>
      <c r="B2384" s="142" t="s">
        <v>24624</v>
      </c>
      <c r="C2384" s="142" t="s">
        <v>5</v>
      </c>
      <c r="D2384" s="301">
        <v>1346.99</v>
      </c>
      <c r="E2384" s="249"/>
    </row>
    <row r="2385" spans="1:5" s="250" customFormat="1" ht="13.5">
      <c r="A2385" s="142">
        <v>104903</v>
      </c>
      <c r="B2385" s="142" t="s">
        <v>27283</v>
      </c>
      <c r="C2385" s="142" t="s">
        <v>5</v>
      </c>
      <c r="D2385" s="301">
        <v>0</v>
      </c>
      <c r="E2385" s="249"/>
    </row>
    <row r="2386" spans="1:5" s="250" customFormat="1" ht="13.5">
      <c r="A2386" s="142">
        <v>104904</v>
      </c>
      <c r="B2386" s="142" t="s">
        <v>27284</v>
      </c>
      <c r="C2386" s="142" t="s">
        <v>5</v>
      </c>
      <c r="D2386" s="301">
        <v>0</v>
      </c>
      <c r="E2386" s="249"/>
    </row>
    <row r="2387" spans="1:5" s="250" customFormat="1" ht="13.5">
      <c r="A2387" s="142">
        <v>104905</v>
      </c>
      <c r="B2387" s="142" t="s">
        <v>27285</v>
      </c>
      <c r="C2387" s="142" t="s">
        <v>5</v>
      </c>
      <c r="D2387" s="301">
        <v>0</v>
      </c>
      <c r="E2387" s="249"/>
    </row>
    <row r="2388" spans="1:5" s="250" customFormat="1" ht="13.5">
      <c r="A2388" s="142">
        <v>104906</v>
      </c>
      <c r="B2388" s="142" t="s">
        <v>24625</v>
      </c>
      <c r="C2388" s="142" t="s">
        <v>5</v>
      </c>
      <c r="D2388" s="301">
        <v>113.68</v>
      </c>
      <c r="E2388" s="249"/>
    </row>
    <row r="2389" spans="1:5" s="250" customFormat="1" ht="13.5">
      <c r="A2389" s="142">
        <v>102846</v>
      </c>
      <c r="B2389" s="142" t="s">
        <v>27286</v>
      </c>
      <c r="C2389" s="142" t="s">
        <v>5</v>
      </c>
      <c r="D2389" s="301">
        <v>0</v>
      </c>
      <c r="E2389" s="249"/>
    </row>
    <row r="2390" spans="1:5" s="250" customFormat="1" ht="13.5">
      <c r="A2390" s="142">
        <v>102847</v>
      </c>
      <c r="B2390" s="142" t="s">
        <v>27287</v>
      </c>
      <c r="C2390" s="142" t="s">
        <v>5</v>
      </c>
      <c r="D2390" s="301">
        <v>0</v>
      </c>
      <c r="E2390" s="249"/>
    </row>
    <row r="2391" spans="1:5" s="250" customFormat="1" ht="13.5">
      <c r="A2391" s="142">
        <v>102848</v>
      </c>
      <c r="B2391" s="142" t="s">
        <v>27288</v>
      </c>
      <c r="C2391" s="142" t="s">
        <v>5</v>
      </c>
      <c r="D2391" s="301">
        <v>0</v>
      </c>
      <c r="E2391" s="249"/>
    </row>
    <row r="2392" spans="1:5" s="250" customFormat="1" ht="13.5">
      <c r="A2392" s="142">
        <v>102849</v>
      </c>
      <c r="B2392" s="142" t="s">
        <v>21574</v>
      </c>
      <c r="C2392" s="142" t="s">
        <v>5</v>
      </c>
      <c r="D2392" s="301">
        <v>75.790000000000006</v>
      </c>
      <c r="E2392" s="249"/>
    </row>
    <row r="2393" spans="1:5" s="250" customFormat="1" ht="13.5">
      <c r="A2393" s="142">
        <v>102852</v>
      </c>
      <c r="B2393" s="142" t="s">
        <v>27289</v>
      </c>
      <c r="C2393" s="142" t="s">
        <v>5</v>
      </c>
      <c r="D2393" s="301">
        <v>0</v>
      </c>
      <c r="E2393" s="249"/>
    </row>
    <row r="2394" spans="1:5" s="250" customFormat="1" ht="13.5">
      <c r="A2394" s="142">
        <v>102853</v>
      </c>
      <c r="B2394" s="142" t="s">
        <v>27290</v>
      </c>
      <c r="C2394" s="142" t="s">
        <v>5</v>
      </c>
      <c r="D2394" s="301">
        <v>0</v>
      </c>
      <c r="E2394" s="249"/>
    </row>
    <row r="2395" spans="1:5" s="250" customFormat="1" ht="13.5">
      <c r="A2395" s="142">
        <v>102854</v>
      </c>
      <c r="B2395" s="142" t="s">
        <v>27291</v>
      </c>
      <c r="C2395" s="142" t="s">
        <v>5</v>
      </c>
      <c r="D2395" s="301">
        <v>0</v>
      </c>
      <c r="E2395" s="249"/>
    </row>
    <row r="2396" spans="1:5" s="250" customFormat="1" ht="13.5">
      <c r="A2396" s="142">
        <v>102855</v>
      </c>
      <c r="B2396" s="142" t="s">
        <v>21575</v>
      </c>
      <c r="C2396" s="142" t="s">
        <v>5</v>
      </c>
      <c r="D2396" s="301">
        <v>75.790000000000006</v>
      </c>
      <c r="E2396" s="249"/>
    </row>
    <row r="2397" spans="1:5" s="250" customFormat="1" ht="13.5">
      <c r="A2397" s="142">
        <v>106242</v>
      </c>
      <c r="B2397" s="142" t="s">
        <v>27292</v>
      </c>
      <c r="C2397" s="142" t="s">
        <v>5</v>
      </c>
      <c r="D2397" s="301">
        <v>46.81</v>
      </c>
      <c r="E2397" s="249"/>
    </row>
    <row r="2398" spans="1:5" s="250" customFormat="1" ht="13.5">
      <c r="A2398" s="142">
        <v>106245</v>
      </c>
      <c r="B2398" s="142" t="s">
        <v>27293</v>
      </c>
      <c r="C2398" s="142" t="s">
        <v>5</v>
      </c>
      <c r="D2398" s="301">
        <v>6.44</v>
      </c>
      <c r="E2398" s="249"/>
    </row>
    <row r="2399" spans="1:5" s="250" customFormat="1" ht="13.5">
      <c r="A2399" s="142">
        <v>106243</v>
      </c>
      <c r="B2399" s="142" t="s">
        <v>27294</v>
      </c>
      <c r="C2399" s="142" t="s">
        <v>5</v>
      </c>
      <c r="D2399" s="301">
        <v>15.88</v>
      </c>
      <c r="E2399" s="249"/>
    </row>
    <row r="2400" spans="1:5" s="250" customFormat="1" ht="13.5">
      <c r="A2400" s="142">
        <v>106244</v>
      </c>
      <c r="B2400" s="142" t="s">
        <v>27295</v>
      </c>
      <c r="C2400" s="142" t="s">
        <v>5</v>
      </c>
      <c r="D2400" s="301">
        <v>73.66</v>
      </c>
      <c r="E2400" s="249"/>
    </row>
    <row r="2401" spans="1:5" s="250" customFormat="1" ht="13.5">
      <c r="A2401" s="142">
        <v>106246</v>
      </c>
      <c r="B2401" s="142" t="s">
        <v>27296</v>
      </c>
      <c r="C2401" s="142" t="s">
        <v>5</v>
      </c>
      <c r="D2401" s="301">
        <v>181.75</v>
      </c>
      <c r="E2401" s="249"/>
    </row>
    <row r="2402" spans="1:5" s="250" customFormat="1" ht="13.5">
      <c r="A2402" s="142">
        <v>93397</v>
      </c>
      <c r="B2402" s="142" t="s">
        <v>21479</v>
      </c>
      <c r="C2402" s="142" t="s">
        <v>5</v>
      </c>
      <c r="D2402" s="301">
        <v>25.92</v>
      </c>
      <c r="E2402" s="249"/>
    </row>
    <row r="2403" spans="1:5" s="250" customFormat="1" ht="13.5">
      <c r="A2403" s="142">
        <v>93399</v>
      </c>
      <c r="B2403" s="142" t="s">
        <v>24570</v>
      </c>
      <c r="C2403" s="142" t="s">
        <v>5</v>
      </c>
      <c r="D2403" s="301">
        <v>3.96</v>
      </c>
      <c r="E2403" s="249"/>
    </row>
    <row r="2404" spans="1:5" s="250" customFormat="1" ht="13.5">
      <c r="A2404" s="142">
        <v>93398</v>
      </c>
      <c r="B2404" s="142" t="s">
        <v>21480</v>
      </c>
      <c r="C2404" s="142" t="s">
        <v>5</v>
      </c>
      <c r="D2404" s="301">
        <v>9.81</v>
      </c>
      <c r="E2404" s="249"/>
    </row>
    <row r="2405" spans="1:5" s="250" customFormat="1" ht="13.5">
      <c r="A2405" s="142">
        <v>93400</v>
      </c>
      <c r="B2405" s="142" t="s">
        <v>21481</v>
      </c>
      <c r="C2405" s="142" t="s">
        <v>5</v>
      </c>
      <c r="D2405" s="301">
        <v>45.07</v>
      </c>
      <c r="E2405" s="249"/>
    </row>
    <row r="2406" spans="1:5" s="250" customFormat="1" ht="13.5">
      <c r="A2406" s="142">
        <v>93401</v>
      </c>
      <c r="B2406" s="142" t="s">
        <v>21482</v>
      </c>
      <c r="C2406" s="142" t="s">
        <v>5</v>
      </c>
      <c r="D2406" s="301">
        <v>182.1</v>
      </c>
      <c r="E2406" s="249"/>
    </row>
    <row r="2407" spans="1:5" s="250" customFormat="1" ht="13.5">
      <c r="A2407" s="142">
        <v>89259</v>
      </c>
      <c r="B2407" s="142" t="s">
        <v>21294</v>
      </c>
      <c r="C2407" s="142" t="s">
        <v>5</v>
      </c>
      <c r="D2407" s="301">
        <v>28.21</v>
      </c>
      <c r="E2407" s="249"/>
    </row>
    <row r="2408" spans="1:5" s="250" customFormat="1" ht="13.5">
      <c r="A2408" s="142">
        <v>91466</v>
      </c>
      <c r="B2408" s="142" t="s">
        <v>21417</v>
      </c>
      <c r="C2408" s="142" t="s">
        <v>5</v>
      </c>
      <c r="D2408" s="301">
        <v>4.2</v>
      </c>
      <c r="E2408" s="249"/>
    </row>
    <row r="2409" spans="1:5" s="250" customFormat="1" ht="13.5">
      <c r="A2409" s="142">
        <v>89260</v>
      </c>
      <c r="B2409" s="142" t="s">
        <v>21295</v>
      </c>
      <c r="C2409" s="142" t="s">
        <v>5</v>
      </c>
      <c r="D2409" s="301">
        <v>10.41</v>
      </c>
      <c r="E2409" s="249"/>
    </row>
    <row r="2410" spans="1:5" s="250" customFormat="1" ht="13.5">
      <c r="A2410" s="142">
        <v>89262</v>
      </c>
      <c r="B2410" s="142" t="s">
        <v>21296</v>
      </c>
      <c r="C2410" s="142" t="s">
        <v>5</v>
      </c>
      <c r="D2410" s="301">
        <v>47.93</v>
      </c>
      <c r="E2410" s="249"/>
    </row>
    <row r="2411" spans="1:5" s="250" customFormat="1" ht="13.5">
      <c r="A2411" s="142">
        <v>91467</v>
      </c>
      <c r="B2411" s="142" t="s">
        <v>21418</v>
      </c>
      <c r="C2411" s="142" t="s">
        <v>5</v>
      </c>
      <c r="D2411" s="301">
        <v>182.1</v>
      </c>
      <c r="E2411" s="249"/>
    </row>
    <row r="2412" spans="1:5" s="250" customFormat="1" ht="13.5">
      <c r="A2412" s="142">
        <v>105839</v>
      </c>
      <c r="B2412" s="142" t="s">
        <v>27297</v>
      </c>
      <c r="C2412" s="142" t="s">
        <v>5</v>
      </c>
      <c r="D2412" s="301">
        <v>0</v>
      </c>
      <c r="E2412" s="249"/>
    </row>
    <row r="2413" spans="1:5" s="250" customFormat="1" ht="13.5">
      <c r="A2413" s="142">
        <v>105842</v>
      </c>
      <c r="B2413" s="142" t="s">
        <v>27298</v>
      </c>
      <c r="C2413" s="142" t="s">
        <v>5</v>
      </c>
      <c r="D2413" s="301">
        <v>0</v>
      </c>
      <c r="E2413" s="249"/>
    </row>
    <row r="2414" spans="1:5" s="250" customFormat="1" ht="13.5">
      <c r="A2414" s="142">
        <v>105840</v>
      </c>
      <c r="B2414" s="142" t="s">
        <v>27299</v>
      </c>
      <c r="C2414" s="142" t="s">
        <v>5</v>
      </c>
      <c r="D2414" s="301">
        <v>0</v>
      </c>
      <c r="E2414" s="249"/>
    </row>
    <row r="2415" spans="1:5" s="250" customFormat="1" ht="13.5">
      <c r="A2415" s="142">
        <v>105841</v>
      </c>
      <c r="B2415" s="142" t="s">
        <v>27300</v>
      </c>
      <c r="C2415" s="142" t="s">
        <v>5</v>
      </c>
      <c r="D2415" s="301">
        <v>0</v>
      </c>
      <c r="E2415" s="249"/>
    </row>
    <row r="2416" spans="1:5" s="250" customFormat="1" ht="13.5">
      <c r="A2416" s="142">
        <v>105843</v>
      </c>
      <c r="B2416" s="142" t="s">
        <v>27301</v>
      </c>
      <c r="C2416" s="142" t="s">
        <v>5</v>
      </c>
      <c r="D2416" s="301">
        <v>95.83</v>
      </c>
      <c r="E2416" s="249"/>
    </row>
    <row r="2417" spans="1:5" s="250" customFormat="1" ht="13.5">
      <c r="A2417" s="142">
        <v>91629</v>
      </c>
      <c r="B2417" s="142" t="s">
        <v>21423</v>
      </c>
      <c r="C2417" s="142" t="s">
        <v>5</v>
      </c>
      <c r="D2417" s="301">
        <v>22.37</v>
      </c>
      <c r="E2417" s="249"/>
    </row>
    <row r="2418" spans="1:5" s="250" customFormat="1" ht="13.5">
      <c r="A2418" s="142">
        <v>91631</v>
      </c>
      <c r="B2418" s="142" t="s">
        <v>21425</v>
      </c>
      <c r="C2418" s="142" t="s">
        <v>5</v>
      </c>
      <c r="D2418" s="301">
        <v>3.37</v>
      </c>
      <c r="E2418" s="249"/>
    </row>
    <row r="2419" spans="1:5" s="250" customFormat="1" ht="13.5">
      <c r="A2419" s="142">
        <v>91630</v>
      </c>
      <c r="B2419" s="142" t="s">
        <v>21424</v>
      </c>
      <c r="C2419" s="142" t="s">
        <v>5</v>
      </c>
      <c r="D2419" s="301">
        <v>8.35</v>
      </c>
      <c r="E2419" s="249"/>
    </row>
    <row r="2420" spans="1:5" s="250" customFormat="1" ht="13.5">
      <c r="A2420" s="142">
        <v>91632</v>
      </c>
      <c r="B2420" s="142" t="s">
        <v>21426</v>
      </c>
      <c r="C2420" s="142" t="s">
        <v>5</v>
      </c>
      <c r="D2420" s="301">
        <v>38.43</v>
      </c>
      <c r="E2420" s="249"/>
    </row>
    <row r="2421" spans="1:5" s="250" customFormat="1" ht="13.5">
      <c r="A2421" s="142">
        <v>91633</v>
      </c>
      <c r="B2421" s="142" t="s">
        <v>21427</v>
      </c>
      <c r="C2421" s="142" t="s">
        <v>5</v>
      </c>
      <c r="D2421" s="301">
        <v>154.12</v>
      </c>
      <c r="E2421" s="249"/>
    </row>
    <row r="2422" spans="1:5" s="250" customFormat="1" ht="13.5">
      <c r="A2422" s="142">
        <v>105979</v>
      </c>
      <c r="B2422" s="142" t="s">
        <v>27302</v>
      </c>
      <c r="C2422" s="142" t="s">
        <v>5</v>
      </c>
      <c r="D2422" s="301">
        <v>44.78</v>
      </c>
      <c r="E2422" s="249"/>
    </row>
    <row r="2423" spans="1:5" s="250" customFormat="1" ht="13.5">
      <c r="A2423" s="142">
        <v>105982</v>
      </c>
      <c r="B2423" s="142" t="s">
        <v>27303</v>
      </c>
      <c r="C2423" s="142" t="s">
        <v>5</v>
      </c>
      <c r="D2423" s="301">
        <v>6.22</v>
      </c>
      <c r="E2423" s="249"/>
    </row>
    <row r="2424" spans="1:5" s="250" customFormat="1" ht="13.5">
      <c r="A2424" s="142">
        <v>105980</v>
      </c>
      <c r="B2424" s="142" t="s">
        <v>27304</v>
      </c>
      <c r="C2424" s="142" t="s">
        <v>5</v>
      </c>
      <c r="D2424" s="301">
        <v>15.35</v>
      </c>
      <c r="E2424" s="249"/>
    </row>
    <row r="2425" spans="1:5" s="250" customFormat="1" ht="13.5">
      <c r="A2425" s="142">
        <v>105981</v>
      </c>
      <c r="B2425" s="142" t="s">
        <v>27305</v>
      </c>
      <c r="C2425" s="142" t="s">
        <v>5</v>
      </c>
      <c r="D2425" s="301">
        <v>71.12</v>
      </c>
      <c r="E2425" s="249"/>
    </row>
    <row r="2426" spans="1:5" s="250" customFormat="1" ht="13.5">
      <c r="A2426" s="142">
        <v>105983</v>
      </c>
      <c r="B2426" s="142" t="s">
        <v>27306</v>
      </c>
      <c r="C2426" s="142" t="s">
        <v>5</v>
      </c>
      <c r="D2426" s="301">
        <v>181.75</v>
      </c>
      <c r="E2426" s="249"/>
    </row>
    <row r="2427" spans="1:5" s="250" customFormat="1" ht="13.5">
      <c r="A2427" s="142">
        <v>98760</v>
      </c>
      <c r="B2427" s="142" t="s">
        <v>27307</v>
      </c>
      <c r="C2427" s="142" t="s">
        <v>5</v>
      </c>
      <c r="D2427" s="301">
        <v>0.06</v>
      </c>
      <c r="E2427" s="249"/>
    </row>
    <row r="2428" spans="1:5" s="250" customFormat="1" ht="13.5">
      <c r="A2428" s="142">
        <v>98761</v>
      </c>
      <c r="B2428" s="142" t="s">
        <v>27308</v>
      </c>
      <c r="C2428" s="142" t="s">
        <v>5</v>
      </c>
      <c r="D2428" s="301">
        <v>0.01</v>
      </c>
      <c r="E2428" s="249"/>
    </row>
    <row r="2429" spans="1:5" s="250" customFormat="1" ht="13.5">
      <c r="A2429" s="142">
        <v>98762</v>
      </c>
      <c r="B2429" s="142" t="s">
        <v>27309</v>
      </c>
      <c r="C2429" s="142" t="s">
        <v>5</v>
      </c>
      <c r="D2429" s="301">
        <v>0.08</v>
      </c>
      <c r="E2429" s="249"/>
    </row>
    <row r="2430" spans="1:5" s="250" customFormat="1" ht="13.5">
      <c r="A2430" s="142">
        <v>98763</v>
      </c>
      <c r="B2430" s="142" t="s">
        <v>27310</v>
      </c>
      <c r="C2430" s="142" t="s">
        <v>5</v>
      </c>
      <c r="D2430" s="301">
        <v>5.71</v>
      </c>
      <c r="E2430" s="249"/>
    </row>
    <row r="2431" spans="1:5" s="250" customFormat="1" ht="13.5">
      <c r="A2431" s="142">
        <v>99829</v>
      </c>
      <c r="B2431" s="142" t="s">
        <v>24593</v>
      </c>
      <c r="C2431" s="142" t="s">
        <v>5</v>
      </c>
      <c r="D2431" s="301">
        <v>0.18</v>
      </c>
      <c r="E2431" s="249"/>
    </row>
    <row r="2432" spans="1:5" s="250" customFormat="1" ht="13.5">
      <c r="A2432" s="142">
        <v>99830</v>
      </c>
      <c r="B2432" s="142" t="s">
        <v>24594</v>
      </c>
      <c r="C2432" s="142" t="s">
        <v>5</v>
      </c>
      <c r="D2432" s="301">
        <v>0.03</v>
      </c>
      <c r="E2432" s="249"/>
    </row>
    <row r="2433" spans="1:5" s="250" customFormat="1" ht="13.5">
      <c r="A2433" s="142">
        <v>99831</v>
      </c>
      <c r="B2433" s="142" t="s">
        <v>24595</v>
      </c>
      <c r="C2433" s="142" t="s">
        <v>5</v>
      </c>
      <c r="D2433" s="301">
        <v>0.12</v>
      </c>
      <c r="E2433" s="249"/>
    </row>
    <row r="2434" spans="1:5" s="250" customFormat="1" ht="13.5">
      <c r="A2434" s="142">
        <v>99832</v>
      </c>
      <c r="B2434" s="142" t="s">
        <v>24596</v>
      </c>
      <c r="C2434" s="142" t="s">
        <v>5</v>
      </c>
      <c r="D2434" s="301">
        <v>4.24</v>
      </c>
      <c r="E2434" s="249"/>
    </row>
    <row r="2435" spans="1:5" s="250" customFormat="1" ht="13.5">
      <c r="A2435" s="142">
        <v>104516</v>
      </c>
      <c r="B2435" s="142" t="s">
        <v>27311</v>
      </c>
      <c r="C2435" s="142" t="s">
        <v>5</v>
      </c>
      <c r="D2435" s="301">
        <v>0</v>
      </c>
      <c r="E2435" s="249"/>
    </row>
    <row r="2436" spans="1:5" s="250" customFormat="1" ht="13.5">
      <c r="A2436" s="142">
        <v>104517</v>
      </c>
      <c r="B2436" s="142" t="s">
        <v>27312</v>
      </c>
      <c r="C2436" s="142" t="s">
        <v>5</v>
      </c>
      <c r="D2436" s="301">
        <v>0</v>
      </c>
      <c r="E2436" s="249"/>
    </row>
    <row r="2437" spans="1:5" s="250" customFormat="1" ht="13.5">
      <c r="A2437" s="142">
        <v>104518</v>
      </c>
      <c r="B2437" s="142" t="s">
        <v>27313</v>
      </c>
      <c r="C2437" s="142" t="s">
        <v>5</v>
      </c>
      <c r="D2437" s="301">
        <v>0</v>
      </c>
      <c r="E2437" s="249"/>
    </row>
    <row r="2438" spans="1:5" s="250" customFormat="1" ht="13.5">
      <c r="A2438" s="142">
        <v>104519</v>
      </c>
      <c r="B2438" s="142" t="s">
        <v>23839</v>
      </c>
      <c r="C2438" s="142" t="s">
        <v>5</v>
      </c>
      <c r="D2438" s="301">
        <v>0.61</v>
      </c>
      <c r="E2438" s="249"/>
    </row>
    <row r="2439" spans="1:5" s="250" customFormat="1" ht="13.5">
      <c r="A2439" s="142">
        <v>90682</v>
      </c>
      <c r="B2439" s="142" t="s">
        <v>24549</v>
      </c>
      <c r="C2439" s="142" t="s">
        <v>5</v>
      </c>
      <c r="D2439" s="301">
        <v>37.54</v>
      </c>
      <c r="E2439" s="249"/>
    </row>
    <row r="2440" spans="1:5" s="250" customFormat="1" ht="13.5">
      <c r="A2440" s="142">
        <v>90683</v>
      </c>
      <c r="B2440" s="142" t="s">
        <v>24550</v>
      </c>
      <c r="C2440" s="142" t="s">
        <v>5</v>
      </c>
      <c r="D2440" s="301">
        <v>8.68</v>
      </c>
      <c r="E2440" s="249"/>
    </row>
    <row r="2441" spans="1:5" s="250" customFormat="1" ht="13.5">
      <c r="A2441" s="142">
        <v>90684</v>
      </c>
      <c r="B2441" s="142" t="s">
        <v>24551</v>
      </c>
      <c r="C2441" s="142" t="s">
        <v>5</v>
      </c>
      <c r="D2441" s="301">
        <v>41.06</v>
      </c>
      <c r="E2441" s="249"/>
    </row>
    <row r="2442" spans="1:5" s="250" customFormat="1" ht="13.5">
      <c r="A2442" s="142">
        <v>90685</v>
      </c>
      <c r="B2442" s="142" t="s">
        <v>24552</v>
      </c>
      <c r="C2442" s="142" t="s">
        <v>5</v>
      </c>
      <c r="D2442" s="301">
        <v>65.52</v>
      </c>
      <c r="E2442" s="249"/>
    </row>
    <row r="2443" spans="1:5" s="250" customFormat="1" ht="13.5">
      <c r="A2443" s="142">
        <v>95114</v>
      </c>
      <c r="B2443" s="142" t="s">
        <v>21495</v>
      </c>
      <c r="C2443" s="142" t="s">
        <v>5</v>
      </c>
      <c r="D2443" s="301">
        <v>0.4</v>
      </c>
      <c r="E2443" s="249"/>
    </row>
    <row r="2444" spans="1:5" s="250" customFormat="1" ht="13.5">
      <c r="A2444" s="142">
        <v>95115</v>
      </c>
      <c r="B2444" s="142" t="s">
        <v>21496</v>
      </c>
      <c r="C2444" s="142" t="s">
        <v>5</v>
      </c>
      <c r="D2444" s="301">
        <v>0.09</v>
      </c>
      <c r="E2444" s="249"/>
    </row>
    <row r="2445" spans="1:5" s="250" customFormat="1" ht="13.5">
      <c r="A2445" s="142">
        <v>53863</v>
      </c>
      <c r="B2445" s="142" t="s">
        <v>21209</v>
      </c>
      <c r="C2445" s="142" t="s">
        <v>5</v>
      </c>
      <c r="D2445" s="301">
        <v>0.5</v>
      </c>
      <c r="E2445" s="249"/>
    </row>
    <row r="2446" spans="1:5" s="250" customFormat="1" ht="13.5">
      <c r="A2446" s="142">
        <v>104652</v>
      </c>
      <c r="B2446" s="142" t="s">
        <v>27314</v>
      </c>
      <c r="C2446" s="142" t="s">
        <v>5</v>
      </c>
      <c r="D2446" s="301">
        <v>0</v>
      </c>
      <c r="E2446" s="249"/>
    </row>
    <row r="2447" spans="1:5" s="250" customFormat="1" ht="13.5">
      <c r="A2447" s="142">
        <v>104653</v>
      </c>
      <c r="B2447" s="142" t="s">
        <v>27315</v>
      </c>
      <c r="C2447" s="142" t="s">
        <v>5</v>
      </c>
      <c r="D2447" s="301">
        <v>0</v>
      </c>
      <c r="E2447" s="249"/>
    </row>
    <row r="2448" spans="1:5" s="250" customFormat="1" ht="13.5">
      <c r="A2448" s="142">
        <v>104654</v>
      </c>
      <c r="B2448" s="142" t="s">
        <v>27316</v>
      </c>
      <c r="C2448" s="142" t="s">
        <v>5</v>
      </c>
      <c r="D2448" s="301">
        <v>0</v>
      </c>
      <c r="E2448" s="249"/>
    </row>
    <row r="2449" spans="1:5" s="250" customFormat="1" ht="13.5">
      <c r="A2449" s="142">
        <v>104655</v>
      </c>
      <c r="B2449" s="142" t="s">
        <v>24620</v>
      </c>
      <c r="C2449" s="142" t="s">
        <v>5</v>
      </c>
      <c r="D2449" s="301">
        <v>0.65</v>
      </c>
      <c r="E2449" s="249"/>
    </row>
    <row r="2450" spans="1:5" s="250" customFormat="1" ht="13.5">
      <c r="A2450" s="142">
        <v>102270</v>
      </c>
      <c r="B2450" s="142" t="s">
        <v>21568</v>
      </c>
      <c r="C2450" s="142" t="s">
        <v>5</v>
      </c>
      <c r="D2450" s="301">
        <v>0.68</v>
      </c>
      <c r="E2450" s="249"/>
    </row>
    <row r="2451" spans="1:5" s="250" customFormat="1" ht="13.5">
      <c r="A2451" s="142">
        <v>102271</v>
      </c>
      <c r="B2451" s="142" t="s">
        <v>21569</v>
      </c>
      <c r="C2451" s="142" t="s">
        <v>5</v>
      </c>
      <c r="D2451" s="301">
        <v>0.15</v>
      </c>
      <c r="E2451" s="249"/>
    </row>
    <row r="2452" spans="1:5" s="250" customFormat="1" ht="13.5">
      <c r="A2452" s="142">
        <v>102272</v>
      </c>
      <c r="B2452" s="142" t="s">
        <v>21570</v>
      </c>
      <c r="C2452" s="142" t="s">
        <v>5</v>
      </c>
      <c r="D2452" s="301">
        <v>0.85</v>
      </c>
      <c r="E2452" s="249"/>
    </row>
    <row r="2453" spans="1:5" s="250" customFormat="1" ht="13.5">
      <c r="A2453" s="142">
        <v>102273</v>
      </c>
      <c r="B2453" s="142" t="s">
        <v>21571</v>
      </c>
      <c r="C2453" s="142" t="s">
        <v>5</v>
      </c>
      <c r="D2453" s="301">
        <v>1.63</v>
      </c>
      <c r="E2453" s="249"/>
    </row>
    <row r="2454" spans="1:5" s="250" customFormat="1" ht="13.5">
      <c r="A2454" s="142">
        <v>95255</v>
      </c>
      <c r="B2454" s="142" t="s">
        <v>21512</v>
      </c>
      <c r="C2454" s="142" t="s">
        <v>5</v>
      </c>
      <c r="D2454" s="301">
        <v>0.81</v>
      </c>
      <c r="E2454" s="249"/>
    </row>
    <row r="2455" spans="1:5" s="250" customFormat="1" ht="13.5">
      <c r="A2455" s="142">
        <v>95256</v>
      </c>
      <c r="B2455" s="142" t="s">
        <v>21513</v>
      </c>
      <c r="C2455" s="142" t="s">
        <v>5</v>
      </c>
      <c r="D2455" s="301">
        <v>0.18</v>
      </c>
      <c r="E2455" s="249"/>
    </row>
    <row r="2456" spans="1:5" s="250" customFormat="1" ht="13.5">
      <c r="A2456" s="142">
        <v>95257</v>
      </c>
      <c r="B2456" s="142" t="s">
        <v>21514</v>
      </c>
      <c r="C2456" s="142" t="s">
        <v>5</v>
      </c>
      <c r="D2456" s="301">
        <v>1.02</v>
      </c>
      <c r="E2456" s="249"/>
    </row>
    <row r="2457" spans="1:5" s="250" customFormat="1" ht="13.5">
      <c r="A2457" s="142">
        <v>105913</v>
      </c>
      <c r="B2457" s="142" t="s">
        <v>27317</v>
      </c>
      <c r="C2457" s="142" t="s">
        <v>5</v>
      </c>
      <c r="D2457" s="301">
        <v>0.69</v>
      </c>
      <c r="E2457" s="249"/>
    </row>
    <row r="2458" spans="1:5" s="250" customFormat="1" ht="13.5">
      <c r="A2458" s="142">
        <v>105914</v>
      </c>
      <c r="B2458" s="142" t="s">
        <v>27318</v>
      </c>
      <c r="C2458" s="142" t="s">
        <v>5</v>
      </c>
      <c r="D2458" s="301">
        <v>0.16</v>
      </c>
      <c r="E2458" s="249"/>
    </row>
    <row r="2459" spans="1:5" s="250" customFormat="1" ht="13.5">
      <c r="A2459" s="142">
        <v>105915</v>
      </c>
      <c r="B2459" s="142" t="s">
        <v>27319</v>
      </c>
      <c r="C2459" s="142" t="s">
        <v>5</v>
      </c>
      <c r="D2459" s="301">
        <v>0.86</v>
      </c>
      <c r="E2459" s="249"/>
    </row>
    <row r="2460" spans="1:5" s="250" customFormat="1" ht="13.5">
      <c r="A2460" s="142">
        <v>103792</v>
      </c>
      <c r="B2460" s="142" t="s">
        <v>24619</v>
      </c>
      <c r="C2460" s="142" t="s">
        <v>5</v>
      </c>
      <c r="D2460" s="301">
        <v>4.49</v>
      </c>
      <c r="E2460" s="249"/>
    </row>
    <row r="2461" spans="1:5" s="250" customFormat="1" ht="13.5">
      <c r="A2461" s="142">
        <v>103789</v>
      </c>
      <c r="B2461" s="142" t="s">
        <v>27320</v>
      </c>
      <c r="C2461" s="142" t="s">
        <v>5</v>
      </c>
      <c r="D2461" s="301">
        <v>0</v>
      </c>
      <c r="E2461" s="249"/>
    </row>
    <row r="2462" spans="1:5" s="250" customFormat="1" ht="13.5">
      <c r="A2462" s="142">
        <v>103790</v>
      </c>
      <c r="B2462" s="142" t="s">
        <v>27321</v>
      </c>
      <c r="C2462" s="142" t="s">
        <v>5</v>
      </c>
      <c r="D2462" s="301">
        <v>0</v>
      </c>
      <c r="E2462" s="249"/>
    </row>
    <row r="2463" spans="1:5" s="250" customFormat="1" ht="13.5">
      <c r="A2463" s="142">
        <v>103791</v>
      </c>
      <c r="B2463" s="142" t="s">
        <v>27322</v>
      </c>
      <c r="C2463" s="142" t="s">
        <v>5</v>
      </c>
      <c r="D2463" s="301">
        <v>0</v>
      </c>
      <c r="E2463" s="249"/>
    </row>
    <row r="2464" spans="1:5" s="250" customFormat="1" ht="13.5">
      <c r="A2464" s="142">
        <v>96054</v>
      </c>
      <c r="B2464" s="142" t="s">
        <v>21552</v>
      </c>
      <c r="C2464" s="142" t="s">
        <v>5</v>
      </c>
      <c r="D2464" s="301">
        <v>28.71</v>
      </c>
      <c r="E2464" s="249"/>
    </row>
    <row r="2465" spans="1:5" s="250" customFormat="1" ht="13.5">
      <c r="A2465" s="142">
        <v>96060</v>
      </c>
      <c r="B2465" s="142" t="s">
        <v>21556</v>
      </c>
      <c r="C2465" s="142" t="s">
        <v>5</v>
      </c>
      <c r="D2465" s="301">
        <v>5.93</v>
      </c>
      <c r="E2465" s="249"/>
    </row>
    <row r="2466" spans="1:5" s="250" customFormat="1" ht="13.5">
      <c r="A2466" s="142">
        <v>96061</v>
      </c>
      <c r="B2466" s="142" t="s">
        <v>21557</v>
      </c>
      <c r="C2466" s="142" t="s">
        <v>5</v>
      </c>
      <c r="D2466" s="301">
        <v>35.89</v>
      </c>
      <c r="E2466" s="249"/>
    </row>
    <row r="2467" spans="1:5" s="250" customFormat="1" ht="13.5">
      <c r="A2467" s="142">
        <v>96062</v>
      </c>
      <c r="B2467" s="142" t="s">
        <v>21558</v>
      </c>
      <c r="C2467" s="142" t="s">
        <v>5</v>
      </c>
      <c r="D2467" s="301">
        <v>45.88</v>
      </c>
      <c r="E2467" s="249"/>
    </row>
    <row r="2468" spans="1:5" s="250" customFormat="1" ht="13.5">
      <c r="A2468" s="142">
        <v>90688</v>
      </c>
      <c r="B2468" s="142" t="s">
        <v>21357</v>
      </c>
      <c r="C2468" s="142" t="s">
        <v>5</v>
      </c>
      <c r="D2468" s="301">
        <v>24.78</v>
      </c>
      <c r="E2468" s="249"/>
    </row>
    <row r="2469" spans="1:5" s="250" customFormat="1" ht="13.5">
      <c r="A2469" s="142">
        <v>90689</v>
      </c>
      <c r="B2469" s="142" t="s">
        <v>21358</v>
      </c>
      <c r="C2469" s="142" t="s">
        <v>5</v>
      </c>
      <c r="D2469" s="301">
        <v>4.8899999999999997</v>
      </c>
      <c r="E2469" s="249"/>
    </row>
    <row r="2470" spans="1:5" s="250" customFormat="1" ht="13.5">
      <c r="A2470" s="142">
        <v>90690</v>
      </c>
      <c r="B2470" s="142" t="s">
        <v>21359</v>
      </c>
      <c r="C2470" s="142" t="s">
        <v>5</v>
      </c>
      <c r="D2470" s="301">
        <v>30.97</v>
      </c>
      <c r="E2470" s="249"/>
    </row>
    <row r="2471" spans="1:5" s="250" customFormat="1" ht="13.5">
      <c r="A2471" s="142">
        <v>90691</v>
      </c>
      <c r="B2471" s="142" t="s">
        <v>21360</v>
      </c>
      <c r="C2471" s="142" t="s">
        <v>5</v>
      </c>
      <c r="D2471" s="301">
        <v>45.88</v>
      </c>
      <c r="E2471" s="249"/>
    </row>
    <row r="2472" spans="1:5" s="250" customFormat="1" ht="13.5">
      <c r="A2472" s="142">
        <v>96241</v>
      </c>
      <c r="B2472" s="142" t="s">
        <v>27323</v>
      </c>
      <c r="C2472" s="142" t="s">
        <v>5</v>
      </c>
      <c r="D2472" s="301">
        <v>26.33</v>
      </c>
      <c r="E2472" s="249"/>
    </row>
    <row r="2473" spans="1:5" s="250" customFormat="1" ht="13.5">
      <c r="A2473" s="142">
        <v>96242</v>
      </c>
      <c r="B2473" s="142" t="s">
        <v>27324</v>
      </c>
      <c r="C2473" s="142" t="s">
        <v>5</v>
      </c>
      <c r="D2473" s="301">
        <v>6.95</v>
      </c>
      <c r="E2473" s="249"/>
    </row>
    <row r="2474" spans="1:5" s="250" customFormat="1" ht="13.5">
      <c r="A2474" s="142">
        <v>96243</v>
      </c>
      <c r="B2474" s="142" t="s">
        <v>27325</v>
      </c>
      <c r="C2474" s="142" t="s">
        <v>5</v>
      </c>
      <c r="D2474" s="301">
        <v>32.909999999999997</v>
      </c>
      <c r="E2474" s="249"/>
    </row>
    <row r="2475" spans="1:5" s="250" customFormat="1" ht="13.5">
      <c r="A2475" s="142">
        <v>96244</v>
      </c>
      <c r="B2475" s="142" t="s">
        <v>27326</v>
      </c>
      <c r="C2475" s="142" t="s">
        <v>5</v>
      </c>
      <c r="D2475" s="301">
        <v>20.04</v>
      </c>
      <c r="E2475" s="249"/>
    </row>
    <row r="2476" spans="1:5" s="250" customFormat="1" ht="13.5">
      <c r="A2476" s="142">
        <v>88400</v>
      </c>
      <c r="B2476" s="142" t="s">
        <v>24521</v>
      </c>
      <c r="C2476" s="142" t="s">
        <v>5</v>
      </c>
      <c r="D2476" s="301">
        <v>0.82</v>
      </c>
      <c r="E2476" s="249"/>
    </row>
    <row r="2477" spans="1:5" s="250" customFormat="1" ht="13.5">
      <c r="A2477" s="142">
        <v>88401</v>
      </c>
      <c r="B2477" s="142" t="s">
        <v>24522</v>
      </c>
      <c r="C2477" s="142" t="s">
        <v>5</v>
      </c>
      <c r="D2477" s="301">
        <v>0.19</v>
      </c>
      <c r="E2477" s="249"/>
    </row>
    <row r="2478" spans="1:5" s="250" customFormat="1" ht="13.5">
      <c r="A2478" s="142">
        <v>88402</v>
      </c>
      <c r="B2478" s="142" t="s">
        <v>24523</v>
      </c>
      <c r="C2478" s="142" t="s">
        <v>5</v>
      </c>
      <c r="D2478" s="301">
        <v>0.9</v>
      </c>
      <c r="E2478" s="249"/>
    </row>
    <row r="2479" spans="1:5" s="250" customFormat="1" ht="13.5">
      <c r="A2479" s="142">
        <v>88403</v>
      </c>
      <c r="B2479" s="142" t="s">
        <v>24524</v>
      </c>
      <c r="C2479" s="142" t="s">
        <v>5</v>
      </c>
      <c r="D2479" s="301">
        <v>1.8</v>
      </c>
      <c r="E2479" s="249"/>
    </row>
    <row r="2480" spans="1:5" s="250" customFormat="1" ht="13.5">
      <c r="A2480" s="142">
        <v>88387</v>
      </c>
      <c r="B2480" s="142" t="s">
        <v>24513</v>
      </c>
      <c r="C2480" s="142" t="s">
        <v>5</v>
      </c>
      <c r="D2480" s="301">
        <v>0.87</v>
      </c>
      <c r="E2480" s="249"/>
    </row>
    <row r="2481" spans="1:5" s="250" customFormat="1" ht="13.5">
      <c r="A2481" s="142">
        <v>88389</v>
      </c>
      <c r="B2481" s="142" t="s">
        <v>24514</v>
      </c>
      <c r="C2481" s="142" t="s">
        <v>5</v>
      </c>
      <c r="D2481" s="301">
        <v>0.2</v>
      </c>
      <c r="E2481" s="249"/>
    </row>
    <row r="2482" spans="1:5" s="250" customFormat="1" ht="13.5">
      <c r="A2482" s="142">
        <v>88390</v>
      </c>
      <c r="B2482" s="142" t="s">
        <v>24515</v>
      </c>
      <c r="C2482" s="142" t="s">
        <v>5</v>
      </c>
      <c r="D2482" s="301">
        <v>0.96</v>
      </c>
      <c r="E2482" s="249"/>
    </row>
    <row r="2483" spans="1:5" s="250" customFormat="1" ht="13.5">
      <c r="A2483" s="142">
        <v>88391</v>
      </c>
      <c r="B2483" s="142" t="s">
        <v>24516</v>
      </c>
      <c r="C2483" s="142" t="s">
        <v>5</v>
      </c>
      <c r="D2483" s="301">
        <v>3</v>
      </c>
      <c r="E2483" s="249"/>
    </row>
    <row r="2484" spans="1:5" s="250" customFormat="1" ht="13.5">
      <c r="A2484" s="142">
        <v>88394</v>
      </c>
      <c r="B2484" s="142" t="s">
        <v>24517</v>
      </c>
      <c r="C2484" s="142" t="s">
        <v>5</v>
      </c>
      <c r="D2484" s="301">
        <v>1.04</v>
      </c>
      <c r="E2484" s="249"/>
    </row>
    <row r="2485" spans="1:5" s="250" customFormat="1" ht="13.5">
      <c r="A2485" s="142">
        <v>88395</v>
      </c>
      <c r="B2485" s="142" t="s">
        <v>24518</v>
      </c>
      <c r="C2485" s="142" t="s">
        <v>5</v>
      </c>
      <c r="D2485" s="301">
        <v>0.24</v>
      </c>
      <c r="E2485" s="249"/>
    </row>
    <row r="2486" spans="1:5" s="250" customFormat="1" ht="13.5">
      <c r="A2486" s="142">
        <v>88396</v>
      </c>
      <c r="B2486" s="142" t="s">
        <v>24519</v>
      </c>
      <c r="C2486" s="142" t="s">
        <v>5</v>
      </c>
      <c r="D2486" s="301">
        <v>1.1399999999999999</v>
      </c>
      <c r="E2486" s="249"/>
    </row>
    <row r="2487" spans="1:5" s="250" customFormat="1" ht="13.5">
      <c r="A2487" s="142">
        <v>88397</v>
      </c>
      <c r="B2487" s="142" t="s">
        <v>24520</v>
      </c>
      <c r="C2487" s="142" t="s">
        <v>5</v>
      </c>
      <c r="D2487" s="301">
        <v>4.5</v>
      </c>
      <c r="E2487" s="249"/>
    </row>
    <row r="2488" spans="1:5" s="250" customFormat="1" ht="13.5">
      <c r="A2488" s="142">
        <v>90633</v>
      </c>
      <c r="B2488" s="142" t="s">
        <v>21329</v>
      </c>
      <c r="C2488" s="142" t="s">
        <v>5</v>
      </c>
      <c r="D2488" s="301">
        <v>4.1500000000000004</v>
      </c>
      <c r="E2488" s="249"/>
    </row>
    <row r="2489" spans="1:5" s="250" customFormat="1" ht="13.5">
      <c r="A2489" s="142">
        <v>90634</v>
      </c>
      <c r="B2489" s="142" t="s">
        <v>21330</v>
      </c>
      <c r="C2489" s="142" t="s">
        <v>5</v>
      </c>
      <c r="D2489" s="301">
        <v>0.96</v>
      </c>
      <c r="E2489" s="249"/>
    </row>
    <row r="2490" spans="1:5" s="250" customFormat="1" ht="13.5">
      <c r="A2490" s="142">
        <v>90635</v>
      </c>
      <c r="B2490" s="142" t="s">
        <v>21331</v>
      </c>
      <c r="C2490" s="142" t="s">
        <v>5</v>
      </c>
      <c r="D2490" s="301">
        <v>4.54</v>
      </c>
      <c r="E2490" s="249"/>
    </row>
    <row r="2491" spans="1:5" s="250" customFormat="1" ht="13.5">
      <c r="A2491" s="142">
        <v>90636</v>
      </c>
      <c r="B2491" s="142" t="s">
        <v>21332</v>
      </c>
      <c r="C2491" s="142" t="s">
        <v>5</v>
      </c>
      <c r="D2491" s="301">
        <v>6</v>
      </c>
      <c r="E2491" s="249"/>
    </row>
    <row r="2492" spans="1:5" s="250" customFormat="1" ht="13.5">
      <c r="A2492" s="142">
        <v>103238</v>
      </c>
      <c r="B2492" s="142" t="s">
        <v>27327</v>
      </c>
      <c r="C2492" s="142" t="s">
        <v>5</v>
      </c>
      <c r="D2492" s="301">
        <v>0</v>
      </c>
      <c r="E2492" s="249"/>
    </row>
    <row r="2493" spans="1:5" s="250" customFormat="1" ht="13.5">
      <c r="A2493" s="142">
        <v>103239</v>
      </c>
      <c r="B2493" s="142" t="s">
        <v>27328</v>
      </c>
      <c r="C2493" s="142" t="s">
        <v>5</v>
      </c>
      <c r="D2493" s="301">
        <v>0</v>
      </c>
      <c r="E2493" s="249"/>
    </row>
    <row r="2494" spans="1:5" s="250" customFormat="1" ht="13.5">
      <c r="A2494" s="142">
        <v>103240</v>
      </c>
      <c r="B2494" s="142" t="s">
        <v>27329</v>
      </c>
      <c r="C2494" s="142" t="s">
        <v>5</v>
      </c>
      <c r="D2494" s="301">
        <v>0</v>
      </c>
      <c r="E2494" s="249"/>
    </row>
    <row r="2495" spans="1:5" s="250" customFormat="1" ht="13.5">
      <c r="A2495" s="142">
        <v>103241</v>
      </c>
      <c r="B2495" s="142" t="s">
        <v>24616</v>
      </c>
      <c r="C2495" s="142" t="s">
        <v>5</v>
      </c>
      <c r="D2495" s="301">
        <v>11.26</v>
      </c>
      <c r="E2495" s="249"/>
    </row>
    <row r="2496" spans="1:5" s="250" customFormat="1" ht="13.5">
      <c r="A2496" s="142">
        <v>88853</v>
      </c>
      <c r="B2496" s="142" t="s">
        <v>21240</v>
      </c>
      <c r="C2496" s="142" t="s">
        <v>5</v>
      </c>
      <c r="D2496" s="301">
        <v>0.24</v>
      </c>
      <c r="E2496" s="249"/>
    </row>
    <row r="2497" spans="1:5" s="250" customFormat="1" ht="13.5">
      <c r="A2497" s="142">
        <v>88854</v>
      </c>
      <c r="B2497" s="142" t="s">
        <v>21241</v>
      </c>
      <c r="C2497" s="142" t="s">
        <v>5</v>
      </c>
      <c r="D2497" s="301">
        <v>0.05</v>
      </c>
      <c r="E2497" s="249"/>
    </row>
    <row r="2498" spans="1:5" s="250" customFormat="1" ht="13.5">
      <c r="A2498" s="142">
        <v>5692</v>
      </c>
      <c r="B2498" s="142" t="s">
        <v>21140</v>
      </c>
      <c r="C2498" s="142" t="s">
        <v>5</v>
      </c>
      <c r="D2498" s="301">
        <v>0.26</v>
      </c>
      <c r="E2498" s="249"/>
    </row>
    <row r="2499" spans="1:5" s="250" customFormat="1" ht="13.5">
      <c r="A2499" s="142">
        <v>5693</v>
      </c>
      <c r="B2499" s="142" t="s">
        <v>21141</v>
      </c>
      <c r="C2499" s="142" t="s">
        <v>5</v>
      </c>
      <c r="D2499" s="301">
        <v>22.63</v>
      </c>
      <c r="E2499" s="249"/>
    </row>
    <row r="2500" spans="1:5" s="250" customFormat="1" ht="13.5">
      <c r="A2500" s="142">
        <v>7044</v>
      </c>
      <c r="B2500" s="142" t="s">
        <v>21173</v>
      </c>
      <c r="C2500" s="142" t="s">
        <v>5</v>
      </c>
      <c r="D2500" s="301">
        <v>0.28999999999999998</v>
      </c>
      <c r="E2500" s="249"/>
    </row>
    <row r="2501" spans="1:5" s="250" customFormat="1" ht="13.5">
      <c r="A2501" s="142">
        <v>7045</v>
      </c>
      <c r="B2501" s="142" t="s">
        <v>21174</v>
      </c>
      <c r="C2501" s="142" t="s">
        <v>5</v>
      </c>
      <c r="D2501" s="301">
        <v>0.06</v>
      </c>
      <c r="E2501" s="249"/>
    </row>
    <row r="2502" spans="1:5" s="250" customFormat="1" ht="13.5">
      <c r="A2502" s="142">
        <v>7046</v>
      </c>
      <c r="B2502" s="142" t="s">
        <v>21175</v>
      </c>
      <c r="C2502" s="142" t="s">
        <v>5</v>
      </c>
      <c r="D2502" s="301">
        <v>0.32</v>
      </c>
      <c r="E2502" s="249"/>
    </row>
    <row r="2503" spans="1:5" s="250" customFormat="1" ht="13.5">
      <c r="A2503" s="142">
        <v>7047</v>
      </c>
      <c r="B2503" s="142" t="s">
        <v>21176</v>
      </c>
      <c r="C2503" s="142" t="s">
        <v>5</v>
      </c>
      <c r="D2503" s="301">
        <v>26.71</v>
      </c>
      <c r="E2503" s="249"/>
    </row>
    <row r="2504" spans="1:5" s="250" customFormat="1" ht="13.5">
      <c r="A2504" s="142">
        <v>89228</v>
      </c>
      <c r="B2504" s="142" t="s">
        <v>21274</v>
      </c>
      <c r="C2504" s="142" t="s">
        <v>5</v>
      </c>
      <c r="D2504" s="301">
        <v>52.8</v>
      </c>
      <c r="E2504" s="249"/>
    </row>
    <row r="2505" spans="1:5" s="250" customFormat="1" ht="13.5">
      <c r="A2505" s="142">
        <v>89229</v>
      </c>
      <c r="B2505" s="142" t="s">
        <v>21275</v>
      </c>
      <c r="C2505" s="142" t="s">
        <v>5</v>
      </c>
      <c r="D2505" s="301">
        <v>18.61</v>
      </c>
      <c r="E2505" s="249"/>
    </row>
    <row r="2506" spans="1:5" s="250" customFormat="1" ht="13.5">
      <c r="A2506" s="142">
        <v>5779</v>
      </c>
      <c r="B2506" s="142" t="s">
        <v>21167</v>
      </c>
      <c r="C2506" s="142" t="s">
        <v>5</v>
      </c>
      <c r="D2506" s="301">
        <v>84.87</v>
      </c>
      <c r="E2506" s="249"/>
    </row>
    <row r="2507" spans="1:5" s="250" customFormat="1" ht="13.5">
      <c r="A2507" s="142">
        <v>53849</v>
      </c>
      <c r="B2507" s="142" t="s">
        <v>21205</v>
      </c>
      <c r="C2507" s="142" t="s">
        <v>5</v>
      </c>
      <c r="D2507" s="301">
        <v>96.39</v>
      </c>
      <c r="E2507" s="249"/>
    </row>
    <row r="2508" spans="1:5" s="250" customFormat="1" ht="13.5">
      <c r="A2508" s="142">
        <v>95129</v>
      </c>
      <c r="B2508" s="142" t="s">
        <v>21505</v>
      </c>
      <c r="C2508" s="142" t="s">
        <v>5</v>
      </c>
      <c r="D2508" s="301">
        <v>54.41</v>
      </c>
      <c r="E2508" s="249"/>
    </row>
    <row r="2509" spans="1:5" s="250" customFormat="1" ht="13.5">
      <c r="A2509" s="142">
        <v>95130</v>
      </c>
      <c r="B2509" s="142" t="s">
        <v>21506</v>
      </c>
      <c r="C2509" s="142" t="s">
        <v>5</v>
      </c>
      <c r="D2509" s="301">
        <v>19.73</v>
      </c>
      <c r="E2509" s="249"/>
    </row>
    <row r="2510" spans="1:5" s="250" customFormat="1" ht="13.5">
      <c r="A2510" s="142">
        <v>95131</v>
      </c>
      <c r="B2510" s="142" t="s">
        <v>21507</v>
      </c>
      <c r="C2510" s="142" t="s">
        <v>5</v>
      </c>
      <c r="D2510" s="301">
        <v>64.05</v>
      </c>
      <c r="E2510" s="249"/>
    </row>
    <row r="2511" spans="1:5" s="250" customFormat="1" ht="13.5">
      <c r="A2511" s="142">
        <v>95132</v>
      </c>
      <c r="B2511" s="142" t="s">
        <v>21508</v>
      </c>
      <c r="C2511" s="142" t="s">
        <v>5</v>
      </c>
      <c r="D2511" s="301">
        <v>37.130000000000003</v>
      </c>
      <c r="E2511" s="249"/>
    </row>
    <row r="2512" spans="1:5" s="250" customFormat="1" ht="13.5">
      <c r="A2512" s="142">
        <v>102982</v>
      </c>
      <c r="B2512" s="142" t="s">
        <v>27330</v>
      </c>
      <c r="C2512" s="142" t="s">
        <v>5</v>
      </c>
      <c r="D2512" s="301">
        <v>0</v>
      </c>
      <c r="E2512" s="249"/>
    </row>
    <row r="2513" spans="1:5" s="250" customFormat="1" ht="13.5">
      <c r="A2513" s="142">
        <v>102983</v>
      </c>
      <c r="B2513" s="142" t="s">
        <v>27331</v>
      </c>
      <c r="C2513" s="142" t="s">
        <v>5</v>
      </c>
      <c r="D2513" s="301">
        <v>0</v>
      </c>
      <c r="E2513" s="249"/>
    </row>
    <row r="2514" spans="1:5" s="250" customFormat="1" ht="13.5">
      <c r="A2514" s="142">
        <v>102984</v>
      </c>
      <c r="B2514" s="142" t="s">
        <v>27332</v>
      </c>
      <c r="C2514" s="142" t="s">
        <v>5</v>
      </c>
      <c r="D2514" s="301">
        <v>0</v>
      </c>
      <c r="E2514" s="249"/>
    </row>
    <row r="2515" spans="1:5" s="250" customFormat="1" ht="13.5">
      <c r="A2515" s="142">
        <v>102985</v>
      </c>
      <c r="B2515" s="142" t="s">
        <v>21582</v>
      </c>
      <c r="C2515" s="142" t="s">
        <v>5</v>
      </c>
      <c r="D2515" s="301">
        <v>17.22</v>
      </c>
      <c r="E2515" s="249"/>
    </row>
    <row r="2516" spans="1:5" s="250" customFormat="1" ht="13.5">
      <c r="A2516" s="142">
        <v>92956</v>
      </c>
      <c r="B2516" s="142" t="s">
        <v>21455</v>
      </c>
      <c r="C2516" s="142" t="s">
        <v>5</v>
      </c>
      <c r="D2516" s="301">
        <v>4.5599999999999996</v>
      </c>
      <c r="E2516" s="249"/>
    </row>
    <row r="2517" spans="1:5" s="250" customFormat="1" ht="13.5">
      <c r="A2517" s="142">
        <v>92957</v>
      </c>
      <c r="B2517" s="142" t="s">
        <v>21456</v>
      </c>
      <c r="C2517" s="142" t="s">
        <v>5</v>
      </c>
      <c r="D2517" s="301">
        <v>1.05</v>
      </c>
      <c r="E2517" s="249"/>
    </row>
    <row r="2518" spans="1:5" s="250" customFormat="1" ht="13.5">
      <c r="A2518" s="142">
        <v>92958</v>
      </c>
      <c r="B2518" s="142" t="s">
        <v>21457</v>
      </c>
      <c r="C2518" s="142" t="s">
        <v>5</v>
      </c>
      <c r="D2518" s="301">
        <v>4.99</v>
      </c>
      <c r="E2518" s="249"/>
    </row>
    <row r="2519" spans="1:5" s="250" customFormat="1" ht="13.5">
      <c r="A2519" s="142">
        <v>92959</v>
      </c>
      <c r="B2519" s="142" t="s">
        <v>21458</v>
      </c>
      <c r="C2519" s="142" t="s">
        <v>5</v>
      </c>
      <c r="D2519" s="301">
        <v>10.67</v>
      </c>
      <c r="E2519" s="249"/>
    </row>
    <row r="2520" spans="1:5" s="250" customFormat="1" ht="13.5">
      <c r="A2520" s="142">
        <v>102858</v>
      </c>
      <c r="B2520" s="142" t="s">
        <v>27333</v>
      </c>
      <c r="C2520" s="142" t="s">
        <v>5</v>
      </c>
      <c r="D2520" s="301">
        <v>0</v>
      </c>
      <c r="E2520" s="249"/>
    </row>
    <row r="2521" spans="1:5" s="250" customFormat="1" ht="13.5">
      <c r="A2521" s="142">
        <v>102859</v>
      </c>
      <c r="B2521" s="142" t="s">
        <v>27334</v>
      </c>
      <c r="C2521" s="142" t="s">
        <v>5</v>
      </c>
      <c r="D2521" s="301">
        <v>0</v>
      </c>
      <c r="E2521" s="249"/>
    </row>
    <row r="2522" spans="1:5" s="250" customFormat="1" ht="13.5">
      <c r="A2522" s="142">
        <v>102860</v>
      </c>
      <c r="B2522" s="142" t="s">
        <v>27335</v>
      </c>
      <c r="C2522" s="142" t="s">
        <v>5</v>
      </c>
      <c r="D2522" s="301">
        <v>0</v>
      </c>
      <c r="E2522" s="249"/>
    </row>
    <row r="2523" spans="1:5" s="250" customFormat="1" ht="13.5">
      <c r="A2523" s="142">
        <v>102861</v>
      </c>
      <c r="B2523" s="142" t="s">
        <v>24599</v>
      </c>
      <c r="C2523" s="142" t="s">
        <v>5</v>
      </c>
      <c r="D2523" s="301">
        <v>1.2</v>
      </c>
      <c r="E2523" s="249"/>
    </row>
    <row r="2524" spans="1:5" s="250" customFormat="1" ht="13.5">
      <c r="A2524" s="142">
        <v>93404</v>
      </c>
      <c r="B2524" s="142" t="s">
        <v>27336</v>
      </c>
      <c r="C2524" s="142" t="s">
        <v>5</v>
      </c>
      <c r="D2524" s="301">
        <v>7.75</v>
      </c>
      <c r="E2524" s="249"/>
    </row>
    <row r="2525" spans="1:5" s="250" customFormat="1" ht="13.5">
      <c r="A2525" s="142">
        <v>93405</v>
      </c>
      <c r="B2525" s="142" t="s">
        <v>27337</v>
      </c>
      <c r="C2525" s="142" t="s">
        <v>5</v>
      </c>
      <c r="D2525" s="301">
        <v>1.98</v>
      </c>
      <c r="E2525" s="249"/>
    </row>
    <row r="2526" spans="1:5" s="250" customFormat="1" ht="13.5">
      <c r="A2526" s="142">
        <v>93406</v>
      </c>
      <c r="B2526" s="142" t="s">
        <v>27338</v>
      </c>
      <c r="C2526" s="142" t="s">
        <v>5</v>
      </c>
      <c r="D2526" s="301">
        <v>9.3000000000000007</v>
      </c>
      <c r="E2526" s="249"/>
    </row>
    <row r="2527" spans="1:5" s="250" customFormat="1" ht="13.5">
      <c r="A2527" s="142">
        <v>93407</v>
      </c>
      <c r="B2527" s="142" t="s">
        <v>27339</v>
      </c>
      <c r="C2527" s="142" t="s">
        <v>5</v>
      </c>
      <c r="D2527" s="301">
        <v>54.29</v>
      </c>
      <c r="E2527" s="249"/>
    </row>
    <row r="2528" spans="1:5" s="250" customFormat="1" ht="13.5">
      <c r="A2528" s="142">
        <v>102936</v>
      </c>
      <c r="B2528" s="142" t="s">
        <v>27340</v>
      </c>
      <c r="C2528" s="142" t="s">
        <v>5</v>
      </c>
      <c r="D2528" s="301">
        <v>0</v>
      </c>
      <c r="E2528" s="249"/>
    </row>
    <row r="2529" spans="1:5" s="250" customFormat="1" ht="13.5">
      <c r="A2529" s="142">
        <v>102937</v>
      </c>
      <c r="B2529" s="142" t="s">
        <v>27341</v>
      </c>
      <c r="C2529" s="142" t="s">
        <v>5</v>
      </c>
      <c r="D2529" s="301">
        <v>0</v>
      </c>
      <c r="E2529" s="249"/>
    </row>
    <row r="2530" spans="1:5" s="250" customFormat="1" ht="13.5">
      <c r="A2530" s="142">
        <v>102938</v>
      </c>
      <c r="B2530" s="142" t="s">
        <v>27342</v>
      </c>
      <c r="C2530" s="142" t="s">
        <v>5</v>
      </c>
      <c r="D2530" s="301">
        <v>0</v>
      </c>
      <c r="E2530" s="249"/>
    </row>
    <row r="2531" spans="1:5" s="250" customFormat="1" ht="13.5">
      <c r="A2531" s="142">
        <v>102939</v>
      </c>
      <c r="B2531" s="142" t="s">
        <v>24604</v>
      </c>
      <c r="C2531" s="142" t="s">
        <v>5</v>
      </c>
      <c r="D2531" s="301">
        <v>8.9700000000000006</v>
      </c>
      <c r="E2531" s="249"/>
    </row>
    <row r="2532" spans="1:5" s="250" customFormat="1" ht="13.5">
      <c r="A2532" s="142">
        <v>103159</v>
      </c>
      <c r="B2532" s="142" t="s">
        <v>27343</v>
      </c>
      <c r="C2532" s="142" t="s">
        <v>5</v>
      </c>
      <c r="D2532" s="301">
        <v>0</v>
      </c>
      <c r="E2532" s="249"/>
    </row>
    <row r="2533" spans="1:5" s="250" customFormat="1" ht="13.5">
      <c r="A2533" s="142">
        <v>103160</v>
      </c>
      <c r="B2533" s="142" t="s">
        <v>27344</v>
      </c>
      <c r="C2533" s="142" t="s">
        <v>5</v>
      </c>
      <c r="D2533" s="301">
        <v>0</v>
      </c>
      <c r="E2533" s="249"/>
    </row>
    <row r="2534" spans="1:5" s="250" customFormat="1" ht="13.5">
      <c r="A2534" s="142">
        <v>103161</v>
      </c>
      <c r="B2534" s="142" t="s">
        <v>27345</v>
      </c>
      <c r="C2534" s="142" t="s">
        <v>5</v>
      </c>
      <c r="D2534" s="301">
        <v>0</v>
      </c>
      <c r="E2534" s="249"/>
    </row>
    <row r="2535" spans="1:5" s="250" customFormat="1" ht="13.5">
      <c r="A2535" s="142">
        <v>103162</v>
      </c>
      <c r="B2535" s="142" t="s">
        <v>24609</v>
      </c>
      <c r="C2535" s="142" t="s">
        <v>5</v>
      </c>
      <c r="D2535" s="301">
        <v>0.64</v>
      </c>
      <c r="E2535" s="249"/>
    </row>
    <row r="2536" spans="1:5" s="250" customFormat="1" ht="13.5">
      <c r="A2536" s="142">
        <v>103153</v>
      </c>
      <c r="B2536" s="142" t="s">
        <v>27346</v>
      </c>
      <c r="C2536" s="142" t="s">
        <v>5</v>
      </c>
      <c r="D2536" s="301">
        <v>0</v>
      </c>
      <c r="E2536" s="249"/>
    </row>
    <row r="2537" spans="1:5" s="250" customFormat="1" ht="13.5">
      <c r="A2537" s="142">
        <v>103154</v>
      </c>
      <c r="B2537" s="142" t="s">
        <v>27347</v>
      </c>
      <c r="C2537" s="142" t="s">
        <v>5</v>
      </c>
      <c r="D2537" s="301">
        <v>0</v>
      </c>
      <c r="E2537" s="249"/>
    </row>
    <row r="2538" spans="1:5" s="250" customFormat="1" ht="13.5">
      <c r="A2538" s="142">
        <v>103155</v>
      </c>
      <c r="B2538" s="142" t="s">
        <v>27348</v>
      </c>
      <c r="C2538" s="142" t="s">
        <v>5</v>
      </c>
      <c r="D2538" s="301">
        <v>0</v>
      </c>
      <c r="E2538" s="249"/>
    </row>
    <row r="2539" spans="1:5" s="250" customFormat="1" ht="13.5">
      <c r="A2539" s="142">
        <v>103156</v>
      </c>
      <c r="B2539" s="142" t="s">
        <v>24608</v>
      </c>
      <c r="C2539" s="142" t="s">
        <v>5</v>
      </c>
      <c r="D2539" s="301">
        <v>2.2799999999999998</v>
      </c>
      <c r="E2539" s="249"/>
    </row>
    <row r="2540" spans="1:5" s="250" customFormat="1" ht="13.5">
      <c r="A2540" s="142">
        <v>103171</v>
      </c>
      <c r="B2540" s="142" t="s">
        <v>27349</v>
      </c>
      <c r="C2540" s="142" t="s">
        <v>5</v>
      </c>
      <c r="D2540" s="301">
        <v>0</v>
      </c>
      <c r="E2540" s="249"/>
    </row>
    <row r="2541" spans="1:5" s="250" customFormat="1" ht="13.5">
      <c r="A2541" s="142">
        <v>103172</v>
      </c>
      <c r="B2541" s="142" t="s">
        <v>27350</v>
      </c>
      <c r="C2541" s="142" t="s">
        <v>5</v>
      </c>
      <c r="D2541" s="301">
        <v>0</v>
      </c>
      <c r="E2541" s="249"/>
    </row>
    <row r="2542" spans="1:5" s="250" customFormat="1" ht="13.5">
      <c r="A2542" s="142">
        <v>103173</v>
      </c>
      <c r="B2542" s="142" t="s">
        <v>27351</v>
      </c>
      <c r="C2542" s="142" t="s">
        <v>5</v>
      </c>
      <c r="D2542" s="301">
        <v>0</v>
      </c>
      <c r="E2542" s="249"/>
    </row>
    <row r="2543" spans="1:5" s="250" customFormat="1" ht="13.5">
      <c r="A2543" s="142">
        <v>103174</v>
      </c>
      <c r="B2543" s="142" t="s">
        <v>24611</v>
      </c>
      <c r="C2543" s="142" t="s">
        <v>5</v>
      </c>
      <c r="D2543" s="301">
        <v>1.82</v>
      </c>
      <c r="E2543" s="249"/>
    </row>
    <row r="2544" spans="1:5" s="250" customFormat="1" ht="13.5">
      <c r="A2544" s="142">
        <v>103177</v>
      </c>
      <c r="B2544" s="142" t="s">
        <v>27352</v>
      </c>
      <c r="C2544" s="142" t="s">
        <v>5</v>
      </c>
      <c r="D2544" s="301">
        <v>0</v>
      </c>
      <c r="E2544" s="249"/>
    </row>
    <row r="2545" spans="1:5" s="250" customFormat="1" ht="13.5">
      <c r="A2545" s="142">
        <v>103178</v>
      </c>
      <c r="B2545" s="142" t="s">
        <v>27353</v>
      </c>
      <c r="C2545" s="142" t="s">
        <v>5</v>
      </c>
      <c r="D2545" s="301">
        <v>0</v>
      </c>
      <c r="E2545" s="249"/>
    </row>
    <row r="2546" spans="1:5" s="250" customFormat="1" ht="13.5">
      <c r="A2546" s="142">
        <v>103179</v>
      </c>
      <c r="B2546" s="142" t="s">
        <v>27354</v>
      </c>
      <c r="C2546" s="142" t="s">
        <v>5</v>
      </c>
      <c r="D2546" s="378">
        <v>0</v>
      </c>
      <c r="E2546" s="249"/>
    </row>
    <row r="2547" spans="1:5" s="250" customFormat="1" ht="13.5">
      <c r="A2547" s="142">
        <v>103180</v>
      </c>
      <c r="B2547" s="142" t="s">
        <v>24612</v>
      </c>
      <c r="C2547" s="142" t="s">
        <v>5</v>
      </c>
      <c r="D2547" s="378">
        <v>4.1900000000000004</v>
      </c>
      <c r="E2547" s="249"/>
    </row>
    <row r="2548" spans="1:5" s="250" customFormat="1" ht="13.5">
      <c r="A2548" s="142">
        <v>103165</v>
      </c>
      <c r="B2548" s="142" t="s">
        <v>27355</v>
      </c>
      <c r="C2548" s="142" t="s">
        <v>5</v>
      </c>
      <c r="D2548" s="378">
        <v>0</v>
      </c>
      <c r="E2548" s="249"/>
    </row>
    <row r="2549" spans="1:5" s="250" customFormat="1" ht="13.5">
      <c r="A2549" s="142">
        <v>103166</v>
      </c>
      <c r="B2549" s="142" t="s">
        <v>27356</v>
      </c>
      <c r="C2549" s="142" t="s">
        <v>5</v>
      </c>
      <c r="D2549" s="378">
        <v>0</v>
      </c>
      <c r="E2549" s="249"/>
    </row>
    <row r="2550" spans="1:5" s="250" customFormat="1" ht="13.5">
      <c r="A2550" s="142">
        <v>103167</v>
      </c>
      <c r="B2550" s="142" t="s">
        <v>27357</v>
      </c>
      <c r="C2550" s="142" t="s">
        <v>5</v>
      </c>
      <c r="D2550" s="378">
        <v>0</v>
      </c>
      <c r="E2550" s="249"/>
    </row>
    <row r="2551" spans="1:5" s="250" customFormat="1" ht="13.5">
      <c r="A2551" s="142">
        <v>103168</v>
      </c>
      <c r="B2551" s="142" t="s">
        <v>24610</v>
      </c>
      <c r="C2551" s="142" t="s">
        <v>5</v>
      </c>
      <c r="D2551" s="378">
        <v>0.72</v>
      </c>
      <c r="E2551" s="249"/>
    </row>
    <row r="2552" spans="1:5" s="250" customFormat="1" ht="13.5">
      <c r="A2552" s="142">
        <v>102864</v>
      </c>
      <c r="B2552" s="142" t="s">
        <v>27358</v>
      </c>
      <c r="C2552" s="142" t="s">
        <v>5</v>
      </c>
      <c r="D2552" s="378">
        <v>0</v>
      </c>
      <c r="E2552" s="249"/>
    </row>
    <row r="2553" spans="1:5" s="250" customFormat="1" ht="13.5">
      <c r="A2553" s="142">
        <v>102865</v>
      </c>
      <c r="B2553" s="142" t="s">
        <v>27359</v>
      </c>
      <c r="C2553" s="142" t="s">
        <v>5</v>
      </c>
      <c r="D2553" s="378">
        <v>0</v>
      </c>
      <c r="E2553" s="249"/>
    </row>
    <row r="2554" spans="1:5" s="250" customFormat="1" ht="13.5">
      <c r="A2554" s="142">
        <v>102866</v>
      </c>
      <c r="B2554" s="142" t="s">
        <v>27360</v>
      </c>
      <c r="C2554" s="142" t="s">
        <v>5</v>
      </c>
      <c r="D2554" s="301">
        <v>0</v>
      </c>
      <c r="E2554" s="249"/>
    </row>
    <row r="2555" spans="1:5" s="250" customFormat="1" ht="13.5">
      <c r="A2555" s="142">
        <v>102867</v>
      </c>
      <c r="B2555" s="142" t="s">
        <v>24600</v>
      </c>
      <c r="C2555" s="142" t="s">
        <v>5</v>
      </c>
      <c r="D2555" s="301">
        <v>0.65</v>
      </c>
      <c r="E2555" s="249"/>
    </row>
    <row r="2556" spans="1:5" s="250" customFormat="1" ht="13.5">
      <c r="A2556" s="142">
        <v>106321</v>
      </c>
      <c r="B2556" s="142" t="s">
        <v>27361</v>
      </c>
      <c r="C2556" s="142" t="s">
        <v>5</v>
      </c>
      <c r="D2556" s="301">
        <v>0</v>
      </c>
      <c r="E2556" s="249"/>
    </row>
    <row r="2557" spans="1:5" s="250" customFormat="1" ht="13.5">
      <c r="A2557" s="142">
        <v>106322</v>
      </c>
      <c r="B2557" s="142" t="s">
        <v>27362</v>
      </c>
      <c r="C2557" s="142" t="s">
        <v>5</v>
      </c>
      <c r="D2557" s="301">
        <v>0</v>
      </c>
      <c r="E2557" s="249"/>
    </row>
    <row r="2558" spans="1:5" s="250" customFormat="1" ht="13.5">
      <c r="A2558" s="142">
        <v>106323</v>
      </c>
      <c r="B2558" s="142" t="s">
        <v>27363</v>
      </c>
      <c r="C2558" s="142" t="s">
        <v>5</v>
      </c>
      <c r="D2558" s="301">
        <v>0</v>
      </c>
      <c r="E2558" s="249"/>
    </row>
    <row r="2559" spans="1:5" s="250" customFormat="1" ht="13.5">
      <c r="A2559" s="142">
        <v>106324</v>
      </c>
      <c r="B2559" s="142" t="s">
        <v>27364</v>
      </c>
      <c r="C2559" s="142" t="s">
        <v>5</v>
      </c>
      <c r="D2559" s="301">
        <v>0.6</v>
      </c>
      <c r="E2559" s="249"/>
    </row>
    <row r="2560" spans="1:5" s="250" customFormat="1" ht="13.5">
      <c r="A2560" s="142">
        <v>92108</v>
      </c>
      <c r="B2560" s="142" t="s">
        <v>24558</v>
      </c>
      <c r="C2560" s="142" t="s">
        <v>5</v>
      </c>
      <c r="D2560" s="301">
        <v>0.97</v>
      </c>
      <c r="E2560" s="249"/>
    </row>
    <row r="2561" spans="1:5" s="250" customFormat="1" ht="13.5">
      <c r="A2561" s="142">
        <v>92109</v>
      </c>
      <c r="B2561" s="142" t="s">
        <v>24559</v>
      </c>
      <c r="C2561" s="142" t="s">
        <v>5</v>
      </c>
      <c r="D2561" s="301">
        <v>0.22</v>
      </c>
      <c r="E2561" s="249"/>
    </row>
    <row r="2562" spans="1:5" s="250" customFormat="1" ht="13.5">
      <c r="A2562" s="142">
        <v>92110</v>
      </c>
      <c r="B2562" s="142" t="s">
        <v>24560</v>
      </c>
      <c r="C2562" s="142" t="s">
        <v>5</v>
      </c>
      <c r="D2562" s="301">
        <v>1.21</v>
      </c>
      <c r="E2562" s="249"/>
    </row>
    <row r="2563" spans="1:5" s="250" customFormat="1" ht="13.5">
      <c r="A2563" s="142">
        <v>92111</v>
      </c>
      <c r="B2563" s="142" t="s">
        <v>24561</v>
      </c>
      <c r="C2563" s="142" t="s">
        <v>5</v>
      </c>
      <c r="D2563" s="301">
        <v>1.2</v>
      </c>
      <c r="E2563" s="249"/>
    </row>
    <row r="2564" spans="1:5" s="250" customFormat="1" ht="13.5">
      <c r="A2564" s="142">
        <v>90670</v>
      </c>
      <c r="B2564" s="142" t="s">
        <v>21349</v>
      </c>
      <c r="C2564" s="142" t="s">
        <v>5</v>
      </c>
      <c r="D2564" s="301">
        <v>243.3</v>
      </c>
      <c r="E2564" s="249"/>
    </row>
    <row r="2565" spans="1:5" s="250" customFormat="1" ht="13.5">
      <c r="A2565" s="142">
        <v>90671</v>
      </c>
      <c r="B2565" s="142" t="s">
        <v>21350</v>
      </c>
      <c r="C2565" s="142" t="s">
        <v>5</v>
      </c>
      <c r="D2565" s="301">
        <v>65.27</v>
      </c>
      <c r="E2565" s="249"/>
    </row>
    <row r="2566" spans="1:5" s="250" customFormat="1" ht="13.5">
      <c r="A2566" s="142">
        <v>90672</v>
      </c>
      <c r="B2566" s="142" t="s">
        <v>21351</v>
      </c>
      <c r="C2566" s="142" t="s">
        <v>5</v>
      </c>
      <c r="D2566" s="301">
        <v>304.47000000000003</v>
      </c>
      <c r="E2566" s="249"/>
    </row>
    <row r="2567" spans="1:5" s="250" customFormat="1" ht="13.5">
      <c r="A2567" s="142">
        <v>90673</v>
      </c>
      <c r="B2567" s="142" t="s">
        <v>21352</v>
      </c>
      <c r="C2567" s="142" t="s">
        <v>5</v>
      </c>
      <c r="D2567" s="301">
        <v>137.72999999999999</v>
      </c>
      <c r="E2567" s="249"/>
    </row>
    <row r="2568" spans="1:5" s="250" customFormat="1" ht="13.5">
      <c r="A2568" s="142">
        <v>93220</v>
      </c>
      <c r="B2568" s="142" t="s">
        <v>21459</v>
      </c>
      <c r="C2568" s="142" t="s">
        <v>5</v>
      </c>
      <c r="D2568" s="301">
        <v>373.07</v>
      </c>
      <c r="E2568" s="249"/>
    </row>
    <row r="2569" spans="1:5" s="250" customFormat="1" ht="13.5">
      <c r="A2569" s="142">
        <v>93221</v>
      </c>
      <c r="B2569" s="142" t="s">
        <v>21460</v>
      </c>
      <c r="C2569" s="142" t="s">
        <v>5</v>
      </c>
      <c r="D2569" s="301">
        <v>100.09</v>
      </c>
      <c r="E2569" s="249"/>
    </row>
    <row r="2570" spans="1:5" s="250" customFormat="1" ht="13.5">
      <c r="A2570" s="142">
        <v>93222</v>
      </c>
      <c r="B2570" s="142" t="s">
        <v>21461</v>
      </c>
      <c r="C2570" s="142" t="s">
        <v>5</v>
      </c>
      <c r="D2570" s="301">
        <v>466.86</v>
      </c>
      <c r="E2570" s="249"/>
    </row>
    <row r="2571" spans="1:5" s="250" customFormat="1" ht="13.5">
      <c r="A2571" s="142">
        <v>93223</v>
      </c>
      <c r="B2571" s="142" t="s">
        <v>24569</v>
      </c>
      <c r="C2571" s="142" t="s">
        <v>5</v>
      </c>
      <c r="D2571" s="301">
        <v>179.89</v>
      </c>
      <c r="E2571" s="249"/>
    </row>
    <row r="2572" spans="1:5" s="250" customFormat="1" ht="13.5">
      <c r="A2572" s="142">
        <v>104691</v>
      </c>
      <c r="B2572" s="142" t="s">
        <v>27365</v>
      </c>
      <c r="C2572" s="142" t="s">
        <v>5</v>
      </c>
      <c r="D2572" s="301">
        <v>0.97</v>
      </c>
      <c r="E2572" s="249"/>
    </row>
    <row r="2573" spans="1:5" s="250" customFormat="1" ht="13.5">
      <c r="A2573" s="142">
        <v>104692</v>
      </c>
      <c r="B2573" s="142" t="s">
        <v>27366</v>
      </c>
      <c r="C2573" s="142" t="s">
        <v>5</v>
      </c>
      <c r="D2573" s="301">
        <v>0.22</v>
      </c>
      <c r="E2573" s="249"/>
    </row>
    <row r="2574" spans="1:5" s="250" customFormat="1" ht="13.5">
      <c r="A2574" s="142">
        <v>104693</v>
      </c>
      <c r="B2574" s="142" t="s">
        <v>27367</v>
      </c>
      <c r="C2574" s="142" t="s">
        <v>5</v>
      </c>
      <c r="D2574" s="301">
        <v>1.21</v>
      </c>
      <c r="E2574" s="249"/>
    </row>
    <row r="2575" spans="1:5" s="250" customFormat="1" ht="13.5">
      <c r="A2575" s="142">
        <v>104694</v>
      </c>
      <c r="B2575" s="142" t="s">
        <v>24622</v>
      </c>
      <c r="C2575" s="142" t="s">
        <v>5</v>
      </c>
      <c r="D2575" s="301">
        <v>2.04</v>
      </c>
      <c r="E2575" s="249"/>
    </row>
    <row r="2576" spans="1:5" s="250" customFormat="1" ht="13.5">
      <c r="A2576" s="142">
        <v>90676</v>
      </c>
      <c r="B2576" s="142" t="s">
        <v>21353</v>
      </c>
      <c r="C2576" s="142" t="s">
        <v>5</v>
      </c>
      <c r="D2576" s="301">
        <v>100.14</v>
      </c>
      <c r="E2576" s="249"/>
    </row>
    <row r="2577" spans="1:5" s="250" customFormat="1" ht="13.5">
      <c r="A2577" s="142">
        <v>91021</v>
      </c>
      <c r="B2577" s="142" t="s">
        <v>21379</v>
      </c>
      <c r="C2577" s="142" t="s">
        <v>5</v>
      </c>
      <c r="D2577" s="301">
        <v>12.29</v>
      </c>
      <c r="E2577" s="249"/>
    </row>
    <row r="2578" spans="1:5" s="250" customFormat="1" ht="13.5">
      <c r="A2578" s="142">
        <v>90677</v>
      </c>
      <c r="B2578" s="142" t="s">
        <v>21354</v>
      </c>
      <c r="C2578" s="142" t="s">
        <v>5</v>
      </c>
      <c r="D2578" s="301">
        <v>30.34</v>
      </c>
      <c r="E2578" s="249"/>
    </row>
    <row r="2579" spans="1:5" s="250" customFormat="1" ht="13.5">
      <c r="A2579" s="142">
        <v>90678</v>
      </c>
      <c r="B2579" s="142" t="s">
        <v>21355</v>
      </c>
      <c r="C2579" s="142" t="s">
        <v>5</v>
      </c>
      <c r="D2579" s="301">
        <v>140.44999999999999</v>
      </c>
      <c r="E2579" s="249"/>
    </row>
    <row r="2580" spans="1:5" s="250" customFormat="1" ht="13.5">
      <c r="A2580" s="142">
        <v>90679</v>
      </c>
      <c r="B2580" s="142" t="s">
        <v>21356</v>
      </c>
      <c r="C2580" s="142" t="s">
        <v>5</v>
      </c>
      <c r="D2580" s="301">
        <v>105.62</v>
      </c>
      <c r="E2580" s="249"/>
    </row>
    <row r="2581" spans="1:5" s="250" customFormat="1" ht="13.5">
      <c r="A2581" s="142">
        <v>102870</v>
      </c>
      <c r="B2581" s="142" t="s">
        <v>27368</v>
      </c>
      <c r="C2581" s="142" t="s">
        <v>5</v>
      </c>
      <c r="D2581" s="301">
        <v>354.83</v>
      </c>
      <c r="E2581" s="249"/>
    </row>
    <row r="2582" spans="1:5" s="250" customFormat="1" ht="13.5">
      <c r="A2582" s="142">
        <v>102871</v>
      </c>
      <c r="B2582" s="142" t="s">
        <v>27369</v>
      </c>
      <c r="C2582" s="142" t="s">
        <v>5</v>
      </c>
      <c r="D2582" s="301">
        <v>95.86</v>
      </c>
      <c r="E2582" s="249"/>
    </row>
    <row r="2583" spans="1:5" s="250" customFormat="1" ht="13.5">
      <c r="A2583" s="142">
        <v>102872</v>
      </c>
      <c r="B2583" s="142" t="s">
        <v>27370</v>
      </c>
      <c r="C2583" s="142" t="s">
        <v>5</v>
      </c>
      <c r="D2583" s="301">
        <v>444.04</v>
      </c>
      <c r="E2583" s="249"/>
    </row>
    <row r="2584" spans="1:5" s="250" customFormat="1" ht="13.5">
      <c r="A2584" s="142">
        <v>102873</v>
      </c>
      <c r="B2584" s="142" t="s">
        <v>21576</v>
      </c>
      <c r="C2584" s="142" t="s">
        <v>5</v>
      </c>
      <c r="D2584" s="301">
        <v>137.72999999999999</v>
      </c>
      <c r="E2584" s="249"/>
    </row>
    <row r="2585" spans="1:5" s="250" customFormat="1" ht="13.5">
      <c r="A2585" s="142">
        <v>102960</v>
      </c>
      <c r="B2585" s="142" t="s">
        <v>27371</v>
      </c>
      <c r="C2585" s="142" t="s">
        <v>5</v>
      </c>
      <c r="D2585" s="301">
        <v>172.2</v>
      </c>
      <c r="E2585" s="249"/>
    </row>
    <row r="2586" spans="1:5" s="250" customFormat="1" ht="13.5">
      <c r="A2586" s="142">
        <v>102961</v>
      </c>
      <c r="B2586" s="142" t="s">
        <v>27372</v>
      </c>
      <c r="C2586" s="142" t="s">
        <v>5</v>
      </c>
      <c r="D2586" s="301">
        <v>46.52</v>
      </c>
      <c r="E2586" s="249"/>
    </row>
    <row r="2587" spans="1:5" s="250" customFormat="1" ht="13.5">
      <c r="A2587" s="142">
        <v>102962</v>
      </c>
      <c r="B2587" s="142" t="s">
        <v>27373</v>
      </c>
      <c r="C2587" s="142" t="s">
        <v>5</v>
      </c>
      <c r="D2587" s="301">
        <v>161.54</v>
      </c>
      <c r="E2587" s="249"/>
    </row>
    <row r="2588" spans="1:5" s="250" customFormat="1" ht="13.5">
      <c r="A2588" s="142">
        <v>102963</v>
      </c>
      <c r="B2588" s="142" t="s">
        <v>21581</v>
      </c>
      <c r="C2588" s="142" t="s">
        <v>5</v>
      </c>
      <c r="D2588" s="301">
        <v>97.63</v>
      </c>
      <c r="E2588" s="249"/>
    </row>
    <row r="2589" spans="1:5" s="250" customFormat="1" ht="13.5">
      <c r="A2589" s="142">
        <v>90621</v>
      </c>
      <c r="B2589" s="142" t="s">
        <v>21321</v>
      </c>
      <c r="C2589" s="142" t="s">
        <v>5</v>
      </c>
      <c r="D2589" s="301">
        <v>2.5499999999999998</v>
      </c>
      <c r="E2589" s="249"/>
    </row>
    <row r="2590" spans="1:5" s="250" customFormat="1" ht="13.5">
      <c r="A2590" s="142">
        <v>90622</v>
      </c>
      <c r="B2590" s="142" t="s">
        <v>21322</v>
      </c>
      <c r="C2590" s="142" t="s">
        <v>5</v>
      </c>
      <c r="D2590" s="301">
        <v>0.59</v>
      </c>
      <c r="E2590" s="249"/>
    </row>
    <row r="2591" spans="1:5" s="250" customFormat="1" ht="13.5">
      <c r="A2591" s="142">
        <v>90623</v>
      </c>
      <c r="B2591" s="142" t="s">
        <v>21323</v>
      </c>
      <c r="C2591" s="142" t="s">
        <v>5</v>
      </c>
      <c r="D2591" s="301">
        <v>3.19</v>
      </c>
      <c r="E2591" s="249"/>
    </row>
    <row r="2592" spans="1:5" s="250" customFormat="1" ht="13.5">
      <c r="A2592" s="142">
        <v>90624</v>
      </c>
      <c r="B2592" s="142" t="s">
        <v>21324</v>
      </c>
      <c r="C2592" s="142" t="s">
        <v>5</v>
      </c>
      <c r="D2592" s="301">
        <v>3</v>
      </c>
      <c r="E2592" s="249"/>
    </row>
    <row r="2593" spans="1:5" s="250" customFormat="1" ht="13.5">
      <c r="A2593" s="142">
        <v>102876</v>
      </c>
      <c r="B2593" s="142" t="s">
        <v>27374</v>
      </c>
      <c r="C2593" s="142" t="s">
        <v>5</v>
      </c>
      <c r="D2593" s="301">
        <v>493.1</v>
      </c>
      <c r="E2593" s="249"/>
    </row>
    <row r="2594" spans="1:5" s="250" customFormat="1" ht="13.5">
      <c r="A2594" s="142">
        <v>102877</v>
      </c>
      <c r="B2594" s="142" t="s">
        <v>27375</v>
      </c>
      <c r="C2594" s="142" t="s">
        <v>5</v>
      </c>
      <c r="D2594" s="301">
        <v>133.22</v>
      </c>
      <c r="E2594" s="249"/>
    </row>
    <row r="2595" spans="1:5" s="250" customFormat="1" ht="13.5">
      <c r="A2595" s="142">
        <v>102878</v>
      </c>
      <c r="B2595" s="142" t="s">
        <v>27376</v>
      </c>
      <c r="C2595" s="142" t="s">
        <v>5</v>
      </c>
      <c r="D2595" s="301">
        <v>617.07000000000005</v>
      </c>
      <c r="E2595" s="249"/>
    </row>
    <row r="2596" spans="1:5" s="250" customFormat="1" ht="13.5">
      <c r="A2596" s="142">
        <v>102879</v>
      </c>
      <c r="B2596" s="142" t="s">
        <v>21577</v>
      </c>
      <c r="C2596" s="142" t="s">
        <v>5</v>
      </c>
      <c r="D2596" s="301">
        <v>206.7</v>
      </c>
      <c r="E2596" s="249"/>
    </row>
    <row r="2597" spans="1:5" s="250" customFormat="1" ht="13.5">
      <c r="A2597" s="142">
        <v>103220</v>
      </c>
      <c r="B2597" s="142" t="s">
        <v>27377</v>
      </c>
      <c r="C2597" s="142" t="s">
        <v>5</v>
      </c>
      <c r="D2597" s="301">
        <v>150.80000000000001</v>
      </c>
      <c r="E2597" s="249"/>
    </row>
    <row r="2598" spans="1:5" s="250" customFormat="1" ht="13.5">
      <c r="A2598" s="142">
        <v>103221</v>
      </c>
      <c r="B2598" s="142" t="s">
        <v>27378</v>
      </c>
      <c r="C2598" s="142" t="s">
        <v>5</v>
      </c>
      <c r="D2598" s="301">
        <v>40.74</v>
      </c>
      <c r="E2598" s="249"/>
    </row>
    <row r="2599" spans="1:5" s="250" customFormat="1" ht="13.5">
      <c r="A2599" s="142">
        <v>103222</v>
      </c>
      <c r="B2599" s="142" t="s">
        <v>27379</v>
      </c>
      <c r="C2599" s="142" t="s">
        <v>5</v>
      </c>
      <c r="D2599" s="301">
        <v>188.71</v>
      </c>
      <c r="E2599" s="249"/>
    </row>
    <row r="2600" spans="1:5" s="250" customFormat="1" ht="13.5">
      <c r="A2600" s="142">
        <v>103223</v>
      </c>
      <c r="B2600" s="142" t="s">
        <v>24613</v>
      </c>
      <c r="C2600" s="142" t="s">
        <v>5</v>
      </c>
      <c r="D2600" s="301">
        <v>40.369999999999997</v>
      </c>
      <c r="E2600" s="249"/>
    </row>
    <row r="2601" spans="1:5" s="250" customFormat="1" ht="13.5">
      <c r="A2601" s="142">
        <v>103232</v>
      </c>
      <c r="B2601" s="142" t="s">
        <v>27380</v>
      </c>
      <c r="C2601" s="142" t="s">
        <v>5</v>
      </c>
      <c r="D2601" s="301">
        <v>473.11</v>
      </c>
      <c r="E2601" s="249"/>
    </row>
    <row r="2602" spans="1:5" s="250" customFormat="1" ht="13.5">
      <c r="A2602" s="142">
        <v>103233</v>
      </c>
      <c r="B2602" s="142" t="s">
        <v>27381</v>
      </c>
      <c r="C2602" s="142" t="s">
        <v>5</v>
      </c>
      <c r="D2602" s="301">
        <v>127.82</v>
      </c>
      <c r="E2602" s="249"/>
    </row>
    <row r="2603" spans="1:5" s="250" customFormat="1" ht="13.5">
      <c r="A2603" s="142">
        <v>103234</v>
      </c>
      <c r="B2603" s="142" t="s">
        <v>27382</v>
      </c>
      <c r="C2603" s="142" t="s">
        <v>5</v>
      </c>
      <c r="D2603" s="301">
        <v>621.35</v>
      </c>
      <c r="E2603" s="249"/>
    </row>
    <row r="2604" spans="1:5" s="250" customFormat="1" ht="13.5">
      <c r="A2604" s="142">
        <v>103235</v>
      </c>
      <c r="B2604" s="142" t="s">
        <v>24615</v>
      </c>
      <c r="C2604" s="142" t="s">
        <v>5</v>
      </c>
      <c r="D2604" s="301">
        <v>118.22</v>
      </c>
      <c r="E2604" s="249"/>
    </row>
    <row r="2605" spans="1:5" s="250" customFormat="1" ht="13.5">
      <c r="A2605" s="142">
        <v>103228</v>
      </c>
      <c r="B2605" s="142" t="s">
        <v>27383</v>
      </c>
      <c r="C2605" s="142" t="s">
        <v>5</v>
      </c>
      <c r="D2605" s="301">
        <v>432.94</v>
      </c>
      <c r="E2605" s="249"/>
    </row>
    <row r="2606" spans="1:5" s="250" customFormat="1" ht="13.5">
      <c r="A2606" s="142">
        <v>103226</v>
      </c>
      <c r="B2606" s="142" t="s">
        <v>27384</v>
      </c>
      <c r="C2606" s="142" t="s">
        <v>5</v>
      </c>
      <c r="D2606" s="301">
        <v>345.96</v>
      </c>
      <c r="E2606" s="249"/>
    </row>
    <row r="2607" spans="1:5" s="250" customFormat="1" ht="13.5">
      <c r="A2607" s="142">
        <v>103227</v>
      </c>
      <c r="B2607" s="142" t="s">
        <v>27385</v>
      </c>
      <c r="C2607" s="142" t="s">
        <v>5</v>
      </c>
      <c r="D2607" s="301">
        <v>93.46</v>
      </c>
      <c r="E2607" s="249"/>
    </row>
    <row r="2608" spans="1:5" s="250" customFormat="1" ht="13.5">
      <c r="A2608" s="142">
        <v>103229</v>
      </c>
      <c r="B2608" s="142" t="s">
        <v>24614</v>
      </c>
      <c r="C2608" s="142" t="s">
        <v>5</v>
      </c>
      <c r="D2608" s="301">
        <v>100.24</v>
      </c>
      <c r="E2608" s="249"/>
    </row>
    <row r="2609" spans="1:5" s="250" customFormat="1" ht="13.5">
      <c r="A2609" s="142">
        <v>102972</v>
      </c>
      <c r="B2609" s="142" t="s">
        <v>27386</v>
      </c>
      <c r="C2609" s="142" t="s">
        <v>5</v>
      </c>
      <c r="D2609" s="301">
        <v>91.91</v>
      </c>
      <c r="E2609" s="249"/>
    </row>
    <row r="2610" spans="1:5" s="250" customFormat="1" ht="13.5">
      <c r="A2610" s="142">
        <v>102973</v>
      </c>
      <c r="B2610" s="142" t="s">
        <v>27387</v>
      </c>
      <c r="C2610" s="142" t="s">
        <v>5</v>
      </c>
      <c r="D2610" s="301">
        <v>25.52</v>
      </c>
      <c r="E2610" s="249"/>
    </row>
    <row r="2611" spans="1:5" s="250" customFormat="1" ht="13.5">
      <c r="A2611" s="142">
        <v>102974</v>
      </c>
      <c r="B2611" s="142" t="s">
        <v>27388</v>
      </c>
      <c r="C2611" s="142" t="s">
        <v>5</v>
      </c>
      <c r="D2611" s="301">
        <v>86.22</v>
      </c>
      <c r="E2611" s="249"/>
    </row>
    <row r="2612" spans="1:5" s="250" customFormat="1" ht="13.5">
      <c r="A2612" s="142">
        <v>96301</v>
      </c>
      <c r="B2612" s="142" t="s">
        <v>21559</v>
      </c>
      <c r="C2612" s="142" t="s">
        <v>5</v>
      </c>
      <c r="D2612" s="301">
        <v>56.56</v>
      </c>
      <c r="E2612" s="249"/>
    </row>
    <row r="2613" spans="1:5" s="250" customFormat="1" ht="13.5">
      <c r="A2613" s="142">
        <v>90627</v>
      </c>
      <c r="B2613" s="142" t="s">
        <v>21325</v>
      </c>
      <c r="C2613" s="142" t="s">
        <v>5</v>
      </c>
      <c r="D2613" s="301">
        <v>53.93</v>
      </c>
      <c r="E2613" s="249"/>
    </row>
    <row r="2614" spans="1:5" s="250" customFormat="1" ht="13.5">
      <c r="A2614" s="142">
        <v>90628</v>
      </c>
      <c r="B2614" s="142" t="s">
        <v>21326</v>
      </c>
      <c r="C2614" s="142" t="s">
        <v>5</v>
      </c>
      <c r="D2614" s="301">
        <v>14.46</v>
      </c>
      <c r="E2614" s="249"/>
    </row>
    <row r="2615" spans="1:5" s="250" customFormat="1" ht="13.5">
      <c r="A2615" s="142">
        <v>90629</v>
      </c>
      <c r="B2615" s="142" t="s">
        <v>21327</v>
      </c>
      <c r="C2615" s="142" t="s">
        <v>5</v>
      </c>
      <c r="D2615" s="301">
        <v>67.489999999999995</v>
      </c>
      <c r="E2615" s="249"/>
    </row>
    <row r="2616" spans="1:5" s="250" customFormat="1" ht="13.5">
      <c r="A2616" s="142">
        <v>90630</v>
      </c>
      <c r="B2616" s="142" t="s">
        <v>21328</v>
      </c>
      <c r="C2616" s="142" t="s">
        <v>5</v>
      </c>
      <c r="D2616" s="301">
        <v>1.43</v>
      </c>
      <c r="E2616" s="249"/>
    </row>
    <row r="2617" spans="1:5" s="250" customFormat="1" ht="13.5">
      <c r="A2617" s="142">
        <v>95704</v>
      </c>
      <c r="B2617" s="142" t="s">
        <v>24589</v>
      </c>
      <c r="C2617" s="142" t="s">
        <v>5</v>
      </c>
      <c r="D2617" s="301">
        <v>54.46</v>
      </c>
      <c r="E2617" s="249"/>
    </row>
    <row r="2618" spans="1:5" s="250" customFormat="1" ht="13.5">
      <c r="A2618" s="142">
        <v>95705</v>
      </c>
      <c r="B2618" s="142" t="s">
        <v>24590</v>
      </c>
      <c r="C2618" s="142" t="s">
        <v>5</v>
      </c>
      <c r="D2618" s="301">
        <v>14.61</v>
      </c>
      <c r="E2618" s="249"/>
    </row>
    <row r="2619" spans="1:5" s="250" customFormat="1" ht="13.5">
      <c r="A2619" s="142">
        <v>95706</v>
      </c>
      <c r="B2619" s="142" t="s">
        <v>24591</v>
      </c>
      <c r="C2619" s="142" t="s">
        <v>5</v>
      </c>
      <c r="D2619" s="301">
        <v>68.150000000000006</v>
      </c>
      <c r="E2619" s="249"/>
    </row>
    <row r="2620" spans="1:5" s="250" customFormat="1" ht="13.5">
      <c r="A2620" s="142">
        <v>95707</v>
      </c>
      <c r="B2620" s="142" t="s">
        <v>24592</v>
      </c>
      <c r="C2620" s="142" t="s">
        <v>5</v>
      </c>
      <c r="D2620" s="301">
        <v>3.93</v>
      </c>
      <c r="E2620" s="249"/>
    </row>
    <row r="2621" spans="1:5" s="250" customFormat="1" ht="13.5">
      <c r="A2621" s="142">
        <v>91273</v>
      </c>
      <c r="B2621" s="142" t="s">
        <v>21385</v>
      </c>
      <c r="C2621" s="142" t="s">
        <v>5</v>
      </c>
      <c r="D2621" s="301">
        <v>0.46</v>
      </c>
      <c r="E2621" s="249"/>
    </row>
    <row r="2622" spans="1:5" s="250" customFormat="1" ht="13.5">
      <c r="A2622" s="142">
        <v>91274</v>
      </c>
      <c r="B2622" s="142" t="s">
        <v>21386</v>
      </c>
      <c r="C2622" s="142" t="s">
        <v>5</v>
      </c>
      <c r="D2622" s="301">
        <v>0.12</v>
      </c>
      <c r="E2622" s="249"/>
    </row>
    <row r="2623" spans="1:5" s="250" customFormat="1" ht="13.5">
      <c r="A2623" s="142">
        <v>91275</v>
      </c>
      <c r="B2623" s="142" t="s">
        <v>21387</v>
      </c>
      <c r="C2623" s="142" t="s">
        <v>5</v>
      </c>
      <c r="D2623" s="301">
        <v>0.57999999999999996</v>
      </c>
      <c r="E2623" s="249"/>
    </row>
    <row r="2624" spans="1:5" s="250" customFormat="1" ht="13.5">
      <c r="A2624" s="142">
        <v>91276</v>
      </c>
      <c r="B2624" s="142" t="s">
        <v>21388</v>
      </c>
      <c r="C2624" s="142" t="s">
        <v>5</v>
      </c>
      <c r="D2624" s="301">
        <v>9.4700000000000006</v>
      </c>
      <c r="E2624" s="249"/>
    </row>
    <row r="2625" spans="1:5" s="250" customFormat="1" ht="13.5">
      <c r="A2625" s="142">
        <v>102882</v>
      </c>
      <c r="B2625" s="142" t="s">
        <v>27389</v>
      </c>
      <c r="C2625" s="142" t="s">
        <v>5</v>
      </c>
      <c r="D2625" s="301">
        <v>0</v>
      </c>
      <c r="E2625" s="249"/>
    </row>
    <row r="2626" spans="1:5" s="250" customFormat="1" ht="13.5">
      <c r="A2626" s="142">
        <v>102883</v>
      </c>
      <c r="B2626" s="142" t="s">
        <v>27390</v>
      </c>
      <c r="C2626" s="142" t="s">
        <v>5</v>
      </c>
      <c r="D2626" s="301">
        <v>0</v>
      </c>
      <c r="E2626" s="249"/>
    </row>
    <row r="2627" spans="1:5" s="250" customFormat="1" ht="13.5">
      <c r="A2627" s="142">
        <v>102884</v>
      </c>
      <c r="B2627" s="142" t="s">
        <v>27391</v>
      </c>
      <c r="C2627" s="142" t="s">
        <v>5</v>
      </c>
      <c r="D2627" s="301">
        <v>0</v>
      </c>
      <c r="E2627" s="249"/>
    </row>
    <row r="2628" spans="1:5" s="250" customFormat="1" ht="13.5">
      <c r="A2628" s="142">
        <v>102885</v>
      </c>
      <c r="B2628" s="142" t="s">
        <v>21578</v>
      </c>
      <c r="C2628" s="142" t="s">
        <v>5</v>
      </c>
      <c r="D2628" s="301">
        <v>1.22</v>
      </c>
      <c r="E2628" s="249"/>
    </row>
    <row r="2629" spans="1:5" s="250" customFormat="1" ht="13.5">
      <c r="A2629" s="142">
        <v>95272</v>
      </c>
      <c r="B2629" s="142" t="s">
        <v>24582</v>
      </c>
      <c r="C2629" s="142" t="s">
        <v>5</v>
      </c>
      <c r="D2629" s="301">
        <v>0.56999999999999995</v>
      </c>
      <c r="E2629" s="249"/>
    </row>
    <row r="2630" spans="1:5" s="250" customFormat="1" ht="13.5">
      <c r="A2630" s="142">
        <v>95273</v>
      </c>
      <c r="B2630" s="142" t="s">
        <v>24583</v>
      </c>
      <c r="C2630" s="142" t="s">
        <v>5</v>
      </c>
      <c r="D2630" s="301">
        <v>0.13</v>
      </c>
      <c r="E2630" s="249"/>
    </row>
    <row r="2631" spans="1:5" s="250" customFormat="1" ht="13.5">
      <c r="A2631" s="142">
        <v>95274</v>
      </c>
      <c r="B2631" s="142" t="s">
        <v>24584</v>
      </c>
      <c r="C2631" s="142" t="s">
        <v>5</v>
      </c>
      <c r="D2631" s="301">
        <v>0.45</v>
      </c>
      <c r="E2631" s="249"/>
    </row>
    <row r="2632" spans="1:5" s="250" customFormat="1" ht="13.5">
      <c r="A2632" s="142">
        <v>95275</v>
      </c>
      <c r="B2632" s="142" t="s">
        <v>24585</v>
      </c>
      <c r="C2632" s="142" t="s">
        <v>5</v>
      </c>
      <c r="D2632" s="301">
        <v>2.4300000000000002</v>
      </c>
      <c r="E2632" s="249"/>
    </row>
    <row r="2633" spans="1:5" s="250" customFormat="1" ht="13.5">
      <c r="A2633" s="142">
        <v>106232</v>
      </c>
      <c r="B2633" s="142" t="s">
        <v>27392</v>
      </c>
      <c r="C2633" s="142" t="s">
        <v>5</v>
      </c>
      <c r="D2633" s="301">
        <v>0</v>
      </c>
      <c r="E2633" s="249"/>
    </row>
    <row r="2634" spans="1:5" s="250" customFormat="1" ht="13.5">
      <c r="A2634" s="142">
        <v>106235</v>
      </c>
      <c r="B2634" s="142" t="s">
        <v>27393</v>
      </c>
      <c r="C2634" s="142" t="s">
        <v>5</v>
      </c>
      <c r="D2634" s="301">
        <v>0</v>
      </c>
      <c r="E2634" s="249"/>
    </row>
    <row r="2635" spans="1:5" s="250" customFormat="1" ht="13.5">
      <c r="A2635" s="142">
        <v>106233</v>
      </c>
      <c r="B2635" s="142" t="s">
        <v>27394</v>
      </c>
      <c r="C2635" s="142" t="s">
        <v>5</v>
      </c>
      <c r="D2635" s="301">
        <v>0</v>
      </c>
      <c r="E2635" s="249"/>
    </row>
    <row r="2636" spans="1:5" s="250" customFormat="1" ht="13.5">
      <c r="A2636" s="142">
        <v>106234</v>
      </c>
      <c r="B2636" s="142" t="s">
        <v>27395</v>
      </c>
      <c r="C2636" s="142" t="s">
        <v>5</v>
      </c>
      <c r="D2636" s="301">
        <v>0</v>
      </c>
      <c r="E2636" s="249"/>
    </row>
    <row r="2637" spans="1:5" s="250" customFormat="1" ht="13.5">
      <c r="A2637" s="142">
        <v>106236</v>
      </c>
      <c r="B2637" s="142" t="s">
        <v>27396</v>
      </c>
      <c r="C2637" s="142" t="s">
        <v>5</v>
      </c>
      <c r="D2637" s="301">
        <v>178.24</v>
      </c>
      <c r="E2637" s="249"/>
    </row>
    <row r="2638" spans="1:5" s="250" customFormat="1" ht="13.5">
      <c r="A2638" s="142">
        <v>88419</v>
      </c>
      <c r="B2638" s="142" t="s">
        <v>21226</v>
      </c>
      <c r="C2638" s="142" t="s">
        <v>5</v>
      </c>
      <c r="D2638" s="301">
        <v>5.4</v>
      </c>
      <c r="E2638" s="249"/>
    </row>
    <row r="2639" spans="1:5" s="250" customFormat="1" ht="13.5">
      <c r="A2639" s="142">
        <v>88422</v>
      </c>
      <c r="B2639" s="142" t="s">
        <v>21227</v>
      </c>
      <c r="C2639" s="142" t="s">
        <v>5</v>
      </c>
      <c r="D2639" s="301">
        <v>1.24</v>
      </c>
      <c r="E2639" s="249"/>
    </row>
    <row r="2640" spans="1:5" s="250" customFormat="1" ht="13.5">
      <c r="A2640" s="142">
        <v>88425</v>
      </c>
      <c r="B2640" s="142" t="s">
        <v>21228</v>
      </c>
      <c r="C2640" s="142" t="s">
        <v>5</v>
      </c>
      <c r="D2640" s="301">
        <v>6.75</v>
      </c>
      <c r="E2640" s="249"/>
    </row>
    <row r="2641" spans="1:5" s="250" customFormat="1" ht="13.5">
      <c r="A2641" s="142">
        <v>88427</v>
      </c>
      <c r="B2641" s="142" t="s">
        <v>21229</v>
      </c>
      <c r="C2641" s="142" t="s">
        <v>5</v>
      </c>
      <c r="D2641" s="301">
        <v>1.01</v>
      </c>
      <c r="E2641" s="249"/>
    </row>
    <row r="2642" spans="1:5" s="250" customFormat="1" ht="13.5">
      <c r="A2642" s="142">
        <v>88434</v>
      </c>
      <c r="B2642" s="142" t="s">
        <v>21230</v>
      </c>
      <c r="C2642" s="142" t="s">
        <v>5</v>
      </c>
      <c r="D2642" s="301">
        <v>7.15</v>
      </c>
      <c r="E2642" s="249"/>
    </row>
    <row r="2643" spans="1:5" s="250" customFormat="1" ht="13.5">
      <c r="A2643" s="142">
        <v>88435</v>
      </c>
      <c r="B2643" s="142" t="s">
        <v>21231</v>
      </c>
      <c r="C2643" s="142" t="s">
        <v>5</v>
      </c>
      <c r="D2643" s="301">
        <v>1.65</v>
      </c>
      <c r="E2643" s="249"/>
    </row>
    <row r="2644" spans="1:5" s="250" customFormat="1" ht="13.5">
      <c r="A2644" s="142">
        <v>88436</v>
      </c>
      <c r="B2644" s="142" t="s">
        <v>21232</v>
      </c>
      <c r="C2644" s="142" t="s">
        <v>5</v>
      </c>
      <c r="D2644" s="301">
        <v>8.94</v>
      </c>
      <c r="E2644" s="249"/>
    </row>
    <row r="2645" spans="1:5" s="250" customFormat="1" ht="13.5">
      <c r="A2645" s="142">
        <v>88437</v>
      </c>
      <c r="B2645" s="142" t="s">
        <v>21233</v>
      </c>
      <c r="C2645" s="142" t="s">
        <v>5</v>
      </c>
      <c r="D2645" s="301">
        <v>1.01</v>
      </c>
      <c r="E2645" s="249"/>
    </row>
    <row r="2646" spans="1:5" s="250" customFormat="1" ht="13.5">
      <c r="A2646" s="142">
        <v>90664</v>
      </c>
      <c r="B2646" s="142" t="s">
        <v>24545</v>
      </c>
      <c r="C2646" s="142" t="s">
        <v>5</v>
      </c>
      <c r="D2646" s="301">
        <v>7.06</v>
      </c>
      <c r="E2646" s="249"/>
    </row>
    <row r="2647" spans="1:5" s="250" customFormat="1" ht="13.5">
      <c r="A2647" s="142">
        <v>90665</v>
      </c>
      <c r="B2647" s="142" t="s">
        <v>24546</v>
      </c>
      <c r="C2647" s="142" t="s">
        <v>5</v>
      </c>
      <c r="D2647" s="301">
        <v>1.88</v>
      </c>
      <c r="E2647" s="249"/>
    </row>
    <row r="2648" spans="1:5" s="250" customFormat="1" ht="13.5">
      <c r="A2648" s="142">
        <v>90666</v>
      </c>
      <c r="B2648" s="142" t="s">
        <v>24547</v>
      </c>
      <c r="C2648" s="142" t="s">
        <v>5</v>
      </c>
      <c r="D2648" s="301">
        <v>8.84</v>
      </c>
      <c r="E2648" s="249"/>
    </row>
    <row r="2649" spans="1:5" s="250" customFormat="1" ht="13.5">
      <c r="A2649" s="142">
        <v>90667</v>
      </c>
      <c r="B2649" s="142" t="s">
        <v>24548</v>
      </c>
      <c r="C2649" s="142" t="s">
        <v>5</v>
      </c>
      <c r="D2649" s="301">
        <v>17.22</v>
      </c>
      <c r="E2649" s="249"/>
    </row>
    <row r="2650" spans="1:5" s="250" customFormat="1" ht="13.5">
      <c r="A2650" s="142">
        <v>102977</v>
      </c>
      <c r="B2650" s="142" t="s">
        <v>27397</v>
      </c>
      <c r="C2650" s="142" t="s">
        <v>5</v>
      </c>
      <c r="D2650" s="301">
        <v>0</v>
      </c>
      <c r="E2650" s="249"/>
    </row>
    <row r="2651" spans="1:5" s="250" customFormat="1" ht="13.5">
      <c r="A2651" s="142">
        <v>102978</v>
      </c>
      <c r="B2651" s="142" t="s">
        <v>27398</v>
      </c>
      <c r="C2651" s="142" t="s">
        <v>5</v>
      </c>
      <c r="D2651" s="301">
        <v>0</v>
      </c>
      <c r="E2651" s="249"/>
    </row>
    <row r="2652" spans="1:5" s="250" customFormat="1" ht="13.5">
      <c r="A2652" s="142">
        <v>102979</v>
      </c>
      <c r="B2652" s="142" t="s">
        <v>27399</v>
      </c>
      <c r="C2652" s="142" t="s">
        <v>5</v>
      </c>
      <c r="D2652" s="301">
        <v>0</v>
      </c>
      <c r="E2652" s="249"/>
    </row>
    <row r="2653" spans="1:5" s="250" customFormat="1" ht="13.5">
      <c r="A2653" s="142">
        <v>95217</v>
      </c>
      <c r="B2653" s="142" t="s">
        <v>24580</v>
      </c>
      <c r="C2653" s="142" t="s">
        <v>5</v>
      </c>
      <c r="D2653" s="301">
        <v>0.6</v>
      </c>
      <c r="E2653" s="249"/>
    </row>
    <row r="2654" spans="1:5" s="250" customFormat="1" ht="13.5">
      <c r="A2654" s="142">
        <v>89130</v>
      </c>
      <c r="B2654" s="142" t="s">
        <v>21266</v>
      </c>
      <c r="C2654" s="142" t="s">
        <v>5</v>
      </c>
      <c r="D2654" s="301">
        <v>55.03</v>
      </c>
      <c r="E2654" s="249"/>
    </row>
    <row r="2655" spans="1:5" s="250" customFormat="1" ht="13.5">
      <c r="A2655" s="142">
        <v>89131</v>
      </c>
      <c r="B2655" s="142" t="s">
        <v>21267</v>
      </c>
      <c r="C2655" s="142" t="s">
        <v>5</v>
      </c>
      <c r="D2655" s="301">
        <v>14.54</v>
      </c>
      <c r="E2655" s="249"/>
    </row>
    <row r="2656" spans="1:5" s="250" customFormat="1" ht="13.5">
      <c r="A2656" s="142">
        <v>53861</v>
      </c>
      <c r="B2656" s="142" t="s">
        <v>21208</v>
      </c>
      <c r="C2656" s="142" t="s">
        <v>5</v>
      </c>
      <c r="D2656" s="301">
        <v>68.790000000000006</v>
      </c>
      <c r="E2656" s="249"/>
    </row>
    <row r="2657" spans="1:5" s="250" customFormat="1" ht="13.5">
      <c r="A2657" s="142">
        <v>5787</v>
      </c>
      <c r="B2657" s="142" t="s">
        <v>21168</v>
      </c>
      <c r="C2657" s="142" t="s">
        <v>5</v>
      </c>
      <c r="D2657" s="301">
        <v>81.02</v>
      </c>
      <c r="E2657" s="249"/>
    </row>
    <row r="2658" spans="1:5" s="250" customFormat="1" ht="13.5">
      <c r="A2658" s="142">
        <v>89128</v>
      </c>
      <c r="B2658" s="142" t="s">
        <v>21264</v>
      </c>
      <c r="C2658" s="142" t="s">
        <v>5</v>
      </c>
      <c r="D2658" s="301">
        <v>39.69</v>
      </c>
      <c r="E2658" s="249"/>
    </row>
    <row r="2659" spans="1:5" s="250" customFormat="1" ht="13.5">
      <c r="A2659" s="142">
        <v>89129</v>
      </c>
      <c r="B2659" s="142" t="s">
        <v>21265</v>
      </c>
      <c r="C2659" s="142" t="s">
        <v>5</v>
      </c>
      <c r="D2659" s="301">
        <v>10.48</v>
      </c>
      <c r="E2659" s="249"/>
    </row>
    <row r="2660" spans="1:5" s="250" customFormat="1" ht="13.5">
      <c r="A2660" s="142">
        <v>53857</v>
      </c>
      <c r="B2660" s="142" t="s">
        <v>21206</v>
      </c>
      <c r="C2660" s="142" t="s">
        <v>5</v>
      </c>
      <c r="D2660" s="301">
        <v>49.61</v>
      </c>
      <c r="E2660" s="249"/>
    </row>
    <row r="2661" spans="1:5" s="250" customFormat="1" ht="13.5">
      <c r="A2661" s="142">
        <v>53858</v>
      </c>
      <c r="B2661" s="142" t="s">
        <v>21207</v>
      </c>
      <c r="C2661" s="142" t="s">
        <v>5</v>
      </c>
      <c r="D2661" s="301">
        <v>52.63</v>
      </c>
      <c r="E2661" s="249"/>
    </row>
    <row r="2662" spans="1:5" s="250" customFormat="1" ht="13.5">
      <c r="A2662" s="142">
        <v>102888</v>
      </c>
      <c r="B2662" s="142" t="s">
        <v>27400</v>
      </c>
      <c r="C2662" s="142" t="s">
        <v>5</v>
      </c>
      <c r="D2662" s="301">
        <v>0</v>
      </c>
      <c r="E2662" s="249"/>
    </row>
    <row r="2663" spans="1:5" s="250" customFormat="1" ht="13.5">
      <c r="A2663" s="142">
        <v>102889</v>
      </c>
      <c r="B2663" s="142" t="s">
        <v>27401</v>
      </c>
      <c r="C2663" s="142" t="s">
        <v>5</v>
      </c>
      <c r="D2663" s="301">
        <v>0</v>
      </c>
      <c r="E2663" s="249"/>
    </row>
    <row r="2664" spans="1:5" s="250" customFormat="1" ht="13.5">
      <c r="A2664" s="142">
        <v>102890</v>
      </c>
      <c r="B2664" s="142" t="s">
        <v>27402</v>
      </c>
      <c r="C2664" s="142" t="s">
        <v>5</v>
      </c>
      <c r="D2664" s="301">
        <v>0</v>
      </c>
      <c r="E2664" s="249"/>
    </row>
    <row r="2665" spans="1:5" s="250" customFormat="1" ht="13.5">
      <c r="A2665" s="142">
        <v>102891</v>
      </c>
      <c r="B2665" s="142" t="s">
        <v>27403</v>
      </c>
      <c r="C2665" s="142" t="s">
        <v>5</v>
      </c>
      <c r="D2665" s="301">
        <v>1.22</v>
      </c>
      <c r="E2665" s="249"/>
    </row>
    <row r="2666" spans="1:5" s="250" customFormat="1" ht="13.5">
      <c r="A2666" s="142">
        <v>89246</v>
      </c>
      <c r="B2666" s="142" t="s">
        <v>21286</v>
      </c>
      <c r="C2666" s="142" t="s">
        <v>5</v>
      </c>
      <c r="D2666" s="301">
        <v>248.12</v>
      </c>
      <c r="E2666" s="249"/>
    </row>
    <row r="2667" spans="1:5" s="250" customFormat="1" ht="13.5">
      <c r="A2667" s="142">
        <v>89247</v>
      </c>
      <c r="B2667" s="142" t="s">
        <v>21287</v>
      </c>
      <c r="C2667" s="142" t="s">
        <v>5</v>
      </c>
      <c r="D2667" s="301">
        <v>75.97</v>
      </c>
      <c r="E2667" s="249"/>
    </row>
    <row r="2668" spans="1:5" s="250" customFormat="1" ht="13.5">
      <c r="A2668" s="142">
        <v>89248</v>
      </c>
      <c r="B2668" s="142" t="s">
        <v>21288</v>
      </c>
      <c r="C2668" s="142" t="s">
        <v>5</v>
      </c>
      <c r="D2668" s="301">
        <v>442.59</v>
      </c>
      <c r="E2668" s="249"/>
    </row>
    <row r="2669" spans="1:5" s="250" customFormat="1" ht="13.5">
      <c r="A2669" s="142">
        <v>89249</v>
      </c>
      <c r="B2669" s="142" t="s">
        <v>21289</v>
      </c>
      <c r="C2669" s="142" t="s">
        <v>5</v>
      </c>
      <c r="D2669" s="301">
        <v>433.79</v>
      </c>
      <c r="E2669" s="249"/>
    </row>
    <row r="2670" spans="1:5" s="250" customFormat="1" ht="13.5">
      <c r="A2670" s="142">
        <v>102954</v>
      </c>
      <c r="B2670" s="142" t="s">
        <v>27404</v>
      </c>
      <c r="C2670" s="142" t="s">
        <v>5</v>
      </c>
      <c r="D2670" s="301">
        <v>0</v>
      </c>
      <c r="E2670" s="249"/>
    </row>
    <row r="2671" spans="1:5" s="250" customFormat="1" ht="13.5">
      <c r="A2671" s="142">
        <v>104727</v>
      </c>
      <c r="B2671" s="142" t="s">
        <v>27405</v>
      </c>
      <c r="C2671" s="142" t="s">
        <v>5</v>
      </c>
      <c r="D2671" s="301">
        <v>0</v>
      </c>
      <c r="E2671" s="249"/>
    </row>
    <row r="2672" spans="1:5" s="250" customFormat="1" ht="13.5">
      <c r="A2672" s="142">
        <v>102956</v>
      </c>
      <c r="B2672" s="142" t="s">
        <v>27406</v>
      </c>
      <c r="C2672" s="142" t="s">
        <v>5</v>
      </c>
      <c r="D2672" s="301">
        <v>0</v>
      </c>
      <c r="E2672" s="249"/>
    </row>
    <row r="2673" spans="1:5" s="250" customFormat="1" ht="13.5">
      <c r="A2673" s="142">
        <v>102957</v>
      </c>
      <c r="B2673" s="142" t="s">
        <v>27407</v>
      </c>
      <c r="C2673" s="142" t="s">
        <v>5</v>
      </c>
      <c r="D2673" s="301">
        <v>45.26</v>
      </c>
      <c r="E2673" s="249"/>
    </row>
    <row r="2674" spans="1:5" s="250" customFormat="1" ht="13.5">
      <c r="A2674" s="142">
        <v>88859</v>
      </c>
      <c r="B2674" s="142" t="s">
        <v>21244</v>
      </c>
      <c r="C2674" s="142" t="s">
        <v>5</v>
      </c>
      <c r="D2674" s="301">
        <v>23.49</v>
      </c>
      <c r="E2674" s="249"/>
    </row>
    <row r="2675" spans="1:5" s="250" customFormat="1" ht="13.5">
      <c r="A2675" s="142">
        <v>88860</v>
      </c>
      <c r="B2675" s="142" t="s">
        <v>21245</v>
      </c>
      <c r="C2675" s="142" t="s">
        <v>5</v>
      </c>
      <c r="D2675" s="301">
        <v>6.2</v>
      </c>
      <c r="E2675" s="249"/>
    </row>
    <row r="2676" spans="1:5" s="250" customFormat="1" ht="13.5">
      <c r="A2676" s="142">
        <v>5667</v>
      </c>
      <c r="B2676" s="142" t="s">
        <v>21137</v>
      </c>
      <c r="C2676" s="142" t="s">
        <v>5</v>
      </c>
      <c r="D2676" s="301">
        <v>29.36</v>
      </c>
      <c r="E2676" s="249"/>
    </row>
    <row r="2677" spans="1:5" s="250" customFormat="1" ht="13.5">
      <c r="A2677" s="142">
        <v>5668</v>
      </c>
      <c r="B2677" s="142" t="s">
        <v>21138</v>
      </c>
      <c r="C2677" s="142" t="s">
        <v>5</v>
      </c>
      <c r="D2677" s="301">
        <v>52.77</v>
      </c>
      <c r="E2677" s="249"/>
    </row>
    <row r="2678" spans="1:5" s="250" customFormat="1" ht="13.5">
      <c r="A2678" s="142">
        <v>89011</v>
      </c>
      <c r="B2678" s="142" t="s">
        <v>21252</v>
      </c>
      <c r="C2678" s="142" t="s">
        <v>5</v>
      </c>
      <c r="D2678" s="301">
        <v>25.48</v>
      </c>
      <c r="E2678" s="249"/>
    </row>
    <row r="2679" spans="1:5" s="250" customFormat="1" ht="13.5">
      <c r="A2679" s="142">
        <v>89012</v>
      </c>
      <c r="B2679" s="142" t="s">
        <v>21253</v>
      </c>
      <c r="C2679" s="142" t="s">
        <v>5</v>
      </c>
      <c r="D2679" s="378">
        <v>6.73</v>
      </c>
      <c r="E2679" s="249"/>
    </row>
    <row r="2680" spans="1:5" s="250" customFormat="1" ht="13.5">
      <c r="A2680" s="142">
        <v>5735</v>
      </c>
      <c r="B2680" s="142" t="s">
        <v>21157</v>
      </c>
      <c r="C2680" s="142" t="s">
        <v>5</v>
      </c>
      <c r="D2680" s="301">
        <v>31.85</v>
      </c>
      <c r="E2680" s="249"/>
    </row>
    <row r="2681" spans="1:5" s="250" customFormat="1" ht="13.5">
      <c r="A2681" s="142">
        <v>5736</v>
      </c>
      <c r="B2681" s="142" t="s">
        <v>21158</v>
      </c>
      <c r="C2681" s="142" t="s">
        <v>5</v>
      </c>
      <c r="D2681" s="378">
        <v>48.09</v>
      </c>
      <c r="E2681" s="249"/>
    </row>
    <row r="2682" spans="1:5" s="250" customFormat="1" ht="13.5">
      <c r="A2682" s="142">
        <v>88857</v>
      </c>
      <c r="B2682" s="142" t="s">
        <v>21242</v>
      </c>
      <c r="C2682" s="142" t="s">
        <v>5</v>
      </c>
      <c r="D2682" s="301">
        <v>26.41</v>
      </c>
      <c r="E2682" s="249"/>
    </row>
    <row r="2683" spans="1:5" s="250" customFormat="1" ht="13.5">
      <c r="A2683" s="142">
        <v>88858</v>
      </c>
      <c r="B2683" s="142" t="s">
        <v>21243</v>
      </c>
      <c r="C2683" s="142" t="s">
        <v>5</v>
      </c>
      <c r="D2683" s="301">
        <v>6.98</v>
      </c>
      <c r="E2683" s="249"/>
    </row>
    <row r="2684" spans="1:5" s="250" customFormat="1" ht="13.5">
      <c r="A2684" s="142">
        <v>5664</v>
      </c>
      <c r="B2684" s="142" t="s">
        <v>21136</v>
      </c>
      <c r="C2684" s="142" t="s">
        <v>5</v>
      </c>
      <c r="D2684" s="301">
        <v>33.01</v>
      </c>
      <c r="E2684" s="249"/>
    </row>
    <row r="2685" spans="1:5" s="250" customFormat="1" ht="13.5">
      <c r="A2685" s="142">
        <v>53786</v>
      </c>
      <c r="B2685" s="142" t="s">
        <v>21189</v>
      </c>
      <c r="C2685" s="142" t="s">
        <v>5</v>
      </c>
      <c r="D2685" s="301">
        <v>58.77</v>
      </c>
      <c r="E2685" s="249"/>
    </row>
    <row r="2686" spans="1:5" s="250" customFormat="1" ht="13.5">
      <c r="A2686" s="142">
        <v>7038</v>
      </c>
      <c r="B2686" s="142" t="s">
        <v>21170</v>
      </c>
      <c r="C2686" s="142" t="s">
        <v>5</v>
      </c>
      <c r="D2686" s="301">
        <v>47.38</v>
      </c>
      <c r="E2686" s="249"/>
    </row>
    <row r="2687" spans="1:5" s="250" customFormat="1" ht="13.5">
      <c r="A2687" s="142">
        <v>7039</v>
      </c>
      <c r="B2687" s="142" t="s">
        <v>21171</v>
      </c>
      <c r="C2687" s="142" t="s">
        <v>5</v>
      </c>
      <c r="D2687" s="301">
        <v>12.71</v>
      </c>
      <c r="E2687" s="249"/>
    </row>
    <row r="2688" spans="1:5" s="250" customFormat="1" ht="13.5">
      <c r="A2688" s="142">
        <v>7040</v>
      </c>
      <c r="B2688" s="142" t="s">
        <v>21172</v>
      </c>
      <c r="C2688" s="142" t="s">
        <v>5</v>
      </c>
      <c r="D2688" s="301">
        <v>59.29</v>
      </c>
      <c r="E2688" s="249"/>
    </row>
    <row r="2689" spans="1:5" s="250" customFormat="1" ht="13.5">
      <c r="A2689" s="142">
        <v>55263</v>
      </c>
      <c r="B2689" s="142" t="s">
        <v>21212</v>
      </c>
      <c r="C2689" s="142" t="s">
        <v>5</v>
      </c>
      <c r="D2689" s="301">
        <v>74.2</v>
      </c>
      <c r="E2689" s="249"/>
    </row>
    <row r="2690" spans="1:5" s="250" customFormat="1" ht="13.5">
      <c r="A2690" s="142">
        <v>96460</v>
      </c>
      <c r="B2690" s="142" t="s">
        <v>27408</v>
      </c>
      <c r="C2690" s="142" t="s">
        <v>5</v>
      </c>
      <c r="D2690" s="301">
        <v>50.29</v>
      </c>
      <c r="E2690" s="249"/>
    </row>
    <row r="2691" spans="1:5" s="250" customFormat="1" ht="13.5">
      <c r="A2691" s="142">
        <v>96459</v>
      </c>
      <c r="B2691" s="142" t="s">
        <v>27409</v>
      </c>
      <c r="C2691" s="142" t="s">
        <v>5</v>
      </c>
      <c r="D2691" s="301">
        <v>13.49</v>
      </c>
      <c r="E2691" s="249"/>
    </row>
    <row r="2692" spans="1:5" s="250" customFormat="1" ht="13.5">
      <c r="A2692" s="142">
        <v>96458</v>
      </c>
      <c r="B2692" s="142" t="s">
        <v>27410</v>
      </c>
      <c r="C2692" s="142" t="s">
        <v>5</v>
      </c>
      <c r="D2692" s="301">
        <v>62.94</v>
      </c>
      <c r="E2692" s="249"/>
    </row>
    <row r="2693" spans="1:5" s="250" customFormat="1" ht="13.5">
      <c r="A2693" s="142">
        <v>96457</v>
      </c>
      <c r="B2693" s="142" t="s">
        <v>27411</v>
      </c>
      <c r="C2693" s="142" t="s">
        <v>5</v>
      </c>
      <c r="D2693" s="301">
        <v>73.510000000000005</v>
      </c>
      <c r="E2693" s="249"/>
    </row>
    <row r="2694" spans="1:5" s="250" customFormat="1" ht="13.5">
      <c r="A2694" s="142">
        <v>7051</v>
      </c>
      <c r="B2694" s="142" t="s">
        <v>21177</v>
      </c>
      <c r="C2694" s="142" t="s">
        <v>5</v>
      </c>
      <c r="D2694" s="301">
        <v>42.02</v>
      </c>
      <c r="E2694" s="249"/>
    </row>
    <row r="2695" spans="1:5" s="250" customFormat="1" ht="13.5">
      <c r="A2695" s="142">
        <v>7052</v>
      </c>
      <c r="B2695" s="142" t="s">
        <v>21178</v>
      </c>
      <c r="C2695" s="142" t="s">
        <v>5</v>
      </c>
      <c r="D2695" s="301">
        <v>11.35</v>
      </c>
      <c r="E2695" s="249"/>
    </row>
    <row r="2696" spans="1:5" s="250" customFormat="1" ht="13.5">
      <c r="A2696" s="142">
        <v>7053</v>
      </c>
      <c r="B2696" s="142" t="s">
        <v>21179</v>
      </c>
      <c r="C2696" s="142" t="s">
        <v>5</v>
      </c>
      <c r="D2696" s="301">
        <v>52.59</v>
      </c>
      <c r="E2696" s="249"/>
    </row>
    <row r="2697" spans="1:5" s="250" customFormat="1" ht="13.5">
      <c r="A2697" s="142">
        <v>7054</v>
      </c>
      <c r="B2697" s="142" t="s">
        <v>21180</v>
      </c>
      <c r="C2697" s="142" t="s">
        <v>5</v>
      </c>
      <c r="D2697" s="301">
        <v>102.79</v>
      </c>
      <c r="E2697" s="249"/>
    </row>
    <row r="2698" spans="1:5" s="250" customFormat="1" ht="13.5">
      <c r="A2698" s="142">
        <v>95627</v>
      </c>
      <c r="B2698" s="142" t="s">
        <v>21522</v>
      </c>
      <c r="C2698" s="142" t="s">
        <v>5</v>
      </c>
      <c r="D2698" s="301">
        <v>45.35</v>
      </c>
      <c r="E2698" s="249"/>
    </row>
    <row r="2699" spans="1:5" s="250" customFormat="1" ht="13.5">
      <c r="A2699" s="142">
        <v>95628</v>
      </c>
      <c r="B2699" s="142" t="s">
        <v>21523</v>
      </c>
      <c r="C2699" s="142" t="s">
        <v>5</v>
      </c>
      <c r="D2699" s="301">
        <v>12.16</v>
      </c>
      <c r="E2699" s="249"/>
    </row>
    <row r="2700" spans="1:5" s="250" customFormat="1" ht="13.5">
      <c r="A2700" s="142">
        <v>95629</v>
      </c>
      <c r="B2700" s="142" t="s">
        <v>21524</v>
      </c>
      <c r="C2700" s="142" t="s">
        <v>5</v>
      </c>
      <c r="D2700" s="301">
        <v>56.75</v>
      </c>
      <c r="E2700" s="249"/>
    </row>
    <row r="2701" spans="1:5" s="250" customFormat="1" ht="13.5">
      <c r="A2701" s="142">
        <v>95630</v>
      </c>
      <c r="B2701" s="142" t="s">
        <v>21525</v>
      </c>
      <c r="C2701" s="142" t="s">
        <v>5</v>
      </c>
      <c r="D2701" s="301">
        <v>102.79</v>
      </c>
      <c r="E2701" s="249"/>
    </row>
    <row r="2702" spans="1:5" s="250" customFormat="1" ht="13.5">
      <c r="A2702" s="142">
        <v>89210</v>
      </c>
      <c r="B2702" s="142" t="s">
        <v>21268</v>
      </c>
      <c r="C2702" s="142" t="s">
        <v>5</v>
      </c>
      <c r="D2702" s="301">
        <v>30.31</v>
      </c>
      <c r="E2702" s="249"/>
    </row>
    <row r="2703" spans="1:5" s="250" customFormat="1" ht="13.5">
      <c r="A2703" s="142">
        <v>89211</v>
      </c>
      <c r="B2703" s="142" t="s">
        <v>21269</v>
      </c>
      <c r="C2703" s="142" t="s">
        <v>5</v>
      </c>
      <c r="D2703" s="301">
        <v>8.1300000000000008</v>
      </c>
      <c r="E2703" s="249"/>
    </row>
    <row r="2704" spans="1:5" s="250" customFormat="1" ht="13.5">
      <c r="A2704" s="142">
        <v>5674</v>
      </c>
      <c r="B2704" s="142" t="s">
        <v>21139</v>
      </c>
      <c r="C2704" s="142" t="s">
        <v>5</v>
      </c>
      <c r="D2704" s="301">
        <v>37.94</v>
      </c>
      <c r="E2704" s="249"/>
    </row>
    <row r="2705" spans="1:5" s="250" customFormat="1" ht="13.5">
      <c r="A2705" s="142">
        <v>53788</v>
      </c>
      <c r="B2705" s="142" t="s">
        <v>21190</v>
      </c>
      <c r="C2705" s="142" t="s">
        <v>5</v>
      </c>
      <c r="D2705" s="301">
        <v>65.790000000000006</v>
      </c>
      <c r="E2705" s="249"/>
    </row>
    <row r="2706" spans="1:5" s="250" customFormat="1" ht="13.5">
      <c r="A2706" s="142">
        <v>73309</v>
      </c>
      <c r="B2706" s="142" t="s">
        <v>21215</v>
      </c>
      <c r="C2706" s="142" t="s">
        <v>5</v>
      </c>
      <c r="D2706" s="301">
        <v>31.52</v>
      </c>
      <c r="E2706" s="249"/>
    </row>
    <row r="2707" spans="1:5" s="250" customFormat="1" ht="13.5">
      <c r="A2707" s="142">
        <v>73313</v>
      </c>
      <c r="B2707" s="142" t="s">
        <v>21217</v>
      </c>
      <c r="C2707" s="142" t="s">
        <v>5</v>
      </c>
      <c r="D2707" s="301">
        <v>8.51</v>
      </c>
      <c r="E2707" s="249"/>
    </row>
    <row r="2708" spans="1:5" s="250" customFormat="1" ht="13.5">
      <c r="A2708" s="142">
        <v>5089</v>
      </c>
      <c r="B2708" s="142" t="s">
        <v>21131</v>
      </c>
      <c r="C2708" s="142" t="s">
        <v>5</v>
      </c>
      <c r="D2708" s="301">
        <v>39.44</v>
      </c>
      <c r="E2708" s="249"/>
    </row>
    <row r="2709" spans="1:5" s="250" customFormat="1" ht="13.5">
      <c r="A2709" s="142">
        <v>73315</v>
      </c>
      <c r="B2709" s="142" t="s">
        <v>21218</v>
      </c>
      <c r="C2709" s="142" t="s">
        <v>5</v>
      </c>
      <c r="D2709" s="301">
        <v>65.790000000000006</v>
      </c>
      <c r="E2709" s="249"/>
    </row>
    <row r="2710" spans="1:5" s="250" customFormat="1" ht="13.5">
      <c r="A2710" s="142">
        <v>5738</v>
      </c>
      <c r="B2710" s="142" t="s">
        <v>21159</v>
      </c>
      <c r="C2710" s="142" t="s">
        <v>5</v>
      </c>
      <c r="D2710" s="301">
        <v>41.42</v>
      </c>
      <c r="E2710" s="249"/>
    </row>
    <row r="2711" spans="1:5" s="250" customFormat="1" ht="13.5">
      <c r="A2711" s="142">
        <v>93239</v>
      </c>
      <c r="B2711" s="142" t="s">
        <v>21468</v>
      </c>
      <c r="C2711" s="142" t="s">
        <v>5</v>
      </c>
      <c r="D2711" s="301">
        <v>11.11</v>
      </c>
      <c r="E2711" s="249"/>
    </row>
    <row r="2712" spans="1:5" s="250" customFormat="1" ht="13.5">
      <c r="A2712" s="142">
        <v>5739</v>
      </c>
      <c r="B2712" s="142" t="s">
        <v>21160</v>
      </c>
      <c r="C2712" s="142" t="s">
        <v>5</v>
      </c>
      <c r="D2712" s="301">
        <v>51.84</v>
      </c>
      <c r="E2712" s="249"/>
    </row>
    <row r="2713" spans="1:5" s="250" customFormat="1" ht="13.5">
      <c r="A2713" s="142">
        <v>93240</v>
      </c>
      <c r="B2713" s="142" t="s">
        <v>21469</v>
      </c>
      <c r="C2713" s="142" t="s">
        <v>5</v>
      </c>
      <c r="D2713" s="301">
        <v>13.78</v>
      </c>
      <c r="E2713" s="249"/>
    </row>
    <row r="2714" spans="1:5" s="250" customFormat="1" ht="13.5">
      <c r="A2714" s="142">
        <v>53818</v>
      </c>
      <c r="B2714" s="142" t="s">
        <v>21199</v>
      </c>
      <c r="C2714" s="142" t="s">
        <v>5</v>
      </c>
      <c r="D2714" s="301">
        <v>9.15</v>
      </c>
      <c r="E2714" s="249"/>
    </row>
    <row r="2715" spans="1:5" s="250" customFormat="1" ht="13.5">
      <c r="A2715" s="142">
        <v>93238</v>
      </c>
      <c r="B2715" s="142" t="s">
        <v>21467</v>
      </c>
      <c r="C2715" s="142" t="s">
        <v>5</v>
      </c>
      <c r="D2715" s="301">
        <v>2.4500000000000002</v>
      </c>
      <c r="E2715" s="249"/>
    </row>
    <row r="2716" spans="1:5" s="250" customFormat="1" ht="13.5">
      <c r="A2716" s="142">
        <v>5727</v>
      </c>
      <c r="B2716" s="142" t="s">
        <v>21154</v>
      </c>
      <c r="C2716" s="142" t="s">
        <v>5</v>
      </c>
      <c r="D2716" s="301">
        <v>11.45</v>
      </c>
      <c r="E2716" s="249"/>
    </row>
    <row r="2717" spans="1:5" s="250" customFormat="1" ht="13.5">
      <c r="A2717" s="142">
        <v>89280</v>
      </c>
      <c r="B2717" s="142" t="s">
        <v>21305</v>
      </c>
      <c r="C2717" s="142" t="s">
        <v>5</v>
      </c>
      <c r="D2717" s="301">
        <v>37.229999999999997</v>
      </c>
      <c r="E2717" s="249"/>
    </row>
    <row r="2718" spans="1:5" s="250" customFormat="1" ht="13.5">
      <c r="A2718" s="142">
        <v>89281</v>
      </c>
      <c r="B2718" s="142" t="s">
        <v>21306</v>
      </c>
      <c r="C2718" s="142" t="s">
        <v>5</v>
      </c>
      <c r="D2718" s="301">
        <v>9.98</v>
      </c>
      <c r="E2718" s="249"/>
    </row>
    <row r="2719" spans="1:5" s="250" customFormat="1" ht="13.5">
      <c r="A2719" s="142">
        <v>5729</v>
      </c>
      <c r="B2719" s="142" t="s">
        <v>21155</v>
      </c>
      <c r="C2719" s="142" t="s">
        <v>5</v>
      </c>
      <c r="D2719" s="301">
        <v>46.58</v>
      </c>
      <c r="E2719" s="249"/>
    </row>
    <row r="2720" spans="1:5" s="250" customFormat="1" ht="13.5">
      <c r="A2720" s="142">
        <v>5730</v>
      </c>
      <c r="B2720" s="142" t="s">
        <v>21156</v>
      </c>
      <c r="C2720" s="142" t="s">
        <v>5</v>
      </c>
      <c r="D2720" s="301">
        <v>47.05</v>
      </c>
      <c r="E2720" s="249"/>
    </row>
    <row r="2721" spans="1:5" s="250" customFormat="1" ht="13.5">
      <c r="A2721" s="142">
        <v>95266</v>
      </c>
      <c r="B2721" s="142" t="s">
        <v>21519</v>
      </c>
      <c r="C2721" s="142" t="s">
        <v>5</v>
      </c>
      <c r="D2721" s="301">
        <v>0.59</v>
      </c>
      <c r="E2721" s="249"/>
    </row>
    <row r="2722" spans="1:5" s="250" customFormat="1" ht="13.5">
      <c r="A2722" s="142">
        <v>95267</v>
      </c>
      <c r="B2722" s="142" t="s">
        <v>21520</v>
      </c>
      <c r="C2722" s="142" t="s">
        <v>5</v>
      </c>
      <c r="D2722" s="301">
        <v>0.12</v>
      </c>
      <c r="E2722" s="249"/>
    </row>
    <row r="2723" spans="1:5" s="250" customFormat="1" ht="13.5">
      <c r="A2723" s="142">
        <v>95268</v>
      </c>
      <c r="B2723" s="142" t="s">
        <v>21521</v>
      </c>
      <c r="C2723" s="142" t="s">
        <v>5</v>
      </c>
      <c r="D2723" s="301">
        <v>0.56999999999999995</v>
      </c>
      <c r="E2723" s="249"/>
    </row>
    <row r="2724" spans="1:5" s="250" customFormat="1" ht="13.5">
      <c r="A2724" s="142">
        <v>95269</v>
      </c>
      <c r="B2724" s="142" t="s">
        <v>24581</v>
      </c>
      <c r="C2724" s="142" t="s">
        <v>5</v>
      </c>
      <c r="D2724" s="301">
        <v>9.4700000000000006</v>
      </c>
      <c r="E2724" s="249"/>
    </row>
    <row r="2725" spans="1:5" s="250" customFormat="1" ht="13.5">
      <c r="A2725" s="142">
        <v>91688</v>
      </c>
      <c r="B2725" s="142" t="s">
        <v>21433</v>
      </c>
      <c r="C2725" s="142" t="s">
        <v>5</v>
      </c>
      <c r="D2725" s="301">
        <v>0.09</v>
      </c>
      <c r="E2725" s="249"/>
    </row>
    <row r="2726" spans="1:5" s="250" customFormat="1" ht="13.5">
      <c r="A2726" s="142">
        <v>91689</v>
      </c>
      <c r="B2726" s="142" t="s">
        <v>21434</v>
      </c>
      <c r="C2726" s="142" t="s">
        <v>5</v>
      </c>
      <c r="D2726" s="301">
        <v>0.01</v>
      </c>
      <c r="E2726" s="249"/>
    </row>
    <row r="2727" spans="1:5" s="250" customFormat="1" ht="13.5">
      <c r="A2727" s="142">
        <v>91690</v>
      </c>
      <c r="B2727" s="142" t="s">
        <v>21435</v>
      </c>
      <c r="C2727" s="142" t="s">
        <v>5</v>
      </c>
      <c r="D2727" s="301">
        <v>0.06</v>
      </c>
      <c r="E2727" s="249"/>
    </row>
    <row r="2728" spans="1:5" s="250" customFormat="1" ht="13.5">
      <c r="A2728" s="142">
        <v>91691</v>
      </c>
      <c r="B2728" s="142" t="s">
        <v>21436</v>
      </c>
      <c r="C2728" s="142" t="s">
        <v>5</v>
      </c>
      <c r="D2728" s="301">
        <v>1.3</v>
      </c>
      <c r="E2728" s="249"/>
    </row>
    <row r="2729" spans="1:5" s="250" customFormat="1" ht="13.5">
      <c r="A2729" s="142">
        <v>102924</v>
      </c>
      <c r="B2729" s="142" t="s">
        <v>27412</v>
      </c>
      <c r="C2729" s="142" t="s">
        <v>5</v>
      </c>
      <c r="D2729" s="301">
        <v>0</v>
      </c>
      <c r="E2729" s="249"/>
    </row>
    <row r="2730" spans="1:5" s="250" customFormat="1" ht="13.5">
      <c r="A2730" s="142">
        <v>102925</v>
      </c>
      <c r="B2730" s="142" t="s">
        <v>27413</v>
      </c>
      <c r="C2730" s="142" t="s">
        <v>5</v>
      </c>
      <c r="D2730" s="301">
        <v>0</v>
      </c>
      <c r="E2730" s="249"/>
    </row>
    <row r="2731" spans="1:5" s="250" customFormat="1" ht="13.5">
      <c r="A2731" s="142">
        <v>102926</v>
      </c>
      <c r="B2731" s="142" t="s">
        <v>27414</v>
      </c>
      <c r="C2731" s="142" t="s">
        <v>5</v>
      </c>
      <c r="D2731" s="301">
        <v>0</v>
      </c>
      <c r="E2731" s="249"/>
    </row>
    <row r="2732" spans="1:5" s="250" customFormat="1" ht="13.5">
      <c r="A2732" s="142">
        <v>102927</v>
      </c>
      <c r="B2732" s="142" t="s">
        <v>24603</v>
      </c>
      <c r="C2732" s="142" t="s">
        <v>5</v>
      </c>
      <c r="D2732" s="301">
        <v>0.9</v>
      </c>
      <c r="E2732" s="249"/>
    </row>
    <row r="2733" spans="1:5" s="250" customFormat="1" ht="13.5">
      <c r="A2733" s="142">
        <v>95136</v>
      </c>
      <c r="B2733" s="142" t="s">
        <v>21509</v>
      </c>
      <c r="C2733" s="142" t="s">
        <v>5</v>
      </c>
      <c r="D2733" s="301">
        <v>0.02</v>
      </c>
      <c r="E2733" s="249"/>
    </row>
    <row r="2734" spans="1:5" s="250" customFormat="1" ht="13.5">
      <c r="A2734" s="142">
        <v>95137</v>
      </c>
      <c r="B2734" s="142" t="s">
        <v>21510</v>
      </c>
      <c r="C2734" s="142" t="s">
        <v>5</v>
      </c>
      <c r="D2734" s="301">
        <v>0</v>
      </c>
      <c r="E2734" s="249"/>
    </row>
    <row r="2735" spans="1:5" s="250" customFormat="1" ht="13.5">
      <c r="A2735" s="142">
        <v>95138</v>
      </c>
      <c r="B2735" s="142" t="s">
        <v>21511</v>
      </c>
      <c r="C2735" s="142" t="s">
        <v>5</v>
      </c>
      <c r="D2735" s="378">
        <v>0.01</v>
      </c>
      <c r="E2735" s="249"/>
    </row>
    <row r="2736" spans="1:5" s="250" customFormat="1" ht="13.5">
      <c r="A2736" s="142">
        <v>89023</v>
      </c>
      <c r="B2736" s="142" t="s">
        <v>24533</v>
      </c>
      <c r="C2736" s="142" t="s">
        <v>5</v>
      </c>
      <c r="D2736" s="301">
        <v>4.08</v>
      </c>
      <c r="E2736" s="249"/>
    </row>
    <row r="2737" spans="1:5" s="250" customFormat="1" ht="13.5">
      <c r="A2737" s="142">
        <v>89024</v>
      </c>
      <c r="B2737" s="142" t="s">
        <v>24534</v>
      </c>
      <c r="C2737" s="142" t="s">
        <v>5</v>
      </c>
      <c r="D2737" s="301">
        <v>1.41</v>
      </c>
      <c r="E2737" s="249"/>
    </row>
    <row r="2738" spans="1:5" s="250" customFormat="1" ht="13.5">
      <c r="A2738" s="142">
        <v>89025</v>
      </c>
      <c r="B2738" s="142" t="s">
        <v>24535</v>
      </c>
      <c r="C2738" s="142" t="s">
        <v>5</v>
      </c>
      <c r="D2738" s="301">
        <v>5.0999999999999996</v>
      </c>
      <c r="E2738" s="249"/>
    </row>
    <row r="2739" spans="1:5" s="250" customFormat="1" ht="13.5">
      <c r="A2739" s="142">
        <v>89026</v>
      </c>
      <c r="B2739" s="142" t="s">
        <v>24536</v>
      </c>
      <c r="C2739" s="142" t="s">
        <v>5</v>
      </c>
      <c r="D2739" s="301">
        <v>196.88</v>
      </c>
      <c r="E2739" s="249"/>
    </row>
    <row r="2740" spans="1:5" s="250" customFormat="1" ht="13.5">
      <c r="A2740" s="142">
        <v>7032</v>
      </c>
      <c r="B2740" s="142" t="s">
        <v>24504</v>
      </c>
      <c r="C2740" s="142" t="s">
        <v>5</v>
      </c>
      <c r="D2740" s="301">
        <v>5.0199999999999996</v>
      </c>
      <c r="E2740" s="249"/>
    </row>
    <row r="2741" spans="1:5" s="250" customFormat="1" ht="13.5">
      <c r="A2741" s="142">
        <v>7033</v>
      </c>
      <c r="B2741" s="142" t="s">
        <v>24505</v>
      </c>
      <c r="C2741" s="142" t="s">
        <v>5</v>
      </c>
      <c r="D2741" s="301">
        <v>1.74</v>
      </c>
      <c r="E2741" s="249"/>
    </row>
    <row r="2742" spans="1:5" s="250" customFormat="1" ht="13.5">
      <c r="A2742" s="142">
        <v>7034</v>
      </c>
      <c r="B2742" s="142" t="s">
        <v>24506</v>
      </c>
      <c r="C2742" s="142" t="s">
        <v>5</v>
      </c>
      <c r="D2742" s="378">
        <v>6.27</v>
      </c>
      <c r="E2742" s="249"/>
    </row>
    <row r="2743" spans="1:5" s="250" customFormat="1" ht="13.5">
      <c r="A2743" s="142">
        <v>7035</v>
      </c>
      <c r="B2743" s="142" t="s">
        <v>24507</v>
      </c>
      <c r="C2743" s="142" t="s">
        <v>5</v>
      </c>
      <c r="D2743" s="301">
        <v>295.32</v>
      </c>
      <c r="E2743" s="249"/>
    </row>
    <row r="2744" spans="1:5" s="250" customFormat="1" ht="13.5">
      <c r="A2744" s="142">
        <v>102942</v>
      </c>
      <c r="B2744" s="142" t="s">
        <v>27415</v>
      </c>
      <c r="C2744" s="142" t="s">
        <v>5</v>
      </c>
      <c r="D2744" s="378">
        <v>0</v>
      </c>
      <c r="E2744" s="249"/>
    </row>
    <row r="2745" spans="1:5" s="250" customFormat="1" ht="13.5">
      <c r="A2745" s="142">
        <v>102943</v>
      </c>
      <c r="B2745" s="142" t="s">
        <v>27416</v>
      </c>
      <c r="C2745" s="142" t="s">
        <v>5</v>
      </c>
      <c r="D2745" s="301">
        <v>0</v>
      </c>
      <c r="E2745" s="249"/>
    </row>
    <row r="2746" spans="1:5" s="250" customFormat="1" ht="13.5">
      <c r="A2746" s="142">
        <v>102944</v>
      </c>
      <c r="B2746" s="142" t="s">
        <v>27417</v>
      </c>
      <c r="C2746" s="142" t="s">
        <v>5</v>
      </c>
      <c r="D2746" s="301">
        <v>0</v>
      </c>
      <c r="E2746" s="249"/>
    </row>
    <row r="2747" spans="1:5" s="250" customFormat="1" ht="13.5">
      <c r="A2747" s="142">
        <v>102945</v>
      </c>
      <c r="B2747" s="142" t="s">
        <v>24605</v>
      </c>
      <c r="C2747" s="142" t="s">
        <v>5</v>
      </c>
      <c r="D2747" s="301">
        <v>0.01</v>
      </c>
      <c r="E2747" s="249"/>
    </row>
    <row r="2748" spans="1:5" s="250" customFormat="1" ht="13.5">
      <c r="A2748" s="142">
        <v>104087</v>
      </c>
      <c r="B2748" s="142" t="s">
        <v>23058</v>
      </c>
      <c r="C2748" s="142" t="s">
        <v>5</v>
      </c>
      <c r="D2748" s="378">
        <v>0.03</v>
      </c>
      <c r="E2748" s="249"/>
    </row>
    <row r="2749" spans="1:5" s="250" customFormat="1" ht="13.5">
      <c r="A2749" s="142">
        <v>104088</v>
      </c>
      <c r="B2749" s="142" t="s">
        <v>23059</v>
      </c>
      <c r="C2749" s="142" t="s">
        <v>5</v>
      </c>
      <c r="D2749" s="378">
        <v>0</v>
      </c>
      <c r="E2749" s="249"/>
    </row>
    <row r="2750" spans="1:5" s="250" customFormat="1" ht="13.5">
      <c r="A2750" s="142">
        <v>104089</v>
      </c>
      <c r="B2750" s="142" t="s">
        <v>23060</v>
      </c>
      <c r="C2750" s="142" t="s">
        <v>5</v>
      </c>
      <c r="D2750" s="301">
        <v>0.04</v>
      </c>
      <c r="E2750" s="249"/>
    </row>
    <row r="2751" spans="1:5" s="250" customFormat="1" ht="13.5">
      <c r="A2751" s="142">
        <v>104090</v>
      </c>
      <c r="B2751" s="142" t="s">
        <v>23061</v>
      </c>
      <c r="C2751" s="142" t="s">
        <v>5</v>
      </c>
      <c r="D2751" s="301">
        <v>0.65</v>
      </c>
      <c r="E2751" s="249"/>
    </row>
    <row r="2752" spans="1:5" s="250" customFormat="1" ht="13.5">
      <c r="A2752" s="142">
        <v>104093</v>
      </c>
      <c r="B2752" s="142" t="s">
        <v>23062</v>
      </c>
      <c r="C2752" s="142" t="s">
        <v>5</v>
      </c>
      <c r="D2752" s="301">
        <v>0.04</v>
      </c>
      <c r="E2752" s="249"/>
    </row>
    <row r="2753" spans="1:5" s="250" customFormat="1" ht="13.5">
      <c r="A2753" s="142">
        <v>104094</v>
      </c>
      <c r="B2753" s="142" t="s">
        <v>23063</v>
      </c>
      <c r="C2753" s="142" t="s">
        <v>5</v>
      </c>
      <c r="D2753" s="378">
        <v>0.01</v>
      </c>
      <c r="E2753" s="249"/>
    </row>
    <row r="2754" spans="1:5" s="250" customFormat="1" ht="13.5">
      <c r="A2754" s="142">
        <v>104095</v>
      </c>
      <c r="B2754" s="142" t="s">
        <v>23064</v>
      </c>
      <c r="C2754" s="142" t="s">
        <v>5</v>
      </c>
      <c r="D2754" s="301">
        <v>0.05</v>
      </c>
      <c r="E2754" s="249"/>
    </row>
    <row r="2755" spans="1:5" s="250" customFormat="1" ht="13.5">
      <c r="A2755" s="142">
        <v>104096</v>
      </c>
      <c r="B2755" s="142" t="s">
        <v>23065</v>
      </c>
      <c r="C2755" s="142" t="s">
        <v>5</v>
      </c>
      <c r="D2755" s="301">
        <v>0.9</v>
      </c>
      <c r="E2755" s="249"/>
    </row>
    <row r="2756" spans="1:5" s="250" customFormat="1" ht="13.5">
      <c r="A2756" s="142">
        <v>102900</v>
      </c>
      <c r="B2756" s="142" t="s">
        <v>27418</v>
      </c>
      <c r="C2756" s="142" t="s">
        <v>5</v>
      </c>
      <c r="D2756" s="301">
        <v>0</v>
      </c>
      <c r="E2756" s="249"/>
    </row>
    <row r="2757" spans="1:5" s="250" customFormat="1" ht="13.5">
      <c r="A2757" s="142">
        <v>102901</v>
      </c>
      <c r="B2757" s="142" t="s">
        <v>27419</v>
      </c>
      <c r="C2757" s="142" t="s">
        <v>5</v>
      </c>
      <c r="D2757" s="301">
        <v>0</v>
      </c>
      <c r="E2757" s="249"/>
    </row>
    <row r="2758" spans="1:5" s="250" customFormat="1" ht="13.5">
      <c r="A2758" s="142">
        <v>102902</v>
      </c>
      <c r="B2758" s="142" t="s">
        <v>27420</v>
      </c>
      <c r="C2758" s="142" t="s">
        <v>5</v>
      </c>
      <c r="D2758" s="301">
        <v>0</v>
      </c>
      <c r="E2758" s="249"/>
    </row>
    <row r="2759" spans="1:5" s="250" customFormat="1" ht="13.5">
      <c r="A2759" s="142">
        <v>102903</v>
      </c>
      <c r="B2759" s="142" t="s">
        <v>27421</v>
      </c>
      <c r="C2759" s="142" t="s">
        <v>5</v>
      </c>
      <c r="D2759" s="301">
        <v>13.43</v>
      </c>
      <c r="E2759" s="249"/>
    </row>
    <row r="2760" spans="1:5" s="250" customFormat="1" ht="13.5">
      <c r="A2760" s="142">
        <v>89029</v>
      </c>
      <c r="B2760" s="142" t="s">
        <v>21260</v>
      </c>
      <c r="C2760" s="142" t="s">
        <v>5</v>
      </c>
      <c r="D2760" s="301">
        <v>35.380000000000003</v>
      </c>
      <c r="E2760" s="249"/>
    </row>
    <row r="2761" spans="1:5" s="250" customFormat="1" ht="13.5">
      <c r="A2761" s="142">
        <v>89030</v>
      </c>
      <c r="B2761" s="142" t="s">
        <v>21261</v>
      </c>
      <c r="C2761" s="142" t="s">
        <v>5</v>
      </c>
      <c r="D2761" s="301">
        <v>15.58</v>
      </c>
      <c r="E2761" s="249"/>
    </row>
    <row r="2762" spans="1:5" s="250" customFormat="1" ht="13.5">
      <c r="A2762" s="142">
        <v>5724</v>
      </c>
      <c r="B2762" s="142" t="s">
        <v>21153</v>
      </c>
      <c r="C2762" s="142" t="s">
        <v>5</v>
      </c>
      <c r="D2762" s="301">
        <v>63.26</v>
      </c>
      <c r="E2762" s="249"/>
    </row>
    <row r="2763" spans="1:5" s="250" customFormat="1" ht="13.5">
      <c r="A2763" s="142">
        <v>53817</v>
      </c>
      <c r="B2763" s="142" t="s">
        <v>21198</v>
      </c>
      <c r="C2763" s="142" t="s">
        <v>5</v>
      </c>
      <c r="D2763" s="301">
        <v>71.930000000000007</v>
      </c>
      <c r="E2763" s="249"/>
    </row>
    <row r="2764" spans="1:5" s="250" customFormat="1" ht="13.5">
      <c r="A2764" s="142">
        <v>88839</v>
      </c>
      <c r="B2764" s="142" t="s">
        <v>21236</v>
      </c>
      <c r="C2764" s="142" t="s">
        <v>5</v>
      </c>
      <c r="D2764" s="301">
        <v>37.03</v>
      </c>
      <c r="E2764" s="249"/>
    </row>
    <row r="2765" spans="1:5" s="250" customFormat="1" ht="13.5">
      <c r="A2765" s="142">
        <v>88840</v>
      </c>
      <c r="B2765" s="142" t="s">
        <v>21237</v>
      </c>
      <c r="C2765" s="142" t="s">
        <v>5</v>
      </c>
      <c r="D2765" s="301">
        <v>16.309999999999999</v>
      </c>
      <c r="E2765" s="249"/>
    </row>
    <row r="2766" spans="1:5" s="250" customFormat="1" ht="13.5">
      <c r="A2766" s="142">
        <v>88841</v>
      </c>
      <c r="B2766" s="142" t="s">
        <v>21238</v>
      </c>
      <c r="C2766" s="142" t="s">
        <v>5</v>
      </c>
      <c r="D2766" s="301">
        <v>66.2</v>
      </c>
      <c r="E2766" s="249"/>
    </row>
    <row r="2767" spans="1:5" s="250" customFormat="1" ht="13.5">
      <c r="A2767" s="142">
        <v>88842</v>
      </c>
      <c r="B2767" s="142" t="s">
        <v>21239</v>
      </c>
      <c r="C2767" s="142" t="s">
        <v>5</v>
      </c>
      <c r="D2767" s="301">
        <v>89.98</v>
      </c>
      <c r="E2767" s="249"/>
    </row>
    <row r="2768" spans="1:5" s="250" customFormat="1" ht="13.5">
      <c r="A2768" s="142">
        <v>89009</v>
      </c>
      <c r="B2768" s="142" t="s">
        <v>21250</v>
      </c>
      <c r="C2768" s="142" t="s">
        <v>5</v>
      </c>
      <c r="D2768" s="301">
        <v>45.87</v>
      </c>
      <c r="E2768" s="249"/>
    </row>
    <row r="2769" spans="1:5" s="250" customFormat="1" ht="13.5">
      <c r="A2769" s="142">
        <v>89010</v>
      </c>
      <c r="B2769" s="142" t="s">
        <v>21251</v>
      </c>
      <c r="C2769" s="142" t="s">
        <v>5</v>
      </c>
      <c r="D2769" s="301">
        <v>20.2</v>
      </c>
      <c r="E2769" s="249"/>
    </row>
    <row r="2770" spans="1:5" s="250" customFormat="1" ht="13.5">
      <c r="A2770" s="142">
        <v>53810</v>
      </c>
      <c r="B2770" s="142" t="s">
        <v>21196</v>
      </c>
      <c r="C2770" s="142" t="s">
        <v>5</v>
      </c>
      <c r="D2770" s="301">
        <v>82.01</v>
      </c>
      <c r="E2770" s="249"/>
    </row>
    <row r="2771" spans="1:5" s="250" customFormat="1" ht="13.5">
      <c r="A2771" s="142">
        <v>5721</v>
      </c>
      <c r="B2771" s="142" t="s">
        <v>21151</v>
      </c>
      <c r="C2771" s="142" t="s">
        <v>5</v>
      </c>
      <c r="D2771" s="301">
        <v>107.96</v>
      </c>
      <c r="E2771" s="249"/>
    </row>
    <row r="2772" spans="1:5" s="250" customFormat="1" ht="13.5">
      <c r="A2772" s="142">
        <v>89017</v>
      </c>
      <c r="B2772" s="142" t="s">
        <v>21258</v>
      </c>
      <c r="C2772" s="142" t="s">
        <v>5</v>
      </c>
      <c r="D2772" s="301">
        <v>45.59</v>
      </c>
      <c r="E2772" s="249"/>
    </row>
    <row r="2773" spans="1:5" s="250" customFormat="1" ht="13.5">
      <c r="A2773" s="142">
        <v>89018</v>
      </c>
      <c r="B2773" s="142" t="s">
        <v>21259</v>
      </c>
      <c r="C2773" s="142" t="s">
        <v>5</v>
      </c>
      <c r="D2773" s="301">
        <v>20.079999999999998</v>
      </c>
      <c r="E2773" s="249"/>
    </row>
    <row r="2774" spans="1:5" s="250" customFormat="1" ht="13.5">
      <c r="A2774" s="142">
        <v>53806</v>
      </c>
      <c r="B2774" s="142" t="s">
        <v>21195</v>
      </c>
      <c r="C2774" s="142" t="s">
        <v>5</v>
      </c>
      <c r="D2774" s="301">
        <v>81.5</v>
      </c>
      <c r="E2774" s="249"/>
    </row>
    <row r="2775" spans="1:5" s="250" customFormat="1" ht="13.5">
      <c r="A2775" s="142">
        <v>5718</v>
      </c>
      <c r="B2775" s="142" t="s">
        <v>21150</v>
      </c>
      <c r="C2775" s="142" t="s">
        <v>5</v>
      </c>
      <c r="D2775" s="301">
        <v>122.36</v>
      </c>
      <c r="E2775" s="249"/>
    </row>
    <row r="2776" spans="1:5" s="250" customFormat="1" ht="13.5">
      <c r="A2776" s="142">
        <v>89013</v>
      </c>
      <c r="B2776" s="142" t="s">
        <v>21254</v>
      </c>
      <c r="C2776" s="142" t="s">
        <v>5</v>
      </c>
      <c r="D2776" s="301">
        <v>150.25</v>
      </c>
      <c r="E2776" s="249"/>
    </row>
    <row r="2777" spans="1:5" s="250" customFormat="1" ht="13.5">
      <c r="A2777" s="142">
        <v>89014</v>
      </c>
      <c r="B2777" s="142" t="s">
        <v>21255</v>
      </c>
      <c r="C2777" s="142" t="s">
        <v>5</v>
      </c>
      <c r="D2777" s="301">
        <v>66.19</v>
      </c>
      <c r="E2777" s="249"/>
    </row>
    <row r="2778" spans="1:5" s="250" customFormat="1" ht="13.5">
      <c r="A2778" s="142">
        <v>53814</v>
      </c>
      <c r="B2778" s="142" t="s">
        <v>21197</v>
      </c>
      <c r="C2778" s="142" t="s">
        <v>5</v>
      </c>
      <c r="D2778" s="301">
        <v>268.62</v>
      </c>
      <c r="E2778" s="249"/>
    </row>
    <row r="2779" spans="1:5" s="250" customFormat="1" ht="13.5">
      <c r="A2779" s="142">
        <v>5722</v>
      </c>
      <c r="B2779" s="142" t="s">
        <v>21152</v>
      </c>
      <c r="C2779" s="142" t="s">
        <v>5</v>
      </c>
      <c r="D2779" s="301">
        <v>249.69</v>
      </c>
      <c r="E2779" s="249"/>
    </row>
    <row r="2780" spans="1:5" s="250" customFormat="1" ht="13.5">
      <c r="A2780" s="142">
        <v>96015</v>
      </c>
      <c r="B2780" s="142" t="s">
        <v>21538</v>
      </c>
      <c r="C2780" s="142" t="s">
        <v>5</v>
      </c>
      <c r="D2780" s="301">
        <v>22.43</v>
      </c>
      <c r="E2780" s="249"/>
    </row>
    <row r="2781" spans="1:5" s="250" customFormat="1" ht="13.5">
      <c r="A2781" s="142">
        <v>96016</v>
      </c>
      <c r="B2781" s="142" t="s">
        <v>21539</v>
      </c>
      <c r="C2781" s="142" t="s">
        <v>5</v>
      </c>
      <c r="D2781" s="301">
        <v>6.01</v>
      </c>
      <c r="E2781" s="249"/>
    </row>
    <row r="2782" spans="1:5" s="250" customFormat="1" ht="13.5">
      <c r="A2782" s="142">
        <v>96018</v>
      </c>
      <c r="B2782" s="142" t="s">
        <v>21540</v>
      </c>
      <c r="C2782" s="142" t="s">
        <v>5</v>
      </c>
      <c r="D2782" s="301">
        <v>24.54</v>
      </c>
      <c r="E2782" s="249"/>
    </row>
    <row r="2783" spans="1:5" s="250" customFormat="1" ht="13.5">
      <c r="A2783" s="142">
        <v>96019</v>
      </c>
      <c r="B2783" s="142" t="s">
        <v>21541</v>
      </c>
      <c r="C2783" s="142" t="s">
        <v>5</v>
      </c>
      <c r="D2783" s="301">
        <v>111.34</v>
      </c>
      <c r="E2783" s="249"/>
    </row>
    <row r="2784" spans="1:5" s="250" customFormat="1" ht="13.5">
      <c r="A2784" s="142">
        <v>96008</v>
      </c>
      <c r="B2784" s="142" t="s">
        <v>21534</v>
      </c>
      <c r="C2784" s="142" t="s">
        <v>5</v>
      </c>
      <c r="D2784" s="301">
        <v>22.64</v>
      </c>
      <c r="E2784" s="249"/>
    </row>
    <row r="2785" spans="1:5" s="250" customFormat="1" ht="13.5">
      <c r="A2785" s="142">
        <v>96009</v>
      </c>
      <c r="B2785" s="142" t="s">
        <v>21535</v>
      </c>
      <c r="C2785" s="142" t="s">
        <v>5</v>
      </c>
      <c r="D2785" s="301">
        <v>6.07</v>
      </c>
      <c r="E2785" s="249"/>
    </row>
    <row r="2786" spans="1:5" s="250" customFormat="1" ht="13.5">
      <c r="A2786" s="142">
        <v>96011</v>
      </c>
      <c r="B2786" s="142" t="s">
        <v>21536</v>
      </c>
      <c r="C2786" s="142" t="s">
        <v>5</v>
      </c>
      <c r="D2786" s="301">
        <v>24.77</v>
      </c>
      <c r="E2786" s="249"/>
    </row>
    <row r="2787" spans="1:5" s="250" customFormat="1" ht="13.5">
      <c r="A2787" s="142">
        <v>96012</v>
      </c>
      <c r="B2787" s="142" t="s">
        <v>21537</v>
      </c>
      <c r="C2787" s="142" t="s">
        <v>5</v>
      </c>
      <c r="D2787" s="301">
        <v>111.34</v>
      </c>
      <c r="E2787" s="249"/>
    </row>
    <row r="2788" spans="1:5" s="250" customFormat="1" ht="13.5">
      <c r="A2788" s="142">
        <v>96023</v>
      </c>
      <c r="B2788" s="142" t="s">
        <v>21542</v>
      </c>
      <c r="C2788" s="142" t="s">
        <v>5</v>
      </c>
      <c r="D2788" s="301">
        <v>17.38</v>
      </c>
      <c r="E2788" s="249"/>
    </row>
    <row r="2789" spans="1:5" s="250" customFormat="1" ht="13.5">
      <c r="A2789" s="142">
        <v>96024</v>
      </c>
      <c r="B2789" s="142" t="s">
        <v>21543</v>
      </c>
      <c r="C2789" s="142" t="s">
        <v>5</v>
      </c>
      <c r="D2789" s="301">
        <v>4.6500000000000004</v>
      </c>
      <c r="E2789" s="249"/>
    </row>
    <row r="2790" spans="1:5" s="250" customFormat="1" ht="13.5">
      <c r="A2790" s="142">
        <v>96026</v>
      </c>
      <c r="B2790" s="142" t="s">
        <v>21544</v>
      </c>
      <c r="C2790" s="142" t="s">
        <v>5</v>
      </c>
      <c r="D2790" s="301">
        <v>19.010000000000002</v>
      </c>
      <c r="E2790" s="249"/>
    </row>
    <row r="2791" spans="1:5" s="250" customFormat="1" ht="13.5">
      <c r="A2791" s="142">
        <v>96027</v>
      </c>
      <c r="B2791" s="142" t="s">
        <v>21545</v>
      </c>
      <c r="C2791" s="142" t="s">
        <v>5</v>
      </c>
      <c r="D2791" s="301">
        <v>77.58</v>
      </c>
      <c r="E2791" s="249"/>
    </row>
    <row r="2792" spans="1:5" s="250" customFormat="1" ht="13.5">
      <c r="A2792" s="142">
        <v>96053</v>
      </c>
      <c r="B2792" s="142" t="s">
        <v>21551</v>
      </c>
      <c r="C2792" s="142" t="s">
        <v>5</v>
      </c>
      <c r="D2792" s="301">
        <v>17.59</v>
      </c>
      <c r="E2792" s="249"/>
    </row>
    <row r="2793" spans="1:5" s="250" customFormat="1" ht="13.5">
      <c r="A2793" s="142">
        <v>96055</v>
      </c>
      <c r="B2793" s="142" t="s">
        <v>21553</v>
      </c>
      <c r="C2793" s="142" t="s">
        <v>5</v>
      </c>
      <c r="D2793" s="301">
        <v>4.71</v>
      </c>
      <c r="E2793" s="249"/>
    </row>
    <row r="2794" spans="1:5" s="250" customFormat="1" ht="13.5">
      <c r="A2794" s="142">
        <v>96056</v>
      </c>
      <c r="B2794" s="142" t="s">
        <v>21554</v>
      </c>
      <c r="C2794" s="142" t="s">
        <v>5</v>
      </c>
      <c r="D2794" s="301">
        <v>19.239999999999998</v>
      </c>
      <c r="E2794" s="249"/>
    </row>
    <row r="2795" spans="1:5" s="250" customFormat="1" ht="13.5">
      <c r="A2795" s="142">
        <v>96057</v>
      </c>
      <c r="B2795" s="142" t="s">
        <v>21555</v>
      </c>
      <c r="C2795" s="142" t="s">
        <v>5</v>
      </c>
      <c r="D2795" s="378">
        <v>77.58</v>
      </c>
      <c r="E2795" s="249"/>
    </row>
    <row r="2796" spans="1:5" s="250" customFormat="1" ht="13.5">
      <c r="A2796" s="142">
        <v>7063</v>
      </c>
      <c r="B2796" s="142" t="s">
        <v>21185</v>
      </c>
      <c r="C2796" s="142" t="s">
        <v>5</v>
      </c>
      <c r="D2796" s="378">
        <v>18.899999999999999</v>
      </c>
      <c r="E2796" s="249"/>
    </row>
    <row r="2797" spans="1:5" s="250" customFormat="1" ht="13.5">
      <c r="A2797" s="142">
        <v>7064</v>
      </c>
      <c r="B2797" s="142" t="s">
        <v>21186</v>
      </c>
      <c r="C2797" s="142" t="s">
        <v>5</v>
      </c>
      <c r="D2797" s="378">
        <v>5.0999999999999996</v>
      </c>
      <c r="E2797" s="249"/>
    </row>
    <row r="2798" spans="1:5" s="250" customFormat="1" ht="13.5">
      <c r="A2798" s="142">
        <v>7065</v>
      </c>
      <c r="B2798" s="142" t="s">
        <v>21187</v>
      </c>
      <c r="C2798" s="142" t="s">
        <v>5</v>
      </c>
      <c r="D2798" s="378">
        <v>20.68</v>
      </c>
      <c r="E2798" s="249"/>
    </row>
    <row r="2799" spans="1:5" s="250" customFormat="1" ht="13.5">
      <c r="A2799" s="142">
        <v>7066</v>
      </c>
      <c r="B2799" s="142" t="s">
        <v>21188</v>
      </c>
      <c r="C2799" s="142" t="s">
        <v>5</v>
      </c>
      <c r="D2799" s="378">
        <v>111.34</v>
      </c>
      <c r="E2799" s="249"/>
    </row>
    <row r="2800" spans="1:5" s="250" customFormat="1" ht="13.5">
      <c r="A2800" s="142">
        <v>89033</v>
      </c>
      <c r="B2800" s="142" t="s">
        <v>21262</v>
      </c>
      <c r="C2800" s="142" t="s">
        <v>5</v>
      </c>
      <c r="D2800" s="378">
        <v>13.85</v>
      </c>
      <c r="E2800" s="249"/>
    </row>
    <row r="2801" spans="1:5" s="250" customFormat="1" ht="13.5">
      <c r="A2801" s="142">
        <v>89034</v>
      </c>
      <c r="B2801" s="142" t="s">
        <v>21263</v>
      </c>
      <c r="C2801" s="142" t="s">
        <v>5</v>
      </c>
      <c r="D2801" s="378">
        <v>3.71</v>
      </c>
      <c r="E2801" s="249"/>
    </row>
    <row r="2802" spans="1:5" s="250" customFormat="1" ht="13.5">
      <c r="A2802" s="142">
        <v>5714</v>
      </c>
      <c r="B2802" s="142" t="s">
        <v>21148</v>
      </c>
      <c r="C2802" s="142" t="s">
        <v>5</v>
      </c>
      <c r="D2802" s="378">
        <v>15.15</v>
      </c>
      <c r="E2802" s="249"/>
    </row>
    <row r="2803" spans="1:5" s="250" customFormat="1" ht="13.5">
      <c r="A2803" s="142">
        <v>5715</v>
      </c>
      <c r="B2803" s="142" t="s">
        <v>21149</v>
      </c>
      <c r="C2803" s="142" t="s">
        <v>5</v>
      </c>
      <c r="D2803" s="301">
        <v>77.58</v>
      </c>
      <c r="E2803" s="249"/>
    </row>
    <row r="2804" spans="1:5" s="250" customFormat="1" ht="13.5">
      <c r="A2804" s="142">
        <v>102906</v>
      </c>
      <c r="B2804" s="142" t="s">
        <v>27422</v>
      </c>
      <c r="C2804" s="142" t="s">
        <v>5</v>
      </c>
      <c r="D2804" s="301">
        <v>0</v>
      </c>
      <c r="E2804" s="249"/>
    </row>
    <row r="2805" spans="1:5" s="250" customFormat="1" ht="13.5">
      <c r="A2805" s="142">
        <v>102907</v>
      </c>
      <c r="B2805" s="142" t="s">
        <v>27423</v>
      </c>
      <c r="C2805" s="142" t="s">
        <v>5</v>
      </c>
      <c r="D2805" s="301">
        <v>0</v>
      </c>
      <c r="E2805" s="249"/>
    </row>
    <row r="2806" spans="1:5" s="250" customFormat="1" ht="13.5">
      <c r="A2806" s="142">
        <v>102908</v>
      </c>
      <c r="B2806" s="142" t="s">
        <v>27424</v>
      </c>
      <c r="C2806" s="142" t="s">
        <v>5</v>
      </c>
      <c r="D2806" s="301">
        <v>0</v>
      </c>
      <c r="E2806" s="249"/>
    </row>
    <row r="2807" spans="1:5" s="250" customFormat="1" ht="13.5">
      <c r="A2807" s="142">
        <v>102909</v>
      </c>
      <c r="B2807" s="142" t="s">
        <v>24601</v>
      </c>
      <c r="C2807" s="142" t="s">
        <v>5</v>
      </c>
      <c r="D2807" s="301">
        <v>3.91</v>
      </c>
      <c r="E2807" s="249"/>
    </row>
    <row r="2808" spans="1:5" s="250" customFormat="1" ht="13.5">
      <c r="A2808" s="142">
        <v>93435</v>
      </c>
      <c r="B2808" s="142" t="s">
        <v>24575</v>
      </c>
      <c r="C2808" s="142" t="s">
        <v>5</v>
      </c>
      <c r="D2808" s="301">
        <v>9.1999999999999993</v>
      </c>
      <c r="E2808" s="249"/>
    </row>
    <row r="2809" spans="1:5" s="250" customFormat="1" ht="13.5">
      <c r="A2809" s="142">
        <v>93436</v>
      </c>
      <c r="B2809" s="142" t="s">
        <v>24576</v>
      </c>
      <c r="C2809" s="142" t="s">
        <v>5</v>
      </c>
      <c r="D2809" s="301">
        <v>2.83</v>
      </c>
      <c r="E2809" s="249"/>
    </row>
    <row r="2810" spans="1:5" s="250" customFormat="1" ht="13.5">
      <c r="A2810" s="142">
        <v>93437</v>
      </c>
      <c r="B2810" s="142" t="s">
        <v>24577</v>
      </c>
      <c r="C2810" s="142" t="s">
        <v>5</v>
      </c>
      <c r="D2810" s="301">
        <v>10.06</v>
      </c>
      <c r="E2810" s="249"/>
    </row>
    <row r="2811" spans="1:5" s="250" customFormat="1" ht="13.5">
      <c r="A2811" s="142">
        <v>93438</v>
      </c>
      <c r="B2811" s="142" t="s">
        <v>24578</v>
      </c>
      <c r="C2811" s="142" t="s">
        <v>5</v>
      </c>
      <c r="D2811" s="301">
        <v>129.32</v>
      </c>
      <c r="E2811" s="249"/>
    </row>
    <row r="2812" spans="1:5" s="250" customFormat="1" ht="13.5">
      <c r="A2812" s="142">
        <v>100643</v>
      </c>
      <c r="B2812" s="142" t="s">
        <v>21564</v>
      </c>
      <c r="C2812" s="142" t="s">
        <v>5</v>
      </c>
      <c r="D2812" s="301">
        <v>412.54</v>
      </c>
      <c r="E2812" s="249"/>
    </row>
    <row r="2813" spans="1:5" s="250" customFormat="1" ht="13.5">
      <c r="A2813" s="142">
        <v>100644</v>
      </c>
      <c r="B2813" s="142" t="s">
        <v>21565</v>
      </c>
      <c r="C2813" s="142" t="s">
        <v>5</v>
      </c>
      <c r="D2813" s="301">
        <v>145.41999999999999</v>
      </c>
      <c r="E2813" s="249"/>
    </row>
    <row r="2814" spans="1:5" s="250" customFormat="1" ht="13.5">
      <c r="A2814" s="142">
        <v>100645</v>
      </c>
      <c r="B2814" s="142" t="s">
        <v>21566</v>
      </c>
      <c r="C2814" s="142" t="s">
        <v>5</v>
      </c>
      <c r="D2814" s="301">
        <v>663.17</v>
      </c>
      <c r="E2814" s="249"/>
    </row>
    <row r="2815" spans="1:5" s="250" customFormat="1" ht="13.5">
      <c r="A2815" s="142">
        <v>100646</v>
      </c>
      <c r="B2815" s="142" t="s">
        <v>21567</v>
      </c>
      <c r="C2815" s="142" t="s">
        <v>5</v>
      </c>
      <c r="D2815" s="301">
        <v>6201</v>
      </c>
      <c r="E2815" s="249"/>
    </row>
    <row r="2816" spans="1:5" s="250" customFormat="1" ht="13.5">
      <c r="A2816" s="142">
        <v>95116</v>
      </c>
      <c r="B2816" s="142" t="s">
        <v>21497</v>
      </c>
      <c r="C2816" s="142" t="s">
        <v>5</v>
      </c>
      <c r="D2816" s="301">
        <v>32.549999999999997</v>
      </c>
      <c r="E2816" s="249"/>
    </row>
    <row r="2817" spans="1:5" s="250" customFormat="1" ht="13.5">
      <c r="A2817" s="142">
        <v>95117</v>
      </c>
      <c r="B2817" s="142" t="s">
        <v>21498</v>
      </c>
      <c r="C2817" s="142" t="s">
        <v>5</v>
      </c>
      <c r="D2817" s="301">
        <v>10.039999999999999</v>
      </c>
      <c r="E2817" s="249"/>
    </row>
    <row r="2818" spans="1:5" s="250" customFormat="1" ht="13.5">
      <c r="A2818" s="142">
        <v>53794</v>
      </c>
      <c r="B2818" s="142" t="s">
        <v>21192</v>
      </c>
      <c r="C2818" s="142" t="s">
        <v>5</v>
      </c>
      <c r="D2818" s="301">
        <v>35.619999999999997</v>
      </c>
      <c r="E2818" s="249"/>
    </row>
    <row r="2819" spans="1:5" s="250" customFormat="1" ht="13.5">
      <c r="A2819" s="142">
        <v>5703</v>
      </c>
      <c r="B2819" s="142" t="s">
        <v>21143</v>
      </c>
      <c r="C2819" s="142" t="s">
        <v>5</v>
      </c>
      <c r="D2819" s="301">
        <v>22.84</v>
      </c>
      <c r="E2819" s="249"/>
    </row>
    <row r="2820" spans="1:5" s="250" customFormat="1" ht="13.5">
      <c r="A2820" s="142">
        <v>106089</v>
      </c>
      <c r="B2820" s="142" t="s">
        <v>27425</v>
      </c>
      <c r="C2820" s="142" t="s">
        <v>5</v>
      </c>
      <c r="D2820" s="301">
        <v>51.48</v>
      </c>
      <c r="E2820" s="249"/>
    </row>
    <row r="2821" spans="1:5" s="250" customFormat="1" ht="13.5">
      <c r="A2821" s="142">
        <v>106092</v>
      </c>
      <c r="B2821" s="142" t="s">
        <v>27426</v>
      </c>
      <c r="C2821" s="142" t="s">
        <v>5</v>
      </c>
      <c r="D2821" s="301">
        <v>8.5399999999999991</v>
      </c>
      <c r="E2821" s="249"/>
    </row>
    <row r="2822" spans="1:5" s="250" customFormat="1" ht="13.5">
      <c r="A2822" s="142">
        <v>106090</v>
      </c>
      <c r="B2822" s="142" t="s">
        <v>27427</v>
      </c>
      <c r="C2822" s="142" t="s">
        <v>5</v>
      </c>
      <c r="D2822" s="301">
        <v>21.15</v>
      </c>
      <c r="E2822" s="249"/>
    </row>
    <row r="2823" spans="1:5" s="250" customFormat="1" ht="13.5">
      <c r="A2823" s="142">
        <v>106091</v>
      </c>
      <c r="B2823" s="142" t="s">
        <v>27428</v>
      </c>
      <c r="C2823" s="142" t="s">
        <v>5</v>
      </c>
      <c r="D2823" s="301">
        <v>96.52</v>
      </c>
      <c r="E2823" s="249"/>
    </row>
    <row r="2824" spans="1:5" s="250" customFormat="1" ht="13.5">
      <c r="A2824" s="142">
        <v>106093</v>
      </c>
      <c r="B2824" s="142" t="s">
        <v>27429</v>
      </c>
      <c r="C2824" s="142" t="s">
        <v>5</v>
      </c>
      <c r="D2824" s="301">
        <v>145.03</v>
      </c>
      <c r="E2824" s="249"/>
    </row>
    <row r="2825" spans="1:5" s="250" customFormat="1" ht="13.5">
      <c r="A2825" s="142">
        <v>100637</v>
      </c>
      <c r="B2825" s="142" t="s">
        <v>21560</v>
      </c>
      <c r="C2825" s="142" t="s">
        <v>5</v>
      </c>
      <c r="D2825" s="301">
        <v>201.34</v>
      </c>
      <c r="E2825" s="249"/>
    </row>
    <row r="2826" spans="1:5" s="250" customFormat="1" ht="13.5">
      <c r="A2826" s="142">
        <v>100638</v>
      </c>
      <c r="B2826" s="142" t="s">
        <v>21561</v>
      </c>
      <c r="C2826" s="142" t="s">
        <v>5</v>
      </c>
      <c r="D2826" s="301">
        <v>61.89</v>
      </c>
      <c r="E2826" s="249"/>
    </row>
    <row r="2827" spans="1:5" s="250" customFormat="1" ht="13.5">
      <c r="A2827" s="142">
        <v>100639</v>
      </c>
      <c r="B2827" s="142" t="s">
        <v>21562</v>
      </c>
      <c r="C2827" s="142" t="s">
        <v>5</v>
      </c>
      <c r="D2827" s="301">
        <v>251.87</v>
      </c>
      <c r="E2827" s="249"/>
    </row>
    <row r="2828" spans="1:5" s="250" customFormat="1" ht="13.5">
      <c r="A2828" s="142">
        <v>100640</v>
      </c>
      <c r="B2828" s="142" t="s">
        <v>21563</v>
      </c>
      <c r="C2828" s="142" t="s">
        <v>5</v>
      </c>
      <c r="D2828" s="301">
        <v>4960.8</v>
      </c>
      <c r="E2828" s="249"/>
    </row>
    <row r="2829" spans="1:5" s="250" customFormat="1" ht="13.5">
      <c r="A2829" s="142">
        <v>93429</v>
      </c>
      <c r="B2829" s="142" t="s">
        <v>24571</v>
      </c>
      <c r="C2829" s="142" t="s">
        <v>5</v>
      </c>
      <c r="D2829" s="301">
        <v>163.91</v>
      </c>
      <c r="E2829" s="249"/>
    </row>
    <row r="2830" spans="1:5" s="250" customFormat="1" ht="13.5">
      <c r="A2830" s="142">
        <v>93430</v>
      </c>
      <c r="B2830" s="142" t="s">
        <v>24572</v>
      </c>
      <c r="C2830" s="142" t="s">
        <v>5</v>
      </c>
      <c r="D2830" s="301">
        <v>50.38</v>
      </c>
      <c r="E2830" s="249"/>
    </row>
    <row r="2831" spans="1:5" s="250" customFormat="1" ht="13.5">
      <c r="A2831" s="142">
        <v>93431</v>
      </c>
      <c r="B2831" s="142" t="s">
        <v>24573</v>
      </c>
      <c r="C2831" s="142" t="s">
        <v>5</v>
      </c>
      <c r="D2831" s="301">
        <v>205.05</v>
      </c>
      <c r="E2831" s="249"/>
    </row>
    <row r="2832" spans="1:5" s="250" customFormat="1" ht="13.5">
      <c r="A2832" s="142">
        <v>93432</v>
      </c>
      <c r="B2832" s="142" t="s">
        <v>24574</v>
      </c>
      <c r="C2832" s="142" t="s">
        <v>5</v>
      </c>
      <c r="D2832" s="301">
        <v>2480.4</v>
      </c>
      <c r="E2832" s="249"/>
    </row>
    <row r="2833" spans="1:5" s="250" customFormat="1" ht="13.5">
      <c r="A2833" s="142">
        <v>95118</v>
      </c>
      <c r="B2833" s="142" t="s">
        <v>21499</v>
      </c>
      <c r="C2833" s="142" t="s">
        <v>5</v>
      </c>
      <c r="D2833" s="301">
        <v>75.17</v>
      </c>
      <c r="E2833" s="249"/>
    </row>
    <row r="2834" spans="1:5" s="250" customFormat="1" ht="13.5">
      <c r="A2834" s="142">
        <v>95119</v>
      </c>
      <c r="B2834" s="142" t="s">
        <v>21500</v>
      </c>
      <c r="C2834" s="142" t="s">
        <v>5</v>
      </c>
      <c r="D2834" s="301">
        <v>23.19</v>
      </c>
      <c r="E2834" s="249"/>
    </row>
    <row r="2835" spans="1:5" s="250" customFormat="1" ht="13.5">
      <c r="A2835" s="142">
        <v>5707</v>
      </c>
      <c r="B2835" s="142" t="s">
        <v>21145</v>
      </c>
      <c r="C2835" s="142" t="s">
        <v>5</v>
      </c>
      <c r="D2835" s="301">
        <v>82.25</v>
      </c>
      <c r="E2835" s="249"/>
    </row>
    <row r="2836" spans="1:5" s="250" customFormat="1" ht="13.5">
      <c r="A2836" s="142">
        <v>95120</v>
      </c>
      <c r="B2836" s="142" t="s">
        <v>21501</v>
      </c>
      <c r="C2836" s="142" t="s">
        <v>5</v>
      </c>
      <c r="D2836" s="301">
        <v>61.2</v>
      </c>
      <c r="E2836" s="249"/>
    </row>
    <row r="2837" spans="1:5" s="250" customFormat="1" ht="13.5">
      <c r="A2837" s="142">
        <v>103657</v>
      </c>
      <c r="B2837" s="142" t="s">
        <v>27430</v>
      </c>
      <c r="C2837" s="142" t="s">
        <v>5</v>
      </c>
      <c r="D2837" s="301">
        <v>0</v>
      </c>
      <c r="E2837" s="249"/>
    </row>
    <row r="2838" spans="1:5" s="250" customFormat="1" ht="13.5">
      <c r="A2838" s="142">
        <v>103658</v>
      </c>
      <c r="B2838" s="142" t="s">
        <v>27431</v>
      </c>
      <c r="C2838" s="142" t="s">
        <v>5</v>
      </c>
      <c r="D2838" s="301">
        <v>0</v>
      </c>
      <c r="E2838" s="249"/>
    </row>
    <row r="2839" spans="1:5" s="250" customFormat="1" ht="13.5">
      <c r="A2839" s="142">
        <v>103659</v>
      </c>
      <c r="B2839" s="142" t="s">
        <v>27432</v>
      </c>
      <c r="C2839" s="142" t="s">
        <v>5</v>
      </c>
      <c r="D2839" s="301">
        <v>0</v>
      </c>
      <c r="E2839" s="249"/>
    </row>
    <row r="2840" spans="1:5" s="250" customFormat="1" ht="13.5">
      <c r="A2840" s="142">
        <v>103660</v>
      </c>
      <c r="B2840" s="142" t="s">
        <v>24617</v>
      </c>
      <c r="C2840" s="142" t="s">
        <v>5</v>
      </c>
      <c r="D2840" s="301">
        <v>12.76</v>
      </c>
      <c r="E2840" s="249"/>
    </row>
    <row r="2841" spans="1:5" s="250" customFormat="1" ht="13.5">
      <c r="A2841" s="142">
        <v>89015</v>
      </c>
      <c r="B2841" s="142" t="s">
        <v>21256</v>
      </c>
      <c r="C2841" s="142" t="s">
        <v>5</v>
      </c>
      <c r="D2841" s="301">
        <v>3.93</v>
      </c>
      <c r="E2841" s="249"/>
    </row>
    <row r="2842" spans="1:5" s="250" customFormat="1" ht="13.5">
      <c r="A2842" s="142">
        <v>89016</v>
      </c>
      <c r="B2842" s="142" t="s">
        <v>21257</v>
      </c>
      <c r="C2842" s="142" t="s">
        <v>5</v>
      </c>
      <c r="D2842" s="301">
        <v>1.04</v>
      </c>
      <c r="E2842" s="249"/>
    </row>
    <row r="2843" spans="1:5" s="250" customFormat="1" ht="13.5">
      <c r="A2843" s="142">
        <v>53804</v>
      </c>
      <c r="B2843" s="142" t="s">
        <v>21194</v>
      </c>
      <c r="C2843" s="142" t="s">
        <v>5</v>
      </c>
      <c r="D2843" s="301">
        <v>4.92</v>
      </c>
      <c r="E2843" s="249"/>
    </row>
    <row r="2844" spans="1:5" s="250" customFormat="1" ht="13.5">
      <c r="A2844" s="142">
        <v>90582</v>
      </c>
      <c r="B2844" s="142" t="s">
        <v>21317</v>
      </c>
      <c r="C2844" s="142" t="s">
        <v>5</v>
      </c>
      <c r="D2844" s="301">
        <v>0.48</v>
      </c>
      <c r="E2844" s="249"/>
    </row>
    <row r="2845" spans="1:5" s="250" customFormat="1" ht="13.5">
      <c r="A2845" s="142">
        <v>90583</v>
      </c>
      <c r="B2845" s="142" t="s">
        <v>21318</v>
      </c>
      <c r="C2845" s="142" t="s">
        <v>5</v>
      </c>
      <c r="D2845" s="301">
        <v>0.11</v>
      </c>
      <c r="E2845" s="249"/>
    </row>
    <row r="2846" spans="1:5" s="250" customFormat="1" ht="13.5">
      <c r="A2846" s="142">
        <v>90584</v>
      </c>
      <c r="B2846" s="142" t="s">
        <v>21319</v>
      </c>
      <c r="C2846" s="142" t="s">
        <v>5</v>
      </c>
      <c r="D2846" s="301">
        <v>0.37</v>
      </c>
      <c r="E2846" s="249"/>
    </row>
    <row r="2847" spans="1:5" s="250" customFormat="1" ht="13.5">
      <c r="A2847" s="142">
        <v>90585</v>
      </c>
      <c r="B2847" s="142" t="s">
        <v>21320</v>
      </c>
      <c r="C2847" s="142" t="s">
        <v>5</v>
      </c>
      <c r="D2847" s="301">
        <v>0.49</v>
      </c>
      <c r="E2847" s="249"/>
    </row>
    <row r="2848" spans="1:5" s="250" customFormat="1" ht="13.5">
      <c r="A2848" s="142">
        <v>106380</v>
      </c>
      <c r="B2848" s="142" t="s">
        <v>27433</v>
      </c>
      <c r="C2848" s="142" t="s">
        <v>5</v>
      </c>
      <c r="D2848" s="301">
        <v>72.33</v>
      </c>
      <c r="E2848" s="249"/>
    </row>
    <row r="2849" spans="1:5" s="250" customFormat="1" ht="13.5">
      <c r="A2849" s="142">
        <v>106381</v>
      </c>
      <c r="B2849" s="142" t="s">
        <v>27434</v>
      </c>
      <c r="C2849" s="142" t="s">
        <v>5</v>
      </c>
      <c r="D2849" s="378">
        <v>25.49</v>
      </c>
      <c r="E2849" s="249"/>
    </row>
    <row r="2850" spans="1:5" s="250" customFormat="1" ht="13.5">
      <c r="A2850" s="142">
        <v>106382</v>
      </c>
      <c r="B2850" s="142" t="s">
        <v>27435</v>
      </c>
      <c r="C2850" s="142" t="s">
        <v>5</v>
      </c>
      <c r="D2850" s="378">
        <v>116.27</v>
      </c>
      <c r="E2850" s="249"/>
    </row>
    <row r="2851" spans="1:5" s="250" customFormat="1" ht="13.5">
      <c r="A2851" s="142">
        <v>106383</v>
      </c>
      <c r="B2851" s="142" t="s">
        <v>27436</v>
      </c>
      <c r="C2851" s="142" t="s">
        <v>5</v>
      </c>
      <c r="D2851" s="301">
        <v>107.41</v>
      </c>
      <c r="E2851" s="249"/>
    </row>
    <row r="2852" spans="1:5" s="250" customFormat="1" ht="13.5">
      <c r="A2852" s="142">
        <v>106376</v>
      </c>
      <c r="B2852" s="142" t="s">
        <v>27437</v>
      </c>
      <c r="C2852" s="142" t="s">
        <v>5</v>
      </c>
      <c r="D2852" s="378">
        <v>170.58</v>
      </c>
      <c r="E2852" s="249"/>
    </row>
    <row r="2853" spans="1:5" s="250" customFormat="1" ht="13.5">
      <c r="A2853" s="142">
        <v>106377</v>
      </c>
      <c r="B2853" s="142" t="s">
        <v>27438</v>
      </c>
      <c r="C2853" s="142" t="s">
        <v>5</v>
      </c>
      <c r="D2853" s="301">
        <v>60.13</v>
      </c>
      <c r="E2853" s="249"/>
    </row>
    <row r="2854" spans="1:5" s="250" customFormat="1" ht="13.5">
      <c r="A2854" s="142">
        <v>106378</v>
      </c>
      <c r="B2854" s="142" t="s">
        <v>27439</v>
      </c>
      <c r="C2854" s="142" t="s">
        <v>5</v>
      </c>
      <c r="D2854" s="301">
        <v>274.20999999999998</v>
      </c>
      <c r="E2854" s="249"/>
    </row>
    <row r="2855" spans="1:5" s="250" customFormat="1" ht="13.5">
      <c r="A2855" s="142">
        <v>106379</v>
      </c>
      <c r="B2855" s="142" t="s">
        <v>27440</v>
      </c>
      <c r="C2855" s="142" t="s">
        <v>5</v>
      </c>
      <c r="D2855" s="301">
        <v>130.84</v>
      </c>
      <c r="E2855" s="249"/>
    </row>
    <row r="2856" spans="1:5" s="250" customFormat="1" ht="13.5">
      <c r="A2856" s="142">
        <v>89240</v>
      </c>
      <c r="B2856" s="142" t="s">
        <v>21284</v>
      </c>
      <c r="C2856" s="142" t="s">
        <v>5</v>
      </c>
      <c r="D2856" s="378">
        <v>87.63</v>
      </c>
      <c r="E2856" s="249"/>
    </row>
    <row r="2857" spans="1:5" s="250" customFormat="1" ht="13.5">
      <c r="A2857" s="142">
        <v>89241</v>
      </c>
      <c r="B2857" s="142" t="s">
        <v>21285</v>
      </c>
      <c r="C2857" s="142" t="s">
        <v>5</v>
      </c>
      <c r="D2857" s="301">
        <v>30.89</v>
      </c>
      <c r="E2857" s="249"/>
    </row>
    <row r="2858" spans="1:5" s="250" customFormat="1" ht="13.5">
      <c r="A2858" s="142">
        <v>5710</v>
      </c>
      <c r="B2858" s="142" t="s">
        <v>21146</v>
      </c>
      <c r="C2858" s="142" t="s">
        <v>5</v>
      </c>
      <c r="D2858" s="301">
        <v>140.87</v>
      </c>
      <c r="E2858" s="249"/>
    </row>
    <row r="2859" spans="1:5" s="250" customFormat="1" ht="13.5">
      <c r="A2859" s="142">
        <v>5711</v>
      </c>
      <c r="B2859" s="142" t="s">
        <v>21147</v>
      </c>
      <c r="C2859" s="142" t="s">
        <v>5</v>
      </c>
      <c r="D2859" s="301">
        <v>102.52</v>
      </c>
      <c r="E2859" s="249"/>
    </row>
    <row r="2860" spans="1:5" s="250" customFormat="1" ht="13.5">
      <c r="A2860" s="142">
        <v>89253</v>
      </c>
      <c r="B2860" s="142" t="s">
        <v>21290</v>
      </c>
      <c r="C2860" s="142" t="s">
        <v>5</v>
      </c>
      <c r="D2860" s="301">
        <v>71.81</v>
      </c>
      <c r="E2860" s="249"/>
    </row>
    <row r="2861" spans="1:5" s="250" customFormat="1" ht="13.5">
      <c r="A2861" s="142">
        <v>89254</v>
      </c>
      <c r="B2861" s="142" t="s">
        <v>21291</v>
      </c>
      <c r="C2861" s="142" t="s">
        <v>5</v>
      </c>
      <c r="D2861" s="301">
        <v>25.31</v>
      </c>
      <c r="E2861" s="249"/>
    </row>
    <row r="2862" spans="1:5" s="250" customFormat="1" ht="13.5">
      <c r="A2862" s="142">
        <v>89255</v>
      </c>
      <c r="B2862" s="142" t="s">
        <v>21292</v>
      </c>
      <c r="C2862" s="142" t="s">
        <v>5</v>
      </c>
      <c r="D2862" s="301">
        <v>115.44</v>
      </c>
      <c r="E2862" s="249"/>
    </row>
    <row r="2863" spans="1:5" s="250" customFormat="1" ht="13.5">
      <c r="A2863" s="142">
        <v>89256</v>
      </c>
      <c r="B2863" s="142" t="s">
        <v>21293</v>
      </c>
      <c r="C2863" s="142" t="s">
        <v>5</v>
      </c>
      <c r="D2863" s="301">
        <v>97.63</v>
      </c>
      <c r="E2863" s="249"/>
    </row>
    <row r="2864" spans="1:5" s="250" customFormat="1" ht="13.5">
      <c r="A2864" s="142">
        <v>106384</v>
      </c>
      <c r="B2864" s="142" t="s">
        <v>27441</v>
      </c>
      <c r="C2864" s="142" t="s">
        <v>5</v>
      </c>
      <c r="D2864" s="301">
        <v>88.7</v>
      </c>
      <c r="E2864" s="249"/>
    </row>
    <row r="2865" spans="1:5" s="250" customFormat="1" ht="13.5">
      <c r="A2865" s="142">
        <v>106385</v>
      </c>
      <c r="B2865" s="142" t="s">
        <v>27442</v>
      </c>
      <c r="C2865" s="142" t="s">
        <v>5</v>
      </c>
      <c r="D2865" s="301">
        <v>27.36</v>
      </c>
      <c r="E2865" s="249"/>
    </row>
    <row r="2866" spans="1:5" s="250" customFormat="1" ht="13.5">
      <c r="A2866" s="142">
        <v>106386</v>
      </c>
      <c r="B2866" s="142" t="s">
        <v>27443</v>
      </c>
      <c r="C2866" s="142" t="s">
        <v>5</v>
      </c>
      <c r="D2866" s="301">
        <v>124.81</v>
      </c>
      <c r="E2866" s="249"/>
    </row>
    <row r="2867" spans="1:5" s="250" customFormat="1" ht="13.5">
      <c r="A2867" s="142">
        <v>106387</v>
      </c>
      <c r="B2867" s="142" t="s">
        <v>27444</v>
      </c>
      <c r="C2867" s="142" t="s">
        <v>5</v>
      </c>
      <c r="D2867" s="301">
        <v>102.52</v>
      </c>
      <c r="E2867" s="249"/>
    </row>
    <row r="2868" spans="1:5" s="250" customFormat="1" ht="13.5">
      <c r="A2868" s="142">
        <v>106489</v>
      </c>
      <c r="B2868" s="142" t="s">
        <v>27445</v>
      </c>
      <c r="C2868" s="142" t="s">
        <v>2</v>
      </c>
      <c r="D2868" s="301">
        <v>0</v>
      </c>
      <c r="E2868" s="249"/>
    </row>
    <row r="2869" spans="1:5" s="250" customFormat="1" ht="13.5">
      <c r="A2869" s="142">
        <v>106491</v>
      </c>
      <c r="B2869" s="142" t="s">
        <v>27446</v>
      </c>
      <c r="C2869" s="142" t="s">
        <v>2</v>
      </c>
      <c r="D2869" s="301">
        <v>0</v>
      </c>
      <c r="E2869" s="249"/>
    </row>
    <row r="2870" spans="1:5" s="250" customFormat="1" ht="13.5">
      <c r="A2870" s="142">
        <v>106493</v>
      </c>
      <c r="B2870" s="142" t="s">
        <v>27447</v>
      </c>
      <c r="C2870" s="142" t="s">
        <v>2</v>
      </c>
      <c r="D2870" s="301">
        <v>0</v>
      </c>
      <c r="E2870" s="249"/>
    </row>
    <row r="2871" spans="1:5" s="250" customFormat="1" ht="13.5">
      <c r="A2871" s="142">
        <v>106490</v>
      </c>
      <c r="B2871" s="142" t="s">
        <v>27448</v>
      </c>
      <c r="C2871" s="142" t="s">
        <v>2</v>
      </c>
      <c r="D2871" s="301">
        <v>0</v>
      </c>
      <c r="E2871" s="249"/>
    </row>
    <row r="2872" spans="1:5" s="250" customFormat="1" ht="13.5">
      <c r="A2872" s="142">
        <v>106492</v>
      </c>
      <c r="B2872" s="142" t="s">
        <v>27449</v>
      </c>
      <c r="C2872" s="142" t="s">
        <v>2</v>
      </c>
      <c r="D2872" s="301">
        <v>0</v>
      </c>
      <c r="E2872" s="249"/>
    </row>
    <row r="2873" spans="1:5" s="250" customFormat="1" ht="13.5">
      <c r="A2873" s="142">
        <v>106496</v>
      </c>
      <c r="B2873" s="142" t="s">
        <v>27450</v>
      </c>
      <c r="C2873" s="142" t="s">
        <v>2</v>
      </c>
      <c r="D2873" s="301">
        <v>0</v>
      </c>
      <c r="E2873" s="249"/>
    </row>
    <row r="2874" spans="1:5" s="250" customFormat="1" ht="13.5">
      <c r="A2874" s="142">
        <v>106497</v>
      </c>
      <c r="B2874" s="142" t="s">
        <v>27451</v>
      </c>
      <c r="C2874" s="142" t="s">
        <v>2</v>
      </c>
      <c r="D2874" s="301">
        <v>0</v>
      </c>
      <c r="E2874" s="249"/>
    </row>
    <row r="2875" spans="1:5" s="250" customFormat="1" ht="13.5">
      <c r="A2875" s="142">
        <v>106495</v>
      </c>
      <c r="B2875" s="142" t="s">
        <v>27452</v>
      </c>
      <c r="C2875" s="142" t="s">
        <v>2</v>
      </c>
      <c r="D2875" s="301">
        <v>0</v>
      </c>
      <c r="E2875" s="249"/>
    </row>
    <row r="2876" spans="1:5" s="250" customFormat="1" ht="13.5">
      <c r="A2876" s="142">
        <v>106498</v>
      </c>
      <c r="B2876" s="142" t="s">
        <v>27453</v>
      </c>
      <c r="C2876" s="142" t="s">
        <v>2</v>
      </c>
      <c r="D2876" s="301">
        <v>0</v>
      </c>
      <c r="E2876" s="249"/>
    </row>
    <row r="2877" spans="1:5" s="250" customFormat="1" ht="13.5">
      <c r="A2877" s="142">
        <v>106494</v>
      </c>
      <c r="B2877" s="142" t="s">
        <v>27454</v>
      </c>
      <c r="C2877" s="142" t="s">
        <v>2</v>
      </c>
      <c r="D2877" s="301">
        <v>0</v>
      </c>
      <c r="E2877" s="249"/>
    </row>
    <row r="2878" spans="1:5" s="250" customFormat="1" ht="13.5">
      <c r="A2878" s="142">
        <v>106485</v>
      </c>
      <c r="B2878" s="142" t="s">
        <v>27455</v>
      </c>
      <c r="C2878" s="142" t="s">
        <v>2</v>
      </c>
      <c r="D2878" s="301">
        <v>0</v>
      </c>
      <c r="E2878" s="249"/>
    </row>
    <row r="2879" spans="1:5" s="250" customFormat="1" ht="13.5">
      <c r="A2879" s="142">
        <v>106486</v>
      </c>
      <c r="B2879" s="142" t="s">
        <v>27456</v>
      </c>
      <c r="C2879" s="142" t="s">
        <v>2</v>
      </c>
      <c r="D2879" s="301">
        <v>0</v>
      </c>
      <c r="E2879" s="249"/>
    </row>
    <row r="2880" spans="1:5" s="250" customFormat="1" ht="13.5">
      <c r="A2880" s="142">
        <v>106487</v>
      </c>
      <c r="B2880" s="142" t="s">
        <v>27457</v>
      </c>
      <c r="C2880" s="142" t="s">
        <v>2</v>
      </c>
      <c r="D2880" s="301">
        <v>0</v>
      </c>
      <c r="E2880" s="249"/>
    </row>
    <row r="2881" spans="1:5" s="250" customFormat="1" ht="13.5">
      <c r="A2881" s="142">
        <v>106488</v>
      </c>
      <c r="B2881" s="142" t="s">
        <v>27458</v>
      </c>
      <c r="C2881" s="142" t="s">
        <v>2</v>
      </c>
      <c r="D2881" s="301">
        <v>0</v>
      </c>
      <c r="E2881" s="249"/>
    </row>
    <row r="2882" spans="1:5" s="250" customFormat="1" ht="13.5">
      <c r="A2882" s="142">
        <v>103797</v>
      </c>
      <c r="B2882" s="142" t="s">
        <v>24770</v>
      </c>
      <c r="C2882" s="142" t="s">
        <v>3</v>
      </c>
      <c r="D2882" s="301">
        <v>19.489999999999998</v>
      </c>
      <c r="E2882" s="249"/>
    </row>
    <row r="2883" spans="1:5" s="250" customFormat="1" ht="13.5">
      <c r="A2883" s="142">
        <v>103930</v>
      </c>
      <c r="B2883" s="142" t="s">
        <v>23871</v>
      </c>
      <c r="C2883" s="142" t="s">
        <v>7</v>
      </c>
      <c r="D2883" s="301">
        <v>872.06</v>
      </c>
      <c r="E2883" s="249"/>
    </row>
    <row r="2884" spans="1:5" s="250" customFormat="1" ht="13.5">
      <c r="A2884" s="142">
        <v>103931</v>
      </c>
      <c r="B2884" s="142" t="s">
        <v>23872</v>
      </c>
      <c r="C2884" s="142" t="s">
        <v>7</v>
      </c>
      <c r="D2884" s="301">
        <v>660.91</v>
      </c>
      <c r="E2884" s="249"/>
    </row>
    <row r="2885" spans="1:5" s="250" customFormat="1" ht="13.5">
      <c r="A2885" s="142">
        <v>103932</v>
      </c>
      <c r="B2885" s="142" t="s">
        <v>23873</v>
      </c>
      <c r="C2885" s="142" t="s">
        <v>7</v>
      </c>
      <c r="D2885" s="301">
        <v>629.99</v>
      </c>
      <c r="E2885" s="249"/>
    </row>
    <row r="2886" spans="1:5" s="250" customFormat="1" ht="13.5">
      <c r="A2886" s="142">
        <v>103929</v>
      </c>
      <c r="B2886" s="142" t="s">
        <v>23870</v>
      </c>
      <c r="C2886" s="142" t="s">
        <v>7</v>
      </c>
      <c r="D2886" s="301">
        <v>1353.61</v>
      </c>
      <c r="E2886" s="249"/>
    </row>
    <row r="2887" spans="1:5" s="250" customFormat="1" ht="13.5">
      <c r="A2887" s="142">
        <v>103928</v>
      </c>
      <c r="B2887" s="142" t="s">
        <v>23869</v>
      </c>
      <c r="C2887" s="142" t="s">
        <v>7</v>
      </c>
      <c r="D2887" s="301">
        <v>600.58000000000004</v>
      </c>
      <c r="E2887" s="249"/>
    </row>
    <row r="2888" spans="1:5" s="250" customFormat="1" ht="13.5">
      <c r="A2888" s="142">
        <v>103798</v>
      </c>
      <c r="B2888" s="142" t="s">
        <v>23865</v>
      </c>
      <c r="C2888" s="142" t="s">
        <v>7</v>
      </c>
      <c r="D2888" s="301">
        <v>783.95</v>
      </c>
      <c r="E2888" s="249"/>
    </row>
    <row r="2889" spans="1:5" s="250" customFormat="1" ht="13.5">
      <c r="A2889" s="142">
        <v>103801</v>
      </c>
      <c r="B2889" s="142" t="s">
        <v>23868</v>
      </c>
      <c r="C2889" s="142" t="s">
        <v>7</v>
      </c>
      <c r="D2889" s="301">
        <v>719.65</v>
      </c>
      <c r="E2889" s="249"/>
    </row>
    <row r="2890" spans="1:5" s="250" customFormat="1" ht="13.5">
      <c r="A2890" s="142">
        <v>103933</v>
      </c>
      <c r="B2890" s="142" t="s">
        <v>23874</v>
      </c>
      <c r="C2890" s="142" t="s">
        <v>7</v>
      </c>
      <c r="D2890" s="301">
        <v>1786.07</v>
      </c>
      <c r="E2890" s="249"/>
    </row>
    <row r="2891" spans="1:5" s="250" customFormat="1" ht="13.5">
      <c r="A2891" s="142">
        <v>103925</v>
      </c>
      <c r="B2891" s="142" t="s">
        <v>24771</v>
      </c>
      <c r="C2891" s="142" t="s">
        <v>7</v>
      </c>
      <c r="D2891" s="301">
        <v>2040.76</v>
      </c>
      <c r="E2891" s="249"/>
    </row>
    <row r="2892" spans="1:5" s="250" customFormat="1" ht="13.5">
      <c r="A2892" s="142">
        <v>103926</v>
      </c>
      <c r="B2892" s="142" t="s">
        <v>24772</v>
      </c>
      <c r="C2892" s="142" t="s">
        <v>7</v>
      </c>
      <c r="D2892" s="301">
        <v>1649.58</v>
      </c>
      <c r="E2892" s="249"/>
    </row>
    <row r="2893" spans="1:5" s="250" customFormat="1" ht="13.5">
      <c r="A2893" s="142">
        <v>103796</v>
      </c>
      <c r="B2893" s="142" t="s">
        <v>23864</v>
      </c>
      <c r="C2893" s="142" t="s">
        <v>4</v>
      </c>
      <c r="D2893" s="301">
        <v>63.39</v>
      </c>
      <c r="E2893" s="249"/>
    </row>
    <row r="2894" spans="1:5" s="250" customFormat="1" ht="13.5">
      <c r="A2894" s="142">
        <v>103795</v>
      </c>
      <c r="B2894" s="142" t="s">
        <v>23863</v>
      </c>
      <c r="C2894" s="142" t="s">
        <v>4</v>
      </c>
      <c r="D2894" s="301">
        <v>103.02</v>
      </c>
      <c r="E2894" s="249"/>
    </row>
    <row r="2895" spans="1:5" s="250" customFormat="1" ht="13.5">
      <c r="A2895" s="142">
        <v>103800</v>
      </c>
      <c r="B2895" s="142" t="s">
        <v>23867</v>
      </c>
      <c r="C2895" s="142" t="s">
        <v>7</v>
      </c>
      <c r="D2895" s="301">
        <v>600.58000000000004</v>
      </c>
      <c r="E2895" s="249"/>
    </row>
    <row r="2896" spans="1:5" s="250" customFormat="1" ht="13.5">
      <c r="A2896" s="142">
        <v>103799</v>
      </c>
      <c r="B2896" s="142" t="s">
        <v>23866</v>
      </c>
      <c r="C2896" s="142" t="s">
        <v>7</v>
      </c>
      <c r="D2896" s="301">
        <v>517.39</v>
      </c>
      <c r="E2896" s="249"/>
    </row>
    <row r="2897" spans="1:5" s="250" customFormat="1" ht="13.5">
      <c r="A2897" s="142">
        <v>104950</v>
      </c>
      <c r="B2897" s="142" t="s">
        <v>27459</v>
      </c>
      <c r="C2897" s="142" t="s">
        <v>7</v>
      </c>
      <c r="D2897" s="301">
        <v>0</v>
      </c>
      <c r="E2897" s="249"/>
    </row>
    <row r="2898" spans="1:5" s="250" customFormat="1" ht="13.5">
      <c r="A2898" s="142">
        <v>104948</v>
      </c>
      <c r="B2898" s="142" t="s">
        <v>25260</v>
      </c>
      <c r="C2898" s="142" t="s">
        <v>7</v>
      </c>
      <c r="D2898" s="301">
        <v>5.93</v>
      </c>
      <c r="E2898" s="249"/>
    </row>
    <row r="2899" spans="1:5" s="250" customFormat="1" ht="13.5">
      <c r="A2899" s="142">
        <v>104949</v>
      </c>
      <c r="B2899" s="142" t="s">
        <v>27460</v>
      </c>
      <c r="C2899" s="142" t="s">
        <v>7</v>
      </c>
      <c r="D2899" s="301">
        <v>10.96</v>
      </c>
      <c r="E2899" s="249"/>
    </row>
    <row r="2900" spans="1:5" s="250" customFormat="1" ht="13.5">
      <c r="A2900" s="142">
        <v>104947</v>
      </c>
      <c r="B2900" s="142" t="s">
        <v>25259</v>
      </c>
      <c r="C2900" s="142" t="s">
        <v>7</v>
      </c>
      <c r="D2900" s="301">
        <v>14.04</v>
      </c>
      <c r="E2900" s="249"/>
    </row>
    <row r="2901" spans="1:5" s="250" customFormat="1" ht="13.5">
      <c r="A2901" s="142">
        <v>106545</v>
      </c>
      <c r="B2901" s="142" t="s">
        <v>27461</v>
      </c>
      <c r="C2901" s="142" t="s">
        <v>1</v>
      </c>
      <c r="D2901" s="301">
        <v>11.67</v>
      </c>
      <c r="E2901" s="249"/>
    </row>
    <row r="2902" spans="1:5" s="250" customFormat="1" ht="13.5">
      <c r="A2902" s="142">
        <v>106543</v>
      </c>
      <c r="B2902" s="142" t="s">
        <v>27462</v>
      </c>
      <c r="C2902" s="142" t="s">
        <v>1</v>
      </c>
      <c r="D2902" s="301">
        <v>24</v>
      </c>
      <c r="E2902" s="249"/>
    </row>
    <row r="2903" spans="1:5" s="250" customFormat="1" ht="13.5">
      <c r="A2903" s="142">
        <v>106544</v>
      </c>
      <c r="B2903" s="142" t="s">
        <v>27463</v>
      </c>
      <c r="C2903" s="142" t="s">
        <v>1</v>
      </c>
      <c r="D2903" s="301">
        <v>41.18</v>
      </c>
      <c r="E2903" s="249"/>
    </row>
    <row r="2904" spans="1:5" s="250" customFormat="1" ht="13.5">
      <c r="A2904" s="142">
        <v>106546</v>
      </c>
      <c r="B2904" s="142" t="s">
        <v>27464</v>
      </c>
      <c r="C2904" s="142" t="s">
        <v>1</v>
      </c>
      <c r="D2904" s="301">
        <v>7.31</v>
      </c>
      <c r="E2904" s="249"/>
    </row>
    <row r="2905" spans="1:5" s="250" customFormat="1" ht="13.5">
      <c r="A2905" s="142">
        <v>106547</v>
      </c>
      <c r="B2905" s="142" t="s">
        <v>27465</v>
      </c>
      <c r="C2905" s="142" t="s">
        <v>2</v>
      </c>
      <c r="D2905" s="301">
        <v>8.41</v>
      </c>
      <c r="E2905" s="249"/>
    </row>
    <row r="2906" spans="1:5" s="250" customFormat="1" ht="13.5">
      <c r="A2906" s="142">
        <v>106542</v>
      </c>
      <c r="B2906" s="142" t="s">
        <v>27466</v>
      </c>
      <c r="C2906" s="142" t="s">
        <v>4</v>
      </c>
      <c r="D2906" s="301">
        <v>0</v>
      </c>
      <c r="E2906" s="249"/>
    </row>
    <row r="2907" spans="1:5" s="250" customFormat="1" ht="13.5">
      <c r="A2907" s="142">
        <v>106534</v>
      </c>
      <c r="B2907" s="142" t="s">
        <v>27467</v>
      </c>
      <c r="C2907" s="142" t="s">
        <v>4</v>
      </c>
      <c r="D2907" s="301">
        <v>0</v>
      </c>
      <c r="E2907" s="249"/>
    </row>
    <row r="2908" spans="1:5" s="250" customFormat="1" ht="13.5">
      <c r="A2908" s="142">
        <v>106535</v>
      </c>
      <c r="B2908" s="142" t="s">
        <v>27468</v>
      </c>
      <c r="C2908" s="142" t="s">
        <v>4</v>
      </c>
      <c r="D2908" s="301">
        <v>0</v>
      </c>
      <c r="E2908" s="249"/>
    </row>
    <row r="2909" spans="1:5" s="250" customFormat="1" ht="13.5">
      <c r="A2909" s="142">
        <v>106537</v>
      </c>
      <c r="B2909" s="142" t="s">
        <v>27469</v>
      </c>
      <c r="C2909" s="142" t="s">
        <v>4</v>
      </c>
      <c r="D2909" s="301">
        <v>0</v>
      </c>
      <c r="E2909" s="249"/>
    </row>
    <row r="2910" spans="1:5" s="250" customFormat="1" ht="13.5">
      <c r="A2910" s="142">
        <v>106536</v>
      </c>
      <c r="B2910" s="142" t="s">
        <v>27470</v>
      </c>
      <c r="C2910" s="142" t="s">
        <v>4</v>
      </c>
      <c r="D2910" s="301">
        <v>0</v>
      </c>
      <c r="E2910" s="249"/>
    </row>
    <row r="2911" spans="1:5" s="250" customFormat="1" ht="13.5">
      <c r="A2911" s="142">
        <v>106530</v>
      </c>
      <c r="B2911" s="142" t="s">
        <v>27471</v>
      </c>
      <c r="C2911" s="142" t="s">
        <v>4</v>
      </c>
      <c r="D2911" s="301">
        <v>0</v>
      </c>
      <c r="E2911" s="249"/>
    </row>
    <row r="2912" spans="1:5" s="250" customFormat="1" ht="13.5">
      <c r="A2912" s="142">
        <v>106531</v>
      </c>
      <c r="B2912" s="142" t="s">
        <v>27472</v>
      </c>
      <c r="C2912" s="142" t="s">
        <v>4</v>
      </c>
      <c r="D2912" s="301">
        <v>0</v>
      </c>
      <c r="E2912" s="249"/>
    </row>
    <row r="2913" spans="1:5" s="250" customFormat="1" ht="13.5">
      <c r="A2913" s="142">
        <v>106533</v>
      </c>
      <c r="B2913" s="142" t="s">
        <v>27473</v>
      </c>
      <c r="C2913" s="142" t="s">
        <v>4</v>
      </c>
      <c r="D2913" s="301">
        <v>0</v>
      </c>
      <c r="E2913" s="249"/>
    </row>
    <row r="2914" spans="1:5" s="250" customFormat="1" ht="13.5">
      <c r="A2914" s="142">
        <v>106532</v>
      </c>
      <c r="B2914" s="142" t="s">
        <v>27474</v>
      </c>
      <c r="C2914" s="142" t="s">
        <v>4</v>
      </c>
      <c r="D2914" s="301">
        <v>0</v>
      </c>
      <c r="E2914" s="249"/>
    </row>
    <row r="2915" spans="1:5" s="250" customFormat="1" ht="13.5">
      <c r="A2915" s="142">
        <v>106538</v>
      </c>
      <c r="B2915" s="142" t="s">
        <v>27475</v>
      </c>
      <c r="C2915" s="142" t="s">
        <v>4</v>
      </c>
      <c r="D2915" s="301">
        <v>0</v>
      </c>
      <c r="E2915" s="249"/>
    </row>
    <row r="2916" spans="1:5" s="250" customFormat="1" ht="13.5">
      <c r="A2916" s="142">
        <v>106539</v>
      </c>
      <c r="B2916" s="142" t="s">
        <v>27476</v>
      </c>
      <c r="C2916" s="142" t="s">
        <v>4</v>
      </c>
      <c r="D2916" s="301">
        <v>0</v>
      </c>
      <c r="E2916" s="249"/>
    </row>
    <row r="2917" spans="1:5" s="250" customFormat="1" ht="13.5">
      <c r="A2917" s="142">
        <v>106541</v>
      </c>
      <c r="B2917" s="142" t="s">
        <v>27477</v>
      </c>
      <c r="C2917" s="142" t="s">
        <v>4</v>
      </c>
      <c r="D2917" s="301">
        <v>0</v>
      </c>
      <c r="E2917" s="249"/>
    </row>
    <row r="2918" spans="1:5" s="250" customFormat="1" ht="13.5">
      <c r="A2918" s="142">
        <v>106540</v>
      </c>
      <c r="B2918" s="142" t="s">
        <v>27478</v>
      </c>
      <c r="C2918" s="142" t="s">
        <v>4</v>
      </c>
      <c r="D2918" s="301">
        <v>0</v>
      </c>
      <c r="E2918" s="249"/>
    </row>
    <row r="2919" spans="1:5" s="250" customFormat="1" ht="13.5">
      <c r="A2919" s="142">
        <v>104325</v>
      </c>
      <c r="B2919" s="142" t="s">
        <v>27479</v>
      </c>
      <c r="C2919" s="142" t="s">
        <v>2</v>
      </c>
      <c r="D2919" s="301">
        <v>0</v>
      </c>
      <c r="E2919" s="249"/>
    </row>
    <row r="2920" spans="1:5" s="250" customFormat="1" ht="13.5">
      <c r="A2920" s="142">
        <v>104318</v>
      </c>
      <c r="B2920" s="142" t="s">
        <v>23999</v>
      </c>
      <c r="C2920" s="142" t="s">
        <v>2</v>
      </c>
      <c r="D2920" s="301">
        <v>9.16</v>
      </c>
      <c r="E2920" s="249"/>
    </row>
    <row r="2921" spans="1:5" s="250" customFormat="1" ht="13.5">
      <c r="A2921" s="142">
        <v>89867</v>
      </c>
      <c r="B2921" s="142" t="s">
        <v>23980</v>
      </c>
      <c r="C2921" s="142" t="s">
        <v>2</v>
      </c>
      <c r="D2921" s="301">
        <v>10.25</v>
      </c>
      <c r="E2921" s="249"/>
    </row>
    <row r="2922" spans="1:5" s="250" customFormat="1" ht="13.5">
      <c r="A2922" s="142">
        <v>104320</v>
      </c>
      <c r="B2922" s="142" t="s">
        <v>24001</v>
      </c>
      <c r="C2922" s="142" t="s">
        <v>2</v>
      </c>
      <c r="D2922" s="301">
        <v>14.74</v>
      </c>
      <c r="E2922" s="249"/>
    </row>
    <row r="2923" spans="1:5" s="250" customFormat="1" ht="13.5">
      <c r="A2923" s="142">
        <v>104317</v>
      </c>
      <c r="B2923" s="142" t="s">
        <v>23998</v>
      </c>
      <c r="C2923" s="142" t="s">
        <v>2</v>
      </c>
      <c r="D2923" s="301">
        <v>8.43</v>
      </c>
      <c r="E2923" s="249"/>
    </row>
    <row r="2924" spans="1:5" s="250" customFormat="1" ht="13.5">
      <c r="A2924" s="142">
        <v>89866</v>
      </c>
      <c r="B2924" s="142" t="s">
        <v>23979</v>
      </c>
      <c r="C2924" s="142" t="s">
        <v>2</v>
      </c>
      <c r="D2924" s="301">
        <v>9.1999999999999993</v>
      </c>
      <c r="E2924" s="249"/>
    </row>
    <row r="2925" spans="1:5" s="250" customFormat="1" ht="13.5">
      <c r="A2925" s="142">
        <v>104319</v>
      </c>
      <c r="B2925" s="142" t="s">
        <v>24000</v>
      </c>
      <c r="C2925" s="142" t="s">
        <v>2</v>
      </c>
      <c r="D2925" s="301">
        <v>12.41</v>
      </c>
      <c r="E2925" s="249"/>
    </row>
    <row r="2926" spans="1:5" s="250" customFormat="1" ht="13.5">
      <c r="A2926" s="142">
        <v>104321</v>
      </c>
      <c r="B2926" s="142" t="s">
        <v>24002</v>
      </c>
      <c r="C2926" s="142" t="s">
        <v>2</v>
      </c>
      <c r="D2926" s="301">
        <v>6.43</v>
      </c>
      <c r="E2926" s="249"/>
    </row>
    <row r="2927" spans="1:5" s="250" customFormat="1" ht="13.5">
      <c r="A2927" s="142">
        <v>89868</v>
      </c>
      <c r="B2927" s="142" t="s">
        <v>23981</v>
      </c>
      <c r="C2927" s="142" t="s">
        <v>2</v>
      </c>
      <c r="D2927" s="301">
        <v>6.97</v>
      </c>
      <c r="E2927" s="249"/>
    </row>
    <row r="2928" spans="1:5" s="250" customFormat="1" ht="13.5">
      <c r="A2928" s="142">
        <v>104322</v>
      </c>
      <c r="B2928" s="142" t="s">
        <v>24003</v>
      </c>
      <c r="C2928" s="142" t="s">
        <v>2</v>
      </c>
      <c r="D2928" s="301">
        <v>9.31</v>
      </c>
      <c r="E2928" s="249"/>
    </row>
    <row r="2929" spans="1:5" s="250" customFormat="1" ht="13.5">
      <c r="A2929" s="142">
        <v>104323</v>
      </c>
      <c r="B2929" s="142" t="s">
        <v>24004</v>
      </c>
      <c r="C2929" s="142" t="s">
        <v>2</v>
      </c>
      <c r="D2929" s="301">
        <v>11.78</v>
      </c>
      <c r="E2929" s="249"/>
    </row>
    <row r="2930" spans="1:5" s="250" customFormat="1" ht="13.5">
      <c r="A2930" s="142">
        <v>89869</v>
      </c>
      <c r="B2930" s="142" t="s">
        <v>23982</v>
      </c>
      <c r="C2930" s="142" t="s">
        <v>2</v>
      </c>
      <c r="D2930" s="301">
        <v>12.8</v>
      </c>
      <c r="E2930" s="249"/>
    </row>
    <row r="2931" spans="1:5" s="250" customFormat="1" ht="13.5">
      <c r="A2931" s="142">
        <v>104324</v>
      </c>
      <c r="B2931" s="142" t="s">
        <v>24005</v>
      </c>
      <c r="C2931" s="142" t="s">
        <v>2</v>
      </c>
      <c r="D2931" s="301">
        <v>17.57</v>
      </c>
      <c r="E2931" s="249"/>
    </row>
    <row r="2932" spans="1:5" s="250" customFormat="1" ht="13.5">
      <c r="A2932" s="142">
        <v>104315</v>
      </c>
      <c r="B2932" s="142" t="s">
        <v>26075</v>
      </c>
      <c r="C2932" s="142" t="s">
        <v>1</v>
      </c>
      <c r="D2932" s="301">
        <v>20.79</v>
      </c>
      <c r="E2932" s="249"/>
    </row>
    <row r="2933" spans="1:5" s="250" customFormat="1" ht="13.5">
      <c r="A2933" s="142">
        <v>89865</v>
      </c>
      <c r="B2933" s="142" t="s">
        <v>26050</v>
      </c>
      <c r="C2933" s="142" t="s">
        <v>1</v>
      </c>
      <c r="D2933" s="301">
        <v>22.28</v>
      </c>
      <c r="E2933" s="249"/>
    </row>
    <row r="2934" spans="1:5" s="250" customFormat="1" ht="13.5">
      <c r="A2934" s="142">
        <v>104316</v>
      </c>
      <c r="B2934" s="142" t="s">
        <v>26076</v>
      </c>
      <c r="C2934" s="142" t="s">
        <v>1</v>
      </c>
      <c r="D2934" s="301">
        <v>30.28</v>
      </c>
      <c r="E2934" s="249"/>
    </row>
    <row r="2935" spans="1:5" s="250" customFormat="1" ht="13.5">
      <c r="A2935" s="142">
        <v>102724</v>
      </c>
      <c r="B2935" s="142" t="s">
        <v>21648</v>
      </c>
      <c r="C2935" s="142" t="s">
        <v>2</v>
      </c>
      <c r="D2935" s="301">
        <v>38.79</v>
      </c>
      <c r="E2935" s="249"/>
    </row>
    <row r="2936" spans="1:5" s="250" customFormat="1" ht="13.5">
      <c r="A2936" s="142">
        <v>102726</v>
      </c>
      <c r="B2936" s="142" t="s">
        <v>21650</v>
      </c>
      <c r="C2936" s="142" t="s">
        <v>2</v>
      </c>
      <c r="D2936" s="301">
        <v>35.25</v>
      </c>
      <c r="E2936" s="249"/>
    </row>
    <row r="2937" spans="1:5" s="250" customFormat="1" ht="13.5">
      <c r="A2937" s="142">
        <v>102725</v>
      </c>
      <c r="B2937" s="142" t="s">
        <v>21649</v>
      </c>
      <c r="C2937" s="142" t="s">
        <v>2</v>
      </c>
      <c r="D2937" s="301">
        <v>38</v>
      </c>
      <c r="E2937" s="249"/>
    </row>
    <row r="2938" spans="1:5" s="250" customFormat="1" ht="13.5">
      <c r="A2938" s="142">
        <v>102722</v>
      </c>
      <c r="B2938" s="142" t="s">
        <v>21647</v>
      </c>
      <c r="C2938" s="142" t="s">
        <v>1</v>
      </c>
      <c r="D2938" s="301">
        <v>62.89</v>
      </c>
      <c r="E2938" s="249"/>
    </row>
    <row r="2939" spans="1:5" s="250" customFormat="1" ht="13.5">
      <c r="A2939" s="142">
        <v>102721</v>
      </c>
      <c r="B2939" s="142" t="s">
        <v>27480</v>
      </c>
      <c r="C2939" s="142" t="s">
        <v>1</v>
      </c>
      <c r="D2939" s="301">
        <v>0</v>
      </c>
      <c r="E2939" s="249"/>
    </row>
    <row r="2940" spans="1:5" s="250" customFormat="1" ht="13.5">
      <c r="A2940" s="142">
        <v>102723</v>
      </c>
      <c r="B2940" s="142" t="s">
        <v>24634</v>
      </c>
      <c r="C2940" s="142" t="s">
        <v>1</v>
      </c>
      <c r="D2940" s="301">
        <v>143.33000000000001</v>
      </c>
      <c r="E2940" s="249"/>
    </row>
    <row r="2941" spans="1:5" s="250" customFormat="1" ht="13.5">
      <c r="A2941" s="142">
        <v>102690</v>
      </c>
      <c r="B2941" s="142" t="s">
        <v>21636</v>
      </c>
      <c r="C2941" s="142" t="s">
        <v>1</v>
      </c>
      <c r="D2941" s="301">
        <v>79.2</v>
      </c>
      <c r="E2941" s="249"/>
    </row>
    <row r="2942" spans="1:5" s="250" customFormat="1" ht="13.5">
      <c r="A2942" s="142">
        <v>102688</v>
      </c>
      <c r="B2942" s="142" t="s">
        <v>24627</v>
      </c>
      <c r="C2942" s="142" t="s">
        <v>1</v>
      </c>
      <c r="D2942" s="301">
        <v>44.86</v>
      </c>
      <c r="E2942" s="249"/>
    </row>
    <row r="2943" spans="1:5" s="250" customFormat="1" ht="13.5">
      <c r="A2943" s="142">
        <v>102689</v>
      </c>
      <c r="B2943" s="142" t="s">
        <v>24628</v>
      </c>
      <c r="C2943" s="142" t="s">
        <v>1</v>
      </c>
      <c r="D2943" s="301">
        <v>126.88</v>
      </c>
      <c r="E2943" s="249"/>
    </row>
    <row r="2944" spans="1:5" s="250" customFormat="1" ht="13.5">
      <c r="A2944" s="142">
        <v>102693</v>
      </c>
      <c r="B2944" s="142" t="s">
        <v>24629</v>
      </c>
      <c r="C2944" s="142" t="s">
        <v>1</v>
      </c>
      <c r="D2944" s="301">
        <v>161.22</v>
      </c>
      <c r="E2944" s="249"/>
    </row>
    <row r="2945" spans="1:5" s="250" customFormat="1" ht="13.5">
      <c r="A2945" s="142">
        <v>102694</v>
      </c>
      <c r="B2945" s="142" t="s">
        <v>24630</v>
      </c>
      <c r="C2945" s="142" t="s">
        <v>1</v>
      </c>
      <c r="D2945" s="301">
        <v>80.239999999999995</v>
      </c>
      <c r="E2945" s="249"/>
    </row>
    <row r="2946" spans="1:5" s="250" customFormat="1" ht="13.5">
      <c r="A2946" s="142">
        <v>102697</v>
      </c>
      <c r="B2946" s="142" t="s">
        <v>24632</v>
      </c>
      <c r="C2946" s="142" t="s">
        <v>1</v>
      </c>
      <c r="D2946" s="301">
        <v>139.66999999999999</v>
      </c>
      <c r="E2946" s="249"/>
    </row>
    <row r="2947" spans="1:5" s="250" customFormat="1" ht="13.5">
      <c r="A2947" s="142">
        <v>102696</v>
      </c>
      <c r="B2947" s="142" t="s">
        <v>24631</v>
      </c>
      <c r="C2947" s="142" t="s">
        <v>1</v>
      </c>
      <c r="D2947" s="301">
        <v>161.88</v>
      </c>
      <c r="E2947" s="249"/>
    </row>
    <row r="2948" spans="1:5" s="250" customFormat="1" ht="13.5">
      <c r="A2948" s="142">
        <v>102703</v>
      </c>
      <c r="B2948" s="142" t="s">
        <v>24633</v>
      </c>
      <c r="C2948" s="142" t="s">
        <v>1</v>
      </c>
      <c r="D2948" s="301">
        <v>221.31</v>
      </c>
      <c r="E2948" s="249"/>
    </row>
    <row r="2949" spans="1:5" s="250" customFormat="1" ht="13.5">
      <c r="A2949" s="142">
        <v>102678</v>
      </c>
      <c r="B2949" s="142" t="s">
        <v>21630</v>
      </c>
      <c r="C2949" s="142" t="s">
        <v>1</v>
      </c>
      <c r="D2949" s="301">
        <v>178.83</v>
      </c>
      <c r="E2949" s="249"/>
    </row>
    <row r="2950" spans="1:5" s="250" customFormat="1" ht="13.5">
      <c r="A2950" s="142">
        <v>102679</v>
      </c>
      <c r="B2950" s="142" t="s">
        <v>21631</v>
      </c>
      <c r="C2950" s="142" t="s">
        <v>1</v>
      </c>
      <c r="D2950" s="301">
        <v>198.24</v>
      </c>
      <c r="E2950" s="249"/>
    </row>
    <row r="2951" spans="1:5" s="250" customFormat="1" ht="13.5">
      <c r="A2951" s="142">
        <v>102673</v>
      </c>
      <c r="B2951" s="142" t="s">
        <v>21627</v>
      </c>
      <c r="C2951" s="142" t="s">
        <v>1</v>
      </c>
      <c r="D2951" s="301">
        <v>195.08</v>
      </c>
      <c r="E2951" s="249"/>
    </row>
    <row r="2952" spans="1:5" s="250" customFormat="1" ht="13.5">
      <c r="A2952" s="142">
        <v>102677</v>
      </c>
      <c r="B2952" s="142" t="s">
        <v>21629</v>
      </c>
      <c r="C2952" s="142" t="s">
        <v>1</v>
      </c>
      <c r="D2952" s="301">
        <v>178.37</v>
      </c>
      <c r="E2952" s="249"/>
    </row>
    <row r="2953" spans="1:5" s="250" customFormat="1" ht="13.5">
      <c r="A2953" s="142">
        <v>102683</v>
      </c>
      <c r="B2953" s="142" t="s">
        <v>21633</v>
      </c>
      <c r="C2953" s="142" t="s">
        <v>1</v>
      </c>
      <c r="D2953" s="301">
        <v>260.44</v>
      </c>
      <c r="E2953" s="249"/>
    </row>
    <row r="2954" spans="1:5" s="250" customFormat="1" ht="13.5">
      <c r="A2954" s="142">
        <v>102687</v>
      </c>
      <c r="B2954" s="142" t="s">
        <v>21635</v>
      </c>
      <c r="C2954" s="142" t="s">
        <v>1</v>
      </c>
      <c r="D2954" s="301">
        <v>274.91000000000003</v>
      </c>
      <c r="E2954" s="249"/>
    </row>
    <row r="2955" spans="1:5" s="250" customFormat="1" ht="13.5">
      <c r="A2955" s="142">
        <v>102670</v>
      </c>
      <c r="B2955" s="142" t="s">
        <v>21626</v>
      </c>
      <c r="C2955" s="142" t="s">
        <v>1</v>
      </c>
      <c r="D2955" s="301">
        <v>103.83</v>
      </c>
      <c r="E2955" s="249"/>
    </row>
    <row r="2956" spans="1:5" s="250" customFormat="1" ht="13.5">
      <c r="A2956" s="142">
        <v>102674</v>
      </c>
      <c r="B2956" s="142" t="s">
        <v>21628</v>
      </c>
      <c r="C2956" s="142" t="s">
        <v>1</v>
      </c>
      <c r="D2956" s="301">
        <v>112.63</v>
      </c>
      <c r="E2956" s="249"/>
    </row>
    <row r="2957" spans="1:5" s="250" customFormat="1" ht="13.5">
      <c r="A2957" s="142">
        <v>102680</v>
      </c>
      <c r="B2957" s="142" t="s">
        <v>21632</v>
      </c>
      <c r="C2957" s="142" t="s">
        <v>1</v>
      </c>
      <c r="D2957" s="301">
        <v>191.36</v>
      </c>
      <c r="E2957" s="249"/>
    </row>
    <row r="2958" spans="1:5" s="250" customFormat="1" ht="13.5">
      <c r="A2958" s="142">
        <v>102684</v>
      </c>
      <c r="B2958" s="142" t="s">
        <v>21634</v>
      </c>
      <c r="C2958" s="142" t="s">
        <v>1</v>
      </c>
      <c r="D2958" s="301">
        <v>210.75</v>
      </c>
      <c r="E2958" s="249"/>
    </row>
    <row r="2959" spans="1:5" s="250" customFormat="1" ht="13.5">
      <c r="A2959" s="142">
        <v>102672</v>
      </c>
      <c r="B2959" s="142" t="s">
        <v>23848</v>
      </c>
      <c r="C2959" s="142" t="s">
        <v>1</v>
      </c>
      <c r="D2959" s="301">
        <v>206.14</v>
      </c>
      <c r="E2959" s="249"/>
    </row>
    <row r="2960" spans="1:5" s="250" customFormat="1" ht="13.5">
      <c r="A2960" s="142">
        <v>102676</v>
      </c>
      <c r="B2960" s="142" t="s">
        <v>23849</v>
      </c>
      <c r="C2960" s="142" t="s">
        <v>1</v>
      </c>
      <c r="D2960" s="301">
        <v>202.43</v>
      </c>
      <c r="E2960" s="249"/>
    </row>
    <row r="2961" spans="1:5" s="250" customFormat="1" ht="13.5">
      <c r="A2961" s="142">
        <v>102681</v>
      </c>
      <c r="B2961" s="142" t="s">
        <v>23850</v>
      </c>
      <c r="C2961" s="142" t="s">
        <v>1</v>
      </c>
      <c r="D2961" s="301">
        <v>281.14999999999998</v>
      </c>
      <c r="E2961" s="249"/>
    </row>
    <row r="2962" spans="1:5" s="250" customFormat="1" ht="13.5">
      <c r="A2962" s="142">
        <v>102685</v>
      </c>
      <c r="B2962" s="142" t="s">
        <v>23851</v>
      </c>
      <c r="C2962" s="142" t="s">
        <v>1</v>
      </c>
      <c r="D2962" s="301">
        <v>300.55</v>
      </c>
      <c r="E2962" s="249"/>
    </row>
    <row r="2963" spans="1:5" s="250" customFormat="1" ht="13.5">
      <c r="A2963" s="142">
        <v>102664</v>
      </c>
      <c r="B2963" s="142" t="s">
        <v>21622</v>
      </c>
      <c r="C2963" s="142" t="s">
        <v>1</v>
      </c>
      <c r="D2963" s="301">
        <v>59.76</v>
      </c>
      <c r="E2963" s="249"/>
    </row>
    <row r="2964" spans="1:5" s="250" customFormat="1" ht="13.5">
      <c r="A2964" s="142">
        <v>102665</v>
      </c>
      <c r="B2964" s="142" t="s">
        <v>21623</v>
      </c>
      <c r="C2964" s="142" t="s">
        <v>1</v>
      </c>
      <c r="D2964" s="301">
        <v>35.590000000000003</v>
      </c>
      <c r="E2964" s="249"/>
    </row>
    <row r="2965" spans="1:5" s="250" customFormat="1" ht="13.5">
      <c r="A2965" s="142">
        <v>102663</v>
      </c>
      <c r="B2965" s="142" t="s">
        <v>21621</v>
      </c>
      <c r="C2965" s="142" t="s">
        <v>1</v>
      </c>
      <c r="D2965" s="301">
        <v>94.73</v>
      </c>
      <c r="E2965" s="249"/>
    </row>
    <row r="2966" spans="1:5" s="250" customFormat="1" ht="13.5">
      <c r="A2966" s="142">
        <v>102669</v>
      </c>
      <c r="B2966" s="142" t="s">
        <v>21625</v>
      </c>
      <c r="C2966" s="142" t="s">
        <v>1</v>
      </c>
      <c r="D2966" s="301">
        <v>127.49</v>
      </c>
      <c r="E2966" s="249"/>
    </row>
    <row r="2967" spans="1:5" s="250" customFormat="1" ht="13.5">
      <c r="A2967" s="142">
        <v>102661</v>
      </c>
      <c r="B2967" s="142" t="s">
        <v>21620</v>
      </c>
      <c r="C2967" s="142" t="s">
        <v>1</v>
      </c>
      <c r="D2967" s="301">
        <v>36.42</v>
      </c>
      <c r="E2967" s="249"/>
    </row>
    <row r="2968" spans="1:5" s="250" customFormat="1" ht="13.5">
      <c r="A2968" s="142">
        <v>102666</v>
      </c>
      <c r="B2968" s="142" t="s">
        <v>21624</v>
      </c>
      <c r="C2968" s="142" t="s">
        <v>1</v>
      </c>
      <c r="D2968" s="301">
        <v>70.760000000000005</v>
      </c>
      <c r="E2968" s="249"/>
    </row>
    <row r="2969" spans="1:5" s="250" customFormat="1" ht="13.5">
      <c r="A2969" s="142">
        <v>102662</v>
      </c>
      <c r="B2969" s="142" t="s">
        <v>23846</v>
      </c>
      <c r="C2969" s="142" t="s">
        <v>1</v>
      </c>
      <c r="D2969" s="301">
        <v>121.96</v>
      </c>
      <c r="E2969" s="249"/>
    </row>
    <row r="2970" spans="1:5" s="250" customFormat="1" ht="13.5">
      <c r="A2970" s="142">
        <v>102668</v>
      </c>
      <c r="B2970" s="142" t="s">
        <v>23847</v>
      </c>
      <c r="C2970" s="142" t="s">
        <v>1</v>
      </c>
      <c r="D2970" s="301">
        <v>156.30000000000001</v>
      </c>
      <c r="E2970" s="249"/>
    </row>
    <row r="2971" spans="1:5" s="250" customFormat="1" ht="13.5">
      <c r="A2971" s="142">
        <v>102718</v>
      </c>
      <c r="B2971" s="142" t="s">
        <v>21645</v>
      </c>
      <c r="C2971" s="142" t="s">
        <v>7</v>
      </c>
      <c r="D2971" s="301">
        <v>145.99</v>
      </c>
      <c r="E2971" s="249"/>
    </row>
    <row r="2972" spans="1:5" s="250" customFormat="1" ht="13.5">
      <c r="A2972" s="142">
        <v>102716</v>
      </c>
      <c r="B2972" s="142" t="s">
        <v>21643</v>
      </c>
      <c r="C2972" s="142" t="s">
        <v>7</v>
      </c>
      <c r="D2972" s="301">
        <v>130.47999999999999</v>
      </c>
      <c r="E2972" s="249"/>
    </row>
    <row r="2973" spans="1:5" s="250" customFormat="1" ht="13.5">
      <c r="A2973" s="142">
        <v>102719</v>
      </c>
      <c r="B2973" s="142" t="s">
        <v>21646</v>
      </c>
      <c r="C2973" s="142" t="s">
        <v>7</v>
      </c>
      <c r="D2973" s="301">
        <v>212.91</v>
      </c>
      <c r="E2973" s="249"/>
    </row>
    <row r="2974" spans="1:5" s="250" customFormat="1" ht="13.5">
      <c r="A2974" s="142">
        <v>102717</v>
      </c>
      <c r="B2974" s="142" t="s">
        <v>21644</v>
      </c>
      <c r="C2974" s="142" t="s">
        <v>7</v>
      </c>
      <c r="D2974" s="301">
        <v>197.4</v>
      </c>
      <c r="E2974" s="249"/>
    </row>
    <row r="2975" spans="1:5" s="250" customFormat="1" ht="13.5">
      <c r="A2975" s="142">
        <v>102720</v>
      </c>
      <c r="B2975" s="142" t="s">
        <v>27481</v>
      </c>
      <c r="C2975" s="142" t="s">
        <v>4</v>
      </c>
      <c r="D2975" s="301">
        <v>0</v>
      </c>
      <c r="E2975" s="249"/>
    </row>
    <row r="2976" spans="1:5" s="250" customFormat="1" ht="13.5">
      <c r="A2976" s="142">
        <v>102713</v>
      </c>
      <c r="B2976" s="142" t="s">
        <v>21641</v>
      </c>
      <c r="C2976" s="142" t="s">
        <v>4</v>
      </c>
      <c r="D2976" s="301">
        <v>12.98</v>
      </c>
      <c r="E2976" s="249"/>
    </row>
    <row r="2977" spans="1:5" s="250" customFormat="1" ht="13.5">
      <c r="A2977" s="142">
        <v>102715</v>
      </c>
      <c r="B2977" s="142" t="s">
        <v>21642</v>
      </c>
      <c r="C2977" s="142" t="s">
        <v>4</v>
      </c>
      <c r="D2977" s="301">
        <v>25.56</v>
      </c>
      <c r="E2977" s="249"/>
    </row>
    <row r="2978" spans="1:5" s="250" customFormat="1" ht="13.5">
      <c r="A2978" s="142">
        <v>103653</v>
      </c>
      <c r="B2978" s="142" t="s">
        <v>23066</v>
      </c>
      <c r="C2978" s="142" t="s">
        <v>4</v>
      </c>
      <c r="D2978" s="301">
        <v>30.51</v>
      </c>
      <c r="E2978" s="249"/>
    </row>
    <row r="2979" spans="1:5" s="250" customFormat="1" ht="13.5">
      <c r="A2979" s="142">
        <v>102712</v>
      </c>
      <c r="B2979" s="142" t="s">
        <v>21640</v>
      </c>
      <c r="C2979" s="142" t="s">
        <v>4</v>
      </c>
      <c r="D2979" s="301">
        <v>9.48</v>
      </c>
      <c r="E2979" s="249"/>
    </row>
    <row r="2980" spans="1:5" s="250" customFormat="1" ht="13.5">
      <c r="A2980" s="142">
        <v>102711</v>
      </c>
      <c r="B2980" s="142" t="s">
        <v>27482</v>
      </c>
      <c r="C2980" s="142" t="s">
        <v>2</v>
      </c>
      <c r="D2980" s="301">
        <v>110</v>
      </c>
      <c r="E2980" s="249"/>
    </row>
    <row r="2981" spans="1:5" s="250" customFormat="1" ht="13.5">
      <c r="A2981" s="142">
        <v>102710</v>
      </c>
      <c r="B2981" s="142" t="s">
        <v>21639</v>
      </c>
      <c r="C2981" s="142" t="s">
        <v>2</v>
      </c>
      <c r="D2981" s="301">
        <v>83.17</v>
      </c>
      <c r="E2981" s="249"/>
    </row>
    <row r="2982" spans="1:5" s="250" customFormat="1" ht="13.5">
      <c r="A2982" s="142">
        <v>102709</v>
      </c>
      <c r="B2982" s="142" t="s">
        <v>27483</v>
      </c>
      <c r="C2982" s="142" t="s">
        <v>2</v>
      </c>
      <c r="D2982" s="301">
        <v>0</v>
      </c>
      <c r="E2982" s="249"/>
    </row>
    <row r="2983" spans="1:5" s="250" customFormat="1" ht="13.5">
      <c r="A2983" s="142">
        <v>102708</v>
      </c>
      <c r="B2983" s="142" t="s">
        <v>27484</v>
      </c>
      <c r="C2983" s="142" t="s">
        <v>2</v>
      </c>
      <c r="D2983" s="301">
        <v>33.380000000000003</v>
      </c>
      <c r="E2983" s="249"/>
    </row>
    <row r="2984" spans="1:5" s="250" customFormat="1" ht="13.5">
      <c r="A2984" s="142">
        <v>102707</v>
      </c>
      <c r="B2984" s="142" t="s">
        <v>21638</v>
      </c>
      <c r="C2984" s="142" t="s">
        <v>1</v>
      </c>
      <c r="D2984" s="301">
        <v>74.42</v>
      </c>
      <c r="E2984" s="249"/>
    </row>
    <row r="2985" spans="1:5" s="250" customFormat="1" ht="13.5">
      <c r="A2985" s="142">
        <v>102704</v>
      </c>
      <c r="B2985" s="142" t="s">
        <v>21637</v>
      </c>
      <c r="C2985" s="142" t="s">
        <v>1</v>
      </c>
      <c r="D2985" s="301">
        <v>12.19</v>
      </c>
      <c r="E2985" s="249"/>
    </row>
    <row r="2986" spans="1:5" s="250" customFormat="1" ht="13.5">
      <c r="A2986" s="142">
        <v>102705</v>
      </c>
      <c r="B2986" s="142" t="s">
        <v>23852</v>
      </c>
      <c r="C2986" s="142" t="s">
        <v>1</v>
      </c>
      <c r="D2986" s="301">
        <v>92.63</v>
      </c>
      <c r="E2986" s="249"/>
    </row>
    <row r="2987" spans="1:5" s="250" customFormat="1" ht="13.5">
      <c r="A2987" s="142">
        <v>98333</v>
      </c>
      <c r="B2987" s="142" t="s">
        <v>27485</v>
      </c>
      <c r="C2987" s="142" t="s">
        <v>4</v>
      </c>
      <c r="D2987" s="301">
        <v>0</v>
      </c>
      <c r="E2987" s="249"/>
    </row>
    <row r="2988" spans="1:5" s="250" customFormat="1" ht="13.5">
      <c r="A2988" s="142">
        <v>98332</v>
      </c>
      <c r="B2988" s="142" t="s">
        <v>27486</v>
      </c>
      <c r="C2988" s="142" t="s">
        <v>4</v>
      </c>
      <c r="D2988" s="301">
        <v>0</v>
      </c>
      <c r="E2988" s="249"/>
    </row>
    <row r="2989" spans="1:5" s="250" customFormat="1" ht="13.5">
      <c r="A2989" s="142">
        <v>98331</v>
      </c>
      <c r="B2989" s="142" t="s">
        <v>27487</v>
      </c>
      <c r="C2989" s="142" t="s">
        <v>4</v>
      </c>
      <c r="D2989" s="301">
        <v>0</v>
      </c>
      <c r="E2989" s="249"/>
    </row>
    <row r="2990" spans="1:5" s="250" customFormat="1" ht="13.5">
      <c r="A2990" s="142">
        <v>98327</v>
      </c>
      <c r="B2990" s="142" t="s">
        <v>27488</v>
      </c>
      <c r="C2990" s="142" t="s">
        <v>4</v>
      </c>
      <c r="D2990" s="301">
        <v>0</v>
      </c>
      <c r="E2990" s="249"/>
    </row>
    <row r="2991" spans="1:5" s="250" customFormat="1" ht="13.5">
      <c r="A2991" s="142">
        <v>98326</v>
      </c>
      <c r="B2991" s="142" t="s">
        <v>27489</v>
      </c>
      <c r="C2991" s="142" t="s">
        <v>4</v>
      </c>
      <c r="D2991" s="301">
        <v>0</v>
      </c>
      <c r="E2991" s="249"/>
    </row>
    <row r="2992" spans="1:5" s="250" customFormat="1" ht="13.5">
      <c r="A2992" s="142">
        <v>98325</v>
      </c>
      <c r="B2992" s="142" t="s">
        <v>27490</v>
      </c>
      <c r="C2992" s="142" t="s">
        <v>4</v>
      </c>
      <c r="D2992" s="301">
        <v>0</v>
      </c>
      <c r="E2992" s="249"/>
    </row>
    <row r="2993" spans="1:5" s="250" customFormat="1" ht="13.5">
      <c r="A2993" s="142">
        <v>98370</v>
      </c>
      <c r="B2993" s="142" t="s">
        <v>27491</v>
      </c>
      <c r="C2993" s="142" t="s">
        <v>4</v>
      </c>
      <c r="D2993" s="301">
        <v>0</v>
      </c>
      <c r="E2993" s="249"/>
    </row>
    <row r="2994" spans="1:5" s="250" customFormat="1" ht="13.5">
      <c r="A2994" s="142">
        <v>98389</v>
      </c>
      <c r="B2994" s="142" t="s">
        <v>27492</v>
      </c>
      <c r="C2994" s="142" t="s">
        <v>2</v>
      </c>
      <c r="D2994" s="301">
        <v>0</v>
      </c>
      <c r="E2994" s="249"/>
    </row>
    <row r="2995" spans="1:5" s="250" customFormat="1" ht="13.5">
      <c r="A2995" s="142">
        <v>98390</v>
      </c>
      <c r="B2995" s="142" t="s">
        <v>27493</v>
      </c>
      <c r="C2995" s="142" t="s">
        <v>2</v>
      </c>
      <c r="D2995" s="301">
        <v>0</v>
      </c>
      <c r="E2995" s="249"/>
    </row>
    <row r="2996" spans="1:5" s="250" customFormat="1" ht="13.5">
      <c r="A2996" s="142">
        <v>98391</v>
      </c>
      <c r="B2996" s="142" t="s">
        <v>27494</v>
      </c>
      <c r="C2996" s="142" t="s">
        <v>2</v>
      </c>
      <c r="D2996" s="301">
        <v>0</v>
      </c>
      <c r="E2996" s="249"/>
    </row>
    <row r="2997" spans="1:5" s="250" customFormat="1" ht="13.5">
      <c r="A2997" s="142">
        <v>98392</v>
      </c>
      <c r="B2997" s="142" t="s">
        <v>27495</v>
      </c>
      <c r="C2997" s="142" t="s">
        <v>2</v>
      </c>
      <c r="D2997" s="301">
        <v>0</v>
      </c>
      <c r="E2997" s="249"/>
    </row>
    <row r="2998" spans="1:5" s="250" customFormat="1" ht="13.5">
      <c r="A2998" s="142">
        <v>98393</v>
      </c>
      <c r="B2998" s="142" t="s">
        <v>27496</v>
      </c>
      <c r="C2998" s="142" t="s">
        <v>2</v>
      </c>
      <c r="D2998" s="301">
        <v>0</v>
      </c>
      <c r="E2998" s="249"/>
    </row>
    <row r="2999" spans="1:5" s="250" customFormat="1" ht="13.5">
      <c r="A2999" s="142">
        <v>98394</v>
      </c>
      <c r="B2999" s="142" t="s">
        <v>27497</v>
      </c>
      <c r="C2999" s="142" t="s">
        <v>2</v>
      </c>
      <c r="D2999" s="301">
        <v>0</v>
      </c>
      <c r="E2999" s="249"/>
    </row>
    <row r="3000" spans="1:5" s="250" customFormat="1" ht="13.5">
      <c r="A3000" s="142">
        <v>98395</v>
      </c>
      <c r="B3000" s="142" t="s">
        <v>27498</v>
      </c>
      <c r="C3000" s="142" t="s">
        <v>2</v>
      </c>
      <c r="D3000" s="301">
        <v>0</v>
      </c>
      <c r="E3000" s="249"/>
    </row>
    <row r="3001" spans="1:5" s="250" customFormat="1" ht="13.5">
      <c r="A3001" s="142">
        <v>98396</v>
      </c>
      <c r="B3001" s="142" t="s">
        <v>27499</v>
      </c>
      <c r="C3001" s="142" t="s">
        <v>2</v>
      </c>
      <c r="D3001" s="301">
        <v>0</v>
      </c>
      <c r="E3001" s="249"/>
    </row>
    <row r="3002" spans="1:5" s="250" customFormat="1" ht="13.5">
      <c r="A3002" s="142">
        <v>98369</v>
      </c>
      <c r="B3002" s="142" t="s">
        <v>27500</v>
      </c>
      <c r="C3002" s="142" t="s">
        <v>4</v>
      </c>
      <c r="D3002" s="301">
        <v>0</v>
      </c>
      <c r="E3002" s="249"/>
    </row>
    <row r="3003" spans="1:5" s="250" customFormat="1" ht="13.5">
      <c r="A3003" s="142">
        <v>98360</v>
      </c>
      <c r="B3003" s="142" t="s">
        <v>27501</v>
      </c>
      <c r="C3003" s="142" t="s">
        <v>4</v>
      </c>
      <c r="D3003" s="301">
        <v>0</v>
      </c>
      <c r="E3003" s="249"/>
    </row>
    <row r="3004" spans="1:5" s="250" customFormat="1" ht="13.5">
      <c r="A3004" s="142">
        <v>98368</v>
      </c>
      <c r="B3004" s="142" t="s">
        <v>27502</v>
      </c>
      <c r="C3004" s="142" t="s">
        <v>4</v>
      </c>
      <c r="D3004" s="301">
        <v>0</v>
      </c>
      <c r="E3004" s="249"/>
    </row>
    <row r="3005" spans="1:5" s="250" customFormat="1" ht="13.5">
      <c r="A3005" s="142">
        <v>98359</v>
      </c>
      <c r="B3005" s="142" t="s">
        <v>27503</v>
      </c>
      <c r="C3005" s="142" t="s">
        <v>4</v>
      </c>
      <c r="D3005" s="301">
        <v>0</v>
      </c>
      <c r="E3005" s="249"/>
    </row>
    <row r="3006" spans="1:5" s="250" customFormat="1" ht="13.5">
      <c r="A3006" s="142">
        <v>98367</v>
      </c>
      <c r="B3006" s="142" t="s">
        <v>27504</v>
      </c>
      <c r="C3006" s="142" t="s">
        <v>4</v>
      </c>
      <c r="D3006" s="301">
        <v>0</v>
      </c>
      <c r="E3006" s="249"/>
    </row>
    <row r="3007" spans="1:5" s="250" customFormat="1" ht="13.5">
      <c r="A3007" s="142">
        <v>98358</v>
      </c>
      <c r="B3007" s="142" t="s">
        <v>27505</v>
      </c>
      <c r="C3007" s="142" t="s">
        <v>4</v>
      </c>
      <c r="D3007" s="301">
        <v>0</v>
      </c>
      <c r="E3007" s="249"/>
    </row>
    <row r="3008" spans="1:5" s="250" customFormat="1" ht="13.5">
      <c r="A3008" s="142">
        <v>98352</v>
      </c>
      <c r="B3008" s="142" t="s">
        <v>27506</v>
      </c>
      <c r="C3008" s="142" t="s">
        <v>4</v>
      </c>
      <c r="D3008" s="301">
        <v>0</v>
      </c>
      <c r="E3008" s="249"/>
    </row>
    <row r="3009" spans="1:5" s="250" customFormat="1" ht="13.5">
      <c r="A3009" s="142">
        <v>98343</v>
      </c>
      <c r="B3009" s="142" t="s">
        <v>27507</v>
      </c>
      <c r="C3009" s="142" t="s">
        <v>4</v>
      </c>
      <c r="D3009" s="301">
        <v>0</v>
      </c>
      <c r="E3009" s="249"/>
    </row>
    <row r="3010" spans="1:5" s="250" customFormat="1" ht="13.5">
      <c r="A3010" s="142">
        <v>98351</v>
      </c>
      <c r="B3010" s="142" t="s">
        <v>27508</v>
      </c>
      <c r="C3010" s="142" t="s">
        <v>4</v>
      </c>
      <c r="D3010" s="301">
        <v>0</v>
      </c>
      <c r="E3010" s="249"/>
    </row>
    <row r="3011" spans="1:5" s="250" customFormat="1" ht="13.5">
      <c r="A3011" s="142">
        <v>98342</v>
      </c>
      <c r="B3011" s="142" t="s">
        <v>27509</v>
      </c>
      <c r="C3011" s="142" t="s">
        <v>4</v>
      </c>
      <c r="D3011" s="301">
        <v>0</v>
      </c>
      <c r="E3011" s="249"/>
    </row>
    <row r="3012" spans="1:5" s="250" customFormat="1" ht="13.5">
      <c r="A3012" s="142">
        <v>98350</v>
      </c>
      <c r="B3012" s="142" t="s">
        <v>27510</v>
      </c>
      <c r="C3012" s="142" t="s">
        <v>4</v>
      </c>
      <c r="D3012" s="301">
        <v>0</v>
      </c>
      <c r="E3012" s="249"/>
    </row>
    <row r="3013" spans="1:5" s="250" customFormat="1" ht="13.5">
      <c r="A3013" s="142">
        <v>98341</v>
      </c>
      <c r="B3013" s="142" t="s">
        <v>27511</v>
      </c>
      <c r="C3013" s="142" t="s">
        <v>4</v>
      </c>
      <c r="D3013" s="301">
        <v>0</v>
      </c>
      <c r="E3013" s="249"/>
    </row>
    <row r="3014" spans="1:5" s="250" customFormat="1" ht="13.5">
      <c r="A3014" s="142">
        <v>98381</v>
      </c>
      <c r="B3014" s="142" t="s">
        <v>27512</v>
      </c>
      <c r="C3014" s="142" t="s">
        <v>1</v>
      </c>
      <c r="D3014" s="301">
        <v>0</v>
      </c>
      <c r="E3014" s="249"/>
    </row>
    <row r="3015" spans="1:5" s="250" customFormat="1" ht="13.5">
      <c r="A3015" s="142">
        <v>98382</v>
      </c>
      <c r="B3015" s="142" t="s">
        <v>27513</v>
      </c>
      <c r="C3015" s="142" t="s">
        <v>1</v>
      </c>
      <c r="D3015" s="301">
        <v>0</v>
      </c>
      <c r="E3015" s="249"/>
    </row>
    <row r="3016" spans="1:5" s="250" customFormat="1" ht="13.5">
      <c r="A3016" s="142">
        <v>98383</v>
      </c>
      <c r="B3016" s="142" t="s">
        <v>27514</v>
      </c>
      <c r="C3016" s="142" t="s">
        <v>1</v>
      </c>
      <c r="D3016" s="301">
        <v>0</v>
      </c>
      <c r="E3016" s="249"/>
    </row>
    <row r="3017" spans="1:5" s="250" customFormat="1" ht="13.5">
      <c r="A3017" s="142">
        <v>98384</v>
      </c>
      <c r="B3017" s="142" t="s">
        <v>27515</v>
      </c>
      <c r="C3017" s="142" t="s">
        <v>1</v>
      </c>
      <c r="D3017" s="301">
        <v>0</v>
      </c>
      <c r="E3017" s="249"/>
    </row>
    <row r="3018" spans="1:5" s="250" customFormat="1" ht="13.5">
      <c r="A3018" s="142">
        <v>98385</v>
      </c>
      <c r="B3018" s="142" t="s">
        <v>27516</v>
      </c>
      <c r="C3018" s="142" t="s">
        <v>1</v>
      </c>
      <c r="D3018" s="301">
        <v>0</v>
      </c>
      <c r="E3018" s="249"/>
    </row>
    <row r="3019" spans="1:5" s="250" customFormat="1" ht="13.5">
      <c r="A3019" s="142">
        <v>98386</v>
      </c>
      <c r="B3019" s="142" t="s">
        <v>27517</v>
      </c>
      <c r="C3019" s="142" t="s">
        <v>1</v>
      </c>
      <c r="D3019" s="301">
        <v>0</v>
      </c>
      <c r="E3019" s="249"/>
    </row>
    <row r="3020" spans="1:5" s="250" customFormat="1" ht="13.5">
      <c r="A3020" s="142">
        <v>98387</v>
      </c>
      <c r="B3020" s="142" t="s">
        <v>27518</v>
      </c>
      <c r="C3020" s="142" t="s">
        <v>1</v>
      </c>
      <c r="D3020" s="301">
        <v>0</v>
      </c>
      <c r="E3020" s="249"/>
    </row>
    <row r="3021" spans="1:5" s="250" customFormat="1" ht="13.5">
      <c r="A3021" s="142">
        <v>98388</v>
      </c>
      <c r="B3021" s="142" t="s">
        <v>27519</v>
      </c>
      <c r="C3021" s="142" t="s">
        <v>1</v>
      </c>
      <c r="D3021" s="301">
        <v>0</v>
      </c>
      <c r="E3021" s="249"/>
    </row>
    <row r="3022" spans="1:5" s="250" customFormat="1" ht="13.5">
      <c r="A3022" s="142">
        <v>98346</v>
      </c>
      <c r="B3022" s="142" t="s">
        <v>27520</v>
      </c>
      <c r="C3022" s="142" t="s">
        <v>4</v>
      </c>
      <c r="D3022" s="301">
        <v>0</v>
      </c>
      <c r="E3022" s="249"/>
    </row>
    <row r="3023" spans="1:5" s="250" customFormat="1" ht="13.5">
      <c r="A3023" s="142">
        <v>98363</v>
      </c>
      <c r="B3023" s="142" t="s">
        <v>27521</v>
      </c>
      <c r="C3023" s="142" t="s">
        <v>4</v>
      </c>
      <c r="D3023" s="301">
        <v>0</v>
      </c>
      <c r="E3023" s="249"/>
    </row>
    <row r="3024" spans="1:5" s="250" customFormat="1" ht="13.5">
      <c r="A3024" s="142">
        <v>98354</v>
      </c>
      <c r="B3024" s="142" t="s">
        <v>27522</v>
      </c>
      <c r="C3024" s="142" t="s">
        <v>4</v>
      </c>
      <c r="D3024" s="301">
        <v>0</v>
      </c>
      <c r="E3024" s="249"/>
    </row>
    <row r="3025" spans="1:5" s="250" customFormat="1" ht="13.5">
      <c r="A3025" s="142">
        <v>98337</v>
      </c>
      <c r="B3025" s="142" t="s">
        <v>27523</v>
      </c>
      <c r="C3025" s="142" t="s">
        <v>4</v>
      </c>
      <c r="D3025" s="301">
        <v>0</v>
      </c>
      <c r="E3025" s="249"/>
    </row>
    <row r="3026" spans="1:5" s="250" customFormat="1" ht="13.5">
      <c r="A3026" s="142">
        <v>98345</v>
      </c>
      <c r="B3026" s="142" t="s">
        <v>27524</v>
      </c>
      <c r="C3026" s="142" t="s">
        <v>4</v>
      </c>
      <c r="D3026" s="301">
        <v>0</v>
      </c>
      <c r="E3026" s="249"/>
    </row>
    <row r="3027" spans="1:5" s="250" customFormat="1" ht="13.5">
      <c r="A3027" s="142">
        <v>98362</v>
      </c>
      <c r="B3027" s="142" t="s">
        <v>27525</v>
      </c>
      <c r="C3027" s="142" t="s">
        <v>4</v>
      </c>
      <c r="D3027" s="301">
        <v>0</v>
      </c>
      <c r="E3027" s="249"/>
    </row>
    <row r="3028" spans="1:5" s="250" customFormat="1" ht="13.5">
      <c r="A3028" s="142">
        <v>98403</v>
      </c>
      <c r="B3028" s="142" t="s">
        <v>27526</v>
      </c>
      <c r="C3028" s="142" t="s">
        <v>4</v>
      </c>
      <c r="D3028" s="301">
        <v>0</v>
      </c>
      <c r="E3028" s="249"/>
    </row>
    <row r="3029" spans="1:5" s="250" customFormat="1" ht="13.5">
      <c r="A3029" s="142">
        <v>98335</v>
      </c>
      <c r="B3029" s="142" t="s">
        <v>27527</v>
      </c>
      <c r="C3029" s="142" t="s">
        <v>4</v>
      </c>
      <c r="D3029" s="301">
        <v>0</v>
      </c>
      <c r="E3029" s="249"/>
    </row>
    <row r="3030" spans="1:5" s="250" customFormat="1" ht="13.5">
      <c r="A3030" s="142">
        <v>98344</v>
      </c>
      <c r="B3030" s="142" t="s">
        <v>27528</v>
      </c>
      <c r="C3030" s="142" t="s">
        <v>4</v>
      </c>
      <c r="D3030" s="301">
        <v>0</v>
      </c>
      <c r="E3030" s="249"/>
    </row>
    <row r="3031" spans="1:5" s="250" customFormat="1" ht="13.5">
      <c r="A3031" s="142">
        <v>98361</v>
      </c>
      <c r="B3031" s="142" t="s">
        <v>27529</v>
      </c>
      <c r="C3031" s="142" t="s">
        <v>4</v>
      </c>
      <c r="D3031" s="301">
        <v>0</v>
      </c>
      <c r="E3031" s="249"/>
    </row>
    <row r="3032" spans="1:5" s="250" customFormat="1" ht="13.5">
      <c r="A3032" s="142">
        <v>98353</v>
      </c>
      <c r="B3032" s="142" t="s">
        <v>27530</v>
      </c>
      <c r="C3032" s="142" t="s">
        <v>4</v>
      </c>
      <c r="D3032" s="301">
        <v>0</v>
      </c>
      <c r="E3032" s="249"/>
    </row>
    <row r="3033" spans="1:5" s="250" customFormat="1" ht="13.5">
      <c r="A3033" s="142">
        <v>98334</v>
      </c>
      <c r="B3033" s="142" t="s">
        <v>27531</v>
      </c>
      <c r="C3033" s="142" t="s">
        <v>4</v>
      </c>
      <c r="D3033" s="301">
        <v>0</v>
      </c>
      <c r="E3033" s="249"/>
    </row>
    <row r="3034" spans="1:5" s="250" customFormat="1" ht="13.5">
      <c r="A3034" s="142">
        <v>98371</v>
      </c>
      <c r="B3034" s="142" t="s">
        <v>27532</v>
      </c>
      <c r="C3034" s="142" t="s">
        <v>4</v>
      </c>
      <c r="D3034" s="301">
        <v>0</v>
      </c>
      <c r="E3034" s="249"/>
    </row>
    <row r="3035" spans="1:5" s="250" customFormat="1" ht="13.5">
      <c r="A3035" s="142">
        <v>98397</v>
      </c>
      <c r="B3035" s="142" t="s">
        <v>25047</v>
      </c>
      <c r="C3035" s="142" t="s">
        <v>4</v>
      </c>
      <c r="D3035" s="301">
        <v>16.2</v>
      </c>
      <c r="E3035" s="249"/>
    </row>
    <row r="3036" spans="1:5" s="250" customFormat="1" ht="13.5">
      <c r="A3036" s="142">
        <v>97280</v>
      </c>
      <c r="B3036" s="142" t="s">
        <v>27533</v>
      </c>
      <c r="C3036" s="142" t="s">
        <v>2</v>
      </c>
      <c r="D3036" s="301">
        <v>0</v>
      </c>
      <c r="E3036" s="249"/>
    </row>
    <row r="3037" spans="1:5" s="250" customFormat="1" ht="13.5">
      <c r="A3037" s="142">
        <v>97275</v>
      </c>
      <c r="B3037" s="142" t="s">
        <v>27534</v>
      </c>
      <c r="C3037" s="142" t="s">
        <v>2</v>
      </c>
      <c r="D3037" s="301">
        <v>0</v>
      </c>
      <c r="E3037" s="249"/>
    </row>
    <row r="3038" spans="1:5" s="250" customFormat="1" ht="13.5">
      <c r="A3038" s="142">
        <v>97279</v>
      </c>
      <c r="B3038" s="142" t="s">
        <v>27535</v>
      </c>
      <c r="C3038" s="142" t="s">
        <v>2</v>
      </c>
      <c r="D3038" s="301">
        <v>0</v>
      </c>
      <c r="E3038" s="249"/>
    </row>
    <row r="3039" spans="1:5" s="250" customFormat="1" ht="13.5">
      <c r="A3039" s="142">
        <v>97285</v>
      </c>
      <c r="B3039" s="142" t="s">
        <v>27536</v>
      </c>
      <c r="C3039" s="142" t="s">
        <v>2</v>
      </c>
      <c r="D3039" s="301">
        <v>0</v>
      </c>
      <c r="E3039" s="249"/>
    </row>
    <row r="3040" spans="1:5" s="250" customFormat="1" ht="13.5">
      <c r="A3040" s="142">
        <v>97286</v>
      </c>
      <c r="B3040" s="142" t="s">
        <v>27537</v>
      </c>
      <c r="C3040" s="142" t="s">
        <v>2</v>
      </c>
      <c r="D3040" s="301">
        <v>0</v>
      </c>
      <c r="E3040" s="249"/>
    </row>
    <row r="3041" spans="1:5" s="250" customFormat="1" ht="13.5">
      <c r="A3041" s="142">
        <v>97291</v>
      </c>
      <c r="B3041" s="142" t="s">
        <v>27538</v>
      </c>
      <c r="C3041" s="142" t="s">
        <v>2</v>
      </c>
      <c r="D3041" s="301">
        <v>0</v>
      </c>
      <c r="E3041" s="249"/>
    </row>
    <row r="3042" spans="1:5" s="250" customFormat="1" ht="13.5">
      <c r="A3042" s="142">
        <v>97292</v>
      </c>
      <c r="B3042" s="142" t="s">
        <v>27539</v>
      </c>
      <c r="C3042" s="142" t="s">
        <v>2</v>
      </c>
      <c r="D3042" s="301">
        <v>0</v>
      </c>
      <c r="E3042" s="249"/>
    </row>
    <row r="3043" spans="1:5" s="250" customFormat="1" ht="13.5">
      <c r="A3043" s="142">
        <v>97297</v>
      </c>
      <c r="B3043" s="142" t="s">
        <v>27540</v>
      </c>
      <c r="C3043" s="142" t="s">
        <v>2</v>
      </c>
      <c r="D3043" s="301">
        <v>0</v>
      </c>
      <c r="E3043" s="249"/>
    </row>
    <row r="3044" spans="1:5" s="250" customFormat="1" ht="13.5">
      <c r="A3044" s="142">
        <v>97298</v>
      </c>
      <c r="B3044" s="142" t="s">
        <v>27541</v>
      </c>
      <c r="C3044" s="142" t="s">
        <v>2</v>
      </c>
      <c r="D3044" s="301">
        <v>0</v>
      </c>
      <c r="E3044" s="249"/>
    </row>
    <row r="3045" spans="1:5" s="250" customFormat="1" ht="13.5">
      <c r="A3045" s="142">
        <v>97303</v>
      </c>
      <c r="B3045" s="142" t="s">
        <v>27542</v>
      </c>
      <c r="C3045" s="142" t="s">
        <v>2</v>
      </c>
      <c r="D3045" s="301">
        <v>0</v>
      </c>
      <c r="E3045" s="249"/>
    </row>
    <row r="3046" spans="1:5" s="250" customFormat="1" ht="13.5">
      <c r="A3046" s="142">
        <v>97304</v>
      </c>
      <c r="B3046" s="142" t="s">
        <v>27543</v>
      </c>
      <c r="C3046" s="142" t="s">
        <v>2</v>
      </c>
      <c r="D3046" s="301">
        <v>0</v>
      </c>
      <c r="E3046" s="249"/>
    </row>
    <row r="3047" spans="1:5" s="250" customFormat="1" ht="13.5">
      <c r="A3047" s="142">
        <v>97309</v>
      </c>
      <c r="B3047" s="142" t="s">
        <v>27544</v>
      </c>
      <c r="C3047" s="142" t="s">
        <v>2</v>
      </c>
      <c r="D3047" s="301">
        <v>0</v>
      </c>
      <c r="E3047" s="249"/>
    </row>
    <row r="3048" spans="1:5" s="250" customFormat="1" ht="13.5">
      <c r="A3048" s="142">
        <v>97310</v>
      </c>
      <c r="B3048" s="142" t="s">
        <v>27545</v>
      </c>
      <c r="C3048" s="142" t="s">
        <v>2</v>
      </c>
      <c r="D3048" s="301">
        <v>0</v>
      </c>
      <c r="E3048" s="249"/>
    </row>
    <row r="3049" spans="1:5" s="250" customFormat="1" ht="13.5">
      <c r="A3049" s="142">
        <v>97282</v>
      </c>
      <c r="B3049" s="142" t="s">
        <v>27546</v>
      </c>
      <c r="C3049" s="142" t="s">
        <v>2</v>
      </c>
      <c r="D3049" s="301">
        <v>0</v>
      </c>
      <c r="E3049" s="249"/>
    </row>
    <row r="3050" spans="1:5" s="250" customFormat="1" ht="13.5">
      <c r="A3050" s="142">
        <v>97276</v>
      </c>
      <c r="B3050" s="142" t="s">
        <v>27547</v>
      </c>
      <c r="C3050" s="142" t="s">
        <v>2</v>
      </c>
      <c r="D3050" s="301">
        <v>0</v>
      </c>
      <c r="E3050" s="249"/>
    </row>
    <row r="3051" spans="1:5" s="250" customFormat="1" ht="13.5">
      <c r="A3051" s="142">
        <v>97281</v>
      </c>
      <c r="B3051" s="142" t="s">
        <v>27548</v>
      </c>
      <c r="C3051" s="142" t="s">
        <v>2</v>
      </c>
      <c r="D3051" s="301">
        <v>0</v>
      </c>
      <c r="E3051" s="249"/>
    </row>
    <row r="3052" spans="1:5" s="250" customFormat="1" ht="13.5">
      <c r="A3052" s="142">
        <v>97287</v>
      </c>
      <c r="B3052" s="142" t="s">
        <v>27549</v>
      </c>
      <c r="C3052" s="142" t="s">
        <v>2</v>
      </c>
      <c r="D3052" s="301">
        <v>0</v>
      </c>
      <c r="E3052" s="249"/>
    </row>
    <row r="3053" spans="1:5" s="250" customFormat="1" ht="13.5">
      <c r="A3053" s="142">
        <v>97288</v>
      </c>
      <c r="B3053" s="142" t="s">
        <v>27550</v>
      </c>
      <c r="C3053" s="142" t="s">
        <v>2</v>
      </c>
      <c r="D3053" s="301">
        <v>0</v>
      </c>
      <c r="E3053" s="249"/>
    </row>
    <row r="3054" spans="1:5" s="250" customFormat="1" ht="13.5">
      <c r="A3054" s="142">
        <v>97293</v>
      </c>
      <c r="B3054" s="142" t="s">
        <v>27551</v>
      </c>
      <c r="C3054" s="142" t="s">
        <v>2</v>
      </c>
      <c r="D3054" s="301">
        <v>0</v>
      </c>
      <c r="E3054" s="249"/>
    </row>
    <row r="3055" spans="1:5" s="250" customFormat="1" ht="13.5">
      <c r="A3055" s="142">
        <v>97294</v>
      </c>
      <c r="B3055" s="142" t="s">
        <v>27552</v>
      </c>
      <c r="C3055" s="142" t="s">
        <v>2</v>
      </c>
      <c r="D3055" s="301">
        <v>0</v>
      </c>
      <c r="E3055" s="249"/>
    </row>
    <row r="3056" spans="1:5" s="250" customFormat="1" ht="13.5">
      <c r="A3056" s="142">
        <v>97299</v>
      </c>
      <c r="B3056" s="142" t="s">
        <v>27553</v>
      </c>
      <c r="C3056" s="142" t="s">
        <v>2</v>
      </c>
      <c r="D3056" s="301">
        <v>0</v>
      </c>
      <c r="E3056" s="249"/>
    </row>
    <row r="3057" spans="1:5" s="250" customFormat="1" ht="13.5">
      <c r="A3057" s="142">
        <v>97300</v>
      </c>
      <c r="B3057" s="142" t="s">
        <v>27554</v>
      </c>
      <c r="C3057" s="142" t="s">
        <v>2</v>
      </c>
      <c r="D3057" s="301">
        <v>0</v>
      </c>
      <c r="E3057" s="249"/>
    </row>
    <row r="3058" spans="1:5" s="250" customFormat="1" ht="13.5">
      <c r="A3058" s="142">
        <v>97305</v>
      </c>
      <c r="B3058" s="142" t="s">
        <v>27555</v>
      </c>
      <c r="C3058" s="142" t="s">
        <v>2</v>
      </c>
      <c r="D3058" s="301">
        <v>0</v>
      </c>
      <c r="E3058" s="249"/>
    </row>
    <row r="3059" spans="1:5" s="250" customFormat="1" ht="13.5">
      <c r="A3059" s="142">
        <v>97306</v>
      </c>
      <c r="B3059" s="142" t="s">
        <v>27556</v>
      </c>
      <c r="C3059" s="142" t="s">
        <v>2</v>
      </c>
      <c r="D3059" s="301">
        <v>0</v>
      </c>
      <c r="E3059" s="249"/>
    </row>
    <row r="3060" spans="1:5" s="250" customFormat="1" ht="13.5">
      <c r="A3060" s="142">
        <v>97311</v>
      </c>
      <c r="B3060" s="142" t="s">
        <v>27557</v>
      </c>
      <c r="C3060" s="142" t="s">
        <v>2</v>
      </c>
      <c r="D3060" s="301">
        <v>0</v>
      </c>
      <c r="E3060" s="249"/>
    </row>
    <row r="3061" spans="1:5" s="250" customFormat="1" ht="13.5">
      <c r="A3061" s="142">
        <v>97312</v>
      </c>
      <c r="B3061" s="142" t="s">
        <v>27558</v>
      </c>
      <c r="C3061" s="142" t="s">
        <v>2</v>
      </c>
      <c r="D3061" s="301">
        <v>0</v>
      </c>
      <c r="E3061" s="249"/>
    </row>
    <row r="3062" spans="1:5" s="250" customFormat="1" ht="13.5">
      <c r="A3062" s="142">
        <v>97278</v>
      </c>
      <c r="B3062" s="142" t="s">
        <v>27559</v>
      </c>
      <c r="C3062" s="142" t="s">
        <v>2</v>
      </c>
      <c r="D3062" s="301">
        <v>0</v>
      </c>
      <c r="E3062" s="249"/>
    </row>
    <row r="3063" spans="1:5" s="250" customFormat="1" ht="13.5">
      <c r="A3063" s="142">
        <v>97274</v>
      </c>
      <c r="B3063" s="142" t="s">
        <v>27560</v>
      </c>
      <c r="C3063" s="142" t="s">
        <v>2</v>
      </c>
      <c r="D3063" s="301">
        <v>0</v>
      </c>
      <c r="E3063" s="249"/>
    </row>
    <row r="3064" spans="1:5" s="250" customFormat="1" ht="13.5">
      <c r="A3064" s="142">
        <v>97283</v>
      </c>
      <c r="B3064" s="142" t="s">
        <v>27561</v>
      </c>
      <c r="C3064" s="142" t="s">
        <v>2</v>
      </c>
      <c r="D3064" s="301">
        <v>0</v>
      </c>
      <c r="E3064" s="249"/>
    </row>
    <row r="3065" spans="1:5" s="250" customFormat="1" ht="13.5">
      <c r="A3065" s="142">
        <v>97284</v>
      </c>
      <c r="B3065" s="142" t="s">
        <v>27562</v>
      </c>
      <c r="C3065" s="142" t="s">
        <v>2</v>
      </c>
      <c r="D3065" s="301">
        <v>0</v>
      </c>
      <c r="E3065" s="249"/>
    </row>
    <row r="3066" spans="1:5" s="250" customFormat="1" ht="13.5">
      <c r="A3066" s="142">
        <v>97289</v>
      </c>
      <c r="B3066" s="142" t="s">
        <v>27563</v>
      </c>
      <c r="C3066" s="142" t="s">
        <v>2</v>
      </c>
      <c r="D3066" s="301">
        <v>0</v>
      </c>
      <c r="E3066" s="249"/>
    </row>
    <row r="3067" spans="1:5" s="250" customFormat="1" ht="13.5">
      <c r="A3067" s="142">
        <v>97290</v>
      </c>
      <c r="B3067" s="142" t="s">
        <v>27564</v>
      </c>
      <c r="C3067" s="142" t="s">
        <v>2</v>
      </c>
      <c r="D3067" s="301">
        <v>0</v>
      </c>
      <c r="E3067" s="249"/>
    </row>
    <row r="3068" spans="1:5" s="250" customFormat="1" ht="13.5">
      <c r="A3068" s="142">
        <v>97295</v>
      </c>
      <c r="B3068" s="142" t="s">
        <v>27565</v>
      </c>
      <c r="C3068" s="142" t="s">
        <v>2</v>
      </c>
      <c r="D3068" s="301">
        <v>0</v>
      </c>
      <c r="E3068" s="249"/>
    </row>
    <row r="3069" spans="1:5" s="250" customFormat="1" ht="13.5">
      <c r="A3069" s="142">
        <v>97296</v>
      </c>
      <c r="B3069" s="142" t="s">
        <v>27566</v>
      </c>
      <c r="C3069" s="142" t="s">
        <v>2</v>
      </c>
      <c r="D3069" s="301">
        <v>0</v>
      </c>
      <c r="E3069" s="249"/>
    </row>
    <row r="3070" spans="1:5" s="250" customFormat="1" ht="13.5">
      <c r="A3070" s="142">
        <v>97301</v>
      </c>
      <c r="B3070" s="142" t="s">
        <v>27567</v>
      </c>
      <c r="C3070" s="142" t="s">
        <v>2</v>
      </c>
      <c r="D3070" s="301">
        <v>0</v>
      </c>
      <c r="E3070" s="249"/>
    </row>
    <row r="3071" spans="1:5" s="250" customFormat="1" ht="13.5">
      <c r="A3071" s="142">
        <v>97302</v>
      </c>
      <c r="B3071" s="142" t="s">
        <v>27568</v>
      </c>
      <c r="C3071" s="142" t="s">
        <v>2</v>
      </c>
      <c r="D3071" s="301">
        <v>0</v>
      </c>
      <c r="E3071" s="249"/>
    </row>
    <row r="3072" spans="1:5" s="250" customFormat="1" ht="13.5">
      <c r="A3072" s="142">
        <v>97307</v>
      </c>
      <c r="B3072" s="142" t="s">
        <v>27569</v>
      </c>
      <c r="C3072" s="142" t="s">
        <v>2</v>
      </c>
      <c r="D3072" s="301">
        <v>0</v>
      </c>
      <c r="E3072" s="249"/>
    </row>
    <row r="3073" spans="1:5" s="250" customFormat="1" ht="13.5">
      <c r="A3073" s="142">
        <v>97277</v>
      </c>
      <c r="B3073" s="142" t="s">
        <v>27570</v>
      </c>
      <c r="C3073" s="142" t="s">
        <v>2</v>
      </c>
      <c r="D3073" s="301">
        <v>0</v>
      </c>
      <c r="E3073" s="249"/>
    </row>
    <row r="3074" spans="1:5" s="250" customFormat="1" ht="13.5">
      <c r="A3074" s="142">
        <v>97308</v>
      </c>
      <c r="B3074" s="142" t="s">
        <v>27571</v>
      </c>
      <c r="C3074" s="142" t="s">
        <v>2</v>
      </c>
      <c r="D3074" s="301">
        <v>0</v>
      </c>
      <c r="E3074" s="249"/>
    </row>
    <row r="3075" spans="1:5" s="250" customFormat="1" ht="13.5">
      <c r="A3075" s="142">
        <v>97238</v>
      </c>
      <c r="B3075" s="142" t="s">
        <v>27572</v>
      </c>
      <c r="C3075" s="142" t="s">
        <v>1</v>
      </c>
      <c r="D3075" s="301">
        <v>0</v>
      </c>
      <c r="E3075" s="249"/>
    </row>
    <row r="3076" spans="1:5" s="250" customFormat="1" ht="13.5">
      <c r="A3076" s="142">
        <v>97239</v>
      </c>
      <c r="B3076" s="142" t="s">
        <v>27573</v>
      </c>
      <c r="C3076" s="142" t="s">
        <v>1</v>
      </c>
      <c r="D3076" s="301">
        <v>0</v>
      </c>
      <c r="E3076" s="249"/>
    </row>
    <row r="3077" spans="1:5" s="250" customFormat="1" ht="13.5">
      <c r="A3077" s="142">
        <v>97240</v>
      </c>
      <c r="B3077" s="142" t="s">
        <v>27574</v>
      </c>
      <c r="C3077" s="142" t="s">
        <v>1</v>
      </c>
      <c r="D3077" s="301">
        <v>0</v>
      </c>
      <c r="E3077" s="249"/>
    </row>
    <row r="3078" spans="1:5" s="250" customFormat="1" ht="13.5">
      <c r="A3078" s="142">
        <v>97241</v>
      </c>
      <c r="B3078" s="142" t="s">
        <v>27575</v>
      </c>
      <c r="C3078" s="142" t="s">
        <v>1</v>
      </c>
      <c r="D3078" s="301">
        <v>0</v>
      </c>
      <c r="E3078" s="249"/>
    </row>
    <row r="3079" spans="1:5" s="250" customFormat="1" ht="13.5">
      <c r="A3079" s="142">
        <v>97242</v>
      </c>
      <c r="B3079" s="142" t="s">
        <v>27576</v>
      </c>
      <c r="C3079" s="142" t="s">
        <v>1</v>
      </c>
      <c r="D3079" s="301">
        <v>0</v>
      </c>
      <c r="E3079" s="249"/>
    </row>
    <row r="3080" spans="1:5" s="250" customFormat="1" ht="13.5">
      <c r="A3080" s="142">
        <v>97243</v>
      </c>
      <c r="B3080" s="142" t="s">
        <v>27577</v>
      </c>
      <c r="C3080" s="142" t="s">
        <v>1</v>
      </c>
      <c r="D3080" s="301">
        <v>0</v>
      </c>
      <c r="E3080" s="249"/>
    </row>
    <row r="3081" spans="1:5" s="250" customFormat="1" ht="13.5">
      <c r="A3081" s="142">
        <v>97244</v>
      </c>
      <c r="B3081" s="142" t="s">
        <v>27578</v>
      </c>
      <c r="C3081" s="142" t="s">
        <v>1</v>
      </c>
      <c r="D3081" s="301">
        <v>0</v>
      </c>
      <c r="E3081" s="249"/>
    </row>
    <row r="3082" spans="1:5" s="250" customFormat="1" ht="13.5">
      <c r="A3082" s="142">
        <v>97245</v>
      </c>
      <c r="B3082" s="142" t="s">
        <v>27579</v>
      </c>
      <c r="C3082" s="142" t="s">
        <v>1</v>
      </c>
      <c r="D3082" s="301">
        <v>0</v>
      </c>
      <c r="E3082" s="249"/>
    </row>
    <row r="3083" spans="1:5" s="250" customFormat="1" ht="13.5">
      <c r="A3083" s="142">
        <v>97236</v>
      </c>
      <c r="B3083" s="142" t="s">
        <v>27580</v>
      </c>
      <c r="C3083" s="142" t="s">
        <v>1</v>
      </c>
      <c r="D3083" s="301">
        <v>0</v>
      </c>
      <c r="E3083" s="249"/>
    </row>
    <row r="3084" spans="1:5" s="250" customFormat="1" ht="13.5">
      <c r="A3084" s="142">
        <v>97246</v>
      </c>
      <c r="B3084" s="142" t="s">
        <v>27581</v>
      </c>
      <c r="C3084" s="142" t="s">
        <v>1</v>
      </c>
      <c r="D3084" s="301">
        <v>0</v>
      </c>
      <c r="E3084" s="249"/>
    </row>
    <row r="3085" spans="1:5" s="250" customFormat="1" ht="13.5">
      <c r="A3085" s="142">
        <v>97247</v>
      </c>
      <c r="B3085" s="142" t="s">
        <v>27582</v>
      </c>
      <c r="C3085" s="142" t="s">
        <v>1</v>
      </c>
      <c r="D3085" s="301">
        <v>0</v>
      </c>
      <c r="E3085" s="249"/>
    </row>
    <row r="3086" spans="1:5" s="250" customFormat="1" ht="13.5">
      <c r="A3086" s="142">
        <v>97237</v>
      </c>
      <c r="B3086" s="142" t="s">
        <v>27583</v>
      </c>
      <c r="C3086" s="142" t="s">
        <v>1</v>
      </c>
      <c r="D3086" s="301">
        <v>0</v>
      </c>
      <c r="E3086" s="249"/>
    </row>
    <row r="3087" spans="1:5" s="250" customFormat="1" ht="13.5">
      <c r="A3087" s="142">
        <v>97248</v>
      </c>
      <c r="B3087" s="142" t="s">
        <v>27584</v>
      </c>
      <c r="C3087" s="142" t="s">
        <v>1</v>
      </c>
      <c r="D3087" s="301">
        <v>0</v>
      </c>
      <c r="E3087" s="249"/>
    </row>
    <row r="3088" spans="1:5" s="250" customFormat="1" ht="13.5">
      <c r="A3088" s="142">
        <v>97251</v>
      </c>
      <c r="B3088" s="142" t="s">
        <v>27585</v>
      </c>
      <c r="C3088" s="142" t="s">
        <v>2</v>
      </c>
      <c r="D3088" s="301">
        <v>0</v>
      </c>
      <c r="E3088" s="249"/>
    </row>
    <row r="3089" spans="1:5" s="250" customFormat="1" ht="13.5">
      <c r="A3089" s="142">
        <v>97254</v>
      </c>
      <c r="B3089" s="142" t="s">
        <v>27586</v>
      </c>
      <c r="C3089" s="142" t="s">
        <v>2</v>
      </c>
      <c r="D3089" s="301">
        <v>0</v>
      </c>
      <c r="E3089" s="249"/>
    </row>
    <row r="3090" spans="1:5" s="250" customFormat="1" ht="13.5">
      <c r="A3090" s="142">
        <v>97255</v>
      </c>
      <c r="B3090" s="142" t="s">
        <v>27587</v>
      </c>
      <c r="C3090" s="142" t="s">
        <v>2</v>
      </c>
      <c r="D3090" s="301">
        <v>0</v>
      </c>
      <c r="E3090" s="249"/>
    </row>
    <row r="3091" spans="1:5" s="250" customFormat="1" ht="13.5">
      <c r="A3091" s="142">
        <v>97249</v>
      </c>
      <c r="B3091" s="142" t="s">
        <v>27588</v>
      </c>
      <c r="C3091" s="142" t="s">
        <v>2</v>
      </c>
      <c r="D3091" s="301">
        <v>0</v>
      </c>
      <c r="E3091" s="249"/>
    </row>
    <row r="3092" spans="1:5" s="250" customFormat="1" ht="13.5">
      <c r="A3092" s="142">
        <v>97250</v>
      </c>
      <c r="B3092" s="142" t="s">
        <v>27589</v>
      </c>
      <c r="C3092" s="142" t="s">
        <v>2</v>
      </c>
      <c r="D3092" s="301">
        <v>0</v>
      </c>
      <c r="E3092" s="249"/>
    </row>
    <row r="3093" spans="1:5" s="250" customFormat="1" ht="13.5">
      <c r="A3093" s="142">
        <v>97258</v>
      </c>
      <c r="B3093" s="142" t="s">
        <v>27590</v>
      </c>
      <c r="C3093" s="142" t="s">
        <v>2</v>
      </c>
      <c r="D3093" s="378">
        <v>0</v>
      </c>
      <c r="E3093" s="249"/>
    </row>
    <row r="3094" spans="1:5" s="250" customFormat="1" ht="13.5">
      <c r="A3094" s="142">
        <v>97259</v>
      </c>
      <c r="B3094" s="142" t="s">
        <v>27591</v>
      </c>
      <c r="C3094" s="142" t="s">
        <v>2</v>
      </c>
      <c r="D3094" s="301">
        <v>0</v>
      </c>
      <c r="E3094" s="249"/>
    </row>
    <row r="3095" spans="1:5" s="250" customFormat="1" ht="13.5">
      <c r="A3095" s="142">
        <v>97262</v>
      </c>
      <c r="B3095" s="142" t="s">
        <v>27592</v>
      </c>
      <c r="C3095" s="142" t="s">
        <v>2</v>
      </c>
      <c r="D3095" s="301">
        <v>0</v>
      </c>
      <c r="E3095" s="249"/>
    </row>
    <row r="3096" spans="1:5" s="250" customFormat="1" ht="13.5">
      <c r="A3096" s="142">
        <v>97263</v>
      </c>
      <c r="B3096" s="142" t="s">
        <v>27593</v>
      </c>
      <c r="C3096" s="142" t="s">
        <v>2</v>
      </c>
      <c r="D3096" s="301">
        <v>0</v>
      </c>
      <c r="E3096" s="249"/>
    </row>
    <row r="3097" spans="1:5" s="250" customFormat="1" ht="13.5">
      <c r="A3097" s="142">
        <v>97266</v>
      </c>
      <c r="B3097" s="142" t="s">
        <v>27594</v>
      </c>
      <c r="C3097" s="142" t="s">
        <v>2</v>
      </c>
      <c r="D3097" s="301">
        <v>0</v>
      </c>
      <c r="E3097" s="249"/>
    </row>
    <row r="3098" spans="1:5" s="250" customFormat="1" ht="13.5">
      <c r="A3098" s="142">
        <v>97267</v>
      </c>
      <c r="B3098" s="142" t="s">
        <v>27595</v>
      </c>
      <c r="C3098" s="142" t="s">
        <v>2</v>
      </c>
      <c r="D3098" s="301">
        <v>0</v>
      </c>
      <c r="E3098" s="249"/>
    </row>
    <row r="3099" spans="1:5" s="250" customFormat="1" ht="13.5">
      <c r="A3099" s="142">
        <v>97270</v>
      </c>
      <c r="B3099" s="142" t="s">
        <v>27596</v>
      </c>
      <c r="C3099" s="142" t="s">
        <v>2</v>
      </c>
      <c r="D3099" s="301">
        <v>0</v>
      </c>
      <c r="E3099" s="249"/>
    </row>
    <row r="3100" spans="1:5" s="250" customFormat="1" ht="13.5">
      <c r="A3100" s="142">
        <v>97271</v>
      </c>
      <c r="B3100" s="142" t="s">
        <v>27597</v>
      </c>
      <c r="C3100" s="142" t="s">
        <v>2</v>
      </c>
      <c r="D3100" s="301">
        <v>0</v>
      </c>
      <c r="E3100" s="249"/>
    </row>
    <row r="3101" spans="1:5" s="250" customFormat="1" ht="13.5">
      <c r="A3101" s="142">
        <v>97252</v>
      </c>
      <c r="B3101" s="142" t="s">
        <v>27598</v>
      </c>
      <c r="C3101" s="142" t="s">
        <v>2</v>
      </c>
      <c r="D3101" s="301">
        <v>0</v>
      </c>
      <c r="E3101" s="249"/>
    </row>
    <row r="3102" spans="1:5" s="250" customFormat="1" ht="13.5">
      <c r="A3102" s="142">
        <v>97257</v>
      </c>
      <c r="B3102" s="142" t="s">
        <v>27599</v>
      </c>
      <c r="C3102" s="142" t="s">
        <v>2</v>
      </c>
      <c r="D3102" s="301">
        <v>0</v>
      </c>
      <c r="E3102" s="249"/>
    </row>
    <row r="3103" spans="1:5" s="250" customFormat="1" ht="13.5">
      <c r="A3103" s="142">
        <v>97256</v>
      </c>
      <c r="B3103" s="142" t="s">
        <v>27600</v>
      </c>
      <c r="C3103" s="142" t="s">
        <v>2</v>
      </c>
      <c r="D3103" s="301">
        <v>0</v>
      </c>
      <c r="E3103" s="249"/>
    </row>
    <row r="3104" spans="1:5" s="250" customFormat="1" ht="13.5">
      <c r="A3104" s="142">
        <v>97253</v>
      </c>
      <c r="B3104" s="142" t="s">
        <v>27601</v>
      </c>
      <c r="C3104" s="142" t="s">
        <v>2</v>
      </c>
      <c r="D3104" s="301">
        <v>0</v>
      </c>
      <c r="E3104" s="249"/>
    </row>
    <row r="3105" spans="1:5" s="250" customFormat="1" ht="13.5">
      <c r="A3105" s="142">
        <v>97261</v>
      </c>
      <c r="B3105" s="142" t="s">
        <v>27602</v>
      </c>
      <c r="C3105" s="142" t="s">
        <v>2</v>
      </c>
      <c r="D3105" s="301">
        <v>0</v>
      </c>
      <c r="E3105" s="249"/>
    </row>
    <row r="3106" spans="1:5" s="250" customFormat="1" ht="13.5">
      <c r="A3106" s="142">
        <v>97260</v>
      </c>
      <c r="B3106" s="142" t="s">
        <v>27603</v>
      </c>
      <c r="C3106" s="142" t="s">
        <v>2</v>
      </c>
      <c r="D3106" s="301">
        <v>0</v>
      </c>
      <c r="E3106" s="249"/>
    </row>
    <row r="3107" spans="1:5" s="250" customFormat="1" ht="13.5">
      <c r="A3107" s="142">
        <v>97265</v>
      </c>
      <c r="B3107" s="142" t="s">
        <v>27604</v>
      </c>
      <c r="C3107" s="142" t="s">
        <v>2</v>
      </c>
      <c r="D3107" s="301">
        <v>0</v>
      </c>
      <c r="E3107" s="249"/>
    </row>
    <row r="3108" spans="1:5" s="250" customFormat="1" ht="13.5">
      <c r="A3108" s="142">
        <v>97264</v>
      </c>
      <c r="B3108" s="142" t="s">
        <v>27605</v>
      </c>
      <c r="C3108" s="142" t="s">
        <v>2</v>
      </c>
      <c r="D3108" s="301">
        <v>0</v>
      </c>
      <c r="E3108" s="249"/>
    </row>
    <row r="3109" spans="1:5" s="250" customFormat="1" ht="13.5">
      <c r="A3109" s="142">
        <v>97269</v>
      </c>
      <c r="B3109" s="142" t="s">
        <v>27606</v>
      </c>
      <c r="C3109" s="142" t="s">
        <v>2</v>
      </c>
      <c r="D3109" s="301">
        <v>0</v>
      </c>
      <c r="E3109" s="249"/>
    </row>
    <row r="3110" spans="1:5" s="250" customFormat="1" ht="13.5">
      <c r="A3110" s="142">
        <v>97268</v>
      </c>
      <c r="B3110" s="142" t="s">
        <v>27607</v>
      </c>
      <c r="C3110" s="142" t="s">
        <v>2</v>
      </c>
      <c r="D3110" s="301">
        <v>0</v>
      </c>
      <c r="E3110" s="249"/>
    </row>
    <row r="3111" spans="1:5" s="250" customFormat="1" ht="13.5">
      <c r="A3111" s="142">
        <v>97273</v>
      </c>
      <c r="B3111" s="142" t="s">
        <v>27608</v>
      </c>
      <c r="C3111" s="142" t="s">
        <v>2</v>
      </c>
      <c r="D3111" s="301">
        <v>0</v>
      </c>
      <c r="E3111" s="249"/>
    </row>
    <row r="3112" spans="1:5" s="250" customFormat="1" ht="13.5">
      <c r="A3112" s="142">
        <v>97272</v>
      </c>
      <c r="B3112" s="142" t="s">
        <v>27609</v>
      </c>
      <c r="C3112" s="142" t="s">
        <v>2</v>
      </c>
      <c r="D3112" s="301">
        <v>0</v>
      </c>
      <c r="E3112" s="249"/>
    </row>
    <row r="3113" spans="1:5" s="250" customFormat="1" ht="13.5">
      <c r="A3113" s="142">
        <v>97315</v>
      </c>
      <c r="B3113" s="142" t="s">
        <v>27610</v>
      </c>
      <c r="C3113" s="142" t="s">
        <v>2</v>
      </c>
      <c r="D3113" s="301">
        <v>0</v>
      </c>
      <c r="E3113" s="249"/>
    </row>
    <row r="3114" spans="1:5" s="250" customFormat="1" ht="13.5">
      <c r="A3114" s="142">
        <v>97316</v>
      </c>
      <c r="B3114" s="142" t="s">
        <v>27611</v>
      </c>
      <c r="C3114" s="142" t="s">
        <v>2</v>
      </c>
      <c r="D3114" s="301">
        <v>0</v>
      </c>
      <c r="E3114" s="249"/>
    </row>
    <row r="3115" spans="1:5" s="250" customFormat="1" ht="13.5">
      <c r="A3115" s="142">
        <v>97317</v>
      </c>
      <c r="B3115" s="142" t="s">
        <v>27612</v>
      </c>
      <c r="C3115" s="142" t="s">
        <v>2</v>
      </c>
      <c r="D3115" s="301">
        <v>0</v>
      </c>
      <c r="E3115" s="249"/>
    </row>
    <row r="3116" spans="1:5" s="250" customFormat="1" ht="13.5">
      <c r="A3116" s="142">
        <v>97318</v>
      </c>
      <c r="B3116" s="142" t="s">
        <v>27613</v>
      </c>
      <c r="C3116" s="142" t="s">
        <v>2</v>
      </c>
      <c r="D3116" s="301">
        <v>0</v>
      </c>
      <c r="E3116" s="249"/>
    </row>
    <row r="3117" spans="1:5" s="250" customFormat="1" ht="13.5">
      <c r="A3117" s="142">
        <v>97319</v>
      </c>
      <c r="B3117" s="142" t="s">
        <v>27614</v>
      </c>
      <c r="C3117" s="142" t="s">
        <v>2</v>
      </c>
      <c r="D3117" s="301">
        <v>0</v>
      </c>
      <c r="E3117" s="249"/>
    </row>
    <row r="3118" spans="1:5" s="250" customFormat="1" ht="13.5">
      <c r="A3118" s="142">
        <v>97320</v>
      </c>
      <c r="B3118" s="142" t="s">
        <v>27615</v>
      </c>
      <c r="C3118" s="142" t="s">
        <v>2</v>
      </c>
      <c r="D3118" s="301">
        <v>0</v>
      </c>
      <c r="E3118" s="249"/>
    </row>
    <row r="3119" spans="1:5" s="250" customFormat="1" ht="13.5">
      <c r="A3119" s="142">
        <v>97321</v>
      </c>
      <c r="B3119" s="142" t="s">
        <v>27616</v>
      </c>
      <c r="C3119" s="142" t="s">
        <v>2</v>
      </c>
      <c r="D3119" s="301">
        <v>0</v>
      </c>
      <c r="E3119" s="249"/>
    </row>
    <row r="3120" spans="1:5" s="250" customFormat="1" ht="13.5">
      <c r="A3120" s="142">
        <v>97322</v>
      </c>
      <c r="B3120" s="142" t="s">
        <v>27617</v>
      </c>
      <c r="C3120" s="142" t="s">
        <v>2</v>
      </c>
      <c r="D3120" s="301">
        <v>0</v>
      </c>
      <c r="E3120" s="249"/>
    </row>
    <row r="3121" spans="1:5" s="250" customFormat="1" ht="13.5">
      <c r="A3121" s="142">
        <v>97313</v>
      </c>
      <c r="B3121" s="142" t="s">
        <v>27618</v>
      </c>
      <c r="C3121" s="142" t="s">
        <v>2</v>
      </c>
      <c r="D3121" s="301">
        <v>0</v>
      </c>
      <c r="E3121" s="249"/>
    </row>
    <row r="3122" spans="1:5" s="250" customFormat="1" ht="13.5">
      <c r="A3122" s="142">
        <v>97323</v>
      </c>
      <c r="B3122" s="142" t="s">
        <v>27619</v>
      </c>
      <c r="C3122" s="142" t="s">
        <v>2</v>
      </c>
      <c r="D3122" s="301">
        <v>0</v>
      </c>
      <c r="E3122" s="249"/>
    </row>
    <row r="3123" spans="1:5" s="250" customFormat="1" ht="13.5">
      <c r="A3123" s="142">
        <v>97324</v>
      </c>
      <c r="B3123" s="142" t="s">
        <v>27620</v>
      </c>
      <c r="C3123" s="142" t="s">
        <v>2</v>
      </c>
      <c r="D3123" s="301">
        <v>0</v>
      </c>
      <c r="E3123" s="249"/>
    </row>
    <row r="3124" spans="1:5" s="250" customFormat="1" ht="13.5">
      <c r="A3124" s="142">
        <v>97314</v>
      </c>
      <c r="B3124" s="142" t="s">
        <v>27621</v>
      </c>
      <c r="C3124" s="142" t="s">
        <v>2</v>
      </c>
      <c r="D3124" s="301">
        <v>0</v>
      </c>
      <c r="E3124" s="249"/>
    </row>
    <row r="3125" spans="1:5" s="250" customFormat="1" ht="13.5">
      <c r="A3125" s="142">
        <v>97325</v>
      </c>
      <c r="B3125" s="142" t="s">
        <v>27622</v>
      </c>
      <c r="C3125" s="142" t="s">
        <v>2</v>
      </c>
      <c r="D3125" s="301">
        <v>0</v>
      </c>
      <c r="E3125" s="249"/>
    </row>
    <row r="3126" spans="1:5" s="250" customFormat="1" ht="13.5">
      <c r="A3126" s="142">
        <v>103518</v>
      </c>
      <c r="B3126" s="142" t="s">
        <v>27623</v>
      </c>
      <c r="C3126" s="142" t="s">
        <v>2</v>
      </c>
      <c r="D3126" s="301">
        <v>0</v>
      </c>
      <c r="E3126" s="249"/>
    </row>
    <row r="3127" spans="1:5" s="250" customFormat="1" ht="13.5">
      <c r="A3127" s="142">
        <v>103517</v>
      </c>
      <c r="B3127" s="142" t="s">
        <v>27624</v>
      </c>
      <c r="C3127" s="142" t="s">
        <v>2</v>
      </c>
      <c r="D3127" s="301">
        <v>3341.86</v>
      </c>
      <c r="E3127" s="249"/>
    </row>
    <row r="3128" spans="1:5" s="250" customFormat="1" ht="13.5">
      <c r="A3128" s="142">
        <v>103519</v>
      </c>
      <c r="B3128" s="142" t="s">
        <v>27625</v>
      </c>
      <c r="C3128" s="142" t="s">
        <v>2</v>
      </c>
      <c r="D3128" s="301">
        <v>12.97</v>
      </c>
      <c r="E3128" s="249"/>
    </row>
    <row r="3129" spans="1:5" s="250" customFormat="1" ht="13.5">
      <c r="A3129" s="142">
        <v>103515</v>
      </c>
      <c r="B3129" s="142" t="s">
        <v>27626</v>
      </c>
      <c r="C3129" s="142" t="s">
        <v>2</v>
      </c>
      <c r="D3129" s="301">
        <v>0</v>
      </c>
      <c r="E3129" s="249"/>
    </row>
    <row r="3130" spans="1:5" s="250" customFormat="1" ht="13.5">
      <c r="A3130" s="142">
        <v>103502</v>
      </c>
      <c r="B3130" s="142" t="s">
        <v>27627</v>
      </c>
      <c r="C3130" s="142" t="s">
        <v>1</v>
      </c>
      <c r="D3130" s="301">
        <v>0</v>
      </c>
      <c r="E3130" s="249"/>
    </row>
    <row r="3131" spans="1:5" s="250" customFormat="1" ht="13.5">
      <c r="A3131" s="142">
        <v>103503</v>
      </c>
      <c r="B3131" s="142" t="s">
        <v>27628</v>
      </c>
      <c r="C3131" s="142" t="s">
        <v>1</v>
      </c>
      <c r="D3131" s="301">
        <v>0</v>
      </c>
      <c r="E3131" s="249"/>
    </row>
    <row r="3132" spans="1:5" s="250" customFormat="1" ht="13.5">
      <c r="A3132" s="142">
        <v>103499</v>
      </c>
      <c r="B3132" s="142" t="s">
        <v>27629</v>
      </c>
      <c r="C3132" s="142" t="s">
        <v>2</v>
      </c>
      <c r="D3132" s="301">
        <v>0</v>
      </c>
      <c r="E3132" s="249"/>
    </row>
    <row r="3133" spans="1:5" s="250" customFormat="1" ht="13.5">
      <c r="A3133" s="142">
        <v>103501</v>
      </c>
      <c r="B3133" s="142" t="s">
        <v>27630</v>
      </c>
      <c r="C3133" s="142" t="s">
        <v>2</v>
      </c>
      <c r="D3133" s="301">
        <v>0</v>
      </c>
      <c r="E3133" s="249"/>
    </row>
    <row r="3134" spans="1:5" s="250" customFormat="1" ht="13.5">
      <c r="A3134" s="142">
        <v>103500</v>
      </c>
      <c r="B3134" s="142" t="s">
        <v>27631</v>
      </c>
      <c r="C3134" s="142" t="s">
        <v>2</v>
      </c>
      <c r="D3134" s="378">
        <v>0</v>
      </c>
      <c r="E3134" s="249"/>
    </row>
    <row r="3135" spans="1:5" s="250" customFormat="1" ht="13.5">
      <c r="A3135" s="142">
        <v>106678</v>
      </c>
      <c r="B3135" s="142" t="s">
        <v>27632</v>
      </c>
      <c r="C3135" s="142" t="s">
        <v>2</v>
      </c>
      <c r="D3135" s="378">
        <v>0</v>
      </c>
      <c r="E3135" s="249"/>
    </row>
    <row r="3136" spans="1:5" s="250" customFormat="1" ht="13.5">
      <c r="A3136" s="142">
        <v>106680</v>
      </c>
      <c r="B3136" s="142" t="s">
        <v>27633</v>
      </c>
      <c r="C3136" s="142" t="s">
        <v>2</v>
      </c>
      <c r="D3136" s="378">
        <v>0</v>
      </c>
      <c r="E3136" s="249"/>
    </row>
    <row r="3137" spans="1:5" s="250" customFormat="1" ht="13.5">
      <c r="A3137" s="142">
        <v>106679</v>
      </c>
      <c r="B3137" s="142" t="s">
        <v>27634</v>
      </c>
      <c r="C3137" s="142" t="s">
        <v>2</v>
      </c>
      <c r="D3137" s="378">
        <v>0</v>
      </c>
      <c r="E3137" s="249"/>
    </row>
    <row r="3138" spans="1:5" s="250" customFormat="1" ht="13.5">
      <c r="A3138" s="142">
        <v>103496</v>
      </c>
      <c r="B3138" s="142" t="s">
        <v>27635</v>
      </c>
      <c r="C3138" s="142" t="s">
        <v>2</v>
      </c>
      <c r="D3138" s="301">
        <v>0</v>
      </c>
      <c r="E3138" s="249"/>
    </row>
    <row r="3139" spans="1:5" s="250" customFormat="1" ht="13.5">
      <c r="A3139" s="142">
        <v>103498</v>
      </c>
      <c r="B3139" s="142" t="s">
        <v>27636</v>
      </c>
      <c r="C3139" s="142" t="s">
        <v>2</v>
      </c>
      <c r="D3139" s="301">
        <v>0</v>
      </c>
      <c r="E3139" s="249"/>
    </row>
    <row r="3140" spans="1:5" s="250" customFormat="1" ht="13.5">
      <c r="A3140" s="142">
        <v>103497</v>
      </c>
      <c r="B3140" s="142" t="s">
        <v>27637</v>
      </c>
      <c r="C3140" s="142" t="s">
        <v>2</v>
      </c>
      <c r="D3140" s="301">
        <v>0</v>
      </c>
      <c r="E3140" s="249"/>
    </row>
    <row r="3141" spans="1:5" s="250" customFormat="1" ht="13.5">
      <c r="A3141" s="142">
        <v>103516</v>
      </c>
      <c r="B3141" s="142" t="s">
        <v>27638</v>
      </c>
      <c r="C3141" s="142" t="s">
        <v>2</v>
      </c>
      <c r="D3141" s="301">
        <v>0</v>
      </c>
      <c r="E3141" s="249"/>
    </row>
    <row r="3142" spans="1:5" s="250" customFormat="1" ht="13.5">
      <c r="A3142" s="142">
        <v>103506</v>
      </c>
      <c r="B3142" s="142" t="s">
        <v>27639</v>
      </c>
      <c r="C3142" s="142" t="s">
        <v>2</v>
      </c>
      <c r="D3142" s="301">
        <v>0</v>
      </c>
      <c r="E3142" s="249"/>
    </row>
    <row r="3143" spans="1:5" s="250" customFormat="1" ht="13.5">
      <c r="A3143" s="142">
        <v>106681</v>
      </c>
      <c r="B3143" s="142" t="s">
        <v>27640</v>
      </c>
      <c r="C3143" s="142" t="s">
        <v>2</v>
      </c>
      <c r="D3143" s="301">
        <v>0</v>
      </c>
      <c r="E3143" s="249"/>
    </row>
    <row r="3144" spans="1:5" s="250" customFormat="1" ht="13.5">
      <c r="A3144" s="142">
        <v>103507</v>
      </c>
      <c r="B3144" s="142" t="s">
        <v>27641</v>
      </c>
      <c r="C3144" s="142" t="s">
        <v>2</v>
      </c>
      <c r="D3144" s="301">
        <v>0</v>
      </c>
      <c r="E3144" s="249"/>
    </row>
    <row r="3145" spans="1:5" s="250" customFormat="1" ht="13.5">
      <c r="A3145" s="142">
        <v>103493</v>
      </c>
      <c r="B3145" s="142" t="s">
        <v>27642</v>
      </c>
      <c r="C3145" s="142" t="s">
        <v>2</v>
      </c>
      <c r="D3145" s="378">
        <v>0</v>
      </c>
      <c r="E3145" s="249"/>
    </row>
    <row r="3146" spans="1:5" s="250" customFormat="1" ht="13.5">
      <c r="A3146" s="142">
        <v>103495</v>
      </c>
      <c r="B3146" s="142" t="s">
        <v>27643</v>
      </c>
      <c r="C3146" s="142" t="s">
        <v>2</v>
      </c>
      <c r="D3146" s="301">
        <v>0</v>
      </c>
      <c r="E3146" s="249"/>
    </row>
    <row r="3147" spans="1:5" s="250" customFormat="1" ht="13.5">
      <c r="A3147" s="142">
        <v>103494</v>
      </c>
      <c r="B3147" s="142" t="s">
        <v>27644</v>
      </c>
      <c r="C3147" s="142" t="s">
        <v>2</v>
      </c>
      <c r="D3147" s="301">
        <v>0</v>
      </c>
      <c r="E3147" s="249"/>
    </row>
    <row r="3148" spans="1:5" s="250" customFormat="1" ht="13.5">
      <c r="A3148" s="142">
        <v>103513</v>
      </c>
      <c r="B3148" s="142" t="s">
        <v>27645</v>
      </c>
      <c r="C3148" s="142" t="s">
        <v>2</v>
      </c>
      <c r="D3148" s="301">
        <v>0</v>
      </c>
      <c r="E3148" s="249"/>
    </row>
    <row r="3149" spans="1:5" s="250" customFormat="1" ht="13.5">
      <c r="A3149" s="142">
        <v>103523</v>
      </c>
      <c r="B3149" s="142" t="s">
        <v>27646</v>
      </c>
      <c r="C3149" s="142" t="s">
        <v>2</v>
      </c>
      <c r="D3149" s="301">
        <v>11225.33</v>
      </c>
      <c r="E3149" s="249"/>
    </row>
    <row r="3150" spans="1:5" s="250" customFormat="1" ht="13.5">
      <c r="A3150" s="142">
        <v>103509</v>
      </c>
      <c r="B3150" s="142" t="s">
        <v>27647</v>
      </c>
      <c r="C3150" s="142" t="s">
        <v>2</v>
      </c>
      <c r="D3150" s="301">
        <v>0</v>
      </c>
      <c r="E3150" s="249"/>
    </row>
    <row r="3151" spans="1:5" s="250" customFormat="1" ht="13.5">
      <c r="A3151" s="142">
        <v>103514</v>
      </c>
      <c r="B3151" s="142" t="s">
        <v>27648</v>
      </c>
      <c r="C3151" s="142" t="s">
        <v>2</v>
      </c>
      <c r="D3151" s="301">
        <v>0</v>
      </c>
      <c r="E3151" s="249"/>
    </row>
    <row r="3152" spans="1:5" s="250" customFormat="1" ht="13.5">
      <c r="A3152" s="142">
        <v>103510</v>
      </c>
      <c r="B3152" s="142" t="s">
        <v>27649</v>
      </c>
      <c r="C3152" s="142" t="s">
        <v>2</v>
      </c>
      <c r="D3152" s="301">
        <v>0</v>
      </c>
      <c r="E3152" s="249"/>
    </row>
    <row r="3153" spans="1:5" s="250" customFormat="1" ht="13.5">
      <c r="A3153" s="142">
        <v>103520</v>
      </c>
      <c r="B3153" s="142" t="s">
        <v>27650</v>
      </c>
      <c r="C3153" s="142" t="s">
        <v>2</v>
      </c>
      <c r="D3153" s="301">
        <v>5518.91</v>
      </c>
      <c r="E3153" s="249"/>
    </row>
    <row r="3154" spans="1:5" s="250" customFormat="1" ht="13.5">
      <c r="A3154" s="142">
        <v>103511</v>
      </c>
      <c r="B3154" s="142" t="s">
        <v>27651</v>
      </c>
      <c r="C3154" s="142" t="s">
        <v>2</v>
      </c>
      <c r="D3154" s="301">
        <v>0</v>
      </c>
      <c r="E3154" s="249"/>
    </row>
    <row r="3155" spans="1:5" s="250" customFormat="1" ht="13.5">
      <c r="A3155" s="142">
        <v>103521</v>
      </c>
      <c r="B3155" s="142" t="s">
        <v>27652</v>
      </c>
      <c r="C3155" s="142" t="s">
        <v>2</v>
      </c>
      <c r="D3155" s="378">
        <v>7326.82</v>
      </c>
      <c r="E3155" s="249"/>
    </row>
    <row r="3156" spans="1:5" s="250" customFormat="1" ht="13.5">
      <c r="A3156" s="142">
        <v>103512</v>
      </c>
      <c r="B3156" s="142" t="s">
        <v>27653</v>
      </c>
      <c r="C3156" s="142" t="s">
        <v>2</v>
      </c>
      <c r="D3156" s="378">
        <v>0</v>
      </c>
      <c r="E3156" s="249"/>
    </row>
    <row r="3157" spans="1:5" s="250" customFormat="1" ht="13.5">
      <c r="A3157" s="142">
        <v>103522</v>
      </c>
      <c r="B3157" s="142" t="s">
        <v>27654</v>
      </c>
      <c r="C3157" s="142" t="s">
        <v>2</v>
      </c>
      <c r="D3157" s="378">
        <v>7494.26</v>
      </c>
      <c r="E3157" s="249"/>
    </row>
    <row r="3158" spans="1:5" s="250" customFormat="1" ht="13.5">
      <c r="A3158" s="142">
        <v>103508</v>
      </c>
      <c r="B3158" s="142" t="s">
        <v>27655</v>
      </c>
      <c r="C3158" s="142" t="s">
        <v>2</v>
      </c>
      <c r="D3158" s="301">
        <v>0</v>
      </c>
      <c r="E3158" s="249"/>
    </row>
    <row r="3159" spans="1:5" s="250" customFormat="1" ht="13.5">
      <c r="A3159" s="142">
        <v>103524</v>
      </c>
      <c r="B3159" s="142" t="s">
        <v>27656</v>
      </c>
      <c r="C3159" s="142" t="s">
        <v>2</v>
      </c>
      <c r="D3159" s="301">
        <v>0</v>
      </c>
      <c r="E3159" s="249"/>
    </row>
    <row r="3160" spans="1:5" s="250" customFormat="1" ht="13.5">
      <c r="A3160" s="142">
        <v>103526</v>
      </c>
      <c r="B3160" s="142" t="s">
        <v>27657</v>
      </c>
      <c r="C3160" s="142" t="s">
        <v>2</v>
      </c>
      <c r="D3160" s="301">
        <v>0</v>
      </c>
      <c r="E3160" s="249"/>
    </row>
    <row r="3161" spans="1:5" s="250" customFormat="1" ht="13.5">
      <c r="A3161" s="142">
        <v>103525</v>
      </c>
      <c r="B3161" s="142" t="s">
        <v>27658</v>
      </c>
      <c r="C3161" s="142" t="s">
        <v>2</v>
      </c>
      <c r="D3161" s="378">
        <v>0</v>
      </c>
      <c r="E3161" s="249"/>
    </row>
    <row r="3162" spans="1:5" s="250" customFormat="1" ht="13.5">
      <c r="A3162" s="142">
        <v>97062</v>
      </c>
      <c r="B3162" s="142" t="s">
        <v>25550</v>
      </c>
      <c r="C3162" s="142" t="s">
        <v>4</v>
      </c>
      <c r="D3162" s="301">
        <v>7.05</v>
      </c>
      <c r="E3162" s="249"/>
    </row>
    <row r="3163" spans="1:5" s="250" customFormat="1" ht="13.5">
      <c r="A3163" s="142">
        <v>97061</v>
      </c>
      <c r="B3163" s="142" t="s">
        <v>27659</v>
      </c>
      <c r="C3163" s="142" t="s">
        <v>4</v>
      </c>
      <c r="D3163" s="301">
        <v>0</v>
      </c>
      <c r="E3163" s="249"/>
    </row>
    <row r="3164" spans="1:5" s="250" customFormat="1" ht="13.5">
      <c r="A3164" s="142">
        <v>104988</v>
      </c>
      <c r="B3164" s="142" t="s">
        <v>27660</v>
      </c>
      <c r="C3164" s="142" t="s">
        <v>4</v>
      </c>
      <c r="D3164" s="301">
        <v>0</v>
      </c>
      <c r="E3164" s="249"/>
    </row>
    <row r="3165" spans="1:5" s="250" customFormat="1" ht="13.5">
      <c r="A3165" s="142">
        <v>104979</v>
      </c>
      <c r="B3165" s="142" t="s">
        <v>27661</v>
      </c>
      <c r="C3165" s="142" t="s">
        <v>4</v>
      </c>
      <c r="D3165" s="301">
        <v>0</v>
      </c>
      <c r="E3165" s="249"/>
    </row>
    <row r="3166" spans="1:5" s="250" customFormat="1" ht="13.5">
      <c r="A3166" s="142">
        <v>97040</v>
      </c>
      <c r="B3166" s="142" t="s">
        <v>25546</v>
      </c>
      <c r="C3166" s="142" t="s">
        <v>4</v>
      </c>
      <c r="D3166" s="301">
        <v>22.84</v>
      </c>
      <c r="E3166" s="249"/>
    </row>
    <row r="3167" spans="1:5" s="250" customFormat="1" ht="13.5">
      <c r="A3167" s="142">
        <v>97041</v>
      </c>
      <c r="B3167" s="142" t="s">
        <v>26369</v>
      </c>
      <c r="C3167" s="142" t="s">
        <v>4</v>
      </c>
      <c r="D3167" s="301">
        <v>154.72</v>
      </c>
      <c r="E3167" s="249"/>
    </row>
    <row r="3168" spans="1:5" s="250" customFormat="1" ht="13.5">
      <c r="A3168" s="142">
        <v>97039</v>
      </c>
      <c r="B3168" s="142" t="s">
        <v>25545</v>
      </c>
      <c r="C3168" s="142" t="s">
        <v>4</v>
      </c>
      <c r="D3168" s="301">
        <v>95.24</v>
      </c>
      <c r="E3168" s="249"/>
    </row>
    <row r="3169" spans="1:5" s="250" customFormat="1" ht="13.5">
      <c r="A3169" s="142">
        <v>102655</v>
      </c>
      <c r="B3169" s="142" t="s">
        <v>27662</v>
      </c>
      <c r="C3169" s="142" t="s">
        <v>1</v>
      </c>
      <c r="D3169" s="301">
        <v>0.81</v>
      </c>
      <c r="E3169" s="249"/>
    </row>
    <row r="3170" spans="1:5" s="250" customFormat="1" ht="13.5">
      <c r="A3170" s="142">
        <v>104987</v>
      </c>
      <c r="B3170" s="142" t="s">
        <v>27663</v>
      </c>
      <c r="C3170" s="142" t="s">
        <v>1</v>
      </c>
      <c r="D3170" s="301">
        <v>0</v>
      </c>
      <c r="E3170" s="249"/>
    </row>
    <row r="3171" spans="1:5" s="250" customFormat="1" ht="13.5">
      <c r="A3171" s="142">
        <v>104986</v>
      </c>
      <c r="B3171" s="142" t="s">
        <v>27664</v>
      </c>
      <c r="C3171" s="142" t="s">
        <v>1</v>
      </c>
      <c r="D3171" s="301">
        <v>0</v>
      </c>
      <c r="E3171" s="249"/>
    </row>
    <row r="3172" spans="1:5" s="250" customFormat="1" ht="13.5">
      <c r="A3172" s="142">
        <v>104984</v>
      </c>
      <c r="B3172" s="142" t="s">
        <v>27665</v>
      </c>
      <c r="C3172" s="142" t="s">
        <v>1</v>
      </c>
      <c r="D3172" s="301">
        <v>0</v>
      </c>
      <c r="E3172" s="249"/>
    </row>
    <row r="3173" spans="1:5" s="250" customFormat="1" ht="13.5">
      <c r="A3173" s="142">
        <v>104985</v>
      </c>
      <c r="B3173" s="142" t="s">
        <v>27666</v>
      </c>
      <c r="C3173" s="142" t="s">
        <v>1</v>
      </c>
      <c r="D3173" s="301">
        <v>0</v>
      </c>
      <c r="E3173" s="249"/>
    </row>
    <row r="3174" spans="1:5" s="250" customFormat="1" ht="13.5">
      <c r="A3174" s="142">
        <v>97026</v>
      </c>
      <c r="B3174" s="142" t="s">
        <v>27667</v>
      </c>
      <c r="C3174" s="142" t="s">
        <v>1</v>
      </c>
      <c r="D3174" s="301">
        <v>0</v>
      </c>
      <c r="E3174" s="249"/>
    </row>
    <row r="3175" spans="1:5" s="250" customFormat="1" ht="13.5">
      <c r="A3175" s="142">
        <v>97025</v>
      </c>
      <c r="B3175" s="142" t="s">
        <v>27668</v>
      </c>
      <c r="C3175" s="142" t="s">
        <v>1</v>
      </c>
      <c r="D3175" s="301">
        <v>0</v>
      </c>
      <c r="E3175" s="249"/>
    </row>
    <row r="3176" spans="1:5" s="250" customFormat="1" ht="13.5">
      <c r="A3176" s="142">
        <v>97032</v>
      </c>
      <c r="B3176" s="142" t="s">
        <v>25542</v>
      </c>
      <c r="C3176" s="142" t="s">
        <v>1</v>
      </c>
      <c r="D3176" s="301">
        <v>68.8</v>
      </c>
      <c r="E3176" s="249"/>
    </row>
    <row r="3177" spans="1:5" s="250" customFormat="1" ht="13.5">
      <c r="A3177" s="142">
        <v>97031</v>
      </c>
      <c r="B3177" s="142" t="s">
        <v>25541</v>
      </c>
      <c r="C3177" s="142" t="s">
        <v>1</v>
      </c>
      <c r="D3177" s="301">
        <v>110.27</v>
      </c>
      <c r="E3177" s="249"/>
    </row>
    <row r="3178" spans="1:5" s="250" customFormat="1" ht="13.5">
      <c r="A3178" s="142">
        <v>97036</v>
      </c>
      <c r="B3178" s="142" t="s">
        <v>27669</v>
      </c>
      <c r="C3178" s="142" t="s">
        <v>1</v>
      </c>
      <c r="D3178" s="301">
        <v>0</v>
      </c>
      <c r="E3178" s="249"/>
    </row>
    <row r="3179" spans="1:5" s="250" customFormat="1" ht="13.5">
      <c r="A3179" s="142">
        <v>97035</v>
      </c>
      <c r="B3179" s="142" t="s">
        <v>27670</v>
      </c>
      <c r="C3179" s="142" t="s">
        <v>1</v>
      </c>
      <c r="D3179" s="301">
        <v>0</v>
      </c>
      <c r="E3179" s="249"/>
    </row>
    <row r="3180" spans="1:5" s="250" customFormat="1" ht="13.5">
      <c r="A3180" s="142">
        <v>97034</v>
      </c>
      <c r="B3180" s="142" t="s">
        <v>25544</v>
      </c>
      <c r="C3180" s="142" t="s">
        <v>1</v>
      </c>
      <c r="D3180" s="301">
        <v>70.599999999999994</v>
      </c>
      <c r="E3180" s="249"/>
    </row>
    <row r="3181" spans="1:5" s="250" customFormat="1" ht="13.5">
      <c r="A3181" s="142">
        <v>97033</v>
      </c>
      <c r="B3181" s="142" t="s">
        <v>25543</v>
      </c>
      <c r="C3181" s="142" t="s">
        <v>1</v>
      </c>
      <c r="D3181" s="301">
        <v>106.39</v>
      </c>
      <c r="E3181" s="249"/>
    </row>
    <row r="3182" spans="1:5" s="250" customFormat="1" ht="13.5">
      <c r="A3182" s="142">
        <v>97030</v>
      </c>
      <c r="B3182" s="142" t="s">
        <v>27671</v>
      </c>
      <c r="C3182" s="142" t="s">
        <v>1</v>
      </c>
      <c r="D3182" s="301">
        <v>0</v>
      </c>
      <c r="E3182" s="249"/>
    </row>
    <row r="3183" spans="1:5" s="250" customFormat="1" ht="13.5">
      <c r="A3183" s="142">
        <v>97029</v>
      </c>
      <c r="B3183" s="142" t="s">
        <v>27672</v>
      </c>
      <c r="C3183" s="142" t="s">
        <v>1</v>
      </c>
      <c r="D3183" s="301">
        <v>0</v>
      </c>
      <c r="E3183" s="249"/>
    </row>
    <row r="3184" spans="1:5" s="250" customFormat="1" ht="13.5">
      <c r="A3184" s="142">
        <v>97028</v>
      </c>
      <c r="B3184" s="142" t="s">
        <v>27673</v>
      </c>
      <c r="C3184" s="142" t="s">
        <v>1</v>
      </c>
      <c r="D3184" s="301">
        <v>0</v>
      </c>
      <c r="E3184" s="249"/>
    </row>
    <row r="3185" spans="1:5" s="250" customFormat="1" ht="13.5">
      <c r="A3185" s="142">
        <v>97027</v>
      </c>
      <c r="B3185" s="142" t="s">
        <v>27674</v>
      </c>
      <c r="C3185" s="142" t="s">
        <v>1</v>
      </c>
      <c r="D3185" s="301">
        <v>0</v>
      </c>
      <c r="E3185" s="249"/>
    </row>
    <row r="3186" spans="1:5" s="250" customFormat="1" ht="13.5">
      <c r="A3186" s="142">
        <v>97038</v>
      </c>
      <c r="B3186" s="142" t="s">
        <v>27675</v>
      </c>
      <c r="C3186" s="142" t="s">
        <v>1</v>
      </c>
      <c r="D3186" s="301">
        <v>0</v>
      </c>
      <c r="E3186" s="249"/>
    </row>
    <row r="3187" spans="1:5" s="250" customFormat="1" ht="13.5">
      <c r="A3187" s="142">
        <v>97037</v>
      </c>
      <c r="B3187" s="142" t="s">
        <v>27676</v>
      </c>
      <c r="C3187" s="142" t="s">
        <v>1</v>
      </c>
      <c r="D3187" s="301">
        <v>0</v>
      </c>
      <c r="E3187" s="249"/>
    </row>
    <row r="3188" spans="1:5" s="250" customFormat="1" ht="13.5">
      <c r="A3188" s="142">
        <v>97014</v>
      </c>
      <c r="B3188" s="142" t="s">
        <v>25536</v>
      </c>
      <c r="C3188" s="142" t="s">
        <v>1</v>
      </c>
      <c r="D3188" s="301">
        <v>77.180000000000007</v>
      </c>
      <c r="E3188" s="249"/>
    </row>
    <row r="3189" spans="1:5" s="250" customFormat="1" ht="13.5">
      <c r="A3189" s="142">
        <v>97015</v>
      </c>
      <c r="B3189" s="142" t="s">
        <v>25537</v>
      </c>
      <c r="C3189" s="142" t="s">
        <v>1</v>
      </c>
      <c r="D3189" s="301">
        <v>64.36</v>
      </c>
      <c r="E3189" s="249"/>
    </row>
    <row r="3190" spans="1:5" s="250" customFormat="1" ht="13.5">
      <c r="A3190" s="142">
        <v>97013</v>
      </c>
      <c r="B3190" s="142" t="s">
        <v>25535</v>
      </c>
      <c r="C3190" s="142" t="s">
        <v>1</v>
      </c>
      <c r="D3190" s="301">
        <v>102.85</v>
      </c>
      <c r="E3190" s="249"/>
    </row>
    <row r="3191" spans="1:5" s="250" customFormat="1" ht="13.5">
      <c r="A3191" s="142">
        <v>97017</v>
      </c>
      <c r="B3191" s="142" t="s">
        <v>25539</v>
      </c>
      <c r="C3191" s="142" t="s">
        <v>1</v>
      </c>
      <c r="D3191" s="301">
        <v>57.34</v>
      </c>
      <c r="E3191" s="249"/>
    </row>
    <row r="3192" spans="1:5" s="250" customFormat="1" ht="13.5">
      <c r="A3192" s="142">
        <v>97018</v>
      </c>
      <c r="B3192" s="142" t="s">
        <v>25540</v>
      </c>
      <c r="C3192" s="142" t="s">
        <v>1</v>
      </c>
      <c r="D3192" s="301">
        <v>48.05</v>
      </c>
      <c r="E3192" s="249"/>
    </row>
    <row r="3193" spans="1:5" s="250" customFormat="1" ht="13.5">
      <c r="A3193" s="142">
        <v>97016</v>
      </c>
      <c r="B3193" s="142" t="s">
        <v>25538</v>
      </c>
      <c r="C3193" s="142" t="s">
        <v>1</v>
      </c>
      <c r="D3193" s="301">
        <v>76.099999999999994</v>
      </c>
      <c r="E3193" s="249"/>
    </row>
    <row r="3194" spans="1:5" s="250" customFormat="1" ht="13.5">
      <c r="A3194" s="142">
        <v>97024</v>
      </c>
      <c r="B3194" s="142" t="s">
        <v>27677</v>
      </c>
      <c r="C3194" s="142" t="s">
        <v>1</v>
      </c>
      <c r="D3194" s="301">
        <v>0</v>
      </c>
      <c r="E3194" s="249"/>
    </row>
    <row r="3195" spans="1:5" s="250" customFormat="1" ht="13.5">
      <c r="A3195" s="142">
        <v>97023</v>
      </c>
      <c r="B3195" s="142" t="s">
        <v>27678</v>
      </c>
      <c r="C3195" s="142" t="s">
        <v>1</v>
      </c>
      <c r="D3195" s="301">
        <v>0</v>
      </c>
      <c r="E3195" s="249"/>
    </row>
    <row r="3196" spans="1:5" s="250" customFormat="1" ht="13.5">
      <c r="A3196" s="142">
        <v>105804</v>
      </c>
      <c r="B3196" s="142" t="s">
        <v>27679</v>
      </c>
      <c r="C3196" s="142" t="s">
        <v>1</v>
      </c>
      <c r="D3196" s="301">
        <v>0</v>
      </c>
      <c r="E3196" s="249"/>
    </row>
    <row r="3197" spans="1:5" s="250" customFormat="1" ht="13.5">
      <c r="A3197" s="142">
        <v>104990</v>
      </c>
      <c r="B3197" s="142" t="s">
        <v>26372</v>
      </c>
      <c r="C3197" s="142" t="s">
        <v>1</v>
      </c>
      <c r="D3197" s="301">
        <v>12.43</v>
      </c>
      <c r="E3197" s="249"/>
    </row>
    <row r="3198" spans="1:5" s="250" customFormat="1" ht="13.5">
      <c r="A3198" s="142">
        <v>97052</v>
      </c>
      <c r="B3198" s="142" t="s">
        <v>27680</v>
      </c>
      <c r="C3198" s="142" t="s">
        <v>2</v>
      </c>
      <c r="D3198" s="301">
        <v>0</v>
      </c>
      <c r="E3198" s="249"/>
    </row>
    <row r="3199" spans="1:5" s="250" customFormat="1" ht="13.5">
      <c r="A3199" s="142">
        <v>97054</v>
      </c>
      <c r="B3199" s="142" t="s">
        <v>25549</v>
      </c>
      <c r="C3199" s="142" t="s">
        <v>2</v>
      </c>
      <c r="D3199" s="301">
        <v>31.5</v>
      </c>
      <c r="E3199" s="249"/>
    </row>
    <row r="3200" spans="1:5" s="250" customFormat="1" ht="13.5">
      <c r="A3200" s="142">
        <v>104981</v>
      </c>
      <c r="B3200" s="142" t="s">
        <v>27681</v>
      </c>
      <c r="C3200" s="142" t="s">
        <v>1</v>
      </c>
      <c r="D3200" s="301">
        <v>0</v>
      </c>
      <c r="E3200" s="249"/>
    </row>
    <row r="3201" spans="1:5" s="250" customFormat="1" ht="13.5">
      <c r="A3201" s="142">
        <v>104980</v>
      </c>
      <c r="B3201" s="142" t="s">
        <v>27682</v>
      </c>
      <c r="C3201" s="142" t="s">
        <v>1</v>
      </c>
      <c r="D3201" s="301">
        <v>0</v>
      </c>
      <c r="E3201" s="249"/>
    </row>
    <row r="3202" spans="1:5" s="250" customFormat="1" ht="13.5">
      <c r="A3202" s="142">
        <v>97042</v>
      </c>
      <c r="B3202" s="142" t="s">
        <v>27683</v>
      </c>
      <c r="C3202" s="142" t="s">
        <v>1</v>
      </c>
      <c r="D3202" s="301">
        <v>0</v>
      </c>
      <c r="E3202" s="249"/>
    </row>
    <row r="3203" spans="1:5" s="250" customFormat="1" ht="13.5">
      <c r="A3203" s="142">
        <v>97045</v>
      </c>
      <c r="B3203" s="142" t="s">
        <v>27684</v>
      </c>
      <c r="C3203" s="142" t="s">
        <v>1</v>
      </c>
      <c r="D3203" s="301">
        <v>0</v>
      </c>
      <c r="E3203" s="249"/>
    </row>
    <row r="3204" spans="1:5" s="250" customFormat="1" ht="13.5">
      <c r="A3204" s="142">
        <v>97044</v>
      </c>
      <c r="B3204" s="142" t="s">
        <v>27685</v>
      </c>
      <c r="C3204" s="142" t="s">
        <v>1</v>
      </c>
      <c r="D3204" s="301">
        <v>0</v>
      </c>
      <c r="E3204" s="249"/>
    </row>
    <row r="3205" spans="1:5" s="250" customFormat="1" ht="13.5">
      <c r="A3205" s="142">
        <v>97043</v>
      </c>
      <c r="B3205" s="142" t="s">
        <v>27686</v>
      </c>
      <c r="C3205" s="142" t="s">
        <v>1</v>
      </c>
      <c r="D3205" s="301">
        <v>0</v>
      </c>
      <c r="E3205" s="249"/>
    </row>
    <row r="3206" spans="1:5" s="250" customFormat="1" ht="13.5">
      <c r="A3206" s="142">
        <v>97063</v>
      </c>
      <c r="B3206" s="142" t="s">
        <v>25551</v>
      </c>
      <c r="C3206" s="142" t="s">
        <v>4</v>
      </c>
      <c r="D3206" s="301">
        <v>27.35</v>
      </c>
      <c r="E3206" s="249"/>
    </row>
    <row r="3207" spans="1:5" s="250" customFormat="1" ht="13.5">
      <c r="A3207" s="142">
        <v>97065</v>
      </c>
      <c r="B3207" s="142" t="s">
        <v>25552</v>
      </c>
      <c r="C3207" s="142" t="s">
        <v>7</v>
      </c>
      <c r="D3207" s="301">
        <v>18.22</v>
      </c>
      <c r="E3207" s="249"/>
    </row>
    <row r="3208" spans="1:5" s="250" customFormat="1" ht="13.5">
      <c r="A3208" s="142">
        <v>97064</v>
      </c>
      <c r="B3208" s="142" t="s">
        <v>26370</v>
      </c>
      <c r="C3208" s="142" t="s">
        <v>1</v>
      </c>
      <c r="D3208" s="301">
        <v>38.07</v>
      </c>
      <c r="E3208" s="249"/>
    </row>
    <row r="3209" spans="1:5" s="250" customFormat="1" ht="13.5">
      <c r="A3209" s="142">
        <v>97049</v>
      </c>
      <c r="B3209" s="142" t="s">
        <v>27687</v>
      </c>
      <c r="C3209" s="142" t="s">
        <v>4</v>
      </c>
      <c r="D3209" s="301">
        <v>0</v>
      </c>
      <c r="E3209" s="249"/>
    </row>
    <row r="3210" spans="1:5" s="250" customFormat="1" ht="13.5">
      <c r="A3210" s="142">
        <v>96997</v>
      </c>
      <c r="B3210" s="142" t="s">
        <v>27688</v>
      </c>
      <c r="C3210" s="142" t="s">
        <v>1</v>
      </c>
      <c r="D3210" s="301">
        <v>0</v>
      </c>
      <c r="E3210" s="249"/>
    </row>
    <row r="3211" spans="1:5" s="250" customFormat="1" ht="13.5">
      <c r="A3211" s="142">
        <v>96999</v>
      </c>
      <c r="B3211" s="142" t="s">
        <v>27689</v>
      </c>
      <c r="C3211" s="142" t="s">
        <v>1</v>
      </c>
      <c r="D3211" s="301">
        <v>0</v>
      </c>
      <c r="E3211" s="249"/>
    </row>
    <row r="3212" spans="1:5" s="250" customFormat="1" ht="13.5">
      <c r="A3212" s="142">
        <v>96996</v>
      </c>
      <c r="B3212" s="142" t="s">
        <v>27690</v>
      </c>
      <c r="C3212" s="142" t="s">
        <v>1</v>
      </c>
      <c r="D3212" s="301">
        <v>0</v>
      </c>
      <c r="E3212" s="249"/>
    </row>
    <row r="3213" spans="1:5" s="250" customFormat="1" ht="13.5">
      <c r="A3213" s="142">
        <v>96998</v>
      </c>
      <c r="B3213" s="142" t="s">
        <v>27691</v>
      </c>
      <c r="C3213" s="142" t="s">
        <v>1</v>
      </c>
      <c r="D3213" s="301">
        <v>0</v>
      </c>
      <c r="E3213" s="249"/>
    </row>
    <row r="3214" spans="1:5" s="250" customFormat="1" ht="13.5">
      <c r="A3214" s="142">
        <v>97067</v>
      </c>
      <c r="B3214" s="142" t="s">
        <v>25554</v>
      </c>
      <c r="C3214" s="142" t="s">
        <v>1</v>
      </c>
      <c r="D3214" s="301">
        <v>799.97</v>
      </c>
      <c r="E3214" s="249"/>
    </row>
    <row r="3215" spans="1:5" s="250" customFormat="1" ht="13.5">
      <c r="A3215" s="142">
        <v>97001</v>
      </c>
      <c r="B3215" s="142" t="s">
        <v>27692</v>
      </c>
      <c r="C3215" s="142" t="s">
        <v>1</v>
      </c>
      <c r="D3215" s="301">
        <v>0</v>
      </c>
      <c r="E3215" s="249"/>
    </row>
    <row r="3216" spans="1:5" s="250" customFormat="1" ht="13.5">
      <c r="A3216" s="142">
        <v>97003</v>
      </c>
      <c r="B3216" s="142" t="s">
        <v>27693</v>
      </c>
      <c r="C3216" s="142" t="s">
        <v>1</v>
      </c>
      <c r="D3216" s="301">
        <v>0</v>
      </c>
      <c r="E3216" s="249"/>
    </row>
    <row r="3217" spans="1:5" s="250" customFormat="1" ht="13.5">
      <c r="A3217" s="142">
        <v>97005</v>
      </c>
      <c r="B3217" s="142" t="s">
        <v>27694</v>
      </c>
      <c r="C3217" s="142" t="s">
        <v>1</v>
      </c>
      <c r="D3217" s="301">
        <v>0</v>
      </c>
      <c r="E3217" s="249"/>
    </row>
    <row r="3218" spans="1:5" s="250" customFormat="1" ht="13.5">
      <c r="A3218" s="142">
        <v>97000</v>
      </c>
      <c r="B3218" s="142" t="s">
        <v>27695</v>
      </c>
      <c r="C3218" s="142" t="s">
        <v>1</v>
      </c>
      <c r="D3218" s="301">
        <v>0</v>
      </c>
      <c r="E3218" s="249"/>
    </row>
    <row r="3219" spans="1:5" s="250" customFormat="1" ht="13.5">
      <c r="A3219" s="142">
        <v>97002</v>
      </c>
      <c r="B3219" s="142" t="s">
        <v>27696</v>
      </c>
      <c r="C3219" s="142" t="s">
        <v>1</v>
      </c>
      <c r="D3219" s="301">
        <v>0</v>
      </c>
      <c r="E3219" s="249"/>
    </row>
    <row r="3220" spans="1:5" s="250" customFormat="1" ht="13.5">
      <c r="A3220" s="142">
        <v>97004</v>
      </c>
      <c r="B3220" s="142" t="s">
        <v>27697</v>
      </c>
      <c r="C3220" s="142" t="s">
        <v>1</v>
      </c>
      <c r="D3220" s="301">
        <v>0</v>
      </c>
      <c r="E3220" s="249"/>
    </row>
    <row r="3221" spans="1:5" s="250" customFormat="1" ht="13.5">
      <c r="A3221" s="142">
        <v>97007</v>
      </c>
      <c r="B3221" s="142" t="s">
        <v>27698</v>
      </c>
      <c r="C3221" s="142" t="s">
        <v>1</v>
      </c>
      <c r="D3221" s="301">
        <v>0</v>
      </c>
      <c r="E3221" s="249"/>
    </row>
    <row r="3222" spans="1:5" s="250" customFormat="1" ht="13.5">
      <c r="A3222" s="142">
        <v>97009</v>
      </c>
      <c r="B3222" s="142" t="s">
        <v>27699</v>
      </c>
      <c r="C3222" s="142" t="s">
        <v>1</v>
      </c>
      <c r="D3222" s="301">
        <v>0</v>
      </c>
      <c r="E3222" s="249"/>
    </row>
    <row r="3223" spans="1:5" s="250" customFormat="1" ht="13.5">
      <c r="A3223" s="142">
        <v>97006</v>
      </c>
      <c r="B3223" s="142" t="s">
        <v>27700</v>
      </c>
      <c r="C3223" s="142" t="s">
        <v>1</v>
      </c>
      <c r="D3223" s="301">
        <v>0</v>
      </c>
      <c r="E3223" s="249"/>
    </row>
    <row r="3224" spans="1:5" s="250" customFormat="1" ht="13.5">
      <c r="A3224" s="142">
        <v>97008</v>
      </c>
      <c r="B3224" s="142" t="s">
        <v>27701</v>
      </c>
      <c r="C3224" s="142" t="s">
        <v>1</v>
      </c>
      <c r="D3224" s="301">
        <v>0</v>
      </c>
      <c r="E3224" s="249"/>
    </row>
    <row r="3225" spans="1:5" s="250" customFormat="1" ht="13.5">
      <c r="A3225" s="142">
        <v>97048</v>
      </c>
      <c r="B3225" s="142" t="s">
        <v>25548</v>
      </c>
      <c r="C3225" s="142" t="s">
        <v>4</v>
      </c>
      <c r="D3225" s="301">
        <v>0.09</v>
      </c>
      <c r="E3225" s="249"/>
    </row>
    <row r="3226" spans="1:5" s="250" customFormat="1" ht="13.5">
      <c r="A3226" s="142">
        <v>97047</v>
      </c>
      <c r="B3226" s="142" t="s">
        <v>25547</v>
      </c>
      <c r="C3226" s="142" t="s">
        <v>4</v>
      </c>
      <c r="D3226" s="301">
        <v>0.12</v>
      </c>
      <c r="E3226" s="249"/>
    </row>
    <row r="3227" spans="1:5" s="250" customFormat="1" ht="13.5">
      <c r="A3227" s="142">
        <v>97046</v>
      </c>
      <c r="B3227" s="142" t="s">
        <v>27702</v>
      </c>
      <c r="C3227" s="142" t="s">
        <v>4</v>
      </c>
      <c r="D3227" s="301">
        <v>0.33</v>
      </c>
      <c r="E3227" s="249"/>
    </row>
    <row r="3228" spans="1:5" s="250" customFormat="1" ht="13.5">
      <c r="A3228" s="142">
        <v>104989</v>
      </c>
      <c r="B3228" s="142" t="s">
        <v>26371</v>
      </c>
      <c r="C3228" s="142" t="s">
        <v>2</v>
      </c>
      <c r="D3228" s="301">
        <v>48.1</v>
      </c>
      <c r="E3228" s="249"/>
    </row>
    <row r="3229" spans="1:5" s="250" customFormat="1" ht="13.5">
      <c r="A3229" s="142">
        <v>97066</v>
      </c>
      <c r="B3229" s="142" t="s">
        <v>25553</v>
      </c>
      <c r="C3229" s="142" t="s">
        <v>4</v>
      </c>
      <c r="D3229" s="301">
        <v>427.39</v>
      </c>
      <c r="E3229" s="249"/>
    </row>
    <row r="3230" spans="1:5" s="250" customFormat="1" ht="13.5">
      <c r="A3230" s="142">
        <v>104982</v>
      </c>
      <c r="B3230" s="142" t="s">
        <v>27703</v>
      </c>
      <c r="C3230" s="142" t="s">
        <v>1</v>
      </c>
      <c r="D3230" s="301">
        <v>0</v>
      </c>
      <c r="E3230" s="249"/>
    </row>
    <row r="3231" spans="1:5" s="250" customFormat="1" ht="13.5">
      <c r="A3231" s="142">
        <v>97060</v>
      </c>
      <c r="B3231" s="142" t="s">
        <v>27704</v>
      </c>
      <c r="C3231" s="142" t="s">
        <v>1</v>
      </c>
      <c r="D3231" s="301">
        <v>0</v>
      </c>
      <c r="E3231" s="249"/>
    </row>
    <row r="3232" spans="1:5" s="250" customFormat="1" ht="13.5">
      <c r="A3232" s="142">
        <v>97059</v>
      </c>
      <c r="B3232" s="142" t="s">
        <v>27705</v>
      </c>
      <c r="C3232" s="142" t="s">
        <v>1</v>
      </c>
      <c r="D3232" s="301">
        <v>0</v>
      </c>
      <c r="E3232" s="249"/>
    </row>
    <row r="3233" spans="1:5" s="250" customFormat="1" ht="13.5">
      <c r="A3233" s="142">
        <v>97058</v>
      </c>
      <c r="B3233" s="142" t="s">
        <v>27706</v>
      </c>
      <c r="C3233" s="142" t="s">
        <v>1</v>
      </c>
      <c r="D3233" s="301">
        <v>0</v>
      </c>
      <c r="E3233" s="249"/>
    </row>
    <row r="3234" spans="1:5" s="250" customFormat="1" ht="13.5">
      <c r="A3234" s="142">
        <v>97056</v>
      </c>
      <c r="B3234" s="142" t="s">
        <v>27707</v>
      </c>
      <c r="C3234" s="142" t="s">
        <v>1</v>
      </c>
      <c r="D3234" s="301">
        <v>0</v>
      </c>
      <c r="E3234" s="249"/>
    </row>
    <row r="3235" spans="1:5" s="250" customFormat="1" ht="13.5">
      <c r="A3235" s="142">
        <v>97057</v>
      </c>
      <c r="B3235" s="142" t="s">
        <v>27708</v>
      </c>
      <c r="C3235" s="142" t="s">
        <v>1</v>
      </c>
      <c r="D3235" s="301">
        <v>0</v>
      </c>
      <c r="E3235" s="249"/>
    </row>
    <row r="3236" spans="1:5" s="250" customFormat="1" ht="13.5">
      <c r="A3236" s="142">
        <v>97055</v>
      </c>
      <c r="B3236" s="142" t="s">
        <v>27709</v>
      </c>
      <c r="C3236" s="142" t="s">
        <v>1</v>
      </c>
      <c r="D3236" s="301">
        <v>0</v>
      </c>
      <c r="E3236" s="249"/>
    </row>
    <row r="3237" spans="1:5" s="250" customFormat="1" ht="13.5">
      <c r="A3237" s="142">
        <v>102656</v>
      </c>
      <c r="B3237" s="142" t="s">
        <v>27710</v>
      </c>
      <c r="C3237" s="142" t="s">
        <v>1</v>
      </c>
      <c r="D3237" s="301">
        <v>6.46</v>
      </c>
      <c r="E3237" s="249"/>
    </row>
    <row r="3238" spans="1:5" s="250" customFormat="1" ht="13.5">
      <c r="A3238" s="142">
        <v>104983</v>
      </c>
      <c r="B3238" s="142" t="s">
        <v>27711</v>
      </c>
      <c r="C3238" s="142" t="s">
        <v>2</v>
      </c>
      <c r="D3238" s="301">
        <v>0</v>
      </c>
      <c r="E3238" s="249"/>
    </row>
    <row r="3239" spans="1:5" s="250" customFormat="1" ht="13.5">
      <c r="A3239" s="142">
        <v>97050</v>
      </c>
      <c r="B3239" s="142" t="s">
        <v>27712</v>
      </c>
      <c r="C3239" s="142" t="s">
        <v>4</v>
      </c>
      <c r="D3239" s="301">
        <v>0</v>
      </c>
      <c r="E3239" s="249"/>
    </row>
    <row r="3240" spans="1:5" s="250" customFormat="1" ht="13.5">
      <c r="A3240" s="142">
        <v>95946</v>
      </c>
      <c r="B3240" s="142" t="s">
        <v>22043</v>
      </c>
      <c r="C3240" s="142" t="s">
        <v>3</v>
      </c>
      <c r="D3240" s="301">
        <v>14.72</v>
      </c>
      <c r="E3240" s="249"/>
    </row>
    <row r="3241" spans="1:5" s="250" customFormat="1" ht="13.5">
      <c r="A3241" s="142">
        <v>95947</v>
      </c>
      <c r="B3241" s="142" t="s">
        <v>22044</v>
      </c>
      <c r="C3241" s="142" t="s">
        <v>3</v>
      </c>
      <c r="D3241" s="301">
        <v>11.09</v>
      </c>
      <c r="E3241" s="249"/>
    </row>
    <row r="3242" spans="1:5" s="250" customFormat="1" ht="13.5">
      <c r="A3242" s="142">
        <v>95948</v>
      </c>
      <c r="B3242" s="142" t="s">
        <v>22045</v>
      </c>
      <c r="C3242" s="142" t="s">
        <v>3</v>
      </c>
      <c r="D3242" s="301">
        <v>9.52</v>
      </c>
      <c r="E3242" s="249"/>
    </row>
    <row r="3243" spans="1:5" s="250" customFormat="1" ht="13.5">
      <c r="A3243" s="142">
        <v>95944</v>
      </c>
      <c r="B3243" s="142" t="s">
        <v>22041</v>
      </c>
      <c r="C3243" s="142" t="s">
        <v>3</v>
      </c>
      <c r="D3243" s="301">
        <v>24.19</v>
      </c>
      <c r="E3243" s="249"/>
    </row>
    <row r="3244" spans="1:5" s="250" customFormat="1" ht="13.5">
      <c r="A3244" s="142">
        <v>95945</v>
      </c>
      <c r="B3244" s="142" t="s">
        <v>22042</v>
      </c>
      <c r="C3244" s="142" t="s">
        <v>3</v>
      </c>
      <c r="D3244" s="301">
        <v>19</v>
      </c>
      <c r="E3244" s="249"/>
    </row>
    <row r="3245" spans="1:5" s="250" customFormat="1" ht="13.5">
      <c r="A3245" s="142">
        <v>95943</v>
      </c>
      <c r="B3245" s="142" t="s">
        <v>22040</v>
      </c>
      <c r="C3245" s="142" t="s">
        <v>3</v>
      </c>
      <c r="D3245" s="301">
        <v>27.14</v>
      </c>
      <c r="E3245" s="249"/>
    </row>
    <row r="3246" spans="1:5" s="250" customFormat="1" ht="13.5">
      <c r="A3246" s="142">
        <v>102077</v>
      </c>
      <c r="B3246" s="142" t="s">
        <v>27713</v>
      </c>
      <c r="C3246" s="142" t="s">
        <v>7</v>
      </c>
      <c r="D3246" s="301">
        <v>6178.98</v>
      </c>
      <c r="E3246" s="249"/>
    </row>
    <row r="3247" spans="1:5" s="250" customFormat="1" ht="13.5">
      <c r="A3247" s="142">
        <v>102073</v>
      </c>
      <c r="B3247" s="142" t="s">
        <v>27714</v>
      </c>
      <c r="C3247" s="142" t="s">
        <v>7</v>
      </c>
      <c r="D3247" s="301">
        <v>4438.45</v>
      </c>
      <c r="E3247" s="249"/>
    </row>
    <row r="3248" spans="1:5" s="250" customFormat="1" ht="13.5">
      <c r="A3248" s="142">
        <v>102079</v>
      </c>
      <c r="B3248" s="142" t="s">
        <v>27715</v>
      </c>
      <c r="C3248" s="142" t="s">
        <v>7</v>
      </c>
      <c r="D3248" s="301">
        <v>6045.23</v>
      </c>
      <c r="E3248" s="249"/>
    </row>
    <row r="3249" spans="1:5" s="250" customFormat="1" ht="13.5">
      <c r="A3249" s="142">
        <v>102075</v>
      </c>
      <c r="B3249" s="142" t="s">
        <v>27716</v>
      </c>
      <c r="C3249" s="142" t="s">
        <v>7</v>
      </c>
      <c r="D3249" s="301">
        <v>5452.54</v>
      </c>
      <c r="E3249" s="249"/>
    </row>
    <row r="3250" spans="1:5" s="250" customFormat="1" ht="13.5">
      <c r="A3250" s="142">
        <v>102078</v>
      </c>
      <c r="B3250" s="142" t="s">
        <v>27717</v>
      </c>
      <c r="C3250" s="142" t="s">
        <v>7</v>
      </c>
      <c r="D3250" s="301">
        <v>6317.18</v>
      </c>
      <c r="E3250" s="249"/>
    </row>
    <row r="3251" spans="1:5" s="250" customFormat="1" ht="13.5">
      <c r="A3251" s="142">
        <v>102074</v>
      </c>
      <c r="B3251" s="142" t="s">
        <v>27718</v>
      </c>
      <c r="C3251" s="142" t="s">
        <v>7</v>
      </c>
      <c r="D3251" s="301">
        <v>5258.4</v>
      </c>
      <c r="E3251" s="249"/>
    </row>
    <row r="3252" spans="1:5" s="250" customFormat="1" ht="13.5">
      <c r="A3252" s="142">
        <v>102080</v>
      </c>
      <c r="B3252" s="142" t="s">
        <v>27719</v>
      </c>
      <c r="C3252" s="142" t="s">
        <v>7</v>
      </c>
      <c r="D3252" s="301">
        <v>5255.54</v>
      </c>
      <c r="E3252" s="249"/>
    </row>
    <row r="3253" spans="1:5" s="250" customFormat="1" ht="13.5">
      <c r="A3253" s="142">
        <v>102076</v>
      </c>
      <c r="B3253" s="142" t="s">
        <v>27720</v>
      </c>
      <c r="C3253" s="142" t="s">
        <v>7</v>
      </c>
      <c r="D3253" s="301">
        <v>5575.35</v>
      </c>
      <c r="E3253" s="249"/>
    </row>
    <row r="3254" spans="1:5" s="250" customFormat="1" ht="13.5">
      <c r="A3254" s="142">
        <v>102084</v>
      </c>
      <c r="B3254" s="142" t="s">
        <v>27721</v>
      </c>
      <c r="C3254" s="142" t="s">
        <v>1</v>
      </c>
      <c r="D3254" s="301">
        <v>0</v>
      </c>
      <c r="E3254" s="249"/>
    </row>
    <row r="3255" spans="1:5" s="250" customFormat="1" ht="13.5">
      <c r="A3255" s="142">
        <v>102082</v>
      </c>
      <c r="B3255" s="142" t="s">
        <v>27722</v>
      </c>
      <c r="C3255" s="142" t="s">
        <v>1</v>
      </c>
      <c r="D3255" s="301">
        <v>0</v>
      </c>
      <c r="E3255" s="249"/>
    </row>
    <row r="3256" spans="1:5" s="250" customFormat="1" ht="13.5">
      <c r="A3256" s="142">
        <v>102081</v>
      </c>
      <c r="B3256" s="142" t="s">
        <v>27723</v>
      </c>
      <c r="C3256" s="142" t="s">
        <v>1</v>
      </c>
      <c r="D3256" s="301">
        <v>0</v>
      </c>
      <c r="E3256" s="249"/>
    </row>
    <row r="3257" spans="1:5" s="250" customFormat="1" ht="13.5">
      <c r="A3257" s="142">
        <v>102092</v>
      </c>
      <c r="B3257" s="142" t="s">
        <v>27724</v>
      </c>
      <c r="C3257" s="142" t="s">
        <v>1</v>
      </c>
      <c r="D3257" s="301">
        <v>0</v>
      </c>
      <c r="E3257" s="249"/>
    </row>
    <row r="3258" spans="1:5" s="250" customFormat="1" ht="13.5">
      <c r="A3258" s="142">
        <v>102089</v>
      </c>
      <c r="B3258" s="142" t="s">
        <v>22033</v>
      </c>
      <c r="C3258" s="142" t="s">
        <v>4</v>
      </c>
      <c r="D3258" s="301">
        <v>220.6</v>
      </c>
      <c r="E3258" s="249"/>
    </row>
    <row r="3259" spans="1:5" s="250" customFormat="1" ht="13.5">
      <c r="A3259" s="142">
        <v>102090</v>
      </c>
      <c r="B3259" s="142" t="s">
        <v>22034</v>
      </c>
      <c r="C3259" s="142" t="s">
        <v>4</v>
      </c>
      <c r="D3259" s="301">
        <v>164.52</v>
      </c>
      <c r="E3259" s="249"/>
    </row>
    <row r="3260" spans="1:5" s="250" customFormat="1" ht="13.5">
      <c r="A3260" s="142">
        <v>102086</v>
      </c>
      <c r="B3260" s="142" t="s">
        <v>22031</v>
      </c>
      <c r="C3260" s="142" t="s">
        <v>4</v>
      </c>
      <c r="D3260" s="301">
        <v>229.19</v>
      </c>
      <c r="E3260" s="249"/>
    </row>
    <row r="3261" spans="1:5" s="250" customFormat="1" ht="13.5">
      <c r="A3261" s="142">
        <v>102087</v>
      </c>
      <c r="B3261" s="142" t="s">
        <v>22032</v>
      </c>
      <c r="C3261" s="142" t="s">
        <v>4</v>
      </c>
      <c r="D3261" s="301">
        <v>179.76</v>
      </c>
      <c r="E3261" s="249"/>
    </row>
    <row r="3262" spans="1:5" s="250" customFormat="1" ht="13.5">
      <c r="A3262" s="142">
        <v>102091</v>
      </c>
      <c r="B3262" s="142" t="s">
        <v>26026</v>
      </c>
      <c r="C3262" s="142" t="s">
        <v>4</v>
      </c>
      <c r="D3262" s="301">
        <v>319.44</v>
      </c>
      <c r="E3262" s="249"/>
    </row>
    <row r="3263" spans="1:5" s="250" customFormat="1" ht="13.5">
      <c r="A3263" s="142">
        <v>102088</v>
      </c>
      <c r="B3263" s="142" t="s">
        <v>26025</v>
      </c>
      <c r="C3263" s="142" t="s">
        <v>4</v>
      </c>
      <c r="D3263" s="301">
        <v>273.87</v>
      </c>
      <c r="E3263" s="249"/>
    </row>
    <row r="3264" spans="1:5" s="250" customFormat="1" ht="13.5">
      <c r="A3264" s="142">
        <v>101997</v>
      </c>
      <c r="B3264" s="142" t="s">
        <v>21979</v>
      </c>
      <c r="C3264" s="142" t="s">
        <v>4</v>
      </c>
      <c r="D3264" s="301">
        <v>233.15</v>
      </c>
      <c r="E3264" s="249"/>
    </row>
    <row r="3265" spans="1:5" s="250" customFormat="1" ht="13.5">
      <c r="A3265" s="142">
        <v>101998</v>
      </c>
      <c r="B3265" s="142" t="s">
        <v>21980</v>
      </c>
      <c r="C3265" s="142" t="s">
        <v>4</v>
      </c>
      <c r="D3265" s="378">
        <v>173.89</v>
      </c>
      <c r="E3265" s="249"/>
    </row>
    <row r="3266" spans="1:5" s="250" customFormat="1" ht="13.5">
      <c r="A3266" s="142">
        <v>101999</v>
      </c>
      <c r="B3266" s="142" t="s">
        <v>21981</v>
      </c>
      <c r="C3266" s="142" t="s">
        <v>4</v>
      </c>
      <c r="D3266" s="378">
        <v>376.67</v>
      </c>
      <c r="E3266" s="249"/>
    </row>
    <row r="3267" spans="1:5" s="250" customFormat="1" ht="13.5">
      <c r="A3267" s="142">
        <v>101994</v>
      </c>
      <c r="B3267" s="142" t="s">
        <v>21976</v>
      </c>
      <c r="C3267" s="142" t="s">
        <v>4</v>
      </c>
      <c r="D3267" s="378">
        <v>238.79</v>
      </c>
      <c r="E3267" s="249"/>
    </row>
    <row r="3268" spans="1:5" s="250" customFormat="1" ht="13.5">
      <c r="A3268" s="142">
        <v>101995</v>
      </c>
      <c r="B3268" s="142" t="s">
        <v>21977</v>
      </c>
      <c r="C3268" s="142" t="s">
        <v>4</v>
      </c>
      <c r="D3268" s="378">
        <v>185.94</v>
      </c>
      <c r="E3268" s="249"/>
    </row>
    <row r="3269" spans="1:5" s="250" customFormat="1" ht="13.5">
      <c r="A3269" s="142">
        <v>101996</v>
      </c>
      <c r="B3269" s="142" t="s">
        <v>21978</v>
      </c>
      <c r="C3269" s="142" t="s">
        <v>4</v>
      </c>
      <c r="D3269" s="378">
        <v>293.77999999999997</v>
      </c>
      <c r="E3269" s="249"/>
    </row>
    <row r="3270" spans="1:5" s="250" customFormat="1" ht="13.5">
      <c r="A3270" s="142">
        <v>101991</v>
      </c>
      <c r="B3270" s="142" t="s">
        <v>21973</v>
      </c>
      <c r="C3270" s="142" t="s">
        <v>4</v>
      </c>
      <c r="D3270" s="378">
        <v>233.13</v>
      </c>
      <c r="E3270" s="249"/>
    </row>
    <row r="3271" spans="1:5" s="250" customFormat="1" ht="13.5">
      <c r="A3271" s="142">
        <v>101992</v>
      </c>
      <c r="B3271" s="142" t="s">
        <v>21974</v>
      </c>
      <c r="C3271" s="142" t="s">
        <v>4</v>
      </c>
      <c r="D3271" s="378">
        <v>175.18</v>
      </c>
      <c r="E3271" s="249"/>
    </row>
    <row r="3272" spans="1:5" s="250" customFormat="1" ht="13.5">
      <c r="A3272" s="142">
        <v>101993</v>
      </c>
      <c r="B3272" s="142" t="s">
        <v>21975</v>
      </c>
      <c r="C3272" s="142" t="s">
        <v>4</v>
      </c>
      <c r="D3272" s="378">
        <v>351.74</v>
      </c>
      <c r="E3272" s="249"/>
    </row>
    <row r="3273" spans="1:5" s="250" customFormat="1" ht="13.5">
      <c r="A3273" s="142">
        <v>101988</v>
      </c>
      <c r="B3273" s="142" t="s">
        <v>21970</v>
      </c>
      <c r="C3273" s="142" t="s">
        <v>4</v>
      </c>
      <c r="D3273" s="378">
        <v>226.06</v>
      </c>
      <c r="E3273" s="249"/>
    </row>
    <row r="3274" spans="1:5" s="250" customFormat="1" ht="13.5">
      <c r="A3274" s="142">
        <v>101989</v>
      </c>
      <c r="B3274" s="142" t="s">
        <v>21971</v>
      </c>
      <c r="C3274" s="142" t="s">
        <v>4</v>
      </c>
      <c r="D3274" s="378">
        <v>178.98</v>
      </c>
      <c r="E3274" s="249"/>
    </row>
    <row r="3275" spans="1:5" s="250" customFormat="1" ht="13.5">
      <c r="A3275" s="142">
        <v>101990</v>
      </c>
      <c r="B3275" s="142" t="s">
        <v>21972</v>
      </c>
      <c r="C3275" s="142" t="s">
        <v>4</v>
      </c>
      <c r="D3275" s="378">
        <v>273.79000000000002</v>
      </c>
      <c r="E3275" s="249"/>
    </row>
    <row r="3276" spans="1:5" s="250" customFormat="1" ht="13.5">
      <c r="A3276" s="142">
        <v>101985</v>
      </c>
      <c r="B3276" s="142" t="s">
        <v>21967</v>
      </c>
      <c r="C3276" s="142" t="s">
        <v>4</v>
      </c>
      <c r="D3276" s="378">
        <v>231.52</v>
      </c>
      <c r="E3276" s="249"/>
    </row>
    <row r="3277" spans="1:5" s="250" customFormat="1" ht="13.5">
      <c r="A3277" s="142">
        <v>101986</v>
      </c>
      <c r="B3277" s="142" t="s">
        <v>21968</v>
      </c>
      <c r="C3277" s="142" t="s">
        <v>4</v>
      </c>
      <c r="D3277" s="378">
        <v>170.9</v>
      </c>
      <c r="E3277" s="249"/>
    </row>
    <row r="3278" spans="1:5" s="250" customFormat="1" ht="13.5">
      <c r="A3278" s="142">
        <v>101987</v>
      </c>
      <c r="B3278" s="142" t="s">
        <v>21969</v>
      </c>
      <c r="C3278" s="142" t="s">
        <v>4</v>
      </c>
      <c r="D3278" s="378">
        <v>299.95999999999998</v>
      </c>
      <c r="E3278" s="249"/>
    </row>
    <row r="3279" spans="1:5" s="250" customFormat="1" ht="13.5">
      <c r="A3279" s="142">
        <v>101969</v>
      </c>
      <c r="B3279" s="142" t="s">
        <v>21958</v>
      </c>
      <c r="C3279" s="142" t="s">
        <v>4</v>
      </c>
      <c r="D3279" s="378">
        <v>216.36</v>
      </c>
      <c r="E3279" s="249"/>
    </row>
    <row r="3280" spans="1:5" s="250" customFormat="1" ht="13.5">
      <c r="A3280" s="142">
        <v>101971</v>
      </c>
      <c r="B3280" s="142" t="s">
        <v>21959</v>
      </c>
      <c r="C3280" s="142" t="s">
        <v>4</v>
      </c>
      <c r="D3280" s="378">
        <v>168.68</v>
      </c>
      <c r="E3280" s="249"/>
    </row>
    <row r="3281" spans="1:5" s="250" customFormat="1" ht="13.5">
      <c r="A3281" s="142">
        <v>101973</v>
      </c>
      <c r="B3281" s="142" t="s">
        <v>21960</v>
      </c>
      <c r="C3281" s="142" t="s">
        <v>4</v>
      </c>
      <c r="D3281" s="378">
        <v>254.24</v>
      </c>
      <c r="E3281" s="249"/>
    </row>
    <row r="3282" spans="1:5" s="250" customFormat="1" ht="13.5">
      <c r="A3282" s="142">
        <v>102072</v>
      </c>
      <c r="B3282" s="142" t="s">
        <v>22030</v>
      </c>
      <c r="C3282" s="142" t="s">
        <v>4</v>
      </c>
      <c r="D3282" s="378">
        <v>221.22</v>
      </c>
      <c r="E3282" s="249"/>
    </row>
    <row r="3283" spans="1:5" s="250" customFormat="1" ht="13.5">
      <c r="A3283" s="142">
        <v>102070</v>
      </c>
      <c r="B3283" s="142" t="s">
        <v>22028</v>
      </c>
      <c r="C3283" s="142" t="s">
        <v>4</v>
      </c>
      <c r="D3283" s="378">
        <v>265.85000000000002</v>
      </c>
      <c r="E3283" s="249"/>
    </row>
    <row r="3284" spans="1:5" s="250" customFormat="1" ht="13.5">
      <c r="A3284" s="142">
        <v>102071</v>
      </c>
      <c r="B3284" s="142" t="s">
        <v>22029</v>
      </c>
      <c r="C3284" s="142" t="s">
        <v>4</v>
      </c>
      <c r="D3284" s="378">
        <v>235.25</v>
      </c>
      <c r="E3284" s="249"/>
    </row>
    <row r="3285" spans="1:5" s="250" customFormat="1" ht="13.5">
      <c r="A3285" s="142">
        <v>102068</v>
      </c>
      <c r="B3285" s="142" t="s">
        <v>22026</v>
      </c>
      <c r="C3285" s="142" t="s">
        <v>4</v>
      </c>
      <c r="D3285" s="378">
        <v>334.6</v>
      </c>
      <c r="E3285" s="249"/>
    </row>
    <row r="3286" spans="1:5" s="250" customFormat="1" ht="13.5">
      <c r="A3286" s="142">
        <v>102069</v>
      </c>
      <c r="B3286" s="142" t="s">
        <v>22027</v>
      </c>
      <c r="C3286" s="142" t="s">
        <v>4</v>
      </c>
      <c r="D3286" s="378">
        <v>304.7</v>
      </c>
      <c r="E3286" s="249"/>
    </row>
    <row r="3287" spans="1:5" s="250" customFormat="1" ht="13.5">
      <c r="A3287" s="142">
        <v>102066</v>
      </c>
      <c r="B3287" s="142" t="s">
        <v>22024</v>
      </c>
      <c r="C3287" s="142" t="s">
        <v>4</v>
      </c>
      <c r="D3287" s="378">
        <v>617.30999999999995</v>
      </c>
      <c r="E3287" s="249"/>
    </row>
    <row r="3288" spans="1:5" s="250" customFormat="1" ht="13.5">
      <c r="A3288" s="142">
        <v>102067</v>
      </c>
      <c r="B3288" s="142" t="s">
        <v>22025</v>
      </c>
      <c r="C3288" s="142" t="s">
        <v>4</v>
      </c>
      <c r="D3288" s="378">
        <v>525.6</v>
      </c>
      <c r="E3288" s="249"/>
    </row>
    <row r="3289" spans="1:5" s="250" customFormat="1" ht="13.5">
      <c r="A3289" s="142">
        <v>102065</v>
      </c>
      <c r="B3289" s="142" t="s">
        <v>22023</v>
      </c>
      <c r="C3289" s="142" t="s">
        <v>4</v>
      </c>
      <c r="D3289" s="301">
        <v>229.83</v>
      </c>
      <c r="E3289" s="249"/>
    </row>
    <row r="3290" spans="1:5" s="250" customFormat="1" ht="13.5">
      <c r="A3290" s="142">
        <v>102063</v>
      </c>
      <c r="B3290" s="142" t="s">
        <v>22021</v>
      </c>
      <c r="C3290" s="142" t="s">
        <v>4</v>
      </c>
      <c r="D3290" s="301">
        <v>278.93</v>
      </c>
      <c r="E3290" s="249"/>
    </row>
    <row r="3291" spans="1:5" s="250" customFormat="1" ht="13.5">
      <c r="A3291" s="142">
        <v>102064</v>
      </c>
      <c r="B3291" s="142" t="s">
        <v>22022</v>
      </c>
      <c r="C3291" s="142" t="s">
        <v>4</v>
      </c>
      <c r="D3291" s="301">
        <v>247.38</v>
      </c>
      <c r="E3291" s="249"/>
    </row>
    <row r="3292" spans="1:5" s="250" customFormat="1" ht="13.5">
      <c r="A3292" s="142">
        <v>102061</v>
      </c>
      <c r="B3292" s="142" t="s">
        <v>22019</v>
      </c>
      <c r="C3292" s="142" t="s">
        <v>4</v>
      </c>
      <c r="D3292" s="378">
        <v>353.78</v>
      </c>
      <c r="E3292" s="249"/>
    </row>
    <row r="3293" spans="1:5" s="250" customFormat="1" ht="13.5">
      <c r="A3293" s="142">
        <v>102062</v>
      </c>
      <c r="B3293" s="142" t="s">
        <v>22020</v>
      </c>
      <c r="C3293" s="142" t="s">
        <v>4</v>
      </c>
      <c r="D3293" s="301">
        <v>324.23</v>
      </c>
      <c r="E3293" s="249"/>
    </row>
    <row r="3294" spans="1:5" s="250" customFormat="1" ht="13.5">
      <c r="A3294" s="142">
        <v>102059</v>
      </c>
      <c r="B3294" s="142" t="s">
        <v>22017</v>
      </c>
      <c r="C3294" s="142" t="s">
        <v>4</v>
      </c>
      <c r="D3294" s="301">
        <v>587.92999999999995</v>
      </c>
      <c r="E3294" s="249"/>
    </row>
    <row r="3295" spans="1:5" s="250" customFormat="1" ht="13.5">
      <c r="A3295" s="142">
        <v>102060</v>
      </c>
      <c r="B3295" s="142" t="s">
        <v>22018</v>
      </c>
      <c r="C3295" s="142" t="s">
        <v>4</v>
      </c>
      <c r="D3295" s="301">
        <v>490.97</v>
      </c>
      <c r="E3295" s="249"/>
    </row>
    <row r="3296" spans="1:5" s="250" customFormat="1" ht="13.5">
      <c r="A3296" s="142">
        <v>102052</v>
      </c>
      <c r="B3296" s="142" t="s">
        <v>22016</v>
      </c>
      <c r="C3296" s="142" t="s">
        <v>4</v>
      </c>
      <c r="D3296" s="378">
        <v>232.37</v>
      </c>
      <c r="E3296" s="249"/>
    </row>
    <row r="3297" spans="1:5" s="250" customFormat="1" ht="13.5">
      <c r="A3297" s="142">
        <v>102050</v>
      </c>
      <c r="B3297" s="142" t="s">
        <v>22014</v>
      </c>
      <c r="C3297" s="142" t="s">
        <v>4</v>
      </c>
      <c r="D3297" s="378">
        <v>284.11</v>
      </c>
      <c r="E3297" s="249"/>
    </row>
    <row r="3298" spans="1:5" s="250" customFormat="1" ht="13.5">
      <c r="A3298" s="142">
        <v>102051</v>
      </c>
      <c r="B3298" s="142" t="s">
        <v>22015</v>
      </c>
      <c r="C3298" s="142" t="s">
        <v>4</v>
      </c>
      <c r="D3298" s="378">
        <v>250.9</v>
      </c>
      <c r="E3298" s="249"/>
    </row>
    <row r="3299" spans="1:5" s="250" customFormat="1" ht="13.5">
      <c r="A3299" s="142">
        <v>102048</v>
      </c>
      <c r="B3299" s="142" t="s">
        <v>22012</v>
      </c>
      <c r="C3299" s="142" t="s">
        <v>4</v>
      </c>
      <c r="D3299" s="378">
        <v>367.39</v>
      </c>
      <c r="E3299" s="249"/>
    </row>
    <row r="3300" spans="1:5" s="250" customFormat="1" ht="13.5">
      <c r="A3300" s="142">
        <v>102049</v>
      </c>
      <c r="B3300" s="142" t="s">
        <v>22013</v>
      </c>
      <c r="C3300" s="142" t="s">
        <v>4</v>
      </c>
      <c r="D3300" s="378">
        <v>325.77999999999997</v>
      </c>
      <c r="E3300" s="249"/>
    </row>
    <row r="3301" spans="1:5" s="250" customFormat="1" ht="13.5">
      <c r="A3301" s="142">
        <v>102046</v>
      </c>
      <c r="B3301" s="142" t="s">
        <v>22010</v>
      </c>
      <c r="C3301" s="142" t="s">
        <v>4</v>
      </c>
      <c r="D3301" s="378">
        <v>695.57</v>
      </c>
      <c r="E3301" s="249"/>
    </row>
    <row r="3302" spans="1:5" s="250" customFormat="1" ht="13.5">
      <c r="A3302" s="142">
        <v>102047</v>
      </c>
      <c r="B3302" s="142" t="s">
        <v>22011</v>
      </c>
      <c r="C3302" s="142" t="s">
        <v>4</v>
      </c>
      <c r="D3302" s="378">
        <v>589.28</v>
      </c>
      <c r="E3302" s="249"/>
    </row>
    <row r="3303" spans="1:5" s="250" customFormat="1" ht="13.5">
      <c r="A3303" s="142">
        <v>102045</v>
      </c>
      <c r="B3303" s="142" t="s">
        <v>22009</v>
      </c>
      <c r="C3303" s="142" t="s">
        <v>4</v>
      </c>
      <c r="D3303" s="378">
        <v>246.68</v>
      </c>
      <c r="E3303" s="249"/>
    </row>
    <row r="3304" spans="1:5" s="250" customFormat="1" ht="13.5">
      <c r="A3304" s="142">
        <v>102043</v>
      </c>
      <c r="B3304" s="142" t="s">
        <v>22007</v>
      </c>
      <c r="C3304" s="142" t="s">
        <v>4</v>
      </c>
      <c r="D3304" s="378">
        <v>296.99</v>
      </c>
      <c r="E3304" s="249"/>
    </row>
    <row r="3305" spans="1:5" s="250" customFormat="1" ht="13.5">
      <c r="A3305" s="142">
        <v>102044</v>
      </c>
      <c r="B3305" s="142" t="s">
        <v>22008</v>
      </c>
      <c r="C3305" s="142" t="s">
        <v>4</v>
      </c>
      <c r="D3305" s="378">
        <v>265.55</v>
      </c>
      <c r="E3305" s="249"/>
    </row>
    <row r="3306" spans="1:5" s="250" customFormat="1" ht="13.5">
      <c r="A3306" s="142">
        <v>102041</v>
      </c>
      <c r="B3306" s="142" t="s">
        <v>22005</v>
      </c>
      <c r="C3306" s="142" t="s">
        <v>4</v>
      </c>
      <c r="D3306" s="378">
        <v>384.4</v>
      </c>
      <c r="E3306" s="249"/>
    </row>
    <row r="3307" spans="1:5" s="250" customFormat="1" ht="13.5">
      <c r="A3307" s="142">
        <v>102042</v>
      </c>
      <c r="B3307" s="142" t="s">
        <v>22006</v>
      </c>
      <c r="C3307" s="142" t="s">
        <v>4</v>
      </c>
      <c r="D3307" s="378">
        <v>344.14</v>
      </c>
      <c r="E3307" s="249"/>
    </row>
    <row r="3308" spans="1:5" s="250" customFormat="1" ht="13.5">
      <c r="A3308" s="142">
        <v>102039</v>
      </c>
      <c r="B3308" s="142" t="s">
        <v>22003</v>
      </c>
      <c r="C3308" s="142" t="s">
        <v>4</v>
      </c>
      <c r="D3308" s="378">
        <v>634.48</v>
      </c>
      <c r="E3308" s="249"/>
    </row>
    <row r="3309" spans="1:5" s="250" customFormat="1" ht="13.5">
      <c r="A3309" s="142">
        <v>102040</v>
      </c>
      <c r="B3309" s="142" t="s">
        <v>22004</v>
      </c>
      <c r="C3309" s="142" t="s">
        <v>4</v>
      </c>
      <c r="D3309" s="378">
        <v>525.38</v>
      </c>
      <c r="E3309" s="249"/>
    </row>
    <row r="3310" spans="1:5" s="250" customFormat="1" ht="13.5">
      <c r="A3310" s="142">
        <v>102038</v>
      </c>
      <c r="B3310" s="142" t="s">
        <v>22002</v>
      </c>
      <c r="C3310" s="142" t="s">
        <v>4</v>
      </c>
      <c r="D3310" s="378">
        <v>242.99</v>
      </c>
      <c r="E3310" s="249"/>
    </row>
    <row r="3311" spans="1:5" s="250" customFormat="1" ht="13.5">
      <c r="A3311" s="142">
        <v>102036</v>
      </c>
      <c r="B3311" s="142" t="s">
        <v>22000</v>
      </c>
      <c r="C3311" s="142" t="s">
        <v>4</v>
      </c>
      <c r="D3311" s="378">
        <v>294.72000000000003</v>
      </c>
      <c r="E3311" s="249"/>
    </row>
    <row r="3312" spans="1:5" s="250" customFormat="1" ht="13.5">
      <c r="A3312" s="142">
        <v>102037</v>
      </c>
      <c r="B3312" s="142" t="s">
        <v>22001</v>
      </c>
      <c r="C3312" s="142" t="s">
        <v>4</v>
      </c>
      <c r="D3312" s="378">
        <v>261.51</v>
      </c>
      <c r="E3312" s="249"/>
    </row>
    <row r="3313" spans="1:5" s="250" customFormat="1" ht="13.5">
      <c r="A3313" s="142">
        <v>102016</v>
      </c>
      <c r="B3313" s="142" t="s">
        <v>21998</v>
      </c>
      <c r="C3313" s="142" t="s">
        <v>4</v>
      </c>
      <c r="D3313" s="301">
        <v>376</v>
      </c>
      <c r="E3313" s="249"/>
    </row>
    <row r="3314" spans="1:5" s="250" customFormat="1" ht="13.5">
      <c r="A3314" s="142">
        <v>102017</v>
      </c>
      <c r="B3314" s="142" t="s">
        <v>21999</v>
      </c>
      <c r="C3314" s="142" t="s">
        <v>4</v>
      </c>
      <c r="D3314" s="301">
        <v>338.72</v>
      </c>
      <c r="E3314" s="249"/>
    </row>
    <row r="3315" spans="1:5" s="250" customFormat="1" ht="13.5">
      <c r="A3315" s="142">
        <v>102014</v>
      </c>
      <c r="B3315" s="142" t="s">
        <v>21996</v>
      </c>
      <c r="C3315" s="142" t="s">
        <v>4</v>
      </c>
      <c r="D3315" s="301">
        <v>682.07</v>
      </c>
      <c r="E3315" s="249"/>
    </row>
    <row r="3316" spans="1:5" s="250" customFormat="1" ht="13.5">
      <c r="A3316" s="142">
        <v>102015</v>
      </c>
      <c r="B3316" s="142" t="s">
        <v>21997</v>
      </c>
      <c r="C3316" s="142" t="s">
        <v>4</v>
      </c>
      <c r="D3316" s="301">
        <v>568.63</v>
      </c>
      <c r="E3316" s="249"/>
    </row>
    <row r="3317" spans="1:5" s="250" customFormat="1" ht="13.5">
      <c r="A3317" s="142">
        <v>102013</v>
      </c>
      <c r="B3317" s="142" t="s">
        <v>21995</v>
      </c>
      <c r="C3317" s="142" t="s">
        <v>4</v>
      </c>
      <c r="D3317" s="301">
        <v>248.53</v>
      </c>
      <c r="E3317" s="249"/>
    </row>
    <row r="3318" spans="1:5" s="250" customFormat="1" ht="13.5">
      <c r="A3318" s="142">
        <v>102011</v>
      </c>
      <c r="B3318" s="142" t="s">
        <v>21993</v>
      </c>
      <c r="C3318" s="142" t="s">
        <v>4</v>
      </c>
      <c r="D3318" s="301">
        <v>299.06</v>
      </c>
      <c r="E3318" s="249"/>
    </row>
    <row r="3319" spans="1:5" s="250" customFormat="1" ht="13.5">
      <c r="A3319" s="142">
        <v>102012</v>
      </c>
      <c r="B3319" s="142" t="s">
        <v>21994</v>
      </c>
      <c r="C3319" s="142" t="s">
        <v>4</v>
      </c>
      <c r="D3319" s="301">
        <v>266.63</v>
      </c>
      <c r="E3319" s="249"/>
    </row>
    <row r="3320" spans="1:5" s="250" customFormat="1" ht="13.5">
      <c r="A3320" s="142">
        <v>102009</v>
      </c>
      <c r="B3320" s="142" t="s">
        <v>21991</v>
      </c>
      <c r="C3320" s="142" t="s">
        <v>4</v>
      </c>
      <c r="D3320" s="301">
        <v>384.77</v>
      </c>
      <c r="E3320" s="249"/>
    </row>
    <row r="3321" spans="1:5" s="250" customFormat="1" ht="13.5">
      <c r="A3321" s="142">
        <v>102010</v>
      </c>
      <c r="B3321" s="142" t="s">
        <v>21992</v>
      </c>
      <c r="C3321" s="142" t="s">
        <v>4</v>
      </c>
      <c r="D3321" s="301">
        <v>347.84</v>
      </c>
      <c r="E3321" s="249"/>
    </row>
    <row r="3322" spans="1:5" s="250" customFormat="1" ht="13.5">
      <c r="A3322" s="142">
        <v>102007</v>
      </c>
      <c r="B3322" s="142" t="s">
        <v>21989</v>
      </c>
      <c r="C3322" s="142" t="s">
        <v>4</v>
      </c>
      <c r="D3322" s="301">
        <v>607.92999999999995</v>
      </c>
      <c r="E3322" s="249"/>
    </row>
    <row r="3323" spans="1:5" s="250" customFormat="1" ht="13.5">
      <c r="A3323" s="142">
        <v>102008</v>
      </c>
      <c r="B3323" s="142" t="s">
        <v>21990</v>
      </c>
      <c r="C3323" s="142" t="s">
        <v>4</v>
      </c>
      <c r="D3323" s="301">
        <v>504.72</v>
      </c>
      <c r="E3323" s="249"/>
    </row>
    <row r="3324" spans="1:5" s="250" customFormat="1" ht="13.5">
      <c r="A3324" s="142">
        <v>102006</v>
      </c>
      <c r="B3324" s="142" t="s">
        <v>21988</v>
      </c>
      <c r="C3324" s="142" t="s">
        <v>4</v>
      </c>
      <c r="D3324" s="301">
        <v>247.02</v>
      </c>
      <c r="E3324" s="249"/>
    </row>
    <row r="3325" spans="1:5" s="250" customFormat="1" ht="13.5">
      <c r="A3325" s="142">
        <v>102004</v>
      </c>
      <c r="B3325" s="142" t="s">
        <v>21986</v>
      </c>
      <c r="C3325" s="142" t="s">
        <v>4</v>
      </c>
      <c r="D3325" s="301">
        <v>300.8</v>
      </c>
      <c r="E3325" s="249"/>
    </row>
    <row r="3326" spans="1:5" s="250" customFormat="1" ht="13.5">
      <c r="A3326" s="142">
        <v>102005</v>
      </c>
      <c r="B3326" s="142" t="s">
        <v>21987</v>
      </c>
      <c r="C3326" s="142" t="s">
        <v>4</v>
      </c>
      <c r="D3326" s="301">
        <v>267.77</v>
      </c>
      <c r="E3326" s="249"/>
    </row>
    <row r="3327" spans="1:5" s="250" customFormat="1" ht="13.5">
      <c r="A3327" s="142">
        <v>102002</v>
      </c>
      <c r="B3327" s="142" t="s">
        <v>21984</v>
      </c>
      <c r="C3327" s="142" t="s">
        <v>4</v>
      </c>
      <c r="D3327" s="301">
        <v>377.1</v>
      </c>
      <c r="E3327" s="249"/>
    </row>
    <row r="3328" spans="1:5" s="250" customFormat="1" ht="13.5">
      <c r="A3328" s="142">
        <v>102003</v>
      </c>
      <c r="B3328" s="142" t="s">
        <v>21985</v>
      </c>
      <c r="C3328" s="142" t="s">
        <v>4</v>
      </c>
      <c r="D3328" s="301">
        <v>342.3</v>
      </c>
      <c r="E3328" s="249"/>
    </row>
    <row r="3329" spans="1:5" s="250" customFormat="1" ht="13.5">
      <c r="A3329" s="142">
        <v>102000</v>
      </c>
      <c r="B3329" s="142" t="s">
        <v>21982</v>
      </c>
      <c r="C3329" s="142" t="s">
        <v>4</v>
      </c>
      <c r="D3329" s="301">
        <v>630.17999999999995</v>
      </c>
      <c r="E3329" s="249"/>
    </row>
    <row r="3330" spans="1:5" s="250" customFormat="1" ht="13.5">
      <c r="A3330" s="142">
        <v>102001</v>
      </c>
      <c r="B3330" s="142" t="s">
        <v>21983</v>
      </c>
      <c r="C3330" s="142" t="s">
        <v>4</v>
      </c>
      <c r="D3330" s="301">
        <v>538.97</v>
      </c>
      <c r="E3330" s="249"/>
    </row>
    <row r="3331" spans="1:5" s="250" customFormat="1" ht="13.5">
      <c r="A3331" s="142">
        <v>101983</v>
      </c>
      <c r="B3331" s="142" t="s">
        <v>21966</v>
      </c>
      <c r="C3331" s="142" t="s">
        <v>4</v>
      </c>
      <c r="D3331" s="301">
        <v>251.49</v>
      </c>
      <c r="E3331" s="249"/>
    </row>
    <row r="3332" spans="1:5" s="250" customFormat="1" ht="13.5">
      <c r="A3332" s="142">
        <v>101981</v>
      </c>
      <c r="B3332" s="142" t="s">
        <v>21964</v>
      </c>
      <c r="C3332" s="142" t="s">
        <v>4</v>
      </c>
      <c r="D3332" s="301">
        <v>302.54000000000002</v>
      </c>
      <c r="E3332" s="249"/>
    </row>
    <row r="3333" spans="1:5" s="250" customFormat="1" ht="13.5">
      <c r="A3333" s="142">
        <v>101982</v>
      </c>
      <c r="B3333" s="142" t="s">
        <v>21965</v>
      </c>
      <c r="C3333" s="142" t="s">
        <v>4</v>
      </c>
      <c r="D3333" s="301">
        <v>271.18</v>
      </c>
      <c r="E3333" s="249"/>
    </row>
    <row r="3334" spans="1:5" s="250" customFormat="1" ht="13.5">
      <c r="A3334" s="142">
        <v>101977</v>
      </c>
      <c r="B3334" s="142" t="s">
        <v>21962</v>
      </c>
      <c r="C3334" s="142" t="s">
        <v>4</v>
      </c>
      <c r="D3334" s="301">
        <v>381.96</v>
      </c>
      <c r="E3334" s="249"/>
    </row>
    <row r="3335" spans="1:5" s="250" customFormat="1" ht="13.5">
      <c r="A3335" s="142">
        <v>101980</v>
      </c>
      <c r="B3335" s="142" t="s">
        <v>21963</v>
      </c>
      <c r="C3335" s="142" t="s">
        <v>4</v>
      </c>
      <c r="D3335" s="301">
        <v>348.33</v>
      </c>
      <c r="E3335" s="249"/>
    </row>
    <row r="3336" spans="1:5" s="250" customFormat="1" ht="13.5">
      <c r="A3336" s="142">
        <v>101974</v>
      </c>
      <c r="B3336" s="142" t="s">
        <v>21961</v>
      </c>
      <c r="C3336" s="142" t="s">
        <v>4</v>
      </c>
      <c r="D3336" s="301">
        <v>612.82000000000005</v>
      </c>
      <c r="E3336" s="249"/>
    </row>
    <row r="3337" spans="1:5" s="250" customFormat="1" ht="13.5">
      <c r="A3337" s="142">
        <v>101975</v>
      </c>
      <c r="B3337" s="142" t="s">
        <v>27725</v>
      </c>
      <c r="C3337" s="142" t="s">
        <v>4</v>
      </c>
      <c r="D3337" s="301">
        <v>517.49</v>
      </c>
      <c r="E3337" s="249"/>
    </row>
    <row r="3338" spans="1:5" s="250" customFormat="1" ht="13.5">
      <c r="A3338" s="142">
        <v>101114</v>
      </c>
      <c r="B3338" s="142" t="s">
        <v>22313</v>
      </c>
      <c r="C3338" s="142" t="s">
        <v>7</v>
      </c>
      <c r="D3338" s="301">
        <v>5.37</v>
      </c>
      <c r="E3338" s="249"/>
    </row>
    <row r="3339" spans="1:5" s="250" customFormat="1" ht="13.5">
      <c r="A3339" s="142">
        <v>101118</v>
      </c>
      <c r="B3339" s="142" t="s">
        <v>22317</v>
      </c>
      <c r="C3339" s="142" t="s">
        <v>7</v>
      </c>
      <c r="D3339" s="301">
        <v>4.5999999999999996</v>
      </c>
      <c r="E3339" s="249"/>
    </row>
    <row r="3340" spans="1:5" s="250" customFormat="1" ht="13.5">
      <c r="A3340" s="142">
        <v>101115</v>
      </c>
      <c r="B3340" s="142" t="s">
        <v>22314</v>
      </c>
      <c r="C3340" s="142" t="s">
        <v>7</v>
      </c>
      <c r="D3340" s="301">
        <v>4.4400000000000004</v>
      </c>
      <c r="E3340" s="249"/>
    </row>
    <row r="3341" spans="1:5" s="250" customFormat="1" ht="13.5">
      <c r="A3341" s="142">
        <v>101116</v>
      </c>
      <c r="B3341" s="142" t="s">
        <v>22315</v>
      </c>
      <c r="C3341" s="142" t="s">
        <v>7</v>
      </c>
      <c r="D3341" s="301">
        <v>2.76</v>
      </c>
      <c r="E3341" s="249"/>
    </row>
    <row r="3342" spans="1:5" s="250" customFormat="1" ht="13.5">
      <c r="A3342" s="142">
        <v>101117</v>
      </c>
      <c r="B3342" s="142" t="s">
        <v>22316</v>
      </c>
      <c r="C3342" s="142" t="s">
        <v>7</v>
      </c>
      <c r="D3342" s="301">
        <v>3.74</v>
      </c>
      <c r="E3342" s="249"/>
    </row>
    <row r="3343" spans="1:5" s="250" customFormat="1" ht="13.5">
      <c r="A3343" s="142">
        <v>101124</v>
      </c>
      <c r="B3343" s="142" t="s">
        <v>22323</v>
      </c>
      <c r="C3343" s="142" t="s">
        <v>7</v>
      </c>
      <c r="D3343" s="301">
        <v>16.48</v>
      </c>
      <c r="E3343" s="249"/>
    </row>
    <row r="3344" spans="1:5" s="250" customFormat="1" ht="13.5">
      <c r="A3344" s="142">
        <v>101128</v>
      </c>
      <c r="B3344" s="142" t="s">
        <v>22327</v>
      </c>
      <c r="C3344" s="142" t="s">
        <v>7</v>
      </c>
      <c r="D3344" s="301">
        <v>15.71</v>
      </c>
      <c r="E3344" s="249"/>
    </row>
    <row r="3345" spans="1:5" s="250" customFormat="1" ht="13.5">
      <c r="A3345" s="142">
        <v>101125</v>
      </c>
      <c r="B3345" s="142" t="s">
        <v>22324</v>
      </c>
      <c r="C3345" s="142" t="s">
        <v>7</v>
      </c>
      <c r="D3345" s="301">
        <v>15.55</v>
      </c>
      <c r="E3345" s="249"/>
    </row>
    <row r="3346" spans="1:5" s="250" customFormat="1" ht="13.5">
      <c r="A3346" s="142">
        <v>101126</v>
      </c>
      <c r="B3346" s="142" t="s">
        <v>22325</v>
      </c>
      <c r="C3346" s="142" t="s">
        <v>7</v>
      </c>
      <c r="D3346" s="301">
        <v>13.87</v>
      </c>
      <c r="E3346" s="249"/>
    </row>
    <row r="3347" spans="1:5" s="250" customFormat="1" ht="13.5">
      <c r="A3347" s="142">
        <v>101127</v>
      </c>
      <c r="B3347" s="142" t="s">
        <v>22326</v>
      </c>
      <c r="C3347" s="142" t="s">
        <v>7</v>
      </c>
      <c r="D3347" s="301">
        <v>14.85</v>
      </c>
      <c r="E3347" s="249"/>
    </row>
    <row r="3348" spans="1:5" s="250" customFormat="1" ht="13.5">
      <c r="A3348" s="142">
        <v>101134</v>
      </c>
      <c r="B3348" s="142" t="s">
        <v>22333</v>
      </c>
      <c r="C3348" s="142" t="s">
        <v>7</v>
      </c>
      <c r="D3348" s="301">
        <v>17.27</v>
      </c>
      <c r="E3348" s="249"/>
    </row>
    <row r="3349" spans="1:5" s="250" customFormat="1" ht="13.5">
      <c r="A3349" s="142">
        <v>101144</v>
      </c>
      <c r="B3349" s="142" t="s">
        <v>22342</v>
      </c>
      <c r="C3349" s="142" t="s">
        <v>7</v>
      </c>
      <c r="D3349" s="301">
        <v>16.98</v>
      </c>
      <c r="E3349" s="249"/>
    </row>
    <row r="3350" spans="1:5" s="250" customFormat="1" ht="13.5">
      <c r="A3350" s="142">
        <v>101138</v>
      </c>
      <c r="B3350" s="142" t="s">
        <v>22337</v>
      </c>
      <c r="C3350" s="142" t="s">
        <v>7</v>
      </c>
      <c r="D3350" s="301">
        <v>16.5</v>
      </c>
      <c r="E3350" s="249"/>
    </row>
    <row r="3351" spans="1:5" s="250" customFormat="1" ht="13.5">
      <c r="A3351" s="142">
        <v>101148</v>
      </c>
      <c r="B3351" s="142" t="s">
        <v>22346</v>
      </c>
      <c r="C3351" s="142" t="s">
        <v>7</v>
      </c>
      <c r="D3351" s="301">
        <v>16.21</v>
      </c>
      <c r="E3351" s="249"/>
    </row>
    <row r="3352" spans="1:5" s="250" customFormat="1" ht="13.5">
      <c r="A3352" s="142">
        <v>101135</v>
      </c>
      <c r="B3352" s="142" t="s">
        <v>22334</v>
      </c>
      <c r="C3352" s="142" t="s">
        <v>7</v>
      </c>
      <c r="D3352" s="301">
        <v>16.34</v>
      </c>
      <c r="E3352" s="249"/>
    </row>
    <row r="3353" spans="1:5" s="250" customFormat="1" ht="13.5">
      <c r="A3353" s="142">
        <v>101145</v>
      </c>
      <c r="B3353" s="142" t="s">
        <v>22343</v>
      </c>
      <c r="C3353" s="142" t="s">
        <v>7</v>
      </c>
      <c r="D3353" s="301">
        <v>16.05</v>
      </c>
      <c r="E3353" s="249"/>
    </row>
    <row r="3354" spans="1:5" s="250" customFormat="1" ht="13.5">
      <c r="A3354" s="142">
        <v>101136</v>
      </c>
      <c r="B3354" s="142" t="s">
        <v>22335</v>
      </c>
      <c r="C3354" s="142" t="s">
        <v>7</v>
      </c>
      <c r="D3354" s="301">
        <v>14.66</v>
      </c>
      <c r="E3354" s="249"/>
    </row>
    <row r="3355" spans="1:5" s="250" customFormat="1" ht="13.5">
      <c r="A3355" s="142">
        <v>101146</v>
      </c>
      <c r="B3355" s="142" t="s">
        <v>22344</v>
      </c>
      <c r="C3355" s="142" t="s">
        <v>7</v>
      </c>
      <c r="D3355" s="301">
        <v>14.37</v>
      </c>
      <c r="E3355" s="249"/>
    </row>
    <row r="3356" spans="1:5" s="250" customFormat="1" ht="13.5">
      <c r="A3356" s="142">
        <v>101137</v>
      </c>
      <c r="B3356" s="142" t="s">
        <v>22336</v>
      </c>
      <c r="C3356" s="142" t="s">
        <v>7</v>
      </c>
      <c r="D3356" s="301">
        <v>15.64</v>
      </c>
      <c r="E3356" s="249"/>
    </row>
    <row r="3357" spans="1:5" s="250" customFormat="1" ht="13.5">
      <c r="A3357" s="142">
        <v>101147</v>
      </c>
      <c r="B3357" s="142" t="s">
        <v>22345</v>
      </c>
      <c r="C3357" s="142" t="s">
        <v>7</v>
      </c>
      <c r="D3357" s="301">
        <v>15.35</v>
      </c>
      <c r="E3357" s="249"/>
    </row>
    <row r="3358" spans="1:5" s="250" customFormat="1" ht="13.5">
      <c r="A3358" s="142">
        <v>101119</v>
      </c>
      <c r="B3358" s="142" t="s">
        <v>22318</v>
      </c>
      <c r="C3358" s="142" t="s">
        <v>7</v>
      </c>
      <c r="D3358" s="301">
        <v>10.26</v>
      </c>
      <c r="E3358" s="249"/>
    </row>
    <row r="3359" spans="1:5" s="250" customFormat="1" ht="13.5">
      <c r="A3359" s="142">
        <v>101123</v>
      </c>
      <c r="B3359" s="142" t="s">
        <v>22322</v>
      </c>
      <c r="C3359" s="142" t="s">
        <v>7</v>
      </c>
      <c r="D3359" s="301">
        <v>8.7899999999999991</v>
      </c>
      <c r="E3359" s="249"/>
    </row>
    <row r="3360" spans="1:5" s="250" customFormat="1" ht="13.5">
      <c r="A3360" s="142">
        <v>101120</v>
      </c>
      <c r="B3360" s="142" t="s">
        <v>22319</v>
      </c>
      <c r="C3360" s="142" t="s">
        <v>7</v>
      </c>
      <c r="D3360" s="301">
        <v>8.5</v>
      </c>
      <c r="E3360" s="249"/>
    </row>
    <row r="3361" spans="1:5" s="250" customFormat="1" ht="13.5">
      <c r="A3361" s="142">
        <v>101121</v>
      </c>
      <c r="B3361" s="142" t="s">
        <v>22320</v>
      </c>
      <c r="C3361" s="142" t="s">
        <v>7</v>
      </c>
      <c r="D3361" s="301">
        <v>5.31</v>
      </c>
      <c r="E3361" s="249"/>
    </row>
    <row r="3362" spans="1:5" s="250" customFormat="1" ht="13.5">
      <c r="A3362" s="142">
        <v>101122</v>
      </c>
      <c r="B3362" s="142" t="s">
        <v>22321</v>
      </c>
      <c r="C3362" s="142" t="s">
        <v>7</v>
      </c>
      <c r="D3362" s="301">
        <v>7.15</v>
      </c>
      <c r="E3362" s="249"/>
    </row>
    <row r="3363" spans="1:5" s="250" customFormat="1" ht="13.5">
      <c r="A3363" s="142">
        <v>101129</v>
      </c>
      <c r="B3363" s="142" t="s">
        <v>22328</v>
      </c>
      <c r="C3363" s="142" t="s">
        <v>7</v>
      </c>
      <c r="D3363" s="301">
        <v>21.81</v>
      </c>
      <c r="E3363" s="249"/>
    </row>
    <row r="3364" spans="1:5" s="250" customFormat="1" ht="13.5">
      <c r="A3364" s="142">
        <v>101133</v>
      </c>
      <c r="B3364" s="142" t="s">
        <v>22332</v>
      </c>
      <c r="C3364" s="142" t="s">
        <v>7</v>
      </c>
      <c r="D3364" s="301">
        <v>20.34</v>
      </c>
      <c r="E3364" s="249"/>
    </row>
    <row r="3365" spans="1:5" s="250" customFormat="1" ht="13.5">
      <c r="A3365" s="142">
        <v>101130</v>
      </c>
      <c r="B3365" s="142" t="s">
        <v>22329</v>
      </c>
      <c r="C3365" s="142" t="s">
        <v>7</v>
      </c>
      <c r="D3365" s="301">
        <v>20.05</v>
      </c>
      <c r="E3365" s="249"/>
    </row>
    <row r="3366" spans="1:5" s="250" customFormat="1" ht="13.5">
      <c r="A3366" s="142">
        <v>101131</v>
      </c>
      <c r="B3366" s="142" t="s">
        <v>22330</v>
      </c>
      <c r="C3366" s="142" t="s">
        <v>7</v>
      </c>
      <c r="D3366" s="301">
        <v>16.86</v>
      </c>
      <c r="E3366" s="249"/>
    </row>
    <row r="3367" spans="1:5" s="250" customFormat="1" ht="13.5">
      <c r="A3367" s="142">
        <v>101132</v>
      </c>
      <c r="B3367" s="142" t="s">
        <v>22331</v>
      </c>
      <c r="C3367" s="142" t="s">
        <v>7</v>
      </c>
      <c r="D3367" s="301">
        <v>18.7</v>
      </c>
      <c r="E3367" s="249"/>
    </row>
    <row r="3368" spans="1:5" s="250" customFormat="1" ht="13.5">
      <c r="A3368" s="142">
        <v>101139</v>
      </c>
      <c r="B3368" s="142" t="s">
        <v>27726</v>
      </c>
      <c r="C3368" s="142" t="s">
        <v>7</v>
      </c>
      <c r="D3368" s="301">
        <v>22.63</v>
      </c>
      <c r="E3368" s="249"/>
    </row>
    <row r="3369" spans="1:5" s="250" customFormat="1" ht="13.5">
      <c r="A3369" s="142">
        <v>101149</v>
      </c>
      <c r="B3369" s="142" t="s">
        <v>22347</v>
      </c>
      <c r="C3369" s="142" t="s">
        <v>7</v>
      </c>
      <c r="D3369" s="301">
        <v>22.33</v>
      </c>
      <c r="E3369" s="249"/>
    </row>
    <row r="3370" spans="1:5" s="250" customFormat="1" ht="13.5">
      <c r="A3370" s="142">
        <v>101143</v>
      </c>
      <c r="B3370" s="142" t="s">
        <v>22341</v>
      </c>
      <c r="C3370" s="142" t="s">
        <v>7</v>
      </c>
      <c r="D3370" s="301">
        <v>21.16</v>
      </c>
      <c r="E3370" s="249"/>
    </row>
    <row r="3371" spans="1:5" s="250" customFormat="1" ht="13.5">
      <c r="A3371" s="142">
        <v>101153</v>
      </c>
      <c r="B3371" s="142" t="s">
        <v>22351</v>
      </c>
      <c r="C3371" s="142" t="s">
        <v>7</v>
      </c>
      <c r="D3371" s="301">
        <v>20.86</v>
      </c>
      <c r="E3371" s="249"/>
    </row>
    <row r="3372" spans="1:5" s="250" customFormat="1" ht="13.5">
      <c r="A3372" s="142">
        <v>101140</v>
      </c>
      <c r="B3372" s="142" t="s">
        <v>22338</v>
      </c>
      <c r="C3372" s="142" t="s">
        <v>7</v>
      </c>
      <c r="D3372" s="378">
        <v>20.87</v>
      </c>
      <c r="E3372" s="249"/>
    </row>
    <row r="3373" spans="1:5" s="250" customFormat="1" ht="13.5">
      <c r="A3373" s="142">
        <v>101150</v>
      </c>
      <c r="B3373" s="142" t="s">
        <v>22348</v>
      </c>
      <c r="C3373" s="142" t="s">
        <v>7</v>
      </c>
      <c r="D3373" s="378">
        <v>20.57</v>
      </c>
      <c r="E3373" s="249"/>
    </row>
    <row r="3374" spans="1:5" s="250" customFormat="1" ht="13.5">
      <c r="A3374" s="142">
        <v>101141</v>
      </c>
      <c r="B3374" s="142" t="s">
        <v>22339</v>
      </c>
      <c r="C3374" s="142" t="s">
        <v>7</v>
      </c>
      <c r="D3374" s="378">
        <v>17.68</v>
      </c>
      <c r="E3374" s="249"/>
    </row>
    <row r="3375" spans="1:5" s="250" customFormat="1" ht="13.5">
      <c r="A3375" s="142">
        <v>101151</v>
      </c>
      <c r="B3375" s="142" t="s">
        <v>22349</v>
      </c>
      <c r="C3375" s="142" t="s">
        <v>7</v>
      </c>
      <c r="D3375" s="378">
        <v>17.38</v>
      </c>
      <c r="E3375" s="249"/>
    </row>
    <row r="3376" spans="1:5" s="250" customFormat="1" ht="13.5">
      <c r="A3376" s="142">
        <v>101142</v>
      </c>
      <c r="B3376" s="142" t="s">
        <v>22340</v>
      </c>
      <c r="C3376" s="142" t="s">
        <v>7</v>
      </c>
      <c r="D3376" s="378">
        <v>19.52</v>
      </c>
      <c r="E3376" s="249"/>
    </row>
    <row r="3377" spans="1:5" s="250" customFormat="1" ht="13.5">
      <c r="A3377" s="142">
        <v>101152</v>
      </c>
      <c r="B3377" s="142" t="s">
        <v>22350</v>
      </c>
      <c r="C3377" s="142" t="s">
        <v>7</v>
      </c>
      <c r="D3377" s="301">
        <v>19.22</v>
      </c>
      <c r="E3377" s="249"/>
    </row>
    <row r="3378" spans="1:5" s="250" customFormat="1" ht="13.5">
      <c r="A3378" s="142">
        <v>101207</v>
      </c>
      <c r="B3378" s="142" t="s">
        <v>25270</v>
      </c>
      <c r="C3378" s="142" t="s">
        <v>7</v>
      </c>
      <c r="D3378" s="301">
        <v>12.22</v>
      </c>
      <c r="E3378" s="249"/>
    </row>
    <row r="3379" spans="1:5" s="250" customFormat="1" ht="13.5">
      <c r="A3379" s="142">
        <v>101206</v>
      </c>
      <c r="B3379" s="142" t="s">
        <v>27727</v>
      </c>
      <c r="C3379" s="142" t="s">
        <v>7</v>
      </c>
      <c r="D3379" s="301">
        <v>14.15</v>
      </c>
      <c r="E3379" s="249"/>
    </row>
    <row r="3380" spans="1:5" s="250" customFormat="1" ht="13.5">
      <c r="A3380" s="142">
        <v>101210</v>
      </c>
      <c r="B3380" s="142" t="s">
        <v>27728</v>
      </c>
      <c r="C3380" s="142" t="s">
        <v>7</v>
      </c>
      <c r="D3380" s="378">
        <v>19.739999999999998</v>
      </c>
      <c r="E3380" s="249"/>
    </row>
    <row r="3381" spans="1:5" s="250" customFormat="1" ht="13.5">
      <c r="A3381" s="142">
        <v>101211</v>
      </c>
      <c r="B3381" s="142" t="s">
        <v>27729</v>
      </c>
      <c r="C3381" s="142" t="s">
        <v>7</v>
      </c>
      <c r="D3381" s="378">
        <v>21.18</v>
      </c>
      <c r="E3381" s="249"/>
    </row>
    <row r="3382" spans="1:5" s="250" customFormat="1" ht="13.5">
      <c r="A3382" s="142">
        <v>101215</v>
      </c>
      <c r="B3382" s="142" t="s">
        <v>27730</v>
      </c>
      <c r="C3382" s="142" t="s">
        <v>7</v>
      </c>
      <c r="D3382" s="301">
        <v>18.97</v>
      </c>
      <c r="E3382" s="249"/>
    </row>
    <row r="3383" spans="1:5" s="250" customFormat="1" ht="13.5">
      <c r="A3383" s="142">
        <v>101216</v>
      </c>
      <c r="B3383" s="142" t="s">
        <v>27731</v>
      </c>
      <c r="C3383" s="142" t="s">
        <v>7</v>
      </c>
      <c r="D3383" s="378">
        <v>19.89</v>
      </c>
      <c r="E3383" s="249"/>
    </row>
    <row r="3384" spans="1:5" s="250" customFormat="1" ht="13.5">
      <c r="A3384" s="142">
        <v>101212</v>
      </c>
      <c r="B3384" s="142" t="s">
        <v>27732</v>
      </c>
      <c r="C3384" s="142" t="s">
        <v>7</v>
      </c>
      <c r="D3384" s="378">
        <v>24.71</v>
      </c>
      <c r="E3384" s="249"/>
    </row>
    <row r="3385" spans="1:5" s="250" customFormat="1" ht="13.5">
      <c r="A3385" s="142">
        <v>101217</v>
      </c>
      <c r="B3385" s="142" t="s">
        <v>27733</v>
      </c>
      <c r="C3385" s="142" t="s">
        <v>7</v>
      </c>
      <c r="D3385" s="301">
        <v>23.15</v>
      </c>
      <c r="E3385" s="249"/>
    </row>
    <row r="3386" spans="1:5" s="250" customFormat="1" ht="13.5">
      <c r="A3386" s="142">
        <v>101218</v>
      </c>
      <c r="B3386" s="142" t="s">
        <v>27734</v>
      </c>
      <c r="C3386" s="142" t="s">
        <v>7</v>
      </c>
      <c r="D3386" s="378">
        <v>24.5</v>
      </c>
      <c r="E3386" s="249"/>
    </row>
    <row r="3387" spans="1:5" s="250" customFormat="1" ht="13.5">
      <c r="A3387" s="142">
        <v>101213</v>
      </c>
      <c r="B3387" s="142" t="s">
        <v>27735</v>
      </c>
      <c r="C3387" s="142" t="s">
        <v>7</v>
      </c>
      <c r="D3387" s="378">
        <v>27.62</v>
      </c>
      <c r="E3387" s="249"/>
    </row>
    <row r="3388" spans="1:5" s="250" customFormat="1" ht="13.5">
      <c r="A3388" s="142">
        <v>101219</v>
      </c>
      <c r="B3388" s="142" t="s">
        <v>27736</v>
      </c>
      <c r="C3388" s="142" t="s">
        <v>7</v>
      </c>
      <c r="D3388" s="301">
        <v>29.69</v>
      </c>
      <c r="E3388" s="249"/>
    </row>
    <row r="3389" spans="1:5" s="250" customFormat="1" ht="13.5">
      <c r="A3389" s="142">
        <v>101214</v>
      </c>
      <c r="B3389" s="142" t="s">
        <v>27737</v>
      </c>
      <c r="C3389" s="142" t="s">
        <v>7</v>
      </c>
      <c r="D3389" s="301">
        <v>33.380000000000003</v>
      </c>
      <c r="E3389" s="249"/>
    </row>
    <row r="3390" spans="1:5" s="250" customFormat="1" ht="13.5">
      <c r="A3390" s="142">
        <v>101254</v>
      </c>
      <c r="B3390" s="142" t="s">
        <v>27738</v>
      </c>
      <c r="C3390" s="142" t="s">
        <v>7</v>
      </c>
      <c r="D3390" s="378">
        <v>14.53</v>
      </c>
      <c r="E3390" s="249"/>
    </row>
    <row r="3391" spans="1:5" s="250" customFormat="1" ht="13.5">
      <c r="A3391" s="142">
        <v>101256</v>
      </c>
      <c r="B3391" s="142" t="s">
        <v>27739</v>
      </c>
      <c r="C3391" s="142" t="s">
        <v>7</v>
      </c>
      <c r="D3391" s="378">
        <v>22.4</v>
      </c>
      <c r="E3391" s="249"/>
    </row>
    <row r="3392" spans="1:5" s="250" customFormat="1" ht="13.5">
      <c r="A3392" s="142">
        <v>101257</v>
      </c>
      <c r="B3392" s="142" t="s">
        <v>27740</v>
      </c>
      <c r="C3392" s="142" t="s">
        <v>7</v>
      </c>
      <c r="D3392" s="301">
        <v>23.6</v>
      </c>
      <c r="E3392" s="249"/>
    </row>
    <row r="3393" spans="1:5" s="250" customFormat="1" ht="13.5">
      <c r="A3393" s="142">
        <v>101258</v>
      </c>
      <c r="B3393" s="142" t="s">
        <v>27741</v>
      </c>
      <c r="C3393" s="142" t="s">
        <v>7</v>
      </c>
      <c r="D3393" s="378">
        <v>27.37</v>
      </c>
      <c r="E3393" s="249"/>
    </row>
    <row r="3394" spans="1:5" s="250" customFormat="1" ht="13.5">
      <c r="A3394" s="142">
        <v>101259</v>
      </c>
      <c r="B3394" s="142" t="s">
        <v>27742</v>
      </c>
      <c r="C3394" s="142" t="s">
        <v>7</v>
      </c>
      <c r="D3394" s="378">
        <v>30.43</v>
      </c>
      <c r="E3394" s="249"/>
    </row>
    <row r="3395" spans="1:5" s="250" customFormat="1" ht="13.5">
      <c r="A3395" s="142">
        <v>101260</v>
      </c>
      <c r="B3395" s="142" t="s">
        <v>27743</v>
      </c>
      <c r="C3395" s="142" t="s">
        <v>7</v>
      </c>
      <c r="D3395" s="378">
        <v>38.03</v>
      </c>
      <c r="E3395" s="249"/>
    </row>
    <row r="3396" spans="1:5" s="250" customFormat="1" ht="13.5">
      <c r="A3396" s="142">
        <v>101208</v>
      </c>
      <c r="B3396" s="142" t="s">
        <v>27744</v>
      </c>
      <c r="C3396" s="142" t="s">
        <v>7</v>
      </c>
      <c r="D3396" s="378">
        <v>11.95</v>
      </c>
      <c r="E3396" s="249"/>
    </row>
    <row r="3397" spans="1:5" s="250" customFormat="1" ht="13.5">
      <c r="A3397" s="142">
        <v>101209</v>
      </c>
      <c r="B3397" s="142" t="s">
        <v>27745</v>
      </c>
      <c r="C3397" s="142" t="s">
        <v>7</v>
      </c>
      <c r="D3397" s="301">
        <v>11.09</v>
      </c>
      <c r="E3397" s="249"/>
    </row>
    <row r="3398" spans="1:5" s="250" customFormat="1" ht="13.5">
      <c r="A3398" s="142">
        <v>101220</v>
      </c>
      <c r="B3398" s="142" t="s">
        <v>27746</v>
      </c>
      <c r="C3398" s="142" t="s">
        <v>7</v>
      </c>
      <c r="D3398" s="378">
        <v>18.63</v>
      </c>
      <c r="E3398" s="249"/>
    </row>
    <row r="3399" spans="1:5" s="250" customFormat="1" ht="13.5">
      <c r="A3399" s="142">
        <v>101221</v>
      </c>
      <c r="B3399" s="142" t="s">
        <v>27747</v>
      </c>
      <c r="C3399" s="142" t="s">
        <v>7</v>
      </c>
      <c r="D3399" s="378">
        <v>19.68</v>
      </c>
      <c r="E3399" s="249"/>
    </row>
    <row r="3400" spans="1:5" s="250" customFormat="1" ht="13.5">
      <c r="A3400" s="142">
        <v>101225</v>
      </c>
      <c r="B3400" s="142" t="s">
        <v>27748</v>
      </c>
      <c r="C3400" s="142" t="s">
        <v>7</v>
      </c>
      <c r="D3400" s="378">
        <v>17.09</v>
      </c>
      <c r="E3400" s="249"/>
    </row>
    <row r="3401" spans="1:5" s="250" customFormat="1" ht="13.5">
      <c r="A3401" s="142">
        <v>101226</v>
      </c>
      <c r="B3401" s="142" t="s">
        <v>27749</v>
      </c>
      <c r="C3401" s="142" t="s">
        <v>7</v>
      </c>
      <c r="D3401" s="378">
        <v>18.02</v>
      </c>
      <c r="E3401" s="249"/>
    </row>
    <row r="3402" spans="1:5" s="250" customFormat="1" ht="13.5">
      <c r="A3402" s="142">
        <v>101222</v>
      </c>
      <c r="B3402" s="142" t="s">
        <v>27750</v>
      </c>
      <c r="C3402" s="142" t="s">
        <v>7</v>
      </c>
      <c r="D3402" s="301">
        <v>22.88</v>
      </c>
      <c r="E3402" s="249"/>
    </row>
    <row r="3403" spans="1:5" s="250" customFormat="1" ht="13.5">
      <c r="A3403" s="142">
        <v>101227</v>
      </c>
      <c r="B3403" s="142" t="s">
        <v>27751</v>
      </c>
      <c r="C3403" s="142" t="s">
        <v>7</v>
      </c>
      <c r="D3403" s="301">
        <v>20.89</v>
      </c>
      <c r="E3403" s="249"/>
    </row>
    <row r="3404" spans="1:5" s="250" customFormat="1" ht="13.5">
      <c r="A3404" s="142">
        <v>101228</v>
      </c>
      <c r="B3404" s="142" t="s">
        <v>27752</v>
      </c>
      <c r="C3404" s="142" t="s">
        <v>7</v>
      </c>
      <c r="D3404" s="378">
        <v>22.27</v>
      </c>
      <c r="E3404" s="249"/>
    </row>
    <row r="3405" spans="1:5" s="250" customFormat="1" ht="13.5">
      <c r="A3405" s="142">
        <v>101223</v>
      </c>
      <c r="B3405" s="142" t="s">
        <v>27753</v>
      </c>
      <c r="C3405" s="142" t="s">
        <v>7</v>
      </c>
      <c r="D3405" s="378">
        <v>25.46</v>
      </c>
      <c r="E3405" s="249"/>
    </row>
    <row r="3406" spans="1:5" s="250" customFormat="1" ht="13.5">
      <c r="A3406" s="142">
        <v>101229</v>
      </c>
      <c r="B3406" s="142" t="s">
        <v>27754</v>
      </c>
      <c r="C3406" s="142" t="s">
        <v>7</v>
      </c>
      <c r="D3406" s="378">
        <v>28.08</v>
      </c>
      <c r="E3406" s="249"/>
    </row>
    <row r="3407" spans="1:5" s="250" customFormat="1" ht="13.5">
      <c r="A3407" s="142">
        <v>101224</v>
      </c>
      <c r="B3407" s="142" t="s">
        <v>27755</v>
      </c>
      <c r="C3407" s="142" t="s">
        <v>7</v>
      </c>
      <c r="D3407" s="378">
        <v>31.91</v>
      </c>
      <c r="E3407" s="249"/>
    </row>
    <row r="3408" spans="1:5" s="250" customFormat="1" ht="13.5">
      <c r="A3408" s="142">
        <v>101265</v>
      </c>
      <c r="B3408" s="142" t="s">
        <v>27756</v>
      </c>
      <c r="C3408" s="142" t="s">
        <v>7</v>
      </c>
      <c r="D3408" s="378">
        <v>35.729999999999997</v>
      </c>
      <c r="E3408" s="249"/>
    </row>
    <row r="3409" spans="1:5" s="250" customFormat="1" ht="13.5">
      <c r="A3409" s="142">
        <v>101255</v>
      </c>
      <c r="B3409" s="142" t="s">
        <v>27757</v>
      </c>
      <c r="C3409" s="142" t="s">
        <v>7</v>
      </c>
      <c r="D3409" s="378">
        <v>12.83</v>
      </c>
      <c r="E3409" s="249"/>
    </row>
    <row r="3410" spans="1:5" s="250" customFormat="1" ht="13.5">
      <c r="A3410" s="142">
        <v>101261</v>
      </c>
      <c r="B3410" s="142" t="s">
        <v>27758</v>
      </c>
      <c r="C3410" s="142" t="s">
        <v>7</v>
      </c>
      <c r="D3410" s="378">
        <v>21.21</v>
      </c>
      <c r="E3410" s="249"/>
    </row>
    <row r="3411" spans="1:5" s="250" customFormat="1" ht="13.5">
      <c r="A3411" s="142">
        <v>101262</v>
      </c>
      <c r="B3411" s="142" t="s">
        <v>27759</v>
      </c>
      <c r="C3411" s="142" t="s">
        <v>7</v>
      </c>
      <c r="D3411" s="301">
        <v>22.38</v>
      </c>
      <c r="E3411" s="249"/>
    </row>
    <row r="3412" spans="1:5" s="250" customFormat="1" ht="13.5">
      <c r="A3412" s="142">
        <v>101263</v>
      </c>
      <c r="B3412" s="142" t="s">
        <v>27760</v>
      </c>
      <c r="C3412" s="142" t="s">
        <v>7</v>
      </c>
      <c r="D3412" s="301">
        <v>25.88</v>
      </c>
      <c r="E3412" s="249"/>
    </row>
    <row r="3413" spans="1:5" s="250" customFormat="1" ht="13.5">
      <c r="A3413" s="142">
        <v>101264</v>
      </c>
      <c r="B3413" s="142" t="s">
        <v>27761</v>
      </c>
      <c r="C3413" s="142" t="s">
        <v>7</v>
      </c>
      <c r="D3413" s="378">
        <v>28.68</v>
      </c>
      <c r="E3413" s="249"/>
    </row>
    <row r="3414" spans="1:5" s="250" customFormat="1" ht="13.5">
      <c r="A3414" s="142">
        <v>101230</v>
      </c>
      <c r="B3414" s="142" t="s">
        <v>25271</v>
      </c>
      <c r="C3414" s="142" t="s">
        <v>7</v>
      </c>
      <c r="D3414" s="378">
        <v>12.46</v>
      </c>
      <c r="E3414" s="249"/>
    </row>
    <row r="3415" spans="1:5" s="250" customFormat="1" ht="13.5">
      <c r="A3415" s="142">
        <v>101231</v>
      </c>
      <c r="B3415" s="142" t="s">
        <v>25272</v>
      </c>
      <c r="C3415" s="142" t="s">
        <v>7</v>
      </c>
      <c r="D3415" s="378">
        <v>11.85</v>
      </c>
      <c r="E3415" s="249"/>
    </row>
    <row r="3416" spans="1:5" s="250" customFormat="1" ht="13.5">
      <c r="A3416" s="142">
        <v>101272</v>
      </c>
      <c r="B3416" s="142" t="s">
        <v>25301</v>
      </c>
      <c r="C3416" s="142" t="s">
        <v>7</v>
      </c>
      <c r="D3416" s="301">
        <v>36.299999999999997</v>
      </c>
      <c r="E3416" s="249"/>
    </row>
    <row r="3417" spans="1:5" s="250" customFormat="1" ht="13.5">
      <c r="A3417" s="142">
        <v>101266</v>
      </c>
      <c r="B3417" s="142" t="s">
        <v>25295</v>
      </c>
      <c r="C3417" s="142" t="s">
        <v>7</v>
      </c>
      <c r="D3417" s="301">
        <v>12.91</v>
      </c>
      <c r="E3417" s="249"/>
    </row>
    <row r="3418" spans="1:5" s="250" customFormat="1" ht="13.5">
      <c r="A3418" s="142">
        <v>101239</v>
      </c>
      <c r="B3418" s="142" t="s">
        <v>25280</v>
      </c>
      <c r="C3418" s="142" t="s">
        <v>7</v>
      </c>
      <c r="D3418" s="301">
        <v>17</v>
      </c>
      <c r="E3418" s="249"/>
    </row>
    <row r="3419" spans="1:5" s="250" customFormat="1" ht="13.5">
      <c r="A3419" s="142">
        <v>101240</v>
      </c>
      <c r="B3419" s="142" t="s">
        <v>25281</v>
      </c>
      <c r="C3419" s="142" t="s">
        <v>7</v>
      </c>
      <c r="D3419" s="301">
        <v>17.940000000000001</v>
      </c>
      <c r="E3419" s="249"/>
    </row>
    <row r="3420" spans="1:5" s="250" customFormat="1" ht="13.5">
      <c r="A3420" s="142">
        <v>101268</v>
      </c>
      <c r="B3420" s="142" t="s">
        <v>25297</v>
      </c>
      <c r="C3420" s="142" t="s">
        <v>7</v>
      </c>
      <c r="D3420" s="301">
        <v>20.34</v>
      </c>
      <c r="E3420" s="249"/>
    </row>
    <row r="3421" spans="1:5" s="250" customFormat="1" ht="13.5">
      <c r="A3421" s="142">
        <v>101234</v>
      </c>
      <c r="B3421" s="142" t="s">
        <v>25275</v>
      </c>
      <c r="C3421" s="142" t="s">
        <v>7</v>
      </c>
      <c r="D3421" s="301">
        <v>19.37</v>
      </c>
      <c r="E3421" s="249"/>
    </row>
    <row r="3422" spans="1:5" s="250" customFormat="1" ht="13.5">
      <c r="A3422" s="142">
        <v>101235</v>
      </c>
      <c r="B3422" s="142" t="s">
        <v>25276</v>
      </c>
      <c r="C3422" s="142" t="s">
        <v>7</v>
      </c>
      <c r="D3422" s="301">
        <v>20.38</v>
      </c>
      <c r="E3422" s="249"/>
    </row>
    <row r="3423" spans="1:5" s="250" customFormat="1" ht="13.5">
      <c r="A3423" s="142">
        <v>101241</v>
      </c>
      <c r="B3423" s="142" t="s">
        <v>25282</v>
      </c>
      <c r="C3423" s="142" t="s">
        <v>7</v>
      </c>
      <c r="D3423" s="301">
        <v>20.96</v>
      </c>
      <c r="E3423" s="249"/>
    </row>
    <row r="3424" spans="1:5" s="250" customFormat="1" ht="13.5">
      <c r="A3424" s="142">
        <v>101269</v>
      </c>
      <c r="B3424" s="142" t="s">
        <v>25298</v>
      </c>
      <c r="C3424" s="142" t="s">
        <v>7</v>
      </c>
      <c r="D3424" s="301">
        <v>22.65</v>
      </c>
      <c r="E3424" s="249"/>
    </row>
    <row r="3425" spans="1:5" s="250" customFormat="1" ht="13.5">
      <c r="A3425" s="142">
        <v>101236</v>
      </c>
      <c r="B3425" s="142" t="s">
        <v>25277</v>
      </c>
      <c r="C3425" s="142" t="s">
        <v>7</v>
      </c>
      <c r="D3425" s="301">
        <v>23.74</v>
      </c>
      <c r="E3425" s="249"/>
    </row>
    <row r="3426" spans="1:5" s="250" customFormat="1" ht="13.5">
      <c r="A3426" s="142">
        <v>101237</v>
      </c>
      <c r="B3426" s="142" t="s">
        <v>25278</v>
      </c>
      <c r="C3426" s="142" t="s">
        <v>7</v>
      </c>
      <c r="D3426" s="301">
        <v>25.28</v>
      </c>
      <c r="E3426" s="249"/>
    </row>
    <row r="3427" spans="1:5" s="250" customFormat="1" ht="13.5">
      <c r="A3427" s="142">
        <v>101242</v>
      </c>
      <c r="B3427" s="142" t="s">
        <v>25283</v>
      </c>
      <c r="C3427" s="142" t="s">
        <v>7</v>
      </c>
      <c r="D3427" s="301">
        <v>23.43</v>
      </c>
      <c r="E3427" s="249"/>
    </row>
    <row r="3428" spans="1:5" s="250" customFormat="1" ht="13.5">
      <c r="A3428" s="142">
        <v>101270</v>
      </c>
      <c r="B3428" s="142" t="s">
        <v>25299</v>
      </c>
      <c r="C3428" s="142" t="s">
        <v>7</v>
      </c>
      <c r="D3428" s="301">
        <v>26.23</v>
      </c>
      <c r="E3428" s="249"/>
    </row>
    <row r="3429" spans="1:5" s="250" customFormat="1" ht="13.5">
      <c r="A3429" s="142">
        <v>101243</v>
      </c>
      <c r="B3429" s="142" t="s">
        <v>25284</v>
      </c>
      <c r="C3429" s="142" t="s">
        <v>7</v>
      </c>
      <c r="D3429" s="301">
        <v>28.39</v>
      </c>
      <c r="E3429" s="249"/>
    </row>
    <row r="3430" spans="1:5" s="250" customFormat="1" ht="13.5">
      <c r="A3430" s="142">
        <v>101271</v>
      </c>
      <c r="B3430" s="142" t="s">
        <v>25300</v>
      </c>
      <c r="C3430" s="142" t="s">
        <v>7</v>
      </c>
      <c r="D3430" s="301">
        <v>29.09</v>
      </c>
      <c r="E3430" s="249"/>
    </row>
    <row r="3431" spans="1:5" s="250" customFormat="1" ht="13.5">
      <c r="A3431" s="142">
        <v>101238</v>
      </c>
      <c r="B3431" s="142" t="s">
        <v>25279</v>
      </c>
      <c r="C3431" s="142" t="s">
        <v>7</v>
      </c>
      <c r="D3431" s="301">
        <v>31.98</v>
      </c>
      <c r="E3431" s="249"/>
    </row>
    <row r="3432" spans="1:5" s="250" customFormat="1" ht="13.5">
      <c r="A3432" s="142">
        <v>101232</v>
      </c>
      <c r="B3432" s="142" t="s">
        <v>25273</v>
      </c>
      <c r="C3432" s="142" t="s">
        <v>7</v>
      </c>
      <c r="D3432" s="301">
        <v>10.67</v>
      </c>
      <c r="E3432" s="249"/>
    </row>
    <row r="3433" spans="1:5" s="250" customFormat="1" ht="13.5">
      <c r="A3433" s="142">
        <v>101233</v>
      </c>
      <c r="B3433" s="142" t="s">
        <v>25274</v>
      </c>
      <c r="C3433" s="142" t="s">
        <v>7</v>
      </c>
      <c r="D3433" s="301">
        <v>9.83</v>
      </c>
      <c r="E3433" s="249"/>
    </row>
    <row r="3434" spans="1:5" s="250" customFormat="1" ht="13.5">
      <c r="A3434" s="142">
        <v>101248</v>
      </c>
      <c r="B3434" s="142" t="s">
        <v>25289</v>
      </c>
      <c r="C3434" s="142" t="s">
        <v>7</v>
      </c>
      <c r="D3434" s="301">
        <v>30.54</v>
      </c>
      <c r="E3434" s="249"/>
    </row>
    <row r="3435" spans="1:5" s="250" customFormat="1" ht="13.5">
      <c r="A3435" s="142">
        <v>101277</v>
      </c>
      <c r="B3435" s="142" t="s">
        <v>25306</v>
      </c>
      <c r="C3435" s="142" t="s">
        <v>7</v>
      </c>
      <c r="D3435" s="301">
        <v>35.15</v>
      </c>
      <c r="E3435" s="249"/>
    </row>
    <row r="3436" spans="1:5" s="250" customFormat="1" ht="13.5">
      <c r="A3436" s="142">
        <v>101267</v>
      </c>
      <c r="B3436" s="142" t="s">
        <v>25296</v>
      </c>
      <c r="C3436" s="142" t="s">
        <v>7</v>
      </c>
      <c r="D3436" s="301">
        <v>12.42</v>
      </c>
      <c r="E3436" s="249"/>
    </row>
    <row r="3437" spans="1:5" s="250" customFormat="1" ht="13.5">
      <c r="A3437" s="142">
        <v>101249</v>
      </c>
      <c r="B3437" s="142" t="s">
        <v>25290</v>
      </c>
      <c r="C3437" s="142" t="s">
        <v>7</v>
      </c>
      <c r="D3437" s="301">
        <v>15.55</v>
      </c>
      <c r="E3437" s="249"/>
    </row>
    <row r="3438" spans="1:5" s="250" customFormat="1" ht="13.5">
      <c r="A3438" s="142">
        <v>101273</v>
      </c>
      <c r="B3438" s="142" t="s">
        <v>25302</v>
      </c>
      <c r="C3438" s="142" t="s">
        <v>7</v>
      </c>
      <c r="D3438" s="378">
        <v>19.43</v>
      </c>
      <c r="E3438" s="249"/>
    </row>
    <row r="3439" spans="1:5" s="250" customFormat="1" ht="13.5">
      <c r="A3439" s="142">
        <v>101245</v>
      </c>
      <c r="B3439" s="142" t="s">
        <v>25286</v>
      </c>
      <c r="C3439" s="142" t="s">
        <v>7</v>
      </c>
      <c r="D3439" s="301">
        <v>18.920000000000002</v>
      </c>
      <c r="E3439" s="249"/>
    </row>
    <row r="3440" spans="1:5" s="250" customFormat="1" ht="13.5">
      <c r="A3440" s="142">
        <v>101250</v>
      </c>
      <c r="B3440" s="142" t="s">
        <v>25291</v>
      </c>
      <c r="C3440" s="142" t="s">
        <v>7</v>
      </c>
      <c r="D3440" s="301">
        <v>17.27</v>
      </c>
      <c r="E3440" s="249"/>
    </row>
    <row r="3441" spans="1:5" s="250" customFormat="1" ht="13.5">
      <c r="A3441" s="142">
        <v>101251</v>
      </c>
      <c r="B3441" s="142" t="s">
        <v>25292</v>
      </c>
      <c r="C3441" s="142" t="s">
        <v>7</v>
      </c>
      <c r="D3441" s="301">
        <v>19.670000000000002</v>
      </c>
      <c r="E3441" s="249"/>
    </row>
    <row r="3442" spans="1:5" s="250" customFormat="1" ht="13.5">
      <c r="A3442" s="142">
        <v>101274</v>
      </c>
      <c r="B3442" s="142" t="s">
        <v>25303</v>
      </c>
      <c r="C3442" s="142" t="s">
        <v>7</v>
      </c>
      <c r="D3442" s="301">
        <v>21.49</v>
      </c>
      <c r="E3442" s="249"/>
    </row>
    <row r="3443" spans="1:5" s="250" customFormat="1" ht="13.5">
      <c r="A3443" s="142">
        <v>101246</v>
      </c>
      <c r="B3443" s="142" t="s">
        <v>25287</v>
      </c>
      <c r="C3443" s="142" t="s">
        <v>7</v>
      </c>
      <c r="D3443" s="301">
        <v>21.99</v>
      </c>
      <c r="E3443" s="249"/>
    </row>
    <row r="3444" spans="1:5" s="250" customFormat="1" ht="13.5">
      <c r="A3444" s="142">
        <v>101252</v>
      </c>
      <c r="B3444" s="142" t="s">
        <v>25293</v>
      </c>
      <c r="C3444" s="142" t="s">
        <v>7</v>
      </c>
      <c r="D3444" s="301">
        <v>21.35</v>
      </c>
      <c r="E3444" s="249"/>
    </row>
    <row r="3445" spans="1:5" s="250" customFormat="1" ht="13.5">
      <c r="A3445" s="142">
        <v>101275</v>
      </c>
      <c r="B3445" s="142" t="s">
        <v>25304</v>
      </c>
      <c r="C3445" s="142" t="s">
        <v>7</v>
      </c>
      <c r="D3445" s="301">
        <v>24.88</v>
      </c>
      <c r="E3445" s="249"/>
    </row>
    <row r="3446" spans="1:5" s="250" customFormat="1" ht="13.5">
      <c r="A3446" s="142">
        <v>101247</v>
      </c>
      <c r="B3446" s="142" t="s">
        <v>25288</v>
      </c>
      <c r="C3446" s="142" t="s">
        <v>7</v>
      </c>
      <c r="D3446" s="301">
        <v>24.41</v>
      </c>
      <c r="E3446" s="249"/>
    </row>
    <row r="3447" spans="1:5" s="250" customFormat="1" ht="13.5">
      <c r="A3447" s="142">
        <v>101276</v>
      </c>
      <c r="B3447" s="142" t="s">
        <v>25305</v>
      </c>
      <c r="C3447" s="142" t="s">
        <v>7</v>
      </c>
      <c r="D3447" s="301">
        <v>27.5</v>
      </c>
      <c r="E3447" s="249"/>
    </row>
    <row r="3448" spans="1:5" s="250" customFormat="1" ht="13.5">
      <c r="A3448" s="142">
        <v>101253</v>
      </c>
      <c r="B3448" s="142" t="s">
        <v>25294</v>
      </c>
      <c r="C3448" s="142" t="s">
        <v>7</v>
      </c>
      <c r="D3448" s="301">
        <v>26.88</v>
      </c>
      <c r="E3448" s="249"/>
    </row>
    <row r="3449" spans="1:5" s="250" customFormat="1" ht="13.5">
      <c r="A3449" s="142">
        <v>101244</v>
      </c>
      <c r="B3449" s="142" t="s">
        <v>25285</v>
      </c>
      <c r="C3449" s="142" t="s">
        <v>7</v>
      </c>
      <c r="D3449" s="301">
        <v>17.89</v>
      </c>
      <c r="E3449" s="249"/>
    </row>
    <row r="3450" spans="1:5" s="250" customFormat="1" ht="13.5">
      <c r="A3450" s="142">
        <v>93358</v>
      </c>
      <c r="B3450" s="142" t="s">
        <v>27762</v>
      </c>
      <c r="C3450" s="142" t="s">
        <v>7</v>
      </c>
      <c r="D3450" s="301">
        <v>114.59</v>
      </c>
      <c r="E3450" s="249"/>
    </row>
    <row r="3451" spans="1:5" s="250" customFormat="1" ht="13.5">
      <c r="A3451" s="142">
        <v>90082</v>
      </c>
      <c r="B3451" s="142" t="s">
        <v>27763</v>
      </c>
      <c r="C3451" s="142" t="s">
        <v>7</v>
      </c>
      <c r="D3451" s="301">
        <v>10.84</v>
      </c>
      <c r="E3451" s="249"/>
    </row>
    <row r="3452" spans="1:5" s="250" customFormat="1" ht="13.5">
      <c r="A3452" s="142">
        <v>90091</v>
      </c>
      <c r="B3452" s="142" t="s">
        <v>27764</v>
      </c>
      <c r="C3452" s="142" t="s">
        <v>7</v>
      </c>
      <c r="D3452" s="301">
        <v>6.83</v>
      </c>
      <c r="E3452" s="249"/>
    </row>
    <row r="3453" spans="1:5" s="250" customFormat="1" ht="13.5">
      <c r="A3453" s="142">
        <v>102307</v>
      </c>
      <c r="B3453" s="142" t="s">
        <v>27765</v>
      </c>
      <c r="C3453" s="142" t="s">
        <v>7</v>
      </c>
      <c r="D3453" s="301">
        <v>13.57</v>
      </c>
      <c r="E3453" s="249"/>
    </row>
    <row r="3454" spans="1:5" s="250" customFormat="1" ht="13.5">
      <c r="A3454" s="142">
        <v>102315</v>
      </c>
      <c r="B3454" s="142" t="s">
        <v>27766</v>
      </c>
      <c r="C3454" s="142" t="s">
        <v>7</v>
      </c>
      <c r="D3454" s="301">
        <v>8.5500000000000007</v>
      </c>
      <c r="E3454" s="249"/>
    </row>
    <row r="3455" spans="1:5" s="250" customFormat="1" ht="13.5">
      <c r="A3455" s="142">
        <v>102283</v>
      </c>
      <c r="B3455" s="142" t="s">
        <v>27767</v>
      </c>
      <c r="C3455" s="142" t="s">
        <v>7</v>
      </c>
      <c r="D3455" s="301">
        <v>14.21</v>
      </c>
      <c r="E3455" s="249"/>
    </row>
    <row r="3456" spans="1:5" s="250" customFormat="1" ht="13.5">
      <c r="A3456" s="142">
        <v>102291</v>
      </c>
      <c r="B3456" s="142" t="s">
        <v>27768</v>
      </c>
      <c r="C3456" s="142" t="s">
        <v>7</v>
      </c>
      <c r="D3456" s="301">
        <v>8.9499999999999993</v>
      </c>
      <c r="E3456" s="249"/>
    </row>
    <row r="3457" spans="1:5" s="250" customFormat="1" ht="13.5">
      <c r="A3457" s="142">
        <v>102276</v>
      </c>
      <c r="B3457" s="142" t="s">
        <v>27769</v>
      </c>
      <c r="C3457" s="142" t="s">
        <v>7</v>
      </c>
      <c r="D3457" s="378">
        <v>12.22</v>
      </c>
      <c r="E3457" s="249"/>
    </row>
    <row r="3458" spans="1:5" s="250" customFormat="1" ht="13.5">
      <c r="A3458" s="142">
        <v>102306</v>
      </c>
      <c r="B3458" s="142" t="s">
        <v>27770</v>
      </c>
      <c r="C3458" s="142" t="s">
        <v>7</v>
      </c>
      <c r="D3458" s="301">
        <v>15.27</v>
      </c>
      <c r="E3458" s="249"/>
    </row>
    <row r="3459" spans="1:5" s="250" customFormat="1" ht="13.5">
      <c r="A3459" s="142">
        <v>102279</v>
      </c>
      <c r="B3459" s="142" t="s">
        <v>27771</v>
      </c>
      <c r="C3459" s="142" t="s">
        <v>7</v>
      </c>
      <c r="D3459" s="301">
        <v>7.69</v>
      </c>
      <c r="E3459" s="249"/>
    </row>
    <row r="3460" spans="1:5" s="250" customFormat="1" ht="13.5">
      <c r="A3460" s="142">
        <v>102282</v>
      </c>
      <c r="B3460" s="142" t="s">
        <v>27772</v>
      </c>
      <c r="C3460" s="142" t="s">
        <v>7</v>
      </c>
      <c r="D3460" s="301">
        <v>15.99</v>
      </c>
      <c r="E3460" s="249"/>
    </row>
    <row r="3461" spans="1:5" s="250" customFormat="1" ht="13.5">
      <c r="A3461" s="142">
        <v>102290</v>
      </c>
      <c r="B3461" s="142" t="s">
        <v>27773</v>
      </c>
      <c r="C3461" s="142" t="s">
        <v>7</v>
      </c>
      <c r="D3461" s="301">
        <v>10.06</v>
      </c>
      <c r="E3461" s="249"/>
    </row>
    <row r="3462" spans="1:5" s="250" customFormat="1" ht="13.5">
      <c r="A3462" s="142">
        <v>90100</v>
      </c>
      <c r="B3462" s="142" t="s">
        <v>27774</v>
      </c>
      <c r="C3462" s="142" t="s">
        <v>7</v>
      </c>
      <c r="D3462" s="301">
        <v>15.32</v>
      </c>
      <c r="E3462" s="249"/>
    </row>
    <row r="3463" spans="1:5" s="250" customFormat="1" ht="13.5">
      <c r="A3463" s="142">
        <v>102323</v>
      </c>
      <c r="B3463" s="142" t="s">
        <v>27775</v>
      </c>
      <c r="C3463" s="142" t="s">
        <v>7</v>
      </c>
      <c r="D3463" s="301">
        <v>19.16</v>
      </c>
      <c r="E3463" s="249"/>
    </row>
    <row r="3464" spans="1:5" s="250" customFormat="1" ht="13.5">
      <c r="A3464" s="142">
        <v>102327</v>
      </c>
      <c r="B3464" s="142" t="s">
        <v>27776</v>
      </c>
      <c r="C3464" s="142" t="s">
        <v>7</v>
      </c>
      <c r="D3464" s="301">
        <v>12.07</v>
      </c>
      <c r="E3464" s="249"/>
    </row>
    <row r="3465" spans="1:5" s="250" customFormat="1" ht="13.5">
      <c r="A3465" s="142">
        <v>102299</v>
      </c>
      <c r="B3465" s="142" t="s">
        <v>27777</v>
      </c>
      <c r="C3465" s="142" t="s">
        <v>7</v>
      </c>
      <c r="D3465" s="378">
        <v>20.05</v>
      </c>
      <c r="E3465" s="249"/>
    </row>
    <row r="3466" spans="1:5" s="250" customFormat="1" ht="13.5">
      <c r="A3466" s="142">
        <v>102303</v>
      </c>
      <c r="B3466" s="142" t="s">
        <v>27778</v>
      </c>
      <c r="C3466" s="142" t="s">
        <v>7</v>
      </c>
      <c r="D3466" s="301">
        <v>12.63</v>
      </c>
      <c r="E3466" s="249"/>
    </row>
    <row r="3467" spans="1:5" s="250" customFormat="1" ht="13.5">
      <c r="A3467" s="142">
        <v>90099</v>
      </c>
      <c r="B3467" s="142" t="s">
        <v>27779</v>
      </c>
      <c r="C3467" s="142" t="s">
        <v>7</v>
      </c>
      <c r="D3467" s="301">
        <v>17.88</v>
      </c>
      <c r="E3467" s="249"/>
    </row>
    <row r="3468" spans="1:5" s="250" customFormat="1" ht="13.5">
      <c r="A3468" s="142">
        <v>102322</v>
      </c>
      <c r="B3468" s="142" t="s">
        <v>27780</v>
      </c>
      <c r="C3468" s="142" t="s">
        <v>7</v>
      </c>
      <c r="D3468" s="301">
        <v>22.36</v>
      </c>
      <c r="E3468" s="249"/>
    </row>
    <row r="3469" spans="1:5" s="250" customFormat="1" ht="13.5">
      <c r="A3469" s="142">
        <v>102298</v>
      </c>
      <c r="B3469" s="142" t="s">
        <v>27781</v>
      </c>
      <c r="C3469" s="142" t="s">
        <v>7</v>
      </c>
      <c r="D3469" s="378">
        <v>23.4</v>
      </c>
      <c r="E3469" s="249"/>
    </row>
    <row r="3470" spans="1:5" s="250" customFormat="1" ht="13.5">
      <c r="A3470" s="142">
        <v>102302</v>
      </c>
      <c r="B3470" s="142" t="s">
        <v>27782</v>
      </c>
      <c r="C3470" s="142" t="s">
        <v>7</v>
      </c>
      <c r="D3470" s="301">
        <v>14.74</v>
      </c>
      <c r="E3470" s="249"/>
    </row>
    <row r="3471" spans="1:5" s="250" customFormat="1" ht="13.5">
      <c r="A3471" s="142">
        <v>102326</v>
      </c>
      <c r="B3471" s="142" t="s">
        <v>27783</v>
      </c>
      <c r="C3471" s="142" t="s">
        <v>7</v>
      </c>
      <c r="D3471" s="301">
        <v>14.08</v>
      </c>
      <c r="E3471" s="249"/>
    </row>
    <row r="3472" spans="1:5" s="250" customFormat="1" ht="13.5">
      <c r="A3472" s="142">
        <v>102314</v>
      </c>
      <c r="B3472" s="142" t="s">
        <v>27784</v>
      </c>
      <c r="C3472" s="142" t="s">
        <v>7</v>
      </c>
      <c r="D3472" s="301">
        <v>9.6300000000000008</v>
      </c>
      <c r="E3472" s="249"/>
    </row>
    <row r="3473" spans="1:5" s="250" customFormat="1" ht="13.5">
      <c r="A3473" s="142">
        <v>102312</v>
      </c>
      <c r="B3473" s="142" t="s">
        <v>27785</v>
      </c>
      <c r="C3473" s="142" t="s">
        <v>7</v>
      </c>
      <c r="D3473" s="301">
        <v>12.18</v>
      </c>
      <c r="E3473" s="249"/>
    </row>
    <row r="3474" spans="1:5" s="250" customFormat="1" ht="13.5">
      <c r="A3474" s="142">
        <v>102288</v>
      </c>
      <c r="B3474" s="142" t="s">
        <v>27786</v>
      </c>
      <c r="C3474" s="142" t="s">
        <v>7</v>
      </c>
      <c r="D3474" s="301">
        <v>12.75</v>
      </c>
      <c r="E3474" s="249"/>
    </row>
    <row r="3475" spans="1:5" s="250" customFormat="1" ht="13.5">
      <c r="A3475" s="142">
        <v>90087</v>
      </c>
      <c r="B3475" s="142" t="s">
        <v>27787</v>
      </c>
      <c r="C3475" s="142" t="s">
        <v>7</v>
      </c>
      <c r="D3475" s="301">
        <v>9.73</v>
      </c>
      <c r="E3475" s="249"/>
    </row>
    <row r="3476" spans="1:5" s="250" customFormat="1" ht="13.5">
      <c r="A3476" s="142">
        <v>102308</v>
      </c>
      <c r="B3476" s="142" t="s">
        <v>27788</v>
      </c>
      <c r="C3476" s="142" t="s">
        <v>7</v>
      </c>
      <c r="D3476" s="301">
        <v>13.15</v>
      </c>
      <c r="E3476" s="249"/>
    </row>
    <row r="3477" spans="1:5" s="250" customFormat="1" ht="13.5">
      <c r="A3477" s="142">
        <v>90084</v>
      </c>
      <c r="B3477" s="142" t="s">
        <v>27789</v>
      </c>
      <c r="C3477" s="142" t="s">
        <v>7</v>
      </c>
      <c r="D3477" s="301">
        <v>10.51</v>
      </c>
      <c r="E3477" s="249"/>
    </row>
    <row r="3478" spans="1:5" s="250" customFormat="1" ht="13.5">
      <c r="A3478" s="142">
        <v>102284</v>
      </c>
      <c r="B3478" s="142" t="s">
        <v>27790</v>
      </c>
      <c r="C3478" s="142" t="s">
        <v>7</v>
      </c>
      <c r="D3478" s="301">
        <v>13.75</v>
      </c>
      <c r="E3478" s="249"/>
    </row>
    <row r="3479" spans="1:5" s="250" customFormat="1" ht="13.5">
      <c r="A3479" s="142">
        <v>102325</v>
      </c>
      <c r="B3479" s="142" t="s">
        <v>27791</v>
      </c>
      <c r="C3479" s="142" t="s">
        <v>7</v>
      </c>
      <c r="D3479" s="301">
        <v>17.329999999999998</v>
      </c>
      <c r="E3479" s="249"/>
    </row>
    <row r="3480" spans="1:5" s="250" customFormat="1" ht="13.5">
      <c r="A3480" s="142">
        <v>102329</v>
      </c>
      <c r="B3480" s="142" t="s">
        <v>27792</v>
      </c>
      <c r="C3480" s="142" t="s">
        <v>7</v>
      </c>
      <c r="D3480" s="301">
        <v>10.92</v>
      </c>
      <c r="E3480" s="249"/>
    </row>
    <row r="3481" spans="1:5" s="250" customFormat="1" ht="13.5">
      <c r="A3481" s="142">
        <v>102301</v>
      </c>
      <c r="B3481" s="142" t="s">
        <v>27793</v>
      </c>
      <c r="C3481" s="142" t="s">
        <v>7</v>
      </c>
      <c r="D3481" s="301">
        <v>18.14</v>
      </c>
      <c r="E3481" s="249"/>
    </row>
    <row r="3482" spans="1:5" s="250" customFormat="1" ht="13.5">
      <c r="A3482" s="142">
        <v>102305</v>
      </c>
      <c r="B3482" s="142" t="s">
        <v>27794</v>
      </c>
      <c r="C3482" s="142" t="s">
        <v>7</v>
      </c>
      <c r="D3482" s="301">
        <v>11.43</v>
      </c>
      <c r="E3482" s="249"/>
    </row>
    <row r="3483" spans="1:5" s="250" customFormat="1" ht="13.5">
      <c r="A3483" s="142">
        <v>90101</v>
      </c>
      <c r="B3483" s="142" t="s">
        <v>27795</v>
      </c>
      <c r="C3483" s="142" t="s">
        <v>7</v>
      </c>
      <c r="D3483" s="301">
        <v>15.13</v>
      </c>
      <c r="E3483" s="249"/>
    </row>
    <row r="3484" spans="1:5" s="250" customFormat="1" ht="13.5">
      <c r="A3484" s="142">
        <v>102324</v>
      </c>
      <c r="B3484" s="142" t="s">
        <v>27796</v>
      </c>
      <c r="C3484" s="142" t="s">
        <v>7</v>
      </c>
      <c r="D3484" s="301">
        <v>18.920000000000002</v>
      </c>
      <c r="E3484" s="249"/>
    </row>
    <row r="3485" spans="1:5" s="250" customFormat="1" ht="13.5">
      <c r="A3485" s="142">
        <v>102300</v>
      </c>
      <c r="B3485" s="142" t="s">
        <v>27797</v>
      </c>
      <c r="C3485" s="142" t="s">
        <v>7</v>
      </c>
      <c r="D3485" s="301">
        <v>19.809999999999999</v>
      </c>
      <c r="E3485" s="249"/>
    </row>
    <row r="3486" spans="1:5" s="250" customFormat="1" ht="13.5">
      <c r="A3486" s="142">
        <v>90102</v>
      </c>
      <c r="B3486" s="142" t="s">
        <v>27798</v>
      </c>
      <c r="C3486" s="142" t="s">
        <v>7</v>
      </c>
      <c r="D3486" s="301">
        <v>13.86</v>
      </c>
      <c r="E3486" s="249"/>
    </row>
    <row r="3487" spans="1:5" s="250" customFormat="1" ht="13.5">
      <c r="A3487" s="142">
        <v>102328</v>
      </c>
      <c r="B3487" s="142" t="s">
        <v>27799</v>
      </c>
      <c r="C3487" s="142" t="s">
        <v>7</v>
      </c>
      <c r="D3487" s="301">
        <v>11.92</v>
      </c>
      <c r="E3487" s="249"/>
    </row>
    <row r="3488" spans="1:5" s="250" customFormat="1" ht="13.5">
      <c r="A3488" s="142">
        <v>102304</v>
      </c>
      <c r="B3488" s="142" t="s">
        <v>27800</v>
      </c>
      <c r="C3488" s="142" t="s">
        <v>7</v>
      </c>
      <c r="D3488" s="301">
        <v>12.48</v>
      </c>
      <c r="E3488" s="249"/>
    </row>
    <row r="3489" spans="1:5" s="250" customFormat="1" ht="13.5">
      <c r="A3489" s="142">
        <v>102295</v>
      </c>
      <c r="B3489" s="142" t="s">
        <v>27801</v>
      </c>
      <c r="C3489" s="142" t="s">
        <v>7</v>
      </c>
      <c r="D3489" s="301">
        <v>8.35</v>
      </c>
      <c r="E3489" s="249"/>
    </row>
    <row r="3490" spans="1:5" s="250" customFormat="1" ht="13.5">
      <c r="A3490" s="142">
        <v>102281</v>
      </c>
      <c r="B3490" s="142" t="s">
        <v>27802</v>
      </c>
      <c r="C3490" s="142" t="s">
        <v>7</v>
      </c>
      <c r="D3490" s="301">
        <v>6.37</v>
      </c>
      <c r="E3490" s="249"/>
    </row>
    <row r="3491" spans="1:5" s="250" customFormat="1" ht="13.5">
      <c r="A3491" s="142">
        <v>102311</v>
      </c>
      <c r="B3491" s="142" t="s">
        <v>27803</v>
      </c>
      <c r="C3491" s="142" t="s">
        <v>7</v>
      </c>
      <c r="D3491" s="301">
        <v>12.66</v>
      </c>
      <c r="E3491" s="249"/>
    </row>
    <row r="3492" spans="1:5" s="250" customFormat="1" ht="13.5">
      <c r="A3492" s="142">
        <v>102319</v>
      </c>
      <c r="B3492" s="142" t="s">
        <v>27804</v>
      </c>
      <c r="C3492" s="142" t="s">
        <v>7</v>
      </c>
      <c r="D3492" s="301">
        <v>7.97</v>
      </c>
      <c r="E3492" s="249"/>
    </row>
    <row r="3493" spans="1:5" s="250" customFormat="1" ht="13.5">
      <c r="A3493" s="142">
        <v>102287</v>
      </c>
      <c r="B3493" s="142" t="s">
        <v>27805</v>
      </c>
      <c r="C3493" s="142" t="s">
        <v>7</v>
      </c>
      <c r="D3493" s="301">
        <v>13.25</v>
      </c>
      <c r="E3493" s="249"/>
    </row>
    <row r="3494" spans="1:5" s="250" customFormat="1" ht="13.5">
      <c r="A3494" s="142">
        <v>102316</v>
      </c>
      <c r="B3494" s="142" t="s">
        <v>27806</v>
      </c>
      <c r="C3494" s="142" t="s">
        <v>7</v>
      </c>
      <c r="D3494" s="301">
        <v>8.27</v>
      </c>
      <c r="E3494" s="249"/>
    </row>
    <row r="3495" spans="1:5" s="250" customFormat="1" ht="13.5">
      <c r="A3495" s="142">
        <v>102292</v>
      </c>
      <c r="B3495" s="142" t="s">
        <v>27807</v>
      </c>
      <c r="C3495" s="142" t="s">
        <v>7</v>
      </c>
      <c r="D3495" s="301">
        <v>8.67</v>
      </c>
      <c r="E3495" s="249"/>
    </row>
    <row r="3496" spans="1:5" s="250" customFormat="1" ht="13.5">
      <c r="A3496" s="142">
        <v>90092</v>
      </c>
      <c r="B3496" s="142" t="s">
        <v>27808</v>
      </c>
      <c r="C3496" s="142" t="s">
        <v>7</v>
      </c>
      <c r="D3496" s="301">
        <v>6.62</v>
      </c>
      <c r="E3496" s="249"/>
    </row>
    <row r="3497" spans="1:5" s="250" customFormat="1" ht="13.5">
      <c r="A3497" s="142">
        <v>102278</v>
      </c>
      <c r="B3497" s="142" t="s">
        <v>27809</v>
      </c>
      <c r="C3497" s="142" t="s">
        <v>7</v>
      </c>
      <c r="D3497" s="301">
        <v>10.130000000000001</v>
      </c>
      <c r="E3497" s="249"/>
    </row>
    <row r="3498" spans="1:5" s="250" customFormat="1" ht="13.5">
      <c r="A3498" s="142">
        <v>90094</v>
      </c>
      <c r="B3498" s="142" t="s">
        <v>27810</v>
      </c>
      <c r="C3498" s="142" t="s">
        <v>7</v>
      </c>
      <c r="D3498" s="301">
        <v>6.26</v>
      </c>
      <c r="E3498" s="249"/>
    </row>
    <row r="3499" spans="1:5" s="250" customFormat="1" ht="13.5">
      <c r="A3499" s="142">
        <v>102309</v>
      </c>
      <c r="B3499" s="142" t="s">
        <v>27811</v>
      </c>
      <c r="C3499" s="142" t="s">
        <v>7</v>
      </c>
      <c r="D3499" s="301">
        <v>12.43</v>
      </c>
      <c r="E3499" s="249"/>
    </row>
    <row r="3500" spans="1:5" s="250" customFormat="1" ht="13.5">
      <c r="A3500" s="142">
        <v>102285</v>
      </c>
      <c r="B3500" s="142" t="s">
        <v>27812</v>
      </c>
      <c r="C3500" s="142" t="s">
        <v>7</v>
      </c>
      <c r="D3500" s="301">
        <v>13.01</v>
      </c>
      <c r="E3500" s="249"/>
    </row>
    <row r="3501" spans="1:5" s="250" customFormat="1" ht="13.5">
      <c r="A3501" s="142">
        <v>90095</v>
      </c>
      <c r="B3501" s="142" t="s">
        <v>27813</v>
      </c>
      <c r="C3501" s="142" t="s">
        <v>7</v>
      </c>
      <c r="D3501" s="301">
        <v>6.13</v>
      </c>
      <c r="E3501" s="249"/>
    </row>
    <row r="3502" spans="1:5" s="250" customFormat="1" ht="13.5">
      <c r="A3502" s="142">
        <v>102320</v>
      </c>
      <c r="B3502" s="142" t="s">
        <v>27814</v>
      </c>
      <c r="C3502" s="142" t="s">
        <v>7</v>
      </c>
      <c r="D3502" s="301">
        <v>7.67</v>
      </c>
      <c r="E3502" s="249"/>
    </row>
    <row r="3503" spans="1:5" s="250" customFormat="1" ht="13.5">
      <c r="A3503" s="142">
        <v>102296</v>
      </c>
      <c r="B3503" s="142" t="s">
        <v>27815</v>
      </c>
      <c r="C3503" s="142" t="s">
        <v>7</v>
      </c>
      <c r="D3503" s="301">
        <v>8.0299999999999994</v>
      </c>
      <c r="E3503" s="249"/>
    </row>
    <row r="3504" spans="1:5" s="250" customFormat="1" ht="13.5">
      <c r="A3504" s="142">
        <v>90086</v>
      </c>
      <c r="B3504" s="142" t="s">
        <v>27816</v>
      </c>
      <c r="C3504" s="142" t="s">
        <v>7</v>
      </c>
      <c r="D3504" s="301">
        <v>9.94</v>
      </c>
      <c r="E3504" s="249"/>
    </row>
    <row r="3505" spans="1:5" s="250" customFormat="1" ht="13.5">
      <c r="A3505" s="142">
        <v>102277</v>
      </c>
      <c r="B3505" s="142" t="s">
        <v>27817</v>
      </c>
      <c r="C3505" s="142" t="s">
        <v>7</v>
      </c>
      <c r="D3505" s="301">
        <v>9.66</v>
      </c>
      <c r="E3505" s="249"/>
    </row>
    <row r="3506" spans="1:5" s="250" customFormat="1" ht="13.5">
      <c r="A3506" s="142">
        <v>102286</v>
      </c>
      <c r="B3506" s="142" t="s">
        <v>27818</v>
      </c>
      <c r="C3506" s="142" t="s">
        <v>7</v>
      </c>
      <c r="D3506" s="301">
        <v>12.64</v>
      </c>
      <c r="E3506" s="249"/>
    </row>
    <row r="3507" spans="1:5" s="250" customFormat="1" ht="13.5">
      <c r="A3507" s="142">
        <v>90098</v>
      </c>
      <c r="B3507" s="142" t="s">
        <v>27819</v>
      </c>
      <c r="C3507" s="142" t="s">
        <v>7</v>
      </c>
      <c r="D3507" s="301">
        <v>6.01</v>
      </c>
      <c r="E3507" s="249"/>
    </row>
    <row r="3508" spans="1:5" s="250" customFormat="1" ht="13.5">
      <c r="A3508" s="142">
        <v>102313</v>
      </c>
      <c r="B3508" s="142" t="s">
        <v>27820</v>
      </c>
      <c r="C3508" s="142" t="s">
        <v>7</v>
      </c>
      <c r="D3508" s="301">
        <v>11.93</v>
      </c>
      <c r="E3508" s="249"/>
    </row>
    <row r="3509" spans="1:5" s="250" customFormat="1" ht="13.5">
      <c r="A3509" s="142">
        <v>102321</v>
      </c>
      <c r="B3509" s="142" t="s">
        <v>27821</v>
      </c>
      <c r="C3509" s="142" t="s">
        <v>7</v>
      </c>
      <c r="D3509" s="301">
        <v>7.52</v>
      </c>
      <c r="E3509" s="249"/>
    </row>
    <row r="3510" spans="1:5" s="250" customFormat="1" ht="13.5">
      <c r="A3510" s="142">
        <v>102289</v>
      </c>
      <c r="B3510" s="142" t="s">
        <v>27822</v>
      </c>
      <c r="C3510" s="142" t="s">
        <v>7</v>
      </c>
      <c r="D3510" s="301">
        <v>12.49</v>
      </c>
      <c r="E3510" s="249"/>
    </row>
    <row r="3511" spans="1:5" s="250" customFormat="1" ht="13.5">
      <c r="A3511" s="142">
        <v>102297</v>
      </c>
      <c r="B3511" s="142" t="s">
        <v>27823</v>
      </c>
      <c r="C3511" s="142" t="s">
        <v>7</v>
      </c>
      <c r="D3511" s="301">
        <v>7.87</v>
      </c>
      <c r="E3511" s="249"/>
    </row>
    <row r="3512" spans="1:5" s="250" customFormat="1" ht="13.5">
      <c r="A3512" s="142">
        <v>102280</v>
      </c>
      <c r="B3512" s="142" t="s">
        <v>27824</v>
      </c>
      <c r="C3512" s="142" t="s">
        <v>7</v>
      </c>
      <c r="D3512" s="301">
        <v>6.08</v>
      </c>
      <c r="E3512" s="249"/>
    </row>
    <row r="3513" spans="1:5" s="250" customFormat="1" ht="13.5">
      <c r="A3513" s="142">
        <v>102294</v>
      </c>
      <c r="B3513" s="142" t="s">
        <v>27825</v>
      </c>
      <c r="C3513" s="142" t="s">
        <v>7</v>
      </c>
      <c r="D3513" s="301">
        <v>7.96</v>
      </c>
      <c r="E3513" s="249"/>
    </row>
    <row r="3514" spans="1:5" s="250" customFormat="1" ht="13.5">
      <c r="A3514" s="142">
        <v>90090</v>
      </c>
      <c r="B3514" s="142" t="s">
        <v>27826</v>
      </c>
      <c r="C3514" s="142" t="s">
        <v>7</v>
      </c>
      <c r="D3514" s="301">
        <v>9.5399999999999991</v>
      </c>
      <c r="E3514" s="249"/>
    </row>
    <row r="3515" spans="1:5" s="250" customFormat="1" ht="13.5">
      <c r="A3515" s="142">
        <v>102317</v>
      </c>
      <c r="B3515" s="142" t="s">
        <v>27827</v>
      </c>
      <c r="C3515" s="142" t="s">
        <v>7</v>
      </c>
      <c r="D3515" s="301">
        <v>7.83</v>
      </c>
      <c r="E3515" s="249"/>
    </row>
    <row r="3516" spans="1:5" s="250" customFormat="1" ht="13.5">
      <c r="A3516" s="142">
        <v>102293</v>
      </c>
      <c r="B3516" s="142" t="s">
        <v>27828</v>
      </c>
      <c r="C3516" s="142" t="s">
        <v>7</v>
      </c>
      <c r="D3516" s="301">
        <v>8.19</v>
      </c>
      <c r="E3516" s="249"/>
    </row>
    <row r="3517" spans="1:5" s="250" customFormat="1" ht="13.5">
      <c r="A3517" s="142">
        <v>102310</v>
      </c>
      <c r="B3517" s="142" t="s">
        <v>27829</v>
      </c>
      <c r="C3517" s="142" t="s">
        <v>7</v>
      </c>
      <c r="D3517" s="378">
        <v>12.07</v>
      </c>
      <c r="E3517" s="249"/>
    </row>
    <row r="3518" spans="1:5" s="250" customFormat="1" ht="13.5">
      <c r="A3518" s="142">
        <v>102318</v>
      </c>
      <c r="B3518" s="142" t="s">
        <v>27830</v>
      </c>
      <c r="C3518" s="142" t="s">
        <v>7</v>
      </c>
      <c r="D3518" s="378">
        <v>7.6</v>
      </c>
      <c r="E3518" s="249"/>
    </row>
    <row r="3519" spans="1:5" s="250" customFormat="1" ht="13.5">
      <c r="A3519" s="142">
        <v>90106</v>
      </c>
      <c r="B3519" s="142" t="s">
        <v>27831</v>
      </c>
      <c r="C3519" s="142" t="s">
        <v>7</v>
      </c>
      <c r="D3519" s="378">
        <v>9.65</v>
      </c>
      <c r="E3519" s="249"/>
    </row>
    <row r="3520" spans="1:5" s="250" customFormat="1" ht="13.5">
      <c r="A3520" s="142">
        <v>90105</v>
      </c>
      <c r="B3520" s="142" t="s">
        <v>27832</v>
      </c>
      <c r="C3520" s="142" t="s">
        <v>7</v>
      </c>
      <c r="D3520" s="378">
        <v>10.61</v>
      </c>
      <c r="E3520" s="249"/>
    </row>
    <row r="3521" spans="1:5" s="250" customFormat="1" ht="13.5">
      <c r="A3521" s="142">
        <v>90108</v>
      </c>
      <c r="B3521" s="142" t="s">
        <v>27833</v>
      </c>
      <c r="C3521" s="142" t="s">
        <v>7</v>
      </c>
      <c r="D3521" s="378">
        <v>8.73</v>
      </c>
      <c r="E3521" s="249"/>
    </row>
    <row r="3522" spans="1:5" s="250" customFormat="1" ht="13.5">
      <c r="A3522" s="142">
        <v>90107</v>
      </c>
      <c r="B3522" s="142" t="s">
        <v>27834</v>
      </c>
      <c r="C3522" s="142" t="s">
        <v>7</v>
      </c>
      <c r="D3522" s="378">
        <v>9.5299999999999994</v>
      </c>
      <c r="E3522" s="249"/>
    </row>
    <row r="3523" spans="1:5" s="250" customFormat="1" ht="13.5">
      <c r="A3523" s="142">
        <v>102354</v>
      </c>
      <c r="B3523" s="142" t="s">
        <v>25307</v>
      </c>
      <c r="C3523" s="142" t="s">
        <v>7</v>
      </c>
      <c r="D3523" s="378">
        <v>181.68</v>
      </c>
      <c r="E3523" s="249"/>
    </row>
    <row r="3524" spans="1:5" s="250" customFormat="1" ht="13.5">
      <c r="A3524" s="142">
        <v>102355</v>
      </c>
      <c r="B3524" s="142" t="s">
        <v>27835</v>
      </c>
      <c r="C3524" s="142" t="s">
        <v>7</v>
      </c>
      <c r="D3524" s="378">
        <v>214.93</v>
      </c>
      <c r="E3524" s="249"/>
    </row>
    <row r="3525" spans="1:5" s="250" customFormat="1" ht="13.5">
      <c r="A3525" s="142">
        <v>102356</v>
      </c>
      <c r="B3525" s="142" t="s">
        <v>27836</v>
      </c>
      <c r="C3525" s="142" t="s">
        <v>7</v>
      </c>
      <c r="D3525" s="378">
        <v>0</v>
      </c>
      <c r="E3525" s="249"/>
    </row>
    <row r="3526" spans="1:5" s="250" customFormat="1" ht="13.5">
      <c r="A3526" s="142">
        <v>102357</v>
      </c>
      <c r="B3526" s="142" t="s">
        <v>27837</v>
      </c>
      <c r="C3526" s="142" t="s">
        <v>7</v>
      </c>
      <c r="D3526" s="378">
        <v>0</v>
      </c>
      <c r="E3526" s="249"/>
    </row>
    <row r="3527" spans="1:5" s="250" customFormat="1" ht="13.5">
      <c r="A3527" s="142">
        <v>102358</v>
      </c>
      <c r="B3527" s="142" t="s">
        <v>27838</v>
      </c>
      <c r="C3527" s="142" t="s">
        <v>7</v>
      </c>
      <c r="D3527" s="378">
        <v>0</v>
      </c>
      <c r="E3527" s="249"/>
    </row>
    <row r="3528" spans="1:5" s="250" customFormat="1" ht="13.5">
      <c r="A3528" s="142">
        <v>102359</v>
      </c>
      <c r="B3528" s="142" t="s">
        <v>27839</v>
      </c>
      <c r="C3528" s="142" t="s">
        <v>7</v>
      </c>
      <c r="D3528" s="378">
        <v>0</v>
      </c>
      <c r="E3528" s="249"/>
    </row>
    <row r="3529" spans="1:5" s="250" customFormat="1" ht="13.5">
      <c r="A3529" s="142">
        <v>102348</v>
      </c>
      <c r="B3529" s="142" t="s">
        <v>27840</v>
      </c>
      <c r="C3529" s="142" t="s">
        <v>7</v>
      </c>
      <c r="D3529" s="378">
        <v>0</v>
      </c>
      <c r="E3529" s="249"/>
    </row>
    <row r="3530" spans="1:5" s="250" customFormat="1" ht="13.5">
      <c r="A3530" s="142">
        <v>102346</v>
      </c>
      <c r="B3530" s="142" t="s">
        <v>27841</v>
      </c>
      <c r="C3530" s="142" t="s">
        <v>7</v>
      </c>
      <c r="D3530" s="378">
        <v>0</v>
      </c>
      <c r="E3530" s="249"/>
    </row>
    <row r="3531" spans="1:5" s="250" customFormat="1" ht="13.5">
      <c r="A3531" s="142">
        <v>102347</v>
      </c>
      <c r="B3531" s="142" t="s">
        <v>27842</v>
      </c>
      <c r="C3531" s="142" t="s">
        <v>7</v>
      </c>
      <c r="D3531" s="378">
        <v>0</v>
      </c>
      <c r="E3531" s="249"/>
    </row>
    <row r="3532" spans="1:5" s="250" customFormat="1" ht="13.5">
      <c r="A3532" s="142">
        <v>102350</v>
      </c>
      <c r="B3532" s="142" t="s">
        <v>27843</v>
      </c>
      <c r="C3532" s="142" t="s">
        <v>7</v>
      </c>
      <c r="D3532" s="378">
        <v>0</v>
      </c>
      <c r="E3532" s="249"/>
    </row>
    <row r="3533" spans="1:5" s="250" customFormat="1" ht="13.5">
      <c r="A3533" s="142">
        <v>102351</v>
      </c>
      <c r="B3533" s="142" t="s">
        <v>27844</v>
      </c>
      <c r="C3533" s="142" t="s">
        <v>7</v>
      </c>
      <c r="D3533" s="378">
        <v>0</v>
      </c>
      <c r="E3533" s="249"/>
    </row>
    <row r="3534" spans="1:5" s="250" customFormat="1" ht="13.5">
      <c r="A3534" s="142">
        <v>102352</v>
      </c>
      <c r="B3534" s="142" t="s">
        <v>27845</v>
      </c>
      <c r="C3534" s="142" t="s">
        <v>7</v>
      </c>
      <c r="D3534" s="378">
        <v>0</v>
      </c>
      <c r="E3534" s="249"/>
    </row>
    <row r="3535" spans="1:5" s="250" customFormat="1" ht="13.5">
      <c r="A3535" s="142">
        <v>102353</v>
      </c>
      <c r="B3535" s="142" t="s">
        <v>27846</v>
      </c>
      <c r="C3535" s="142" t="s">
        <v>7</v>
      </c>
      <c r="D3535" s="378">
        <v>0</v>
      </c>
      <c r="E3535" s="249"/>
    </row>
    <row r="3536" spans="1:5" s="250" customFormat="1" ht="13.5">
      <c r="A3536" s="142">
        <v>102349</v>
      </c>
      <c r="B3536" s="142" t="s">
        <v>27847</v>
      </c>
      <c r="C3536" s="142" t="s">
        <v>7</v>
      </c>
      <c r="D3536" s="378">
        <v>0</v>
      </c>
      <c r="E3536" s="249"/>
    </row>
    <row r="3537" spans="1:5" s="250" customFormat="1" ht="13.5">
      <c r="A3537" s="142">
        <v>102360</v>
      </c>
      <c r="B3537" s="142" t="s">
        <v>22352</v>
      </c>
      <c r="C3537" s="142" t="s">
        <v>7</v>
      </c>
      <c r="D3537" s="378">
        <v>27.82</v>
      </c>
      <c r="E3537" s="249"/>
    </row>
    <row r="3538" spans="1:5" s="250" customFormat="1" ht="13.5">
      <c r="A3538" s="142">
        <v>102361</v>
      </c>
      <c r="B3538" s="142" t="s">
        <v>22353</v>
      </c>
      <c r="C3538" s="142" t="s">
        <v>7</v>
      </c>
      <c r="D3538" s="378">
        <v>43.63</v>
      </c>
      <c r="E3538" s="249"/>
    </row>
    <row r="3539" spans="1:5" s="250" customFormat="1" ht="13.5">
      <c r="A3539" s="142">
        <v>101595</v>
      </c>
      <c r="B3539" s="142" t="s">
        <v>27848</v>
      </c>
      <c r="C3539" s="142" t="s">
        <v>4</v>
      </c>
      <c r="D3539" s="378">
        <v>0</v>
      </c>
      <c r="E3539" s="249"/>
    </row>
    <row r="3540" spans="1:5" s="250" customFormat="1" ht="13.5">
      <c r="A3540" s="142">
        <v>101601</v>
      </c>
      <c r="B3540" s="142" t="s">
        <v>27849</v>
      </c>
      <c r="C3540" s="142" t="s">
        <v>4</v>
      </c>
      <c r="D3540" s="378">
        <v>27.24</v>
      </c>
      <c r="E3540" s="249"/>
    </row>
    <row r="3541" spans="1:5" s="250" customFormat="1" ht="13.5">
      <c r="A3541" s="142">
        <v>101594</v>
      </c>
      <c r="B3541" s="142" t="s">
        <v>27850</v>
      </c>
      <c r="C3541" s="142" t="s">
        <v>4</v>
      </c>
      <c r="D3541" s="378">
        <v>0</v>
      </c>
      <c r="E3541" s="249"/>
    </row>
    <row r="3542" spans="1:5" s="250" customFormat="1" ht="13.5">
      <c r="A3542" s="142">
        <v>101600</v>
      </c>
      <c r="B3542" s="142" t="s">
        <v>27851</v>
      </c>
      <c r="C3542" s="142" t="s">
        <v>4</v>
      </c>
      <c r="D3542" s="378">
        <v>19.21</v>
      </c>
      <c r="E3542" s="249"/>
    </row>
    <row r="3543" spans="1:5" s="250" customFormat="1" ht="13.5">
      <c r="A3543" s="142">
        <v>101597</v>
      </c>
      <c r="B3543" s="142" t="s">
        <v>27852</v>
      </c>
      <c r="C3543" s="142" t="s">
        <v>4</v>
      </c>
      <c r="D3543" s="378">
        <v>0</v>
      </c>
      <c r="E3543" s="249"/>
    </row>
    <row r="3544" spans="1:5" s="250" customFormat="1" ht="13.5">
      <c r="A3544" s="142">
        <v>101603</v>
      </c>
      <c r="B3544" s="142" t="s">
        <v>27853</v>
      </c>
      <c r="C3544" s="142" t="s">
        <v>4</v>
      </c>
      <c r="D3544" s="378">
        <v>22.73</v>
      </c>
      <c r="E3544" s="249"/>
    </row>
    <row r="3545" spans="1:5" s="250" customFormat="1" ht="13.5">
      <c r="A3545" s="142">
        <v>101596</v>
      </c>
      <c r="B3545" s="142" t="s">
        <v>27854</v>
      </c>
      <c r="C3545" s="142" t="s">
        <v>4</v>
      </c>
      <c r="D3545" s="378">
        <v>0</v>
      </c>
      <c r="E3545" s="249"/>
    </row>
    <row r="3546" spans="1:5" s="250" customFormat="1" ht="13.5">
      <c r="A3546" s="142">
        <v>101602</v>
      </c>
      <c r="B3546" s="142" t="s">
        <v>27855</v>
      </c>
      <c r="C3546" s="142" t="s">
        <v>4</v>
      </c>
      <c r="D3546" s="378">
        <v>14.71</v>
      </c>
      <c r="E3546" s="249"/>
    </row>
    <row r="3547" spans="1:5" s="250" customFormat="1" ht="13.5">
      <c r="A3547" s="142">
        <v>101599</v>
      </c>
      <c r="B3547" s="142" t="s">
        <v>27856</v>
      </c>
      <c r="C3547" s="142" t="s">
        <v>4</v>
      </c>
      <c r="D3547" s="378">
        <v>0</v>
      </c>
      <c r="E3547" s="249"/>
    </row>
    <row r="3548" spans="1:5" s="250" customFormat="1" ht="13.5">
      <c r="A3548" s="142">
        <v>101605</v>
      </c>
      <c r="B3548" s="142" t="s">
        <v>27857</v>
      </c>
      <c r="C3548" s="142" t="s">
        <v>4</v>
      </c>
      <c r="D3548" s="378">
        <v>18.260000000000002</v>
      </c>
      <c r="E3548" s="249"/>
    </row>
    <row r="3549" spans="1:5" s="250" customFormat="1" ht="13.5">
      <c r="A3549" s="142">
        <v>101598</v>
      </c>
      <c r="B3549" s="142" t="s">
        <v>27858</v>
      </c>
      <c r="C3549" s="142" t="s">
        <v>4</v>
      </c>
      <c r="D3549" s="378">
        <v>0</v>
      </c>
      <c r="E3549" s="249"/>
    </row>
    <row r="3550" spans="1:5" s="250" customFormat="1" ht="13.5">
      <c r="A3550" s="142">
        <v>101604</v>
      </c>
      <c r="B3550" s="142" t="s">
        <v>27859</v>
      </c>
      <c r="C3550" s="142" t="s">
        <v>4</v>
      </c>
      <c r="D3550" s="378">
        <v>10.23</v>
      </c>
      <c r="E3550" s="249"/>
    </row>
    <row r="3551" spans="1:5" s="250" customFormat="1" ht="13.5">
      <c r="A3551" s="142">
        <v>101588</v>
      </c>
      <c r="B3551" s="142" t="s">
        <v>27860</v>
      </c>
      <c r="C3551" s="142" t="s">
        <v>4</v>
      </c>
      <c r="D3551" s="378">
        <v>123.54</v>
      </c>
      <c r="E3551" s="249"/>
    </row>
    <row r="3552" spans="1:5" s="250" customFormat="1" ht="13.5">
      <c r="A3552" s="142">
        <v>101591</v>
      </c>
      <c r="B3552" s="142" t="s">
        <v>27861</v>
      </c>
      <c r="C3552" s="142" t="s">
        <v>4</v>
      </c>
      <c r="D3552" s="301">
        <v>145.52000000000001</v>
      </c>
      <c r="E3552" s="249"/>
    </row>
    <row r="3553" spans="1:5" s="250" customFormat="1" ht="13.5">
      <c r="A3553" s="142">
        <v>101590</v>
      </c>
      <c r="B3553" s="142" t="s">
        <v>27862</v>
      </c>
      <c r="C3553" s="142" t="s">
        <v>4</v>
      </c>
      <c r="D3553" s="301">
        <v>96.31</v>
      </c>
      <c r="E3553" s="249"/>
    </row>
    <row r="3554" spans="1:5" s="250" customFormat="1" ht="13.5">
      <c r="A3554" s="142">
        <v>101593</v>
      </c>
      <c r="B3554" s="142" t="s">
        <v>27863</v>
      </c>
      <c r="C3554" s="142" t="s">
        <v>4</v>
      </c>
      <c r="D3554" s="301">
        <v>120.88</v>
      </c>
      <c r="E3554" s="249"/>
    </row>
    <row r="3555" spans="1:5" s="250" customFormat="1" ht="13.5">
      <c r="A3555" s="142">
        <v>101592</v>
      </c>
      <c r="B3555" s="142" t="s">
        <v>27864</v>
      </c>
      <c r="C3555" s="142" t="s">
        <v>4</v>
      </c>
      <c r="D3555" s="301">
        <v>71.459999999999994</v>
      </c>
      <c r="E3555" s="249"/>
    </row>
    <row r="3556" spans="1:5" s="250" customFormat="1" ht="13.5">
      <c r="A3556" s="142">
        <v>101583</v>
      </c>
      <c r="B3556" s="142" t="s">
        <v>27865</v>
      </c>
      <c r="C3556" s="142" t="s">
        <v>4</v>
      </c>
      <c r="D3556" s="301">
        <v>108.72</v>
      </c>
      <c r="E3556" s="249"/>
    </row>
    <row r="3557" spans="1:5" s="250" customFormat="1" ht="13.5">
      <c r="A3557" s="142">
        <v>101582</v>
      </c>
      <c r="B3557" s="142" t="s">
        <v>27866</v>
      </c>
      <c r="C3557" s="142" t="s">
        <v>4</v>
      </c>
      <c r="D3557" s="378">
        <v>88.19</v>
      </c>
      <c r="E3557" s="249"/>
    </row>
    <row r="3558" spans="1:5" s="250" customFormat="1" ht="13.5">
      <c r="A3558" s="142">
        <v>101585</v>
      </c>
      <c r="B3558" s="142" t="s">
        <v>27867</v>
      </c>
      <c r="C3558" s="142" t="s">
        <v>4</v>
      </c>
      <c r="D3558" s="378">
        <v>93.47</v>
      </c>
      <c r="E3558" s="249"/>
    </row>
    <row r="3559" spans="1:5" s="250" customFormat="1" ht="13.5">
      <c r="A3559" s="142">
        <v>101584</v>
      </c>
      <c r="B3559" s="142" t="s">
        <v>27868</v>
      </c>
      <c r="C3559" s="142" t="s">
        <v>4</v>
      </c>
      <c r="D3559" s="301">
        <v>72.94</v>
      </c>
      <c r="E3559" s="249"/>
    </row>
    <row r="3560" spans="1:5" s="250" customFormat="1" ht="13.5">
      <c r="A3560" s="142">
        <v>101587</v>
      </c>
      <c r="B3560" s="142" t="s">
        <v>27869</v>
      </c>
      <c r="C3560" s="142" t="s">
        <v>4</v>
      </c>
      <c r="D3560" s="301">
        <v>83.76</v>
      </c>
      <c r="E3560" s="249"/>
    </row>
    <row r="3561" spans="1:5" s="250" customFormat="1" ht="13.5">
      <c r="A3561" s="142">
        <v>101586</v>
      </c>
      <c r="B3561" s="142" t="s">
        <v>27870</v>
      </c>
      <c r="C3561" s="142" t="s">
        <v>4</v>
      </c>
      <c r="D3561" s="301">
        <v>63.03</v>
      </c>
      <c r="E3561" s="249"/>
    </row>
    <row r="3562" spans="1:5" s="250" customFormat="1" ht="13.5">
      <c r="A3562" s="142">
        <v>101577</v>
      </c>
      <c r="B3562" s="142" t="s">
        <v>27871</v>
      </c>
      <c r="C3562" s="142" t="s">
        <v>4</v>
      </c>
      <c r="D3562" s="301">
        <v>67.11</v>
      </c>
      <c r="E3562" s="249"/>
    </row>
    <row r="3563" spans="1:5" s="250" customFormat="1" ht="13.5">
      <c r="A3563" s="142">
        <v>101576</v>
      </c>
      <c r="B3563" s="142" t="s">
        <v>27872</v>
      </c>
      <c r="C3563" s="142" t="s">
        <v>4</v>
      </c>
      <c r="D3563" s="301">
        <v>53.91</v>
      </c>
      <c r="E3563" s="249"/>
    </row>
    <row r="3564" spans="1:5" s="250" customFormat="1" ht="13.5">
      <c r="A3564" s="142">
        <v>101579</v>
      </c>
      <c r="B3564" s="142" t="s">
        <v>27873</v>
      </c>
      <c r="C3564" s="142" t="s">
        <v>4</v>
      </c>
      <c r="D3564" s="301">
        <v>58.02</v>
      </c>
      <c r="E3564" s="249"/>
    </row>
    <row r="3565" spans="1:5" s="250" customFormat="1" ht="13.5">
      <c r="A3565" s="142">
        <v>101578</v>
      </c>
      <c r="B3565" s="142" t="s">
        <v>27874</v>
      </c>
      <c r="C3565" s="142" t="s">
        <v>4</v>
      </c>
      <c r="D3565" s="301">
        <v>44.82</v>
      </c>
      <c r="E3565" s="249"/>
    </row>
    <row r="3566" spans="1:5" s="250" customFormat="1" ht="13.5">
      <c r="A3566" s="142">
        <v>101581</v>
      </c>
      <c r="B3566" s="142" t="s">
        <v>27875</v>
      </c>
      <c r="C3566" s="142" t="s">
        <v>4</v>
      </c>
      <c r="D3566" s="301">
        <v>52.99</v>
      </c>
      <c r="E3566" s="249"/>
    </row>
    <row r="3567" spans="1:5" s="250" customFormat="1" ht="13.5">
      <c r="A3567" s="142">
        <v>101580</v>
      </c>
      <c r="B3567" s="142" t="s">
        <v>27876</v>
      </c>
      <c r="C3567" s="142" t="s">
        <v>4</v>
      </c>
      <c r="D3567" s="378">
        <v>39.590000000000003</v>
      </c>
      <c r="E3567" s="249"/>
    </row>
    <row r="3568" spans="1:5" s="250" customFormat="1" ht="13.5">
      <c r="A3568" s="142">
        <v>101606</v>
      </c>
      <c r="B3568" s="142" t="s">
        <v>27877</v>
      </c>
      <c r="C3568" s="142" t="s">
        <v>4</v>
      </c>
      <c r="D3568" s="378">
        <v>0</v>
      </c>
      <c r="E3568" s="249"/>
    </row>
    <row r="3569" spans="1:5" s="250" customFormat="1" ht="13.5">
      <c r="A3569" s="142">
        <v>101607</v>
      </c>
      <c r="B3569" s="142" t="s">
        <v>27878</v>
      </c>
      <c r="C3569" s="142" t="s">
        <v>4</v>
      </c>
      <c r="D3569" s="378">
        <v>0</v>
      </c>
      <c r="E3569" s="249"/>
    </row>
    <row r="3570" spans="1:5" s="250" customFormat="1" ht="13.5">
      <c r="A3570" s="142">
        <v>101608</v>
      </c>
      <c r="B3570" s="142" t="s">
        <v>27879</v>
      </c>
      <c r="C3570" s="142" t="s">
        <v>4</v>
      </c>
      <c r="D3570" s="301">
        <v>0</v>
      </c>
      <c r="E3570" s="249"/>
    </row>
    <row r="3571" spans="1:5" s="250" customFormat="1" ht="13.5">
      <c r="A3571" s="142">
        <v>101571</v>
      </c>
      <c r="B3571" s="142" t="s">
        <v>27880</v>
      </c>
      <c r="C3571" s="142" t="s">
        <v>4</v>
      </c>
      <c r="D3571" s="301">
        <v>40.43</v>
      </c>
      <c r="E3571" s="249"/>
    </row>
    <row r="3572" spans="1:5" s="250" customFormat="1" ht="13.5">
      <c r="A3572" s="142">
        <v>101570</v>
      </c>
      <c r="B3572" s="142" t="s">
        <v>27881</v>
      </c>
      <c r="C3572" s="142" t="s">
        <v>4</v>
      </c>
      <c r="D3572" s="301">
        <v>30.46</v>
      </c>
      <c r="E3572" s="249"/>
    </row>
    <row r="3573" spans="1:5" s="250" customFormat="1" ht="13.5">
      <c r="A3573" s="142">
        <v>101573</v>
      </c>
      <c r="B3573" s="142" t="s">
        <v>27882</v>
      </c>
      <c r="C3573" s="142" t="s">
        <v>4</v>
      </c>
      <c r="D3573" s="378">
        <v>34.29</v>
      </c>
      <c r="E3573" s="249"/>
    </row>
    <row r="3574" spans="1:5" s="250" customFormat="1" ht="13.5">
      <c r="A3574" s="142">
        <v>101572</v>
      </c>
      <c r="B3574" s="142" t="s">
        <v>27883</v>
      </c>
      <c r="C3574" s="142" t="s">
        <v>4</v>
      </c>
      <c r="D3574" s="301">
        <v>24.31</v>
      </c>
      <c r="E3574" s="249"/>
    </row>
    <row r="3575" spans="1:5" s="250" customFormat="1" ht="13.5">
      <c r="A3575" s="142">
        <v>101575</v>
      </c>
      <c r="B3575" s="142" t="s">
        <v>27884</v>
      </c>
      <c r="C3575" s="142" t="s">
        <v>4</v>
      </c>
      <c r="D3575" s="301">
        <v>29.22</v>
      </c>
      <c r="E3575" s="249"/>
    </row>
    <row r="3576" spans="1:5" s="250" customFormat="1" ht="13.5">
      <c r="A3576" s="142">
        <v>101574</v>
      </c>
      <c r="B3576" s="142" t="s">
        <v>27885</v>
      </c>
      <c r="C3576" s="142" t="s">
        <v>4</v>
      </c>
      <c r="D3576" s="378">
        <v>19.04</v>
      </c>
      <c r="E3576" s="249"/>
    </row>
    <row r="3577" spans="1:5" s="250" customFormat="1" ht="13.5">
      <c r="A3577" s="142">
        <v>101589</v>
      </c>
      <c r="B3577" s="142" t="s">
        <v>27886</v>
      </c>
      <c r="C3577" s="142" t="s">
        <v>4</v>
      </c>
      <c r="D3577" s="301">
        <v>172.75</v>
      </c>
      <c r="E3577" s="249"/>
    </row>
    <row r="3578" spans="1:5" s="250" customFormat="1" ht="13.5">
      <c r="A3578" s="142">
        <v>106673</v>
      </c>
      <c r="B3578" s="142" t="s">
        <v>27887</v>
      </c>
      <c r="C3578" s="142" t="s">
        <v>4</v>
      </c>
      <c r="D3578" s="301">
        <v>7.79</v>
      </c>
      <c r="E3578" s="249"/>
    </row>
    <row r="3579" spans="1:5" s="250" customFormat="1" ht="13.5">
      <c r="A3579" s="142">
        <v>101617</v>
      </c>
      <c r="B3579" s="142" t="s">
        <v>27888</v>
      </c>
      <c r="C3579" s="142" t="s">
        <v>4</v>
      </c>
      <c r="D3579" s="301">
        <v>4.51</v>
      </c>
      <c r="E3579" s="249"/>
    </row>
    <row r="3580" spans="1:5" s="250" customFormat="1" ht="13.5">
      <c r="A3580" s="142">
        <v>101620</v>
      </c>
      <c r="B3580" s="142" t="s">
        <v>27889</v>
      </c>
      <c r="C3580" s="142" t="s">
        <v>7</v>
      </c>
      <c r="D3580" s="301">
        <v>227.4</v>
      </c>
      <c r="E3580" s="249"/>
    </row>
    <row r="3581" spans="1:5" s="250" customFormat="1" ht="13.5">
      <c r="A3581" s="142">
        <v>101625</v>
      </c>
      <c r="B3581" s="142" t="s">
        <v>27890</v>
      </c>
      <c r="C3581" s="142" t="s">
        <v>7</v>
      </c>
      <c r="D3581" s="301">
        <v>204</v>
      </c>
      <c r="E3581" s="249"/>
    </row>
    <row r="3582" spans="1:5" s="250" customFormat="1" ht="13.5">
      <c r="A3582" s="142">
        <v>101621</v>
      </c>
      <c r="B3582" s="142" t="s">
        <v>27891</v>
      </c>
      <c r="C3582" s="142" t="s">
        <v>7</v>
      </c>
      <c r="D3582" s="301">
        <v>341.51</v>
      </c>
      <c r="E3582" s="249"/>
    </row>
    <row r="3583" spans="1:5" s="250" customFormat="1" ht="13.5">
      <c r="A3583" s="142">
        <v>101624</v>
      </c>
      <c r="B3583" s="142" t="s">
        <v>27892</v>
      </c>
      <c r="C3583" s="142" t="s">
        <v>7</v>
      </c>
      <c r="D3583" s="301">
        <v>314.07</v>
      </c>
      <c r="E3583" s="249"/>
    </row>
    <row r="3584" spans="1:5" s="250" customFormat="1" ht="13.5">
      <c r="A3584" s="142">
        <v>106672</v>
      </c>
      <c r="B3584" s="142" t="s">
        <v>27893</v>
      </c>
      <c r="C3584" s="142" t="s">
        <v>4</v>
      </c>
      <c r="D3584" s="301">
        <v>13.19</v>
      </c>
      <c r="E3584" s="249"/>
    </row>
    <row r="3585" spans="1:5" s="250" customFormat="1" ht="13.5">
      <c r="A3585" s="142">
        <v>101616</v>
      </c>
      <c r="B3585" s="142" t="s">
        <v>27894</v>
      </c>
      <c r="C3585" s="142" t="s">
        <v>4</v>
      </c>
      <c r="D3585" s="301">
        <v>9.92</v>
      </c>
      <c r="E3585" s="249"/>
    </row>
    <row r="3586" spans="1:5" s="250" customFormat="1" ht="13.5">
      <c r="A3586" s="142">
        <v>101618</v>
      </c>
      <c r="B3586" s="142" t="s">
        <v>27895</v>
      </c>
      <c r="C3586" s="142" t="s">
        <v>7</v>
      </c>
      <c r="D3586" s="301">
        <v>260.08999999999997</v>
      </c>
      <c r="E3586" s="249"/>
    </row>
    <row r="3587" spans="1:5" s="250" customFormat="1" ht="13.5">
      <c r="A3587" s="142">
        <v>101622</v>
      </c>
      <c r="B3587" s="142" t="s">
        <v>27896</v>
      </c>
      <c r="C3587" s="142" t="s">
        <v>7</v>
      </c>
      <c r="D3587" s="301">
        <v>268.33</v>
      </c>
      <c r="E3587" s="249"/>
    </row>
    <row r="3588" spans="1:5" s="250" customFormat="1" ht="13.5">
      <c r="A3588" s="142">
        <v>101619</v>
      </c>
      <c r="B3588" s="142" t="s">
        <v>27897</v>
      </c>
      <c r="C3588" s="142" t="s">
        <v>7</v>
      </c>
      <c r="D3588" s="301">
        <v>374.21</v>
      </c>
      <c r="E3588" s="249"/>
    </row>
    <row r="3589" spans="1:5" s="250" customFormat="1" ht="13.5">
      <c r="A3589" s="142">
        <v>101623</v>
      </c>
      <c r="B3589" s="142" t="s">
        <v>27898</v>
      </c>
      <c r="C3589" s="142" t="s">
        <v>7</v>
      </c>
      <c r="D3589" s="301">
        <v>383.59</v>
      </c>
      <c r="E3589" s="249"/>
    </row>
    <row r="3590" spans="1:5" s="250" customFormat="1" ht="13.5">
      <c r="A3590" s="142">
        <v>104482</v>
      </c>
      <c r="B3590" s="142" t="s">
        <v>23841</v>
      </c>
      <c r="C3590" s="142" t="s">
        <v>5</v>
      </c>
      <c r="D3590" s="301">
        <v>45.12</v>
      </c>
      <c r="E3590" s="249"/>
    </row>
    <row r="3591" spans="1:5" s="250" customFormat="1" ht="13.5">
      <c r="A3591" s="142">
        <v>104189</v>
      </c>
      <c r="B3591" s="142" t="s">
        <v>23844</v>
      </c>
      <c r="C3591" s="142" t="s">
        <v>7</v>
      </c>
      <c r="D3591" s="301">
        <v>152.41</v>
      </c>
      <c r="E3591" s="249"/>
    </row>
    <row r="3592" spans="1:5" s="250" customFormat="1" ht="13.5">
      <c r="A3592" s="142">
        <v>104465</v>
      </c>
      <c r="B3592" s="142" t="s">
        <v>27899</v>
      </c>
      <c r="C3592" s="142" t="s">
        <v>1</v>
      </c>
      <c r="D3592" s="301">
        <v>0</v>
      </c>
      <c r="E3592" s="249"/>
    </row>
    <row r="3593" spans="1:5" s="250" customFormat="1" ht="13.5">
      <c r="A3593" s="142">
        <v>104188</v>
      </c>
      <c r="B3593" s="142" t="s">
        <v>27900</v>
      </c>
      <c r="C3593" s="142" t="s">
        <v>1</v>
      </c>
      <c r="D3593" s="301">
        <v>0</v>
      </c>
      <c r="E3593" s="249"/>
    </row>
    <row r="3594" spans="1:5" s="250" customFormat="1" ht="13.5">
      <c r="A3594" s="142">
        <v>104185</v>
      </c>
      <c r="B3594" s="142" t="s">
        <v>23843</v>
      </c>
      <c r="C3594" s="142" t="s">
        <v>2</v>
      </c>
      <c r="D3594" s="301">
        <v>37.93</v>
      </c>
      <c r="E3594" s="249"/>
    </row>
    <row r="3595" spans="1:5" s="250" customFormat="1" ht="13.5">
      <c r="A3595" s="142">
        <v>104182</v>
      </c>
      <c r="B3595" s="142" t="s">
        <v>27901</v>
      </c>
      <c r="C3595" s="142" t="s">
        <v>1</v>
      </c>
      <c r="D3595" s="301">
        <v>0</v>
      </c>
      <c r="E3595" s="249"/>
    </row>
    <row r="3596" spans="1:5" s="250" customFormat="1" ht="13.5">
      <c r="A3596" s="142">
        <v>104184</v>
      </c>
      <c r="B3596" s="142" t="s">
        <v>23842</v>
      </c>
      <c r="C3596" s="142" t="s">
        <v>2</v>
      </c>
      <c r="D3596" s="301">
        <v>44.26</v>
      </c>
      <c r="E3596" s="249"/>
    </row>
    <row r="3597" spans="1:5" s="250" customFormat="1" ht="13.5">
      <c r="A3597" s="142">
        <v>104190</v>
      </c>
      <c r="B3597" s="142" t="s">
        <v>23845</v>
      </c>
      <c r="C3597" s="142" t="s">
        <v>2</v>
      </c>
      <c r="D3597" s="301">
        <v>966.03</v>
      </c>
      <c r="E3597" s="249"/>
    </row>
    <row r="3598" spans="1:5" s="250" customFormat="1" ht="13.5">
      <c r="A3598" s="142">
        <v>104463</v>
      </c>
      <c r="B3598" s="142" t="s">
        <v>27902</v>
      </c>
      <c r="C3598" s="142" t="s">
        <v>2</v>
      </c>
      <c r="D3598" s="301">
        <v>0</v>
      </c>
      <c r="E3598" s="249"/>
    </row>
    <row r="3599" spans="1:5" s="250" customFormat="1" ht="13.5">
      <c r="A3599" s="142">
        <v>104464</v>
      </c>
      <c r="B3599" s="142" t="s">
        <v>27903</v>
      </c>
      <c r="C3599" s="142" t="s">
        <v>2</v>
      </c>
      <c r="D3599" s="301">
        <v>0</v>
      </c>
      <c r="E3599" s="249"/>
    </row>
    <row r="3600" spans="1:5" s="250" customFormat="1" ht="13.5">
      <c r="A3600" s="142">
        <v>104183</v>
      </c>
      <c r="B3600" s="142" t="s">
        <v>27904</v>
      </c>
      <c r="C3600" s="142" t="s">
        <v>1</v>
      </c>
      <c r="D3600" s="301">
        <v>293.04000000000002</v>
      </c>
      <c r="E3600" s="249"/>
    </row>
    <row r="3601" spans="1:5" s="250" customFormat="1" ht="13.5">
      <c r="A3601" s="142">
        <v>104187</v>
      </c>
      <c r="B3601" s="142" t="s">
        <v>27905</v>
      </c>
      <c r="C3601" s="142" t="s">
        <v>1</v>
      </c>
      <c r="D3601" s="301">
        <v>1498.5</v>
      </c>
      <c r="E3601" s="249"/>
    </row>
    <row r="3602" spans="1:5" s="250" customFormat="1" ht="13.5">
      <c r="A3602" s="142">
        <v>104186</v>
      </c>
      <c r="B3602" s="142" t="s">
        <v>27906</v>
      </c>
      <c r="C3602" s="142" t="s">
        <v>1</v>
      </c>
      <c r="D3602" s="301">
        <v>303.89999999999998</v>
      </c>
      <c r="E3602" s="249"/>
    </row>
    <row r="3603" spans="1:5" s="250" customFormat="1" ht="13.5">
      <c r="A3603" s="142">
        <v>104180</v>
      </c>
      <c r="B3603" s="142" t="s">
        <v>27907</v>
      </c>
      <c r="C3603" s="142" t="s">
        <v>1</v>
      </c>
      <c r="D3603" s="301">
        <v>0</v>
      </c>
      <c r="E3603" s="249"/>
    </row>
    <row r="3604" spans="1:5" s="250" customFormat="1" ht="13.5">
      <c r="A3604" s="142">
        <v>104181</v>
      </c>
      <c r="B3604" s="142" t="s">
        <v>27908</v>
      </c>
      <c r="C3604" s="142" t="s">
        <v>1</v>
      </c>
      <c r="D3604" s="301">
        <v>0</v>
      </c>
      <c r="E3604" s="249"/>
    </row>
    <row r="3605" spans="1:5" s="250" customFormat="1" ht="13.5">
      <c r="A3605" s="142">
        <v>100674</v>
      </c>
      <c r="B3605" s="142" t="s">
        <v>27909</v>
      </c>
      <c r="C3605" s="142" t="s">
        <v>4</v>
      </c>
      <c r="D3605" s="301">
        <v>683.54</v>
      </c>
      <c r="E3605" s="249"/>
    </row>
    <row r="3606" spans="1:5" s="250" customFormat="1" ht="13.5">
      <c r="A3606" s="142">
        <v>100664</v>
      </c>
      <c r="B3606" s="142" t="s">
        <v>27910</v>
      </c>
      <c r="C3606" s="142" t="s">
        <v>4</v>
      </c>
      <c r="D3606" s="301">
        <v>0</v>
      </c>
      <c r="E3606" s="249"/>
    </row>
    <row r="3607" spans="1:5" s="250" customFormat="1" ht="13.5">
      <c r="A3607" s="142">
        <v>94589</v>
      </c>
      <c r="B3607" s="142" t="s">
        <v>27911</v>
      </c>
      <c r="C3607" s="142" t="s">
        <v>1</v>
      </c>
      <c r="D3607" s="301">
        <v>23.08</v>
      </c>
      <c r="E3607" s="249"/>
    </row>
    <row r="3608" spans="1:5" s="250" customFormat="1" ht="13.5">
      <c r="A3608" s="142">
        <v>94590</v>
      </c>
      <c r="B3608" s="142" t="s">
        <v>27912</v>
      </c>
      <c r="C3608" s="142" t="s">
        <v>1</v>
      </c>
      <c r="D3608" s="301">
        <v>30.47</v>
      </c>
      <c r="E3608" s="249"/>
    </row>
    <row r="3609" spans="1:5" s="250" customFormat="1" ht="13.5">
      <c r="A3609" s="142">
        <v>94587</v>
      </c>
      <c r="B3609" s="142" t="s">
        <v>27913</v>
      </c>
      <c r="C3609" s="142" t="s">
        <v>1</v>
      </c>
      <c r="D3609" s="301">
        <v>73</v>
      </c>
      <c r="E3609" s="249"/>
    </row>
    <row r="3610" spans="1:5" s="250" customFormat="1" ht="13.5">
      <c r="A3610" s="142">
        <v>94588</v>
      </c>
      <c r="B3610" s="142" t="s">
        <v>27914</v>
      </c>
      <c r="C3610" s="142" t="s">
        <v>1</v>
      </c>
      <c r="D3610" s="301">
        <v>85.97</v>
      </c>
      <c r="E3610" s="249"/>
    </row>
    <row r="3611" spans="1:5" s="250" customFormat="1" ht="13.5">
      <c r="A3611" s="142">
        <v>105812</v>
      </c>
      <c r="B3611" s="142" t="s">
        <v>27915</v>
      </c>
      <c r="C3611" s="142" t="s">
        <v>1</v>
      </c>
      <c r="D3611" s="301">
        <v>28.18</v>
      </c>
      <c r="E3611" s="249"/>
    </row>
    <row r="3612" spans="1:5" s="250" customFormat="1" ht="13.5">
      <c r="A3612" s="142">
        <v>94571</v>
      </c>
      <c r="B3612" s="142" t="s">
        <v>27916</v>
      </c>
      <c r="C3612" s="142" t="s">
        <v>4</v>
      </c>
      <c r="D3612" s="301">
        <v>0</v>
      </c>
      <c r="E3612" s="249"/>
    </row>
    <row r="3613" spans="1:5" s="250" customFormat="1" ht="13.5">
      <c r="A3613" s="142">
        <v>94570</v>
      </c>
      <c r="B3613" s="142" t="s">
        <v>27917</v>
      </c>
      <c r="C3613" s="142" t="s">
        <v>4</v>
      </c>
      <c r="D3613" s="301">
        <v>313.81</v>
      </c>
      <c r="E3613" s="249"/>
    </row>
    <row r="3614" spans="1:5" s="250" customFormat="1" ht="13.5">
      <c r="A3614" s="142">
        <v>105811</v>
      </c>
      <c r="B3614" s="142" t="s">
        <v>27918</v>
      </c>
      <c r="C3614" s="142" t="s">
        <v>4</v>
      </c>
      <c r="D3614" s="301">
        <v>0</v>
      </c>
      <c r="E3614" s="249"/>
    </row>
    <row r="3615" spans="1:5" s="250" customFormat="1" ht="13.5">
      <c r="A3615" s="142">
        <v>94572</v>
      </c>
      <c r="B3615" s="142" t="s">
        <v>27919</v>
      </c>
      <c r="C3615" s="142" t="s">
        <v>4</v>
      </c>
      <c r="D3615" s="301">
        <v>449.35</v>
      </c>
      <c r="E3615" s="249"/>
    </row>
    <row r="3616" spans="1:5" s="250" customFormat="1" ht="13.5">
      <c r="A3616" s="142">
        <v>94573</v>
      </c>
      <c r="B3616" s="142" t="s">
        <v>27920</v>
      </c>
      <c r="C3616" s="142" t="s">
        <v>4</v>
      </c>
      <c r="D3616" s="301">
        <v>349.04</v>
      </c>
      <c r="E3616" s="249"/>
    </row>
    <row r="3617" spans="1:5" s="250" customFormat="1" ht="13.5">
      <c r="A3617" s="142">
        <v>105809</v>
      </c>
      <c r="B3617" s="142" t="s">
        <v>27921</v>
      </c>
      <c r="C3617" s="142" t="s">
        <v>4</v>
      </c>
      <c r="D3617" s="301">
        <v>0</v>
      </c>
      <c r="E3617" s="249"/>
    </row>
    <row r="3618" spans="1:5" s="250" customFormat="1" ht="13.5">
      <c r="A3618" s="142">
        <v>94569</v>
      </c>
      <c r="B3618" s="142" t="s">
        <v>27922</v>
      </c>
      <c r="C3618" s="142" t="s">
        <v>4</v>
      </c>
      <c r="D3618" s="301">
        <v>599.87</v>
      </c>
      <c r="E3618" s="249"/>
    </row>
    <row r="3619" spans="1:5" s="250" customFormat="1" ht="13.5">
      <c r="A3619" s="142">
        <v>105810</v>
      </c>
      <c r="B3619" s="142" t="s">
        <v>27923</v>
      </c>
      <c r="C3619" s="142" t="s">
        <v>4</v>
      </c>
      <c r="D3619" s="301">
        <v>0</v>
      </c>
      <c r="E3619" s="249"/>
    </row>
    <row r="3620" spans="1:5" s="250" customFormat="1" ht="13.5">
      <c r="A3620" s="142">
        <v>94561</v>
      </c>
      <c r="B3620" s="142" t="s">
        <v>27924</v>
      </c>
      <c r="C3620" s="142" t="s">
        <v>4</v>
      </c>
      <c r="D3620" s="301">
        <v>0</v>
      </c>
      <c r="E3620" s="249"/>
    </row>
    <row r="3621" spans="1:5" s="250" customFormat="1" ht="13.5">
      <c r="A3621" s="142">
        <v>94562</v>
      </c>
      <c r="B3621" s="142" t="s">
        <v>27925</v>
      </c>
      <c r="C3621" s="142" t="s">
        <v>4</v>
      </c>
      <c r="D3621" s="301">
        <v>547.01</v>
      </c>
      <c r="E3621" s="249"/>
    </row>
    <row r="3622" spans="1:5" s="250" customFormat="1" ht="13.5">
      <c r="A3622" s="142">
        <v>105813</v>
      </c>
      <c r="B3622" s="142" t="s">
        <v>27926</v>
      </c>
      <c r="C3622" s="142" t="s">
        <v>4</v>
      </c>
      <c r="D3622" s="301">
        <v>968.64</v>
      </c>
      <c r="E3622" s="249"/>
    </row>
    <row r="3623" spans="1:5" s="250" customFormat="1" ht="13.5">
      <c r="A3623" s="142">
        <v>94559</v>
      </c>
      <c r="B3623" s="142" t="s">
        <v>27927</v>
      </c>
      <c r="C3623" s="142" t="s">
        <v>4</v>
      </c>
      <c r="D3623" s="301">
        <v>700.14</v>
      </c>
      <c r="E3623" s="249"/>
    </row>
    <row r="3624" spans="1:5" s="250" customFormat="1" ht="13.5">
      <c r="A3624" s="142">
        <v>100668</v>
      </c>
      <c r="B3624" s="142" t="s">
        <v>27928</v>
      </c>
      <c r="C3624" s="142" t="s">
        <v>4</v>
      </c>
      <c r="D3624" s="301">
        <v>1348.86</v>
      </c>
      <c r="E3624" s="249"/>
    </row>
    <row r="3625" spans="1:5" s="250" customFormat="1" ht="13.5">
      <c r="A3625" s="142">
        <v>100670</v>
      </c>
      <c r="B3625" s="142" t="s">
        <v>27929</v>
      </c>
      <c r="C3625" s="142" t="s">
        <v>4</v>
      </c>
      <c r="D3625" s="301">
        <v>997.51</v>
      </c>
      <c r="E3625" s="249"/>
    </row>
    <row r="3626" spans="1:5" s="250" customFormat="1" ht="13.5">
      <c r="A3626" s="142">
        <v>100665</v>
      </c>
      <c r="B3626" s="142" t="s">
        <v>27930</v>
      </c>
      <c r="C3626" s="142" t="s">
        <v>4</v>
      </c>
      <c r="D3626" s="301">
        <v>839.08</v>
      </c>
      <c r="E3626" s="249"/>
    </row>
    <row r="3627" spans="1:5" s="250" customFormat="1" ht="13.5">
      <c r="A3627" s="142">
        <v>100924</v>
      </c>
      <c r="B3627" s="142" t="s">
        <v>27931</v>
      </c>
      <c r="C3627" s="142" t="s">
        <v>4</v>
      </c>
      <c r="D3627" s="301">
        <v>0</v>
      </c>
      <c r="E3627" s="249"/>
    </row>
    <row r="3628" spans="1:5" s="250" customFormat="1" ht="13.5">
      <c r="A3628" s="142">
        <v>100671</v>
      </c>
      <c r="B3628" s="142" t="s">
        <v>27932</v>
      </c>
      <c r="C3628" s="142" t="s">
        <v>4</v>
      </c>
      <c r="D3628" s="301">
        <v>1224.92</v>
      </c>
      <c r="E3628" s="249"/>
    </row>
    <row r="3629" spans="1:5" s="250" customFormat="1" ht="13.5">
      <c r="A3629" s="142">
        <v>100667</v>
      </c>
      <c r="B3629" s="142" t="s">
        <v>27933</v>
      </c>
      <c r="C3629" s="142" t="s">
        <v>4</v>
      </c>
      <c r="D3629" s="301">
        <v>1062.95</v>
      </c>
      <c r="E3629" s="249"/>
    </row>
    <row r="3630" spans="1:5" s="250" customFormat="1" ht="13.5">
      <c r="A3630" s="142">
        <v>100669</v>
      </c>
      <c r="B3630" s="142" t="s">
        <v>27934</v>
      </c>
      <c r="C3630" s="142" t="s">
        <v>4</v>
      </c>
      <c r="D3630" s="301">
        <v>1008.23</v>
      </c>
      <c r="E3630" s="249"/>
    </row>
    <row r="3631" spans="1:5" s="250" customFormat="1" ht="13.5">
      <c r="A3631" s="142">
        <v>100672</v>
      </c>
      <c r="B3631" s="142" t="s">
        <v>27935</v>
      </c>
      <c r="C3631" s="142" t="s">
        <v>4</v>
      </c>
      <c r="D3631" s="301">
        <v>809.73</v>
      </c>
      <c r="E3631" s="249"/>
    </row>
    <row r="3632" spans="1:5" s="250" customFormat="1" ht="13.5">
      <c r="A3632" s="142">
        <v>100666</v>
      </c>
      <c r="B3632" s="142" t="s">
        <v>27936</v>
      </c>
      <c r="C3632" s="142" t="s">
        <v>4</v>
      </c>
      <c r="D3632" s="301">
        <v>680.73</v>
      </c>
      <c r="E3632" s="249"/>
    </row>
    <row r="3633" spans="1:5" s="250" customFormat="1" ht="13.5">
      <c r="A3633" s="142">
        <v>100663</v>
      </c>
      <c r="B3633" s="142" t="s">
        <v>27937</v>
      </c>
      <c r="C3633" s="142" t="s">
        <v>4</v>
      </c>
      <c r="D3633" s="301">
        <v>0</v>
      </c>
      <c r="E3633" s="249"/>
    </row>
    <row r="3634" spans="1:5" s="250" customFormat="1" ht="13.5">
      <c r="A3634" s="142">
        <v>100662</v>
      </c>
      <c r="B3634" s="142" t="s">
        <v>27938</v>
      </c>
      <c r="C3634" s="142" t="s">
        <v>4</v>
      </c>
      <c r="D3634" s="301">
        <v>0</v>
      </c>
      <c r="E3634" s="249"/>
    </row>
    <row r="3635" spans="1:5" s="250" customFormat="1" ht="13.5">
      <c r="A3635" s="142">
        <v>100661</v>
      </c>
      <c r="B3635" s="142" t="s">
        <v>27939</v>
      </c>
      <c r="C3635" s="142" t="s">
        <v>4</v>
      </c>
      <c r="D3635" s="301">
        <v>0</v>
      </c>
      <c r="E3635" s="249"/>
    </row>
    <row r="3636" spans="1:5" s="250" customFormat="1" ht="13.5">
      <c r="A3636" s="142">
        <v>105925</v>
      </c>
      <c r="B3636" s="142" t="s">
        <v>27940</v>
      </c>
      <c r="C3636" s="142" t="s">
        <v>1</v>
      </c>
      <c r="D3636" s="301">
        <v>3.38</v>
      </c>
      <c r="E3636" s="249"/>
    </row>
    <row r="3637" spans="1:5" s="250" customFormat="1" ht="13.5">
      <c r="A3637" s="142">
        <v>100659</v>
      </c>
      <c r="B3637" s="142" t="s">
        <v>27941</v>
      </c>
      <c r="C3637" s="142" t="s">
        <v>1</v>
      </c>
      <c r="D3637" s="301">
        <v>11.73</v>
      </c>
      <c r="E3637" s="249"/>
    </row>
    <row r="3638" spans="1:5" s="250" customFormat="1" ht="13.5">
      <c r="A3638" s="142">
        <v>100660</v>
      </c>
      <c r="B3638" s="142" t="s">
        <v>27942</v>
      </c>
      <c r="C3638" s="142" t="s">
        <v>1</v>
      </c>
      <c r="D3638" s="301">
        <v>8.35</v>
      </c>
      <c r="E3638" s="249"/>
    </row>
    <row r="3639" spans="1:5" s="250" customFormat="1" ht="13.5">
      <c r="A3639" s="142">
        <v>100711</v>
      </c>
      <c r="B3639" s="142" t="s">
        <v>27943</v>
      </c>
      <c r="C3639" s="142" t="s">
        <v>1</v>
      </c>
      <c r="D3639" s="301">
        <v>0</v>
      </c>
      <c r="E3639" s="249"/>
    </row>
    <row r="3640" spans="1:5" s="250" customFormat="1" ht="13.5">
      <c r="A3640" s="142">
        <v>100676</v>
      </c>
      <c r="B3640" s="142" t="s">
        <v>27944</v>
      </c>
      <c r="C3640" s="142" t="s">
        <v>2</v>
      </c>
      <c r="D3640" s="301">
        <v>251.88</v>
      </c>
      <c r="E3640" s="249"/>
    </row>
    <row r="3641" spans="1:5" s="250" customFormat="1" ht="13.5">
      <c r="A3641" s="142">
        <v>90806</v>
      </c>
      <c r="B3641" s="142" t="s">
        <v>27945</v>
      </c>
      <c r="C3641" s="142" t="s">
        <v>2</v>
      </c>
      <c r="D3641" s="301">
        <v>510.79</v>
      </c>
      <c r="E3641" s="249"/>
    </row>
    <row r="3642" spans="1:5" s="250" customFormat="1" ht="13.5">
      <c r="A3642" s="142">
        <v>91292</v>
      </c>
      <c r="B3642" s="142" t="s">
        <v>27946</v>
      </c>
      <c r="C3642" s="142" t="s">
        <v>2</v>
      </c>
      <c r="D3642" s="301">
        <v>435.61</v>
      </c>
      <c r="E3642" s="249"/>
    </row>
    <row r="3643" spans="1:5" s="250" customFormat="1" ht="13.5">
      <c r="A3643" s="142">
        <v>90801</v>
      </c>
      <c r="B3643" s="142" t="s">
        <v>27947</v>
      </c>
      <c r="C3643" s="142" t="s">
        <v>2</v>
      </c>
      <c r="D3643" s="301">
        <v>379.97</v>
      </c>
      <c r="E3643" s="249"/>
    </row>
    <row r="3644" spans="1:5" s="250" customFormat="1" ht="13.5">
      <c r="A3644" s="142">
        <v>91287</v>
      </c>
      <c r="B3644" s="142" t="s">
        <v>27948</v>
      </c>
      <c r="C3644" s="142" t="s">
        <v>2</v>
      </c>
      <c r="D3644" s="301">
        <v>304.79000000000002</v>
      </c>
      <c r="E3644" s="249"/>
    </row>
    <row r="3645" spans="1:5" s="250" customFormat="1" ht="13.5">
      <c r="A3645" s="142">
        <v>100706</v>
      </c>
      <c r="B3645" s="142" t="s">
        <v>27949</v>
      </c>
      <c r="C3645" s="142" t="s">
        <v>2</v>
      </c>
      <c r="D3645" s="301">
        <v>108.19</v>
      </c>
      <c r="E3645" s="249"/>
    </row>
    <row r="3646" spans="1:5" s="250" customFormat="1" ht="13.5">
      <c r="A3646" s="142">
        <v>100709</v>
      </c>
      <c r="B3646" s="142" t="s">
        <v>27950</v>
      </c>
      <c r="C3646" s="142" t="s">
        <v>2</v>
      </c>
      <c r="D3646" s="301">
        <v>74.650000000000006</v>
      </c>
      <c r="E3646" s="249"/>
    </row>
    <row r="3647" spans="1:5" s="250" customFormat="1" ht="13.5">
      <c r="A3647" s="142">
        <v>100710</v>
      </c>
      <c r="B3647" s="142" t="s">
        <v>27951</v>
      </c>
      <c r="C3647" s="142" t="s">
        <v>2</v>
      </c>
      <c r="D3647" s="301">
        <v>152.38999999999999</v>
      </c>
      <c r="E3647" s="249"/>
    </row>
    <row r="3648" spans="1:5" s="250" customFormat="1" ht="13.5">
      <c r="A3648" s="142">
        <v>90830</v>
      </c>
      <c r="B3648" s="142" t="s">
        <v>27952</v>
      </c>
      <c r="C3648" s="142" t="s">
        <v>2</v>
      </c>
      <c r="D3648" s="301">
        <v>203.54</v>
      </c>
      <c r="E3648" s="249"/>
    </row>
    <row r="3649" spans="1:5" s="250" customFormat="1" ht="13.5">
      <c r="A3649" s="142">
        <v>91304</v>
      </c>
      <c r="B3649" s="142" t="s">
        <v>27953</v>
      </c>
      <c r="C3649" s="142" t="s">
        <v>2</v>
      </c>
      <c r="D3649" s="301">
        <v>136.03</v>
      </c>
      <c r="E3649" s="249"/>
    </row>
    <row r="3650" spans="1:5" s="250" customFormat="1" ht="13.5">
      <c r="A3650" s="142">
        <v>90831</v>
      </c>
      <c r="B3650" s="142" t="s">
        <v>27954</v>
      </c>
      <c r="C3650" s="142" t="s">
        <v>2</v>
      </c>
      <c r="D3650" s="301">
        <v>175.03</v>
      </c>
      <c r="E3650" s="249"/>
    </row>
    <row r="3651" spans="1:5" s="250" customFormat="1" ht="13.5">
      <c r="A3651" s="142">
        <v>91305</v>
      </c>
      <c r="B3651" s="142" t="s">
        <v>27955</v>
      </c>
      <c r="C3651" s="142" t="s">
        <v>2</v>
      </c>
      <c r="D3651" s="301">
        <v>128.58000000000001</v>
      </c>
      <c r="E3651" s="249"/>
    </row>
    <row r="3652" spans="1:5" s="250" customFormat="1" ht="13.5">
      <c r="A3652" s="142">
        <v>91306</v>
      </c>
      <c r="B3652" s="142" t="s">
        <v>27956</v>
      </c>
      <c r="C3652" s="142" t="s">
        <v>2</v>
      </c>
      <c r="D3652" s="301">
        <v>175.03</v>
      </c>
      <c r="E3652" s="249"/>
    </row>
    <row r="3653" spans="1:5" s="250" customFormat="1" ht="13.5">
      <c r="A3653" s="142">
        <v>91307</v>
      </c>
      <c r="B3653" s="142" t="s">
        <v>27957</v>
      </c>
      <c r="C3653" s="142" t="s">
        <v>2</v>
      </c>
      <c r="D3653" s="301">
        <v>112.91</v>
      </c>
      <c r="E3653" s="249"/>
    </row>
    <row r="3654" spans="1:5" s="250" customFormat="1" ht="13.5">
      <c r="A3654" s="142">
        <v>100707</v>
      </c>
      <c r="B3654" s="142" t="s">
        <v>27958</v>
      </c>
      <c r="C3654" s="142" t="s">
        <v>2</v>
      </c>
      <c r="D3654" s="301">
        <v>184.55</v>
      </c>
      <c r="E3654" s="249"/>
    </row>
    <row r="3655" spans="1:5" s="250" customFormat="1" ht="13.5">
      <c r="A3655" s="142">
        <v>100708</v>
      </c>
      <c r="B3655" s="142" t="s">
        <v>27959</v>
      </c>
      <c r="C3655" s="142" t="s">
        <v>2</v>
      </c>
      <c r="D3655" s="301">
        <v>226.37</v>
      </c>
      <c r="E3655" s="249"/>
    </row>
    <row r="3656" spans="1:5" s="250" customFormat="1" ht="13.5">
      <c r="A3656" s="142">
        <v>91328</v>
      </c>
      <c r="B3656" s="142" t="s">
        <v>27960</v>
      </c>
      <c r="C3656" s="142" t="s">
        <v>2</v>
      </c>
      <c r="D3656" s="301">
        <v>1005.09</v>
      </c>
      <c r="E3656" s="249"/>
    </row>
    <row r="3657" spans="1:5" s="250" customFormat="1" ht="13.5">
      <c r="A3657" s="142">
        <v>100687</v>
      </c>
      <c r="B3657" s="142" t="s">
        <v>27961</v>
      </c>
      <c r="C3657" s="142" t="s">
        <v>2</v>
      </c>
      <c r="D3657" s="301">
        <v>1180.1199999999999</v>
      </c>
      <c r="E3657" s="249"/>
    </row>
    <row r="3658" spans="1:5" s="250" customFormat="1" ht="13.5">
      <c r="A3658" s="142">
        <v>100681</v>
      </c>
      <c r="B3658" s="142" t="s">
        <v>27962</v>
      </c>
      <c r="C3658" s="142" t="s">
        <v>2</v>
      </c>
      <c r="D3658" s="301">
        <v>1210.82</v>
      </c>
      <c r="E3658" s="249"/>
    </row>
    <row r="3659" spans="1:5" s="250" customFormat="1" ht="13.5">
      <c r="A3659" s="142">
        <v>91330</v>
      </c>
      <c r="B3659" s="142" t="s">
        <v>27963</v>
      </c>
      <c r="C3659" s="142" t="s">
        <v>2</v>
      </c>
      <c r="D3659" s="301">
        <v>1035.79</v>
      </c>
      <c r="E3659" s="249"/>
    </row>
    <row r="3660" spans="1:5" s="250" customFormat="1" ht="13.5">
      <c r="A3660" s="142">
        <v>100689</v>
      </c>
      <c r="B3660" s="142" t="s">
        <v>27964</v>
      </c>
      <c r="C3660" s="142" t="s">
        <v>2</v>
      </c>
      <c r="D3660" s="301">
        <v>1282.06</v>
      </c>
      <c r="E3660" s="249"/>
    </row>
    <row r="3661" spans="1:5" s="250" customFormat="1" ht="13.5">
      <c r="A3661" s="142">
        <v>91332</v>
      </c>
      <c r="B3661" s="142" t="s">
        <v>27965</v>
      </c>
      <c r="C3661" s="142" t="s">
        <v>2</v>
      </c>
      <c r="D3661" s="301">
        <v>1078.52</v>
      </c>
      <c r="E3661" s="249"/>
    </row>
    <row r="3662" spans="1:5" s="250" customFormat="1" ht="13.5">
      <c r="A3662" s="142">
        <v>100688</v>
      </c>
      <c r="B3662" s="142" t="s">
        <v>27966</v>
      </c>
      <c r="C3662" s="142" t="s">
        <v>2</v>
      </c>
      <c r="D3662" s="301">
        <v>1026.05</v>
      </c>
      <c r="E3662" s="249"/>
    </row>
    <row r="3663" spans="1:5" s="250" customFormat="1" ht="13.5">
      <c r="A3663" s="142">
        <v>91329</v>
      </c>
      <c r="B3663" s="142" t="s">
        <v>27967</v>
      </c>
      <c r="C3663" s="142" t="s">
        <v>2</v>
      </c>
      <c r="D3663" s="301">
        <v>897.47</v>
      </c>
      <c r="E3663" s="249"/>
    </row>
    <row r="3664" spans="1:5" s="250" customFormat="1" ht="13.5">
      <c r="A3664" s="142">
        <v>100682</v>
      </c>
      <c r="B3664" s="142" t="s">
        <v>27968</v>
      </c>
      <c r="C3664" s="142" t="s">
        <v>2</v>
      </c>
      <c r="D3664" s="301">
        <v>1040.4000000000001</v>
      </c>
      <c r="E3664" s="249"/>
    </row>
    <row r="3665" spans="1:5" s="250" customFormat="1" ht="13.5">
      <c r="A3665" s="142">
        <v>91331</v>
      </c>
      <c r="B3665" s="142" t="s">
        <v>27969</v>
      </c>
      <c r="C3665" s="142" t="s">
        <v>2</v>
      </c>
      <c r="D3665" s="301">
        <v>927.49</v>
      </c>
      <c r="E3665" s="249"/>
    </row>
    <row r="3666" spans="1:5" s="250" customFormat="1" ht="13.5">
      <c r="A3666" s="142">
        <v>100690</v>
      </c>
      <c r="B3666" s="142" t="s">
        <v>27970</v>
      </c>
      <c r="C3666" s="142" t="s">
        <v>2</v>
      </c>
      <c r="D3666" s="301">
        <v>1105.57</v>
      </c>
      <c r="E3666" s="249"/>
    </row>
    <row r="3667" spans="1:5" s="250" customFormat="1" ht="13.5">
      <c r="A3667" s="142">
        <v>91333</v>
      </c>
      <c r="B3667" s="142" t="s">
        <v>27971</v>
      </c>
      <c r="C3667" s="142" t="s">
        <v>2</v>
      </c>
      <c r="D3667" s="301">
        <v>969.54</v>
      </c>
      <c r="E3667" s="249"/>
    </row>
    <row r="3668" spans="1:5" s="250" customFormat="1" ht="13.5">
      <c r="A3668" s="142">
        <v>90845</v>
      </c>
      <c r="B3668" s="142" t="s">
        <v>27972</v>
      </c>
      <c r="C3668" s="142" t="s">
        <v>2</v>
      </c>
      <c r="D3668" s="301">
        <v>1509.4</v>
      </c>
      <c r="E3668" s="249"/>
    </row>
    <row r="3669" spans="1:5" s="250" customFormat="1" ht="13.5">
      <c r="A3669" s="142">
        <v>90846</v>
      </c>
      <c r="B3669" s="142" t="s">
        <v>27973</v>
      </c>
      <c r="C3669" s="142" t="s">
        <v>2</v>
      </c>
      <c r="D3669" s="301">
        <v>1586.06</v>
      </c>
      <c r="E3669" s="249"/>
    </row>
    <row r="3670" spans="1:5" s="250" customFormat="1" ht="13.5">
      <c r="A3670" s="142">
        <v>91316</v>
      </c>
      <c r="B3670" s="142" t="s">
        <v>27974</v>
      </c>
      <c r="C3670" s="142" t="s">
        <v>2</v>
      </c>
      <c r="D3670" s="301">
        <v>1332.91</v>
      </c>
      <c r="E3670" s="249"/>
    </row>
    <row r="3671" spans="1:5" s="250" customFormat="1" ht="13.5">
      <c r="A3671" s="142">
        <v>91317</v>
      </c>
      <c r="B3671" s="142" t="s">
        <v>27975</v>
      </c>
      <c r="C3671" s="142" t="s">
        <v>2</v>
      </c>
      <c r="D3671" s="301">
        <v>1408.9</v>
      </c>
      <c r="E3671" s="249"/>
    </row>
    <row r="3672" spans="1:5" s="250" customFormat="1" ht="13.5">
      <c r="A3672" s="142">
        <v>90841</v>
      </c>
      <c r="B3672" s="142" t="s">
        <v>27976</v>
      </c>
      <c r="C3672" s="142" t="s">
        <v>2</v>
      </c>
      <c r="D3672" s="301">
        <v>1159.49</v>
      </c>
      <c r="E3672" s="249"/>
    </row>
    <row r="3673" spans="1:5" s="250" customFormat="1" ht="13.5">
      <c r="A3673" s="142">
        <v>90847</v>
      </c>
      <c r="B3673" s="142" t="s">
        <v>27977</v>
      </c>
      <c r="C3673" s="142" t="s">
        <v>2</v>
      </c>
      <c r="D3673" s="301">
        <v>984.46</v>
      </c>
      <c r="E3673" s="249"/>
    </row>
    <row r="3674" spans="1:5" s="250" customFormat="1" ht="13.5">
      <c r="A3674" s="142">
        <v>90842</v>
      </c>
      <c r="B3674" s="142" t="s">
        <v>27978</v>
      </c>
      <c r="C3674" s="142" t="s">
        <v>2</v>
      </c>
      <c r="D3674" s="301">
        <v>1172.49</v>
      </c>
      <c r="E3674" s="249"/>
    </row>
    <row r="3675" spans="1:5" s="250" customFormat="1" ht="13.5">
      <c r="A3675" s="142">
        <v>90848</v>
      </c>
      <c r="B3675" s="142" t="s">
        <v>27979</v>
      </c>
      <c r="C3675" s="142" t="s">
        <v>2</v>
      </c>
      <c r="D3675" s="301">
        <v>997.46</v>
      </c>
      <c r="E3675" s="249"/>
    </row>
    <row r="3676" spans="1:5" s="250" customFormat="1" ht="13.5">
      <c r="A3676" s="142">
        <v>90843</v>
      </c>
      <c r="B3676" s="142" t="s">
        <v>27980</v>
      </c>
      <c r="C3676" s="142" t="s">
        <v>2</v>
      </c>
      <c r="D3676" s="301">
        <v>1230.78</v>
      </c>
      <c r="E3676" s="249"/>
    </row>
    <row r="3677" spans="1:5" s="250" customFormat="1" ht="13.5">
      <c r="A3677" s="142">
        <v>90849</v>
      </c>
      <c r="B3677" s="142" t="s">
        <v>27981</v>
      </c>
      <c r="C3677" s="142" t="s">
        <v>2</v>
      </c>
      <c r="D3677" s="301">
        <v>1027.24</v>
      </c>
      <c r="E3677" s="249"/>
    </row>
    <row r="3678" spans="1:5" s="250" customFormat="1" ht="13.5">
      <c r="A3678" s="142">
        <v>90844</v>
      </c>
      <c r="B3678" s="142" t="s">
        <v>27982</v>
      </c>
      <c r="C3678" s="142" t="s">
        <v>2</v>
      </c>
      <c r="D3678" s="301">
        <v>1315.8</v>
      </c>
      <c r="E3678" s="249"/>
    </row>
    <row r="3679" spans="1:5" s="250" customFormat="1" ht="13.5">
      <c r="A3679" s="142">
        <v>90850</v>
      </c>
      <c r="B3679" s="142" t="s">
        <v>27983</v>
      </c>
      <c r="C3679" s="142" t="s">
        <v>2</v>
      </c>
      <c r="D3679" s="301">
        <v>1112.26</v>
      </c>
      <c r="E3679" s="249"/>
    </row>
    <row r="3680" spans="1:5" s="250" customFormat="1" ht="13.5">
      <c r="A3680" s="142">
        <v>91312</v>
      </c>
      <c r="B3680" s="142" t="s">
        <v>27984</v>
      </c>
      <c r="C3680" s="142" t="s">
        <v>2</v>
      </c>
      <c r="D3680" s="301">
        <v>1005.42</v>
      </c>
      <c r="E3680" s="249"/>
    </row>
    <row r="3681" spans="1:5" s="250" customFormat="1" ht="13.5">
      <c r="A3681" s="142">
        <v>91318</v>
      </c>
      <c r="B3681" s="142" t="s">
        <v>27985</v>
      </c>
      <c r="C3681" s="142" t="s">
        <v>2</v>
      </c>
      <c r="D3681" s="301">
        <v>876.84</v>
      </c>
      <c r="E3681" s="249"/>
    </row>
    <row r="3682" spans="1:5" s="250" customFormat="1" ht="13.5">
      <c r="A3682" s="142">
        <v>91313</v>
      </c>
      <c r="B3682" s="142" t="s">
        <v>27986</v>
      </c>
      <c r="C3682" s="142" t="s">
        <v>2</v>
      </c>
      <c r="D3682" s="301">
        <v>1002.07</v>
      </c>
      <c r="E3682" s="249"/>
    </row>
    <row r="3683" spans="1:5" s="250" customFormat="1" ht="13.5">
      <c r="A3683" s="142">
        <v>91319</v>
      </c>
      <c r="B3683" s="142" t="s">
        <v>27987</v>
      </c>
      <c r="C3683" s="142" t="s">
        <v>2</v>
      </c>
      <c r="D3683" s="301">
        <v>889.16</v>
      </c>
      <c r="E3683" s="249"/>
    </row>
    <row r="3684" spans="1:5" s="250" customFormat="1" ht="13.5">
      <c r="A3684" s="142">
        <v>91314</v>
      </c>
      <c r="B3684" s="142" t="s">
        <v>27988</v>
      </c>
      <c r="C3684" s="142" t="s">
        <v>2</v>
      </c>
      <c r="D3684" s="301">
        <v>1054.29</v>
      </c>
      <c r="E3684" s="249"/>
    </row>
    <row r="3685" spans="1:5" s="250" customFormat="1" ht="13.5">
      <c r="A3685" s="142">
        <v>91320</v>
      </c>
      <c r="B3685" s="142" t="s">
        <v>27989</v>
      </c>
      <c r="C3685" s="142" t="s">
        <v>2</v>
      </c>
      <c r="D3685" s="301">
        <v>918.26</v>
      </c>
      <c r="E3685" s="249"/>
    </row>
    <row r="3686" spans="1:5" s="250" customFormat="1" ht="13.5">
      <c r="A3686" s="142">
        <v>91315</v>
      </c>
      <c r="B3686" s="142" t="s">
        <v>27990</v>
      </c>
      <c r="C3686" s="142" t="s">
        <v>2</v>
      </c>
      <c r="D3686" s="301">
        <v>1138.6400000000001</v>
      </c>
      <c r="E3686" s="249"/>
    </row>
    <row r="3687" spans="1:5" s="250" customFormat="1" ht="13.5">
      <c r="A3687" s="142">
        <v>91321</v>
      </c>
      <c r="B3687" s="142" t="s">
        <v>27991</v>
      </c>
      <c r="C3687" s="142" t="s">
        <v>2</v>
      </c>
      <c r="D3687" s="301">
        <v>1002.61</v>
      </c>
      <c r="E3687" s="249"/>
    </row>
    <row r="3688" spans="1:5" s="250" customFormat="1" ht="13.5">
      <c r="A3688" s="142">
        <v>90851</v>
      </c>
      <c r="B3688" s="142" t="s">
        <v>27992</v>
      </c>
      <c r="C3688" s="142" t="s">
        <v>2</v>
      </c>
      <c r="D3688" s="301">
        <v>1305.8599999999999</v>
      </c>
      <c r="E3688" s="249"/>
    </row>
    <row r="3689" spans="1:5" s="250" customFormat="1" ht="13.5">
      <c r="A3689" s="142">
        <v>90852</v>
      </c>
      <c r="B3689" s="142" t="s">
        <v>27993</v>
      </c>
      <c r="C3689" s="142" t="s">
        <v>2</v>
      </c>
      <c r="D3689" s="301">
        <v>1382.52</v>
      </c>
      <c r="E3689" s="249"/>
    </row>
    <row r="3690" spans="1:5" s="250" customFormat="1" ht="13.5">
      <c r="A3690" s="142">
        <v>91322</v>
      </c>
      <c r="B3690" s="142" t="s">
        <v>27994</v>
      </c>
      <c r="C3690" s="142" t="s">
        <v>2</v>
      </c>
      <c r="D3690" s="301">
        <v>1196.8800000000001</v>
      </c>
      <c r="E3690" s="249"/>
    </row>
    <row r="3691" spans="1:5" s="250" customFormat="1" ht="13.5">
      <c r="A3691" s="142">
        <v>91323</v>
      </c>
      <c r="B3691" s="142" t="s">
        <v>27995</v>
      </c>
      <c r="C3691" s="142" t="s">
        <v>2</v>
      </c>
      <c r="D3691" s="301">
        <v>1272.8699999999999</v>
      </c>
      <c r="E3691" s="249"/>
    </row>
    <row r="3692" spans="1:5" s="250" customFormat="1" ht="13.5">
      <c r="A3692" s="142">
        <v>100678</v>
      </c>
      <c r="B3692" s="142" t="s">
        <v>27996</v>
      </c>
      <c r="C3692" s="142" t="s">
        <v>2</v>
      </c>
      <c r="D3692" s="301">
        <v>1170.55</v>
      </c>
      <c r="E3692" s="249"/>
    </row>
    <row r="3693" spans="1:5" s="250" customFormat="1" ht="13.5">
      <c r="A3693" s="142">
        <v>91013</v>
      </c>
      <c r="B3693" s="142" t="s">
        <v>27997</v>
      </c>
      <c r="C3693" s="142" t="s">
        <v>2</v>
      </c>
      <c r="D3693" s="301">
        <v>995.52</v>
      </c>
      <c r="E3693" s="249"/>
    </row>
    <row r="3694" spans="1:5" s="250" customFormat="1" ht="13.5">
      <c r="A3694" s="142">
        <v>100680</v>
      </c>
      <c r="B3694" s="142" t="s">
        <v>27998</v>
      </c>
      <c r="C3694" s="142" t="s">
        <v>2</v>
      </c>
      <c r="D3694" s="301">
        <v>1184.07</v>
      </c>
      <c r="E3694" s="249"/>
    </row>
    <row r="3695" spans="1:5" s="250" customFormat="1" ht="13.5">
      <c r="A3695" s="142">
        <v>91014</v>
      </c>
      <c r="B3695" s="142" t="s">
        <v>27999</v>
      </c>
      <c r="C3695" s="142" t="s">
        <v>2</v>
      </c>
      <c r="D3695" s="301">
        <v>1009.04</v>
      </c>
      <c r="E3695" s="249"/>
    </row>
    <row r="3696" spans="1:5" s="250" customFormat="1" ht="13.5">
      <c r="A3696" s="142">
        <v>100683</v>
      </c>
      <c r="B3696" s="142" t="s">
        <v>28000</v>
      </c>
      <c r="C3696" s="142" t="s">
        <v>2</v>
      </c>
      <c r="D3696" s="301">
        <v>1275.68</v>
      </c>
      <c r="E3696" s="249"/>
    </row>
    <row r="3697" spans="1:5" s="250" customFormat="1" ht="13.5">
      <c r="A3697" s="142">
        <v>91015</v>
      </c>
      <c r="B3697" s="142" t="s">
        <v>28001</v>
      </c>
      <c r="C3697" s="142" t="s">
        <v>2</v>
      </c>
      <c r="D3697" s="301">
        <v>1072.1400000000001</v>
      </c>
      <c r="E3697" s="249"/>
    </row>
    <row r="3698" spans="1:5" s="250" customFormat="1" ht="13.5">
      <c r="A3698" s="142">
        <v>100685</v>
      </c>
      <c r="B3698" s="142" t="s">
        <v>28002</v>
      </c>
      <c r="C3698" s="142" t="s">
        <v>2</v>
      </c>
      <c r="D3698" s="301">
        <v>1325.6</v>
      </c>
      <c r="E3698" s="249"/>
    </row>
    <row r="3699" spans="1:5" s="250" customFormat="1" ht="13.5">
      <c r="A3699" s="142">
        <v>91016</v>
      </c>
      <c r="B3699" s="142" t="s">
        <v>28003</v>
      </c>
      <c r="C3699" s="142" t="s">
        <v>2</v>
      </c>
      <c r="D3699" s="301">
        <v>1122.06</v>
      </c>
      <c r="E3699" s="249"/>
    </row>
    <row r="3700" spans="1:5" s="250" customFormat="1" ht="13.5">
      <c r="A3700" s="142">
        <v>100679</v>
      </c>
      <c r="B3700" s="142" t="s">
        <v>28004</v>
      </c>
      <c r="C3700" s="142" t="s">
        <v>2</v>
      </c>
      <c r="D3700" s="301">
        <v>1016.48</v>
      </c>
      <c r="E3700" s="249"/>
    </row>
    <row r="3701" spans="1:5" s="250" customFormat="1" ht="13.5">
      <c r="A3701" s="142">
        <v>91324</v>
      </c>
      <c r="B3701" s="142" t="s">
        <v>28005</v>
      </c>
      <c r="C3701" s="142" t="s">
        <v>2</v>
      </c>
      <c r="D3701" s="301">
        <v>887.9</v>
      </c>
      <c r="E3701" s="249"/>
    </row>
    <row r="3702" spans="1:5" s="250" customFormat="1" ht="13.5">
      <c r="A3702" s="142">
        <v>100712</v>
      </c>
      <c r="B3702" s="142" t="s">
        <v>28006</v>
      </c>
      <c r="C3702" s="142" t="s">
        <v>2</v>
      </c>
      <c r="D3702" s="301">
        <v>1013.65</v>
      </c>
      <c r="E3702" s="249"/>
    </row>
    <row r="3703" spans="1:5" s="250" customFormat="1" ht="13.5">
      <c r="A3703" s="142">
        <v>91325</v>
      </c>
      <c r="B3703" s="142" t="s">
        <v>28007</v>
      </c>
      <c r="C3703" s="142" t="s">
        <v>2</v>
      </c>
      <c r="D3703" s="301">
        <v>900.74</v>
      </c>
      <c r="E3703" s="249"/>
    </row>
    <row r="3704" spans="1:5" s="250" customFormat="1" ht="13.5">
      <c r="A3704" s="142">
        <v>100684</v>
      </c>
      <c r="B3704" s="142" t="s">
        <v>28008</v>
      </c>
      <c r="C3704" s="142" t="s">
        <v>2</v>
      </c>
      <c r="D3704" s="301">
        <v>1099.19</v>
      </c>
      <c r="E3704" s="249"/>
    </row>
    <row r="3705" spans="1:5" s="250" customFormat="1" ht="13.5">
      <c r="A3705" s="142">
        <v>91326</v>
      </c>
      <c r="B3705" s="142" t="s">
        <v>28009</v>
      </c>
      <c r="C3705" s="142" t="s">
        <v>2</v>
      </c>
      <c r="D3705" s="301">
        <v>963.16</v>
      </c>
      <c r="E3705" s="249"/>
    </row>
    <row r="3706" spans="1:5" s="250" customFormat="1" ht="13.5">
      <c r="A3706" s="142">
        <v>100686</v>
      </c>
      <c r="B3706" s="142" t="s">
        <v>28010</v>
      </c>
      <c r="C3706" s="142" t="s">
        <v>2</v>
      </c>
      <c r="D3706" s="301">
        <v>1148.44</v>
      </c>
      <c r="E3706" s="249"/>
    </row>
    <row r="3707" spans="1:5" s="250" customFormat="1" ht="13.5">
      <c r="A3707" s="142">
        <v>91327</v>
      </c>
      <c r="B3707" s="142" t="s">
        <v>28011</v>
      </c>
      <c r="C3707" s="142" t="s">
        <v>2</v>
      </c>
      <c r="D3707" s="301">
        <v>1012.41</v>
      </c>
      <c r="E3707" s="249"/>
    </row>
    <row r="3708" spans="1:5" s="250" customFormat="1" ht="13.5">
      <c r="A3708" s="142">
        <v>100693</v>
      </c>
      <c r="B3708" s="142" t="s">
        <v>28012</v>
      </c>
      <c r="C3708" s="142" t="s">
        <v>2</v>
      </c>
      <c r="D3708" s="301">
        <v>2340.4299999999998</v>
      </c>
      <c r="E3708" s="249"/>
    </row>
    <row r="3709" spans="1:5" s="250" customFormat="1" ht="13.5">
      <c r="A3709" s="142">
        <v>91336</v>
      </c>
      <c r="B3709" s="142" t="s">
        <v>28013</v>
      </c>
      <c r="C3709" s="142" t="s">
        <v>2</v>
      </c>
      <c r="D3709" s="301">
        <v>2136.89</v>
      </c>
      <c r="E3709" s="249"/>
    </row>
    <row r="3710" spans="1:5" s="250" customFormat="1" ht="13.5">
      <c r="A3710" s="142">
        <v>100694</v>
      </c>
      <c r="B3710" s="142" t="s">
        <v>28014</v>
      </c>
      <c r="C3710" s="142" t="s">
        <v>2</v>
      </c>
      <c r="D3710" s="301">
        <v>2163.94</v>
      </c>
      <c r="E3710" s="249"/>
    </row>
    <row r="3711" spans="1:5" s="250" customFormat="1" ht="13.5">
      <c r="A3711" s="142">
        <v>91337</v>
      </c>
      <c r="B3711" s="142" t="s">
        <v>28015</v>
      </c>
      <c r="C3711" s="142" t="s">
        <v>2</v>
      </c>
      <c r="D3711" s="301">
        <v>2027.91</v>
      </c>
      <c r="E3711" s="249"/>
    </row>
    <row r="3712" spans="1:5" s="250" customFormat="1" ht="13.5">
      <c r="A3712" s="142">
        <v>100691</v>
      </c>
      <c r="B3712" s="142" t="s">
        <v>28016</v>
      </c>
      <c r="C3712" s="142" t="s">
        <v>2</v>
      </c>
      <c r="D3712" s="301">
        <v>1907.03</v>
      </c>
      <c r="E3712" s="249"/>
    </row>
    <row r="3713" spans="1:5" s="250" customFormat="1" ht="13.5">
      <c r="A3713" s="142">
        <v>100692</v>
      </c>
      <c r="B3713" s="142" t="s">
        <v>28017</v>
      </c>
      <c r="C3713" s="142" t="s">
        <v>2</v>
      </c>
      <c r="D3713" s="301">
        <v>1730.54</v>
      </c>
      <c r="E3713" s="249"/>
    </row>
    <row r="3714" spans="1:5" s="250" customFormat="1" ht="13.5">
      <c r="A3714" s="142">
        <v>91334</v>
      </c>
      <c r="B3714" s="142" t="s">
        <v>28018</v>
      </c>
      <c r="C3714" s="142" t="s">
        <v>2</v>
      </c>
      <c r="D3714" s="301">
        <v>1703.49</v>
      </c>
      <c r="E3714" s="249"/>
    </row>
    <row r="3715" spans="1:5" s="250" customFormat="1" ht="13.5">
      <c r="A3715" s="142">
        <v>91335</v>
      </c>
      <c r="B3715" s="142" t="s">
        <v>28019</v>
      </c>
      <c r="C3715" s="142" t="s">
        <v>2</v>
      </c>
      <c r="D3715" s="301">
        <v>1594.51</v>
      </c>
      <c r="E3715" s="249"/>
    </row>
    <row r="3716" spans="1:5" s="250" customFormat="1" ht="13.5">
      <c r="A3716" s="142">
        <v>90788</v>
      </c>
      <c r="B3716" s="142" t="s">
        <v>28020</v>
      </c>
      <c r="C3716" s="142" t="s">
        <v>2</v>
      </c>
      <c r="D3716" s="301">
        <v>859.92</v>
      </c>
      <c r="E3716" s="249"/>
    </row>
    <row r="3717" spans="1:5" s="250" customFormat="1" ht="13.5">
      <c r="A3717" s="142">
        <v>90789</v>
      </c>
      <c r="B3717" s="142" t="s">
        <v>28021</v>
      </c>
      <c r="C3717" s="142" t="s">
        <v>2</v>
      </c>
      <c r="D3717" s="301">
        <v>862.32</v>
      </c>
      <c r="E3717" s="249"/>
    </row>
    <row r="3718" spans="1:5" s="250" customFormat="1" ht="13.5">
      <c r="A3718" s="142">
        <v>90790</v>
      </c>
      <c r="B3718" s="142" t="s">
        <v>28022</v>
      </c>
      <c r="C3718" s="142" t="s">
        <v>2</v>
      </c>
      <c r="D3718" s="301">
        <v>888.61</v>
      </c>
      <c r="E3718" s="249"/>
    </row>
    <row r="3719" spans="1:5" s="250" customFormat="1" ht="13.5">
      <c r="A3719" s="142">
        <v>100675</v>
      </c>
      <c r="B3719" s="142" t="s">
        <v>28023</v>
      </c>
      <c r="C3719" s="142" t="s">
        <v>2</v>
      </c>
      <c r="D3719" s="301">
        <v>959.72</v>
      </c>
      <c r="E3719" s="249"/>
    </row>
    <row r="3720" spans="1:5" s="250" customFormat="1" ht="13.5">
      <c r="A3720" s="142">
        <v>90794</v>
      </c>
      <c r="B3720" s="142" t="s">
        <v>28024</v>
      </c>
      <c r="C3720" s="142" t="s">
        <v>2</v>
      </c>
      <c r="D3720" s="301">
        <v>777.13</v>
      </c>
      <c r="E3720" s="249"/>
    </row>
    <row r="3721" spans="1:5" s="250" customFormat="1" ht="13.5">
      <c r="A3721" s="142">
        <v>90796</v>
      </c>
      <c r="B3721" s="142" t="s">
        <v>28025</v>
      </c>
      <c r="C3721" s="142" t="s">
        <v>2</v>
      </c>
      <c r="D3721" s="301">
        <v>790.45</v>
      </c>
      <c r="E3721" s="249"/>
    </row>
    <row r="3722" spans="1:5" s="250" customFormat="1" ht="13.5">
      <c r="A3722" s="142">
        <v>90797</v>
      </c>
      <c r="B3722" s="142" t="s">
        <v>28026</v>
      </c>
      <c r="C3722" s="142" t="s">
        <v>2</v>
      </c>
      <c r="D3722" s="301">
        <v>797.1</v>
      </c>
      <c r="E3722" s="249"/>
    </row>
    <row r="3723" spans="1:5" s="250" customFormat="1" ht="13.5">
      <c r="A3723" s="142">
        <v>90791</v>
      </c>
      <c r="B3723" s="142" t="s">
        <v>28027</v>
      </c>
      <c r="C3723" s="142" t="s">
        <v>2</v>
      </c>
      <c r="D3723" s="301">
        <v>1039.8800000000001</v>
      </c>
      <c r="E3723" s="249"/>
    </row>
    <row r="3724" spans="1:5" s="250" customFormat="1" ht="13.5">
      <c r="A3724" s="142">
        <v>90793</v>
      </c>
      <c r="B3724" s="142" t="s">
        <v>28028</v>
      </c>
      <c r="C3724" s="142" t="s">
        <v>2</v>
      </c>
      <c r="D3724" s="301">
        <v>1089.43</v>
      </c>
      <c r="E3724" s="249"/>
    </row>
    <row r="3725" spans="1:5" s="250" customFormat="1" ht="13.5">
      <c r="A3725" s="142">
        <v>90798</v>
      </c>
      <c r="B3725" s="142" t="s">
        <v>28029</v>
      </c>
      <c r="C3725" s="142" t="s">
        <v>2</v>
      </c>
      <c r="D3725" s="301">
        <v>1129.27</v>
      </c>
      <c r="E3725" s="249"/>
    </row>
    <row r="3726" spans="1:5" s="250" customFormat="1" ht="13.5">
      <c r="A3726" s="142">
        <v>90799</v>
      </c>
      <c r="B3726" s="142" t="s">
        <v>28030</v>
      </c>
      <c r="C3726" s="142" t="s">
        <v>2</v>
      </c>
      <c r="D3726" s="301">
        <v>1162.33</v>
      </c>
      <c r="E3726" s="249"/>
    </row>
    <row r="3727" spans="1:5" s="250" customFormat="1" ht="13.5">
      <c r="A3727" s="142">
        <v>100704</v>
      </c>
      <c r="B3727" s="142" t="s">
        <v>28031</v>
      </c>
      <c r="C3727" s="142" t="s">
        <v>2</v>
      </c>
      <c r="D3727" s="301">
        <v>87.2</v>
      </c>
      <c r="E3727" s="249"/>
    </row>
    <row r="3728" spans="1:5" s="250" customFormat="1" ht="13.5">
      <c r="A3728" s="142">
        <v>106141</v>
      </c>
      <c r="B3728" s="142" t="s">
        <v>28032</v>
      </c>
      <c r="C3728" s="142" t="s">
        <v>2</v>
      </c>
      <c r="D3728" s="301">
        <v>0</v>
      </c>
      <c r="E3728" s="249"/>
    </row>
    <row r="3729" spans="1:5" s="250" customFormat="1" ht="13.5">
      <c r="A3729" s="142">
        <v>106139</v>
      </c>
      <c r="B3729" s="142" t="s">
        <v>28033</v>
      </c>
      <c r="C3729" s="142" t="s">
        <v>2</v>
      </c>
      <c r="D3729" s="301">
        <v>0</v>
      </c>
      <c r="E3729" s="249"/>
    </row>
    <row r="3730" spans="1:5" s="250" customFormat="1" ht="13.5">
      <c r="A3730" s="142">
        <v>106140</v>
      </c>
      <c r="B3730" s="142" t="s">
        <v>28034</v>
      </c>
      <c r="C3730" s="142" t="s">
        <v>2</v>
      </c>
      <c r="D3730" s="301">
        <v>0</v>
      </c>
      <c r="E3730" s="249"/>
    </row>
    <row r="3731" spans="1:5" s="250" customFormat="1" ht="13.5">
      <c r="A3731" s="142">
        <v>90838</v>
      </c>
      <c r="B3731" s="142" t="s">
        <v>28035</v>
      </c>
      <c r="C3731" s="142" t="s">
        <v>2</v>
      </c>
      <c r="D3731" s="301">
        <v>1709.8</v>
      </c>
      <c r="E3731" s="249"/>
    </row>
    <row r="3732" spans="1:5" s="250" customFormat="1" ht="13.5">
      <c r="A3732" s="142">
        <v>94805</v>
      </c>
      <c r="B3732" s="142" t="s">
        <v>28036</v>
      </c>
      <c r="C3732" s="142" t="s">
        <v>2</v>
      </c>
      <c r="D3732" s="301">
        <v>797.29</v>
      </c>
      <c r="E3732" s="249"/>
    </row>
    <row r="3733" spans="1:5" s="250" customFormat="1" ht="13.5">
      <c r="A3733" s="142">
        <v>106145</v>
      </c>
      <c r="B3733" s="142" t="s">
        <v>28037</v>
      </c>
      <c r="C3733" s="142" t="s">
        <v>2</v>
      </c>
      <c r="D3733" s="301">
        <v>810.22</v>
      </c>
      <c r="E3733" s="249"/>
    </row>
    <row r="3734" spans="1:5" s="250" customFormat="1" ht="13.5">
      <c r="A3734" s="142">
        <v>106146</v>
      </c>
      <c r="B3734" s="142" t="s">
        <v>28038</v>
      </c>
      <c r="C3734" s="142" t="s">
        <v>2</v>
      </c>
      <c r="D3734" s="301">
        <v>790.44</v>
      </c>
      <c r="E3734" s="249"/>
    </row>
    <row r="3735" spans="1:5" s="250" customFormat="1" ht="13.5">
      <c r="A3735" s="142">
        <v>100702</v>
      </c>
      <c r="B3735" s="142" t="s">
        <v>28039</v>
      </c>
      <c r="C3735" s="142" t="s">
        <v>4</v>
      </c>
      <c r="D3735" s="301">
        <v>442.4</v>
      </c>
      <c r="E3735" s="249"/>
    </row>
    <row r="3736" spans="1:5" s="250" customFormat="1" ht="13.5">
      <c r="A3736" s="142">
        <v>106148</v>
      </c>
      <c r="B3736" s="142" t="s">
        <v>28040</v>
      </c>
      <c r="C3736" s="142" t="s">
        <v>2</v>
      </c>
      <c r="D3736" s="301">
        <v>0</v>
      </c>
      <c r="E3736" s="249"/>
    </row>
    <row r="3737" spans="1:5" s="250" customFormat="1" ht="13.5">
      <c r="A3737" s="142">
        <v>100701</v>
      </c>
      <c r="B3737" s="142" t="s">
        <v>28041</v>
      </c>
      <c r="C3737" s="142" t="s">
        <v>4</v>
      </c>
      <c r="D3737" s="301">
        <v>696.8</v>
      </c>
      <c r="E3737" s="249"/>
    </row>
    <row r="3738" spans="1:5" s="250" customFormat="1" ht="13.5">
      <c r="A3738" s="142">
        <v>100700</v>
      </c>
      <c r="B3738" s="142" t="s">
        <v>28042</v>
      </c>
      <c r="C3738" s="142" t="s">
        <v>2</v>
      </c>
      <c r="D3738" s="301">
        <v>946.38</v>
      </c>
      <c r="E3738" s="249"/>
    </row>
    <row r="3739" spans="1:5" s="250" customFormat="1" ht="13.5">
      <c r="A3739" s="142">
        <v>91295</v>
      </c>
      <c r="B3739" s="142" t="s">
        <v>28043</v>
      </c>
      <c r="C3739" s="142" t="s">
        <v>2</v>
      </c>
      <c r="D3739" s="301">
        <v>381.7</v>
      </c>
      <c r="E3739" s="249"/>
    </row>
    <row r="3740" spans="1:5" s="250" customFormat="1" ht="13.5">
      <c r="A3740" s="142">
        <v>91296</v>
      </c>
      <c r="B3740" s="142" t="s">
        <v>28044</v>
      </c>
      <c r="C3740" s="142" t="s">
        <v>2</v>
      </c>
      <c r="D3740" s="301">
        <v>410.05</v>
      </c>
      <c r="E3740" s="249"/>
    </row>
    <row r="3741" spans="1:5" s="250" customFormat="1" ht="13.5">
      <c r="A3741" s="142">
        <v>91297</v>
      </c>
      <c r="B3741" s="142" t="s">
        <v>28045</v>
      </c>
      <c r="C3741" s="142" t="s">
        <v>2</v>
      </c>
      <c r="D3741" s="301">
        <v>450.43</v>
      </c>
      <c r="E3741" s="249"/>
    </row>
    <row r="3742" spans="1:5" s="250" customFormat="1" ht="13.5">
      <c r="A3742" s="142">
        <v>90820</v>
      </c>
      <c r="B3742" s="142" t="s">
        <v>28046</v>
      </c>
      <c r="C3742" s="142" t="s">
        <v>2</v>
      </c>
      <c r="D3742" s="301">
        <v>361.07</v>
      </c>
      <c r="E3742" s="249"/>
    </row>
    <row r="3743" spans="1:5" s="250" customFormat="1" ht="13.5">
      <c r="A3743" s="142">
        <v>90821</v>
      </c>
      <c r="B3743" s="142" t="s">
        <v>28047</v>
      </c>
      <c r="C3743" s="142" t="s">
        <v>2</v>
      </c>
      <c r="D3743" s="301">
        <v>371.72</v>
      </c>
      <c r="E3743" s="249"/>
    </row>
    <row r="3744" spans="1:5" s="250" customFormat="1" ht="13.5">
      <c r="A3744" s="142">
        <v>90822</v>
      </c>
      <c r="B3744" s="142" t="s">
        <v>28048</v>
      </c>
      <c r="C3744" s="142" t="s">
        <v>2</v>
      </c>
      <c r="D3744" s="301">
        <v>399.15</v>
      </c>
      <c r="E3744" s="249"/>
    </row>
    <row r="3745" spans="1:5" s="250" customFormat="1" ht="13.5">
      <c r="A3745" s="142">
        <v>90823</v>
      </c>
      <c r="B3745" s="142" t="s">
        <v>28049</v>
      </c>
      <c r="C3745" s="142" t="s">
        <v>2</v>
      </c>
      <c r="D3745" s="301">
        <v>481.83</v>
      </c>
      <c r="E3745" s="249"/>
    </row>
    <row r="3746" spans="1:5" s="250" customFormat="1" ht="13.5">
      <c r="A3746" s="142">
        <v>90824</v>
      </c>
      <c r="B3746" s="142" t="s">
        <v>28050</v>
      </c>
      <c r="C3746" s="142" t="s">
        <v>2</v>
      </c>
      <c r="D3746" s="301">
        <v>677.77</v>
      </c>
      <c r="E3746" s="249"/>
    </row>
    <row r="3747" spans="1:5" s="250" customFormat="1" ht="13.5">
      <c r="A3747" s="142">
        <v>91009</v>
      </c>
      <c r="B3747" s="142" t="s">
        <v>28051</v>
      </c>
      <c r="C3747" s="142" t="s">
        <v>2</v>
      </c>
      <c r="D3747" s="301">
        <v>372.13</v>
      </c>
      <c r="E3747" s="249"/>
    </row>
    <row r="3748" spans="1:5" s="250" customFormat="1" ht="13.5">
      <c r="A3748" s="142">
        <v>91010</v>
      </c>
      <c r="B3748" s="142" t="s">
        <v>28052</v>
      </c>
      <c r="C3748" s="142" t="s">
        <v>2</v>
      </c>
      <c r="D3748" s="301">
        <v>383.3</v>
      </c>
      <c r="E3748" s="249"/>
    </row>
    <row r="3749" spans="1:5" s="250" customFormat="1" ht="13.5">
      <c r="A3749" s="142">
        <v>91011</v>
      </c>
      <c r="B3749" s="142" t="s">
        <v>28053</v>
      </c>
      <c r="C3749" s="142" t="s">
        <v>2</v>
      </c>
      <c r="D3749" s="301">
        <v>444.05</v>
      </c>
      <c r="E3749" s="249"/>
    </row>
    <row r="3750" spans="1:5" s="250" customFormat="1" ht="13.5">
      <c r="A3750" s="142">
        <v>91012</v>
      </c>
      <c r="B3750" s="142" t="s">
        <v>28054</v>
      </c>
      <c r="C3750" s="142" t="s">
        <v>2</v>
      </c>
      <c r="D3750" s="301">
        <v>491.63</v>
      </c>
      <c r="E3750" s="249"/>
    </row>
    <row r="3751" spans="1:5" s="250" customFormat="1" ht="13.5">
      <c r="A3751" s="142">
        <v>91298</v>
      </c>
      <c r="B3751" s="142" t="s">
        <v>28055</v>
      </c>
      <c r="C3751" s="142" t="s">
        <v>2</v>
      </c>
      <c r="D3751" s="301">
        <v>1075.4000000000001</v>
      </c>
      <c r="E3751" s="249"/>
    </row>
    <row r="3752" spans="1:5" s="250" customFormat="1" ht="13.5">
      <c r="A3752" s="142">
        <v>90825</v>
      </c>
      <c r="B3752" s="142" t="s">
        <v>28056</v>
      </c>
      <c r="C3752" s="142" t="s">
        <v>2</v>
      </c>
      <c r="D3752" s="301">
        <v>752.09</v>
      </c>
      <c r="E3752" s="249"/>
    </row>
    <row r="3753" spans="1:5" s="250" customFormat="1" ht="13.5">
      <c r="A3753" s="142">
        <v>91299</v>
      </c>
      <c r="B3753" s="142" t="s">
        <v>28057</v>
      </c>
      <c r="C3753" s="142" t="s">
        <v>2</v>
      </c>
      <c r="D3753" s="301">
        <v>1508.8</v>
      </c>
      <c r="E3753" s="249"/>
    </row>
    <row r="3754" spans="1:5" s="250" customFormat="1" ht="13.5">
      <c r="A3754" s="142">
        <v>91341</v>
      </c>
      <c r="B3754" s="142" t="s">
        <v>28058</v>
      </c>
      <c r="C3754" s="142" t="s">
        <v>4</v>
      </c>
      <c r="D3754" s="301">
        <v>618.52</v>
      </c>
      <c r="E3754" s="249"/>
    </row>
    <row r="3755" spans="1:5" s="250" customFormat="1" ht="13.5">
      <c r="A3755" s="142">
        <v>94806</v>
      </c>
      <c r="B3755" s="142" t="s">
        <v>28059</v>
      </c>
      <c r="C3755" s="142" t="s">
        <v>2</v>
      </c>
      <c r="D3755" s="301">
        <v>784.56</v>
      </c>
      <c r="E3755" s="249"/>
    </row>
    <row r="3756" spans="1:5" s="250" customFormat="1" ht="13.5">
      <c r="A3756" s="142">
        <v>94807</v>
      </c>
      <c r="B3756" s="142" t="s">
        <v>28060</v>
      </c>
      <c r="C3756" s="142" t="s">
        <v>2</v>
      </c>
      <c r="D3756" s="301">
        <v>717.62</v>
      </c>
      <c r="E3756" s="249"/>
    </row>
    <row r="3757" spans="1:5" s="250" customFormat="1" ht="13.5">
      <c r="A3757" s="142">
        <v>106142</v>
      </c>
      <c r="B3757" s="142" t="s">
        <v>28061</v>
      </c>
      <c r="C3757" s="142" t="s">
        <v>2</v>
      </c>
      <c r="D3757" s="301">
        <v>846.46</v>
      </c>
      <c r="E3757" s="249"/>
    </row>
    <row r="3758" spans="1:5" s="250" customFormat="1" ht="13.5">
      <c r="A3758" s="142">
        <v>106143</v>
      </c>
      <c r="B3758" s="142" t="s">
        <v>28062</v>
      </c>
      <c r="C3758" s="142" t="s">
        <v>2</v>
      </c>
      <c r="D3758" s="301">
        <v>872.43</v>
      </c>
      <c r="E3758" s="249"/>
    </row>
    <row r="3759" spans="1:5" s="250" customFormat="1" ht="13.5">
      <c r="A3759" s="142">
        <v>106144</v>
      </c>
      <c r="B3759" s="142" t="s">
        <v>28063</v>
      </c>
      <c r="C3759" s="142" t="s">
        <v>2</v>
      </c>
      <c r="D3759" s="301">
        <v>1026.53</v>
      </c>
      <c r="E3759" s="249"/>
    </row>
    <row r="3760" spans="1:5" s="250" customFormat="1" ht="13.5">
      <c r="A3760" s="142">
        <v>100703</v>
      </c>
      <c r="B3760" s="142" t="s">
        <v>28064</v>
      </c>
      <c r="C3760" s="142" t="s">
        <v>2</v>
      </c>
      <c r="D3760" s="301">
        <v>37.229999999999997</v>
      </c>
      <c r="E3760" s="249"/>
    </row>
    <row r="3761" spans="1:5" s="250" customFormat="1" ht="13.5">
      <c r="A3761" s="142">
        <v>106147</v>
      </c>
      <c r="B3761" s="142" t="s">
        <v>28065</v>
      </c>
      <c r="C3761" s="142" t="s">
        <v>2</v>
      </c>
      <c r="D3761" s="301">
        <v>148.21</v>
      </c>
      <c r="E3761" s="249"/>
    </row>
    <row r="3762" spans="1:5" s="250" customFormat="1" ht="13.5">
      <c r="A3762" s="142">
        <v>100695</v>
      </c>
      <c r="B3762" s="142" t="s">
        <v>28066</v>
      </c>
      <c r="C3762" s="142" t="s">
        <v>2</v>
      </c>
      <c r="D3762" s="301">
        <v>104.93</v>
      </c>
      <c r="E3762" s="249"/>
    </row>
    <row r="3763" spans="1:5" s="250" customFormat="1" ht="13.5">
      <c r="A3763" s="142">
        <v>100696</v>
      </c>
      <c r="B3763" s="142" t="s">
        <v>28067</v>
      </c>
      <c r="C3763" s="142" t="s">
        <v>2</v>
      </c>
      <c r="D3763" s="301">
        <v>116.46</v>
      </c>
      <c r="E3763" s="249"/>
    </row>
    <row r="3764" spans="1:5" s="250" customFormat="1" ht="13.5">
      <c r="A3764" s="142">
        <v>100697</v>
      </c>
      <c r="B3764" s="142" t="s">
        <v>28068</v>
      </c>
      <c r="C3764" s="142" t="s">
        <v>2</v>
      </c>
      <c r="D3764" s="301">
        <v>128</v>
      </c>
      <c r="E3764" s="249"/>
    </row>
    <row r="3765" spans="1:5" s="250" customFormat="1" ht="13.5">
      <c r="A3765" s="142">
        <v>100698</v>
      </c>
      <c r="B3765" s="142" t="s">
        <v>28069</v>
      </c>
      <c r="C3765" s="142" t="s">
        <v>2</v>
      </c>
      <c r="D3765" s="301">
        <v>139.53</v>
      </c>
      <c r="E3765" s="249"/>
    </row>
    <row r="3766" spans="1:5" s="250" customFormat="1" ht="13.5">
      <c r="A3766" s="142">
        <v>100699</v>
      </c>
      <c r="B3766" s="142" t="s">
        <v>28070</v>
      </c>
      <c r="C3766" s="142" t="s">
        <v>2</v>
      </c>
      <c r="D3766" s="301">
        <v>168.11</v>
      </c>
      <c r="E3766" s="249"/>
    </row>
    <row r="3767" spans="1:5" s="250" customFormat="1" ht="13.5">
      <c r="A3767" s="142">
        <v>100705</v>
      </c>
      <c r="B3767" s="142" t="s">
        <v>28071</v>
      </c>
      <c r="C3767" s="142" t="s">
        <v>2</v>
      </c>
      <c r="D3767" s="301">
        <v>83.59</v>
      </c>
      <c r="E3767" s="249"/>
    </row>
    <row r="3768" spans="1:5" s="250" customFormat="1" ht="13.5">
      <c r="A3768" s="142">
        <v>101173</v>
      </c>
      <c r="B3768" s="142" t="s">
        <v>21831</v>
      </c>
      <c r="C3768" s="142" t="s">
        <v>1</v>
      </c>
      <c r="D3768" s="301">
        <v>72.010000000000005</v>
      </c>
      <c r="E3768" s="249"/>
    </row>
    <row r="3769" spans="1:5" s="250" customFormat="1" ht="13.5">
      <c r="A3769" s="142">
        <v>101174</v>
      </c>
      <c r="B3769" s="142" t="s">
        <v>21832</v>
      </c>
      <c r="C3769" s="142" t="s">
        <v>1</v>
      </c>
      <c r="D3769" s="301">
        <v>102.27</v>
      </c>
      <c r="E3769" s="249"/>
    </row>
    <row r="3770" spans="1:5" s="250" customFormat="1" ht="13.5">
      <c r="A3770" s="142">
        <v>101175</v>
      </c>
      <c r="B3770" s="142" t="s">
        <v>21833</v>
      </c>
      <c r="C3770" s="142" t="s">
        <v>1</v>
      </c>
      <c r="D3770" s="301">
        <v>139.57</v>
      </c>
      <c r="E3770" s="249"/>
    </row>
    <row r="3771" spans="1:5" s="250" customFormat="1" ht="13.5">
      <c r="A3771" s="142">
        <v>101176</v>
      </c>
      <c r="B3771" s="142" t="s">
        <v>28072</v>
      </c>
      <c r="C3771" s="142" t="s">
        <v>1</v>
      </c>
      <c r="D3771" s="301">
        <v>171.44</v>
      </c>
      <c r="E3771" s="249"/>
    </row>
    <row r="3772" spans="1:5" s="250" customFormat="1" ht="13.5">
      <c r="A3772" s="142">
        <v>101183</v>
      </c>
      <c r="B3772" s="142" t="s">
        <v>28073</v>
      </c>
      <c r="C3772" s="142" t="s">
        <v>1</v>
      </c>
      <c r="D3772" s="301">
        <v>0</v>
      </c>
      <c r="E3772" s="249"/>
    </row>
    <row r="3773" spans="1:5" s="250" customFormat="1" ht="13.5">
      <c r="A3773" s="142">
        <v>101184</v>
      </c>
      <c r="B3773" s="142" t="s">
        <v>28074</v>
      </c>
      <c r="C3773" s="142" t="s">
        <v>1</v>
      </c>
      <c r="D3773" s="301">
        <v>0</v>
      </c>
      <c r="E3773" s="249"/>
    </row>
    <row r="3774" spans="1:5" s="250" customFormat="1" ht="13.5">
      <c r="A3774" s="142">
        <v>101182</v>
      </c>
      <c r="B3774" s="142" t="s">
        <v>28075</v>
      </c>
      <c r="C3774" s="142" t="s">
        <v>1</v>
      </c>
      <c r="D3774" s="301">
        <v>0</v>
      </c>
      <c r="E3774" s="249"/>
    </row>
    <row r="3775" spans="1:5" s="250" customFormat="1" ht="13.5">
      <c r="A3775" s="142">
        <v>101185</v>
      </c>
      <c r="B3775" s="142" t="s">
        <v>28076</v>
      </c>
      <c r="C3775" s="142" t="s">
        <v>1</v>
      </c>
      <c r="D3775" s="301">
        <v>0</v>
      </c>
      <c r="E3775" s="249"/>
    </row>
    <row r="3776" spans="1:5" s="250" customFormat="1" ht="13.5">
      <c r="A3776" s="142">
        <v>101186</v>
      </c>
      <c r="B3776" s="142" t="s">
        <v>28077</v>
      </c>
      <c r="C3776" s="142" t="s">
        <v>1</v>
      </c>
      <c r="D3776" s="301">
        <v>0</v>
      </c>
      <c r="E3776" s="249"/>
    </row>
    <row r="3777" spans="1:5" s="250" customFormat="1" ht="13.5">
      <c r="A3777" s="142">
        <v>101187</v>
      </c>
      <c r="B3777" s="142" t="s">
        <v>28078</v>
      </c>
      <c r="C3777" s="142" t="s">
        <v>1</v>
      </c>
      <c r="D3777" s="301">
        <v>0</v>
      </c>
      <c r="E3777" s="249"/>
    </row>
    <row r="3778" spans="1:5" s="250" customFormat="1" ht="13.5">
      <c r="A3778" s="142">
        <v>101177</v>
      </c>
      <c r="B3778" s="142" t="s">
        <v>28079</v>
      </c>
      <c r="C3778" s="142" t="s">
        <v>1</v>
      </c>
      <c r="D3778" s="301">
        <v>0</v>
      </c>
      <c r="E3778" s="249"/>
    </row>
    <row r="3779" spans="1:5" s="250" customFormat="1" ht="13.5">
      <c r="A3779" s="142">
        <v>101178</v>
      </c>
      <c r="B3779" s="142" t="s">
        <v>28080</v>
      </c>
      <c r="C3779" s="142" t="s">
        <v>1</v>
      </c>
      <c r="D3779" s="301">
        <v>0</v>
      </c>
      <c r="E3779" s="249"/>
    </row>
    <row r="3780" spans="1:5" s="250" customFormat="1" ht="13.5">
      <c r="A3780" s="142">
        <v>101180</v>
      </c>
      <c r="B3780" s="142" t="s">
        <v>28081</v>
      </c>
      <c r="C3780" s="142" t="s">
        <v>1</v>
      </c>
      <c r="D3780" s="301">
        <v>0</v>
      </c>
      <c r="E3780" s="249"/>
    </row>
    <row r="3781" spans="1:5" s="250" customFormat="1" ht="13.5">
      <c r="A3781" s="142">
        <v>101179</v>
      </c>
      <c r="B3781" s="142" t="s">
        <v>28082</v>
      </c>
      <c r="C3781" s="142" t="s">
        <v>1</v>
      </c>
      <c r="D3781" s="301">
        <v>0</v>
      </c>
      <c r="E3781" s="249"/>
    </row>
    <row r="3782" spans="1:5" s="250" customFormat="1" ht="13.5">
      <c r="A3782" s="142">
        <v>101181</v>
      </c>
      <c r="B3782" s="142" t="s">
        <v>28083</v>
      </c>
      <c r="C3782" s="142" t="s">
        <v>1</v>
      </c>
      <c r="D3782" s="301">
        <v>0</v>
      </c>
      <c r="E3782" s="249"/>
    </row>
    <row r="3783" spans="1:5" s="250" customFormat="1" ht="13.5">
      <c r="A3783" s="142">
        <v>100899</v>
      </c>
      <c r="B3783" s="142" t="s">
        <v>28084</v>
      </c>
      <c r="C3783" s="142" t="s">
        <v>1</v>
      </c>
      <c r="D3783" s="301">
        <v>104.01</v>
      </c>
      <c r="E3783" s="249"/>
    </row>
    <row r="3784" spans="1:5" s="250" customFormat="1" ht="13.5">
      <c r="A3784" s="142">
        <v>100896</v>
      </c>
      <c r="B3784" s="142" t="s">
        <v>28085</v>
      </c>
      <c r="C3784" s="142" t="s">
        <v>1</v>
      </c>
      <c r="D3784" s="301">
        <v>71.209999999999994</v>
      </c>
      <c r="E3784" s="249"/>
    </row>
    <row r="3785" spans="1:5" s="250" customFormat="1" ht="13.5">
      <c r="A3785" s="142">
        <v>100897</v>
      </c>
      <c r="B3785" s="142" t="s">
        <v>28086</v>
      </c>
      <c r="C3785" s="142" t="s">
        <v>1</v>
      </c>
      <c r="D3785" s="301">
        <v>139.74</v>
      </c>
      <c r="E3785" s="249"/>
    </row>
    <row r="3786" spans="1:5" s="250" customFormat="1" ht="13.5">
      <c r="A3786" s="142">
        <v>100900</v>
      </c>
      <c r="B3786" s="142" t="s">
        <v>28087</v>
      </c>
      <c r="C3786" s="142" t="s">
        <v>1</v>
      </c>
      <c r="D3786" s="301">
        <v>312.81</v>
      </c>
      <c r="E3786" s="249"/>
    </row>
    <row r="3787" spans="1:5" s="250" customFormat="1" ht="13.5">
      <c r="A3787" s="142">
        <v>100898</v>
      </c>
      <c r="B3787" s="142" t="s">
        <v>28088</v>
      </c>
      <c r="C3787" s="142" t="s">
        <v>1</v>
      </c>
      <c r="D3787" s="301">
        <v>270.89999999999998</v>
      </c>
      <c r="E3787" s="249"/>
    </row>
    <row r="3788" spans="1:5" s="250" customFormat="1" ht="13.5">
      <c r="A3788" s="142">
        <v>100892</v>
      </c>
      <c r="B3788" s="142" t="s">
        <v>21828</v>
      </c>
      <c r="C3788" s="142" t="s">
        <v>3</v>
      </c>
      <c r="D3788" s="301">
        <v>12.8</v>
      </c>
      <c r="E3788" s="249"/>
    </row>
    <row r="3789" spans="1:5" s="250" customFormat="1" ht="13.5">
      <c r="A3789" s="142">
        <v>100893</v>
      </c>
      <c r="B3789" s="142" t="s">
        <v>21829</v>
      </c>
      <c r="C3789" s="142" t="s">
        <v>3</v>
      </c>
      <c r="D3789" s="301">
        <v>12.55</v>
      </c>
      <c r="E3789" s="249"/>
    </row>
    <row r="3790" spans="1:5" s="250" customFormat="1" ht="13.5">
      <c r="A3790" s="142">
        <v>100894</v>
      </c>
      <c r="B3790" s="142" t="s">
        <v>21830</v>
      </c>
      <c r="C3790" s="142" t="s">
        <v>3</v>
      </c>
      <c r="D3790" s="301">
        <v>12.38</v>
      </c>
      <c r="E3790" s="249"/>
    </row>
    <row r="3791" spans="1:5" s="250" customFormat="1" ht="13.5">
      <c r="A3791" s="142">
        <v>100889</v>
      </c>
      <c r="B3791" s="142" t="s">
        <v>21826</v>
      </c>
      <c r="C3791" s="142" t="s">
        <v>3</v>
      </c>
      <c r="D3791" s="301">
        <v>12.22</v>
      </c>
      <c r="E3791" s="249"/>
    </row>
    <row r="3792" spans="1:5" s="250" customFormat="1" ht="13.5">
      <c r="A3792" s="142">
        <v>100891</v>
      </c>
      <c r="B3792" s="142" t="s">
        <v>28089</v>
      </c>
      <c r="C3792" s="142" t="s">
        <v>3</v>
      </c>
      <c r="D3792" s="301">
        <v>0</v>
      </c>
      <c r="E3792" s="249"/>
    </row>
    <row r="3793" spans="1:5" s="250" customFormat="1" ht="13.5">
      <c r="A3793" s="142">
        <v>100890</v>
      </c>
      <c r="B3793" s="142" t="s">
        <v>21827</v>
      </c>
      <c r="C3793" s="142" t="s">
        <v>3</v>
      </c>
      <c r="D3793" s="301">
        <v>11.99</v>
      </c>
      <c r="E3793" s="249"/>
    </row>
    <row r="3794" spans="1:5" s="250" customFormat="1" ht="13.5">
      <c r="A3794" s="142">
        <v>100658</v>
      </c>
      <c r="B3794" s="142" t="s">
        <v>21825</v>
      </c>
      <c r="C3794" s="142" t="s">
        <v>1</v>
      </c>
      <c r="D3794" s="301">
        <v>377.8</v>
      </c>
      <c r="E3794" s="249"/>
    </row>
    <row r="3795" spans="1:5" s="250" customFormat="1" ht="13.5">
      <c r="A3795" s="142">
        <v>100657</v>
      </c>
      <c r="B3795" s="142" t="s">
        <v>21824</v>
      </c>
      <c r="C3795" s="142" t="s">
        <v>1</v>
      </c>
      <c r="D3795" s="301">
        <v>165.82</v>
      </c>
      <c r="E3795" s="249"/>
    </row>
    <row r="3796" spans="1:5" s="250" customFormat="1" ht="13.5">
      <c r="A3796" s="142">
        <v>100656</v>
      </c>
      <c r="B3796" s="142" t="s">
        <v>21823</v>
      </c>
      <c r="C3796" s="142" t="s">
        <v>1</v>
      </c>
      <c r="D3796" s="301">
        <v>129.5</v>
      </c>
      <c r="E3796" s="249"/>
    </row>
    <row r="3797" spans="1:5" s="250" customFormat="1" ht="13.5">
      <c r="A3797" s="142">
        <v>102649</v>
      </c>
      <c r="B3797" s="142" t="s">
        <v>28090</v>
      </c>
      <c r="C3797" s="142" t="s">
        <v>1</v>
      </c>
      <c r="D3797" s="301">
        <v>417.02</v>
      </c>
      <c r="E3797" s="249"/>
    </row>
    <row r="3798" spans="1:5" s="250" customFormat="1" ht="13.5">
      <c r="A3798" s="142">
        <v>102645</v>
      </c>
      <c r="B3798" s="142" t="s">
        <v>28091</v>
      </c>
      <c r="C3798" s="142" t="s">
        <v>1</v>
      </c>
      <c r="D3798" s="301">
        <v>286.54000000000002</v>
      </c>
      <c r="E3798" s="249"/>
    </row>
    <row r="3799" spans="1:5" s="250" customFormat="1" ht="13.5">
      <c r="A3799" s="142">
        <v>102650</v>
      </c>
      <c r="B3799" s="142" t="s">
        <v>28092</v>
      </c>
      <c r="C3799" s="142" t="s">
        <v>1</v>
      </c>
      <c r="D3799" s="301">
        <v>582.95000000000005</v>
      </c>
      <c r="E3799" s="249"/>
    </row>
    <row r="3800" spans="1:5" s="250" customFormat="1" ht="13.5">
      <c r="A3800" s="142">
        <v>102646</v>
      </c>
      <c r="B3800" s="142" t="s">
        <v>28093</v>
      </c>
      <c r="C3800" s="142" t="s">
        <v>1</v>
      </c>
      <c r="D3800" s="301">
        <v>419.77</v>
      </c>
      <c r="E3800" s="249"/>
    </row>
    <row r="3801" spans="1:5" s="250" customFormat="1" ht="13.5">
      <c r="A3801" s="142">
        <v>102651</v>
      </c>
      <c r="B3801" s="142" t="s">
        <v>28094</v>
      </c>
      <c r="C3801" s="142" t="s">
        <v>1</v>
      </c>
      <c r="D3801" s="301">
        <v>742.58</v>
      </c>
      <c r="E3801" s="249"/>
    </row>
    <row r="3802" spans="1:5" s="250" customFormat="1" ht="13.5">
      <c r="A3802" s="142">
        <v>102647</v>
      </c>
      <c r="B3802" s="142" t="s">
        <v>28095</v>
      </c>
      <c r="C3802" s="142" t="s">
        <v>1</v>
      </c>
      <c r="D3802" s="301">
        <v>537.37</v>
      </c>
      <c r="E3802" s="249"/>
    </row>
    <row r="3803" spans="1:5" s="250" customFormat="1" ht="13.5">
      <c r="A3803" s="142">
        <v>102652</v>
      </c>
      <c r="B3803" s="142" t="s">
        <v>28096</v>
      </c>
      <c r="C3803" s="142" t="s">
        <v>1</v>
      </c>
      <c r="D3803" s="301">
        <v>954.83</v>
      </c>
      <c r="E3803" s="249"/>
    </row>
    <row r="3804" spans="1:5" s="250" customFormat="1" ht="13.5">
      <c r="A3804" s="142">
        <v>102648</v>
      </c>
      <c r="B3804" s="142" t="s">
        <v>28097</v>
      </c>
      <c r="C3804" s="142" t="s">
        <v>1</v>
      </c>
      <c r="D3804" s="301">
        <v>714.43</v>
      </c>
      <c r="E3804" s="249"/>
    </row>
    <row r="3805" spans="1:5" s="250" customFormat="1" ht="13.5">
      <c r="A3805" s="142">
        <v>106794</v>
      </c>
      <c r="B3805" s="142" t="s">
        <v>28098</v>
      </c>
      <c r="C3805" s="142" t="s">
        <v>1</v>
      </c>
      <c r="D3805" s="301">
        <v>127.12</v>
      </c>
      <c r="E3805" s="249"/>
    </row>
    <row r="3806" spans="1:5" s="250" customFormat="1" ht="13.5">
      <c r="A3806" s="142">
        <v>100651</v>
      </c>
      <c r="B3806" s="142" t="s">
        <v>28099</v>
      </c>
      <c r="C3806" s="142" t="s">
        <v>1</v>
      </c>
      <c r="D3806" s="301">
        <v>157.97</v>
      </c>
      <c r="E3806" s="249"/>
    </row>
    <row r="3807" spans="1:5" s="250" customFormat="1" ht="13.5">
      <c r="A3807" s="142">
        <v>106804</v>
      </c>
      <c r="B3807" s="142" t="s">
        <v>28100</v>
      </c>
      <c r="C3807" s="142" t="s">
        <v>1</v>
      </c>
      <c r="D3807" s="301">
        <v>131.54</v>
      </c>
      <c r="E3807" s="249"/>
    </row>
    <row r="3808" spans="1:5" s="250" customFormat="1" ht="13.5">
      <c r="A3808" s="142">
        <v>106799</v>
      </c>
      <c r="B3808" s="142" t="s">
        <v>28101</v>
      </c>
      <c r="C3808" s="142" t="s">
        <v>1</v>
      </c>
      <c r="D3808" s="301">
        <v>162.38999999999999</v>
      </c>
      <c r="E3808" s="249"/>
    </row>
    <row r="3809" spans="1:5" s="250" customFormat="1" ht="13.5">
      <c r="A3809" s="142">
        <v>106795</v>
      </c>
      <c r="B3809" s="142" t="s">
        <v>28102</v>
      </c>
      <c r="C3809" s="142" t="s">
        <v>1</v>
      </c>
      <c r="D3809" s="301">
        <v>249.45</v>
      </c>
      <c r="E3809" s="249"/>
    </row>
    <row r="3810" spans="1:5" s="250" customFormat="1" ht="13.5">
      <c r="A3810" s="142">
        <v>100652</v>
      </c>
      <c r="B3810" s="142" t="s">
        <v>28103</v>
      </c>
      <c r="C3810" s="142" t="s">
        <v>1</v>
      </c>
      <c r="D3810" s="301">
        <v>297.41000000000003</v>
      </c>
      <c r="E3810" s="249"/>
    </row>
    <row r="3811" spans="1:5" s="250" customFormat="1" ht="13.5">
      <c r="A3811" s="142">
        <v>106805</v>
      </c>
      <c r="B3811" s="142" t="s">
        <v>28104</v>
      </c>
      <c r="C3811" s="142" t="s">
        <v>1</v>
      </c>
      <c r="D3811" s="301">
        <v>260.39999999999998</v>
      </c>
      <c r="E3811" s="249"/>
    </row>
    <row r="3812" spans="1:5" s="250" customFormat="1" ht="13.5">
      <c r="A3812" s="142">
        <v>106800</v>
      </c>
      <c r="B3812" s="142" t="s">
        <v>28105</v>
      </c>
      <c r="C3812" s="142" t="s">
        <v>1</v>
      </c>
      <c r="D3812" s="301">
        <v>308.36</v>
      </c>
      <c r="E3812" s="249"/>
    </row>
    <row r="3813" spans="1:5" s="250" customFormat="1" ht="13.5">
      <c r="A3813" s="142">
        <v>106796</v>
      </c>
      <c r="B3813" s="142" t="s">
        <v>28106</v>
      </c>
      <c r="C3813" s="142" t="s">
        <v>1</v>
      </c>
      <c r="D3813" s="301">
        <v>415.63</v>
      </c>
      <c r="E3813" s="249"/>
    </row>
    <row r="3814" spans="1:5" s="250" customFormat="1" ht="13.5">
      <c r="A3814" s="142">
        <v>100653</v>
      </c>
      <c r="B3814" s="142" t="s">
        <v>28107</v>
      </c>
      <c r="C3814" s="142" t="s">
        <v>1</v>
      </c>
      <c r="D3814" s="301">
        <v>492.81</v>
      </c>
      <c r="E3814" s="249"/>
    </row>
    <row r="3815" spans="1:5" s="250" customFormat="1" ht="13.5">
      <c r="A3815" s="142">
        <v>106806</v>
      </c>
      <c r="B3815" s="142" t="s">
        <v>28108</v>
      </c>
      <c r="C3815" s="142" t="s">
        <v>1</v>
      </c>
      <c r="D3815" s="301">
        <v>435.76</v>
      </c>
      <c r="E3815" s="249"/>
    </row>
    <row r="3816" spans="1:5" s="250" customFormat="1" ht="13.5">
      <c r="A3816" s="142">
        <v>106801</v>
      </c>
      <c r="B3816" s="142" t="s">
        <v>28109</v>
      </c>
      <c r="C3816" s="142" t="s">
        <v>1</v>
      </c>
      <c r="D3816" s="301">
        <v>512.94000000000005</v>
      </c>
      <c r="E3816" s="249"/>
    </row>
    <row r="3817" spans="1:5" s="250" customFormat="1" ht="13.5">
      <c r="A3817" s="142">
        <v>106797</v>
      </c>
      <c r="B3817" s="142" t="s">
        <v>28110</v>
      </c>
      <c r="C3817" s="142" t="s">
        <v>1</v>
      </c>
      <c r="D3817" s="301">
        <v>514.86</v>
      </c>
      <c r="E3817" s="249"/>
    </row>
    <row r="3818" spans="1:5" s="250" customFormat="1" ht="13.5">
      <c r="A3818" s="142">
        <v>100654</v>
      </c>
      <c r="B3818" s="142" t="s">
        <v>28111</v>
      </c>
      <c r="C3818" s="142" t="s">
        <v>1</v>
      </c>
      <c r="D3818" s="301">
        <v>660.51</v>
      </c>
      <c r="E3818" s="249"/>
    </row>
    <row r="3819" spans="1:5" s="250" customFormat="1" ht="13.5">
      <c r="A3819" s="142">
        <v>106807</v>
      </c>
      <c r="B3819" s="142" t="s">
        <v>28112</v>
      </c>
      <c r="C3819" s="142" t="s">
        <v>1</v>
      </c>
      <c r="D3819" s="301">
        <v>540.48</v>
      </c>
      <c r="E3819" s="249"/>
    </row>
    <row r="3820" spans="1:5" s="250" customFormat="1" ht="13.5">
      <c r="A3820" s="142">
        <v>106802</v>
      </c>
      <c r="B3820" s="142" t="s">
        <v>28113</v>
      </c>
      <c r="C3820" s="142" t="s">
        <v>1</v>
      </c>
      <c r="D3820" s="301">
        <v>686.13</v>
      </c>
      <c r="E3820" s="249"/>
    </row>
    <row r="3821" spans="1:5" s="250" customFormat="1" ht="13.5">
      <c r="A3821" s="142">
        <v>106798</v>
      </c>
      <c r="B3821" s="142" t="s">
        <v>28114</v>
      </c>
      <c r="C3821" s="142" t="s">
        <v>1</v>
      </c>
      <c r="D3821" s="301">
        <v>634.23</v>
      </c>
      <c r="E3821" s="249"/>
    </row>
    <row r="3822" spans="1:5" s="250" customFormat="1" ht="13.5">
      <c r="A3822" s="142">
        <v>100655</v>
      </c>
      <c r="B3822" s="142" t="s">
        <v>28115</v>
      </c>
      <c r="C3822" s="142" t="s">
        <v>1</v>
      </c>
      <c r="D3822" s="301">
        <v>784.69</v>
      </c>
      <c r="E3822" s="249"/>
    </row>
    <row r="3823" spans="1:5" s="250" customFormat="1" ht="13.5">
      <c r="A3823" s="142">
        <v>106808</v>
      </c>
      <c r="B3823" s="142" t="s">
        <v>28116</v>
      </c>
      <c r="C3823" s="142" t="s">
        <v>1</v>
      </c>
      <c r="D3823" s="301">
        <v>665.75</v>
      </c>
      <c r="E3823" s="249"/>
    </row>
    <row r="3824" spans="1:5" s="250" customFormat="1" ht="13.5">
      <c r="A3824" s="142">
        <v>106803</v>
      </c>
      <c r="B3824" s="142" t="s">
        <v>28117</v>
      </c>
      <c r="C3824" s="142" t="s">
        <v>1</v>
      </c>
      <c r="D3824" s="301">
        <v>816.21</v>
      </c>
      <c r="E3824" s="249"/>
    </row>
    <row r="3825" spans="1:5" s="250" customFormat="1" ht="13.5">
      <c r="A3825" s="142">
        <v>100364</v>
      </c>
      <c r="B3825" s="142" t="s">
        <v>28118</v>
      </c>
      <c r="C3825" s="142" t="s">
        <v>2</v>
      </c>
      <c r="D3825" s="301">
        <v>3984.57</v>
      </c>
      <c r="E3825" s="249"/>
    </row>
    <row r="3826" spans="1:5" s="250" customFormat="1" ht="13.5">
      <c r="A3826" s="142">
        <v>100374</v>
      </c>
      <c r="B3826" s="142" t="s">
        <v>28119</v>
      </c>
      <c r="C3826" s="142" t="s">
        <v>2</v>
      </c>
      <c r="D3826" s="301">
        <v>3719.45</v>
      </c>
      <c r="E3826" s="249"/>
    </row>
    <row r="3827" spans="1:5" s="250" customFormat="1" ht="13.5">
      <c r="A3827" s="142">
        <v>100365</v>
      </c>
      <c r="B3827" s="142" t="s">
        <v>28120</v>
      </c>
      <c r="C3827" s="142" t="s">
        <v>2</v>
      </c>
      <c r="D3827" s="301">
        <v>4640.37</v>
      </c>
      <c r="E3827" s="249"/>
    </row>
    <row r="3828" spans="1:5" s="250" customFormat="1" ht="13.5">
      <c r="A3828" s="142">
        <v>100375</v>
      </c>
      <c r="B3828" s="142" t="s">
        <v>28121</v>
      </c>
      <c r="C3828" s="142" t="s">
        <v>2</v>
      </c>
      <c r="D3828" s="301">
        <v>4257.71</v>
      </c>
      <c r="E3828" s="249"/>
    </row>
    <row r="3829" spans="1:5" s="250" customFormat="1" ht="13.5">
      <c r="A3829" s="142">
        <v>100366</v>
      </c>
      <c r="B3829" s="142" t="s">
        <v>28122</v>
      </c>
      <c r="C3829" s="142" t="s">
        <v>2</v>
      </c>
      <c r="D3829" s="301">
        <v>4930.2</v>
      </c>
      <c r="E3829" s="249"/>
    </row>
    <row r="3830" spans="1:5" s="250" customFormat="1" ht="13.5">
      <c r="A3830" s="142">
        <v>100376</v>
      </c>
      <c r="B3830" s="142" t="s">
        <v>28123</v>
      </c>
      <c r="C3830" s="142" t="s">
        <v>2</v>
      </c>
      <c r="D3830" s="301">
        <v>4373.8900000000003</v>
      </c>
      <c r="E3830" s="249"/>
    </row>
    <row r="3831" spans="1:5" s="250" customFormat="1" ht="13.5">
      <c r="A3831" s="142">
        <v>100357</v>
      </c>
      <c r="B3831" s="142" t="s">
        <v>28124</v>
      </c>
      <c r="C3831" s="142" t="s">
        <v>2</v>
      </c>
      <c r="D3831" s="301">
        <v>1378.81</v>
      </c>
      <c r="E3831" s="249"/>
    </row>
    <row r="3832" spans="1:5" s="250" customFormat="1" ht="13.5">
      <c r="A3832" s="142">
        <v>100367</v>
      </c>
      <c r="B3832" s="142" t="s">
        <v>28125</v>
      </c>
      <c r="C3832" s="142" t="s">
        <v>2</v>
      </c>
      <c r="D3832" s="301">
        <v>1341.26</v>
      </c>
      <c r="E3832" s="249"/>
    </row>
    <row r="3833" spans="1:5" s="250" customFormat="1" ht="13.5">
      <c r="A3833" s="142">
        <v>100358</v>
      </c>
      <c r="B3833" s="142" t="s">
        <v>28126</v>
      </c>
      <c r="C3833" s="142" t="s">
        <v>2</v>
      </c>
      <c r="D3833" s="301">
        <v>1927.85</v>
      </c>
      <c r="E3833" s="249"/>
    </row>
    <row r="3834" spans="1:5" s="250" customFormat="1" ht="13.5">
      <c r="A3834" s="142">
        <v>100368</v>
      </c>
      <c r="B3834" s="142" t="s">
        <v>28127</v>
      </c>
      <c r="C3834" s="142" t="s">
        <v>2</v>
      </c>
      <c r="D3834" s="301">
        <v>1881.22</v>
      </c>
      <c r="E3834" s="249"/>
    </row>
    <row r="3835" spans="1:5" s="250" customFormat="1" ht="13.5">
      <c r="A3835" s="142">
        <v>100359</v>
      </c>
      <c r="B3835" s="142" t="s">
        <v>28128</v>
      </c>
      <c r="C3835" s="142" t="s">
        <v>2</v>
      </c>
      <c r="D3835" s="301">
        <v>2018.4</v>
      </c>
      <c r="E3835" s="249"/>
    </row>
    <row r="3836" spans="1:5" s="250" customFormat="1" ht="13.5">
      <c r="A3836" s="142">
        <v>100369</v>
      </c>
      <c r="B3836" s="142" t="s">
        <v>28129</v>
      </c>
      <c r="C3836" s="142" t="s">
        <v>2</v>
      </c>
      <c r="D3836" s="301">
        <v>1970.72</v>
      </c>
      <c r="E3836" s="249"/>
    </row>
    <row r="3837" spans="1:5" s="250" customFormat="1" ht="13.5">
      <c r="A3837" s="142">
        <v>100360</v>
      </c>
      <c r="B3837" s="142" t="s">
        <v>28130</v>
      </c>
      <c r="C3837" s="142" t="s">
        <v>2</v>
      </c>
      <c r="D3837" s="301">
        <v>2248.4299999999998</v>
      </c>
      <c r="E3837" s="249"/>
    </row>
    <row r="3838" spans="1:5" s="250" customFormat="1" ht="13.5">
      <c r="A3838" s="142">
        <v>100370</v>
      </c>
      <c r="B3838" s="142" t="s">
        <v>28131</v>
      </c>
      <c r="C3838" s="142" t="s">
        <v>2</v>
      </c>
      <c r="D3838" s="301">
        <v>2331.0300000000002</v>
      </c>
      <c r="E3838" s="249"/>
    </row>
    <row r="3839" spans="1:5" s="250" customFormat="1" ht="13.5">
      <c r="A3839" s="142">
        <v>100361</v>
      </c>
      <c r="B3839" s="142" t="s">
        <v>28132</v>
      </c>
      <c r="C3839" s="142" t="s">
        <v>2</v>
      </c>
      <c r="D3839" s="301">
        <v>2835.61</v>
      </c>
      <c r="E3839" s="249"/>
    </row>
    <row r="3840" spans="1:5" s="250" customFormat="1" ht="13.5">
      <c r="A3840" s="142">
        <v>100371</v>
      </c>
      <c r="B3840" s="142" t="s">
        <v>28133</v>
      </c>
      <c r="C3840" s="142" t="s">
        <v>2</v>
      </c>
      <c r="D3840" s="301">
        <v>2715.14</v>
      </c>
      <c r="E3840" s="249"/>
    </row>
    <row r="3841" spans="1:5" s="250" customFormat="1" ht="13.5">
      <c r="A3841" s="142">
        <v>100362</v>
      </c>
      <c r="B3841" s="142" t="s">
        <v>28134</v>
      </c>
      <c r="C3841" s="142" t="s">
        <v>2</v>
      </c>
      <c r="D3841" s="301">
        <v>3532.7</v>
      </c>
      <c r="E3841" s="249"/>
    </row>
    <row r="3842" spans="1:5" s="250" customFormat="1" ht="13.5">
      <c r="A3842" s="142">
        <v>100372</v>
      </c>
      <c r="B3842" s="142" t="s">
        <v>28135</v>
      </c>
      <c r="C3842" s="142" t="s">
        <v>2</v>
      </c>
      <c r="D3842" s="301">
        <v>3330.53</v>
      </c>
      <c r="E3842" s="249"/>
    </row>
    <row r="3843" spans="1:5" s="250" customFormat="1" ht="13.5">
      <c r="A3843" s="142">
        <v>100363</v>
      </c>
      <c r="B3843" s="142" t="s">
        <v>28136</v>
      </c>
      <c r="C3843" s="142" t="s">
        <v>2</v>
      </c>
      <c r="D3843" s="301">
        <v>3646.2</v>
      </c>
      <c r="E3843" s="249"/>
    </row>
    <row r="3844" spans="1:5" s="250" customFormat="1" ht="13.5">
      <c r="A3844" s="142">
        <v>100373</v>
      </c>
      <c r="B3844" s="142" t="s">
        <v>28137</v>
      </c>
      <c r="C3844" s="142" t="s">
        <v>2</v>
      </c>
      <c r="D3844" s="301">
        <v>3438.98</v>
      </c>
      <c r="E3844" s="249"/>
    </row>
    <row r="3845" spans="1:5" s="250" customFormat="1" ht="13.5">
      <c r="A3845" s="142">
        <v>106154</v>
      </c>
      <c r="B3845" s="142" t="s">
        <v>28138</v>
      </c>
      <c r="C3845" s="142" t="s">
        <v>4</v>
      </c>
      <c r="D3845" s="301">
        <v>0</v>
      </c>
      <c r="E3845" s="249"/>
    </row>
    <row r="3846" spans="1:5" s="250" customFormat="1" ht="13.5">
      <c r="A3846" s="142">
        <v>106153</v>
      </c>
      <c r="B3846" s="142" t="s">
        <v>28139</v>
      </c>
      <c r="C3846" s="142" t="s">
        <v>4</v>
      </c>
      <c r="D3846" s="301">
        <v>0</v>
      </c>
      <c r="E3846" s="249"/>
    </row>
    <row r="3847" spans="1:5" s="250" customFormat="1" ht="13.5">
      <c r="A3847" s="142">
        <v>106152</v>
      </c>
      <c r="B3847" s="142" t="s">
        <v>28140</v>
      </c>
      <c r="C3847" s="142" t="s">
        <v>4</v>
      </c>
      <c r="D3847" s="301">
        <v>0</v>
      </c>
      <c r="E3847" s="249"/>
    </row>
    <row r="3848" spans="1:5" s="250" customFormat="1" ht="13.5">
      <c r="A3848" s="142">
        <v>106157</v>
      </c>
      <c r="B3848" s="142" t="s">
        <v>28141</v>
      </c>
      <c r="C3848" s="142" t="s">
        <v>4</v>
      </c>
      <c r="D3848" s="301">
        <v>0</v>
      </c>
      <c r="E3848" s="249"/>
    </row>
    <row r="3849" spans="1:5" s="250" customFormat="1" ht="13.5">
      <c r="A3849" s="142">
        <v>106156</v>
      </c>
      <c r="B3849" s="142" t="s">
        <v>28142</v>
      </c>
      <c r="C3849" s="142" t="s">
        <v>4</v>
      </c>
      <c r="D3849" s="301">
        <v>0</v>
      </c>
      <c r="E3849" s="249"/>
    </row>
    <row r="3850" spans="1:5" s="250" customFormat="1" ht="13.5">
      <c r="A3850" s="142">
        <v>106155</v>
      </c>
      <c r="B3850" s="142" t="s">
        <v>28143</v>
      </c>
      <c r="C3850" s="142" t="s">
        <v>4</v>
      </c>
      <c r="D3850" s="301">
        <v>0</v>
      </c>
      <c r="E3850" s="249"/>
    </row>
    <row r="3851" spans="1:5" s="250" customFormat="1" ht="13.5">
      <c r="A3851" s="142">
        <v>106160</v>
      </c>
      <c r="B3851" s="142" t="s">
        <v>28144</v>
      </c>
      <c r="C3851" s="142" t="s">
        <v>4</v>
      </c>
      <c r="D3851" s="301">
        <v>0</v>
      </c>
      <c r="E3851" s="249"/>
    </row>
    <row r="3852" spans="1:5" s="250" customFormat="1" ht="13.5">
      <c r="A3852" s="142">
        <v>106159</v>
      </c>
      <c r="B3852" s="142" t="s">
        <v>28145</v>
      </c>
      <c r="C3852" s="142" t="s">
        <v>4</v>
      </c>
      <c r="D3852" s="301">
        <v>0</v>
      </c>
      <c r="E3852" s="249"/>
    </row>
    <row r="3853" spans="1:5" s="250" customFormat="1" ht="13.5">
      <c r="A3853" s="142">
        <v>106158</v>
      </c>
      <c r="B3853" s="142" t="s">
        <v>28146</v>
      </c>
      <c r="C3853" s="142" t="s">
        <v>4</v>
      </c>
      <c r="D3853" s="301">
        <v>0</v>
      </c>
      <c r="E3853" s="249"/>
    </row>
    <row r="3854" spans="1:5" s="250" customFormat="1" ht="13.5">
      <c r="A3854" s="142">
        <v>106163</v>
      </c>
      <c r="B3854" s="142" t="s">
        <v>28147</v>
      </c>
      <c r="C3854" s="142" t="s">
        <v>4</v>
      </c>
      <c r="D3854" s="301">
        <v>0</v>
      </c>
      <c r="E3854" s="249"/>
    </row>
    <row r="3855" spans="1:5" s="250" customFormat="1" ht="13.5">
      <c r="A3855" s="142">
        <v>106162</v>
      </c>
      <c r="B3855" s="142" t="s">
        <v>28148</v>
      </c>
      <c r="C3855" s="142" t="s">
        <v>4</v>
      </c>
      <c r="D3855" s="301">
        <v>0</v>
      </c>
      <c r="E3855" s="249"/>
    </row>
    <row r="3856" spans="1:5" s="250" customFormat="1" ht="13.5">
      <c r="A3856" s="142">
        <v>106161</v>
      </c>
      <c r="B3856" s="142" t="s">
        <v>28149</v>
      </c>
      <c r="C3856" s="142" t="s">
        <v>4</v>
      </c>
      <c r="D3856" s="301">
        <v>0</v>
      </c>
      <c r="E3856" s="249"/>
    </row>
    <row r="3857" spans="1:5" s="250" customFormat="1" ht="13.5">
      <c r="A3857" s="142">
        <v>100381</v>
      </c>
      <c r="B3857" s="142" t="s">
        <v>28150</v>
      </c>
      <c r="C3857" s="142" t="s">
        <v>4</v>
      </c>
      <c r="D3857" s="301">
        <v>79.650000000000006</v>
      </c>
      <c r="E3857" s="249"/>
    </row>
    <row r="3858" spans="1:5" s="250" customFormat="1" ht="13.5">
      <c r="A3858" s="142">
        <v>100380</v>
      </c>
      <c r="B3858" s="142" t="s">
        <v>28151</v>
      </c>
      <c r="C3858" s="142" t="s">
        <v>4</v>
      </c>
      <c r="D3858" s="301">
        <v>69.19</v>
      </c>
      <c r="E3858" s="249"/>
    </row>
    <row r="3859" spans="1:5" s="250" customFormat="1" ht="13.5">
      <c r="A3859" s="142">
        <v>100379</v>
      </c>
      <c r="B3859" s="142" t="s">
        <v>28152</v>
      </c>
      <c r="C3859" s="142" t="s">
        <v>4</v>
      </c>
      <c r="D3859" s="301">
        <v>51.65</v>
      </c>
      <c r="E3859" s="249"/>
    </row>
    <row r="3860" spans="1:5" s="250" customFormat="1" ht="13.5">
      <c r="A3860" s="142">
        <v>100384</v>
      </c>
      <c r="B3860" s="142" t="s">
        <v>28153</v>
      </c>
      <c r="C3860" s="142" t="s">
        <v>4</v>
      </c>
      <c r="D3860" s="301">
        <v>36.26</v>
      </c>
      <c r="E3860" s="249"/>
    </row>
    <row r="3861" spans="1:5" s="250" customFormat="1" ht="13.5">
      <c r="A3861" s="142">
        <v>100383</v>
      </c>
      <c r="B3861" s="142" t="s">
        <v>28154</v>
      </c>
      <c r="C3861" s="142" t="s">
        <v>4</v>
      </c>
      <c r="D3861" s="301">
        <v>33.39</v>
      </c>
      <c r="E3861" s="249"/>
    </row>
    <row r="3862" spans="1:5" s="250" customFormat="1" ht="13.5">
      <c r="A3862" s="142">
        <v>100382</v>
      </c>
      <c r="B3862" s="142" t="s">
        <v>28155</v>
      </c>
      <c r="C3862" s="142" t="s">
        <v>4</v>
      </c>
      <c r="D3862" s="301">
        <v>31.01</v>
      </c>
      <c r="E3862" s="249"/>
    </row>
    <row r="3863" spans="1:5" s="250" customFormat="1" ht="13.5">
      <c r="A3863" s="142">
        <v>100387</v>
      </c>
      <c r="B3863" s="142" t="s">
        <v>28156</v>
      </c>
      <c r="C3863" s="142" t="s">
        <v>4</v>
      </c>
      <c r="D3863" s="301">
        <v>73.97</v>
      </c>
      <c r="E3863" s="249"/>
    </row>
    <row r="3864" spans="1:5" s="250" customFormat="1" ht="13.5">
      <c r="A3864" s="142">
        <v>100386</v>
      </c>
      <c r="B3864" s="142" t="s">
        <v>28157</v>
      </c>
      <c r="C3864" s="142" t="s">
        <v>4</v>
      </c>
      <c r="D3864" s="301">
        <v>59.2</v>
      </c>
      <c r="E3864" s="249"/>
    </row>
    <row r="3865" spans="1:5" s="250" customFormat="1" ht="13.5">
      <c r="A3865" s="142">
        <v>100385</v>
      </c>
      <c r="B3865" s="142" t="s">
        <v>28158</v>
      </c>
      <c r="C3865" s="142" t="s">
        <v>4</v>
      </c>
      <c r="D3865" s="301">
        <v>45.71</v>
      </c>
      <c r="E3865" s="249"/>
    </row>
    <row r="3866" spans="1:5" s="250" customFormat="1" ht="13.5">
      <c r="A3866" s="142">
        <v>100377</v>
      </c>
      <c r="B3866" s="142" t="s">
        <v>28159</v>
      </c>
      <c r="C3866" s="142" t="s">
        <v>3</v>
      </c>
      <c r="D3866" s="301">
        <v>14.58</v>
      </c>
      <c r="E3866" s="249"/>
    </row>
    <row r="3867" spans="1:5" s="250" customFormat="1" ht="13.5">
      <c r="A3867" s="142">
        <v>100378</v>
      </c>
      <c r="B3867" s="142" t="s">
        <v>28160</v>
      </c>
      <c r="C3867" s="142" t="s">
        <v>3</v>
      </c>
      <c r="D3867" s="301">
        <v>13.1</v>
      </c>
      <c r="E3867" s="249"/>
    </row>
    <row r="3868" spans="1:5" s="250" customFormat="1" ht="13.5">
      <c r="A3868" s="142">
        <v>92596</v>
      </c>
      <c r="B3868" s="142" t="s">
        <v>28161</v>
      </c>
      <c r="C3868" s="142" t="s">
        <v>2</v>
      </c>
      <c r="D3868" s="301">
        <v>2264.85</v>
      </c>
      <c r="E3868" s="249"/>
    </row>
    <row r="3869" spans="1:5" s="250" customFormat="1" ht="13.5">
      <c r="A3869" s="142">
        <v>92616</v>
      </c>
      <c r="B3869" s="142" t="s">
        <v>28162</v>
      </c>
      <c r="C3869" s="142" t="s">
        <v>2</v>
      </c>
      <c r="D3869" s="301">
        <v>2100.58</v>
      </c>
      <c r="E3869" s="249"/>
    </row>
    <row r="3870" spans="1:5" s="250" customFormat="1" ht="13.5">
      <c r="A3870" s="142">
        <v>92598</v>
      </c>
      <c r="B3870" s="142" t="s">
        <v>28163</v>
      </c>
      <c r="C3870" s="142" t="s">
        <v>2</v>
      </c>
      <c r="D3870" s="301">
        <v>2406.92</v>
      </c>
      <c r="E3870" s="249"/>
    </row>
    <row r="3871" spans="1:5" s="250" customFormat="1" ht="13.5">
      <c r="A3871" s="142">
        <v>92618</v>
      </c>
      <c r="B3871" s="142" t="s">
        <v>28164</v>
      </c>
      <c r="C3871" s="142" t="s">
        <v>2</v>
      </c>
      <c r="D3871" s="301">
        <v>2280.02</v>
      </c>
      <c r="E3871" s="249"/>
    </row>
    <row r="3872" spans="1:5" s="250" customFormat="1" ht="13.5">
      <c r="A3872" s="142">
        <v>92600</v>
      </c>
      <c r="B3872" s="142" t="s">
        <v>28165</v>
      </c>
      <c r="C3872" s="142" t="s">
        <v>2</v>
      </c>
      <c r="D3872" s="301">
        <v>2551.5500000000002</v>
      </c>
      <c r="E3872" s="249"/>
    </row>
    <row r="3873" spans="1:5" s="250" customFormat="1" ht="13.5">
      <c r="A3873" s="142">
        <v>92620</v>
      </c>
      <c r="B3873" s="142" t="s">
        <v>28166</v>
      </c>
      <c r="C3873" s="142" t="s">
        <v>2</v>
      </c>
      <c r="D3873" s="301">
        <v>2360.1799999999998</v>
      </c>
      <c r="E3873" s="249"/>
    </row>
    <row r="3874" spans="1:5" s="250" customFormat="1" ht="13.5">
      <c r="A3874" s="142">
        <v>92582</v>
      </c>
      <c r="B3874" s="142" t="s">
        <v>28167</v>
      </c>
      <c r="C3874" s="142" t="s">
        <v>2</v>
      </c>
      <c r="D3874" s="301">
        <v>716.87</v>
      </c>
      <c r="E3874" s="249"/>
    </row>
    <row r="3875" spans="1:5" s="250" customFormat="1" ht="13.5">
      <c r="A3875" s="142">
        <v>92602</v>
      </c>
      <c r="B3875" s="142" t="s">
        <v>28168</v>
      </c>
      <c r="C3875" s="142" t="s">
        <v>2</v>
      </c>
      <c r="D3875" s="301">
        <v>695.28</v>
      </c>
      <c r="E3875" s="249"/>
    </row>
    <row r="3876" spans="1:5" s="250" customFormat="1" ht="13.5">
      <c r="A3876" s="142">
        <v>92584</v>
      </c>
      <c r="B3876" s="142" t="s">
        <v>28169</v>
      </c>
      <c r="C3876" s="142" t="s">
        <v>2</v>
      </c>
      <c r="D3876" s="301">
        <v>840.1</v>
      </c>
      <c r="E3876" s="249"/>
    </row>
    <row r="3877" spans="1:5" s="250" customFormat="1" ht="13.5">
      <c r="A3877" s="142">
        <v>92604</v>
      </c>
      <c r="B3877" s="142" t="s">
        <v>28170</v>
      </c>
      <c r="C3877" s="142" t="s">
        <v>2</v>
      </c>
      <c r="D3877" s="301">
        <v>809.89</v>
      </c>
      <c r="E3877" s="249"/>
    </row>
    <row r="3878" spans="1:5" s="250" customFormat="1" ht="13.5">
      <c r="A3878" s="142">
        <v>92586</v>
      </c>
      <c r="B3878" s="142" t="s">
        <v>28171</v>
      </c>
      <c r="C3878" s="142" t="s">
        <v>2</v>
      </c>
      <c r="D3878" s="301">
        <v>959.82</v>
      </c>
      <c r="E3878" s="249"/>
    </row>
    <row r="3879" spans="1:5" s="250" customFormat="1" ht="13.5">
      <c r="A3879" s="142">
        <v>92606</v>
      </c>
      <c r="B3879" s="142" t="s">
        <v>28172</v>
      </c>
      <c r="C3879" s="142" t="s">
        <v>2</v>
      </c>
      <c r="D3879" s="301">
        <v>925.12</v>
      </c>
      <c r="E3879" s="249"/>
    </row>
    <row r="3880" spans="1:5" s="250" customFormat="1" ht="13.5">
      <c r="A3880" s="142">
        <v>92588</v>
      </c>
      <c r="B3880" s="142" t="s">
        <v>28173</v>
      </c>
      <c r="C3880" s="142" t="s">
        <v>2</v>
      </c>
      <c r="D3880" s="301">
        <v>1299.97</v>
      </c>
      <c r="E3880" s="249"/>
    </row>
    <row r="3881" spans="1:5" s="250" customFormat="1" ht="13.5">
      <c r="A3881" s="142">
        <v>92608</v>
      </c>
      <c r="B3881" s="142" t="s">
        <v>28174</v>
      </c>
      <c r="C3881" s="142" t="s">
        <v>2</v>
      </c>
      <c r="D3881" s="301">
        <v>1235.8599999999999</v>
      </c>
      <c r="E3881" s="249"/>
    </row>
    <row r="3882" spans="1:5" s="250" customFormat="1" ht="13.5">
      <c r="A3882" s="142">
        <v>92590</v>
      </c>
      <c r="B3882" s="142" t="s">
        <v>28175</v>
      </c>
      <c r="C3882" s="142" t="s">
        <v>2</v>
      </c>
      <c r="D3882" s="301">
        <v>1431.51</v>
      </c>
      <c r="E3882" s="249"/>
    </row>
    <row r="3883" spans="1:5" s="250" customFormat="1" ht="13.5">
      <c r="A3883" s="142">
        <v>92610</v>
      </c>
      <c r="B3883" s="142" t="s">
        <v>28176</v>
      </c>
      <c r="C3883" s="142" t="s">
        <v>2</v>
      </c>
      <c r="D3883" s="301">
        <v>1358.78</v>
      </c>
      <c r="E3883" s="249"/>
    </row>
    <row r="3884" spans="1:5" s="250" customFormat="1" ht="13.5">
      <c r="A3884" s="142">
        <v>92592</v>
      </c>
      <c r="B3884" s="142" t="s">
        <v>28177</v>
      </c>
      <c r="C3884" s="142" t="s">
        <v>2</v>
      </c>
      <c r="D3884" s="301">
        <v>1666.98</v>
      </c>
      <c r="E3884" s="249"/>
    </row>
    <row r="3885" spans="1:5" s="250" customFormat="1" ht="13.5">
      <c r="A3885" s="142">
        <v>92612</v>
      </c>
      <c r="B3885" s="142" t="s">
        <v>28178</v>
      </c>
      <c r="C3885" s="142" t="s">
        <v>2</v>
      </c>
      <c r="D3885" s="301">
        <v>1619.67</v>
      </c>
      <c r="E3885" s="249"/>
    </row>
    <row r="3886" spans="1:5" s="250" customFormat="1" ht="13.5">
      <c r="A3886" s="142">
        <v>92594</v>
      </c>
      <c r="B3886" s="142" t="s">
        <v>28179</v>
      </c>
      <c r="C3886" s="142" t="s">
        <v>2</v>
      </c>
      <c r="D3886" s="301">
        <v>1934.24</v>
      </c>
      <c r="E3886" s="249"/>
    </row>
    <row r="3887" spans="1:5" s="250" customFormat="1" ht="13.5">
      <c r="A3887" s="142">
        <v>92614</v>
      </c>
      <c r="B3887" s="142" t="s">
        <v>28180</v>
      </c>
      <c r="C3887" s="142" t="s">
        <v>2</v>
      </c>
      <c r="D3887" s="301">
        <v>1799.49</v>
      </c>
      <c r="E3887" s="249"/>
    </row>
    <row r="3888" spans="1:5" s="250" customFormat="1" ht="13.5">
      <c r="A3888" s="142">
        <v>92552</v>
      </c>
      <c r="B3888" s="142" t="s">
        <v>28181</v>
      </c>
      <c r="C3888" s="142" t="s">
        <v>2</v>
      </c>
      <c r="D3888" s="301">
        <v>3364.35</v>
      </c>
      <c r="E3888" s="249"/>
    </row>
    <row r="3889" spans="1:5" s="250" customFormat="1" ht="13.5">
      <c r="A3889" s="142">
        <v>92562</v>
      </c>
      <c r="B3889" s="142" t="s">
        <v>28182</v>
      </c>
      <c r="C3889" s="142" t="s">
        <v>2</v>
      </c>
      <c r="D3889" s="301">
        <v>3281.27</v>
      </c>
      <c r="E3889" s="249"/>
    </row>
    <row r="3890" spans="1:5" s="250" customFormat="1" ht="13.5">
      <c r="A3890" s="142">
        <v>92553</v>
      </c>
      <c r="B3890" s="142" t="s">
        <v>28183</v>
      </c>
      <c r="C3890" s="142" t="s">
        <v>2</v>
      </c>
      <c r="D3890" s="301">
        <v>3917.24</v>
      </c>
      <c r="E3890" s="249"/>
    </row>
    <row r="3891" spans="1:5" s="250" customFormat="1" ht="13.5">
      <c r="A3891" s="142">
        <v>92563</v>
      </c>
      <c r="B3891" s="142" t="s">
        <v>28184</v>
      </c>
      <c r="C3891" s="142" t="s">
        <v>2</v>
      </c>
      <c r="D3891" s="301">
        <v>3832.45</v>
      </c>
      <c r="E3891" s="249"/>
    </row>
    <row r="3892" spans="1:5" s="250" customFormat="1" ht="13.5">
      <c r="A3892" s="142">
        <v>92554</v>
      </c>
      <c r="B3892" s="142" t="s">
        <v>28185</v>
      </c>
      <c r="C3892" s="142" t="s">
        <v>2</v>
      </c>
      <c r="D3892" s="301">
        <v>4046.35</v>
      </c>
      <c r="E3892" s="249"/>
    </row>
    <row r="3893" spans="1:5" s="250" customFormat="1" ht="13.5">
      <c r="A3893" s="142">
        <v>92564</v>
      </c>
      <c r="B3893" s="142" t="s">
        <v>28186</v>
      </c>
      <c r="C3893" s="142" t="s">
        <v>2</v>
      </c>
      <c r="D3893" s="301">
        <v>3942.49</v>
      </c>
      <c r="E3893" s="249"/>
    </row>
    <row r="3894" spans="1:5" s="250" customFormat="1" ht="13.5">
      <c r="A3894" s="142">
        <v>92545</v>
      </c>
      <c r="B3894" s="142" t="s">
        <v>28187</v>
      </c>
      <c r="C3894" s="142" t="s">
        <v>2</v>
      </c>
      <c r="D3894" s="301">
        <v>1309.9100000000001</v>
      </c>
      <c r="E3894" s="249"/>
    </row>
    <row r="3895" spans="1:5" s="250" customFormat="1" ht="13.5">
      <c r="A3895" s="142">
        <v>92555</v>
      </c>
      <c r="B3895" s="142" t="s">
        <v>28188</v>
      </c>
      <c r="C3895" s="142" t="s">
        <v>2</v>
      </c>
      <c r="D3895" s="301">
        <v>1306.73</v>
      </c>
      <c r="E3895" s="249"/>
    </row>
    <row r="3896" spans="1:5" s="250" customFormat="1" ht="13.5">
      <c r="A3896" s="142">
        <v>92546</v>
      </c>
      <c r="B3896" s="142" t="s">
        <v>28189</v>
      </c>
      <c r="C3896" s="142" t="s">
        <v>2</v>
      </c>
      <c r="D3896" s="301">
        <v>1656.8</v>
      </c>
      <c r="E3896" s="249"/>
    </row>
    <row r="3897" spans="1:5" s="250" customFormat="1" ht="13.5">
      <c r="A3897" s="142">
        <v>92556</v>
      </c>
      <c r="B3897" s="142" t="s">
        <v>28190</v>
      </c>
      <c r="C3897" s="142" t="s">
        <v>2</v>
      </c>
      <c r="D3897" s="301">
        <v>1622.46</v>
      </c>
      <c r="E3897" s="249"/>
    </row>
    <row r="3898" spans="1:5" s="250" customFormat="1" ht="13.5">
      <c r="A3898" s="142">
        <v>92547</v>
      </c>
      <c r="B3898" s="142" t="s">
        <v>28191</v>
      </c>
      <c r="C3898" s="142" t="s">
        <v>2</v>
      </c>
      <c r="D3898" s="301">
        <v>1744.28</v>
      </c>
      <c r="E3898" s="249"/>
    </row>
    <row r="3899" spans="1:5" s="250" customFormat="1" ht="13.5">
      <c r="A3899" s="142">
        <v>92557</v>
      </c>
      <c r="B3899" s="142" t="s">
        <v>28192</v>
      </c>
      <c r="C3899" s="142" t="s">
        <v>2</v>
      </c>
      <c r="D3899" s="301">
        <v>1708.89</v>
      </c>
      <c r="E3899" s="249"/>
    </row>
    <row r="3900" spans="1:5" s="250" customFormat="1" ht="13.5">
      <c r="A3900" s="142">
        <v>92548</v>
      </c>
      <c r="B3900" s="142" t="s">
        <v>28193</v>
      </c>
      <c r="C3900" s="142" t="s">
        <v>2</v>
      </c>
      <c r="D3900" s="301">
        <v>1955.25</v>
      </c>
      <c r="E3900" s="249"/>
    </row>
    <row r="3901" spans="1:5" s="250" customFormat="1" ht="13.5">
      <c r="A3901" s="142">
        <v>92558</v>
      </c>
      <c r="B3901" s="142" t="s">
        <v>28194</v>
      </c>
      <c r="C3901" s="142" t="s">
        <v>2</v>
      </c>
      <c r="D3901" s="301">
        <v>1931.71</v>
      </c>
      <c r="E3901" s="249"/>
    </row>
    <row r="3902" spans="1:5" s="250" customFormat="1" ht="13.5">
      <c r="A3902" s="142">
        <v>92549</v>
      </c>
      <c r="B3902" s="142" t="s">
        <v>28195</v>
      </c>
      <c r="C3902" s="142" t="s">
        <v>2</v>
      </c>
      <c r="D3902" s="301">
        <v>2496.96</v>
      </c>
      <c r="E3902" s="249"/>
    </row>
    <row r="3903" spans="1:5" s="250" customFormat="1" ht="13.5">
      <c r="A3903" s="142">
        <v>92559</v>
      </c>
      <c r="B3903" s="142" t="s">
        <v>28196</v>
      </c>
      <c r="C3903" s="142" t="s">
        <v>2</v>
      </c>
      <c r="D3903" s="301">
        <v>2457.56</v>
      </c>
      <c r="E3903" s="249"/>
    </row>
    <row r="3904" spans="1:5" s="250" customFormat="1" ht="13.5">
      <c r="A3904" s="142">
        <v>92550</v>
      </c>
      <c r="B3904" s="142" t="s">
        <v>28197</v>
      </c>
      <c r="C3904" s="142" t="s">
        <v>2</v>
      </c>
      <c r="D3904" s="301">
        <v>2956.13</v>
      </c>
      <c r="E3904" s="249"/>
    </row>
    <row r="3905" spans="1:5" s="250" customFormat="1" ht="13.5">
      <c r="A3905" s="142">
        <v>92560</v>
      </c>
      <c r="B3905" s="142" t="s">
        <v>28198</v>
      </c>
      <c r="C3905" s="142" t="s">
        <v>2</v>
      </c>
      <c r="D3905" s="301">
        <v>2904.1</v>
      </c>
      <c r="E3905" s="249"/>
    </row>
    <row r="3906" spans="1:5" s="250" customFormat="1" ht="13.5">
      <c r="A3906" s="142">
        <v>92551</v>
      </c>
      <c r="B3906" s="142" t="s">
        <v>28199</v>
      </c>
      <c r="C3906" s="142" t="s">
        <v>2</v>
      </c>
      <c r="D3906" s="301">
        <v>3068.71</v>
      </c>
      <c r="E3906" s="249"/>
    </row>
    <row r="3907" spans="1:5" s="250" customFormat="1" ht="13.5">
      <c r="A3907" s="142">
        <v>92561</v>
      </c>
      <c r="B3907" s="142" t="s">
        <v>28200</v>
      </c>
      <c r="C3907" s="142" t="s">
        <v>2</v>
      </c>
      <c r="D3907" s="301">
        <v>3016.8</v>
      </c>
      <c r="E3907" s="249"/>
    </row>
    <row r="3908" spans="1:5" s="250" customFormat="1" ht="13.5">
      <c r="A3908" s="142">
        <v>92262</v>
      </c>
      <c r="B3908" s="142" t="s">
        <v>28201</v>
      </c>
      <c r="C3908" s="142" t="s">
        <v>2</v>
      </c>
      <c r="D3908" s="301">
        <v>937.16</v>
      </c>
      <c r="E3908" s="249"/>
    </row>
    <row r="3909" spans="1:5" s="250" customFormat="1" ht="13.5">
      <c r="A3909" s="142">
        <v>106149</v>
      </c>
      <c r="B3909" s="142" t="s">
        <v>28202</v>
      </c>
      <c r="C3909" s="142" t="s">
        <v>2</v>
      </c>
      <c r="D3909" s="301">
        <v>1098.21</v>
      </c>
      <c r="E3909" s="249"/>
    </row>
    <row r="3910" spans="1:5" s="250" customFormat="1" ht="13.5">
      <c r="A3910" s="142">
        <v>106150</v>
      </c>
      <c r="B3910" s="142" t="s">
        <v>28203</v>
      </c>
      <c r="C3910" s="142" t="s">
        <v>2</v>
      </c>
      <c r="D3910" s="301">
        <v>1285.03</v>
      </c>
      <c r="E3910" s="249"/>
    </row>
    <row r="3911" spans="1:5" s="250" customFormat="1" ht="13.5">
      <c r="A3911" s="142">
        <v>106151</v>
      </c>
      <c r="B3911" s="142" t="s">
        <v>28204</v>
      </c>
      <c r="C3911" s="142" t="s">
        <v>2</v>
      </c>
      <c r="D3911" s="301">
        <v>1497.61</v>
      </c>
      <c r="E3911" s="249"/>
    </row>
    <row r="3912" spans="1:5" s="250" customFormat="1" ht="13.5">
      <c r="A3912" s="142">
        <v>92259</v>
      </c>
      <c r="B3912" s="142" t="s">
        <v>28205</v>
      </c>
      <c r="C3912" s="142" t="s">
        <v>2</v>
      </c>
      <c r="D3912" s="301">
        <v>561.91999999999996</v>
      </c>
      <c r="E3912" s="249"/>
    </row>
    <row r="3913" spans="1:5" s="250" customFormat="1" ht="13.5">
      <c r="A3913" s="142">
        <v>92260</v>
      </c>
      <c r="B3913" s="142" t="s">
        <v>28206</v>
      </c>
      <c r="C3913" s="142" t="s">
        <v>2</v>
      </c>
      <c r="D3913" s="301">
        <v>668.21</v>
      </c>
      <c r="E3913" s="249"/>
    </row>
    <row r="3914" spans="1:5" s="250" customFormat="1" ht="13.5">
      <c r="A3914" s="142">
        <v>92261</v>
      </c>
      <c r="B3914" s="142" t="s">
        <v>28207</v>
      </c>
      <c r="C3914" s="142" t="s">
        <v>2</v>
      </c>
      <c r="D3914" s="301">
        <v>771.29</v>
      </c>
      <c r="E3914" s="249"/>
    </row>
    <row r="3915" spans="1:5" s="250" customFormat="1" ht="13.5">
      <c r="A3915" s="142">
        <v>92258</v>
      </c>
      <c r="B3915" s="142" t="s">
        <v>28208</v>
      </c>
      <c r="C3915" s="142" t="s">
        <v>2</v>
      </c>
      <c r="D3915" s="301">
        <v>623.63</v>
      </c>
      <c r="E3915" s="249"/>
    </row>
    <row r="3916" spans="1:5" s="250" customFormat="1" ht="13.5">
      <c r="A3916" s="142">
        <v>92255</v>
      </c>
      <c r="B3916" s="142" t="s">
        <v>28209</v>
      </c>
      <c r="C3916" s="142" t="s">
        <v>2</v>
      </c>
      <c r="D3916" s="301">
        <v>250.98</v>
      </c>
      <c r="E3916" s="249"/>
    </row>
    <row r="3917" spans="1:5" s="250" customFormat="1" ht="13.5">
      <c r="A3917" s="142">
        <v>92256</v>
      </c>
      <c r="B3917" s="142" t="s">
        <v>28210</v>
      </c>
      <c r="C3917" s="142" t="s">
        <v>2</v>
      </c>
      <c r="D3917" s="301">
        <v>356.54</v>
      </c>
      <c r="E3917" s="249"/>
    </row>
    <row r="3918" spans="1:5" s="250" customFormat="1" ht="13.5">
      <c r="A3918" s="142">
        <v>92257</v>
      </c>
      <c r="B3918" s="142" t="s">
        <v>28211</v>
      </c>
      <c r="C3918" s="142" t="s">
        <v>2</v>
      </c>
      <c r="D3918" s="301">
        <v>458.9</v>
      </c>
      <c r="E3918" s="249"/>
    </row>
    <row r="3919" spans="1:5" s="250" customFormat="1" ht="13.5">
      <c r="A3919" s="142">
        <v>100393</v>
      </c>
      <c r="B3919" s="142" t="s">
        <v>28212</v>
      </c>
      <c r="C3919" s="142" t="s">
        <v>4</v>
      </c>
      <c r="D3919" s="301">
        <v>26.36</v>
      </c>
      <c r="E3919" s="249"/>
    </row>
    <row r="3920" spans="1:5" s="250" customFormat="1" ht="13.5">
      <c r="A3920" s="142">
        <v>100389</v>
      </c>
      <c r="B3920" s="142" t="s">
        <v>28213</v>
      </c>
      <c r="C3920" s="142" t="s">
        <v>4</v>
      </c>
      <c r="D3920" s="301">
        <v>21.96</v>
      </c>
      <c r="E3920" s="249"/>
    </row>
    <row r="3921" spans="1:5" s="250" customFormat="1" ht="13.5">
      <c r="A3921" s="142">
        <v>100395</v>
      </c>
      <c r="B3921" s="142" t="s">
        <v>28214</v>
      </c>
      <c r="C3921" s="142" t="s">
        <v>4</v>
      </c>
      <c r="D3921" s="301">
        <v>29.11</v>
      </c>
      <c r="E3921" s="249"/>
    </row>
    <row r="3922" spans="1:5" s="250" customFormat="1" ht="13.5">
      <c r="A3922" s="142">
        <v>100391</v>
      </c>
      <c r="B3922" s="142" t="s">
        <v>28215</v>
      </c>
      <c r="C3922" s="142" t="s">
        <v>4</v>
      </c>
      <c r="D3922" s="301">
        <v>24.32</v>
      </c>
      <c r="E3922" s="249"/>
    </row>
    <row r="3923" spans="1:5" s="250" customFormat="1" ht="13.5">
      <c r="A3923" s="142">
        <v>100392</v>
      </c>
      <c r="B3923" s="142" t="s">
        <v>28216</v>
      </c>
      <c r="C3923" s="142" t="s">
        <v>4</v>
      </c>
      <c r="D3923" s="301">
        <v>21.13</v>
      </c>
      <c r="E3923" s="249"/>
    </row>
    <row r="3924" spans="1:5" s="250" customFormat="1" ht="13.5">
      <c r="A3924" s="142">
        <v>100388</v>
      </c>
      <c r="B3924" s="142" t="s">
        <v>28217</v>
      </c>
      <c r="C3924" s="142" t="s">
        <v>4</v>
      </c>
      <c r="D3924" s="301">
        <v>26.86</v>
      </c>
      <c r="E3924" s="249"/>
    </row>
    <row r="3925" spans="1:5" s="250" customFormat="1" ht="13.5">
      <c r="A3925" s="142">
        <v>100394</v>
      </c>
      <c r="B3925" s="142" t="s">
        <v>28218</v>
      </c>
      <c r="C3925" s="142" t="s">
        <v>4</v>
      </c>
      <c r="D3925" s="301">
        <v>25.07</v>
      </c>
      <c r="E3925" s="249"/>
    </row>
    <row r="3926" spans="1:5" s="250" customFormat="1" ht="13.5">
      <c r="A3926" s="142">
        <v>100390</v>
      </c>
      <c r="B3926" s="142" t="s">
        <v>28219</v>
      </c>
      <c r="C3926" s="142" t="s">
        <v>4</v>
      </c>
      <c r="D3926" s="301">
        <v>31.89</v>
      </c>
      <c r="E3926" s="249"/>
    </row>
    <row r="3927" spans="1:5" s="250" customFormat="1" ht="13.5">
      <c r="A3927" s="142">
        <v>92575</v>
      </c>
      <c r="B3927" s="142" t="s">
        <v>28220</v>
      </c>
      <c r="C3927" s="142" t="s">
        <v>4</v>
      </c>
      <c r="D3927" s="301">
        <v>66.73</v>
      </c>
      <c r="E3927" s="249"/>
    </row>
    <row r="3928" spans="1:5" s="250" customFormat="1" ht="13.5">
      <c r="A3928" s="142">
        <v>92569</v>
      </c>
      <c r="B3928" s="142" t="s">
        <v>28221</v>
      </c>
      <c r="C3928" s="142" t="s">
        <v>4</v>
      </c>
      <c r="D3928" s="301">
        <v>72.59</v>
      </c>
      <c r="E3928" s="249"/>
    </row>
    <row r="3929" spans="1:5" s="250" customFormat="1" ht="13.5">
      <c r="A3929" s="142">
        <v>92578</v>
      </c>
      <c r="B3929" s="142" t="s">
        <v>28222</v>
      </c>
      <c r="C3929" s="142" t="s">
        <v>4</v>
      </c>
      <c r="D3929" s="301">
        <v>70.47</v>
      </c>
      <c r="E3929" s="249"/>
    </row>
    <row r="3930" spans="1:5" s="250" customFormat="1" ht="13.5">
      <c r="A3930" s="142">
        <v>92572</v>
      </c>
      <c r="B3930" s="142" t="s">
        <v>28223</v>
      </c>
      <c r="C3930" s="142" t="s">
        <v>4</v>
      </c>
      <c r="D3930" s="301">
        <v>76.42</v>
      </c>
      <c r="E3930" s="249"/>
    </row>
    <row r="3931" spans="1:5" s="250" customFormat="1" ht="13.5">
      <c r="A3931" s="142">
        <v>92576</v>
      </c>
      <c r="B3931" s="142" t="s">
        <v>28224</v>
      </c>
      <c r="C3931" s="142" t="s">
        <v>4</v>
      </c>
      <c r="D3931" s="301">
        <v>35.86</v>
      </c>
      <c r="E3931" s="249"/>
    </row>
    <row r="3932" spans="1:5" s="250" customFormat="1" ht="13.5">
      <c r="A3932" s="142">
        <v>92570</v>
      </c>
      <c r="B3932" s="142" t="s">
        <v>28225</v>
      </c>
      <c r="C3932" s="142" t="s">
        <v>4</v>
      </c>
      <c r="D3932" s="301">
        <v>45.4</v>
      </c>
      <c r="E3932" s="249"/>
    </row>
    <row r="3933" spans="1:5" s="250" customFormat="1" ht="13.5">
      <c r="A3933" s="142">
        <v>92579</v>
      </c>
      <c r="B3933" s="142" t="s">
        <v>28226</v>
      </c>
      <c r="C3933" s="142" t="s">
        <v>4</v>
      </c>
      <c r="D3933" s="301">
        <v>38.119999999999997</v>
      </c>
      <c r="E3933" s="249"/>
    </row>
    <row r="3934" spans="1:5" s="250" customFormat="1" ht="13.5">
      <c r="A3934" s="142">
        <v>92573</v>
      </c>
      <c r="B3934" s="142" t="s">
        <v>28227</v>
      </c>
      <c r="C3934" s="142" t="s">
        <v>4</v>
      </c>
      <c r="D3934" s="301">
        <v>48.23</v>
      </c>
      <c r="E3934" s="249"/>
    </row>
    <row r="3935" spans="1:5" s="250" customFormat="1" ht="13.5">
      <c r="A3935" s="142">
        <v>92574</v>
      </c>
      <c r="B3935" s="142" t="s">
        <v>28228</v>
      </c>
      <c r="C3935" s="142" t="s">
        <v>4</v>
      </c>
      <c r="D3935" s="301">
        <v>135.85</v>
      </c>
      <c r="E3935" s="249"/>
    </row>
    <row r="3936" spans="1:5" s="250" customFormat="1" ht="13.5">
      <c r="A3936" s="142">
        <v>92568</v>
      </c>
      <c r="B3936" s="142" t="s">
        <v>28229</v>
      </c>
      <c r="C3936" s="142" t="s">
        <v>4</v>
      </c>
      <c r="D3936" s="301">
        <v>144.03</v>
      </c>
      <c r="E3936" s="249"/>
    </row>
    <row r="3937" spans="1:5" s="250" customFormat="1" ht="13.5">
      <c r="A3937" s="142">
        <v>92577</v>
      </c>
      <c r="B3937" s="142" t="s">
        <v>28230</v>
      </c>
      <c r="C3937" s="142" t="s">
        <v>4</v>
      </c>
      <c r="D3937" s="301">
        <v>153</v>
      </c>
      <c r="E3937" s="249"/>
    </row>
    <row r="3938" spans="1:5" s="250" customFormat="1" ht="13.5">
      <c r="A3938" s="142">
        <v>92571</v>
      </c>
      <c r="B3938" s="142" t="s">
        <v>28231</v>
      </c>
      <c r="C3938" s="142" t="s">
        <v>4</v>
      </c>
      <c r="D3938" s="301">
        <v>149.75</v>
      </c>
      <c r="E3938" s="249"/>
    </row>
    <row r="3939" spans="1:5" s="250" customFormat="1" ht="13.5">
      <c r="A3939" s="142">
        <v>92581</v>
      </c>
      <c r="B3939" s="142" t="s">
        <v>28232</v>
      </c>
      <c r="C3939" s="142" t="s">
        <v>4</v>
      </c>
      <c r="D3939" s="301">
        <v>54.35</v>
      </c>
      <c r="E3939" s="249"/>
    </row>
    <row r="3940" spans="1:5" s="250" customFormat="1" ht="13.5">
      <c r="A3940" s="142">
        <v>104314</v>
      </c>
      <c r="B3940" s="142" t="s">
        <v>28233</v>
      </c>
      <c r="C3940" s="142" t="s">
        <v>3</v>
      </c>
      <c r="D3940" s="301">
        <v>12.2</v>
      </c>
      <c r="E3940" s="249"/>
    </row>
    <row r="3941" spans="1:5" s="250" customFormat="1" ht="13.5">
      <c r="A3941" s="142">
        <v>92580</v>
      </c>
      <c r="B3941" s="142" t="s">
        <v>28234</v>
      </c>
      <c r="C3941" s="142" t="s">
        <v>4</v>
      </c>
      <c r="D3941" s="301">
        <v>52.96</v>
      </c>
      <c r="E3941" s="249"/>
    </row>
    <row r="3942" spans="1:5" s="250" customFormat="1" ht="13.5">
      <c r="A3942" s="142">
        <v>92539</v>
      </c>
      <c r="B3942" s="142" t="s">
        <v>28235</v>
      </c>
      <c r="C3942" s="142" t="s">
        <v>4</v>
      </c>
      <c r="D3942" s="301">
        <v>109.26</v>
      </c>
      <c r="E3942" s="249"/>
    </row>
    <row r="3943" spans="1:5" s="250" customFormat="1" ht="13.5">
      <c r="A3943" s="142">
        <v>92540</v>
      </c>
      <c r="B3943" s="142" t="s">
        <v>28236</v>
      </c>
      <c r="C3943" s="142" t="s">
        <v>4</v>
      </c>
      <c r="D3943" s="301">
        <v>122.81</v>
      </c>
      <c r="E3943" s="249"/>
    </row>
    <row r="3944" spans="1:5" s="250" customFormat="1" ht="13.5">
      <c r="A3944" s="142">
        <v>92544</v>
      </c>
      <c r="B3944" s="142" t="s">
        <v>28237</v>
      </c>
      <c r="C3944" s="142" t="s">
        <v>4</v>
      </c>
      <c r="D3944" s="301">
        <v>26.67</v>
      </c>
      <c r="E3944" s="249"/>
    </row>
    <row r="3945" spans="1:5" s="250" customFormat="1" ht="13.5">
      <c r="A3945" s="142">
        <v>92543</v>
      </c>
      <c r="B3945" s="142" t="s">
        <v>28238</v>
      </c>
      <c r="C3945" s="142" t="s">
        <v>4</v>
      </c>
      <c r="D3945" s="301">
        <v>33.33</v>
      </c>
      <c r="E3945" s="249"/>
    </row>
    <row r="3946" spans="1:5" s="250" customFormat="1" ht="13.5">
      <c r="A3946" s="142">
        <v>97725</v>
      </c>
      <c r="B3946" s="142" t="s">
        <v>28239</v>
      </c>
      <c r="C3946" s="142" t="s">
        <v>7</v>
      </c>
      <c r="D3946" s="301">
        <v>0</v>
      </c>
      <c r="E3946" s="249"/>
    </row>
    <row r="3947" spans="1:5" s="250" customFormat="1" ht="13.5">
      <c r="A3947" s="142">
        <v>97721</v>
      </c>
      <c r="B3947" s="142" t="s">
        <v>28240</v>
      </c>
      <c r="C3947" s="142" t="s">
        <v>7</v>
      </c>
      <c r="D3947" s="301">
        <v>0</v>
      </c>
      <c r="E3947" s="249"/>
    </row>
    <row r="3948" spans="1:5" s="250" customFormat="1" ht="13.5">
      <c r="A3948" s="142">
        <v>97722</v>
      </c>
      <c r="B3948" s="142" t="s">
        <v>28241</v>
      </c>
      <c r="C3948" s="142" t="s">
        <v>7</v>
      </c>
      <c r="D3948" s="301">
        <v>0</v>
      </c>
      <c r="E3948" s="249"/>
    </row>
    <row r="3949" spans="1:5" s="250" customFormat="1" ht="13.5">
      <c r="A3949" s="142">
        <v>97724</v>
      </c>
      <c r="B3949" s="142" t="s">
        <v>28242</v>
      </c>
      <c r="C3949" s="142" t="s">
        <v>7</v>
      </c>
      <c r="D3949" s="301">
        <v>0</v>
      </c>
      <c r="E3949" s="249"/>
    </row>
    <row r="3950" spans="1:5" s="250" customFormat="1" ht="13.5">
      <c r="A3950" s="142">
        <v>97719</v>
      </c>
      <c r="B3950" s="142" t="s">
        <v>28243</v>
      </c>
      <c r="C3950" s="142" t="s">
        <v>7</v>
      </c>
      <c r="D3950" s="301">
        <v>0</v>
      </c>
      <c r="E3950" s="249"/>
    </row>
    <row r="3951" spans="1:5" s="250" customFormat="1" ht="13.5">
      <c r="A3951" s="142">
        <v>97723</v>
      </c>
      <c r="B3951" s="142" t="s">
        <v>28244</v>
      </c>
      <c r="C3951" s="142" t="s">
        <v>7</v>
      </c>
      <c r="D3951" s="301">
        <v>0</v>
      </c>
      <c r="E3951" s="249"/>
    </row>
    <row r="3952" spans="1:5" s="250" customFormat="1" ht="13.5">
      <c r="A3952" s="142">
        <v>104946</v>
      </c>
      <c r="B3952" s="142" t="s">
        <v>28245</v>
      </c>
      <c r="C3952" s="142" t="s">
        <v>7</v>
      </c>
      <c r="D3952" s="301">
        <v>0</v>
      </c>
      <c r="E3952" s="249"/>
    </row>
    <row r="3953" spans="1:5" s="250" customFormat="1" ht="13.5">
      <c r="A3953" s="142">
        <v>104944</v>
      </c>
      <c r="B3953" s="142" t="s">
        <v>28246</v>
      </c>
      <c r="C3953" s="142" t="s">
        <v>7</v>
      </c>
      <c r="D3953" s="301">
        <v>0</v>
      </c>
      <c r="E3953" s="249"/>
    </row>
    <row r="3954" spans="1:5" s="250" customFormat="1" ht="13.5">
      <c r="A3954" s="142">
        <v>104945</v>
      </c>
      <c r="B3954" s="142" t="s">
        <v>28247</v>
      </c>
      <c r="C3954" s="142" t="s">
        <v>7</v>
      </c>
      <c r="D3954" s="301">
        <v>0</v>
      </c>
      <c r="E3954" s="249"/>
    </row>
    <row r="3955" spans="1:5" s="250" customFormat="1" ht="13.5">
      <c r="A3955" s="142">
        <v>97720</v>
      </c>
      <c r="B3955" s="142" t="s">
        <v>28248</v>
      </c>
      <c r="C3955" s="142" t="s">
        <v>7</v>
      </c>
      <c r="D3955" s="301">
        <v>0</v>
      </c>
      <c r="E3955" s="249"/>
    </row>
    <row r="3956" spans="1:5" s="250" customFormat="1" ht="13.5">
      <c r="A3956" s="142">
        <v>97740</v>
      </c>
      <c r="B3956" s="142" t="s">
        <v>24769</v>
      </c>
      <c r="C3956" s="142" t="s">
        <v>7</v>
      </c>
      <c r="D3956" s="301">
        <v>2342.85</v>
      </c>
      <c r="E3956" s="249"/>
    </row>
    <row r="3957" spans="1:5" s="250" customFormat="1" ht="13.5">
      <c r="A3957" s="142">
        <v>97738</v>
      </c>
      <c r="B3957" s="142" t="s">
        <v>26029</v>
      </c>
      <c r="C3957" s="142" t="s">
        <v>7</v>
      </c>
      <c r="D3957" s="301">
        <v>4891.9399999999996</v>
      </c>
      <c r="E3957" s="249"/>
    </row>
    <row r="3958" spans="1:5" s="250" customFormat="1" ht="13.5">
      <c r="A3958" s="142">
        <v>97739</v>
      </c>
      <c r="B3958" s="142" t="s">
        <v>24768</v>
      </c>
      <c r="C3958" s="142" t="s">
        <v>7</v>
      </c>
      <c r="D3958" s="301">
        <v>3468.41</v>
      </c>
      <c r="E3958" s="249"/>
    </row>
    <row r="3959" spans="1:5" s="250" customFormat="1" ht="13.5">
      <c r="A3959" s="142">
        <v>97736</v>
      </c>
      <c r="B3959" s="142" t="s">
        <v>24767</v>
      </c>
      <c r="C3959" s="142" t="s">
        <v>7</v>
      </c>
      <c r="D3959" s="301">
        <v>1674.1</v>
      </c>
      <c r="E3959" s="249"/>
    </row>
    <row r="3960" spans="1:5" s="250" customFormat="1" ht="13.5">
      <c r="A3960" s="142">
        <v>97734</v>
      </c>
      <c r="B3960" s="142" t="s">
        <v>24765</v>
      </c>
      <c r="C3960" s="142" t="s">
        <v>7</v>
      </c>
      <c r="D3960" s="301">
        <v>3650.61</v>
      </c>
      <c r="E3960" s="249"/>
    </row>
    <row r="3961" spans="1:5" s="250" customFormat="1" ht="13.5">
      <c r="A3961" s="142">
        <v>97735</v>
      </c>
      <c r="B3961" s="142" t="s">
        <v>24766</v>
      </c>
      <c r="C3961" s="142" t="s">
        <v>7</v>
      </c>
      <c r="D3961" s="301">
        <v>2939.82</v>
      </c>
      <c r="E3961" s="249"/>
    </row>
    <row r="3962" spans="1:5" s="250" customFormat="1" ht="13.5">
      <c r="A3962" s="142">
        <v>97737</v>
      </c>
      <c r="B3962" s="142" t="s">
        <v>28249</v>
      </c>
      <c r="C3962" s="142" t="s">
        <v>7</v>
      </c>
      <c r="D3962" s="301">
        <v>3843.83</v>
      </c>
      <c r="E3962" s="249"/>
    </row>
    <row r="3963" spans="1:5" s="250" customFormat="1" ht="13.5">
      <c r="A3963" s="142">
        <v>97733</v>
      </c>
      <c r="B3963" s="142" t="s">
        <v>24764</v>
      </c>
      <c r="C3963" s="142" t="s">
        <v>7</v>
      </c>
      <c r="D3963" s="301">
        <v>4175.74</v>
      </c>
      <c r="E3963" s="249"/>
    </row>
    <row r="3964" spans="1:5" s="250" customFormat="1" ht="13.5">
      <c r="A3964" s="142">
        <v>98616</v>
      </c>
      <c r="B3964" s="142" t="s">
        <v>28250</v>
      </c>
      <c r="C3964" s="142" t="s">
        <v>4</v>
      </c>
      <c r="D3964" s="301">
        <v>301.07</v>
      </c>
      <c r="E3964" s="249"/>
    </row>
    <row r="3965" spans="1:5" s="250" customFormat="1" ht="13.5">
      <c r="A3965" s="142">
        <v>98619</v>
      </c>
      <c r="B3965" s="142" t="s">
        <v>28251</v>
      </c>
      <c r="C3965" s="142" t="s">
        <v>4</v>
      </c>
      <c r="D3965" s="301">
        <v>328</v>
      </c>
      <c r="E3965" s="249"/>
    </row>
    <row r="3966" spans="1:5" s="250" customFormat="1" ht="13.5">
      <c r="A3966" s="142">
        <v>98622</v>
      </c>
      <c r="B3966" s="142" t="s">
        <v>28252</v>
      </c>
      <c r="C3966" s="142" t="s">
        <v>4</v>
      </c>
      <c r="D3966" s="301">
        <v>508.67</v>
      </c>
      <c r="E3966" s="249"/>
    </row>
    <row r="3967" spans="1:5" s="250" customFormat="1" ht="13.5">
      <c r="A3967" s="142">
        <v>98625</v>
      </c>
      <c r="B3967" s="142" t="s">
        <v>28253</v>
      </c>
      <c r="C3967" s="142" t="s">
        <v>4</v>
      </c>
      <c r="D3967" s="301">
        <v>533.6</v>
      </c>
      <c r="E3967" s="249"/>
    </row>
    <row r="3968" spans="1:5" s="250" customFormat="1" ht="13.5">
      <c r="A3968" s="142">
        <v>105918</v>
      </c>
      <c r="B3968" s="142" t="s">
        <v>28254</v>
      </c>
      <c r="C3968" s="142" t="s">
        <v>4</v>
      </c>
      <c r="D3968" s="301">
        <v>0</v>
      </c>
      <c r="E3968" s="249"/>
    </row>
    <row r="3969" spans="1:5" s="250" customFormat="1" ht="13.5">
      <c r="A3969" s="142">
        <v>98631</v>
      </c>
      <c r="B3969" s="142" t="s">
        <v>28255</v>
      </c>
      <c r="C3969" s="142" t="s">
        <v>4</v>
      </c>
      <c r="D3969" s="301">
        <v>0</v>
      </c>
      <c r="E3969" s="249"/>
    </row>
    <row r="3970" spans="1:5" s="250" customFormat="1" ht="13.5">
      <c r="A3970" s="142">
        <v>98637</v>
      </c>
      <c r="B3970" s="142" t="s">
        <v>28256</v>
      </c>
      <c r="C3970" s="142" t="s">
        <v>7</v>
      </c>
      <c r="D3970" s="301">
        <v>0</v>
      </c>
      <c r="E3970" s="249"/>
    </row>
    <row r="3971" spans="1:5" s="250" customFormat="1" ht="13.5">
      <c r="A3971" s="142">
        <v>98641</v>
      </c>
      <c r="B3971" s="142" t="s">
        <v>28257</v>
      </c>
      <c r="C3971" s="142" t="s">
        <v>7</v>
      </c>
      <c r="D3971" s="301">
        <v>0</v>
      </c>
      <c r="E3971" s="249"/>
    </row>
    <row r="3972" spans="1:5" s="250" customFormat="1" ht="13.5">
      <c r="A3972" s="142">
        <v>98645</v>
      </c>
      <c r="B3972" s="142" t="s">
        <v>28258</v>
      </c>
      <c r="C3972" s="142" t="s">
        <v>7</v>
      </c>
      <c r="D3972" s="301">
        <v>0</v>
      </c>
      <c r="E3972" s="249"/>
    </row>
    <row r="3973" spans="1:5" s="250" customFormat="1" ht="13.5">
      <c r="A3973" s="142">
        <v>98649</v>
      </c>
      <c r="B3973" s="142" t="s">
        <v>28259</v>
      </c>
      <c r="C3973" s="142" t="s">
        <v>7</v>
      </c>
      <c r="D3973" s="301">
        <v>0</v>
      </c>
      <c r="E3973" s="249"/>
    </row>
    <row r="3974" spans="1:5" s="250" customFormat="1" ht="13.5">
      <c r="A3974" s="142">
        <v>98653</v>
      </c>
      <c r="B3974" s="142" t="s">
        <v>28260</v>
      </c>
      <c r="C3974" s="142" t="s">
        <v>7</v>
      </c>
      <c r="D3974" s="301">
        <v>0</v>
      </c>
      <c r="E3974" s="249"/>
    </row>
    <row r="3975" spans="1:5" s="250" customFormat="1" ht="13.5">
      <c r="A3975" s="142">
        <v>98657</v>
      </c>
      <c r="B3975" s="142" t="s">
        <v>28261</v>
      </c>
      <c r="C3975" s="142" t="s">
        <v>1</v>
      </c>
      <c r="D3975" s="301">
        <v>803.33</v>
      </c>
      <c r="E3975" s="249"/>
    </row>
    <row r="3976" spans="1:5" s="250" customFormat="1" ht="13.5">
      <c r="A3976" s="142">
        <v>100344</v>
      </c>
      <c r="B3976" s="142" t="s">
        <v>28262</v>
      </c>
      <c r="C3976" s="142" t="s">
        <v>3</v>
      </c>
      <c r="D3976" s="301">
        <v>14.25</v>
      </c>
      <c r="E3976" s="249"/>
    </row>
    <row r="3977" spans="1:5" s="250" customFormat="1" ht="13.5">
      <c r="A3977" s="142">
        <v>100345</v>
      </c>
      <c r="B3977" s="142" t="s">
        <v>28263</v>
      </c>
      <c r="C3977" s="142" t="s">
        <v>3</v>
      </c>
      <c r="D3977" s="301">
        <v>10.98</v>
      </c>
      <c r="E3977" s="249"/>
    </row>
    <row r="3978" spans="1:5" s="250" customFormat="1" ht="13.5">
      <c r="A3978" s="142">
        <v>100346</v>
      </c>
      <c r="B3978" s="142" t="s">
        <v>28264</v>
      </c>
      <c r="C3978" s="142" t="s">
        <v>3</v>
      </c>
      <c r="D3978" s="301">
        <v>10.47</v>
      </c>
      <c r="E3978" s="249"/>
    </row>
    <row r="3979" spans="1:5" s="250" customFormat="1" ht="13.5">
      <c r="A3979" s="142">
        <v>100347</v>
      </c>
      <c r="B3979" s="142" t="s">
        <v>28265</v>
      </c>
      <c r="C3979" s="142" t="s">
        <v>3</v>
      </c>
      <c r="D3979" s="301">
        <v>11.72</v>
      </c>
      <c r="E3979" s="249"/>
    </row>
    <row r="3980" spans="1:5" s="250" customFormat="1" ht="13.5">
      <c r="A3980" s="142">
        <v>100348</v>
      </c>
      <c r="B3980" s="142" t="s">
        <v>28266</v>
      </c>
      <c r="C3980" s="142" t="s">
        <v>3</v>
      </c>
      <c r="D3980" s="301">
        <v>11.49</v>
      </c>
      <c r="E3980" s="249"/>
    </row>
    <row r="3981" spans="1:5" s="250" customFormat="1" ht="13.5">
      <c r="A3981" s="142">
        <v>100342</v>
      </c>
      <c r="B3981" s="142" t="s">
        <v>28267</v>
      </c>
      <c r="C3981" s="142" t="s">
        <v>3</v>
      </c>
      <c r="D3981" s="301">
        <v>20.07</v>
      </c>
      <c r="E3981" s="249"/>
    </row>
    <row r="3982" spans="1:5" s="250" customFormat="1" ht="13.5">
      <c r="A3982" s="142">
        <v>100343</v>
      </c>
      <c r="B3982" s="142" t="s">
        <v>28268</v>
      </c>
      <c r="C3982" s="142" t="s">
        <v>3</v>
      </c>
      <c r="D3982" s="301">
        <v>17.54</v>
      </c>
      <c r="E3982" s="249"/>
    </row>
    <row r="3983" spans="1:5" s="250" customFormat="1" ht="13.5">
      <c r="A3983" s="142">
        <v>100349</v>
      </c>
      <c r="B3983" s="142" t="s">
        <v>28269</v>
      </c>
      <c r="C3983" s="142" t="s">
        <v>7</v>
      </c>
      <c r="D3983" s="301">
        <v>782.79</v>
      </c>
      <c r="E3983" s="249"/>
    </row>
    <row r="3984" spans="1:5" s="250" customFormat="1" ht="13.5">
      <c r="A3984" s="142">
        <v>100336</v>
      </c>
      <c r="B3984" s="142" t="s">
        <v>28270</v>
      </c>
      <c r="C3984" s="142" t="s">
        <v>4</v>
      </c>
      <c r="D3984" s="301">
        <v>0</v>
      </c>
      <c r="E3984" s="249"/>
    </row>
    <row r="3985" spans="1:5" s="250" customFormat="1" ht="13.5">
      <c r="A3985" s="142">
        <v>100337</v>
      </c>
      <c r="B3985" s="142" t="s">
        <v>28271</v>
      </c>
      <c r="C3985" s="142" t="s">
        <v>4</v>
      </c>
      <c r="D3985" s="301">
        <v>0</v>
      </c>
      <c r="E3985" s="249"/>
    </row>
    <row r="3986" spans="1:5" s="250" customFormat="1" ht="13.5">
      <c r="A3986" s="142">
        <v>100339</v>
      </c>
      <c r="B3986" s="142" t="s">
        <v>28272</v>
      </c>
      <c r="C3986" s="142" t="s">
        <v>4</v>
      </c>
      <c r="D3986" s="301">
        <v>0</v>
      </c>
      <c r="E3986" s="249"/>
    </row>
    <row r="3987" spans="1:5" s="250" customFormat="1" ht="13.5">
      <c r="A3987" s="142">
        <v>100340</v>
      </c>
      <c r="B3987" s="142" t="s">
        <v>28273</v>
      </c>
      <c r="C3987" s="142" t="s">
        <v>4</v>
      </c>
      <c r="D3987" s="301">
        <v>0</v>
      </c>
      <c r="E3987" s="249"/>
    </row>
    <row r="3988" spans="1:5" s="250" customFormat="1" ht="13.5">
      <c r="A3988" s="142">
        <v>105805</v>
      </c>
      <c r="B3988" s="142" t="s">
        <v>28274</v>
      </c>
      <c r="C3988" s="142" t="s">
        <v>4</v>
      </c>
      <c r="D3988" s="301">
        <v>881.38</v>
      </c>
      <c r="E3988" s="249"/>
    </row>
    <row r="3989" spans="1:5" s="250" customFormat="1" ht="13.5">
      <c r="A3989" s="142">
        <v>105806</v>
      </c>
      <c r="B3989" s="142" t="s">
        <v>28275</v>
      </c>
      <c r="C3989" s="142" t="s">
        <v>4</v>
      </c>
      <c r="D3989" s="301">
        <v>555.83000000000004</v>
      </c>
      <c r="E3989" s="249"/>
    </row>
    <row r="3990" spans="1:5" s="250" customFormat="1" ht="13.5">
      <c r="A3990" s="142">
        <v>105807</v>
      </c>
      <c r="B3990" s="142" t="s">
        <v>28276</v>
      </c>
      <c r="C3990" s="142" t="s">
        <v>4</v>
      </c>
      <c r="D3990" s="301">
        <v>702.3</v>
      </c>
      <c r="E3990" s="249"/>
    </row>
    <row r="3991" spans="1:5" s="250" customFormat="1" ht="13.5">
      <c r="A3991" s="142">
        <v>105808</v>
      </c>
      <c r="B3991" s="142" t="s">
        <v>28277</v>
      </c>
      <c r="C3991" s="142" t="s">
        <v>4</v>
      </c>
      <c r="D3991" s="301">
        <v>458.14</v>
      </c>
      <c r="E3991" s="249"/>
    </row>
    <row r="3992" spans="1:5" s="250" customFormat="1" ht="13.5">
      <c r="A3992" s="142">
        <v>100341</v>
      </c>
      <c r="B3992" s="142" t="s">
        <v>28278</v>
      </c>
      <c r="C3992" s="142" t="s">
        <v>4</v>
      </c>
      <c r="D3992" s="301">
        <v>49.48</v>
      </c>
      <c r="E3992" s="249"/>
    </row>
    <row r="3993" spans="1:5" s="250" customFormat="1" ht="13.5">
      <c r="A3993" s="142">
        <v>100351</v>
      </c>
      <c r="B3993" s="142" t="s">
        <v>28279</v>
      </c>
      <c r="C3993" s="142" t="s">
        <v>4</v>
      </c>
      <c r="D3993" s="301">
        <v>0</v>
      </c>
      <c r="E3993" s="249"/>
    </row>
    <row r="3994" spans="1:5" s="250" customFormat="1" ht="13.5">
      <c r="A3994" s="142">
        <v>100353</v>
      </c>
      <c r="B3994" s="142" t="s">
        <v>28280</v>
      </c>
      <c r="C3994" s="142" t="s">
        <v>4</v>
      </c>
      <c r="D3994" s="301">
        <v>0</v>
      </c>
      <c r="E3994" s="249"/>
    </row>
    <row r="3995" spans="1:5" s="250" customFormat="1" ht="13.5">
      <c r="A3995" s="142">
        <v>100350</v>
      </c>
      <c r="B3995" s="142" t="s">
        <v>28281</v>
      </c>
      <c r="C3995" s="142" t="s">
        <v>4</v>
      </c>
      <c r="D3995" s="301">
        <v>0</v>
      </c>
      <c r="E3995" s="249"/>
    </row>
    <row r="3996" spans="1:5" s="250" customFormat="1" ht="13.5">
      <c r="A3996" s="142">
        <v>105043</v>
      </c>
      <c r="B3996" s="142" t="s">
        <v>28282</v>
      </c>
      <c r="C3996" s="142" t="s">
        <v>1</v>
      </c>
      <c r="D3996" s="301">
        <v>0</v>
      </c>
      <c r="E3996" s="249"/>
    </row>
    <row r="3997" spans="1:5" s="250" customFormat="1" ht="13.5">
      <c r="A3997" s="142">
        <v>105047</v>
      </c>
      <c r="B3997" s="142" t="s">
        <v>28283</v>
      </c>
      <c r="C3997" s="142" t="s">
        <v>1</v>
      </c>
      <c r="D3997" s="301">
        <v>0</v>
      </c>
      <c r="E3997" s="249"/>
    </row>
    <row r="3998" spans="1:5" s="250" customFormat="1" ht="13.5">
      <c r="A3998" s="142">
        <v>105044</v>
      </c>
      <c r="B3998" s="142" t="s">
        <v>28284</v>
      </c>
      <c r="C3998" s="142" t="s">
        <v>1</v>
      </c>
      <c r="D3998" s="301">
        <v>0</v>
      </c>
      <c r="E3998" s="249"/>
    </row>
    <row r="3999" spans="1:5" s="250" customFormat="1" ht="13.5">
      <c r="A3999" s="142">
        <v>105094</v>
      </c>
      <c r="B3999" s="142" t="s">
        <v>28285</v>
      </c>
      <c r="C3999" s="142" t="s">
        <v>1</v>
      </c>
      <c r="D3999" s="301">
        <v>0</v>
      </c>
      <c r="E3999" s="249"/>
    </row>
    <row r="4000" spans="1:5" s="250" customFormat="1" ht="13.5">
      <c r="A4000" s="142">
        <v>105096</v>
      </c>
      <c r="B4000" s="142" t="s">
        <v>28286</v>
      </c>
      <c r="C4000" s="142" t="s">
        <v>1</v>
      </c>
      <c r="D4000" s="301">
        <v>0</v>
      </c>
      <c r="E4000" s="249"/>
    </row>
    <row r="4001" spans="1:5" s="250" customFormat="1" ht="13.5">
      <c r="A4001" s="142">
        <v>105048</v>
      </c>
      <c r="B4001" s="142" t="s">
        <v>28287</v>
      </c>
      <c r="C4001" s="142" t="s">
        <v>1</v>
      </c>
      <c r="D4001" s="301">
        <v>0</v>
      </c>
      <c r="E4001" s="249"/>
    </row>
    <row r="4002" spans="1:5" s="250" customFormat="1" ht="13.5">
      <c r="A4002" s="142">
        <v>105097</v>
      </c>
      <c r="B4002" s="142" t="s">
        <v>28288</v>
      </c>
      <c r="C4002" s="142" t="s">
        <v>1</v>
      </c>
      <c r="D4002" s="301">
        <v>0</v>
      </c>
      <c r="E4002" s="249"/>
    </row>
    <row r="4003" spans="1:5" s="250" customFormat="1" ht="13.5">
      <c r="A4003" s="142">
        <v>105049</v>
      </c>
      <c r="B4003" s="142" t="s">
        <v>28289</v>
      </c>
      <c r="C4003" s="142" t="s">
        <v>1</v>
      </c>
      <c r="D4003" s="301">
        <v>0</v>
      </c>
      <c r="E4003" s="249"/>
    </row>
    <row r="4004" spans="1:5" s="250" customFormat="1" ht="13.5">
      <c r="A4004" s="142">
        <v>105051</v>
      </c>
      <c r="B4004" s="142" t="s">
        <v>28290</v>
      </c>
      <c r="C4004" s="142" t="s">
        <v>1</v>
      </c>
      <c r="D4004" s="301">
        <v>0</v>
      </c>
      <c r="E4004" s="249"/>
    </row>
    <row r="4005" spans="1:5" s="250" customFormat="1" ht="13.5">
      <c r="A4005" s="142">
        <v>105054</v>
      </c>
      <c r="B4005" s="142" t="s">
        <v>28291</v>
      </c>
      <c r="C4005" s="142" t="s">
        <v>1</v>
      </c>
      <c r="D4005" s="301">
        <v>0</v>
      </c>
      <c r="E4005" s="249"/>
    </row>
    <row r="4006" spans="1:5" s="250" customFormat="1" ht="13.5">
      <c r="A4006" s="142">
        <v>105052</v>
      </c>
      <c r="B4006" s="142" t="s">
        <v>28292</v>
      </c>
      <c r="C4006" s="142" t="s">
        <v>1</v>
      </c>
      <c r="D4006" s="301">
        <v>0</v>
      </c>
      <c r="E4006" s="249"/>
    </row>
    <row r="4007" spans="1:5" s="250" customFormat="1" ht="13.5">
      <c r="A4007" s="142">
        <v>105055</v>
      </c>
      <c r="B4007" s="142" t="s">
        <v>28293</v>
      </c>
      <c r="C4007" s="142" t="s">
        <v>1</v>
      </c>
      <c r="D4007" s="301">
        <v>0</v>
      </c>
      <c r="E4007" s="249"/>
    </row>
    <row r="4008" spans="1:5" s="250" customFormat="1" ht="13.5">
      <c r="A4008" s="142">
        <v>105065</v>
      </c>
      <c r="B4008" s="142" t="s">
        <v>28294</v>
      </c>
      <c r="C4008" s="142" t="s">
        <v>1</v>
      </c>
      <c r="D4008" s="301">
        <v>0</v>
      </c>
      <c r="E4008" s="249"/>
    </row>
    <row r="4009" spans="1:5" s="250" customFormat="1" ht="13.5">
      <c r="A4009" s="142">
        <v>105059</v>
      </c>
      <c r="B4009" s="142" t="s">
        <v>28295</v>
      </c>
      <c r="C4009" s="142" t="s">
        <v>1</v>
      </c>
      <c r="D4009" s="301">
        <v>0</v>
      </c>
      <c r="E4009" s="249"/>
    </row>
    <row r="4010" spans="1:5" s="250" customFormat="1" ht="13.5">
      <c r="A4010" s="142">
        <v>105057</v>
      </c>
      <c r="B4010" s="142" t="s">
        <v>28296</v>
      </c>
      <c r="C4010" s="142" t="s">
        <v>1</v>
      </c>
      <c r="D4010" s="301">
        <v>0</v>
      </c>
      <c r="E4010" s="249"/>
    </row>
    <row r="4011" spans="1:5" s="250" customFormat="1" ht="13.5">
      <c r="A4011" s="142">
        <v>105060</v>
      </c>
      <c r="B4011" s="142" t="s">
        <v>28297</v>
      </c>
      <c r="C4011" s="142" t="s">
        <v>1</v>
      </c>
      <c r="D4011" s="301">
        <v>0</v>
      </c>
      <c r="E4011" s="249"/>
    </row>
    <row r="4012" spans="1:5" s="250" customFormat="1" ht="13.5">
      <c r="A4012" s="142">
        <v>105042</v>
      </c>
      <c r="B4012" s="142" t="s">
        <v>24774</v>
      </c>
      <c r="C4012" s="142" t="s">
        <v>1</v>
      </c>
      <c r="D4012" s="301">
        <v>77.55</v>
      </c>
      <c r="E4012" s="249"/>
    </row>
    <row r="4013" spans="1:5" s="250" customFormat="1" ht="13.5">
      <c r="A4013" s="142">
        <v>105046</v>
      </c>
      <c r="B4013" s="142" t="s">
        <v>24776</v>
      </c>
      <c r="C4013" s="142" t="s">
        <v>1</v>
      </c>
      <c r="D4013" s="301">
        <v>64.010000000000005</v>
      </c>
      <c r="E4013" s="249"/>
    </row>
    <row r="4014" spans="1:5" s="250" customFormat="1" ht="13.5">
      <c r="A4014" s="142">
        <v>105095</v>
      </c>
      <c r="B4014" s="142" t="s">
        <v>24801</v>
      </c>
      <c r="C4014" s="142" t="s">
        <v>1</v>
      </c>
      <c r="D4014" s="301">
        <v>113.38</v>
      </c>
      <c r="E4014" s="249"/>
    </row>
    <row r="4015" spans="1:5" s="250" customFormat="1" ht="13.5">
      <c r="A4015" s="142">
        <v>105098</v>
      </c>
      <c r="B4015" s="142" t="s">
        <v>24802</v>
      </c>
      <c r="C4015" s="142" t="s">
        <v>1</v>
      </c>
      <c r="D4015" s="301">
        <v>99.87</v>
      </c>
      <c r="E4015" s="249"/>
    </row>
    <row r="4016" spans="1:5" s="250" customFormat="1" ht="13.5">
      <c r="A4016" s="142">
        <v>105050</v>
      </c>
      <c r="B4016" s="142" t="s">
        <v>24777</v>
      </c>
      <c r="C4016" s="142" t="s">
        <v>1</v>
      </c>
      <c r="D4016" s="301">
        <v>230.53</v>
      </c>
      <c r="E4016" s="249"/>
    </row>
    <row r="4017" spans="1:5" s="250" customFormat="1" ht="13.5">
      <c r="A4017" s="142">
        <v>105053</v>
      </c>
      <c r="B4017" s="142" t="s">
        <v>24778</v>
      </c>
      <c r="C4017" s="142" t="s">
        <v>1</v>
      </c>
      <c r="D4017" s="301">
        <v>217.18</v>
      </c>
      <c r="E4017" s="249"/>
    </row>
    <row r="4018" spans="1:5" s="250" customFormat="1" ht="13.5">
      <c r="A4018" s="142">
        <v>105056</v>
      </c>
      <c r="B4018" s="142" t="s">
        <v>24779</v>
      </c>
      <c r="C4018" s="142" t="s">
        <v>1</v>
      </c>
      <c r="D4018" s="301">
        <v>316.77</v>
      </c>
      <c r="E4018" s="249"/>
    </row>
    <row r="4019" spans="1:5" s="250" customFormat="1" ht="13.5">
      <c r="A4019" s="142">
        <v>105058</v>
      </c>
      <c r="B4019" s="142" t="s">
        <v>24780</v>
      </c>
      <c r="C4019" s="142" t="s">
        <v>1</v>
      </c>
      <c r="D4019" s="301">
        <v>304.37</v>
      </c>
      <c r="E4019" s="249"/>
    </row>
    <row r="4020" spans="1:5" s="250" customFormat="1" ht="13.5">
      <c r="A4020" s="142">
        <v>105062</v>
      </c>
      <c r="B4020" s="142" t="s">
        <v>28298</v>
      </c>
      <c r="C4020" s="142" t="s">
        <v>1</v>
      </c>
      <c r="D4020" s="301">
        <v>0</v>
      </c>
      <c r="E4020" s="249"/>
    </row>
    <row r="4021" spans="1:5" s="250" customFormat="1" ht="13.5">
      <c r="A4021" s="142">
        <v>105066</v>
      </c>
      <c r="B4021" s="142" t="s">
        <v>28299</v>
      </c>
      <c r="C4021" s="142" t="s">
        <v>1</v>
      </c>
      <c r="D4021" s="301">
        <v>0</v>
      </c>
      <c r="E4021" s="249"/>
    </row>
    <row r="4022" spans="1:5" s="250" customFormat="1" ht="13.5">
      <c r="A4022" s="142">
        <v>105063</v>
      </c>
      <c r="B4022" s="142" t="s">
        <v>28300</v>
      </c>
      <c r="C4022" s="142" t="s">
        <v>1</v>
      </c>
      <c r="D4022" s="301">
        <v>0</v>
      </c>
      <c r="E4022" s="249"/>
    </row>
    <row r="4023" spans="1:5" s="250" customFormat="1" ht="13.5">
      <c r="A4023" s="142">
        <v>105067</v>
      </c>
      <c r="B4023" s="142" t="s">
        <v>28301</v>
      </c>
      <c r="C4023" s="142" t="s">
        <v>1</v>
      </c>
      <c r="D4023" s="301">
        <v>0</v>
      </c>
      <c r="E4023" s="249"/>
    </row>
    <row r="4024" spans="1:5" s="250" customFormat="1" ht="13.5">
      <c r="A4024" s="142">
        <v>105069</v>
      </c>
      <c r="B4024" s="142" t="s">
        <v>28302</v>
      </c>
      <c r="C4024" s="142" t="s">
        <v>1</v>
      </c>
      <c r="D4024" s="301">
        <v>0</v>
      </c>
      <c r="E4024" s="249"/>
    </row>
    <row r="4025" spans="1:5" s="250" customFormat="1" ht="13.5">
      <c r="A4025" s="142">
        <v>105072</v>
      </c>
      <c r="B4025" s="142" t="s">
        <v>28303</v>
      </c>
      <c r="C4025" s="142" t="s">
        <v>1</v>
      </c>
      <c r="D4025" s="301">
        <v>0</v>
      </c>
      <c r="E4025" s="249"/>
    </row>
    <row r="4026" spans="1:5" s="250" customFormat="1" ht="13.5">
      <c r="A4026" s="142">
        <v>105070</v>
      </c>
      <c r="B4026" s="142" t="s">
        <v>28304</v>
      </c>
      <c r="C4026" s="142" t="s">
        <v>1</v>
      </c>
      <c r="D4026" s="301">
        <v>0</v>
      </c>
      <c r="E4026" s="249"/>
    </row>
    <row r="4027" spans="1:5" s="250" customFormat="1" ht="13.5">
      <c r="A4027" s="142">
        <v>105073</v>
      </c>
      <c r="B4027" s="142" t="s">
        <v>28305</v>
      </c>
      <c r="C4027" s="142" t="s">
        <v>1</v>
      </c>
      <c r="D4027" s="301">
        <v>0</v>
      </c>
      <c r="E4027" s="249"/>
    </row>
    <row r="4028" spans="1:5" s="250" customFormat="1" ht="13.5">
      <c r="A4028" s="142">
        <v>105075</v>
      </c>
      <c r="B4028" s="142" t="s">
        <v>28306</v>
      </c>
      <c r="C4028" s="142" t="s">
        <v>1</v>
      </c>
      <c r="D4028" s="301">
        <v>0</v>
      </c>
      <c r="E4028" s="249"/>
    </row>
    <row r="4029" spans="1:5" s="250" customFormat="1" ht="13.5">
      <c r="A4029" s="142">
        <v>105078</v>
      </c>
      <c r="B4029" s="142" t="s">
        <v>28307</v>
      </c>
      <c r="C4029" s="142" t="s">
        <v>1</v>
      </c>
      <c r="D4029" s="301">
        <v>0</v>
      </c>
      <c r="E4029" s="249"/>
    </row>
    <row r="4030" spans="1:5" s="250" customFormat="1" ht="13.5">
      <c r="A4030" s="142">
        <v>105076</v>
      </c>
      <c r="B4030" s="142" t="s">
        <v>28308</v>
      </c>
      <c r="C4030" s="142" t="s">
        <v>1</v>
      </c>
      <c r="D4030" s="301">
        <v>0</v>
      </c>
      <c r="E4030" s="249"/>
    </row>
    <row r="4031" spans="1:5" s="250" customFormat="1" ht="13.5">
      <c r="A4031" s="142">
        <v>105079</v>
      </c>
      <c r="B4031" s="142" t="s">
        <v>28309</v>
      </c>
      <c r="C4031" s="142" t="s">
        <v>1</v>
      </c>
      <c r="D4031" s="301">
        <v>0</v>
      </c>
      <c r="E4031" s="249"/>
    </row>
    <row r="4032" spans="1:5" s="250" customFormat="1" ht="13.5">
      <c r="A4032" s="142">
        <v>105061</v>
      </c>
      <c r="B4032" s="142" t="s">
        <v>24781</v>
      </c>
      <c r="C4032" s="142" t="s">
        <v>1</v>
      </c>
      <c r="D4032" s="301">
        <v>117.66</v>
      </c>
      <c r="E4032" s="249"/>
    </row>
    <row r="4033" spans="1:5" s="250" customFormat="1" ht="13.5">
      <c r="A4033" s="142">
        <v>105064</v>
      </c>
      <c r="B4033" s="142" t="s">
        <v>24782</v>
      </c>
      <c r="C4033" s="142" t="s">
        <v>1</v>
      </c>
      <c r="D4033" s="301">
        <v>100.3</v>
      </c>
      <c r="E4033" s="249"/>
    </row>
    <row r="4034" spans="1:5" s="250" customFormat="1" ht="13.5">
      <c r="A4034" s="142">
        <v>105068</v>
      </c>
      <c r="B4034" s="142" t="s">
        <v>24783</v>
      </c>
      <c r="C4034" s="142" t="s">
        <v>1</v>
      </c>
      <c r="D4034" s="301">
        <v>193.58</v>
      </c>
      <c r="E4034" s="249"/>
    </row>
    <row r="4035" spans="1:5" s="250" customFormat="1" ht="13.5">
      <c r="A4035" s="142">
        <v>105071</v>
      </c>
      <c r="B4035" s="142" t="s">
        <v>24784</v>
      </c>
      <c r="C4035" s="142" t="s">
        <v>1</v>
      </c>
      <c r="D4035" s="301">
        <v>176.25</v>
      </c>
      <c r="E4035" s="249"/>
    </row>
    <row r="4036" spans="1:5" s="250" customFormat="1" ht="13.5">
      <c r="A4036" s="142">
        <v>105074</v>
      </c>
      <c r="B4036" s="142" t="s">
        <v>24785</v>
      </c>
      <c r="C4036" s="142" t="s">
        <v>1</v>
      </c>
      <c r="D4036" s="301">
        <v>299.83999999999997</v>
      </c>
      <c r="E4036" s="249"/>
    </row>
    <row r="4037" spans="1:5" s="250" customFormat="1" ht="13.5">
      <c r="A4037" s="142">
        <v>105077</v>
      </c>
      <c r="B4037" s="142" t="s">
        <v>24786</v>
      </c>
      <c r="C4037" s="142" t="s">
        <v>1</v>
      </c>
      <c r="D4037" s="301">
        <v>282.60000000000002</v>
      </c>
      <c r="E4037" s="249"/>
    </row>
    <row r="4038" spans="1:5" s="250" customFormat="1" ht="13.5">
      <c r="A4038" s="142">
        <v>105090</v>
      </c>
      <c r="B4038" s="142" t="s">
        <v>24797</v>
      </c>
      <c r="C4038" s="142" t="s">
        <v>4</v>
      </c>
      <c r="D4038" s="301">
        <v>365.94</v>
      </c>
      <c r="E4038" s="249"/>
    </row>
    <row r="4039" spans="1:5" s="250" customFormat="1" ht="13.5">
      <c r="A4039" s="142">
        <v>105099</v>
      </c>
      <c r="B4039" s="142" t="s">
        <v>24803</v>
      </c>
      <c r="C4039" s="142" t="s">
        <v>1</v>
      </c>
      <c r="D4039" s="301">
        <v>92.26</v>
      </c>
      <c r="E4039" s="249"/>
    </row>
    <row r="4040" spans="1:5" s="250" customFormat="1" ht="13.5">
      <c r="A4040" s="142">
        <v>105100</v>
      </c>
      <c r="B4040" s="142" t="s">
        <v>24804</v>
      </c>
      <c r="C4040" s="142" t="s">
        <v>1</v>
      </c>
      <c r="D4040" s="301">
        <v>131.80000000000001</v>
      </c>
      <c r="E4040" s="249"/>
    </row>
    <row r="4041" spans="1:5" s="250" customFormat="1" ht="13.5">
      <c r="A4041" s="142">
        <v>105101</v>
      </c>
      <c r="B4041" s="142" t="s">
        <v>24805</v>
      </c>
      <c r="C4041" s="142" t="s">
        <v>1</v>
      </c>
      <c r="D4041" s="301">
        <v>256.66000000000003</v>
      </c>
      <c r="E4041" s="249"/>
    </row>
    <row r="4042" spans="1:5" s="250" customFormat="1" ht="13.5">
      <c r="A4042" s="142">
        <v>105102</v>
      </c>
      <c r="B4042" s="142" t="s">
        <v>24806</v>
      </c>
      <c r="C4042" s="142" t="s">
        <v>1</v>
      </c>
      <c r="D4042" s="301">
        <v>352.97</v>
      </c>
      <c r="E4042" s="249"/>
    </row>
    <row r="4043" spans="1:5" s="250" customFormat="1" ht="13.5">
      <c r="A4043" s="142">
        <v>105080</v>
      </c>
      <c r="B4043" s="142" t="s">
        <v>24787</v>
      </c>
      <c r="C4043" s="142" t="s">
        <v>1</v>
      </c>
      <c r="D4043" s="301">
        <v>73.73</v>
      </c>
      <c r="E4043" s="249"/>
    </row>
    <row r="4044" spans="1:5" s="250" customFormat="1" ht="13.5">
      <c r="A4044" s="142">
        <v>105081</v>
      </c>
      <c r="B4044" s="142" t="s">
        <v>24788</v>
      </c>
      <c r="C4044" s="142" t="s">
        <v>1</v>
      </c>
      <c r="D4044" s="301">
        <v>85.84</v>
      </c>
      <c r="E4044" s="249"/>
    </row>
    <row r="4045" spans="1:5" s="250" customFormat="1" ht="13.5">
      <c r="A4045" s="142">
        <v>105091</v>
      </c>
      <c r="B4045" s="142" t="s">
        <v>24798</v>
      </c>
      <c r="C4045" s="142" t="s">
        <v>1</v>
      </c>
      <c r="D4045" s="301">
        <v>151.94999999999999</v>
      </c>
      <c r="E4045" s="249"/>
    </row>
    <row r="4046" spans="1:5" s="250" customFormat="1" ht="13.5">
      <c r="A4046" s="142">
        <v>105089</v>
      </c>
      <c r="B4046" s="142" t="s">
        <v>24796</v>
      </c>
      <c r="C4046" s="142" t="s">
        <v>1</v>
      </c>
      <c r="D4046" s="301">
        <v>192.56</v>
      </c>
      <c r="E4046" s="249"/>
    </row>
    <row r="4047" spans="1:5" s="250" customFormat="1" ht="13.5">
      <c r="A4047" s="142">
        <v>105082</v>
      </c>
      <c r="B4047" s="142" t="s">
        <v>24789</v>
      </c>
      <c r="C4047" s="142" t="s">
        <v>1</v>
      </c>
      <c r="D4047" s="301">
        <v>76.97</v>
      </c>
      <c r="E4047" s="249"/>
    </row>
    <row r="4048" spans="1:5" s="250" customFormat="1" ht="13.5">
      <c r="A4048" s="142">
        <v>105083</v>
      </c>
      <c r="B4048" s="142" t="s">
        <v>24790</v>
      </c>
      <c r="C4048" s="142" t="s">
        <v>1</v>
      </c>
      <c r="D4048" s="301">
        <v>87.34</v>
      </c>
      <c r="E4048" s="249"/>
    </row>
    <row r="4049" spans="1:5" s="250" customFormat="1" ht="13.5">
      <c r="A4049" s="142">
        <v>105084</v>
      </c>
      <c r="B4049" s="142" t="s">
        <v>24791</v>
      </c>
      <c r="C4049" s="142" t="s">
        <v>1</v>
      </c>
      <c r="D4049" s="301">
        <v>109.19</v>
      </c>
      <c r="E4049" s="249"/>
    </row>
    <row r="4050" spans="1:5" s="250" customFormat="1" ht="13.5">
      <c r="A4050" s="142">
        <v>105086</v>
      </c>
      <c r="B4050" s="142" t="s">
        <v>24793</v>
      </c>
      <c r="C4050" s="142" t="s">
        <v>1</v>
      </c>
      <c r="D4050" s="301">
        <v>101.39</v>
      </c>
      <c r="E4050" s="249"/>
    </row>
    <row r="4051" spans="1:5" s="250" customFormat="1" ht="13.5">
      <c r="A4051" s="142">
        <v>105087</v>
      </c>
      <c r="B4051" s="142" t="s">
        <v>24794</v>
      </c>
      <c r="C4051" s="142" t="s">
        <v>1</v>
      </c>
      <c r="D4051" s="301">
        <v>114.31</v>
      </c>
      <c r="E4051" s="249"/>
    </row>
    <row r="4052" spans="1:5" s="250" customFormat="1" ht="13.5">
      <c r="A4052" s="142">
        <v>105088</v>
      </c>
      <c r="B4052" s="142" t="s">
        <v>24795</v>
      </c>
      <c r="C4052" s="142" t="s">
        <v>1</v>
      </c>
      <c r="D4052" s="301">
        <v>208.82</v>
      </c>
      <c r="E4052" s="249"/>
    </row>
    <row r="4053" spans="1:5" s="250" customFormat="1" ht="13.5">
      <c r="A4053" s="142">
        <v>105092</v>
      </c>
      <c r="B4053" s="142" t="s">
        <v>24799</v>
      </c>
      <c r="C4053" s="142" t="s">
        <v>1</v>
      </c>
      <c r="D4053" s="301">
        <v>165.5</v>
      </c>
      <c r="E4053" s="249"/>
    </row>
    <row r="4054" spans="1:5" s="250" customFormat="1" ht="13.5">
      <c r="A4054" s="142">
        <v>105085</v>
      </c>
      <c r="B4054" s="142" t="s">
        <v>24792</v>
      </c>
      <c r="C4054" s="142" t="s">
        <v>1</v>
      </c>
      <c r="D4054" s="301">
        <v>114.28</v>
      </c>
      <c r="E4054" s="249"/>
    </row>
    <row r="4055" spans="1:5" s="250" customFormat="1" ht="13.5">
      <c r="A4055" s="142">
        <v>105093</v>
      </c>
      <c r="B4055" s="142" t="s">
        <v>24800</v>
      </c>
      <c r="C4055" s="142" t="s">
        <v>1</v>
      </c>
      <c r="D4055" s="301">
        <v>168.17</v>
      </c>
      <c r="E4055" s="249"/>
    </row>
    <row r="4056" spans="1:5" s="250" customFormat="1" ht="13.5">
      <c r="A4056" s="142">
        <v>105041</v>
      </c>
      <c r="B4056" s="142" t="s">
        <v>24773</v>
      </c>
      <c r="C4056" s="142" t="s">
        <v>1</v>
      </c>
      <c r="D4056" s="301">
        <v>56.47</v>
      </c>
      <c r="E4056" s="249"/>
    </row>
    <row r="4057" spans="1:5" s="250" customFormat="1" ht="13.5">
      <c r="A4057" s="142">
        <v>105045</v>
      </c>
      <c r="B4057" s="142" t="s">
        <v>24775</v>
      </c>
      <c r="C4057" s="142" t="s">
        <v>1</v>
      </c>
      <c r="D4057" s="301">
        <v>64.319999999999993</v>
      </c>
      <c r="E4057" s="249"/>
    </row>
    <row r="4058" spans="1:5" s="250" customFormat="1" ht="13.5">
      <c r="A4058" s="142">
        <v>93961</v>
      </c>
      <c r="B4058" s="142" t="s">
        <v>26019</v>
      </c>
      <c r="C4058" s="142" t="s">
        <v>1</v>
      </c>
      <c r="D4058" s="301">
        <v>257.11</v>
      </c>
      <c r="E4058" s="249"/>
    </row>
    <row r="4059" spans="1:5" s="250" customFormat="1" ht="13.5">
      <c r="A4059" s="142">
        <v>93971</v>
      </c>
      <c r="B4059" s="142" t="s">
        <v>28310</v>
      </c>
      <c r="C4059" s="142" t="s">
        <v>1</v>
      </c>
      <c r="D4059" s="301">
        <v>215.59</v>
      </c>
      <c r="E4059" s="249"/>
    </row>
    <row r="4060" spans="1:5" s="250" customFormat="1" ht="13.5">
      <c r="A4060" s="142">
        <v>93959</v>
      </c>
      <c r="B4060" s="142" t="s">
        <v>26018</v>
      </c>
      <c r="C4060" s="142" t="s">
        <v>1</v>
      </c>
      <c r="D4060" s="301">
        <v>286.86</v>
      </c>
      <c r="E4060" s="249"/>
    </row>
    <row r="4061" spans="1:5" s="250" customFormat="1" ht="13.5">
      <c r="A4061" s="142">
        <v>93969</v>
      </c>
      <c r="B4061" s="142" t="s">
        <v>26021</v>
      </c>
      <c r="C4061" s="142" t="s">
        <v>1</v>
      </c>
      <c r="D4061" s="301">
        <v>239.58</v>
      </c>
      <c r="E4061" s="249"/>
    </row>
    <row r="4062" spans="1:5" s="250" customFormat="1" ht="13.5">
      <c r="A4062" s="142">
        <v>93957</v>
      </c>
      <c r="B4062" s="142" t="s">
        <v>26017</v>
      </c>
      <c r="C4062" s="142" t="s">
        <v>1</v>
      </c>
      <c r="D4062" s="301">
        <v>357.73</v>
      </c>
      <c r="E4062" s="249"/>
    </row>
    <row r="4063" spans="1:5" s="250" customFormat="1" ht="13.5">
      <c r="A4063" s="142">
        <v>93967</v>
      </c>
      <c r="B4063" s="142" t="s">
        <v>26020</v>
      </c>
      <c r="C4063" s="142" t="s">
        <v>1</v>
      </c>
      <c r="D4063" s="301">
        <v>298.73</v>
      </c>
      <c r="E4063" s="249"/>
    </row>
    <row r="4064" spans="1:5" s="250" customFormat="1" ht="13.5">
      <c r="A4064" s="142">
        <v>104878</v>
      </c>
      <c r="B4064" s="142" t="s">
        <v>24653</v>
      </c>
      <c r="C4064" s="142" t="s">
        <v>2</v>
      </c>
      <c r="D4064" s="301">
        <v>2339.23</v>
      </c>
      <c r="E4064" s="249"/>
    </row>
    <row r="4065" spans="1:5" s="250" customFormat="1" ht="13.5">
      <c r="A4065" s="142">
        <v>104877</v>
      </c>
      <c r="B4065" s="142" t="s">
        <v>24652</v>
      </c>
      <c r="C4065" s="142" t="s">
        <v>2</v>
      </c>
      <c r="D4065" s="301">
        <v>636.83000000000004</v>
      </c>
      <c r="E4065" s="249"/>
    </row>
    <row r="4066" spans="1:5" s="250" customFormat="1" ht="13.5">
      <c r="A4066" s="142">
        <v>104841</v>
      </c>
      <c r="B4066" s="142" t="s">
        <v>24636</v>
      </c>
      <c r="C4066" s="142" t="s">
        <v>1</v>
      </c>
      <c r="D4066" s="301">
        <v>97.37</v>
      </c>
      <c r="E4066" s="249"/>
    </row>
    <row r="4067" spans="1:5" s="250" customFormat="1" ht="13.5">
      <c r="A4067" s="142">
        <v>104849</v>
      </c>
      <c r="B4067" s="142" t="s">
        <v>24644</v>
      </c>
      <c r="C4067" s="142" t="s">
        <v>1</v>
      </c>
      <c r="D4067" s="301">
        <v>66.56</v>
      </c>
      <c r="E4067" s="249"/>
    </row>
    <row r="4068" spans="1:5" s="250" customFormat="1" ht="13.5">
      <c r="A4068" s="142">
        <v>104887</v>
      </c>
      <c r="B4068" s="142" t="s">
        <v>24657</v>
      </c>
      <c r="C4068" s="142" t="s">
        <v>1</v>
      </c>
      <c r="D4068" s="301">
        <v>50.22</v>
      </c>
      <c r="E4068" s="249"/>
    </row>
    <row r="4069" spans="1:5" s="250" customFormat="1" ht="13.5">
      <c r="A4069" s="142">
        <v>104844</v>
      </c>
      <c r="B4069" s="142" t="s">
        <v>24639</v>
      </c>
      <c r="C4069" s="142" t="s">
        <v>1</v>
      </c>
      <c r="D4069" s="301">
        <v>107.82</v>
      </c>
      <c r="E4069" s="249"/>
    </row>
    <row r="4070" spans="1:5" s="250" customFormat="1" ht="13.5">
      <c r="A4070" s="142">
        <v>104852</v>
      </c>
      <c r="B4070" s="142" t="s">
        <v>24647</v>
      </c>
      <c r="C4070" s="142" t="s">
        <v>1</v>
      </c>
      <c r="D4070" s="301">
        <v>73.64</v>
      </c>
      <c r="E4070" s="249"/>
    </row>
    <row r="4071" spans="1:5" s="250" customFormat="1" ht="13.5">
      <c r="A4071" s="142">
        <v>104846</v>
      </c>
      <c r="B4071" s="142" t="s">
        <v>24641</v>
      </c>
      <c r="C4071" s="142" t="s">
        <v>1</v>
      </c>
      <c r="D4071" s="301">
        <v>123.33</v>
      </c>
      <c r="E4071" s="249"/>
    </row>
    <row r="4072" spans="1:5" s="250" customFormat="1" ht="13.5">
      <c r="A4072" s="142">
        <v>104854</v>
      </c>
      <c r="B4072" s="142" t="s">
        <v>24649</v>
      </c>
      <c r="C4072" s="142" t="s">
        <v>1</v>
      </c>
      <c r="D4072" s="301">
        <v>84.18</v>
      </c>
      <c r="E4072" s="249"/>
    </row>
    <row r="4073" spans="1:5" s="250" customFormat="1" ht="13.5">
      <c r="A4073" s="142">
        <v>104890</v>
      </c>
      <c r="B4073" s="142" t="s">
        <v>24660</v>
      </c>
      <c r="C4073" s="142" t="s">
        <v>1</v>
      </c>
      <c r="D4073" s="301">
        <v>58.07</v>
      </c>
      <c r="E4073" s="249"/>
    </row>
    <row r="4074" spans="1:5" s="250" customFormat="1" ht="13.5">
      <c r="A4074" s="142">
        <v>104842</v>
      </c>
      <c r="B4074" s="142" t="s">
        <v>24637</v>
      </c>
      <c r="C4074" s="142" t="s">
        <v>1</v>
      </c>
      <c r="D4074" s="301">
        <v>82.72</v>
      </c>
      <c r="E4074" s="249"/>
    </row>
    <row r="4075" spans="1:5" s="250" customFormat="1" ht="13.5">
      <c r="A4075" s="142">
        <v>104850</v>
      </c>
      <c r="B4075" s="142" t="s">
        <v>24645</v>
      </c>
      <c r="C4075" s="142" t="s">
        <v>1</v>
      </c>
      <c r="D4075" s="301">
        <v>58.86</v>
      </c>
      <c r="E4075" s="249"/>
    </row>
    <row r="4076" spans="1:5" s="250" customFormat="1" ht="13.5">
      <c r="A4076" s="142">
        <v>104888</v>
      </c>
      <c r="B4076" s="142" t="s">
        <v>24658</v>
      </c>
      <c r="C4076" s="142" t="s">
        <v>1</v>
      </c>
      <c r="D4076" s="301">
        <v>45.3</v>
      </c>
      <c r="E4076" s="249"/>
    </row>
    <row r="4077" spans="1:5" s="250" customFormat="1" ht="13.5">
      <c r="A4077" s="142">
        <v>104879</v>
      </c>
      <c r="B4077" s="142" t="s">
        <v>24654</v>
      </c>
      <c r="C4077" s="142" t="s">
        <v>1</v>
      </c>
      <c r="D4077" s="301">
        <v>91.43</v>
      </c>
      <c r="E4077" s="249"/>
    </row>
    <row r="4078" spans="1:5" s="250" customFormat="1" ht="13.5">
      <c r="A4078" s="142">
        <v>104853</v>
      </c>
      <c r="B4078" s="142" t="s">
        <v>24648</v>
      </c>
      <c r="C4078" s="142" t="s">
        <v>1</v>
      </c>
      <c r="D4078" s="301">
        <v>64.81</v>
      </c>
      <c r="E4078" s="249"/>
    </row>
    <row r="4079" spans="1:5" s="250" customFormat="1" ht="13.5">
      <c r="A4079" s="142">
        <v>104847</v>
      </c>
      <c r="B4079" s="142" t="s">
        <v>24642</v>
      </c>
      <c r="C4079" s="142" t="s">
        <v>1</v>
      </c>
      <c r="D4079" s="301">
        <v>104.36</v>
      </c>
      <c r="E4079" s="249"/>
    </row>
    <row r="4080" spans="1:5" s="250" customFormat="1" ht="13.5">
      <c r="A4080" s="142">
        <v>104855</v>
      </c>
      <c r="B4080" s="142" t="s">
        <v>24650</v>
      </c>
      <c r="C4080" s="142" t="s">
        <v>1</v>
      </c>
      <c r="D4080" s="301">
        <v>73.56</v>
      </c>
      <c r="E4080" s="249"/>
    </row>
    <row r="4081" spans="1:5" s="250" customFormat="1" ht="13.5">
      <c r="A4081" s="142">
        <v>104891</v>
      </c>
      <c r="B4081" s="142" t="s">
        <v>24661</v>
      </c>
      <c r="C4081" s="142" t="s">
        <v>1</v>
      </c>
      <c r="D4081" s="301">
        <v>51.9</v>
      </c>
      <c r="E4081" s="249"/>
    </row>
    <row r="4082" spans="1:5" s="250" customFormat="1" ht="13.5">
      <c r="A4082" s="142">
        <v>104892</v>
      </c>
      <c r="B4082" s="142" t="s">
        <v>24662</v>
      </c>
      <c r="C4082" s="142" t="s">
        <v>1</v>
      </c>
      <c r="D4082" s="301">
        <v>121.83</v>
      </c>
      <c r="E4082" s="249"/>
    </row>
    <row r="4083" spans="1:5" s="250" customFormat="1" ht="13.5">
      <c r="A4083" s="142">
        <v>104848</v>
      </c>
      <c r="B4083" s="142" t="s">
        <v>24643</v>
      </c>
      <c r="C4083" s="142" t="s">
        <v>1</v>
      </c>
      <c r="D4083" s="301">
        <v>78.010000000000005</v>
      </c>
      <c r="E4083" s="249"/>
    </row>
    <row r="4084" spans="1:5" s="250" customFormat="1" ht="13.5">
      <c r="A4084" s="142">
        <v>104886</v>
      </c>
      <c r="B4084" s="142" t="s">
        <v>24656</v>
      </c>
      <c r="C4084" s="142" t="s">
        <v>1</v>
      </c>
      <c r="D4084" s="301">
        <v>57.53</v>
      </c>
      <c r="E4084" s="249"/>
    </row>
    <row r="4085" spans="1:5" s="250" customFormat="1" ht="13.5">
      <c r="A4085" s="142">
        <v>104843</v>
      </c>
      <c r="B4085" s="142" t="s">
        <v>24638</v>
      </c>
      <c r="C4085" s="142" t="s">
        <v>1</v>
      </c>
      <c r="D4085" s="301">
        <v>134.84</v>
      </c>
      <c r="E4085" s="249"/>
    </row>
    <row r="4086" spans="1:5" s="250" customFormat="1" ht="13.5">
      <c r="A4086" s="142">
        <v>104851</v>
      </c>
      <c r="B4086" s="142" t="s">
        <v>24646</v>
      </c>
      <c r="C4086" s="142" t="s">
        <v>1</v>
      </c>
      <c r="D4086" s="301">
        <v>86.85</v>
      </c>
      <c r="E4086" s="249"/>
    </row>
    <row r="4087" spans="1:5" s="250" customFormat="1" ht="13.5">
      <c r="A4087" s="142">
        <v>104845</v>
      </c>
      <c r="B4087" s="142" t="s">
        <v>24640</v>
      </c>
      <c r="C4087" s="142" t="s">
        <v>1</v>
      </c>
      <c r="D4087" s="301">
        <v>154.16</v>
      </c>
      <c r="E4087" s="249"/>
    </row>
    <row r="4088" spans="1:5" s="250" customFormat="1" ht="13.5">
      <c r="A4088" s="142">
        <v>104880</v>
      </c>
      <c r="B4088" s="142" t="s">
        <v>24655</v>
      </c>
      <c r="C4088" s="142" t="s">
        <v>1</v>
      </c>
      <c r="D4088" s="301">
        <v>99.97</v>
      </c>
      <c r="E4088" s="249"/>
    </row>
    <row r="4089" spans="1:5" s="250" customFormat="1" ht="13.5">
      <c r="A4089" s="142">
        <v>104889</v>
      </c>
      <c r="B4089" s="142" t="s">
        <v>24659</v>
      </c>
      <c r="C4089" s="142" t="s">
        <v>1</v>
      </c>
      <c r="D4089" s="301">
        <v>67.27</v>
      </c>
      <c r="E4089" s="249"/>
    </row>
    <row r="4090" spans="1:5" s="250" customFormat="1" ht="13.5">
      <c r="A4090" s="142">
        <v>95108</v>
      </c>
      <c r="B4090" s="142" t="s">
        <v>24635</v>
      </c>
      <c r="C4090" s="142" t="s">
        <v>2</v>
      </c>
      <c r="D4090" s="301">
        <v>46.16</v>
      </c>
      <c r="E4090" s="249"/>
    </row>
    <row r="4091" spans="1:5" s="250" customFormat="1" ht="13.5">
      <c r="A4091" s="142">
        <v>104857</v>
      </c>
      <c r="B4091" s="142" t="s">
        <v>28311</v>
      </c>
      <c r="C4091" s="142" t="s">
        <v>1</v>
      </c>
      <c r="D4091" s="301">
        <v>0</v>
      </c>
      <c r="E4091" s="249"/>
    </row>
    <row r="4092" spans="1:5" s="250" customFormat="1" ht="13.5">
      <c r="A4092" s="142">
        <v>104859</v>
      </c>
      <c r="B4092" s="142" t="s">
        <v>28312</v>
      </c>
      <c r="C4092" s="142" t="s">
        <v>1</v>
      </c>
      <c r="D4092" s="301">
        <v>0</v>
      </c>
      <c r="E4092" s="249"/>
    </row>
    <row r="4093" spans="1:5" s="250" customFormat="1" ht="13.5">
      <c r="A4093" s="142">
        <v>104861</v>
      </c>
      <c r="B4093" s="142" t="s">
        <v>28313</v>
      </c>
      <c r="C4093" s="142" t="s">
        <v>1</v>
      </c>
      <c r="D4093" s="301">
        <v>0</v>
      </c>
      <c r="E4093" s="249"/>
    </row>
    <row r="4094" spans="1:5" s="250" customFormat="1" ht="13.5">
      <c r="A4094" s="142">
        <v>104856</v>
      </c>
      <c r="B4094" s="142" t="s">
        <v>28314</v>
      </c>
      <c r="C4094" s="142" t="s">
        <v>1</v>
      </c>
      <c r="D4094" s="301">
        <v>0</v>
      </c>
      <c r="E4094" s="249"/>
    </row>
    <row r="4095" spans="1:5" s="250" customFormat="1" ht="13.5">
      <c r="A4095" s="142">
        <v>104858</v>
      </c>
      <c r="B4095" s="142" t="s">
        <v>28315</v>
      </c>
      <c r="C4095" s="142" t="s">
        <v>1</v>
      </c>
      <c r="D4095" s="301">
        <v>0</v>
      </c>
      <c r="E4095" s="249"/>
    </row>
    <row r="4096" spans="1:5" s="250" customFormat="1" ht="13.5">
      <c r="A4096" s="142">
        <v>104860</v>
      </c>
      <c r="B4096" s="142" t="s">
        <v>28316</v>
      </c>
      <c r="C4096" s="142" t="s">
        <v>1</v>
      </c>
      <c r="D4096" s="301">
        <v>0</v>
      </c>
      <c r="E4096" s="249"/>
    </row>
    <row r="4097" spans="1:5" s="250" customFormat="1" ht="13.5">
      <c r="A4097" s="142">
        <v>104871</v>
      </c>
      <c r="B4097" s="142" t="s">
        <v>28317</v>
      </c>
      <c r="C4097" s="142" t="s">
        <v>1</v>
      </c>
      <c r="D4097" s="301">
        <v>0</v>
      </c>
      <c r="E4097" s="249"/>
    </row>
    <row r="4098" spans="1:5" s="250" customFormat="1" ht="13.5">
      <c r="A4098" s="142">
        <v>104883</v>
      </c>
      <c r="B4098" s="142" t="s">
        <v>28318</v>
      </c>
      <c r="C4098" s="142" t="s">
        <v>1</v>
      </c>
      <c r="D4098" s="301">
        <v>0</v>
      </c>
      <c r="E4098" s="249"/>
    </row>
    <row r="4099" spans="1:5" s="250" customFormat="1" ht="13.5">
      <c r="A4099" s="142">
        <v>104865</v>
      </c>
      <c r="B4099" s="142" t="s">
        <v>28319</v>
      </c>
      <c r="C4099" s="142" t="s">
        <v>1</v>
      </c>
      <c r="D4099" s="301">
        <v>0</v>
      </c>
      <c r="E4099" s="249"/>
    </row>
    <row r="4100" spans="1:5" s="250" customFormat="1" ht="13.5">
      <c r="A4100" s="142">
        <v>104872</v>
      </c>
      <c r="B4100" s="142" t="s">
        <v>28320</v>
      </c>
      <c r="C4100" s="142" t="s">
        <v>1</v>
      </c>
      <c r="D4100" s="301">
        <v>0</v>
      </c>
      <c r="E4100" s="249"/>
    </row>
    <row r="4101" spans="1:5" s="250" customFormat="1" ht="13.5">
      <c r="A4101" s="142">
        <v>104884</v>
      </c>
      <c r="B4101" s="142" t="s">
        <v>28321</v>
      </c>
      <c r="C4101" s="142" t="s">
        <v>1</v>
      </c>
      <c r="D4101" s="301">
        <v>0</v>
      </c>
      <c r="E4101" s="249"/>
    </row>
    <row r="4102" spans="1:5" s="250" customFormat="1" ht="13.5">
      <c r="A4102" s="142">
        <v>104866</v>
      </c>
      <c r="B4102" s="142" t="s">
        <v>28322</v>
      </c>
      <c r="C4102" s="142" t="s">
        <v>1</v>
      </c>
      <c r="D4102" s="301">
        <v>0</v>
      </c>
      <c r="E4102" s="249"/>
    </row>
    <row r="4103" spans="1:5" s="250" customFormat="1" ht="13.5">
      <c r="A4103" s="142">
        <v>104873</v>
      </c>
      <c r="B4103" s="142" t="s">
        <v>28323</v>
      </c>
      <c r="C4103" s="142" t="s">
        <v>1</v>
      </c>
      <c r="D4103" s="301">
        <v>0</v>
      </c>
      <c r="E4103" s="249"/>
    </row>
    <row r="4104" spans="1:5" s="250" customFormat="1" ht="13.5">
      <c r="A4104" s="142">
        <v>104885</v>
      </c>
      <c r="B4104" s="142" t="s">
        <v>28324</v>
      </c>
      <c r="C4104" s="142" t="s">
        <v>1</v>
      </c>
      <c r="D4104" s="301">
        <v>0</v>
      </c>
      <c r="E4104" s="249"/>
    </row>
    <row r="4105" spans="1:5" s="250" customFormat="1" ht="13.5">
      <c r="A4105" s="142">
        <v>104867</v>
      </c>
      <c r="B4105" s="142" t="s">
        <v>28325</v>
      </c>
      <c r="C4105" s="142" t="s">
        <v>1</v>
      </c>
      <c r="D4105" s="301">
        <v>0</v>
      </c>
      <c r="E4105" s="249"/>
    </row>
    <row r="4106" spans="1:5" s="250" customFormat="1" ht="13.5">
      <c r="A4106" s="142">
        <v>104868</v>
      </c>
      <c r="B4106" s="142" t="s">
        <v>28326</v>
      </c>
      <c r="C4106" s="142" t="s">
        <v>1</v>
      </c>
      <c r="D4106" s="301">
        <v>0</v>
      </c>
      <c r="E4106" s="249"/>
    </row>
    <row r="4107" spans="1:5" s="250" customFormat="1" ht="13.5">
      <c r="A4107" s="142">
        <v>104874</v>
      </c>
      <c r="B4107" s="142" t="s">
        <v>28327</v>
      </c>
      <c r="C4107" s="142" t="s">
        <v>1</v>
      </c>
      <c r="D4107" s="301">
        <v>0</v>
      </c>
      <c r="E4107" s="249"/>
    </row>
    <row r="4108" spans="1:5" s="250" customFormat="1" ht="13.5">
      <c r="A4108" s="142">
        <v>104862</v>
      </c>
      <c r="B4108" s="142" t="s">
        <v>28328</v>
      </c>
      <c r="C4108" s="142" t="s">
        <v>1</v>
      </c>
      <c r="D4108" s="301">
        <v>0</v>
      </c>
      <c r="E4108" s="249"/>
    </row>
    <row r="4109" spans="1:5" s="250" customFormat="1" ht="13.5">
      <c r="A4109" s="142">
        <v>104869</v>
      </c>
      <c r="B4109" s="142" t="s">
        <v>28329</v>
      </c>
      <c r="C4109" s="142" t="s">
        <v>1</v>
      </c>
      <c r="D4109" s="301">
        <v>0</v>
      </c>
      <c r="E4109" s="249"/>
    </row>
    <row r="4110" spans="1:5" s="250" customFormat="1" ht="13.5">
      <c r="A4110" s="142">
        <v>104881</v>
      </c>
      <c r="B4110" s="142" t="s">
        <v>28330</v>
      </c>
      <c r="C4110" s="142" t="s">
        <v>1</v>
      </c>
      <c r="D4110" s="301">
        <v>0</v>
      </c>
      <c r="E4110" s="249"/>
    </row>
    <row r="4111" spans="1:5" s="250" customFormat="1" ht="13.5">
      <c r="A4111" s="142">
        <v>104863</v>
      </c>
      <c r="B4111" s="142" t="s">
        <v>28331</v>
      </c>
      <c r="C4111" s="142" t="s">
        <v>1</v>
      </c>
      <c r="D4111" s="301">
        <v>0</v>
      </c>
      <c r="E4111" s="249"/>
    </row>
    <row r="4112" spans="1:5" s="250" customFormat="1" ht="13.5">
      <c r="A4112" s="142">
        <v>104870</v>
      </c>
      <c r="B4112" s="142" t="s">
        <v>28332</v>
      </c>
      <c r="C4112" s="142" t="s">
        <v>1</v>
      </c>
      <c r="D4112" s="301">
        <v>0</v>
      </c>
      <c r="E4112" s="249"/>
    </row>
    <row r="4113" spans="1:5" s="250" customFormat="1" ht="13.5">
      <c r="A4113" s="142">
        <v>104882</v>
      </c>
      <c r="B4113" s="142" t="s">
        <v>28333</v>
      </c>
      <c r="C4113" s="142" t="s">
        <v>1</v>
      </c>
      <c r="D4113" s="301">
        <v>0</v>
      </c>
      <c r="E4113" s="249"/>
    </row>
    <row r="4114" spans="1:5" s="250" customFormat="1" ht="13.5">
      <c r="A4114" s="142">
        <v>104864</v>
      </c>
      <c r="B4114" s="142" t="s">
        <v>28334</v>
      </c>
      <c r="C4114" s="142" t="s">
        <v>1</v>
      </c>
      <c r="D4114" s="301">
        <v>0</v>
      </c>
      <c r="E4114" s="249"/>
    </row>
    <row r="4115" spans="1:5" s="250" customFormat="1" ht="13.5">
      <c r="A4115" s="142">
        <v>104876</v>
      </c>
      <c r="B4115" s="142" t="s">
        <v>24651</v>
      </c>
      <c r="C4115" s="142" t="s">
        <v>2</v>
      </c>
      <c r="D4115" s="301">
        <v>30.34</v>
      </c>
      <c r="E4115" s="249"/>
    </row>
    <row r="4116" spans="1:5" s="250" customFormat="1" ht="13.5">
      <c r="A4116" s="142">
        <v>104875</v>
      </c>
      <c r="B4116" s="142" t="s">
        <v>28335</v>
      </c>
      <c r="C4116" s="142" t="s">
        <v>1</v>
      </c>
      <c r="D4116" s="301">
        <v>170.3</v>
      </c>
      <c r="E4116" s="249"/>
    </row>
    <row r="4117" spans="1:5" s="250" customFormat="1" ht="13.5">
      <c r="A4117" s="142">
        <v>105942</v>
      </c>
      <c r="B4117" s="142" t="s">
        <v>28336</v>
      </c>
      <c r="C4117" s="142" t="s">
        <v>1</v>
      </c>
      <c r="D4117" s="301">
        <v>0</v>
      </c>
      <c r="E4117" s="249"/>
    </row>
    <row r="4118" spans="1:5" s="250" customFormat="1" ht="13.5">
      <c r="A4118" s="142">
        <v>105943</v>
      </c>
      <c r="B4118" s="142" t="s">
        <v>28337</v>
      </c>
      <c r="C4118" s="142" t="s">
        <v>1</v>
      </c>
      <c r="D4118" s="301">
        <v>0</v>
      </c>
      <c r="E4118" s="249"/>
    </row>
    <row r="4119" spans="1:5" s="250" customFormat="1" ht="13.5">
      <c r="A4119" s="142">
        <v>105941</v>
      </c>
      <c r="B4119" s="142" t="s">
        <v>28338</v>
      </c>
      <c r="C4119" s="142" t="s">
        <v>4</v>
      </c>
      <c r="D4119" s="301">
        <v>0</v>
      </c>
      <c r="E4119" s="249"/>
    </row>
    <row r="4120" spans="1:5" s="250" customFormat="1" ht="13.5">
      <c r="A4120" s="142">
        <v>105940</v>
      </c>
      <c r="B4120" s="142" t="s">
        <v>28339</v>
      </c>
      <c r="C4120" s="142" t="s">
        <v>4</v>
      </c>
      <c r="D4120" s="301">
        <v>0</v>
      </c>
      <c r="E4120" s="249"/>
    </row>
    <row r="4121" spans="1:5" s="250" customFormat="1" ht="13.5">
      <c r="A4121" s="142">
        <v>105938</v>
      </c>
      <c r="B4121" s="142" t="s">
        <v>28340</v>
      </c>
      <c r="C4121" s="142" t="s">
        <v>4</v>
      </c>
      <c r="D4121" s="301">
        <v>0</v>
      </c>
      <c r="E4121" s="249"/>
    </row>
    <row r="4122" spans="1:5" s="250" customFormat="1" ht="13.5">
      <c r="A4122" s="142">
        <v>105939</v>
      </c>
      <c r="B4122" s="142" t="s">
        <v>28341</v>
      </c>
      <c r="C4122" s="142" t="s">
        <v>4</v>
      </c>
      <c r="D4122" s="301">
        <v>0</v>
      </c>
      <c r="E4122" s="249"/>
    </row>
    <row r="4123" spans="1:5" s="250" customFormat="1" ht="13.5">
      <c r="A4123" s="142">
        <v>96120</v>
      </c>
      <c r="B4123" s="142" t="s">
        <v>25527</v>
      </c>
      <c r="C4123" s="142" t="s">
        <v>1</v>
      </c>
      <c r="D4123" s="301">
        <v>3.24</v>
      </c>
      <c r="E4123" s="249"/>
    </row>
    <row r="4124" spans="1:5" s="250" customFormat="1" ht="13.5">
      <c r="A4124" s="142">
        <v>96123</v>
      </c>
      <c r="B4124" s="142" t="s">
        <v>25528</v>
      </c>
      <c r="C4124" s="142" t="s">
        <v>1</v>
      </c>
      <c r="D4124" s="301">
        <v>30.81</v>
      </c>
      <c r="E4124" s="249"/>
    </row>
    <row r="4125" spans="1:5" s="250" customFormat="1" ht="13.5">
      <c r="A4125" s="142">
        <v>96122</v>
      </c>
      <c r="B4125" s="142" t="s">
        <v>25521</v>
      </c>
      <c r="C4125" s="142" t="s">
        <v>1</v>
      </c>
      <c r="D4125" s="301">
        <v>56.42</v>
      </c>
      <c r="E4125" s="249"/>
    </row>
    <row r="4126" spans="1:5" s="250" customFormat="1" ht="13.5">
      <c r="A4126" s="142">
        <v>96121</v>
      </c>
      <c r="B4126" s="142" t="s">
        <v>25532</v>
      </c>
      <c r="C4126" s="142" t="s">
        <v>1</v>
      </c>
      <c r="D4126" s="301">
        <v>13.96</v>
      </c>
      <c r="E4126" s="249"/>
    </row>
    <row r="4127" spans="1:5" s="250" customFormat="1" ht="13.5">
      <c r="A4127" s="142">
        <v>99054</v>
      </c>
      <c r="B4127" s="142" t="s">
        <v>25529</v>
      </c>
      <c r="C4127" s="142" t="s">
        <v>4</v>
      </c>
      <c r="D4127" s="301">
        <v>64.73</v>
      </c>
      <c r="E4127" s="249"/>
    </row>
    <row r="4128" spans="1:5" s="250" customFormat="1" ht="13.5">
      <c r="A4128" s="142">
        <v>96110</v>
      </c>
      <c r="B4128" s="142" t="s">
        <v>25524</v>
      </c>
      <c r="C4128" s="142" t="s">
        <v>4</v>
      </c>
      <c r="D4128" s="301">
        <v>80.72</v>
      </c>
      <c r="E4128" s="249"/>
    </row>
    <row r="4129" spans="1:5" s="250" customFormat="1" ht="13.5">
      <c r="A4129" s="142">
        <v>96114</v>
      </c>
      <c r="B4129" s="142" t="s">
        <v>25526</v>
      </c>
      <c r="C4129" s="142" t="s">
        <v>4</v>
      </c>
      <c r="D4129" s="301">
        <v>79.61</v>
      </c>
      <c r="E4129" s="249"/>
    </row>
    <row r="4130" spans="1:5" s="250" customFormat="1" ht="13.5">
      <c r="A4130" s="142">
        <v>104757</v>
      </c>
      <c r="B4130" s="142" t="s">
        <v>28342</v>
      </c>
      <c r="C4130" s="142" t="s">
        <v>4</v>
      </c>
      <c r="D4130" s="301">
        <v>94.72</v>
      </c>
      <c r="E4130" s="249"/>
    </row>
    <row r="4131" spans="1:5" s="250" customFormat="1" ht="13.5">
      <c r="A4131" s="142">
        <v>104756</v>
      </c>
      <c r="B4131" s="142" t="s">
        <v>25522</v>
      </c>
      <c r="C4131" s="142" t="s">
        <v>4</v>
      </c>
      <c r="D4131" s="301">
        <v>238.49</v>
      </c>
      <c r="E4131" s="249"/>
    </row>
    <row r="4132" spans="1:5" s="250" customFormat="1" ht="13.5">
      <c r="A4132" s="142">
        <v>96112</v>
      </c>
      <c r="B4132" s="142" t="s">
        <v>25520</v>
      </c>
      <c r="C4132" s="142" t="s">
        <v>4</v>
      </c>
      <c r="D4132" s="301">
        <v>181.23</v>
      </c>
      <c r="E4132" s="249"/>
    </row>
    <row r="4133" spans="1:5" s="250" customFormat="1" ht="13.5">
      <c r="A4133" s="142">
        <v>96113</v>
      </c>
      <c r="B4133" s="142" t="s">
        <v>25525</v>
      </c>
      <c r="C4133" s="142" t="s">
        <v>4</v>
      </c>
      <c r="D4133" s="301">
        <v>50.48</v>
      </c>
      <c r="E4133" s="249"/>
    </row>
    <row r="4134" spans="1:5" s="250" customFormat="1" ht="13.5">
      <c r="A4134" s="142">
        <v>96109</v>
      </c>
      <c r="B4134" s="142" t="s">
        <v>25523</v>
      </c>
      <c r="C4134" s="142" t="s">
        <v>4</v>
      </c>
      <c r="D4134" s="301">
        <v>56.24</v>
      </c>
      <c r="E4134" s="249"/>
    </row>
    <row r="4135" spans="1:5" s="250" customFormat="1" ht="13.5">
      <c r="A4135" s="142">
        <v>96116</v>
      </c>
      <c r="B4135" s="142" t="s">
        <v>25531</v>
      </c>
      <c r="C4135" s="142" t="s">
        <v>4</v>
      </c>
      <c r="D4135" s="301">
        <v>67.239999999999995</v>
      </c>
      <c r="E4135" s="249"/>
    </row>
    <row r="4136" spans="1:5" s="250" customFormat="1" ht="13.5">
      <c r="A4136" s="142">
        <v>96111</v>
      </c>
      <c r="B4136" s="142" t="s">
        <v>25530</v>
      </c>
      <c r="C4136" s="142" t="s">
        <v>4</v>
      </c>
      <c r="D4136" s="301">
        <v>66.89</v>
      </c>
      <c r="E4136" s="249"/>
    </row>
    <row r="4137" spans="1:5" s="250" customFormat="1" ht="13.5">
      <c r="A4137" s="142">
        <v>96486</v>
      </c>
      <c r="B4137" s="142" t="s">
        <v>25534</v>
      </c>
      <c r="C4137" s="142" t="s">
        <v>4</v>
      </c>
      <c r="D4137" s="301">
        <v>76.56</v>
      </c>
      <c r="E4137" s="249"/>
    </row>
    <row r="4138" spans="1:5" s="250" customFormat="1" ht="13.5">
      <c r="A4138" s="142">
        <v>96485</v>
      </c>
      <c r="B4138" s="142" t="s">
        <v>25533</v>
      </c>
      <c r="C4138" s="142" t="s">
        <v>4</v>
      </c>
      <c r="D4138" s="301">
        <v>76.209999999999994</v>
      </c>
      <c r="E4138" s="249"/>
    </row>
    <row r="4139" spans="1:5" s="250" customFormat="1" ht="13.5">
      <c r="A4139" s="142">
        <v>97557</v>
      </c>
      <c r="B4139" s="142" t="s">
        <v>28343</v>
      </c>
      <c r="C4139" s="142" t="s">
        <v>4</v>
      </c>
      <c r="D4139" s="301">
        <v>0</v>
      </c>
      <c r="E4139" s="249"/>
    </row>
    <row r="4140" spans="1:5" s="250" customFormat="1" ht="13.5">
      <c r="A4140" s="142">
        <v>101807</v>
      </c>
      <c r="B4140" s="142" t="s">
        <v>23069</v>
      </c>
      <c r="C4140" s="142" t="s">
        <v>2</v>
      </c>
      <c r="D4140" s="301">
        <v>600.15</v>
      </c>
      <c r="E4140" s="249"/>
    </row>
    <row r="4141" spans="1:5" s="250" customFormat="1" ht="13.5">
      <c r="A4141" s="142">
        <v>101806</v>
      </c>
      <c r="B4141" s="142" t="s">
        <v>23068</v>
      </c>
      <c r="C4141" s="142" t="s">
        <v>2</v>
      </c>
      <c r="D4141" s="301">
        <v>642.08000000000004</v>
      </c>
      <c r="E4141" s="249"/>
    </row>
    <row r="4142" spans="1:5" s="250" customFormat="1" ht="13.5">
      <c r="A4142" s="142">
        <v>101808</v>
      </c>
      <c r="B4142" s="142" t="s">
        <v>23070</v>
      </c>
      <c r="C4142" s="142" t="s">
        <v>2</v>
      </c>
      <c r="D4142" s="301">
        <v>607.88</v>
      </c>
      <c r="E4142" s="249"/>
    </row>
    <row r="4143" spans="1:5" s="250" customFormat="1" ht="13.5">
      <c r="A4143" s="142">
        <v>98058</v>
      </c>
      <c r="B4143" s="142" t="s">
        <v>28344</v>
      </c>
      <c r="C4143" s="142" t="s">
        <v>2</v>
      </c>
      <c r="D4143" s="301">
        <v>2011.15</v>
      </c>
      <c r="E4143" s="249"/>
    </row>
    <row r="4144" spans="1:5" s="250" customFormat="1" ht="13.5">
      <c r="A4144" s="142">
        <v>98059</v>
      </c>
      <c r="B4144" s="142" t="s">
        <v>28345</v>
      </c>
      <c r="C4144" s="142" t="s">
        <v>2</v>
      </c>
      <c r="D4144" s="301">
        <v>4294.8100000000004</v>
      </c>
      <c r="E4144" s="249"/>
    </row>
    <row r="4145" spans="1:5" s="250" customFormat="1" ht="13.5">
      <c r="A4145" s="142">
        <v>98060</v>
      </c>
      <c r="B4145" s="142" t="s">
        <v>28346</v>
      </c>
      <c r="C4145" s="142" t="s">
        <v>2</v>
      </c>
      <c r="D4145" s="301">
        <v>6024.45</v>
      </c>
      <c r="E4145" s="249"/>
    </row>
    <row r="4146" spans="1:5" s="250" customFormat="1" ht="13.5">
      <c r="A4146" s="142">
        <v>98061</v>
      </c>
      <c r="B4146" s="142" t="s">
        <v>28347</v>
      </c>
      <c r="C4146" s="142" t="s">
        <v>2</v>
      </c>
      <c r="D4146" s="301">
        <v>8413.2999999999993</v>
      </c>
      <c r="E4146" s="249"/>
    </row>
    <row r="4147" spans="1:5" s="250" customFormat="1" ht="13.5">
      <c r="A4147" s="142">
        <v>98088</v>
      </c>
      <c r="B4147" s="142" t="s">
        <v>23679</v>
      </c>
      <c r="C4147" s="142" t="s">
        <v>2</v>
      </c>
      <c r="D4147" s="301">
        <v>3737.76</v>
      </c>
      <c r="E4147" s="249"/>
    </row>
    <row r="4148" spans="1:5" s="250" customFormat="1" ht="13.5">
      <c r="A4148" s="142">
        <v>98089</v>
      </c>
      <c r="B4148" s="142" t="s">
        <v>23680</v>
      </c>
      <c r="C4148" s="142" t="s">
        <v>2</v>
      </c>
      <c r="D4148" s="301">
        <v>5949.22</v>
      </c>
      <c r="E4148" s="249"/>
    </row>
    <row r="4149" spans="1:5" s="250" customFormat="1" ht="13.5">
      <c r="A4149" s="142">
        <v>98090</v>
      </c>
      <c r="B4149" s="142" t="s">
        <v>23681</v>
      </c>
      <c r="C4149" s="142" t="s">
        <v>2</v>
      </c>
      <c r="D4149" s="301">
        <v>9401.01</v>
      </c>
      <c r="E4149" s="249"/>
    </row>
    <row r="4150" spans="1:5" s="250" customFormat="1" ht="13.5">
      <c r="A4150" s="142">
        <v>98091</v>
      </c>
      <c r="B4150" s="142" t="s">
        <v>23682</v>
      </c>
      <c r="C4150" s="142" t="s">
        <v>2</v>
      </c>
      <c r="D4150" s="301">
        <v>12310.34</v>
      </c>
      <c r="E4150" s="249"/>
    </row>
    <row r="4151" spans="1:5" s="250" customFormat="1" ht="13.5">
      <c r="A4151" s="142">
        <v>98092</v>
      </c>
      <c r="B4151" s="142" t="s">
        <v>23683</v>
      </c>
      <c r="C4151" s="142" t="s">
        <v>2</v>
      </c>
      <c r="D4151" s="301">
        <v>14328.81</v>
      </c>
      <c r="E4151" s="249"/>
    </row>
    <row r="4152" spans="1:5" s="250" customFormat="1" ht="13.5">
      <c r="A4152" s="142">
        <v>98093</v>
      </c>
      <c r="B4152" s="142" t="s">
        <v>23684</v>
      </c>
      <c r="C4152" s="142" t="s">
        <v>2</v>
      </c>
      <c r="D4152" s="301">
        <v>16934.490000000002</v>
      </c>
      <c r="E4152" s="249"/>
    </row>
    <row r="4153" spans="1:5" s="250" customFormat="1" ht="13.5">
      <c r="A4153" s="142">
        <v>98072</v>
      </c>
      <c r="B4153" s="142" t="s">
        <v>23663</v>
      </c>
      <c r="C4153" s="142" t="s">
        <v>2</v>
      </c>
      <c r="D4153" s="301">
        <v>4424.43</v>
      </c>
      <c r="E4153" s="249"/>
    </row>
    <row r="4154" spans="1:5" s="250" customFormat="1" ht="13.5">
      <c r="A4154" s="142">
        <v>98073</v>
      </c>
      <c r="B4154" s="142" t="s">
        <v>23664</v>
      </c>
      <c r="C4154" s="142" t="s">
        <v>2</v>
      </c>
      <c r="D4154" s="301">
        <v>7006.13</v>
      </c>
      <c r="E4154" s="249"/>
    </row>
    <row r="4155" spans="1:5" s="250" customFormat="1" ht="13.5">
      <c r="A4155" s="142">
        <v>98074</v>
      </c>
      <c r="B4155" s="142" t="s">
        <v>23665</v>
      </c>
      <c r="C4155" s="142" t="s">
        <v>2</v>
      </c>
      <c r="D4155" s="301">
        <v>10996.02</v>
      </c>
      <c r="E4155" s="249"/>
    </row>
    <row r="4156" spans="1:5" s="250" customFormat="1" ht="13.5">
      <c r="A4156" s="142">
        <v>98075</v>
      </c>
      <c r="B4156" s="142" t="s">
        <v>23666</v>
      </c>
      <c r="C4156" s="142" t="s">
        <v>2</v>
      </c>
      <c r="D4156" s="301">
        <v>14359.85</v>
      </c>
      <c r="E4156" s="249"/>
    </row>
    <row r="4157" spans="1:5" s="250" customFormat="1" ht="13.5">
      <c r="A4157" s="142">
        <v>98076</v>
      </c>
      <c r="B4157" s="142" t="s">
        <v>23667</v>
      </c>
      <c r="C4157" s="142" t="s">
        <v>2</v>
      </c>
      <c r="D4157" s="301">
        <v>16621.11</v>
      </c>
      <c r="E4157" s="249"/>
    </row>
    <row r="4158" spans="1:5" s="250" customFormat="1" ht="13.5">
      <c r="A4158" s="142">
        <v>98077</v>
      </c>
      <c r="B4158" s="142" t="s">
        <v>23668</v>
      </c>
      <c r="C4158" s="142" t="s">
        <v>2</v>
      </c>
      <c r="D4158" s="301">
        <v>19610.72</v>
      </c>
      <c r="E4158" s="249"/>
    </row>
    <row r="4159" spans="1:5" s="250" customFormat="1" ht="13.5">
      <c r="A4159" s="142">
        <v>98062</v>
      </c>
      <c r="B4159" s="142" t="s">
        <v>28348</v>
      </c>
      <c r="C4159" s="142" t="s">
        <v>2</v>
      </c>
      <c r="D4159" s="301">
        <v>3363.98</v>
      </c>
      <c r="E4159" s="249"/>
    </row>
    <row r="4160" spans="1:5" s="250" customFormat="1" ht="13.5">
      <c r="A4160" s="142">
        <v>98063</v>
      </c>
      <c r="B4160" s="142" t="s">
        <v>28349</v>
      </c>
      <c r="C4160" s="142" t="s">
        <v>2</v>
      </c>
      <c r="D4160" s="301">
        <v>5136.58</v>
      </c>
      <c r="E4160" s="249"/>
    </row>
    <row r="4161" spans="1:5" s="250" customFormat="1" ht="13.5">
      <c r="A4161" s="142">
        <v>98064</v>
      </c>
      <c r="B4161" s="142" t="s">
        <v>28350</v>
      </c>
      <c r="C4161" s="142" t="s">
        <v>2</v>
      </c>
      <c r="D4161" s="301">
        <v>5932.86</v>
      </c>
      <c r="E4161" s="249"/>
    </row>
    <row r="4162" spans="1:5" s="250" customFormat="1" ht="13.5">
      <c r="A4162" s="142">
        <v>98065</v>
      </c>
      <c r="B4162" s="142" t="s">
        <v>28351</v>
      </c>
      <c r="C4162" s="142" t="s">
        <v>2</v>
      </c>
      <c r="D4162" s="301">
        <v>8239.91</v>
      </c>
      <c r="E4162" s="249"/>
    </row>
    <row r="4163" spans="1:5" s="250" customFormat="1" ht="13.5">
      <c r="A4163" s="142">
        <v>98094</v>
      </c>
      <c r="B4163" s="142" t="s">
        <v>23685</v>
      </c>
      <c r="C4163" s="142" t="s">
        <v>2</v>
      </c>
      <c r="D4163" s="301">
        <v>3106.55</v>
      </c>
      <c r="E4163" s="249"/>
    </row>
    <row r="4164" spans="1:5" s="250" customFormat="1" ht="13.5">
      <c r="A4164" s="142">
        <v>98099</v>
      </c>
      <c r="B4164" s="142" t="s">
        <v>23686</v>
      </c>
      <c r="C4164" s="142" t="s">
        <v>2</v>
      </c>
      <c r="D4164" s="301">
        <v>5326.68</v>
      </c>
      <c r="E4164" s="249"/>
    </row>
    <row r="4165" spans="1:5" s="250" customFormat="1" ht="13.5">
      <c r="A4165" s="142">
        <v>98100</v>
      </c>
      <c r="B4165" s="142" t="s">
        <v>23687</v>
      </c>
      <c r="C4165" s="142" t="s">
        <v>2</v>
      </c>
      <c r="D4165" s="301">
        <v>7006.99</v>
      </c>
      <c r="E4165" s="249"/>
    </row>
    <row r="4166" spans="1:5" s="250" customFormat="1" ht="13.5">
      <c r="A4166" s="142">
        <v>98101</v>
      </c>
      <c r="B4166" s="142" t="s">
        <v>23688</v>
      </c>
      <c r="C4166" s="142" t="s">
        <v>2</v>
      </c>
      <c r="D4166" s="301">
        <v>10382.84</v>
      </c>
      <c r="E4166" s="249"/>
    </row>
    <row r="4167" spans="1:5" s="250" customFormat="1" ht="13.5">
      <c r="A4167" s="142">
        <v>98078</v>
      </c>
      <c r="B4167" s="142" t="s">
        <v>23669</v>
      </c>
      <c r="C4167" s="142" t="s">
        <v>2</v>
      </c>
      <c r="D4167" s="301">
        <v>4667.55</v>
      </c>
      <c r="E4167" s="249"/>
    </row>
    <row r="4168" spans="1:5" s="250" customFormat="1" ht="13.5">
      <c r="A4168" s="142">
        <v>98079</v>
      </c>
      <c r="B4168" s="142" t="s">
        <v>23670</v>
      </c>
      <c r="C4168" s="142" t="s">
        <v>2</v>
      </c>
      <c r="D4168" s="301">
        <v>8217.25</v>
      </c>
      <c r="E4168" s="249"/>
    </row>
    <row r="4169" spans="1:5" s="250" customFormat="1" ht="13.5">
      <c r="A4169" s="142">
        <v>98080</v>
      </c>
      <c r="B4169" s="142" t="s">
        <v>23671</v>
      </c>
      <c r="C4169" s="142" t="s">
        <v>2</v>
      </c>
      <c r="D4169" s="301">
        <v>10636.3</v>
      </c>
      <c r="E4169" s="249"/>
    </row>
    <row r="4170" spans="1:5" s="250" customFormat="1" ht="13.5">
      <c r="A4170" s="142">
        <v>98081</v>
      </c>
      <c r="B4170" s="142" t="s">
        <v>23672</v>
      </c>
      <c r="C4170" s="142" t="s">
        <v>2</v>
      </c>
      <c r="D4170" s="301">
        <v>15811.4</v>
      </c>
      <c r="E4170" s="249"/>
    </row>
    <row r="4171" spans="1:5" s="250" customFormat="1" ht="13.5">
      <c r="A4171" s="142">
        <v>98052</v>
      </c>
      <c r="B4171" s="142" t="s">
        <v>28352</v>
      </c>
      <c r="C4171" s="142" t="s">
        <v>2</v>
      </c>
      <c r="D4171" s="301">
        <v>2284.96</v>
      </c>
      <c r="E4171" s="249"/>
    </row>
    <row r="4172" spans="1:5" s="250" customFormat="1" ht="13.5">
      <c r="A4172" s="142">
        <v>98053</v>
      </c>
      <c r="B4172" s="142" t="s">
        <v>28353</v>
      </c>
      <c r="C4172" s="142" t="s">
        <v>2</v>
      </c>
      <c r="D4172" s="301">
        <v>3142.47</v>
      </c>
      <c r="E4172" s="249"/>
    </row>
    <row r="4173" spans="1:5" s="250" customFormat="1" ht="13.5">
      <c r="A4173" s="142">
        <v>98054</v>
      </c>
      <c r="B4173" s="142" t="s">
        <v>28354</v>
      </c>
      <c r="C4173" s="142" t="s">
        <v>2</v>
      </c>
      <c r="D4173" s="301">
        <v>5053</v>
      </c>
      <c r="E4173" s="249"/>
    </row>
    <row r="4174" spans="1:5" s="250" customFormat="1" ht="13.5">
      <c r="A4174" s="142">
        <v>98055</v>
      </c>
      <c r="B4174" s="142" t="s">
        <v>28355</v>
      </c>
      <c r="C4174" s="142" t="s">
        <v>2</v>
      </c>
      <c r="D4174" s="301">
        <v>6872.84</v>
      </c>
      <c r="E4174" s="249"/>
    </row>
    <row r="4175" spans="1:5" s="250" customFormat="1" ht="13.5">
      <c r="A4175" s="142">
        <v>98056</v>
      </c>
      <c r="B4175" s="142" t="s">
        <v>28356</v>
      </c>
      <c r="C4175" s="142" t="s">
        <v>2</v>
      </c>
      <c r="D4175" s="301">
        <v>8015.12</v>
      </c>
      <c r="E4175" s="249"/>
    </row>
    <row r="4176" spans="1:5" s="250" customFormat="1" ht="13.5">
      <c r="A4176" s="142">
        <v>98057</v>
      </c>
      <c r="B4176" s="142" t="s">
        <v>28357</v>
      </c>
      <c r="C4176" s="142" t="s">
        <v>2</v>
      </c>
      <c r="D4176" s="301">
        <v>9547.0400000000009</v>
      </c>
      <c r="E4176" s="249"/>
    </row>
    <row r="4177" spans="1:5" s="250" customFormat="1" ht="13.5">
      <c r="A4177" s="142">
        <v>98082</v>
      </c>
      <c r="B4177" s="142" t="s">
        <v>23673</v>
      </c>
      <c r="C4177" s="142" t="s">
        <v>2</v>
      </c>
      <c r="D4177" s="301">
        <v>4299.4399999999996</v>
      </c>
      <c r="E4177" s="249"/>
    </row>
    <row r="4178" spans="1:5" s="250" customFormat="1" ht="13.5">
      <c r="A4178" s="142">
        <v>98083</v>
      </c>
      <c r="B4178" s="142" t="s">
        <v>23674</v>
      </c>
      <c r="C4178" s="142" t="s">
        <v>2</v>
      </c>
      <c r="D4178" s="301">
        <v>5672.79</v>
      </c>
      <c r="E4178" s="249"/>
    </row>
    <row r="4179" spans="1:5" s="250" customFormat="1" ht="13.5">
      <c r="A4179" s="142">
        <v>98084</v>
      </c>
      <c r="B4179" s="142" t="s">
        <v>23675</v>
      </c>
      <c r="C4179" s="142" t="s">
        <v>2</v>
      </c>
      <c r="D4179" s="301">
        <v>7959.27</v>
      </c>
      <c r="E4179" s="249"/>
    </row>
    <row r="4180" spans="1:5" s="250" customFormat="1" ht="13.5">
      <c r="A4180" s="142">
        <v>98085</v>
      </c>
      <c r="B4180" s="142" t="s">
        <v>23676</v>
      </c>
      <c r="C4180" s="142" t="s">
        <v>2</v>
      </c>
      <c r="D4180" s="301">
        <v>10804.95</v>
      </c>
      <c r="E4180" s="249"/>
    </row>
    <row r="4181" spans="1:5" s="250" customFormat="1" ht="13.5">
      <c r="A4181" s="142">
        <v>98087</v>
      </c>
      <c r="B4181" s="142" t="s">
        <v>23678</v>
      </c>
      <c r="C4181" s="142" t="s">
        <v>2</v>
      </c>
      <c r="D4181" s="301">
        <v>12999.3</v>
      </c>
      <c r="E4181" s="249"/>
    </row>
    <row r="4182" spans="1:5" s="250" customFormat="1" ht="13.5">
      <c r="A4182" s="142">
        <v>98086</v>
      </c>
      <c r="B4182" s="142" t="s">
        <v>23677</v>
      </c>
      <c r="C4182" s="142" t="s">
        <v>2</v>
      </c>
      <c r="D4182" s="301">
        <v>12191.99</v>
      </c>
      <c r="E4182" s="249"/>
    </row>
    <row r="4183" spans="1:5" s="250" customFormat="1" ht="13.5">
      <c r="A4183" s="142">
        <v>98066</v>
      </c>
      <c r="B4183" s="142" t="s">
        <v>23657</v>
      </c>
      <c r="C4183" s="142" t="s">
        <v>2</v>
      </c>
      <c r="D4183" s="301">
        <v>5209.8100000000004</v>
      </c>
      <c r="E4183" s="249"/>
    </row>
    <row r="4184" spans="1:5" s="250" customFormat="1" ht="13.5">
      <c r="A4184" s="142">
        <v>98067</v>
      </c>
      <c r="B4184" s="142" t="s">
        <v>23658</v>
      </c>
      <c r="C4184" s="142" t="s">
        <v>2</v>
      </c>
      <c r="D4184" s="301">
        <v>6941.51</v>
      </c>
      <c r="E4184" s="249"/>
    </row>
    <row r="4185" spans="1:5" s="250" customFormat="1" ht="13.5">
      <c r="A4185" s="142">
        <v>98068</v>
      </c>
      <c r="B4185" s="142" t="s">
        <v>23659</v>
      </c>
      <c r="C4185" s="142" t="s">
        <v>2</v>
      </c>
      <c r="D4185" s="301">
        <v>9809.6299999999992</v>
      </c>
      <c r="E4185" s="249"/>
    </row>
    <row r="4186" spans="1:5" s="250" customFormat="1" ht="13.5">
      <c r="A4186" s="142">
        <v>98069</v>
      </c>
      <c r="B4186" s="142" t="s">
        <v>23660</v>
      </c>
      <c r="C4186" s="142" t="s">
        <v>2</v>
      </c>
      <c r="D4186" s="301">
        <v>13234.2</v>
      </c>
      <c r="E4186" s="249"/>
    </row>
    <row r="4187" spans="1:5" s="250" customFormat="1" ht="13.5">
      <c r="A4187" s="142">
        <v>98071</v>
      </c>
      <c r="B4187" s="142" t="s">
        <v>23662</v>
      </c>
      <c r="C4187" s="142" t="s">
        <v>2</v>
      </c>
      <c r="D4187" s="301">
        <v>16389.27</v>
      </c>
      <c r="E4187" s="249"/>
    </row>
    <row r="4188" spans="1:5" s="250" customFormat="1" ht="13.5">
      <c r="A4188" s="142">
        <v>98070</v>
      </c>
      <c r="B4188" s="142" t="s">
        <v>23661</v>
      </c>
      <c r="C4188" s="142" t="s">
        <v>2</v>
      </c>
      <c r="D4188" s="301">
        <v>15088.86</v>
      </c>
      <c r="E4188" s="249"/>
    </row>
    <row r="4189" spans="1:5" s="250" customFormat="1" ht="13.5">
      <c r="A4189" s="142">
        <v>104915</v>
      </c>
      <c r="B4189" s="142" t="s">
        <v>24711</v>
      </c>
      <c r="C4189" s="142" t="s">
        <v>3</v>
      </c>
      <c r="D4189" s="301">
        <v>11.32</v>
      </c>
      <c r="E4189" s="249"/>
    </row>
    <row r="4190" spans="1:5" s="250" customFormat="1" ht="13.5">
      <c r="A4190" s="142">
        <v>96546</v>
      </c>
      <c r="B4190" s="142" t="s">
        <v>24710</v>
      </c>
      <c r="C4190" s="142" t="s">
        <v>3</v>
      </c>
      <c r="D4190" s="301">
        <v>16.43</v>
      </c>
      <c r="E4190" s="249"/>
    </row>
    <row r="4191" spans="1:5" s="250" customFormat="1" ht="13.5">
      <c r="A4191" s="142">
        <v>96544</v>
      </c>
      <c r="B4191" s="142" t="s">
        <v>24708</v>
      </c>
      <c r="C4191" s="142" t="s">
        <v>3</v>
      </c>
      <c r="D4191" s="301">
        <v>21.43</v>
      </c>
      <c r="E4191" s="249"/>
    </row>
    <row r="4192" spans="1:5" s="250" customFormat="1" ht="13.5">
      <c r="A4192" s="142">
        <v>96545</v>
      </c>
      <c r="B4192" s="142" t="s">
        <v>24709</v>
      </c>
      <c r="C4192" s="142" t="s">
        <v>3</v>
      </c>
      <c r="D4192" s="301">
        <v>19</v>
      </c>
      <c r="E4192" s="249"/>
    </row>
    <row r="4193" spans="1:5" s="250" customFormat="1" ht="13.5">
      <c r="A4193" s="142">
        <v>96543</v>
      </c>
      <c r="B4193" s="142" t="s">
        <v>24701</v>
      </c>
      <c r="C4193" s="142" t="s">
        <v>3</v>
      </c>
      <c r="D4193" s="301">
        <v>24.26</v>
      </c>
      <c r="E4193" s="249"/>
    </row>
    <row r="4194" spans="1:5" s="250" customFormat="1" ht="13.5">
      <c r="A4194" s="142">
        <v>104922</v>
      </c>
      <c r="B4194" s="142" t="s">
        <v>24717</v>
      </c>
      <c r="C4194" s="142" t="s">
        <v>3</v>
      </c>
      <c r="D4194" s="301">
        <v>12.64</v>
      </c>
      <c r="E4194" s="249"/>
    </row>
    <row r="4195" spans="1:5" s="250" customFormat="1" ht="13.5">
      <c r="A4195" s="142">
        <v>104920</v>
      </c>
      <c r="B4195" s="142" t="s">
        <v>24715</v>
      </c>
      <c r="C4195" s="142" t="s">
        <v>3</v>
      </c>
      <c r="D4195" s="301">
        <v>12.45</v>
      </c>
      <c r="E4195" s="249"/>
    </row>
    <row r="4196" spans="1:5" s="250" customFormat="1" ht="13.5">
      <c r="A4196" s="142">
        <v>104921</v>
      </c>
      <c r="B4196" s="142" t="s">
        <v>24716</v>
      </c>
      <c r="C4196" s="142" t="s">
        <v>3</v>
      </c>
      <c r="D4196" s="301">
        <v>11.61</v>
      </c>
      <c r="E4196" s="249"/>
    </row>
    <row r="4197" spans="1:5" s="250" customFormat="1" ht="13.5">
      <c r="A4197" s="142">
        <v>104919</v>
      </c>
      <c r="B4197" s="142" t="s">
        <v>24714</v>
      </c>
      <c r="C4197" s="142" t="s">
        <v>3</v>
      </c>
      <c r="D4197" s="301">
        <v>14.75</v>
      </c>
      <c r="E4197" s="249"/>
    </row>
    <row r="4198" spans="1:5" s="250" customFormat="1" ht="13.5">
      <c r="A4198" s="142">
        <v>104917</v>
      </c>
      <c r="B4198" s="142" t="s">
        <v>24712</v>
      </c>
      <c r="C4198" s="142" t="s">
        <v>3</v>
      </c>
      <c r="D4198" s="301">
        <v>18.27</v>
      </c>
      <c r="E4198" s="249"/>
    </row>
    <row r="4199" spans="1:5" s="250" customFormat="1" ht="13.5">
      <c r="A4199" s="142">
        <v>104918</v>
      </c>
      <c r="B4199" s="142" t="s">
        <v>24713</v>
      </c>
      <c r="C4199" s="142" t="s">
        <v>3</v>
      </c>
      <c r="D4199" s="301">
        <v>16.68</v>
      </c>
      <c r="E4199" s="249"/>
    </row>
    <row r="4200" spans="1:5" s="250" customFormat="1" ht="13.5">
      <c r="A4200" s="142">
        <v>104916</v>
      </c>
      <c r="B4200" s="142" t="s">
        <v>24728</v>
      </c>
      <c r="C4200" s="142" t="s">
        <v>3</v>
      </c>
      <c r="D4200" s="301">
        <v>20.079999999999998</v>
      </c>
      <c r="E4200" s="249"/>
    </row>
    <row r="4201" spans="1:5" s="250" customFormat="1" ht="13.5">
      <c r="A4201" s="142">
        <v>96557</v>
      </c>
      <c r="B4201" s="142" t="s">
        <v>24720</v>
      </c>
      <c r="C4201" s="142" t="s">
        <v>7</v>
      </c>
      <c r="D4201" s="301">
        <v>856.47</v>
      </c>
      <c r="E4201" s="249"/>
    </row>
    <row r="4202" spans="1:5" s="250" customFormat="1" ht="13.5">
      <c r="A4202" s="142">
        <v>96555</v>
      </c>
      <c r="B4202" s="142" t="s">
        <v>24718</v>
      </c>
      <c r="C4202" s="142" t="s">
        <v>7</v>
      </c>
      <c r="D4202" s="301">
        <v>790.71</v>
      </c>
      <c r="E4202" s="249"/>
    </row>
    <row r="4203" spans="1:5" s="250" customFormat="1" ht="13.5">
      <c r="A4203" s="142">
        <v>104924</v>
      </c>
      <c r="B4203" s="142" t="s">
        <v>24730</v>
      </c>
      <c r="C4203" s="142" t="s">
        <v>7</v>
      </c>
      <c r="D4203" s="301">
        <v>885.2</v>
      </c>
      <c r="E4203" s="249"/>
    </row>
    <row r="4204" spans="1:5" s="250" customFormat="1" ht="13.5">
      <c r="A4204" s="142">
        <v>104923</v>
      </c>
      <c r="B4204" s="142" t="s">
        <v>24729</v>
      </c>
      <c r="C4204" s="142" t="s">
        <v>7</v>
      </c>
      <c r="D4204" s="301">
        <v>859.1</v>
      </c>
      <c r="E4204" s="249"/>
    </row>
    <row r="4205" spans="1:5" s="250" customFormat="1" ht="13.5">
      <c r="A4205" s="142">
        <v>96558</v>
      </c>
      <c r="B4205" s="142" t="s">
        <v>24721</v>
      </c>
      <c r="C4205" s="142" t="s">
        <v>7</v>
      </c>
      <c r="D4205" s="301">
        <v>897.02</v>
      </c>
      <c r="E4205" s="249"/>
    </row>
    <row r="4206" spans="1:5" s="250" customFormat="1" ht="13.5">
      <c r="A4206" s="142">
        <v>96556</v>
      </c>
      <c r="B4206" s="142" t="s">
        <v>24719</v>
      </c>
      <c r="C4206" s="142" t="s">
        <v>7</v>
      </c>
      <c r="D4206" s="301">
        <v>986.12</v>
      </c>
      <c r="E4206" s="249"/>
    </row>
    <row r="4207" spans="1:5" s="250" customFormat="1" ht="13.5">
      <c r="A4207" s="142">
        <v>96523</v>
      </c>
      <c r="B4207" s="142" t="s">
        <v>25264</v>
      </c>
      <c r="C4207" s="142" t="s">
        <v>7</v>
      </c>
      <c r="D4207" s="301">
        <v>125.61</v>
      </c>
      <c r="E4207" s="249"/>
    </row>
    <row r="4208" spans="1:5" s="250" customFormat="1" ht="13.5">
      <c r="A4208" s="142">
        <v>96522</v>
      </c>
      <c r="B4208" s="142" t="s">
        <v>25263</v>
      </c>
      <c r="C4208" s="142" t="s">
        <v>7</v>
      </c>
      <c r="D4208" s="301">
        <v>189.72</v>
      </c>
      <c r="E4208" s="249"/>
    </row>
    <row r="4209" spans="1:5" s="250" customFormat="1" ht="13.5">
      <c r="A4209" s="142">
        <v>96527</v>
      </c>
      <c r="B4209" s="142" t="s">
        <v>25268</v>
      </c>
      <c r="C4209" s="142" t="s">
        <v>7</v>
      </c>
      <c r="D4209" s="301">
        <v>138.25</v>
      </c>
      <c r="E4209" s="249"/>
    </row>
    <row r="4210" spans="1:5" s="250" customFormat="1" ht="13.5">
      <c r="A4210" s="142">
        <v>96526</v>
      </c>
      <c r="B4210" s="142" t="s">
        <v>25267</v>
      </c>
      <c r="C4210" s="142" t="s">
        <v>7</v>
      </c>
      <c r="D4210" s="301">
        <v>271.17</v>
      </c>
      <c r="E4210" s="249"/>
    </row>
    <row r="4211" spans="1:5" s="250" customFormat="1" ht="13.5">
      <c r="A4211" s="142">
        <v>96521</v>
      </c>
      <c r="B4211" s="142" t="s">
        <v>25262</v>
      </c>
      <c r="C4211" s="142" t="s">
        <v>7</v>
      </c>
      <c r="D4211" s="301">
        <v>48.08</v>
      </c>
      <c r="E4211" s="249"/>
    </row>
    <row r="4212" spans="1:5" s="250" customFormat="1" ht="13.5">
      <c r="A4212" s="142">
        <v>96520</v>
      </c>
      <c r="B4212" s="142" t="s">
        <v>25261</v>
      </c>
      <c r="C4212" s="142" t="s">
        <v>7</v>
      </c>
      <c r="D4212" s="301">
        <v>112.09</v>
      </c>
      <c r="E4212" s="249"/>
    </row>
    <row r="4213" spans="1:5" s="250" customFormat="1" ht="13.5">
      <c r="A4213" s="142">
        <v>96525</v>
      </c>
      <c r="B4213" s="142" t="s">
        <v>25266</v>
      </c>
      <c r="C4213" s="142" t="s">
        <v>7</v>
      </c>
      <c r="D4213" s="301">
        <v>61.71</v>
      </c>
      <c r="E4213" s="249"/>
    </row>
    <row r="4214" spans="1:5" s="250" customFormat="1" ht="13.5">
      <c r="A4214" s="142">
        <v>96524</v>
      </c>
      <c r="B4214" s="142" t="s">
        <v>25265</v>
      </c>
      <c r="C4214" s="142" t="s">
        <v>7</v>
      </c>
      <c r="D4214" s="301">
        <v>186.4</v>
      </c>
      <c r="E4214" s="249"/>
    </row>
    <row r="4215" spans="1:5" s="250" customFormat="1" ht="13.5">
      <c r="A4215" s="142">
        <v>96537</v>
      </c>
      <c r="B4215" s="142" t="s">
        <v>24695</v>
      </c>
      <c r="C4215" s="142" t="s">
        <v>4</v>
      </c>
      <c r="D4215" s="301">
        <v>220.82</v>
      </c>
      <c r="E4215" s="249"/>
    </row>
    <row r="4216" spans="1:5" s="250" customFormat="1" ht="13.5">
      <c r="A4216" s="142">
        <v>96540</v>
      </c>
      <c r="B4216" s="142" t="s">
        <v>24698</v>
      </c>
      <c r="C4216" s="142" t="s">
        <v>4</v>
      </c>
      <c r="D4216" s="301">
        <v>160.21</v>
      </c>
      <c r="E4216" s="249"/>
    </row>
    <row r="4217" spans="1:5" s="250" customFormat="1" ht="13.5">
      <c r="A4217" s="142">
        <v>96528</v>
      </c>
      <c r="B4217" s="142" t="s">
        <v>25269</v>
      </c>
      <c r="C4217" s="142" t="s">
        <v>4</v>
      </c>
      <c r="D4217" s="301">
        <v>178.21</v>
      </c>
      <c r="E4217" s="249"/>
    </row>
    <row r="4218" spans="1:5" s="250" customFormat="1" ht="13.5">
      <c r="A4218" s="142">
        <v>96531</v>
      </c>
      <c r="B4218" s="142" t="s">
        <v>24689</v>
      </c>
      <c r="C4218" s="142" t="s">
        <v>4</v>
      </c>
      <c r="D4218" s="301">
        <v>123.84</v>
      </c>
      <c r="E4218" s="249"/>
    </row>
    <row r="4219" spans="1:5" s="250" customFormat="1" ht="13.5">
      <c r="A4219" s="142">
        <v>96534</v>
      </c>
      <c r="B4219" s="142" t="s">
        <v>24692</v>
      </c>
      <c r="C4219" s="142" t="s">
        <v>4</v>
      </c>
      <c r="D4219" s="301">
        <v>95.52</v>
      </c>
      <c r="E4219" s="249"/>
    </row>
    <row r="4220" spans="1:5" s="250" customFormat="1" ht="13.5">
      <c r="A4220" s="142">
        <v>104928</v>
      </c>
      <c r="B4220" s="142" t="s">
        <v>24705</v>
      </c>
      <c r="C4220" s="142" t="s">
        <v>4</v>
      </c>
      <c r="D4220" s="301">
        <v>182.85</v>
      </c>
      <c r="E4220" s="249"/>
    </row>
    <row r="4221" spans="1:5" s="250" customFormat="1" ht="13.5">
      <c r="A4221" s="142">
        <v>104929</v>
      </c>
      <c r="B4221" s="142" t="s">
        <v>24706</v>
      </c>
      <c r="C4221" s="142" t="s">
        <v>4</v>
      </c>
      <c r="D4221" s="301">
        <v>113.41</v>
      </c>
      <c r="E4221" s="249"/>
    </row>
    <row r="4222" spans="1:5" s="250" customFormat="1" ht="13.5">
      <c r="A4222" s="142">
        <v>104925</v>
      </c>
      <c r="B4222" s="142" t="s">
        <v>24702</v>
      </c>
      <c r="C4222" s="142" t="s">
        <v>4</v>
      </c>
      <c r="D4222" s="301">
        <v>181.79</v>
      </c>
      <c r="E4222" s="249"/>
    </row>
    <row r="4223" spans="1:5" s="250" customFormat="1" ht="13.5">
      <c r="A4223" s="142">
        <v>104926</v>
      </c>
      <c r="B4223" s="142" t="s">
        <v>24703</v>
      </c>
      <c r="C4223" s="142" t="s">
        <v>4</v>
      </c>
      <c r="D4223" s="301">
        <v>120.15</v>
      </c>
      <c r="E4223" s="249"/>
    </row>
    <row r="4224" spans="1:5" s="250" customFormat="1" ht="13.5">
      <c r="A4224" s="142">
        <v>104927</v>
      </c>
      <c r="B4224" s="142" t="s">
        <v>24704</v>
      </c>
      <c r="C4224" s="142" t="s">
        <v>4</v>
      </c>
      <c r="D4224" s="301">
        <v>88.13</v>
      </c>
      <c r="E4224" s="249"/>
    </row>
    <row r="4225" spans="1:5" s="250" customFormat="1" ht="13.5">
      <c r="A4225" s="142">
        <v>96538</v>
      </c>
      <c r="B4225" s="142" t="s">
        <v>24696</v>
      </c>
      <c r="C4225" s="142" t="s">
        <v>4</v>
      </c>
      <c r="D4225" s="301">
        <v>307.17</v>
      </c>
      <c r="E4225" s="249"/>
    </row>
    <row r="4226" spans="1:5" s="250" customFormat="1" ht="13.5">
      <c r="A4226" s="142">
        <v>96541</v>
      </c>
      <c r="B4226" s="142" t="s">
        <v>24699</v>
      </c>
      <c r="C4226" s="142" t="s">
        <v>4</v>
      </c>
      <c r="D4226" s="301">
        <v>229.76</v>
      </c>
      <c r="E4226" s="249"/>
    </row>
    <row r="4227" spans="1:5" s="250" customFormat="1" ht="13.5">
      <c r="A4227" s="142">
        <v>96529</v>
      </c>
      <c r="B4227" s="142" t="s">
        <v>24687</v>
      </c>
      <c r="C4227" s="142" t="s">
        <v>4</v>
      </c>
      <c r="D4227" s="301">
        <v>315.48</v>
      </c>
      <c r="E4227" s="249"/>
    </row>
    <row r="4228" spans="1:5" s="250" customFormat="1" ht="13.5">
      <c r="A4228" s="142">
        <v>96532</v>
      </c>
      <c r="B4228" s="142" t="s">
        <v>24690</v>
      </c>
      <c r="C4228" s="142" t="s">
        <v>4</v>
      </c>
      <c r="D4228" s="301">
        <v>218.55</v>
      </c>
      <c r="E4228" s="249"/>
    </row>
    <row r="4229" spans="1:5" s="250" customFormat="1" ht="13.5">
      <c r="A4229" s="142">
        <v>96535</v>
      </c>
      <c r="B4229" s="142" t="s">
        <v>24693</v>
      </c>
      <c r="C4229" s="142" t="s">
        <v>4</v>
      </c>
      <c r="D4229" s="301">
        <v>168.12</v>
      </c>
      <c r="E4229" s="249"/>
    </row>
    <row r="4230" spans="1:5" s="250" customFormat="1" ht="13.5">
      <c r="A4230" s="142">
        <v>96539</v>
      </c>
      <c r="B4230" s="142" t="s">
        <v>24697</v>
      </c>
      <c r="C4230" s="142" t="s">
        <v>4</v>
      </c>
      <c r="D4230" s="301">
        <v>159.32</v>
      </c>
      <c r="E4230" s="249"/>
    </row>
    <row r="4231" spans="1:5" s="250" customFormat="1" ht="13.5">
      <c r="A4231" s="142">
        <v>96542</v>
      </c>
      <c r="B4231" s="142" t="s">
        <v>24700</v>
      </c>
      <c r="C4231" s="142" t="s">
        <v>4</v>
      </c>
      <c r="D4231" s="301">
        <v>121.34</v>
      </c>
      <c r="E4231" s="249"/>
    </row>
    <row r="4232" spans="1:5" s="250" customFormat="1" ht="13.5">
      <c r="A4232" s="142">
        <v>96530</v>
      </c>
      <c r="B4232" s="142" t="s">
        <v>24688</v>
      </c>
      <c r="C4232" s="142" t="s">
        <v>4</v>
      </c>
      <c r="D4232" s="301">
        <v>162.43</v>
      </c>
      <c r="E4232" s="249"/>
    </row>
    <row r="4233" spans="1:5" s="250" customFormat="1" ht="13.5">
      <c r="A4233" s="142">
        <v>96533</v>
      </c>
      <c r="B4233" s="142" t="s">
        <v>24691</v>
      </c>
      <c r="C4233" s="142" t="s">
        <v>4</v>
      </c>
      <c r="D4233" s="301">
        <v>109.74</v>
      </c>
      <c r="E4233" s="249"/>
    </row>
    <row r="4234" spans="1:5" s="250" customFormat="1" ht="13.5">
      <c r="A4234" s="142">
        <v>96536</v>
      </c>
      <c r="B4234" s="142" t="s">
        <v>24694</v>
      </c>
      <c r="C4234" s="142" t="s">
        <v>4</v>
      </c>
      <c r="D4234" s="301">
        <v>82.28</v>
      </c>
      <c r="E4234" s="249"/>
    </row>
    <row r="4235" spans="1:5" s="250" customFormat="1" ht="13.5">
      <c r="A4235" s="142">
        <v>105518</v>
      </c>
      <c r="B4235" s="142" t="s">
        <v>28358</v>
      </c>
      <c r="C4235" s="142" t="s">
        <v>4</v>
      </c>
      <c r="D4235" s="301">
        <v>0</v>
      </c>
      <c r="E4235" s="249"/>
    </row>
    <row r="4236" spans="1:5" s="250" customFormat="1" ht="13.5">
      <c r="A4236" s="142">
        <v>105517</v>
      </c>
      <c r="B4236" s="142" t="s">
        <v>28359</v>
      </c>
      <c r="C4236" s="142" t="s">
        <v>4</v>
      </c>
      <c r="D4236" s="301">
        <v>0</v>
      </c>
      <c r="E4236" s="249"/>
    </row>
    <row r="4237" spans="1:5" s="250" customFormat="1" ht="13.5">
      <c r="A4237" s="142">
        <v>105520</v>
      </c>
      <c r="B4237" s="142" t="s">
        <v>28360</v>
      </c>
      <c r="C4237" s="142" t="s">
        <v>4</v>
      </c>
      <c r="D4237" s="301">
        <v>0</v>
      </c>
      <c r="E4237" s="249"/>
    </row>
    <row r="4238" spans="1:5" s="250" customFormat="1" ht="13.5">
      <c r="A4238" s="142">
        <v>105519</v>
      </c>
      <c r="B4238" s="142" t="s">
        <v>28361</v>
      </c>
      <c r="C4238" s="142" t="s">
        <v>4</v>
      </c>
      <c r="D4238" s="301">
        <v>0</v>
      </c>
      <c r="E4238" s="249"/>
    </row>
    <row r="4239" spans="1:5" s="250" customFormat="1" ht="13.5">
      <c r="A4239" s="142">
        <v>101793</v>
      </c>
      <c r="B4239" s="142" t="s">
        <v>21957</v>
      </c>
      <c r="C4239" s="142" t="s">
        <v>7</v>
      </c>
      <c r="D4239" s="301">
        <v>29.74</v>
      </c>
      <c r="E4239" s="249"/>
    </row>
    <row r="4240" spans="1:5" s="250" customFormat="1" ht="13.5">
      <c r="A4240" s="142">
        <v>101792</v>
      </c>
      <c r="B4240" s="142" t="s">
        <v>21956</v>
      </c>
      <c r="C4240" s="142" t="s">
        <v>7</v>
      </c>
      <c r="D4240" s="301">
        <v>20.22</v>
      </c>
      <c r="E4240" s="249"/>
    </row>
    <row r="4241" spans="1:5" s="250" customFormat="1" ht="13.5">
      <c r="A4241" s="142">
        <v>92272</v>
      </c>
      <c r="B4241" s="142" t="s">
        <v>21871</v>
      </c>
      <c r="C4241" s="142" t="s">
        <v>1</v>
      </c>
      <c r="D4241" s="301">
        <v>41.23</v>
      </c>
      <c r="E4241" s="249"/>
    </row>
    <row r="4242" spans="1:5" s="250" customFormat="1" ht="13.5">
      <c r="A4242" s="142">
        <v>101791</v>
      </c>
      <c r="B4242" s="142" t="s">
        <v>21955</v>
      </c>
      <c r="C4242" s="142" t="s">
        <v>1</v>
      </c>
      <c r="D4242" s="301">
        <v>26.43</v>
      </c>
      <c r="E4242" s="249"/>
    </row>
    <row r="4243" spans="1:5" s="250" customFormat="1" ht="13.5">
      <c r="A4243" s="142">
        <v>92273</v>
      </c>
      <c r="B4243" s="142" t="s">
        <v>21872</v>
      </c>
      <c r="C4243" s="142" t="s">
        <v>1</v>
      </c>
      <c r="D4243" s="301">
        <v>16.690000000000001</v>
      </c>
      <c r="E4243" s="249"/>
    </row>
    <row r="4244" spans="1:5" s="250" customFormat="1" ht="13.5">
      <c r="A4244" s="142">
        <v>92268</v>
      </c>
      <c r="B4244" s="142" t="s">
        <v>21867</v>
      </c>
      <c r="C4244" s="142" t="s">
        <v>4</v>
      </c>
      <c r="D4244" s="301">
        <v>103.55</v>
      </c>
      <c r="E4244" s="249"/>
    </row>
    <row r="4245" spans="1:5" s="250" customFormat="1" ht="13.5">
      <c r="A4245" s="142">
        <v>92267</v>
      </c>
      <c r="B4245" s="142" t="s">
        <v>21866</v>
      </c>
      <c r="C4245" s="142" t="s">
        <v>4</v>
      </c>
      <c r="D4245" s="301">
        <v>61.76</v>
      </c>
      <c r="E4245" s="249"/>
    </row>
    <row r="4246" spans="1:5" s="250" customFormat="1" ht="13.5">
      <c r="A4246" s="142">
        <v>92271</v>
      </c>
      <c r="B4246" s="142" t="s">
        <v>21870</v>
      </c>
      <c r="C4246" s="142" t="s">
        <v>4</v>
      </c>
      <c r="D4246" s="301">
        <v>129.96</v>
      </c>
      <c r="E4246" s="249"/>
    </row>
    <row r="4247" spans="1:5" s="250" customFormat="1" ht="13.5">
      <c r="A4247" s="142">
        <v>92264</v>
      </c>
      <c r="B4247" s="142" t="s">
        <v>21863</v>
      </c>
      <c r="C4247" s="142" t="s">
        <v>4</v>
      </c>
      <c r="D4247" s="301">
        <v>245.14</v>
      </c>
      <c r="E4247" s="249"/>
    </row>
    <row r="4248" spans="1:5" s="250" customFormat="1" ht="13.5">
      <c r="A4248" s="142">
        <v>92263</v>
      </c>
      <c r="B4248" s="142" t="s">
        <v>21862</v>
      </c>
      <c r="C4248" s="142" t="s">
        <v>4</v>
      </c>
      <c r="D4248" s="301">
        <v>191.97</v>
      </c>
      <c r="E4248" s="249"/>
    </row>
    <row r="4249" spans="1:5" s="250" customFormat="1" ht="13.5">
      <c r="A4249" s="142">
        <v>92269</v>
      </c>
      <c r="B4249" s="142" t="s">
        <v>21868</v>
      </c>
      <c r="C4249" s="142" t="s">
        <v>4</v>
      </c>
      <c r="D4249" s="301">
        <v>139.65</v>
      </c>
      <c r="E4249" s="249"/>
    </row>
    <row r="4250" spans="1:5" s="250" customFormat="1" ht="13.5">
      <c r="A4250" s="142">
        <v>92270</v>
      </c>
      <c r="B4250" s="142" t="s">
        <v>21869</v>
      </c>
      <c r="C4250" s="142" t="s">
        <v>4</v>
      </c>
      <c r="D4250" s="301">
        <v>211.5</v>
      </c>
      <c r="E4250" s="249"/>
    </row>
    <row r="4251" spans="1:5" s="250" customFormat="1" ht="13.5">
      <c r="A4251" s="142">
        <v>92266</v>
      </c>
      <c r="B4251" s="142" t="s">
        <v>21865</v>
      </c>
      <c r="C4251" s="142" t="s">
        <v>4</v>
      </c>
      <c r="D4251" s="301">
        <v>188.97</v>
      </c>
      <c r="E4251" s="249"/>
    </row>
    <row r="4252" spans="1:5" s="250" customFormat="1" ht="13.5">
      <c r="A4252" s="142">
        <v>92265</v>
      </c>
      <c r="B4252" s="142" t="s">
        <v>21864</v>
      </c>
      <c r="C4252" s="142" t="s">
        <v>4</v>
      </c>
      <c r="D4252" s="301">
        <v>143.36000000000001</v>
      </c>
      <c r="E4252" s="249"/>
    </row>
    <row r="4253" spans="1:5" s="250" customFormat="1" ht="13.5">
      <c r="A4253" s="142">
        <v>92524</v>
      </c>
      <c r="B4253" s="142" t="s">
        <v>21947</v>
      </c>
      <c r="C4253" s="142" t="s">
        <v>4</v>
      </c>
      <c r="D4253" s="301">
        <v>90.66</v>
      </c>
      <c r="E4253" s="249"/>
    </row>
    <row r="4254" spans="1:5" s="250" customFormat="1" ht="13.5">
      <c r="A4254" s="142">
        <v>92528</v>
      </c>
      <c r="B4254" s="142" t="s">
        <v>21949</v>
      </c>
      <c r="C4254" s="142" t="s">
        <v>4</v>
      </c>
      <c r="D4254" s="301">
        <v>86.34</v>
      </c>
      <c r="E4254" s="249"/>
    </row>
    <row r="4255" spans="1:5" s="250" customFormat="1" ht="13.5">
      <c r="A4255" s="142">
        <v>92532</v>
      </c>
      <c r="B4255" s="142" t="s">
        <v>21951</v>
      </c>
      <c r="C4255" s="142" t="s">
        <v>4</v>
      </c>
      <c r="D4255" s="301">
        <v>82.59</v>
      </c>
      <c r="E4255" s="249"/>
    </row>
    <row r="4256" spans="1:5" s="250" customFormat="1" ht="13.5">
      <c r="A4256" s="142">
        <v>92536</v>
      </c>
      <c r="B4256" s="142" t="s">
        <v>21953</v>
      </c>
      <c r="C4256" s="142" t="s">
        <v>4</v>
      </c>
      <c r="D4256" s="301">
        <v>75.39</v>
      </c>
      <c r="E4256" s="249"/>
    </row>
    <row r="4257" spans="1:5" s="250" customFormat="1" ht="13.5">
      <c r="A4257" s="142">
        <v>92508</v>
      </c>
      <c r="B4257" s="142" t="s">
        <v>21939</v>
      </c>
      <c r="C4257" s="142" t="s">
        <v>4</v>
      </c>
      <c r="D4257" s="301">
        <v>126.18</v>
      </c>
      <c r="E4257" s="249"/>
    </row>
    <row r="4258" spans="1:5" s="250" customFormat="1" ht="13.5">
      <c r="A4258" s="142">
        <v>92512</v>
      </c>
      <c r="B4258" s="142" t="s">
        <v>21941</v>
      </c>
      <c r="C4258" s="142" t="s">
        <v>4</v>
      </c>
      <c r="D4258" s="301">
        <v>107.72</v>
      </c>
      <c r="E4258" s="249"/>
    </row>
    <row r="4259" spans="1:5" s="250" customFormat="1" ht="13.5">
      <c r="A4259" s="142">
        <v>92515</v>
      </c>
      <c r="B4259" s="142" t="s">
        <v>21943</v>
      </c>
      <c r="C4259" s="142" t="s">
        <v>4</v>
      </c>
      <c r="D4259" s="301">
        <v>98.18</v>
      </c>
      <c r="E4259" s="249"/>
    </row>
    <row r="4260" spans="1:5" s="250" customFormat="1" ht="13.5">
      <c r="A4260" s="142">
        <v>92520</v>
      </c>
      <c r="B4260" s="142" t="s">
        <v>21945</v>
      </c>
      <c r="C4260" s="142" t="s">
        <v>4</v>
      </c>
      <c r="D4260" s="301">
        <v>91.74</v>
      </c>
      <c r="E4260" s="249"/>
    </row>
    <row r="4261" spans="1:5" s="250" customFormat="1" ht="13.5">
      <c r="A4261" s="142">
        <v>92526</v>
      </c>
      <c r="B4261" s="142" t="s">
        <v>21948</v>
      </c>
      <c r="C4261" s="142" t="s">
        <v>4</v>
      </c>
      <c r="D4261" s="301">
        <v>50.5</v>
      </c>
      <c r="E4261" s="249"/>
    </row>
    <row r="4262" spans="1:5" s="250" customFormat="1" ht="13.5">
      <c r="A4262" s="142">
        <v>92530</v>
      </c>
      <c r="B4262" s="142" t="s">
        <v>21950</v>
      </c>
      <c r="C4262" s="142" t="s">
        <v>4</v>
      </c>
      <c r="D4262" s="301">
        <v>47.39</v>
      </c>
      <c r="E4262" s="249"/>
    </row>
    <row r="4263" spans="1:5" s="250" customFormat="1" ht="13.5">
      <c r="A4263" s="142">
        <v>92534</v>
      </c>
      <c r="B4263" s="142" t="s">
        <v>21952</v>
      </c>
      <c r="C4263" s="142" t="s">
        <v>4</v>
      </c>
      <c r="D4263" s="301">
        <v>44.75</v>
      </c>
      <c r="E4263" s="249"/>
    </row>
    <row r="4264" spans="1:5" s="250" customFormat="1" ht="13.5">
      <c r="A4264" s="142">
        <v>92538</v>
      </c>
      <c r="B4264" s="142" t="s">
        <v>21954</v>
      </c>
      <c r="C4264" s="142" t="s">
        <v>4</v>
      </c>
      <c r="D4264" s="301">
        <v>39.5</v>
      </c>
      <c r="E4264" s="249"/>
    </row>
    <row r="4265" spans="1:5" s="250" customFormat="1" ht="13.5">
      <c r="A4265" s="142">
        <v>103760</v>
      </c>
      <c r="B4265" s="142" t="s">
        <v>23071</v>
      </c>
      <c r="C4265" s="142" t="s">
        <v>4</v>
      </c>
      <c r="D4265" s="301">
        <v>143.09</v>
      </c>
      <c r="E4265" s="249"/>
    </row>
    <row r="4266" spans="1:5" s="250" customFormat="1" ht="13.5">
      <c r="A4266" s="142">
        <v>103761</v>
      </c>
      <c r="B4266" s="142" t="s">
        <v>23072</v>
      </c>
      <c r="C4266" s="142" t="s">
        <v>4</v>
      </c>
      <c r="D4266" s="301">
        <v>98.3</v>
      </c>
      <c r="E4266" s="249"/>
    </row>
    <row r="4267" spans="1:5" s="250" customFormat="1" ht="13.5">
      <c r="A4267" s="142">
        <v>103762</v>
      </c>
      <c r="B4267" s="142" t="s">
        <v>23073</v>
      </c>
      <c r="C4267" s="142" t="s">
        <v>4</v>
      </c>
      <c r="D4267" s="301">
        <v>84.33</v>
      </c>
      <c r="E4267" s="249"/>
    </row>
    <row r="4268" spans="1:5" s="250" customFormat="1" ht="13.5">
      <c r="A4268" s="142">
        <v>103763</v>
      </c>
      <c r="B4268" s="142" t="s">
        <v>23074</v>
      </c>
      <c r="C4268" s="142" t="s">
        <v>4</v>
      </c>
      <c r="D4268" s="301">
        <v>74.47</v>
      </c>
      <c r="E4268" s="249"/>
    </row>
    <row r="4269" spans="1:5" s="250" customFormat="1" ht="13.5">
      <c r="A4269" s="142">
        <v>92510</v>
      </c>
      <c r="B4269" s="142" t="s">
        <v>21940</v>
      </c>
      <c r="C4269" s="142" t="s">
        <v>4</v>
      </c>
      <c r="D4269" s="301">
        <v>80.13</v>
      </c>
      <c r="E4269" s="249"/>
    </row>
    <row r="4270" spans="1:5" s="250" customFormat="1" ht="13.5">
      <c r="A4270" s="142">
        <v>92514</v>
      </c>
      <c r="B4270" s="142" t="s">
        <v>21942</v>
      </c>
      <c r="C4270" s="142" t="s">
        <v>4</v>
      </c>
      <c r="D4270" s="301">
        <v>63.28</v>
      </c>
      <c r="E4270" s="249"/>
    </row>
    <row r="4271" spans="1:5" s="250" customFormat="1" ht="13.5">
      <c r="A4271" s="142">
        <v>92518</v>
      </c>
      <c r="B4271" s="142" t="s">
        <v>21944</v>
      </c>
      <c r="C4271" s="142" t="s">
        <v>4</v>
      </c>
      <c r="D4271" s="301">
        <v>55.29</v>
      </c>
      <c r="E4271" s="249"/>
    </row>
    <row r="4272" spans="1:5" s="250" customFormat="1" ht="13.5">
      <c r="A4272" s="142">
        <v>92522</v>
      </c>
      <c r="B4272" s="142" t="s">
        <v>21946</v>
      </c>
      <c r="C4272" s="142" t="s">
        <v>4</v>
      </c>
      <c r="D4272" s="301">
        <v>50.25</v>
      </c>
      <c r="E4272" s="249"/>
    </row>
    <row r="4273" spans="1:5" s="250" customFormat="1" ht="13.5">
      <c r="A4273" s="142">
        <v>92482</v>
      </c>
      <c r="B4273" s="142" t="s">
        <v>21926</v>
      </c>
      <c r="C4273" s="142" t="s">
        <v>4</v>
      </c>
      <c r="D4273" s="301">
        <v>418.27</v>
      </c>
      <c r="E4273" s="249"/>
    </row>
    <row r="4274" spans="1:5" s="250" customFormat="1" ht="13.5">
      <c r="A4274" s="142">
        <v>92484</v>
      </c>
      <c r="B4274" s="142" t="s">
        <v>21927</v>
      </c>
      <c r="C4274" s="142" t="s">
        <v>4</v>
      </c>
      <c r="D4274" s="301">
        <v>291.31</v>
      </c>
      <c r="E4274" s="249"/>
    </row>
    <row r="4275" spans="1:5" s="250" customFormat="1" ht="13.5">
      <c r="A4275" s="142">
        <v>92486</v>
      </c>
      <c r="B4275" s="142" t="s">
        <v>21928</v>
      </c>
      <c r="C4275" s="142" t="s">
        <v>4</v>
      </c>
      <c r="D4275" s="301">
        <v>209.65</v>
      </c>
      <c r="E4275" s="249"/>
    </row>
    <row r="4276" spans="1:5" s="250" customFormat="1" ht="13.5">
      <c r="A4276" s="142">
        <v>92492</v>
      </c>
      <c r="B4276" s="142" t="s">
        <v>21931</v>
      </c>
      <c r="C4276" s="142" t="s">
        <v>4</v>
      </c>
      <c r="D4276" s="301">
        <v>123.25</v>
      </c>
      <c r="E4276" s="249"/>
    </row>
    <row r="4277" spans="1:5" s="250" customFormat="1" ht="13.5">
      <c r="A4277" s="142">
        <v>92496</v>
      </c>
      <c r="B4277" s="142" t="s">
        <v>21933</v>
      </c>
      <c r="C4277" s="142" t="s">
        <v>4</v>
      </c>
      <c r="D4277" s="301">
        <v>117.07</v>
      </c>
      <c r="E4277" s="249"/>
    </row>
    <row r="4278" spans="1:5" s="250" customFormat="1" ht="13.5">
      <c r="A4278" s="142">
        <v>92500</v>
      </c>
      <c r="B4278" s="142" t="s">
        <v>21935</v>
      </c>
      <c r="C4278" s="142" t="s">
        <v>4</v>
      </c>
      <c r="D4278" s="301">
        <v>112.02</v>
      </c>
      <c r="E4278" s="249"/>
    </row>
    <row r="4279" spans="1:5" s="250" customFormat="1" ht="13.5">
      <c r="A4279" s="142">
        <v>92504</v>
      </c>
      <c r="B4279" s="142" t="s">
        <v>21937</v>
      </c>
      <c r="C4279" s="142" t="s">
        <v>4</v>
      </c>
      <c r="D4279" s="301">
        <v>102.85</v>
      </c>
      <c r="E4279" s="249"/>
    </row>
    <row r="4280" spans="1:5" s="250" customFormat="1" ht="13.5">
      <c r="A4280" s="142">
        <v>92488</v>
      </c>
      <c r="B4280" s="142" t="s">
        <v>21929</v>
      </c>
      <c r="C4280" s="142" t="s">
        <v>4</v>
      </c>
      <c r="D4280" s="301">
        <v>130.59</v>
      </c>
      <c r="E4280" s="249"/>
    </row>
    <row r="4281" spans="1:5" s="250" customFormat="1" ht="13.5">
      <c r="A4281" s="142">
        <v>92494</v>
      </c>
      <c r="B4281" s="142" t="s">
        <v>21932</v>
      </c>
      <c r="C4281" s="142" t="s">
        <v>4</v>
      </c>
      <c r="D4281" s="301">
        <v>81.319999999999993</v>
      </c>
      <c r="E4281" s="249"/>
    </row>
    <row r="4282" spans="1:5" s="250" customFormat="1" ht="13.5">
      <c r="A4282" s="142">
        <v>92498</v>
      </c>
      <c r="B4282" s="142" t="s">
        <v>21934</v>
      </c>
      <c r="C4282" s="142" t="s">
        <v>4</v>
      </c>
      <c r="D4282" s="301">
        <v>76.430000000000007</v>
      </c>
      <c r="E4282" s="249"/>
    </row>
    <row r="4283" spans="1:5" s="250" customFormat="1" ht="13.5">
      <c r="A4283" s="142">
        <v>92502</v>
      </c>
      <c r="B4283" s="142" t="s">
        <v>21936</v>
      </c>
      <c r="C4283" s="142" t="s">
        <v>4</v>
      </c>
      <c r="D4283" s="301">
        <v>72.63</v>
      </c>
      <c r="E4283" s="249"/>
    </row>
    <row r="4284" spans="1:5" s="250" customFormat="1" ht="13.5">
      <c r="A4284" s="142">
        <v>92506</v>
      </c>
      <c r="B4284" s="142" t="s">
        <v>21938</v>
      </c>
      <c r="C4284" s="142" t="s">
        <v>4</v>
      </c>
      <c r="D4284" s="301">
        <v>65.63</v>
      </c>
      <c r="E4284" s="249"/>
    </row>
    <row r="4285" spans="1:5" s="250" customFormat="1" ht="13.5">
      <c r="A4285" s="142">
        <v>92490</v>
      </c>
      <c r="B4285" s="142" t="s">
        <v>21930</v>
      </c>
      <c r="C4285" s="142" t="s">
        <v>4</v>
      </c>
      <c r="D4285" s="301">
        <v>87.15</v>
      </c>
      <c r="E4285" s="249"/>
    </row>
    <row r="4286" spans="1:5" s="250" customFormat="1" ht="13.5">
      <c r="A4286" s="142">
        <v>92433</v>
      </c>
      <c r="B4286" s="142" t="s">
        <v>21885</v>
      </c>
      <c r="C4286" s="142" t="s">
        <v>4</v>
      </c>
      <c r="D4286" s="301">
        <v>92.33</v>
      </c>
      <c r="E4286" s="249"/>
    </row>
    <row r="4287" spans="1:5" s="250" customFormat="1" ht="13.5">
      <c r="A4287" s="142">
        <v>92437</v>
      </c>
      <c r="B4287" s="142" t="s">
        <v>21887</v>
      </c>
      <c r="C4287" s="142" t="s">
        <v>4</v>
      </c>
      <c r="D4287" s="301">
        <v>88.01</v>
      </c>
      <c r="E4287" s="249"/>
    </row>
    <row r="4288" spans="1:5" s="250" customFormat="1" ht="13.5">
      <c r="A4288" s="142">
        <v>92441</v>
      </c>
      <c r="B4288" s="142" t="s">
        <v>21889</v>
      </c>
      <c r="C4288" s="142" t="s">
        <v>4</v>
      </c>
      <c r="D4288" s="301">
        <v>84.91</v>
      </c>
      <c r="E4288" s="249"/>
    </row>
    <row r="4289" spans="1:5" s="250" customFormat="1" ht="13.5">
      <c r="A4289" s="142">
        <v>92445</v>
      </c>
      <c r="B4289" s="142" t="s">
        <v>21891</v>
      </c>
      <c r="C4289" s="142" t="s">
        <v>4</v>
      </c>
      <c r="D4289" s="301">
        <v>78.67</v>
      </c>
      <c r="E4289" s="249"/>
    </row>
    <row r="4290" spans="1:5" s="250" customFormat="1" ht="13.5">
      <c r="A4290" s="142">
        <v>92417</v>
      </c>
      <c r="B4290" s="142" t="s">
        <v>21877</v>
      </c>
      <c r="C4290" s="142" t="s">
        <v>4</v>
      </c>
      <c r="D4290" s="301">
        <v>200.69</v>
      </c>
      <c r="E4290" s="249"/>
    </row>
    <row r="4291" spans="1:5" s="250" customFormat="1" ht="13.5">
      <c r="A4291" s="142">
        <v>92421</v>
      </c>
      <c r="B4291" s="142" t="s">
        <v>21879</v>
      </c>
      <c r="C4291" s="142" t="s">
        <v>4</v>
      </c>
      <c r="D4291" s="301">
        <v>131.75</v>
      </c>
      <c r="E4291" s="249"/>
    </row>
    <row r="4292" spans="1:5" s="250" customFormat="1" ht="13.5">
      <c r="A4292" s="142">
        <v>92425</v>
      </c>
      <c r="B4292" s="142" t="s">
        <v>21881</v>
      </c>
      <c r="C4292" s="142" t="s">
        <v>4</v>
      </c>
      <c r="D4292" s="301">
        <v>109.22</v>
      </c>
      <c r="E4292" s="249"/>
    </row>
    <row r="4293" spans="1:5" s="250" customFormat="1" ht="13.5">
      <c r="A4293" s="142">
        <v>92429</v>
      </c>
      <c r="B4293" s="142" t="s">
        <v>21883</v>
      </c>
      <c r="C4293" s="142" t="s">
        <v>4</v>
      </c>
      <c r="D4293" s="301">
        <v>97.88</v>
      </c>
      <c r="E4293" s="249"/>
    </row>
    <row r="4294" spans="1:5" s="250" customFormat="1" ht="13.5">
      <c r="A4294" s="142">
        <v>92431</v>
      </c>
      <c r="B4294" s="142" t="s">
        <v>21884</v>
      </c>
      <c r="C4294" s="142" t="s">
        <v>4</v>
      </c>
      <c r="D4294" s="301">
        <v>73.75</v>
      </c>
      <c r="E4294" s="249"/>
    </row>
    <row r="4295" spans="1:5" s="250" customFormat="1" ht="13.5">
      <c r="A4295" s="142">
        <v>92435</v>
      </c>
      <c r="B4295" s="142" t="s">
        <v>21886</v>
      </c>
      <c r="C4295" s="142" t="s">
        <v>4</v>
      </c>
      <c r="D4295" s="301">
        <v>70.069999999999993</v>
      </c>
      <c r="E4295" s="249"/>
    </row>
    <row r="4296" spans="1:5" s="250" customFormat="1" ht="13.5">
      <c r="A4296" s="142">
        <v>92439</v>
      </c>
      <c r="B4296" s="142" t="s">
        <v>21888</v>
      </c>
      <c r="C4296" s="142" t="s">
        <v>4</v>
      </c>
      <c r="D4296" s="301">
        <v>67.41</v>
      </c>
      <c r="E4296" s="249"/>
    </row>
    <row r="4297" spans="1:5" s="250" customFormat="1" ht="13.5">
      <c r="A4297" s="142">
        <v>92443</v>
      </c>
      <c r="B4297" s="142" t="s">
        <v>21890</v>
      </c>
      <c r="C4297" s="142" t="s">
        <v>4</v>
      </c>
      <c r="D4297" s="301">
        <v>61.79</v>
      </c>
      <c r="E4297" s="249"/>
    </row>
    <row r="4298" spans="1:5" s="250" customFormat="1" ht="13.5">
      <c r="A4298" s="142">
        <v>92415</v>
      </c>
      <c r="B4298" s="142" t="s">
        <v>21876</v>
      </c>
      <c r="C4298" s="142" t="s">
        <v>4</v>
      </c>
      <c r="D4298" s="301">
        <v>169.02</v>
      </c>
      <c r="E4298" s="249"/>
    </row>
    <row r="4299" spans="1:5" s="250" customFormat="1" ht="13.5">
      <c r="A4299" s="142">
        <v>92419</v>
      </c>
      <c r="B4299" s="142" t="s">
        <v>21878</v>
      </c>
      <c r="C4299" s="142" t="s">
        <v>4</v>
      </c>
      <c r="D4299" s="301">
        <v>107.47</v>
      </c>
      <c r="E4299" s="249"/>
    </row>
    <row r="4300" spans="1:5" s="250" customFormat="1" ht="13.5">
      <c r="A4300" s="142">
        <v>92423</v>
      </c>
      <c r="B4300" s="142" t="s">
        <v>21880</v>
      </c>
      <c r="C4300" s="142" t="s">
        <v>4</v>
      </c>
      <c r="D4300" s="301">
        <v>88.11</v>
      </c>
      <c r="E4300" s="249"/>
    </row>
    <row r="4301" spans="1:5" s="250" customFormat="1" ht="13.5">
      <c r="A4301" s="142">
        <v>92427</v>
      </c>
      <c r="B4301" s="142" t="s">
        <v>21882</v>
      </c>
      <c r="C4301" s="142" t="s">
        <v>4</v>
      </c>
      <c r="D4301" s="301">
        <v>78.31</v>
      </c>
      <c r="E4301" s="249"/>
    </row>
    <row r="4302" spans="1:5" s="250" customFormat="1" ht="13.5">
      <c r="A4302" s="142">
        <v>92409</v>
      </c>
      <c r="B4302" s="142" t="s">
        <v>21873</v>
      </c>
      <c r="C4302" s="142" t="s">
        <v>4</v>
      </c>
      <c r="D4302" s="301">
        <v>274.79000000000002</v>
      </c>
      <c r="E4302" s="249"/>
    </row>
    <row r="4303" spans="1:5" s="250" customFormat="1" ht="13.5">
      <c r="A4303" s="142">
        <v>92411</v>
      </c>
      <c r="B4303" s="142" t="s">
        <v>21874</v>
      </c>
      <c r="C4303" s="142" t="s">
        <v>4</v>
      </c>
      <c r="D4303" s="301">
        <v>190.91</v>
      </c>
      <c r="E4303" s="249"/>
    </row>
    <row r="4304" spans="1:5" s="250" customFormat="1" ht="13.5">
      <c r="A4304" s="142">
        <v>92413</v>
      </c>
      <c r="B4304" s="142" t="s">
        <v>21875</v>
      </c>
      <c r="C4304" s="142" t="s">
        <v>4</v>
      </c>
      <c r="D4304" s="301">
        <v>128.47999999999999</v>
      </c>
      <c r="E4304" s="249"/>
    </row>
    <row r="4305" spans="1:5" s="250" customFormat="1" ht="13.5">
      <c r="A4305" s="142">
        <v>92465</v>
      </c>
      <c r="B4305" s="142" t="s">
        <v>21910</v>
      </c>
      <c r="C4305" s="142" t="s">
        <v>4</v>
      </c>
      <c r="D4305" s="301">
        <v>181.77</v>
      </c>
      <c r="E4305" s="249"/>
    </row>
    <row r="4306" spans="1:5" s="250" customFormat="1" ht="13.5">
      <c r="A4306" s="142">
        <v>92469</v>
      </c>
      <c r="B4306" s="142" t="s">
        <v>21914</v>
      </c>
      <c r="C4306" s="142" t="s">
        <v>4</v>
      </c>
      <c r="D4306" s="301">
        <v>165.71</v>
      </c>
      <c r="E4306" s="249"/>
    </row>
    <row r="4307" spans="1:5" s="250" customFormat="1" ht="13.5">
      <c r="A4307" s="142">
        <v>92473</v>
      </c>
      <c r="B4307" s="142" t="s">
        <v>21918</v>
      </c>
      <c r="C4307" s="142" t="s">
        <v>4</v>
      </c>
      <c r="D4307" s="301">
        <v>152.66999999999999</v>
      </c>
      <c r="E4307" s="249"/>
    </row>
    <row r="4308" spans="1:5" s="250" customFormat="1" ht="13.5">
      <c r="A4308" s="142">
        <v>92477</v>
      </c>
      <c r="B4308" s="142" t="s">
        <v>21922</v>
      </c>
      <c r="C4308" s="142" t="s">
        <v>4</v>
      </c>
      <c r="D4308" s="301">
        <v>124.99</v>
      </c>
      <c r="E4308" s="249"/>
    </row>
    <row r="4309" spans="1:5" s="250" customFormat="1" ht="13.5">
      <c r="A4309" s="142">
        <v>92449</v>
      </c>
      <c r="B4309" s="142" t="s">
        <v>21895</v>
      </c>
      <c r="C4309" s="142" t="s">
        <v>4</v>
      </c>
      <c r="D4309" s="301">
        <v>328.92</v>
      </c>
      <c r="E4309" s="249"/>
    </row>
    <row r="4310" spans="1:5" s="250" customFormat="1" ht="13.5">
      <c r="A4310" s="142">
        <v>92453</v>
      </c>
      <c r="B4310" s="142" t="s">
        <v>21899</v>
      </c>
      <c r="C4310" s="142" t="s">
        <v>4</v>
      </c>
      <c r="D4310" s="301">
        <v>281</v>
      </c>
      <c r="E4310" s="249"/>
    </row>
    <row r="4311" spans="1:5" s="250" customFormat="1" ht="13.5">
      <c r="A4311" s="142">
        <v>92457</v>
      </c>
      <c r="B4311" s="142" t="s">
        <v>21903</v>
      </c>
      <c r="C4311" s="142" t="s">
        <v>4</v>
      </c>
      <c r="D4311" s="301">
        <v>244.47</v>
      </c>
      <c r="E4311" s="249"/>
    </row>
    <row r="4312" spans="1:5" s="250" customFormat="1" ht="13.5">
      <c r="A4312" s="142">
        <v>92461</v>
      </c>
      <c r="B4312" s="142" t="s">
        <v>21906</v>
      </c>
      <c r="C4312" s="142" t="s">
        <v>4</v>
      </c>
      <c r="D4312" s="301">
        <v>225.4</v>
      </c>
      <c r="E4312" s="249"/>
    </row>
    <row r="4313" spans="1:5" s="250" customFormat="1" ht="13.5">
      <c r="A4313" s="142">
        <v>92467</v>
      </c>
      <c r="B4313" s="142" t="s">
        <v>21912</v>
      </c>
      <c r="C4313" s="142" t="s">
        <v>4</v>
      </c>
      <c r="D4313" s="301">
        <v>118.34</v>
      </c>
      <c r="E4313" s="249"/>
    </row>
    <row r="4314" spans="1:5" s="250" customFormat="1" ht="13.5">
      <c r="A4314" s="142">
        <v>92471</v>
      </c>
      <c r="B4314" s="142" t="s">
        <v>21916</v>
      </c>
      <c r="C4314" s="142" t="s">
        <v>4</v>
      </c>
      <c r="D4314" s="301">
        <v>108.02</v>
      </c>
      <c r="E4314" s="249"/>
    </row>
    <row r="4315" spans="1:5" s="250" customFormat="1" ht="13.5">
      <c r="A4315" s="142">
        <v>92475</v>
      </c>
      <c r="B4315" s="142" t="s">
        <v>21920</v>
      </c>
      <c r="C4315" s="142" t="s">
        <v>4</v>
      </c>
      <c r="D4315" s="301">
        <v>99.62</v>
      </c>
      <c r="E4315" s="249"/>
    </row>
    <row r="4316" spans="1:5" s="250" customFormat="1" ht="13.5">
      <c r="A4316" s="142">
        <v>92479</v>
      </c>
      <c r="B4316" s="142" t="s">
        <v>21924</v>
      </c>
      <c r="C4316" s="142" t="s">
        <v>4</v>
      </c>
      <c r="D4316" s="301">
        <v>81.75</v>
      </c>
      <c r="E4316" s="249"/>
    </row>
    <row r="4317" spans="1:5" s="250" customFormat="1" ht="13.5">
      <c r="A4317" s="142">
        <v>92451</v>
      </c>
      <c r="B4317" s="142" t="s">
        <v>21897</v>
      </c>
      <c r="C4317" s="142" t="s">
        <v>4</v>
      </c>
      <c r="D4317" s="301">
        <v>225.53</v>
      </c>
      <c r="E4317" s="249"/>
    </row>
    <row r="4318" spans="1:5" s="250" customFormat="1" ht="13.5">
      <c r="A4318" s="142">
        <v>92455</v>
      </c>
      <c r="B4318" s="142" t="s">
        <v>21901</v>
      </c>
      <c r="C4318" s="142" t="s">
        <v>4</v>
      </c>
      <c r="D4318" s="301">
        <v>184.52</v>
      </c>
      <c r="E4318" s="249"/>
    </row>
    <row r="4319" spans="1:5" s="250" customFormat="1" ht="13.5">
      <c r="A4319" s="142">
        <v>92459</v>
      </c>
      <c r="B4319" s="142" t="s">
        <v>21904</v>
      </c>
      <c r="C4319" s="142" t="s">
        <v>4</v>
      </c>
      <c r="D4319" s="301">
        <v>156.99</v>
      </c>
      <c r="E4319" s="249"/>
    </row>
    <row r="4320" spans="1:5" s="250" customFormat="1" ht="13.5">
      <c r="A4320" s="142">
        <v>92463</v>
      </c>
      <c r="B4320" s="142" t="s">
        <v>21908</v>
      </c>
      <c r="C4320" s="142" t="s">
        <v>4</v>
      </c>
      <c r="D4320" s="301">
        <v>142.24</v>
      </c>
      <c r="E4320" s="249"/>
    </row>
    <row r="4321" spans="1:5" s="250" customFormat="1" ht="13.5">
      <c r="A4321" s="142">
        <v>92446</v>
      </c>
      <c r="B4321" s="142" t="s">
        <v>21892</v>
      </c>
      <c r="C4321" s="142" t="s">
        <v>4</v>
      </c>
      <c r="D4321" s="301">
        <v>374.55</v>
      </c>
      <c r="E4321" s="249"/>
    </row>
    <row r="4322" spans="1:5" s="250" customFormat="1" ht="13.5">
      <c r="A4322" s="142">
        <v>92447</v>
      </c>
      <c r="B4322" s="142" t="s">
        <v>21893</v>
      </c>
      <c r="C4322" s="142" t="s">
        <v>4</v>
      </c>
      <c r="D4322" s="301">
        <v>260.89</v>
      </c>
      <c r="E4322" s="249"/>
    </row>
    <row r="4323" spans="1:5" s="250" customFormat="1" ht="13.5">
      <c r="A4323" s="142">
        <v>92448</v>
      </c>
      <c r="B4323" s="142" t="s">
        <v>21894</v>
      </c>
      <c r="C4323" s="142" t="s">
        <v>4</v>
      </c>
      <c r="D4323" s="301">
        <v>202.68</v>
      </c>
      <c r="E4323" s="249"/>
    </row>
    <row r="4324" spans="1:5" s="250" customFormat="1" ht="13.5">
      <c r="A4324" s="142">
        <v>92466</v>
      </c>
      <c r="B4324" s="142" t="s">
        <v>21911</v>
      </c>
      <c r="C4324" s="142" t="s">
        <v>4</v>
      </c>
      <c r="D4324" s="301">
        <v>281.89999999999998</v>
      </c>
      <c r="E4324" s="249"/>
    </row>
    <row r="4325" spans="1:5" s="250" customFormat="1" ht="13.5">
      <c r="A4325" s="142">
        <v>92470</v>
      </c>
      <c r="B4325" s="142" t="s">
        <v>21915</v>
      </c>
      <c r="C4325" s="142" t="s">
        <v>4</v>
      </c>
      <c r="D4325" s="301">
        <v>273.01</v>
      </c>
      <c r="E4325" s="249"/>
    </row>
    <row r="4326" spans="1:5" s="250" customFormat="1" ht="13.5">
      <c r="A4326" s="142">
        <v>92474</v>
      </c>
      <c r="B4326" s="142" t="s">
        <v>21919</v>
      </c>
      <c r="C4326" s="142" t="s">
        <v>4</v>
      </c>
      <c r="D4326" s="301">
        <v>265.33999999999997</v>
      </c>
      <c r="E4326" s="249"/>
    </row>
    <row r="4327" spans="1:5" s="250" customFormat="1" ht="13.5">
      <c r="A4327" s="142">
        <v>92478</v>
      </c>
      <c r="B4327" s="142" t="s">
        <v>21923</v>
      </c>
      <c r="C4327" s="142" t="s">
        <v>4</v>
      </c>
      <c r="D4327" s="301">
        <v>250.29</v>
      </c>
      <c r="E4327" s="249"/>
    </row>
    <row r="4328" spans="1:5" s="250" customFormat="1" ht="13.5">
      <c r="A4328" s="142">
        <v>92450</v>
      </c>
      <c r="B4328" s="142" t="s">
        <v>21896</v>
      </c>
      <c r="C4328" s="142" t="s">
        <v>4</v>
      </c>
      <c r="D4328" s="301">
        <v>368.19</v>
      </c>
      <c r="E4328" s="249"/>
    </row>
    <row r="4329" spans="1:5" s="250" customFormat="1" ht="13.5">
      <c r="A4329" s="142">
        <v>92454</v>
      </c>
      <c r="B4329" s="142" t="s">
        <v>21900</v>
      </c>
      <c r="C4329" s="142" t="s">
        <v>4</v>
      </c>
      <c r="D4329" s="301">
        <v>330.07</v>
      </c>
      <c r="E4329" s="249"/>
    </row>
    <row r="4330" spans="1:5" s="250" customFormat="1" ht="13.5">
      <c r="A4330" s="142">
        <v>92458</v>
      </c>
      <c r="B4330" s="142" t="s">
        <v>26022</v>
      </c>
      <c r="C4330" s="142" t="s">
        <v>4</v>
      </c>
      <c r="D4330" s="301">
        <v>306.08999999999997</v>
      </c>
      <c r="E4330" s="249"/>
    </row>
    <row r="4331" spans="1:5" s="250" customFormat="1" ht="13.5">
      <c r="A4331" s="142">
        <v>92462</v>
      </c>
      <c r="B4331" s="142" t="s">
        <v>21907</v>
      </c>
      <c r="C4331" s="142" t="s">
        <v>4</v>
      </c>
      <c r="D4331" s="301">
        <v>290.69</v>
      </c>
      <c r="E4331" s="249"/>
    </row>
    <row r="4332" spans="1:5" s="250" customFormat="1" ht="13.5">
      <c r="A4332" s="142">
        <v>92468</v>
      </c>
      <c r="B4332" s="142" t="s">
        <v>21913</v>
      </c>
      <c r="C4332" s="142" t="s">
        <v>4</v>
      </c>
      <c r="D4332" s="301">
        <v>138.35</v>
      </c>
      <c r="E4332" s="249"/>
    </row>
    <row r="4333" spans="1:5" s="250" customFormat="1" ht="13.5">
      <c r="A4333" s="142">
        <v>92472</v>
      </c>
      <c r="B4333" s="142" t="s">
        <v>21917</v>
      </c>
      <c r="C4333" s="142" t="s">
        <v>4</v>
      </c>
      <c r="D4333" s="301">
        <v>130.68</v>
      </c>
      <c r="E4333" s="249"/>
    </row>
    <row r="4334" spans="1:5" s="250" customFormat="1" ht="13.5">
      <c r="A4334" s="142">
        <v>92476</v>
      </c>
      <c r="B4334" s="142" t="s">
        <v>21921</v>
      </c>
      <c r="C4334" s="142" t="s">
        <v>4</v>
      </c>
      <c r="D4334" s="301">
        <v>124.16</v>
      </c>
      <c r="E4334" s="249"/>
    </row>
    <row r="4335" spans="1:5" s="250" customFormat="1" ht="13.5">
      <c r="A4335" s="142">
        <v>92480</v>
      </c>
      <c r="B4335" s="142" t="s">
        <v>21925</v>
      </c>
      <c r="C4335" s="142" t="s">
        <v>4</v>
      </c>
      <c r="D4335" s="301">
        <v>111.2</v>
      </c>
      <c r="E4335" s="249"/>
    </row>
    <row r="4336" spans="1:5" s="250" customFormat="1" ht="13.5">
      <c r="A4336" s="142">
        <v>92452</v>
      </c>
      <c r="B4336" s="142" t="s">
        <v>21898</v>
      </c>
      <c r="C4336" s="142" t="s">
        <v>4</v>
      </c>
      <c r="D4336" s="301">
        <v>221.86</v>
      </c>
      <c r="E4336" s="249"/>
    </row>
    <row r="4337" spans="1:5" s="250" customFormat="1" ht="13.5">
      <c r="A4337" s="142">
        <v>92456</v>
      </c>
      <c r="B4337" s="142" t="s">
        <v>21902</v>
      </c>
      <c r="C4337" s="142" t="s">
        <v>4</v>
      </c>
      <c r="D4337" s="301">
        <v>184.01</v>
      </c>
      <c r="E4337" s="249"/>
    </row>
    <row r="4338" spans="1:5" s="250" customFormat="1" ht="13.5">
      <c r="A4338" s="142">
        <v>92460</v>
      </c>
      <c r="B4338" s="142" t="s">
        <v>21905</v>
      </c>
      <c r="C4338" s="142" t="s">
        <v>4</v>
      </c>
      <c r="D4338" s="301">
        <v>154.91</v>
      </c>
      <c r="E4338" s="249"/>
    </row>
    <row r="4339" spans="1:5" s="250" customFormat="1" ht="13.5">
      <c r="A4339" s="142">
        <v>92464</v>
      </c>
      <c r="B4339" s="142" t="s">
        <v>21909</v>
      </c>
      <c r="C4339" s="142" t="s">
        <v>4</v>
      </c>
      <c r="D4339" s="301">
        <v>146.32</v>
      </c>
      <c r="E4339" s="249"/>
    </row>
    <row r="4340" spans="1:5" s="250" customFormat="1" ht="13.5">
      <c r="A4340" s="142">
        <v>105403</v>
      </c>
      <c r="B4340" s="142" t="s">
        <v>26027</v>
      </c>
      <c r="C4340" s="142" t="s">
        <v>4</v>
      </c>
      <c r="D4340" s="301">
        <v>209.75</v>
      </c>
      <c r="E4340" s="249"/>
    </row>
    <row r="4341" spans="1:5" s="250" customFormat="1" ht="13.5">
      <c r="A4341" s="142">
        <v>96252</v>
      </c>
      <c r="B4341" s="142" t="s">
        <v>26023</v>
      </c>
      <c r="C4341" s="142" t="s">
        <v>4</v>
      </c>
      <c r="D4341" s="301">
        <v>172.39</v>
      </c>
      <c r="E4341" s="249"/>
    </row>
    <row r="4342" spans="1:5" s="250" customFormat="1" ht="13.5">
      <c r="A4342" s="142">
        <v>96254</v>
      </c>
      <c r="B4342" s="142" t="s">
        <v>28362</v>
      </c>
      <c r="C4342" s="142" t="s">
        <v>1</v>
      </c>
      <c r="D4342" s="301">
        <v>0</v>
      </c>
      <c r="E4342" s="249"/>
    </row>
    <row r="4343" spans="1:5" s="250" customFormat="1" ht="13.5">
      <c r="A4343" s="142">
        <v>96253</v>
      </c>
      <c r="B4343" s="142" t="s">
        <v>28363</v>
      </c>
      <c r="C4343" s="142" t="s">
        <v>1</v>
      </c>
      <c r="D4343" s="301">
        <v>0</v>
      </c>
      <c r="E4343" s="249"/>
    </row>
    <row r="4344" spans="1:5" s="250" customFormat="1" ht="13.5">
      <c r="A4344" s="142">
        <v>105406</v>
      </c>
      <c r="B4344" s="142" t="s">
        <v>26028</v>
      </c>
      <c r="C4344" s="142" t="s">
        <v>4</v>
      </c>
      <c r="D4344" s="301">
        <v>237.11</v>
      </c>
      <c r="E4344" s="249"/>
    </row>
    <row r="4345" spans="1:5" s="250" customFormat="1" ht="13.5">
      <c r="A4345" s="142">
        <v>96264</v>
      </c>
      <c r="B4345" s="142" t="s">
        <v>28364</v>
      </c>
      <c r="C4345" s="142" t="s">
        <v>4</v>
      </c>
      <c r="D4345" s="301">
        <v>0</v>
      </c>
      <c r="E4345" s="249"/>
    </row>
    <row r="4346" spans="1:5" s="250" customFormat="1" ht="13.5">
      <c r="A4346" s="142">
        <v>105405</v>
      </c>
      <c r="B4346" s="142" t="s">
        <v>28365</v>
      </c>
      <c r="C4346" s="142" t="s">
        <v>4</v>
      </c>
      <c r="D4346" s="301">
        <v>0</v>
      </c>
      <c r="E4346" s="249"/>
    </row>
    <row r="4347" spans="1:5" s="250" customFormat="1" ht="13.5">
      <c r="A4347" s="142">
        <v>96258</v>
      </c>
      <c r="B4347" s="142" t="s">
        <v>26024</v>
      </c>
      <c r="C4347" s="142" t="s">
        <v>4</v>
      </c>
      <c r="D4347" s="301">
        <v>172.31</v>
      </c>
      <c r="E4347" s="249"/>
    </row>
    <row r="4348" spans="1:5" s="250" customFormat="1" ht="13.5">
      <c r="A4348" s="142">
        <v>96262</v>
      </c>
      <c r="B4348" s="142" t="s">
        <v>28366</v>
      </c>
      <c r="C4348" s="142" t="s">
        <v>4</v>
      </c>
      <c r="D4348" s="301">
        <v>0</v>
      </c>
      <c r="E4348" s="249"/>
    </row>
    <row r="4349" spans="1:5" s="250" customFormat="1" ht="13.5">
      <c r="A4349" s="142">
        <v>105404</v>
      </c>
      <c r="B4349" s="142" t="s">
        <v>28367</v>
      </c>
      <c r="C4349" s="142" t="s">
        <v>4</v>
      </c>
      <c r="D4349" s="301">
        <v>0</v>
      </c>
      <c r="E4349" s="249"/>
    </row>
    <row r="4350" spans="1:5" s="250" customFormat="1" ht="13.5">
      <c r="A4350" s="142">
        <v>92751</v>
      </c>
      <c r="B4350" s="142" t="s">
        <v>26009</v>
      </c>
      <c r="C4350" s="142" t="s">
        <v>7</v>
      </c>
      <c r="D4350" s="301">
        <v>2215.09</v>
      </c>
      <c r="E4350" s="249"/>
    </row>
    <row r="4351" spans="1:5" s="250" customFormat="1" ht="13.5">
      <c r="A4351" s="142">
        <v>92752</v>
      </c>
      <c r="B4351" s="142" t="s">
        <v>26010</v>
      </c>
      <c r="C4351" s="142" t="s">
        <v>7</v>
      </c>
      <c r="D4351" s="301">
        <v>2618.88</v>
      </c>
      <c r="E4351" s="249"/>
    </row>
    <row r="4352" spans="1:5" s="250" customFormat="1" ht="13.5">
      <c r="A4352" s="142">
        <v>92750</v>
      </c>
      <c r="B4352" s="142" t="s">
        <v>26008</v>
      </c>
      <c r="C4352" s="142" t="s">
        <v>7</v>
      </c>
      <c r="D4352" s="301">
        <v>1808.28</v>
      </c>
      <c r="E4352" s="249"/>
    </row>
    <row r="4353" spans="1:5" s="250" customFormat="1" ht="13.5">
      <c r="A4353" s="142">
        <v>92749</v>
      </c>
      <c r="B4353" s="142" t="s">
        <v>26007</v>
      </c>
      <c r="C4353" s="142" t="s">
        <v>7</v>
      </c>
      <c r="D4353" s="301">
        <v>1112.71</v>
      </c>
      <c r="E4353" s="249"/>
    </row>
    <row r="4354" spans="1:5" s="250" customFormat="1" ht="13.5">
      <c r="A4354" s="142">
        <v>92745</v>
      </c>
      <c r="B4354" s="142" t="s">
        <v>26003</v>
      </c>
      <c r="C4354" s="142" t="s">
        <v>7</v>
      </c>
      <c r="D4354" s="301">
        <v>961.09</v>
      </c>
      <c r="E4354" s="249"/>
    </row>
    <row r="4355" spans="1:5" s="250" customFormat="1" ht="13.5">
      <c r="A4355" s="142">
        <v>92747</v>
      </c>
      <c r="B4355" s="142" t="s">
        <v>26005</v>
      </c>
      <c r="C4355" s="142" t="s">
        <v>7</v>
      </c>
      <c r="D4355" s="301">
        <v>1060.57</v>
      </c>
      <c r="E4355" s="249"/>
    </row>
    <row r="4356" spans="1:5" s="250" customFormat="1" ht="13.5">
      <c r="A4356" s="142">
        <v>92743</v>
      </c>
      <c r="B4356" s="142" t="s">
        <v>26001</v>
      </c>
      <c r="C4356" s="142" t="s">
        <v>7</v>
      </c>
      <c r="D4356" s="301">
        <v>802.45</v>
      </c>
      <c r="E4356" s="249"/>
    </row>
    <row r="4357" spans="1:5" s="250" customFormat="1" ht="13.5">
      <c r="A4357" s="142">
        <v>92746</v>
      </c>
      <c r="B4357" s="142" t="s">
        <v>26004</v>
      </c>
      <c r="C4357" s="142" t="s">
        <v>7</v>
      </c>
      <c r="D4357" s="301">
        <v>869.07</v>
      </c>
      <c r="E4357" s="249"/>
    </row>
    <row r="4358" spans="1:5" s="250" customFormat="1" ht="13.5">
      <c r="A4358" s="142">
        <v>92748</v>
      </c>
      <c r="B4358" s="142" t="s">
        <v>26006</v>
      </c>
      <c r="C4358" s="142" t="s">
        <v>7</v>
      </c>
      <c r="D4358" s="301">
        <v>947.98</v>
      </c>
      <c r="E4358" s="249"/>
    </row>
    <row r="4359" spans="1:5" s="250" customFormat="1" ht="13.5">
      <c r="A4359" s="142">
        <v>92744</v>
      </c>
      <c r="B4359" s="142" t="s">
        <v>26002</v>
      </c>
      <c r="C4359" s="142" t="s">
        <v>7</v>
      </c>
      <c r="D4359" s="301">
        <v>738.91</v>
      </c>
      <c r="E4359" s="249"/>
    </row>
    <row r="4360" spans="1:5" s="250" customFormat="1" ht="13.5">
      <c r="A4360" s="142">
        <v>92754</v>
      </c>
      <c r="B4360" s="142" t="s">
        <v>26012</v>
      </c>
      <c r="C4360" s="142" t="s">
        <v>7</v>
      </c>
      <c r="D4360" s="301">
        <v>709.59</v>
      </c>
      <c r="E4360" s="249"/>
    </row>
    <row r="4361" spans="1:5" s="250" customFormat="1" ht="13.5">
      <c r="A4361" s="142">
        <v>92753</v>
      </c>
      <c r="B4361" s="142" t="s">
        <v>26011</v>
      </c>
      <c r="C4361" s="142" t="s">
        <v>7</v>
      </c>
      <c r="D4361" s="301">
        <v>722.46</v>
      </c>
      <c r="E4361" s="249"/>
    </row>
    <row r="4362" spans="1:5" s="250" customFormat="1" ht="13.5">
      <c r="A4362" s="142">
        <v>92755</v>
      </c>
      <c r="B4362" s="142" t="s">
        <v>26013</v>
      </c>
      <c r="C4362" s="142" t="s">
        <v>4</v>
      </c>
      <c r="D4362" s="301">
        <v>283.08999999999997</v>
      </c>
      <c r="E4362" s="249"/>
    </row>
    <row r="4363" spans="1:5" s="250" customFormat="1" ht="13.5">
      <c r="A4363" s="142">
        <v>92756</v>
      </c>
      <c r="B4363" s="142" t="s">
        <v>26014</v>
      </c>
      <c r="C4363" s="142" t="s">
        <v>4</v>
      </c>
      <c r="D4363" s="301">
        <v>327.26</v>
      </c>
      <c r="E4363" s="249"/>
    </row>
    <row r="4364" spans="1:5" s="250" customFormat="1" ht="13.5">
      <c r="A4364" s="142">
        <v>92757</v>
      </c>
      <c r="B4364" s="142" t="s">
        <v>26015</v>
      </c>
      <c r="C4364" s="142" t="s">
        <v>4</v>
      </c>
      <c r="D4364" s="301">
        <v>380.02</v>
      </c>
      <c r="E4364" s="249"/>
    </row>
    <row r="4365" spans="1:5" s="250" customFormat="1" ht="13.5">
      <c r="A4365" s="142">
        <v>92758</v>
      </c>
      <c r="B4365" s="142" t="s">
        <v>26016</v>
      </c>
      <c r="C4365" s="142" t="s">
        <v>7</v>
      </c>
      <c r="D4365" s="301">
        <v>804.52</v>
      </c>
      <c r="E4365" s="249"/>
    </row>
    <row r="4366" spans="1:5" s="250" customFormat="1" ht="13.5">
      <c r="A4366" s="142">
        <v>104500</v>
      </c>
      <c r="B4366" s="142" t="s">
        <v>28368</v>
      </c>
      <c r="C4366" s="142" t="s">
        <v>1</v>
      </c>
      <c r="D4366" s="301">
        <v>0</v>
      </c>
      <c r="E4366" s="249"/>
    </row>
    <row r="4367" spans="1:5" s="250" customFormat="1" ht="13.5">
      <c r="A4367" s="142">
        <v>104503</v>
      </c>
      <c r="B4367" s="142" t="s">
        <v>28369</v>
      </c>
      <c r="C4367" s="142" t="s">
        <v>1</v>
      </c>
      <c r="D4367" s="301">
        <v>0</v>
      </c>
      <c r="E4367" s="249"/>
    </row>
    <row r="4368" spans="1:5" s="250" customFormat="1" ht="13.5">
      <c r="A4368" s="142">
        <v>104504</v>
      </c>
      <c r="B4368" s="142" t="s">
        <v>28370</v>
      </c>
      <c r="C4368" s="142" t="s">
        <v>1</v>
      </c>
      <c r="D4368" s="301">
        <v>0</v>
      </c>
      <c r="E4368" s="249"/>
    </row>
    <row r="4369" spans="1:5" s="250" customFormat="1" ht="13.5">
      <c r="A4369" s="142">
        <v>104507</v>
      </c>
      <c r="B4369" s="142" t="s">
        <v>28371</v>
      </c>
      <c r="C4369" s="142" t="s">
        <v>1</v>
      </c>
      <c r="D4369" s="301">
        <v>0</v>
      </c>
      <c r="E4369" s="249"/>
    </row>
    <row r="4370" spans="1:5" s="250" customFormat="1" ht="13.5">
      <c r="A4370" s="142">
        <v>104508</v>
      </c>
      <c r="B4370" s="142" t="s">
        <v>28372</v>
      </c>
      <c r="C4370" s="142" t="s">
        <v>1</v>
      </c>
      <c r="D4370" s="301">
        <v>0</v>
      </c>
      <c r="E4370" s="249"/>
    </row>
    <row r="4371" spans="1:5" s="250" customFormat="1" ht="13.5">
      <c r="A4371" s="142">
        <v>104509</v>
      </c>
      <c r="B4371" s="142" t="s">
        <v>28373</v>
      </c>
      <c r="C4371" s="142" t="s">
        <v>1</v>
      </c>
      <c r="D4371" s="301">
        <v>0</v>
      </c>
      <c r="E4371" s="249"/>
    </row>
    <row r="4372" spans="1:5" s="250" customFormat="1" ht="13.5">
      <c r="A4372" s="142">
        <v>104512</v>
      </c>
      <c r="B4372" s="142" t="s">
        <v>28374</v>
      </c>
      <c r="C4372" s="142" t="s">
        <v>1</v>
      </c>
      <c r="D4372" s="301">
        <v>0</v>
      </c>
      <c r="E4372" s="249"/>
    </row>
    <row r="4373" spans="1:5" s="250" customFormat="1" ht="13.5">
      <c r="A4373" s="142">
        <v>104513</v>
      </c>
      <c r="B4373" s="142" t="s">
        <v>28375</v>
      </c>
      <c r="C4373" s="142" t="s">
        <v>1</v>
      </c>
      <c r="D4373" s="301">
        <v>0</v>
      </c>
      <c r="E4373" s="249"/>
    </row>
    <row r="4374" spans="1:5" s="250" customFormat="1" ht="13.5">
      <c r="A4374" s="142">
        <v>104514</v>
      </c>
      <c r="B4374" s="142" t="s">
        <v>28376</v>
      </c>
      <c r="C4374" s="142" t="s">
        <v>1</v>
      </c>
      <c r="D4374" s="301">
        <v>0</v>
      </c>
      <c r="E4374" s="249"/>
    </row>
    <row r="4375" spans="1:5" s="250" customFormat="1" ht="13.5">
      <c r="A4375" s="142">
        <v>104501</v>
      </c>
      <c r="B4375" s="142" t="s">
        <v>28377</v>
      </c>
      <c r="C4375" s="142" t="s">
        <v>1</v>
      </c>
      <c r="D4375" s="301">
        <v>0</v>
      </c>
      <c r="E4375" s="249"/>
    </row>
    <row r="4376" spans="1:5" s="250" customFormat="1" ht="13.5">
      <c r="A4376" s="142">
        <v>104502</v>
      </c>
      <c r="B4376" s="142" t="s">
        <v>28378</v>
      </c>
      <c r="C4376" s="142" t="s">
        <v>1</v>
      </c>
      <c r="D4376" s="301">
        <v>0</v>
      </c>
      <c r="E4376" s="249"/>
    </row>
    <row r="4377" spans="1:5" s="250" customFormat="1" ht="13.5">
      <c r="A4377" s="142">
        <v>104505</v>
      </c>
      <c r="B4377" s="142" t="s">
        <v>28379</v>
      </c>
      <c r="C4377" s="142" t="s">
        <v>1</v>
      </c>
      <c r="D4377" s="301">
        <v>0</v>
      </c>
      <c r="E4377" s="249"/>
    </row>
    <row r="4378" spans="1:5" s="250" customFormat="1" ht="13.5">
      <c r="A4378" s="142">
        <v>104506</v>
      </c>
      <c r="B4378" s="142" t="s">
        <v>28380</v>
      </c>
      <c r="C4378" s="142" t="s">
        <v>1</v>
      </c>
      <c r="D4378" s="301">
        <v>0</v>
      </c>
      <c r="E4378" s="249"/>
    </row>
    <row r="4379" spans="1:5" s="250" customFormat="1" ht="13.5">
      <c r="A4379" s="142">
        <v>104510</v>
      </c>
      <c r="B4379" s="142" t="s">
        <v>28381</v>
      </c>
      <c r="C4379" s="142" t="s">
        <v>1</v>
      </c>
      <c r="D4379" s="301">
        <v>0</v>
      </c>
      <c r="E4379" s="249"/>
    </row>
    <row r="4380" spans="1:5" s="250" customFormat="1" ht="13.5">
      <c r="A4380" s="142">
        <v>104511</v>
      </c>
      <c r="B4380" s="142" t="s">
        <v>28382</v>
      </c>
      <c r="C4380" s="142" t="s">
        <v>1</v>
      </c>
      <c r="D4380" s="301">
        <v>0</v>
      </c>
      <c r="E4380" s="249"/>
    </row>
    <row r="4381" spans="1:5" s="250" customFormat="1" ht="13.5">
      <c r="A4381" s="142">
        <v>104491</v>
      </c>
      <c r="B4381" s="142" t="s">
        <v>28383</v>
      </c>
      <c r="C4381" s="142" t="s">
        <v>1</v>
      </c>
      <c r="D4381" s="301">
        <v>4338.6400000000003</v>
      </c>
      <c r="E4381" s="249"/>
    </row>
    <row r="4382" spans="1:5" s="250" customFormat="1" ht="13.5">
      <c r="A4382" s="142">
        <v>104492</v>
      </c>
      <c r="B4382" s="142" t="s">
        <v>28384</v>
      </c>
      <c r="C4382" s="142" t="s">
        <v>1</v>
      </c>
      <c r="D4382" s="301">
        <v>5424.57</v>
      </c>
      <c r="E4382" s="249"/>
    </row>
    <row r="4383" spans="1:5" s="250" customFormat="1" ht="13.5">
      <c r="A4383" s="142">
        <v>104493</v>
      </c>
      <c r="B4383" s="142" t="s">
        <v>28385</v>
      </c>
      <c r="C4383" s="142" t="s">
        <v>1</v>
      </c>
      <c r="D4383" s="301">
        <v>0</v>
      </c>
      <c r="E4383" s="249"/>
    </row>
    <row r="4384" spans="1:5" s="250" customFormat="1" ht="13.5">
      <c r="A4384" s="142">
        <v>104494</v>
      </c>
      <c r="B4384" s="142" t="s">
        <v>28386</v>
      </c>
      <c r="C4384" s="142" t="s">
        <v>1</v>
      </c>
      <c r="D4384" s="301">
        <v>7325.06</v>
      </c>
      <c r="E4384" s="249"/>
    </row>
    <row r="4385" spans="1:5" s="250" customFormat="1" ht="13.5">
      <c r="A4385" s="142">
        <v>104495</v>
      </c>
      <c r="B4385" s="142" t="s">
        <v>28387</v>
      </c>
      <c r="C4385" s="142" t="s">
        <v>1</v>
      </c>
      <c r="D4385" s="301">
        <v>0</v>
      </c>
      <c r="E4385" s="249"/>
    </row>
    <row r="4386" spans="1:5" s="250" customFormat="1" ht="13.5">
      <c r="A4386" s="142">
        <v>104496</v>
      </c>
      <c r="B4386" s="142" t="s">
        <v>28388</v>
      </c>
      <c r="C4386" s="142" t="s">
        <v>1</v>
      </c>
      <c r="D4386" s="301">
        <v>0</v>
      </c>
      <c r="E4386" s="249"/>
    </row>
    <row r="4387" spans="1:5" s="250" customFormat="1" ht="13.5">
      <c r="A4387" s="142">
        <v>104497</v>
      </c>
      <c r="B4387" s="142" t="s">
        <v>28389</v>
      </c>
      <c r="C4387" s="142" t="s">
        <v>1</v>
      </c>
      <c r="D4387" s="301">
        <v>8783.57</v>
      </c>
      <c r="E4387" s="249"/>
    </row>
    <row r="4388" spans="1:5" s="250" customFormat="1" ht="13.5">
      <c r="A4388" s="142">
        <v>104498</v>
      </c>
      <c r="B4388" s="142" t="s">
        <v>28390</v>
      </c>
      <c r="C4388" s="142" t="s">
        <v>1</v>
      </c>
      <c r="D4388" s="301">
        <v>0</v>
      </c>
      <c r="E4388" s="249"/>
    </row>
    <row r="4389" spans="1:5" s="250" customFormat="1" ht="13.5">
      <c r="A4389" s="142">
        <v>104499</v>
      </c>
      <c r="B4389" s="142" t="s">
        <v>28391</v>
      </c>
      <c r="C4389" s="142" t="s">
        <v>1</v>
      </c>
      <c r="D4389" s="301">
        <v>0</v>
      </c>
      <c r="E4389" s="249"/>
    </row>
    <row r="4390" spans="1:5" s="250" customFormat="1" ht="13.5">
      <c r="A4390" s="142">
        <v>104515</v>
      </c>
      <c r="B4390" s="142" t="s">
        <v>24672</v>
      </c>
      <c r="C4390" s="142" t="s">
        <v>4</v>
      </c>
      <c r="D4390" s="301">
        <v>26.37</v>
      </c>
      <c r="E4390" s="249"/>
    </row>
    <row r="4391" spans="1:5" s="250" customFormat="1" ht="13.5">
      <c r="A4391" s="142">
        <v>106549</v>
      </c>
      <c r="B4391" s="142" t="s">
        <v>28392</v>
      </c>
      <c r="C4391" s="142" t="s">
        <v>1</v>
      </c>
      <c r="D4391" s="301">
        <v>0</v>
      </c>
      <c r="E4391" s="249"/>
    </row>
    <row r="4392" spans="1:5" s="250" customFormat="1" ht="13.5">
      <c r="A4392" s="142">
        <v>106548</v>
      </c>
      <c r="B4392" s="142" t="s">
        <v>28393</v>
      </c>
      <c r="C4392" s="142" t="s">
        <v>1</v>
      </c>
      <c r="D4392" s="301">
        <v>0</v>
      </c>
      <c r="E4392" s="249"/>
    </row>
    <row r="4393" spans="1:5" s="250" customFormat="1" ht="13.5">
      <c r="A4393" s="142">
        <v>106550</v>
      </c>
      <c r="B4393" s="142" t="s">
        <v>28394</v>
      </c>
      <c r="C4393" s="142" t="s">
        <v>1</v>
      </c>
      <c r="D4393" s="301">
        <v>5.03</v>
      </c>
      <c r="E4393" s="249"/>
    </row>
    <row r="4394" spans="1:5" s="250" customFormat="1" ht="13.5">
      <c r="A4394" s="142">
        <v>87430</v>
      </c>
      <c r="B4394" s="142" t="s">
        <v>25439</v>
      </c>
      <c r="C4394" s="142" t="s">
        <v>4</v>
      </c>
      <c r="D4394" s="301">
        <v>20.68</v>
      </c>
      <c r="E4394" s="249"/>
    </row>
    <row r="4395" spans="1:5" s="250" customFormat="1" ht="13.5">
      <c r="A4395" s="142">
        <v>87433</v>
      </c>
      <c r="B4395" s="142" t="s">
        <v>25440</v>
      </c>
      <c r="C4395" s="142" t="s">
        <v>4</v>
      </c>
      <c r="D4395" s="301">
        <v>29.79</v>
      </c>
      <c r="E4395" s="249"/>
    </row>
    <row r="4396" spans="1:5" s="250" customFormat="1" ht="13.5">
      <c r="A4396" s="142">
        <v>87436</v>
      </c>
      <c r="B4396" s="142" t="s">
        <v>25441</v>
      </c>
      <c r="C4396" s="142" t="s">
        <v>4</v>
      </c>
      <c r="D4396" s="301">
        <v>33.97</v>
      </c>
      <c r="E4396" s="249"/>
    </row>
    <row r="4397" spans="1:5" s="250" customFormat="1" ht="13.5">
      <c r="A4397" s="142">
        <v>87439</v>
      </c>
      <c r="B4397" s="142" t="s">
        <v>25442</v>
      </c>
      <c r="C4397" s="142" t="s">
        <v>4</v>
      </c>
      <c r="D4397" s="301">
        <v>41.55</v>
      </c>
      <c r="E4397" s="249"/>
    </row>
    <row r="4398" spans="1:5" s="250" customFormat="1" ht="13.5">
      <c r="A4398" s="142">
        <v>104633</v>
      </c>
      <c r="B4398" s="142" t="s">
        <v>25480</v>
      </c>
      <c r="C4398" s="142" t="s">
        <v>4</v>
      </c>
      <c r="D4398" s="301">
        <v>28.18</v>
      </c>
      <c r="E4398" s="249"/>
    </row>
    <row r="4399" spans="1:5" s="250" customFormat="1" ht="13.5">
      <c r="A4399" s="142">
        <v>104634</v>
      </c>
      <c r="B4399" s="142" t="s">
        <v>25481</v>
      </c>
      <c r="C4399" s="142" t="s">
        <v>4</v>
      </c>
      <c r="D4399" s="301">
        <v>41.26</v>
      </c>
      <c r="E4399" s="249"/>
    </row>
    <row r="4400" spans="1:5" s="250" customFormat="1" ht="13.5">
      <c r="A4400" s="142">
        <v>87418</v>
      </c>
      <c r="B4400" s="142" t="s">
        <v>25435</v>
      </c>
      <c r="C4400" s="142" t="s">
        <v>4</v>
      </c>
      <c r="D4400" s="301">
        <v>20.18</v>
      </c>
      <c r="E4400" s="249"/>
    </row>
    <row r="4401" spans="1:5" s="250" customFormat="1" ht="13.5">
      <c r="A4401" s="142">
        <v>87421</v>
      </c>
      <c r="B4401" s="142" t="s">
        <v>25436</v>
      </c>
      <c r="C4401" s="142" t="s">
        <v>4</v>
      </c>
      <c r="D4401" s="301">
        <v>30.61</v>
      </c>
      <c r="E4401" s="249"/>
    </row>
    <row r="4402" spans="1:5" s="250" customFormat="1" ht="13.5">
      <c r="A4402" s="142">
        <v>104628</v>
      </c>
      <c r="B4402" s="142" t="s">
        <v>25475</v>
      </c>
      <c r="C4402" s="142" t="s">
        <v>4</v>
      </c>
      <c r="D4402" s="301">
        <v>32.1</v>
      </c>
      <c r="E4402" s="249"/>
    </row>
    <row r="4403" spans="1:5" s="250" customFormat="1" ht="13.5">
      <c r="A4403" s="142">
        <v>104631</v>
      </c>
      <c r="B4403" s="142" t="s">
        <v>25478</v>
      </c>
      <c r="C4403" s="142" t="s">
        <v>4</v>
      </c>
      <c r="D4403" s="301">
        <v>43.37</v>
      </c>
      <c r="E4403" s="249"/>
    </row>
    <row r="4404" spans="1:5" s="250" customFormat="1" ht="13.5">
      <c r="A4404" s="142">
        <v>104627</v>
      </c>
      <c r="B4404" s="142" t="s">
        <v>25474</v>
      </c>
      <c r="C4404" s="142" t="s">
        <v>4</v>
      </c>
      <c r="D4404" s="301">
        <v>20.170000000000002</v>
      </c>
      <c r="E4404" s="249"/>
    </row>
    <row r="4405" spans="1:5" s="250" customFormat="1" ht="13.5">
      <c r="A4405" s="142">
        <v>104630</v>
      </c>
      <c r="B4405" s="142" t="s">
        <v>25477</v>
      </c>
      <c r="C4405" s="142" t="s">
        <v>4</v>
      </c>
      <c r="D4405" s="301">
        <v>31.43</v>
      </c>
      <c r="E4405" s="249"/>
    </row>
    <row r="4406" spans="1:5" s="250" customFormat="1" ht="13.5">
      <c r="A4406" s="142">
        <v>104629</v>
      </c>
      <c r="B4406" s="142" t="s">
        <v>25476</v>
      </c>
      <c r="C4406" s="142" t="s">
        <v>4</v>
      </c>
      <c r="D4406" s="301">
        <v>38.96</v>
      </c>
      <c r="E4406" s="249"/>
    </row>
    <row r="4407" spans="1:5" s="250" customFormat="1" ht="13.5">
      <c r="A4407" s="142">
        <v>104632</v>
      </c>
      <c r="B4407" s="142" t="s">
        <v>25479</v>
      </c>
      <c r="C4407" s="142" t="s">
        <v>4</v>
      </c>
      <c r="D4407" s="301">
        <v>50.23</v>
      </c>
      <c r="E4407" s="249"/>
    </row>
    <row r="4408" spans="1:5" s="250" customFormat="1" ht="13.5">
      <c r="A4408" s="142">
        <v>87412</v>
      </c>
      <c r="B4408" s="142" t="s">
        <v>25430</v>
      </c>
      <c r="C4408" s="142" t="s">
        <v>4</v>
      </c>
      <c r="D4408" s="301">
        <v>26.46</v>
      </c>
      <c r="E4408" s="249"/>
    </row>
    <row r="4409" spans="1:5" s="250" customFormat="1" ht="13.5">
      <c r="A4409" s="142">
        <v>87415</v>
      </c>
      <c r="B4409" s="142" t="s">
        <v>25433</v>
      </c>
      <c r="C4409" s="142" t="s">
        <v>4</v>
      </c>
      <c r="D4409" s="301">
        <v>36.47</v>
      </c>
      <c r="E4409" s="249"/>
    </row>
    <row r="4410" spans="1:5" s="250" customFormat="1" ht="13.5">
      <c r="A4410" s="142">
        <v>87411</v>
      </c>
      <c r="B4410" s="142" t="s">
        <v>25429</v>
      </c>
      <c r="C4410" s="142" t="s">
        <v>4</v>
      </c>
      <c r="D4410" s="301">
        <v>17.260000000000002</v>
      </c>
      <c r="E4410" s="249"/>
    </row>
    <row r="4411" spans="1:5" s="250" customFormat="1" ht="13.5">
      <c r="A4411" s="142">
        <v>87414</v>
      </c>
      <c r="B4411" s="142" t="s">
        <v>25432</v>
      </c>
      <c r="C4411" s="142" t="s">
        <v>4</v>
      </c>
      <c r="D4411" s="301">
        <v>27.27</v>
      </c>
      <c r="E4411" s="249"/>
    </row>
    <row r="4412" spans="1:5" s="250" customFormat="1" ht="13.5">
      <c r="A4412" s="142">
        <v>87413</v>
      </c>
      <c r="B4412" s="142" t="s">
        <v>25431</v>
      </c>
      <c r="C4412" s="142" t="s">
        <v>4</v>
      </c>
      <c r="D4412" s="301">
        <v>31.74</v>
      </c>
      <c r="E4412" s="249"/>
    </row>
    <row r="4413" spans="1:5" s="250" customFormat="1" ht="13.5">
      <c r="A4413" s="142">
        <v>87416</v>
      </c>
      <c r="B4413" s="142" t="s">
        <v>25434</v>
      </c>
      <c r="C4413" s="142" t="s">
        <v>4</v>
      </c>
      <c r="D4413" s="301">
        <v>41.76</v>
      </c>
      <c r="E4413" s="249"/>
    </row>
    <row r="4414" spans="1:5" s="250" customFormat="1" ht="13.5">
      <c r="A4414" s="142">
        <v>104635</v>
      </c>
      <c r="B4414" s="142" t="s">
        <v>25482</v>
      </c>
      <c r="C4414" s="142" t="s">
        <v>4</v>
      </c>
      <c r="D4414" s="301">
        <v>57.88</v>
      </c>
      <c r="E4414" s="249"/>
    </row>
    <row r="4415" spans="1:5" s="250" customFormat="1" ht="13.5">
      <c r="A4415" s="142">
        <v>104636</v>
      </c>
      <c r="B4415" s="142" t="s">
        <v>25483</v>
      </c>
      <c r="C4415" s="142" t="s">
        <v>4</v>
      </c>
      <c r="D4415" s="301">
        <v>66.989999999999995</v>
      </c>
      <c r="E4415" s="249"/>
    </row>
    <row r="4416" spans="1:5" s="250" customFormat="1" ht="13.5">
      <c r="A4416" s="142">
        <v>87424</v>
      </c>
      <c r="B4416" s="142" t="s">
        <v>25437</v>
      </c>
      <c r="C4416" s="142" t="s">
        <v>4</v>
      </c>
      <c r="D4416" s="301">
        <v>40.89</v>
      </c>
      <c r="E4416" s="249"/>
    </row>
    <row r="4417" spans="1:5" s="250" customFormat="1" ht="13.5">
      <c r="A4417" s="142">
        <v>87427</v>
      </c>
      <c r="B4417" s="142" t="s">
        <v>25438</v>
      </c>
      <c r="C4417" s="142" t="s">
        <v>4</v>
      </c>
      <c r="D4417" s="301">
        <v>48.15</v>
      </c>
      <c r="E4417" s="249"/>
    </row>
    <row r="4418" spans="1:5" s="250" customFormat="1" ht="13.5">
      <c r="A4418" s="142">
        <v>89998</v>
      </c>
      <c r="B4418" s="142" t="s">
        <v>22037</v>
      </c>
      <c r="C4418" s="142" t="s">
        <v>3</v>
      </c>
      <c r="D4418" s="301">
        <v>11.65</v>
      </c>
      <c r="E4418" s="249"/>
    </row>
    <row r="4419" spans="1:5" s="250" customFormat="1" ht="13.5">
      <c r="A4419" s="142">
        <v>102920</v>
      </c>
      <c r="B4419" s="142" t="s">
        <v>22046</v>
      </c>
      <c r="C4419" s="142" t="s">
        <v>3</v>
      </c>
      <c r="D4419" s="301">
        <v>9.4700000000000006</v>
      </c>
      <c r="E4419" s="249"/>
    </row>
    <row r="4420" spans="1:5" s="250" customFormat="1" ht="13.5">
      <c r="A4420" s="142">
        <v>102923</v>
      </c>
      <c r="B4420" s="142" t="s">
        <v>22049</v>
      </c>
      <c r="C4420" s="142" t="s">
        <v>3</v>
      </c>
      <c r="D4420" s="301">
        <v>8.77</v>
      </c>
      <c r="E4420" s="249"/>
    </row>
    <row r="4421" spans="1:5" s="250" customFormat="1" ht="13.5">
      <c r="A4421" s="142">
        <v>90000</v>
      </c>
      <c r="B4421" s="142" t="s">
        <v>22039</v>
      </c>
      <c r="C4421" s="142" t="s">
        <v>3</v>
      </c>
      <c r="D4421" s="301">
        <v>15.4</v>
      </c>
      <c r="E4421" s="249"/>
    </row>
    <row r="4422" spans="1:5" s="250" customFormat="1" ht="13.5">
      <c r="A4422" s="142">
        <v>103088</v>
      </c>
      <c r="B4422" s="142" t="s">
        <v>22050</v>
      </c>
      <c r="C4422" s="142" t="s">
        <v>3</v>
      </c>
      <c r="D4422" s="301">
        <v>11.87</v>
      </c>
      <c r="E4422" s="249"/>
    </row>
    <row r="4423" spans="1:5" s="250" customFormat="1" ht="13.5">
      <c r="A4423" s="142">
        <v>102922</v>
      </c>
      <c r="B4423" s="142" t="s">
        <v>22048</v>
      </c>
      <c r="C4423" s="142" t="s">
        <v>3</v>
      </c>
      <c r="D4423" s="301">
        <v>10.24</v>
      </c>
      <c r="E4423" s="249"/>
    </row>
    <row r="4424" spans="1:5" s="250" customFormat="1" ht="13.5">
      <c r="A4424" s="142">
        <v>89999</v>
      </c>
      <c r="B4424" s="142" t="s">
        <v>22038</v>
      </c>
      <c r="C4424" s="142" t="s">
        <v>3</v>
      </c>
      <c r="D4424" s="301">
        <v>19.61</v>
      </c>
      <c r="E4424" s="249"/>
    </row>
    <row r="4425" spans="1:5" s="250" customFormat="1" ht="13.5">
      <c r="A4425" s="142">
        <v>89996</v>
      </c>
      <c r="B4425" s="142" t="s">
        <v>22035</v>
      </c>
      <c r="C4425" s="142" t="s">
        <v>3</v>
      </c>
      <c r="D4425" s="301">
        <v>12.37</v>
      </c>
      <c r="E4425" s="249"/>
    </row>
    <row r="4426" spans="1:5" s="250" customFormat="1" ht="13.5">
      <c r="A4426" s="142">
        <v>89997</v>
      </c>
      <c r="B4426" s="142" t="s">
        <v>22036</v>
      </c>
      <c r="C4426" s="142" t="s">
        <v>3</v>
      </c>
      <c r="D4426" s="301">
        <v>9.93</v>
      </c>
      <c r="E4426" s="249"/>
    </row>
    <row r="4427" spans="1:5" s="250" customFormat="1" ht="13.5">
      <c r="A4427" s="142">
        <v>102921</v>
      </c>
      <c r="B4427" s="142" t="s">
        <v>22047</v>
      </c>
      <c r="C4427" s="142" t="s">
        <v>3</v>
      </c>
      <c r="D4427" s="301">
        <v>9.0500000000000007</v>
      </c>
      <c r="E4427" s="249"/>
    </row>
    <row r="4428" spans="1:5" s="250" customFormat="1" ht="13.5">
      <c r="A4428" s="142">
        <v>90278</v>
      </c>
      <c r="B4428" s="142" t="s">
        <v>22054</v>
      </c>
      <c r="C4428" s="142" t="s">
        <v>7</v>
      </c>
      <c r="D4428" s="301">
        <v>555.86</v>
      </c>
      <c r="E4428" s="249"/>
    </row>
    <row r="4429" spans="1:5" s="250" customFormat="1" ht="13.5">
      <c r="A4429" s="142">
        <v>90282</v>
      </c>
      <c r="B4429" s="142" t="s">
        <v>22058</v>
      </c>
      <c r="C4429" s="142" t="s">
        <v>7</v>
      </c>
      <c r="D4429" s="301">
        <v>538.29999999999995</v>
      </c>
      <c r="E4429" s="249"/>
    </row>
    <row r="4430" spans="1:5" s="250" customFormat="1" ht="13.5">
      <c r="A4430" s="142">
        <v>90279</v>
      </c>
      <c r="B4430" s="142" t="s">
        <v>22055</v>
      </c>
      <c r="C4430" s="142" t="s">
        <v>7</v>
      </c>
      <c r="D4430" s="301">
        <v>609.51</v>
      </c>
      <c r="E4430" s="249"/>
    </row>
    <row r="4431" spans="1:5" s="250" customFormat="1" ht="13.5">
      <c r="A4431" s="142">
        <v>90283</v>
      </c>
      <c r="B4431" s="142" t="s">
        <v>22059</v>
      </c>
      <c r="C4431" s="142" t="s">
        <v>7</v>
      </c>
      <c r="D4431" s="301">
        <v>590.59</v>
      </c>
      <c r="E4431" s="249"/>
    </row>
    <row r="4432" spans="1:5" s="250" customFormat="1" ht="13.5">
      <c r="A4432" s="142">
        <v>90280</v>
      </c>
      <c r="B4432" s="142" t="s">
        <v>22056</v>
      </c>
      <c r="C4432" s="142" t="s">
        <v>7</v>
      </c>
      <c r="D4432" s="301">
        <v>663.89</v>
      </c>
      <c r="E4432" s="249"/>
    </row>
    <row r="4433" spans="1:5" s="250" customFormat="1" ht="13.5">
      <c r="A4433" s="142">
        <v>90284</v>
      </c>
      <c r="B4433" s="142" t="s">
        <v>22060</v>
      </c>
      <c r="C4433" s="142" t="s">
        <v>7</v>
      </c>
      <c r="D4433" s="301">
        <v>650</v>
      </c>
      <c r="E4433" s="249"/>
    </row>
    <row r="4434" spans="1:5" s="250" customFormat="1" ht="13.5">
      <c r="A4434" s="142">
        <v>90281</v>
      </c>
      <c r="B4434" s="142" t="s">
        <v>22057</v>
      </c>
      <c r="C4434" s="142" t="s">
        <v>7</v>
      </c>
      <c r="D4434" s="301">
        <v>756.89</v>
      </c>
      <c r="E4434" s="249"/>
    </row>
    <row r="4435" spans="1:5" s="250" customFormat="1" ht="13.5">
      <c r="A4435" s="142">
        <v>90285</v>
      </c>
      <c r="B4435" s="142" t="s">
        <v>22061</v>
      </c>
      <c r="C4435" s="142" t="s">
        <v>7</v>
      </c>
      <c r="D4435" s="301">
        <v>746.85</v>
      </c>
      <c r="E4435" s="249"/>
    </row>
    <row r="4436" spans="1:5" s="250" customFormat="1" ht="13.5">
      <c r="A4436" s="142">
        <v>89994</v>
      </c>
      <c r="B4436" s="142" t="s">
        <v>22052</v>
      </c>
      <c r="C4436" s="142" t="s">
        <v>7</v>
      </c>
      <c r="D4436" s="301">
        <v>1002.74</v>
      </c>
      <c r="E4436" s="249"/>
    </row>
    <row r="4437" spans="1:5" s="250" customFormat="1" ht="13.5">
      <c r="A4437" s="142">
        <v>89995</v>
      </c>
      <c r="B4437" s="142" t="s">
        <v>22053</v>
      </c>
      <c r="C4437" s="142" t="s">
        <v>7</v>
      </c>
      <c r="D4437" s="301">
        <v>1145.52</v>
      </c>
      <c r="E4437" s="249"/>
    </row>
    <row r="4438" spans="1:5" s="250" customFormat="1" ht="13.5">
      <c r="A4438" s="142">
        <v>89993</v>
      </c>
      <c r="B4438" s="142" t="s">
        <v>22051</v>
      </c>
      <c r="C4438" s="142" t="s">
        <v>7</v>
      </c>
      <c r="D4438" s="378">
        <v>1194.58</v>
      </c>
      <c r="E4438" s="249"/>
    </row>
    <row r="4439" spans="1:5" s="250" customFormat="1" ht="13.5">
      <c r="A4439" s="142">
        <v>106212</v>
      </c>
      <c r="B4439" s="142" t="s">
        <v>28395</v>
      </c>
      <c r="C4439" s="142" t="s">
        <v>1</v>
      </c>
      <c r="D4439" s="301">
        <v>0</v>
      </c>
      <c r="E4439" s="249"/>
    </row>
    <row r="4440" spans="1:5" s="250" customFormat="1" ht="13.5">
      <c r="A4440" s="142">
        <v>106216</v>
      </c>
      <c r="B4440" s="142" t="s">
        <v>28396</v>
      </c>
      <c r="C4440" s="142" t="s">
        <v>1</v>
      </c>
      <c r="D4440" s="301">
        <v>0</v>
      </c>
      <c r="E4440" s="249"/>
    </row>
    <row r="4441" spans="1:5" s="250" customFormat="1" ht="13.5">
      <c r="A4441" s="142">
        <v>99860</v>
      </c>
      <c r="B4441" s="142" t="s">
        <v>28397</v>
      </c>
      <c r="C4441" s="142" t="s">
        <v>1</v>
      </c>
      <c r="D4441" s="378">
        <v>0</v>
      </c>
      <c r="E4441" s="249"/>
    </row>
    <row r="4442" spans="1:5" s="250" customFormat="1" ht="13.5">
      <c r="A4442" s="142">
        <v>99858</v>
      </c>
      <c r="B4442" s="142" t="s">
        <v>28398</v>
      </c>
      <c r="C4442" s="142" t="s">
        <v>1</v>
      </c>
      <c r="D4442" s="301">
        <v>0</v>
      </c>
      <c r="E4442" s="249"/>
    </row>
    <row r="4443" spans="1:5" s="250" customFormat="1" ht="13.5">
      <c r="A4443" s="142">
        <v>99859</v>
      </c>
      <c r="B4443" s="142" t="s">
        <v>28399</v>
      </c>
      <c r="C4443" s="142" t="s">
        <v>1</v>
      </c>
      <c r="D4443" s="301">
        <v>0</v>
      </c>
      <c r="E4443" s="249"/>
    </row>
    <row r="4444" spans="1:5" s="250" customFormat="1" ht="13.5">
      <c r="A4444" s="142">
        <v>106211</v>
      </c>
      <c r="B4444" s="142" t="s">
        <v>28400</v>
      </c>
      <c r="C4444" s="142" t="s">
        <v>1</v>
      </c>
      <c r="D4444" s="301">
        <v>0</v>
      </c>
      <c r="E4444" s="249"/>
    </row>
    <row r="4445" spans="1:5" s="250" customFormat="1" ht="13.5">
      <c r="A4445" s="142">
        <v>106215</v>
      </c>
      <c r="B4445" s="142" t="s">
        <v>28401</v>
      </c>
      <c r="C4445" s="142" t="s">
        <v>1</v>
      </c>
      <c r="D4445" s="301">
        <v>0</v>
      </c>
      <c r="E4445" s="249"/>
    </row>
    <row r="4446" spans="1:5" s="250" customFormat="1" ht="13.5">
      <c r="A4446" s="142">
        <v>99857</v>
      </c>
      <c r="B4446" s="142" t="s">
        <v>28402</v>
      </c>
      <c r="C4446" s="142" t="s">
        <v>1</v>
      </c>
      <c r="D4446" s="301">
        <v>74.8</v>
      </c>
      <c r="E4446" s="249"/>
    </row>
    <row r="4447" spans="1:5" s="250" customFormat="1" ht="13.5">
      <c r="A4447" s="142">
        <v>99855</v>
      </c>
      <c r="B4447" s="142" t="s">
        <v>28403</v>
      </c>
      <c r="C4447" s="142" t="s">
        <v>1</v>
      </c>
      <c r="D4447" s="301">
        <v>117.62</v>
      </c>
      <c r="E4447" s="249"/>
    </row>
    <row r="4448" spans="1:5" s="250" customFormat="1" ht="13.5">
      <c r="A4448" s="142">
        <v>99856</v>
      </c>
      <c r="B4448" s="142" t="s">
        <v>28404</v>
      </c>
      <c r="C4448" s="142" t="s">
        <v>1</v>
      </c>
      <c r="D4448" s="301">
        <v>0</v>
      </c>
      <c r="E4448" s="249"/>
    </row>
    <row r="4449" spans="1:5" s="250" customFormat="1" ht="13.5">
      <c r="A4449" s="142">
        <v>106210</v>
      </c>
      <c r="B4449" s="142" t="s">
        <v>28405</v>
      </c>
      <c r="C4449" s="142" t="s">
        <v>1</v>
      </c>
      <c r="D4449" s="301">
        <v>0</v>
      </c>
      <c r="E4449" s="249"/>
    </row>
    <row r="4450" spans="1:5" s="250" customFormat="1" ht="13.5">
      <c r="A4450" s="142">
        <v>106214</v>
      </c>
      <c r="B4450" s="142" t="s">
        <v>28406</v>
      </c>
      <c r="C4450" s="142" t="s">
        <v>1</v>
      </c>
      <c r="D4450" s="301">
        <v>0</v>
      </c>
      <c r="E4450" s="249"/>
    </row>
    <row r="4451" spans="1:5" s="250" customFormat="1" ht="13.5">
      <c r="A4451" s="142">
        <v>99862</v>
      </c>
      <c r="B4451" s="142" t="s">
        <v>28407</v>
      </c>
      <c r="C4451" s="142" t="s">
        <v>4</v>
      </c>
      <c r="D4451" s="301">
        <v>547.41</v>
      </c>
      <c r="E4451" s="249"/>
    </row>
    <row r="4452" spans="1:5" s="250" customFormat="1" ht="13.5">
      <c r="A4452" s="142">
        <v>99861</v>
      </c>
      <c r="B4452" s="142" t="s">
        <v>28408</v>
      </c>
      <c r="C4452" s="142" t="s">
        <v>4</v>
      </c>
      <c r="D4452" s="301">
        <v>607.98</v>
      </c>
      <c r="E4452" s="249"/>
    </row>
    <row r="4453" spans="1:5" s="250" customFormat="1" ht="13.5">
      <c r="A4453" s="142">
        <v>106213</v>
      </c>
      <c r="B4453" s="142" t="s">
        <v>28409</v>
      </c>
      <c r="C4453" s="142" t="s">
        <v>1</v>
      </c>
      <c r="D4453" s="301">
        <v>0</v>
      </c>
      <c r="E4453" s="249"/>
    </row>
    <row r="4454" spans="1:5" s="250" customFormat="1" ht="13.5">
      <c r="A4454" s="142">
        <v>106220</v>
      </c>
      <c r="B4454" s="142" t="s">
        <v>28410</v>
      </c>
      <c r="C4454" s="142" t="s">
        <v>1</v>
      </c>
      <c r="D4454" s="301">
        <v>0</v>
      </c>
      <c r="E4454" s="249"/>
    </row>
    <row r="4455" spans="1:5" s="250" customFormat="1" ht="13.5">
      <c r="A4455" s="142">
        <v>106221</v>
      </c>
      <c r="B4455" s="142" t="s">
        <v>28411</v>
      </c>
      <c r="C4455" s="142" t="s">
        <v>1</v>
      </c>
      <c r="D4455" s="301">
        <v>0</v>
      </c>
      <c r="E4455" s="249"/>
    </row>
    <row r="4456" spans="1:5" s="250" customFormat="1" ht="13.5">
      <c r="A4456" s="142">
        <v>99853</v>
      </c>
      <c r="B4456" s="142" t="s">
        <v>28412</v>
      </c>
      <c r="C4456" s="142" t="s">
        <v>1</v>
      </c>
      <c r="D4456" s="301">
        <v>0</v>
      </c>
      <c r="E4456" s="249"/>
    </row>
    <row r="4457" spans="1:5" s="250" customFormat="1" ht="13.5">
      <c r="A4457" s="142">
        <v>99851</v>
      </c>
      <c r="B4457" s="142" t="s">
        <v>28413</v>
      </c>
      <c r="C4457" s="142" t="s">
        <v>1</v>
      </c>
      <c r="D4457" s="301">
        <v>0</v>
      </c>
      <c r="E4457" s="249"/>
    </row>
    <row r="4458" spans="1:5" s="250" customFormat="1" ht="13.5">
      <c r="A4458" s="142">
        <v>99854</v>
      </c>
      <c r="B4458" s="142" t="s">
        <v>28414</v>
      </c>
      <c r="C4458" s="142" t="s">
        <v>1</v>
      </c>
      <c r="D4458" s="301">
        <v>0</v>
      </c>
      <c r="E4458" s="249"/>
    </row>
    <row r="4459" spans="1:5" s="250" customFormat="1" ht="13.5">
      <c r="A4459" s="142">
        <v>99852</v>
      </c>
      <c r="B4459" s="142" t="s">
        <v>28415</v>
      </c>
      <c r="C4459" s="142" t="s">
        <v>1</v>
      </c>
      <c r="D4459" s="301">
        <v>0</v>
      </c>
      <c r="E4459" s="249"/>
    </row>
    <row r="4460" spans="1:5" s="250" customFormat="1" ht="13.5">
      <c r="A4460" s="142">
        <v>99844</v>
      </c>
      <c r="B4460" s="142" t="s">
        <v>28416</v>
      </c>
      <c r="C4460" s="142" t="s">
        <v>1</v>
      </c>
      <c r="D4460" s="301">
        <v>0</v>
      </c>
      <c r="E4460" s="249"/>
    </row>
    <row r="4461" spans="1:5" s="250" customFormat="1" ht="13.5">
      <c r="A4461" s="142">
        <v>99842</v>
      </c>
      <c r="B4461" s="142" t="s">
        <v>28417</v>
      </c>
      <c r="C4461" s="142" t="s">
        <v>1</v>
      </c>
      <c r="D4461" s="301">
        <v>672.29</v>
      </c>
      <c r="E4461" s="249"/>
    </row>
    <row r="4462" spans="1:5" s="250" customFormat="1" ht="13.5">
      <c r="A4462" s="142">
        <v>99845</v>
      </c>
      <c r="B4462" s="142" t="s">
        <v>28418</v>
      </c>
      <c r="C4462" s="142" t="s">
        <v>1</v>
      </c>
      <c r="D4462" s="301">
        <v>0</v>
      </c>
      <c r="E4462" s="249"/>
    </row>
    <row r="4463" spans="1:5" s="250" customFormat="1" ht="13.5">
      <c r="A4463" s="142">
        <v>99843</v>
      </c>
      <c r="B4463" s="142" t="s">
        <v>28419</v>
      </c>
      <c r="C4463" s="142" t="s">
        <v>1</v>
      </c>
      <c r="D4463" s="301">
        <v>0</v>
      </c>
      <c r="E4463" s="249"/>
    </row>
    <row r="4464" spans="1:5" s="250" customFormat="1" ht="13.5">
      <c r="A4464" s="142">
        <v>106217</v>
      </c>
      <c r="B4464" s="142" t="s">
        <v>28420</v>
      </c>
      <c r="C4464" s="142" t="s">
        <v>1</v>
      </c>
      <c r="D4464" s="301">
        <v>0</v>
      </c>
      <c r="E4464" s="249"/>
    </row>
    <row r="4465" spans="1:5" s="250" customFormat="1" ht="13.5">
      <c r="A4465" s="142">
        <v>106218</v>
      </c>
      <c r="B4465" s="142" t="s">
        <v>28421</v>
      </c>
      <c r="C4465" s="142" t="s">
        <v>1</v>
      </c>
      <c r="D4465" s="301">
        <v>0</v>
      </c>
      <c r="E4465" s="249"/>
    </row>
    <row r="4466" spans="1:5" s="250" customFormat="1" ht="13.5">
      <c r="A4466" s="142">
        <v>106219</v>
      </c>
      <c r="B4466" s="142" t="s">
        <v>28422</v>
      </c>
      <c r="C4466" s="142" t="s">
        <v>1</v>
      </c>
      <c r="D4466" s="301">
        <v>0</v>
      </c>
      <c r="E4466" s="249"/>
    </row>
    <row r="4467" spans="1:5" s="250" customFormat="1" ht="13.5">
      <c r="A4467" s="142">
        <v>99846</v>
      </c>
      <c r="B4467" s="142" t="s">
        <v>28423</v>
      </c>
      <c r="C4467" s="142" t="s">
        <v>1</v>
      </c>
      <c r="D4467" s="301">
        <v>0</v>
      </c>
      <c r="E4467" s="249"/>
    </row>
    <row r="4468" spans="1:5" s="250" customFormat="1" ht="13.5">
      <c r="A4468" s="142">
        <v>94276</v>
      </c>
      <c r="B4468" s="142" t="s">
        <v>24666</v>
      </c>
      <c r="C4468" s="142" t="s">
        <v>1</v>
      </c>
      <c r="D4468" s="301">
        <v>58.55</v>
      </c>
      <c r="E4468" s="249"/>
    </row>
    <row r="4469" spans="1:5" s="250" customFormat="1" ht="13.5">
      <c r="A4469" s="142">
        <v>94274</v>
      </c>
      <c r="B4469" s="142" t="s">
        <v>24664</v>
      </c>
      <c r="C4469" s="142" t="s">
        <v>1</v>
      </c>
      <c r="D4469" s="301">
        <v>64.02</v>
      </c>
      <c r="E4469" s="249"/>
    </row>
    <row r="4470" spans="1:5" s="250" customFormat="1" ht="13.5">
      <c r="A4470" s="142">
        <v>94280</v>
      </c>
      <c r="B4470" s="142" t="s">
        <v>24670</v>
      </c>
      <c r="C4470" s="142" t="s">
        <v>1</v>
      </c>
      <c r="D4470" s="301">
        <v>61.93</v>
      </c>
      <c r="E4470" s="249"/>
    </row>
    <row r="4471" spans="1:5" s="250" customFormat="1" ht="13.5">
      <c r="A4471" s="142">
        <v>94278</v>
      </c>
      <c r="B4471" s="142" t="s">
        <v>24668</v>
      </c>
      <c r="C4471" s="142" t="s">
        <v>1</v>
      </c>
      <c r="D4471" s="301">
        <v>51.97</v>
      </c>
      <c r="E4471" s="249"/>
    </row>
    <row r="4472" spans="1:5" s="250" customFormat="1" ht="13.5">
      <c r="A4472" s="142">
        <v>94275</v>
      </c>
      <c r="B4472" s="142" t="s">
        <v>24665</v>
      </c>
      <c r="C4472" s="142" t="s">
        <v>1</v>
      </c>
      <c r="D4472" s="301">
        <v>54.87</v>
      </c>
      <c r="E4472" s="249"/>
    </row>
    <row r="4473" spans="1:5" s="250" customFormat="1" ht="13.5">
      <c r="A4473" s="142">
        <v>94273</v>
      </c>
      <c r="B4473" s="142" t="s">
        <v>24663</v>
      </c>
      <c r="C4473" s="142" t="s">
        <v>1</v>
      </c>
      <c r="D4473" s="301">
        <v>60.35</v>
      </c>
      <c r="E4473" s="249"/>
    </row>
    <row r="4474" spans="1:5" s="250" customFormat="1" ht="13.5">
      <c r="A4474" s="142">
        <v>94279</v>
      </c>
      <c r="B4474" s="142" t="s">
        <v>24669</v>
      </c>
      <c r="C4474" s="142" t="s">
        <v>1</v>
      </c>
      <c r="D4474" s="301">
        <v>58.26</v>
      </c>
      <c r="E4474" s="249"/>
    </row>
    <row r="4475" spans="1:5" s="250" customFormat="1" ht="13.5">
      <c r="A4475" s="142">
        <v>94277</v>
      </c>
      <c r="B4475" s="142" t="s">
        <v>24667</v>
      </c>
      <c r="C4475" s="142" t="s">
        <v>1</v>
      </c>
      <c r="D4475" s="301">
        <v>48.3</v>
      </c>
      <c r="E4475" s="249"/>
    </row>
    <row r="4476" spans="1:5" s="250" customFormat="1" ht="13.5">
      <c r="A4476" s="142">
        <v>104930</v>
      </c>
      <c r="B4476" s="142" t="s">
        <v>28424</v>
      </c>
      <c r="C4476" s="142" t="s">
        <v>1</v>
      </c>
      <c r="D4476" s="301">
        <v>0</v>
      </c>
      <c r="E4476" s="249"/>
    </row>
    <row r="4477" spans="1:5" s="250" customFormat="1" ht="13.5">
      <c r="A4477" s="142">
        <v>104931</v>
      </c>
      <c r="B4477" s="142" t="s">
        <v>28425</v>
      </c>
      <c r="C4477" s="142" t="s">
        <v>1</v>
      </c>
      <c r="D4477" s="301">
        <v>0</v>
      </c>
      <c r="E4477" s="249"/>
    </row>
    <row r="4478" spans="1:5" s="250" customFormat="1" ht="13.5">
      <c r="A4478" s="142">
        <v>94294</v>
      </c>
      <c r="B4478" s="142" t="s">
        <v>24671</v>
      </c>
      <c r="C4478" s="142" t="s">
        <v>1</v>
      </c>
      <c r="D4478" s="301">
        <v>8.85</v>
      </c>
      <c r="E4478" s="249"/>
    </row>
    <row r="4479" spans="1:5" s="250" customFormat="1" ht="13.5">
      <c r="A4479" s="142">
        <v>94288</v>
      </c>
      <c r="B4479" s="142" t="s">
        <v>28426</v>
      </c>
      <c r="C4479" s="142" t="s">
        <v>1</v>
      </c>
      <c r="D4479" s="301">
        <v>48.45</v>
      </c>
      <c r="E4479" s="249"/>
    </row>
    <row r="4480" spans="1:5" s="250" customFormat="1" ht="13.5">
      <c r="A4480" s="142">
        <v>94282</v>
      </c>
      <c r="B4480" s="142" t="s">
        <v>28427</v>
      </c>
      <c r="C4480" s="142" t="s">
        <v>1</v>
      </c>
      <c r="D4480" s="301">
        <v>62.22</v>
      </c>
      <c r="E4480" s="249"/>
    </row>
    <row r="4481" spans="1:5" s="250" customFormat="1" ht="13.5">
      <c r="A4481" s="142">
        <v>94290</v>
      </c>
      <c r="B4481" s="142" t="s">
        <v>28428</v>
      </c>
      <c r="C4481" s="142" t="s">
        <v>1</v>
      </c>
      <c r="D4481" s="301">
        <v>60.24</v>
      </c>
      <c r="E4481" s="249"/>
    </row>
    <row r="4482" spans="1:5" s="250" customFormat="1" ht="13.5">
      <c r="A4482" s="142">
        <v>94284</v>
      </c>
      <c r="B4482" s="142" t="s">
        <v>28429</v>
      </c>
      <c r="C4482" s="142" t="s">
        <v>1</v>
      </c>
      <c r="D4482" s="301">
        <v>81.03</v>
      </c>
      <c r="E4482" s="249"/>
    </row>
    <row r="4483" spans="1:5" s="250" customFormat="1" ht="13.5">
      <c r="A4483" s="142">
        <v>94292</v>
      </c>
      <c r="B4483" s="142" t="s">
        <v>28430</v>
      </c>
      <c r="C4483" s="142" t="s">
        <v>1</v>
      </c>
      <c r="D4483" s="301">
        <v>72.680000000000007</v>
      </c>
      <c r="E4483" s="249"/>
    </row>
    <row r="4484" spans="1:5" s="250" customFormat="1" ht="13.5">
      <c r="A4484" s="142">
        <v>94286</v>
      </c>
      <c r="B4484" s="142" t="s">
        <v>28431</v>
      </c>
      <c r="C4484" s="142" t="s">
        <v>1</v>
      </c>
      <c r="D4484" s="301">
        <v>102.86</v>
      </c>
      <c r="E4484" s="249"/>
    </row>
    <row r="4485" spans="1:5" s="250" customFormat="1" ht="13.5">
      <c r="A4485" s="142">
        <v>94287</v>
      </c>
      <c r="B4485" s="142" t="s">
        <v>28432</v>
      </c>
      <c r="C4485" s="142" t="s">
        <v>1</v>
      </c>
      <c r="D4485" s="301">
        <v>39.81</v>
      </c>
      <c r="E4485" s="249"/>
    </row>
    <row r="4486" spans="1:5" s="250" customFormat="1" ht="13.5">
      <c r="A4486" s="142">
        <v>94281</v>
      </c>
      <c r="B4486" s="142" t="s">
        <v>28433</v>
      </c>
      <c r="C4486" s="142" t="s">
        <v>1</v>
      </c>
      <c r="D4486" s="301">
        <v>52.49</v>
      </c>
      <c r="E4486" s="249"/>
    </row>
    <row r="4487" spans="1:5" s="250" customFormat="1" ht="13.5">
      <c r="A4487" s="142">
        <v>94289</v>
      </c>
      <c r="B4487" s="142" t="s">
        <v>28434</v>
      </c>
      <c r="C4487" s="142" t="s">
        <v>1</v>
      </c>
      <c r="D4487" s="301">
        <v>51.59</v>
      </c>
      <c r="E4487" s="249"/>
    </row>
    <row r="4488" spans="1:5" s="250" customFormat="1" ht="13.5">
      <c r="A4488" s="142">
        <v>94283</v>
      </c>
      <c r="B4488" s="142" t="s">
        <v>28435</v>
      </c>
      <c r="C4488" s="142" t="s">
        <v>1</v>
      </c>
      <c r="D4488" s="301">
        <v>71.31</v>
      </c>
      <c r="E4488" s="249"/>
    </row>
    <row r="4489" spans="1:5" s="250" customFormat="1" ht="13.5">
      <c r="A4489" s="142">
        <v>94291</v>
      </c>
      <c r="B4489" s="142" t="s">
        <v>28436</v>
      </c>
      <c r="C4489" s="142" t="s">
        <v>1</v>
      </c>
      <c r="D4489" s="301">
        <v>64.03</v>
      </c>
      <c r="E4489" s="249"/>
    </row>
    <row r="4490" spans="1:5" s="250" customFormat="1" ht="13.5">
      <c r="A4490" s="142">
        <v>94285</v>
      </c>
      <c r="B4490" s="142" t="s">
        <v>28437</v>
      </c>
      <c r="C4490" s="142" t="s">
        <v>1</v>
      </c>
      <c r="D4490" s="301">
        <v>93.14</v>
      </c>
      <c r="E4490" s="249"/>
    </row>
    <row r="4491" spans="1:5" s="250" customFormat="1" ht="13.5">
      <c r="A4491" s="142">
        <v>94293</v>
      </c>
      <c r="B4491" s="142" t="s">
        <v>28438</v>
      </c>
      <c r="C4491" s="142" t="s">
        <v>1</v>
      </c>
      <c r="D4491" s="301">
        <v>208.34</v>
      </c>
      <c r="E4491" s="249"/>
    </row>
    <row r="4492" spans="1:5" s="250" customFormat="1" ht="13.5">
      <c r="A4492" s="142">
        <v>94264</v>
      </c>
      <c r="B4492" s="142" t="s">
        <v>28439</v>
      </c>
      <c r="C4492" s="142" t="s">
        <v>1</v>
      </c>
      <c r="D4492" s="301">
        <v>48.37</v>
      </c>
      <c r="E4492" s="249"/>
    </row>
    <row r="4493" spans="1:5" s="250" customFormat="1" ht="13.5">
      <c r="A4493" s="142">
        <v>94266</v>
      </c>
      <c r="B4493" s="142" t="s">
        <v>28440</v>
      </c>
      <c r="C4493" s="142" t="s">
        <v>1</v>
      </c>
      <c r="D4493" s="301">
        <v>64.13</v>
      </c>
      <c r="E4493" s="249"/>
    </row>
    <row r="4494" spans="1:5" s="250" customFormat="1" ht="13.5">
      <c r="A4494" s="142">
        <v>94263</v>
      </c>
      <c r="B4494" s="142" t="s">
        <v>28441</v>
      </c>
      <c r="C4494" s="142" t="s">
        <v>1</v>
      </c>
      <c r="D4494" s="301">
        <v>42.45</v>
      </c>
      <c r="E4494" s="249"/>
    </row>
    <row r="4495" spans="1:5" s="250" customFormat="1" ht="13.5">
      <c r="A4495" s="142">
        <v>94265</v>
      </c>
      <c r="B4495" s="142" t="s">
        <v>28442</v>
      </c>
      <c r="C4495" s="142" t="s">
        <v>1</v>
      </c>
      <c r="D4495" s="301">
        <v>57.34</v>
      </c>
      <c r="E4495" s="249"/>
    </row>
    <row r="4496" spans="1:5" s="250" customFormat="1" ht="13.5">
      <c r="A4496" s="142">
        <v>94268</v>
      </c>
      <c r="B4496" s="142" t="s">
        <v>28443</v>
      </c>
      <c r="C4496" s="142" t="s">
        <v>1</v>
      </c>
      <c r="D4496" s="301">
        <v>75.78</v>
      </c>
      <c r="E4496" s="249"/>
    </row>
    <row r="4497" spans="1:5" s="250" customFormat="1" ht="13.5">
      <c r="A4497" s="142">
        <v>94270</v>
      </c>
      <c r="B4497" s="142" t="s">
        <v>28444</v>
      </c>
      <c r="C4497" s="142" t="s">
        <v>1</v>
      </c>
      <c r="D4497" s="301">
        <v>108.14</v>
      </c>
      <c r="E4497" s="249"/>
    </row>
    <row r="4498" spans="1:5" s="250" customFormat="1" ht="13.5">
      <c r="A4498" s="142">
        <v>94272</v>
      </c>
      <c r="B4498" s="142" t="s">
        <v>28445</v>
      </c>
      <c r="C4498" s="142" t="s">
        <v>1</v>
      </c>
      <c r="D4498" s="301">
        <v>133.38</v>
      </c>
      <c r="E4498" s="249"/>
    </row>
    <row r="4499" spans="1:5" s="250" customFormat="1" ht="13.5">
      <c r="A4499" s="142">
        <v>94267</v>
      </c>
      <c r="B4499" s="142" t="s">
        <v>28446</v>
      </c>
      <c r="C4499" s="142" t="s">
        <v>1</v>
      </c>
      <c r="D4499" s="301">
        <v>68.319999999999993</v>
      </c>
      <c r="E4499" s="249"/>
    </row>
    <row r="4500" spans="1:5" s="250" customFormat="1" ht="13.5">
      <c r="A4500" s="142">
        <v>94269</v>
      </c>
      <c r="B4500" s="142" t="s">
        <v>28447</v>
      </c>
      <c r="C4500" s="142" t="s">
        <v>1</v>
      </c>
      <c r="D4500" s="301">
        <v>97.76</v>
      </c>
      <c r="E4500" s="249"/>
    </row>
    <row r="4501" spans="1:5" s="250" customFormat="1" ht="13.5">
      <c r="A4501" s="142">
        <v>94271</v>
      </c>
      <c r="B4501" s="142" t="s">
        <v>28448</v>
      </c>
      <c r="C4501" s="142" t="s">
        <v>1</v>
      </c>
      <c r="D4501" s="301">
        <v>119.49</v>
      </c>
      <c r="E4501" s="249"/>
    </row>
    <row r="4502" spans="1:5" s="250" customFormat="1" ht="13.5">
      <c r="A4502" s="142">
        <v>105555</v>
      </c>
      <c r="B4502" s="142" t="s">
        <v>28449</v>
      </c>
      <c r="C4502" s="142" t="s">
        <v>2</v>
      </c>
      <c r="D4502" s="301">
        <v>0</v>
      </c>
      <c r="E4502" s="249"/>
    </row>
    <row r="4503" spans="1:5" s="250" customFormat="1" ht="13.5">
      <c r="A4503" s="142">
        <v>97603</v>
      </c>
      <c r="B4503" s="142" t="s">
        <v>28450</v>
      </c>
      <c r="C4503" s="142" t="s">
        <v>2</v>
      </c>
      <c r="D4503" s="301">
        <v>0</v>
      </c>
      <c r="E4503" s="249"/>
    </row>
    <row r="4504" spans="1:5" s="250" customFormat="1" ht="13.5">
      <c r="A4504" s="142">
        <v>97602</v>
      </c>
      <c r="B4504" s="142" t="s">
        <v>28451</v>
      </c>
      <c r="C4504" s="142" t="s">
        <v>2</v>
      </c>
      <c r="D4504" s="301">
        <v>0</v>
      </c>
      <c r="E4504" s="249"/>
    </row>
    <row r="4505" spans="1:5" s="250" customFormat="1" ht="13.5">
      <c r="A4505" s="142">
        <v>97604</v>
      </c>
      <c r="B4505" s="142" t="s">
        <v>28452</v>
      </c>
      <c r="C4505" s="142" t="s">
        <v>2</v>
      </c>
      <c r="D4505" s="301">
        <v>0</v>
      </c>
      <c r="E4505" s="249"/>
    </row>
    <row r="4506" spans="1:5" s="250" customFormat="1" ht="13.5">
      <c r="A4506" s="142">
        <v>105553</v>
      </c>
      <c r="B4506" s="142" t="s">
        <v>28453</v>
      </c>
      <c r="C4506" s="142" t="s">
        <v>2</v>
      </c>
      <c r="D4506" s="301">
        <v>0</v>
      </c>
      <c r="E4506" s="249"/>
    </row>
    <row r="4507" spans="1:5" s="250" customFormat="1" ht="13.5">
      <c r="A4507" s="142">
        <v>105552</v>
      </c>
      <c r="B4507" s="142" t="s">
        <v>28454</v>
      </c>
      <c r="C4507" s="142" t="s">
        <v>2</v>
      </c>
      <c r="D4507" s="301">
        <v>0</v>
      </c>
      <c r="E4507" s="249"/>
    </row>
    <row r="4508" spans="1:5" s="250" customFormat="1" ht="13.5">
      <c r="A4508" s="142">
        <v>105550</v>
      </c>
      <c r="B4508" s="142" t="s">
        <v>28455</v>
      </c>
      <c r="C4508" s="142" t="s">
        <v>2</v>
      </c>
      <c r="D4508" s="301">
        <v>0</v>
      </c>
      <c r="E4508" s="249"/>
    </row>
    <row r="4509" spans="1:5" s="250" customFormat="1" ht="13.5">
      <c r="A4509" s="142">
        <v>105551</v>
      </c>
      <c r="B4509" s="142" t="s">
        <v>28456</v>
      </c>
      <c r="C4509" s="142" t="s">
        <v>2</v>
      </c>
      <c r="D4509" s="301">
        <v>0</v>
      </c>
      <c r="E4509" s="249"/>
    </row>
    <row r="4510" spans="1:5" s="250" customFormat="1" ht="13.5">
      <c r="A4510" s="142">
        <v>105549</v>
      </c>
      <c r="B4510" s="142" t="s">
        <v>28457</v>
      </c>
      <c r="C4510" s="142" t="s">
        <v>2</v>
      </c>
      <c r="D4510" s="301">
        <v>0</v>
      </c>
      <c r="E4510" s="249"/>
    </row>
    <row r="4511" spans="1:5" s="250" customFormat="1" ht="13.5">
      <c r="A4511" s="142">
        <v>105547</v>
      </c>
      <c r="B4511" s="142" t="s">
        <v>28458</v>
      </c>
      <c r="C4511" s="142" t="s">
        <v>1</v>
      </c>
      <c r="D4511" s="301">
        <v>0</v>
      </c>
      <c r="E4511" s="249"/>
    </row>
    <row r="4512" spans="1:5" s="250" customFormat="1" ht="13.5">
      <c r="A4512" s="142">
        <v>97605</v>
      </c>
      <c r="B4512" s="142" t="s">
        <v>28459</v>
      </c>
      <c r="C4512" s="142" t="s">
        <v>2</v>
      </c>
      <c r="D4512" s="301">
        <v>75.14</v>
      </c>
      <c r="E4512" s="249"/>
    </row>
    <row r="4513" spans="1:5" s="250" customFormat="1" ht="13.5">
      <c r="A4513" s="142">
        <v>97607</v>
      </c>
      <c r="B4513" s="142" t="s">
        <v>28460</v>
      </c>
      <c r="C4513" s="142" t="s">
        <v>2</v>
      </c>
      <c r="D4513" s="301">
        <v>97.51</v>
      </c>
      <c r="E4513" s="249"/>
    </row>
    <row r="4514" spans="1:5" s="250" customFormat="1" ht="13.5">
      <c r="A4514" s="142">
        <v>97599</v>
      </c>
      <c r="B4514" s="142" t="s">
        <v>28461</v>
      </c>
      <c r="C4514" s="142" t="s">
        <v>2</v>
      </c>
      <c r="D4514" s="301">
        <v>21.97</v>
      </c>
      <c r="E4514" s="249"/>
    </row>
    <row r="4515" spans="1:5" s="250" customFormat="1" ht="13.5">
      <c r="A4515" s="142">
        <v>105542</v>
      </c>
      <c r="B4515" s="142" t="s">
        <v>28462</v>
      </c>
      <c r="C4515" s="142" t="s">
        <v>2</v>
      </c>
      <c r="D4515" s="301">
        <v>0</v>
      </c>
      <c r="E4515" s="249"/>
    </row>
    <row r="4516" spans="1:5" s="250" customFormat="1" ht="13.5">
      <c r="A4516" s="142">
        <v>105543</v>
      </c>
      <c r="B4516" s="142" t="s">
        <v>28463</v>
      </c>
      <c r="C4516" s="142" t="s">
        <v>2</v>
      </c>
      <c r="D4516" s="301">
        <v>0</v>
      </c>
      <c r="E4516" s="249"/>
    </row>
    <row r="4517" spans="1:5" s="250" customFormat="1" ht="13.5">
      <c r="A4517" s="142">
        <v>105544</v>
      </c>
      <c r="B4517" s="142" t="s">
        <v>28464</v>
      </c>
      <c r="C4517" s="142" t="s">
        <v>2</v>
      </c>
      <c r="D4517" s="301">
        <v>0</v>
      </c>
      <c r="E4517" s="249"/>
    </row>
    <row r="4518" spans="1:5" s="250" customFormat="1" ht="13.5">
      <c r="A4518" s="142">
        <v>100913</v>
      </c>
      <c r="B4518" s="142" t="s">
        <v>28465</v>
      </c>
      <c r="C4518" s="142" t="s">
        <v>2</v>
      </c>
      <c r="D4518" s="301">
        <v>0</v>
      </c>
      <c r="E4518" s="249"/>
    </row>
    <row r="4519" spans="1:5" s="250" customFormat="1" ht="13.5">
      <c r="A4519" s="142">
        <v>100916</v>
      </c>
      <c r="B4519" s="142" t="s">
        <v>28466</v>
      </c>
      <c r="C4519" s="142" t="s">
        <v>2</v>
      </c>
      <c r="D4519" s="301">
        <v>0</v>
      </c>
      <c r="E4519" s="249"/>
    </row>
    <row r="4520" spans="1:5" s="250" customFormat="1" ht="13.5">
      <c r="A4520" s="142">
        <v>100918</v>
      </c>
      <c r="B4520" s="142" t="s">
        <v>28467</v>
      </c>
      <c r="C4520" s="142" t="s">
        <v>2</v>
      </c>
      <c r="D4520" s="301">
        <v>0</v>
      </c>
      <c r="E4520" s="249"/>
    </row>
    <row r="4521" spans="1:5" s="250" customFormat="1" ht="13.5">
      <c r="A4521" s="142">
        <v>100914</v>
      </c>
      <c r="B4521" s="142" t="s">
        <v>28468</v>
      </c>
      <c r="C4521" s="142" t="s">
        <v>2</v>
      </c>
      <c r="D4521" s="301">
        <v>0</v>
      </c>
      <c r="E4521" s="249"/>
    </row>
    <row r="4522" spans="1:5" s="250" customFormat="1" ht="13.5">
      <c r="A4522" s="142">
        <v>100917</v>
      </c>
      <c r="B4522" s="142" t="s">
        <v>28469</v>
      </c>
      <c r="C4522" s="142" t="s">
        <v>2</v>
      </c>
      <c r="D4522" s="378">
        <v>0</v>
      </c>
      <c r="E4522" s="249"/>
    </row>
    <row r="4523" spans="1:5" s="250" customFormat="1" ht="13.5">
      <c r="A4523" s="142">
        <v>100907</v>
      </c>
      <c r="B4523" s="142" t="s">
        <v>28470</v>
      </c>
      <c r="C4523" s="142" t="s">
        <v>2</v>
      </c>
      <c r="D4523" s="301">
        <v>0</v>
      </c>
      <c r="E4523" s="249"/>
    </row>
    <row r="4524" spans="1:5" s="250" customFormat="1" ht="13.5">
      <c r="A4524" s="142">
        <v>102467</v>
      </c>
      <c r="B4524" s="142" t="s">
        <v>28471</v>
      </c>
      <c r="C4524" s="142" t="s">
        <v>2</v>
      </c>
      <c r="D4524" s="301">
        <v>0</v>
      </c>
      <c r="E4524" s="249"/>
    </row>
    <row r="4525" spans="1:5" s="250" customFormat="1" ht="13.5">
      <c r="A4525" s="142">
        <v>100910</v>
      </c>
      <c r="B4525" s="142" t="s">
        <v>28472</v>
      </c>
      <c r="C4525" s="142" t="s">
        <v>2</v>
      </c>
      <c r="D4525" s="301">
        <v>0</v>
      </c>
      <c r="E4525" s="249"/>
    </row>
    <row r="4526" spans="1:5" s="250" customFormat="1" ht="13.5">
      <c r="A4526" s="142">
        <v>105541</v>
      </c>
      <c r="B4526" s="142" t="s">
        <v>28473</v>
      </c>
      <c r="C4526" s="142" t="s">
        <v>2</v>
      </c>
      <c r="D4526" s="301">
        <v>0</v>
      </c>
      <c r="E4526" s="249"/>
    </row>
    <row r="4527" spans="1:5" s="250" customFormat="1" ht="13.5">
      <c r="A4527" s="142">
        <v>100908</v>
      </c>
      <c r="B4527" s="142" t="s">
        <v>28474</v>
      </c>
      <c r="C4527" s="142" t="s">
        <v>2</v>
      </c>
      <c r="D4527" s="301">
        <v>0</v>
      </c>
      <c r="E4527" s="249"/>
    </row>
    <row r="4528" spans="1:5" s="250" customFormat="1" ht="13.5">
      <c r="A4528" s="142">
        <v>100911</v>
      </c>
      <c r="B4528" s="142" t="s">
        <v>28475</v>
      </c>
      <c r="C4528" s="142" t="s">
        <v>2</v>
      </c>
      <c r="D4528" s="301">
        <v>0</v>
      </c>
      <c r="E4528" s="249"/>
    </row>
    <row r="4529" spans="1:5" s="250" customFormat="1" ht="13.5">
      <c r="A4529" s="142">
        <v>103782</v>
      </c>
      <c r="B4529" s="142" t="s">
        <v>28476</v>
      </c>
      <c r="C4529" s="142" t="s">
        <v>2</v>
      </c>
      <c r="D4529" s="301">
        <v>37.49</v>
      </c>
      <c r="E4529" s="249"/>
    </row>
    <row r="4530" spans="1:5" s="250" customFormat="1" ht="13.5">
      <c r="A4530" s="142">
        <v>103786</v>
      </c>
      <c r="B4530" s="142" t="s">
        <v>28477</v>
      </c>
      <c r="C4530" s="142" t="s">
        <v>2</v>
      </c>
      <c r="D4530" s="301">
        <v>0</v>
      </c>
      <c r="E4530" s="249"/>
    </row>
    <row r="4531" spans="1:5" s="250" customFormat="1" ht="13.5">
      <c r="A4531" s="142">
        <v>103787</v>
      </c>
      <c r="B4531" s="142" t="s">
        <v>28478</v>
      </c>
      <c r="C4531" s="142" t="s">
        <v>2</v>
      </c>
      <c r="D4531" s="301">
        <v>0</v>
      </c>
      <c r="E4531" s="249"/>
    </row>
    <row r="4532" spans="1:5" s="250" customFormat="1" ht="13.5">
      <c r="A4532" s="142">
        <v>103788</v>
      </c>
      <c r="B4532" s="142" t="s">
        <v>28479</v>
      </c>
      <c r="C4532" s="142" t="s">
        <v>2</v>
      </c>
      <c r="D4532" s="301">
        <v>0</v>
      </c>
      <c r="E4532" s="249"/>
    </row>
    <row r="4533" spans="1:5" s="250" customFormat="1" ht="13.5">
      <c r="A4533" s="142">
        <v>103783</v>
      </c>
      <c r="B4533" s="142" t="s">
        <v>28480</v>
      </c>
      <c r="C4533" s="142" t="s">
        <v>2</v>
      </c>
      <c r="D4533" s="301">
        <v>0</v>
      </c>
      <c r="E4533" s="249"/>
    </row>
    <row r="4534" spans="1:5" s="250" customFormat="1" ht="13.5">
      <c r="A4534" s="142">
        <v>103784</v>
      </c>
      <c r="B4534" s="142" t="s">
        <v>28481</v>
      </c>
      <c r="C4534" s="142" t="s">
        <v>2</v>
      </c>
      <c r="D4534" s="301">
        <v>0</v>
      </c>
      <c r="E4534" s="249"/>
    </row>
    <row r="4535" spans="1:5" s="250" customFormat="1" ht="13.5">
      <c r="A4535" s="142">
        <v>103785</v>
      </c>
      <c r="B4535" s="142" t="s">
        <v>28482</v>
      </c>
      <c r="C4535" s="142" t="s">
        <v>2</v>
      </c>
      <c r="D4535" s="301">
        <v>0</v>
      </c>
      <c r="E4535" s="249"/>
    </row>
    <row r="4536" spans="1:5" s="250" customFormat="1" ht="13.5">
      <c r="A4536" s="142">
        <v>105546</v>
      </c>
      <c r="B4536" s="142" t="s">
        <v>28483</v>
      </c>
      <c r="C4536" s="142" t="s">
        <v>2</v>
      </c>
      <c r="D4536" s="301">
        <v>0</v>
      </c>
      <c r="E4536" s="249"/>
    </row>
    <row r="4537" spans="1:5" s="250" customFormat="1" ht="13.5">
      <c r="A4537" s="142">
        <v>105545</v>
      </c>
      <c r="B4537" s="142" t="s">
        <v>28484</v>
      </c>
      <c r="C4537" s="142" t="s">
        <v>2</v>
      </c>
      <c r="D4537" s="301">
        <v>0</v>
      </c>
      <c r="E4537" s="249"/>
    </row>
    <row r="4538" spans="1:5" s="250" customFormat="1" ht="13.5">
      <c r="A4538" s="142">
        <v>97610</v>
      </c>
      <c r="B4538" s="142" t="s">
        <v>28485</v>
      </c>
      <c r="C4538" s="142" t="s">
        <v>2</v>
      </c>
      <c r="D4538" s="301">
        <v>16.739999999999998</v>
      </c>
      <c r="E4538" s="249"/>
    </row>
    <row r="4539" spans="1:5" s="250" customFormat="1" ht="13.5">
      <c r="A4539" s="142">
        <v>97609</v>
      </c>
      <c r="B4539" s="142" t="s">
        <v>28486</v>
      </c>
      <c r="C4539" s="142" t="s">
        <v>2</v>
      </c>
      <c r="D4539" s="301">
        <v>16.09</v>
      </c>
      <c r="E4539" s="249"/>
    </row>
    <row r="4540" spans="1:5" s="250" customFormat="1" ht="13.5">
      <c r="A4540" s="142">
        <v>105554</v>
      </c>
      <c r="B4540" s="142" t="s">
        <v>28487</v>
      </c>
      <c r="C4540" s="142" t="s">
        <v>2</v>
      </c>
      <c r="D4540" s="301">
        <v>19.54</v>
      </c>
      <c r="E4540" s="249"/>
    </row>
    <row r="4541" spans="1:5" s="250" customFormat="1" ht="13.5">
      <c r="A4541" s="142">
        <v>100903</v>
      </c>
      <c r="B4541" s="142" t="s">
        <v>28488</v>
      </c>
      <c r="C4541" s="142" t="s">
        <v>2</v>
      </c>
      <c r="D4541" s="301">
        <v>37.1</v>
      </c>
      <c r="E4541" s="249"/>
    </row>
    <row r="4542" spans="1:5" s="250" customFormat="1" ht="13.5">
      <c r="A4542" s="142">
        <v>100902</v>
      </c>
      <c r="B4542" s="142" t="s">
        <v>28489</v>
      </c>
      <c r="C4542" s="142" t="s">
        <v>2</v>
      </c>
      <c r="D4542" s="301">
        <v>34.22</v>
      </c>
      <c r="E4542" s="249"/>
    </row>
    <row r="4543" spans="1:5" s="250" customFormat="1" ht="13.5">
      <c r="A4543" s="142">
        <v>105548</v>
      </c>
      <c r="B4543" s="142" t="s">
        <v>28490</v>
      </c>
      <c r="C4543" s="142" t="s">
        <v>1</v>
      </c>
      <c r="D4543" s="301">
        <v>0</v>
      </c>
      <c r="E4543" s="249"/>
    </row>
    <row r="4544" spans="1:5" s="250" customFormat="1" ht="13.5">
      <c r="A4544" s="142">
        <v>97595</v>
      </c>
      <c r="B4544" s="142" t="s">
        <v>28491</v>
      </c>
      <c r="C4544" s="142" t="s">
        <v>2</v>
      </c>
      <c r="D4544" s="301">
        <v>94.12</v>
      </c>
      <c r="E4544" s="249"/>
    </row>
    <row r="4545" spans="1:5" s="250" customFormat="1" ht="13.5">
      <c r="A4545" s="142">
        <v>97597</v>
      </c>
      <c r="B4545" s="142" t="s">
        <v>28492</v>
      </c>
      <c r="C4545" s="142" t="s">
        <v>2</v>
      </c>
      <c r="D4545" s="301">
        <v>66.790000000000006</v>
      </c>
      <c r="E4545" s="249"/>
    </row>
    <row r="4546" spans="1:5" s="250" customFormat="1" ht="13.5">
      <c r="A4546" s="142">
        <v>97596</v>
      </c>
      <c r="B4546" s="142" t="s">
        <v>28493</v>
      </c>
      <c r="C4546" s="142" t="s">
        <v>2</v>
      </c>
      <c r="D4546" s="301">
        <v>71.16</v>
      </c>
      <c r="E4546" s="249"/>
    </row>
    <row r="4547" spans="1:5" s="250" customFormat="1" ht="13.5">
      <c r="A4547" s="142">
        <v>97598</v>
      </c>
      <c r="B4547" s="142" t="s">
        <v>28494</v>
      </c>
      <c r="C4547" s="142" t="s">
        <v>2</v>
      </c>
      <c r="D4547" s="301">
        <v>63.86</v>
      </c>
      <c r="E4547" s="249"/>
    </row>
    <row r="4548" spans="1:5" s="250" customFormat="1" ht="13.5">
      <c r="A4548" s="142">
        <v>98549</v>
      </c>
      <c r="B4548" s="142" t="s">
        <v>28495</v>
      </c>
      <c r="C4548" s="142" t="s">
        <v>4</v>
      </c>
      <c r="D4548" s="301">
        <v>0</v>
      </c>
      <c r="E4548" s="249"/>
    </row>
    <row r="4549" spans="1:5" s="250" customFormat="1" ht="13.5">
      <c r="A4549" s="142">
        <v>98562</v>
      </c>
      <c r="B4549" s="142" t="s">
        <v>24807</v>
      </c>
      <c r="C4549" s="142" t="s">
        <v>4</v>
      </c>
      <c r="D4549" s="301">
        <v>58.61</v>
      </c>
      <c r="E4549" s="249"/>
    </row>
    <row r="4550" spans="1:5" s="250" customFormat="1" ht="13.5">
      <c r="A4550" s="142">
        <v>98555</v>
      </c>
      <c r="B4550" s="142" t="s">
        <v>24808</v>
      </c>
      <c r="C4550" s="142" t="s">
        <v>4</v>
      </c>
      <c r="D4550" s="301">
        <v>34.54</v>
      </c>
      <c r="E4550" s="249"/>
    </row>
    <row r="4551" spans="1:5" s="250" customFormat="1" ht="13.5">
      <c r="A4551" s="142">
        <v>98556</v>
      </c>
      <c r="B4551" s="142" t="s">
        <v>28496</v>
      </c>
      <c r="C4551" s="142" t="s">
        <v>4</v>
      </c>
      <c r="D4551" s="301">
        <v>63.82</v>
      </c>
      <c r="E4551" s="249"/>
    </row>
    <row r="4552" spans="1:5" s="250" customFormat="1" ht="13.5">
      <c r="A4552" s="142">
        <v>98557</v>
      </c>
      <c r="B4552" s="142" t="s">
        <v>24813</v>
      </c>
      <c r="C4552" s="142" t="s">
        <v>4</v>
      </c>
      <c r="D4552" s="301">
        <v>36.71</v>
      </c>
      <c r="E4552" s="249"/>
    </row>
    <row r="4553" spans="1:5" s="250" customFormat="1" ht="13.5">
      <c r="A4553" s="142">
        <v>98548</v>
      </c>
      <c r="B4553" s="142" t="s">
        <v>28497</v>
      </c>
      <c r="C4553" s="142" t="s">
        <v>4</v>
      </c>
      <c r="D4553" s="301">
        <v>0</v>
      </c>
      <c r="E4553" s="249"/>
    </row>
    <row r="4554" spans="1:5" s="250" customFormat="1" ht="13.5">
      <c r="A4554" s="142">
        <v>98547</v>
      </c>
      <c r="B4554" s="142" t="s">
        <v>24810</v>
      </c>
      <c r="C4554" s="142" t="s">
        <v>4</v>
      </c>
      <c r="D4554" s="301">
        <v>222.31</v>
      </c>
      <c r="E4554" s="249"/>
    </row>
    <row r="4555" spans="1:5" s="250" customFormat="1" ht="13.5">
      <c r="A4555" s="142">
        <v>98546</v>
      </c>
      <c r="B4555" s="142" t="s">
        <v>24809</v>
      </c>
      <c r="C4555" s="142" t="s">
        <v>4</v>
      </c>
      <c r="D4555" s="301">
        <v>131.85</v>
      </c>
      <c r="E4555" s="249"/>
    </row>
    <row r="4556" spans="1:5" s="250" customFormat="1" ht="13.5">
      <c r="A4556" s="142">
        <v>98552</v>
      </c>
      <c r="B4556" s="142" t="s">
        <v>28498</v>
      </c>
      <c r="C4556" s="142" t="s">
        <v>4</v>
      </c>
      <c r="D4556" s="301">
        <v>0</v>
      </c>
      <c r="E4556" s="249"/>
    </row>
    <row r="4557" spans="1:5" s="250" customFormat="1" ht="13.5">
      <c r="A4557" s="142">
        <v>98553</v>
      </c>
      <c r="B4557" s="142" t="s">
        <v>24811</v>
      </c>
      <c r="C4557" s="142" t="s">
        <v>4</v>
      </c>
      <c r="D4557" s="301">
        <v>166.22</v>
      </c>
      <c r="E4557" s="249"/>
    </row>
    <row r="4558" spans="1:5" s="250" customFormat="1" ht="13.5">
      <c r="A4558" s="142">
        <v>98554</v>
      </c>
      <c r="B4558" s="142" t="s">
        <v>24812</v>
      </c>
      <c r="C4558" s="142" t="s">
        <v>4</v>
      </c>
      <c r="D4558" s="301">
        <v>47.3</v>
      </c>
      <c r="E4558" s="249"/>
    </row>
    <row r="4559" spans="1:5" s="250" customFormat="1" ht="13.5">
      <c r="A4559" s="142">
        <v>98565</v>
      </c>
      <c r="B4559" s="142" t="s">
        <v>24816</v>
      </c>
      <c r="C4559" s="142" t="s">
        <v>4</v>
      </c>
      <c r="D4559" s="301">
        <v>61.48</v>
      </c>
      <c r="E4559" s="249"/>
    </row>
    <row r="4560" spans="1:5" s="250" customFormat="1" ht="13.5">
      <c r="A4560" s="142">
        <v>98567</v>
      </c>
      <c r="B4560" s="142" t="s">
        <v>24818</v>
      </c>
      <c r="C4560" s="142" t="s">
        <v>4</v>
      </c>
      <c r="D4560" s="301">
        <v>79.23</v>
      </c>
      <c r="E4560" s="249"/>
    </row>
    <row r="4561" spans="1:5" s="250" customFormat="1" ht="13.5">
      <c r="A4561" s="142">
        <v>98569</v>
      </c>
      <c r="B4561" s="142" t="s">
        <v>24820</v>
      </c>
      <c r="C4561" s="142" t="s">
        <v>4</v>
      </c>
      <c r="D4561" s="301">
        <v>97.83</v>
      </c>
      <c r="E4561" s="249"/>
    </row>
    <row r="4562" spans="1:5" s="250" customFormat="1" ht="13.5">
      <c r="A4562" s="142">
        <v>98571</v>
      </c>
      <c r="B4562" s="142" t="s">
        <v>24822</v>
      </c>
      <c r="C4562" s="142" t="s">
        <v>4</v>
      </c>
      <c r="D4562" s="301">
        <v>55.65</v>
      </c>
      <c r="E4562" s="249"/>
    </row>
    <row r="4563" spans="1:5" s="250" customFormat="1" ht="13.5">
      <c r="A4563" s="142">
        <v>98572</v>
      </c>
      <c r="B4563" s="142" t="s">
        <v>24823</v>
      </c>
      <c r="C4563" s="142" t="s">
        <v>4</v>
      </c>
      <c r="D4563" s="301">
        <v>68.41</v>
      </c>
      <c r="E4563" s="249"/>
    </row>
    <row r="4564" spans="1:5" s="250" customFormat="1" ht="13.5">
      <c r="A4564" s="142">
        <v>98563</v>
      </c>
      <c r="B4564" s="142" t="s">
        <v>24814</v>
      </c>
      <c r="C4564" s="142" t="s">
        <v>4</v>
      </c>
      <c r="D4564" s="301">
        <v>42.88</v>
      </c>
      <c r="E4564" s="249"/>
    </row>
    <row r="4565" spans="1:5" s="250" customFormat="1" ht="13.5">
      <c r="A4565" s="142">
        <v>98564</v>
      </c>
      <c r="B4565" s="142" t="s">
        <v>24815</v>
      </c>
      <c r="C4565" s="142" t="s">
        <v>4</v>
      </c>
      <c r="D4565" s="301">
        <v>54.07</v>
      </c>
      <c r="E4565" s="249"/>
    </row>
    <row r="4566" spans="1:5" s="250" customFormat="1" ht="13.5">
      <c r="A4566" s="142">
        <v>98566</v>
      </c>
      <c r="B4566" s="142" t="s">
        <v>24817</v>
      </c>
      <c r="C4566" s="142" t="s">
        <v>4</v>
      </c>
      <c r="D4566" s="301">
        <v>72.66</v>
      </c>
      <c r="E4566" s="249"/>
    </row>
    <row r="4567" spans="1:5" s="250" customFormat="1" ht="13.5">
      <c r="A4567" s="142">
        <v>98568</v>
      </c>
      <c r="B4567" s="142" t="s">
        <v>24819</v>
      </c>
      <c r="C4567" s="142" t="s">
        <v>4</v>
      </c>
      <c r="D4567" s="301">
        <v>90.42</v>
      </c>
      <c r="E4567" s="249"/>
    </row>
    <row r="4568" spans="1:5" s="250" customFormat="1" ht="13.5">
      <c r="A4568" s="142">
        <v>98570</v>
      </c>
      <c r="B4568" s="142" t="s">
        <v>24821</v>
      </c>
      <c r="C4568" s="142" t="s">
        <v>4</v>
      </c>
      <c r="D4568" s="301">
        <v>109.02</v>
      </c>
      <c r="E4568" s="249"/>
    </row>
    <row r="4569" spans="1:5" s="250" customFormat="1" ht="13.5">
      <c r="A4569" s="142">
        <v>98573</v>
      </c>
      <c r="B4569" s="142" t="s">
        <v>24824</v>
      </c>
      <c r="C4569" s="142" t="s">
        <v>4</v>
      </c>
      <c r="D4569" s="301">
        <v>78.849999999999994</v>
      </c>
      <c r="E4569" s="249"/>
    </row>
    <row r="4570" spans="1:5" s="250" customFormat="1" ht="13.5">
      <c r="A4570" s="142">
        <v>98576</v>
      </c>
      <c r="B4570" s="142" t="s">
        <v>24732</v>
      </c>
      <c r="C4570" s="142" t="s">
        <v>1</v>
      </c>
      <c r="D4570" s="301">
        <v>24.11</v>
      </c>
      <c r="E4570" s="249"/>
    </row>
    <row r="4571" spans="1:5" s="250" customFormat="1" ht="13.5">
      <c r="A4571" s="142">
        <v>98575</v>
      </c>
      <c r="B4571" s="142" t="s">
        <v>24731</v>
      </c>
      <c r="C4571" s="142" t="s">
        <v>1</v>
      </c>
      <c r="D4571" s="301">
        <v>78.81</v>
      </c>
      <c r="E4571" s="249"/>
    </row>
    <row r="4572" spans="1:5" s="250" customFormat="1" ht="13.5">
      <c r="A4572" s="142">
        <v>98577</v>
      </c>
      <c r="B4572" s="142" t="s">
        <v>24733</v>
      </c>
      <c r="C4572" s="142" t="s">
        <v>1</v>
      </c>
      <c r="D4572" s="301">
        <v>57.18</v>
      </c>
      <c r="E4572" s="249"/>
    </row>
    <row r="4573" spans="1:5" s="250" customFormat="1" ht="13.5">
      <c r="A4573" s="142">
        <v>98558</v>
      </c>
      <c r="B4573" s="142" t="s">
        <v>28499</v>
      </c>
      <c r="C4573" s="142" t="s">
        <v>2</v>
      </c>
      <c r="D4573" s="301">
        <v>10.37</v>
      </c>
      <c r="E4573" s="249"/>
    </row>
    <row r="4574" spans="1:5" s="250" customFormat="1" ht="13.5">
      <c r="A4574" s="142">
        <v>106110</v>
      </c>
      <c r="B4574" s="142" t="s">
        <v>28500</v>
      </c>
      <c r="C4574" s="142" t="s">
        <v>2</v>
      </c>
      <c r="D4574" s="301">
        <v>0</v>
      </c>
      <c r="E4574" s="249"/>
    </row>
    <row r="4575" spans="1:5" s="250" customFormat="1" ht="13.5">
      <c r="A4575" s="142">
        <v>98551</v>
      </c>
      <c r="B4575" s="142" t="s">
        <v>28501</v>
      </c>
      <c r="C4575" s="142" t="s">
        <v>1</v>
      </c>
      <c r="D4575" s="301">
        <v>0</v>
      </c>
      <c r="E4575" s="249"/>
    </row>
    <row r="4576" spans="1:5" s="250" customFormat="1" ht="13.5">
      <c r="A4576" s="142">
        <v>98559</v>
      </c>
      <c r="B4576" s="142" t="s">
        <v>28502</v>
      </c>
      <c r="C4576" s="142" t="s">
        <v>1</v>
      </c>
      <c r="D4576" s="301">
        <v>5.53</v>
      </c>
      <c r="E4576" s="249"/>
    </row>
    <row r="4577" spans="1:5" s="250" customFormat="1" ht="13.5">
      <c r="A4577" s="142">
        <v>91925</v>
      </c>
      <c r="B4577" s="142" t="s">
        <v>24892</v>
      </c>
      <c r="C4577" s="142" t="s">
        <v>1</v>
      </c>
      <c r="D4577" s="301">
        <v>4.8499999999999996</v>
      </c>
      <c r="E4577" s="249"/>
    </row>
    <row r="4578" spans="1:5" s="250" customFormat="1" ht="13.5">
      <c r="A4578" s="142">
        <v>91924</v>
      </c>
      <c r="B4578" s="142" t="s">
        <v>24891</v>
      </c>
      <c r="C4578" s="142" t="s">
        <v>1</v>
      </c>
      <c r="D4578" s="301">
        <v>4.05</v>
      </c>
      <c r="E4578" s="249"/>
    </row>
    <row r="4579" spans="1:5" s="250" customFormat="1" ht="13.5">
      <c r="A4579" s="142">
        <v>91933</v>
      </c>
      <c r="B4579" s="142" t="s">
        <v>24900</v>
      </c>
      <c r="C4579" s="142" t="s">
        <v>1</v>
      </c>
      <c r="D4579" s="301">
        <v>21.49</v>
      </c>
      <c r="E4579" s="249"/>
    </row>
    <row r="4580" spans="1:5" s="250" customFormat="1" ht="13.5">
      <c r="A4580" s="142">
        <v>91932</v>
      </c>
      <c r="B4580" s="142" t="s">
        <v>24899</v>
      </c>
      <c r="C4580" s="142" t="s">
        <v>1</v>
      </c>
      <c r="D4580" s="301">
        <v>22.26</v>
      </c>
      <c r="E4580" s="249"/>
    </row>
    <row r="4581" spans="1:5" s="250" customFormat="1" ht="13.5">
      <c r="A4581" s="142">
        <v>91935</v>
      </c>
      <c r="B4581" s="142" t="s">
        <v>24902</v>
      </c>
      <c r="C4581" s="142" t="s">
        <v>1</v>
      </c>
      <c r="D4581" s="301">
        <v>33.68</v>
      </c>
      <c r="E4581" s="249"/>
    </row>
    <row r="4582" spans="1:5" s="250" customFormat="1" ht="13.5">
      <c r="A4582" s="142">
        <v>91934</v>
      </c>
      <c r="B4582" s="142" t="s">
        <v>24901</v>
      </c>
      <c r="C4582" s="142" t="s">
        <v>1</v>
      </c>
      <c r="D4582" s="301">
        <v>32.21</v>
      </c>
      <c r="E4582" s="249"/>
    </row>
    <row r="4583" spans="1:5" s="250" customFormat="1" ht="13.5">
      <c r="A4583" s="142">
        <v>91927</v>
      </c>
      <c r="B4583" s="142" t="s">
        <v>24894</v>
      </c>
      <c r="C4583" s="142" t="s">
        <v>1</v>
      </c>
      <c r="D4583" s="301">
        <v>6.52</v>
      </c>
      <c r="E4583" s="249"/>
    </row>
    <row r="4584" spans="1:5" s="250" customFormat="1" ht="13.5">
      <c r="A4584" s="142">
        <v>91926</v>
      </c>
      <c r="B4584" s="142" t="s">
        <v>24893</v>
      </c>
      <c r="C4584" s="142" t="s">
        <v>1</v>
      </c>
      <c r="D4584" s="301">
        <v>5.85</v>
      </c>
      <c r="E4584" s="249"/>
    </row>
    <row r="4585" spans="1:5" s="250" customFormat="1" ht="13.5">
      <c r="A4585" s="142">
        <v>91929</v>
      </c>
      <c r="B4585" s="142" t="s">
        <v>24896</v>
      </c>
      <c r="C4585" s="142" t="s">
        <v>1</v>
      </c>
      <c r="D4585" s="301">
        <v>9.59</v>
      </c>
      <c r="E4585" s="249"/>
    </row>
    <row r="4586" spans="1:5" s="250" customFormat="1" ht="13.5">
      <c r="A4586" s="142">
        <v>91928</v>
      </c>
      <c r="B4586" s="142" t="s">
        <v>24895</v>
      </c>
      <c r="C4586" s="142" t="s">
        <v>1</v>
      </c>
      <c r="D4586" s="301">
        <v>8.99</v>
      </c>
      <c r="E4586" s="249"/>
    </row>
    <row r="4587" spans="1:5" s="250" customFormat="1" ht="13.5">
      <c r="A4587" s="142">
        <v>91931</v>
      </c>
      <c r="B4587" s="142" t="s">
        <v>24898</v>
      </c>
      <c r="C4587" s="142" t="s">
        <v>1</v>
      </c>
      <c r="D4587" s="301">
        <v>13.48</v>
      </c>
      <c r="E4587" s="249"/>
    </row>
    <row r="4588" spans="1:5" s="250" customFormat="1" ht="13.5">
      <c r="A4588" s="142">
        <v>91930</v>
      </c>
      <c r="B4588" s="142" t="s">
        <v>24897</v>
      </c>
      <c r="C4588" s="142" t="s">
        <v>1</v>
      </c>
      <c r="D4588" s="301">
        <v>12.52</v>
      </c>
      <c r="E4588" s="249"/>
    </row>
    <row r="4589" spans="1:5" s="250" customFormat="1" ht="13.5">
      <c r="A4589" s="142">
        <v>104620</v>
      </c>
      <c r="B4589" s="142" t="s">
        <v>28503</v>
      </c>
      <c r="C4589" s="142" t="s">
        <v>2</v>
      </c>
      <c r="D4589" s="301">
        <v>0</v>
      </c>
      <c r="E4589" s="249"/>
    </row>
    <row r="4590" spans="1:5" s="250" customFormat="1" ht="13.5">
      <c r="A4590" s="142">
        <v>104624</v>
      </c>
      <c r="B4590" s="142" t="s">
        <v>28504</v>
      </c>
      <c r="C4590" s="142" t="s">
        <v>2</v>
      </c>
      <c r="D4590" s="301">
        <v>0</v>
      </c>
      <c r="E4590" s="249"/>
    </row>
    <row r="4591" spans="1:5" s="250" customFormat="1" ht="13.5">
      <c r="A4591" s="142">
        <v>104622</v>
      </c>
      <c r="B4591" s="142" t="s">
        <v>28505</v>
      </c>
      <c r="C4591" s="142" t="s">
        <v>2</v>
      </c>
      <c r="D4591" s="378">
        <v>0</v>
      </c>
      <c r="E4591" s="249"/>
    </row>
    <row r="4592" spans="1:5" s="250" customFormat="1" ht="13.5">
      <c r="A4592" s="142">
        <v>104621</v>
      </c>
      <c r="B4592" s="142" t="s">
        <v>28506</v>
      </c>
      <c r="C4592" s="142" t="s">
        <v>2</v>
      </c>
      <c r="D4592" s="301">
        <v>0</v>
      </c>
      <c r="E4592" s="249"/>
    </row>
    <row r="4593" spans="1:5" s="250" customFormat="1" ht="13.5">
      <c r="A4593" s="142">
        <v>104625</v>
      </c>
      <c r="B4593" s="142" t="s">
        <v>28507</v>
      </c>
      <c r="C4593" s="142" t="s">
        <v>2</v>
      </c>
      <c r="D4593" s="301">
        <v>0</v>
      </c>
      <c r="E4593" s="249"/>
    </row>
    <row r="4594" spans="1:5" s="250" customFormat="1" ht="13.5">
      <c r="A4594" s="142">
        <v>104623</v>
      </c>
      <c r="B4594" s="142" t="s">
        <v>28508</v>
      </c>
      <c r="C4594" s="142" t="s">
        <v>2</v>
      </c>
      <c r="D4594" s="301">
        <v>0</v>
      </c>
      <c r="E4594" s="249"/>
    </row>
    <row r="4595" spans="1:5" s="250" customFormat="1" ht="13.5">
      <c r="A4595" s="142">
        <v>91937</v>
      </c>
      <c r="B4595" s="142" t="s">
        <v>24904</v>
      </c>
      <c r="C4595" s="142" t="s">
        <v>2</v>
      </c>
      <c r="D4595" s="301">
        <v>21.53</v>
      </c>
      <c r="E4595" s="249"/>
    </row>
    <row r="4596" spans="1:5" s="250" customFormat="1" ht="13.5">
      <c r="A4596" s="142">
        <v>92865</v>
      </c>
      <c r="B4596" s="142" t="s">
        <v>24911</v>
      </c>
      <c r="C4596" s="142" t="s">
        <v>2</v>
      </c>
      <c r="D4596" s="301">
        <v>19.62</v>
      </c>
      <c r="E4596" s="249"/>
    </row>
    <row r="4597" spans="1:5" s="250" customFormat="1" ht="13.5">
      <c r="A4597" s="142">
        <v>91936</v>
      </c>
      <c r="B4597" s="142" t="s">
        <v>24903</v>
      </c>
      <c r="C4597" s="142" t="s">
        <v>2</v>
      </c>
      <c r="D4597" s="301">
        <v>23.62</v>
      </c>
      <c r="E4597" s="249"/>
    </row>
    <row r="4598" spans="1:5" s="250" customFormat="1" ht="13.5">
      <c r="A4598" s="142">
        <v>92867</v>
      </c>
      <c r="B4598" s="142" t="s">
        <v>24913</v>
      </c>
      <c r="C4598" s="142" t="s">
        <v>2</v>
      </c>
      <c r="D4598" s="301">
        <v>43.64</v>
      </c>
      <c r="E4598" s="249"/>
    </row>
    <row r="4599" spans="1:5" s="250" customFormat="1" ht="13.5">
      <c r="A4599" s="142">
        <v>91939</v>
      </c>
      <c r="B4599" s="142" t="s">
        <v>24905</v>
      </c>
      <c r="C4599" s="142" t="s">
        <v>2</v>
      </c>
      <c r="D4599" s="301">
        <v>44.95</v>
      </c>
      <c r="E4599" s="249"/>
    </row>
    <row r="4600" spans="1:5" s="250" customFormat="1" ht="13.5">
      <c r="A4600" s="142">
        <v>92869</v>
      </c>
      <c r="B4600" s="142" t="s">
        <v>24915</v>
      </c>
      <c r="C4600" s="142" t="s">
        <v>2</v>
      </c>
      <c r="D4600" s="301">
        <v>14.35</v>
      </c>
      <c r="E4600" s="249"/>
    </row>
    <row r="4601" spans="1:5" s="250" customFormat="1" ht="13.5">
      <c r="A4601" s="142">
        <v>91941</v>
      </c>
      <c r="B4601" s="142" t="s">
        <v>24907</v>
      </c>
      <c r="C4601" s="142" t="s">
        <v>2</v>
      </c>
      <c r="D4601" s="301">
        <v>15.66</v>
      </c>
      <c r="E4601" s="249"/>
    </row>
    <row r="4602" spans="1:5" s="250" customFormat="1" ht="13.5">
      <c r="A4602" s="142">
        <v>92868</v>
      </c>
      <c r="B4602" s="142" t="s">
        <v>24914</v>
      </c>
      <c r="C4602" s="142" t="s">
        <v>2</v>
      </c>
      <c r="D4602" s="301">
        <v>23.99</v>
      </c>
      <c r="E4602" s="249"/>
    </row>
    <row r="4603" spans="1:5" s="250" customFormat="1" ht="13.5">
      <c r="A4603" s="142">
        <v>91940</v>
      </c>
      <c r="B4603" s="142" t="s">
        <v>24906</v>
      </c>
      <c r="C4603" s="142" t="s">
        <v>2</v>
      </c>
      <c r="D4603" s="301">
        <v>25.3</v>
      </c>
      <c r="E4603" s="249"/>
    </row>
    <row r="4604" spans="1:5" s="250" customFormat="1" ht="13.5">
      <c r="A4604" s="142">
        <v>92870</v>
      </c>
      <c r="B4604" s="142" t="s">
        <v>24916</v>
      </c>
      <c r="C4604" s="142" t="s">
        <v>2</v>
      </c>
      <c r="D4604" s="301">
        <v>46.75</v>
      </c>
      <c r="E4604" s="249"/>
    </row>
    <row r="4605" spans="1:5" s="250" customFormat="1" ht="13.5">
      <c r="A4605" s="142">
        <v>91942</v>
      </c>
      <c r="B4605" s="142" t="s">
        <v>24908</v>
      </c>
      <c r="C4605" s="142" t="s">
        <v>2</v>
      </c>
      <c r="D4605" s="301">
        <v>49.18</v>
      </c>
      <c r="E4605" s="249"/>
    </row>
    <row r="4606" spans="1:5" s="250" customFormat="1" ht="13.5">
      <c r="A4606" s="142">
        <v>92872</v>
      </c>
      <c r="B4606" s="142" t="s">
        <v>24918</v>
      </c>
      <c r="C4606" s="142" t="s">
        <v>2</v>
      </c>
      <c r="D4606" s="301">
        <v>16.399999999999999</v>
      </c>
      <c r="E4606" s="249"/>
    </row>
    <row r="4607" spans="1:5" s="250" customFormat="1" ht="13.5">
      <c r="A4607" s="142">
        <v>91944</v>
      </c>
      <c r="B4607" s="142" t="s">
        <v>24910</v>
      </c>
      <c r="C4607" s="142" t="s">
        <v>2</v>
      </c>
      <c r="D4607" s="301">
        <v>18.829999999999998</v>
      </c>
      <c r="E4607" s="249"/>
    </row>
    <row r="4608" spans="1:5" s="250" customFormat="1" ht="13.5">
      <c r="A4608" s="142">
        <v>92871</v>
      </c>
      <c r="B4608" s="142" t="s">
        <v>24917</v>
      </c>
      <c r="C4608" s="142" t="s">
        <v>2</v>
      </c>
      <c r="D4608" s="301">
        <v>26.42</v>
      </c>
      <c r="E4608" s="249"/>
    </row>
    <row r="4609" spans="1:5" s="250" customFormat="1" ht="13.5">
      <c r="A4609" s="142">
        <v>91943</v>
      </c>
      <c r="B4609" s="142" t="s">
        <v>24909</v>
      </c>
      <c r="C4609" s="142" t="s">
        <v>2</v>
      </c>
      <c r="D4609" s="301">
        <v>28.85</v>
      </c>
      <c r="E4609" s="249"/>
    </row>
    <row r="4610" spans="1:5" s="250" customFormat="1" ht="13.5">
      <c r="A4610" s="142">
        <v>92866</v>
      </c>
      <c r="B4610" s="142" t="s">
        <v>24912</v>
      </c>
      <c r="C4610" s="142" t="s">
        <v>2</v>
      </c>
      <c r="D4610" s="301">
        <v>18.11</v>
      </c>
      <c r="E4610" s="249"/>
    </row>
    <row r="4611" spans="1:5" s="250" customFormat="1" ht="13.5">
      <c r="A4611" s="142">
        <v>91987</v>
      </c>
      <c r="B4611" s="142" t="s">
        <v>24960</v>
      </c>
      <c r="C4611" s="142" t="s">
        <v>2</v>
      </c>
      <c r="D4611" s="301">
        <v>65.16</v>
      </c>
      <c r="E4611" s="249"/>
    </row>
    <row r="4612" spans="1:5" s="250" customFormat="1" ht="13.5">
      <c r="A4612" s="142">
        <v>91986</v>
      </c>
      <c r="B4612" s="142" t="s">
        <v>24959</v>
      </c>
      <c r="C4612" s="142" t="s">
        <v>2</v>
      </c>
      <c r="D4612" s="301">
        <v>50.02</v>
      </c>
      <c r="E4612" s="249"/>
    </row>
    <row r="4613" spans="1:5" s="250" customFormat="1" ht="13.5">
      <c r="A4613" s="142">
        <v>97559</v>
      </c>
      <c r="B4613" s="142" t="s">
        <v>24888</v>
      </c>
      <c r="C4613" s="142" t="s">
        <v>2</v>
      </c>
      <c r="D4613" s="301">
        <v>18.41</v>
      </c>
      <c r="E4613" s="249"/>
    </row>
    <row r="4614" spans="1:5" s="250" customFormat="1" ht="13.5">
      <c r="A4614" s="142">
        <v>97562</v>
      </c>
      <c r="B4614" s="142" t="s">
        <v>24889</v>
      </c>
      <c r="C4614" s="142" t="s">
        <v>2</v>
      </c>
      <c r="D4614" s="301">
        <v>15.08</v>
      </c>
      <c r="E4614" s="249"/>
    </row>
    <row r="4615" spans="1:5" s="250" customFormat="1" ht="13.5">
      <c r="A4615" s="142">
        <v>97564</v>
      </c>
      <c r="B4615" s="142" t="s">
        <v>24890</v>
      </c>
      <c r="C4615" s="142" t="s">
        <v>2</v>
      </c>
      <c r="D4615" s="301">
        <v>25.16</v>
      </c>
      <c r="E4615" s="249"/>
    </row>
    <row r="4616" spans="1:5" s="250" customFormat="1" ht="13.5">
      <c r="A4616" s="142">
        <v>91889</v>
      </c>
      <c r="B4616" s="142" t="s">
        <v>24865</v>
      </c>
      <c r="C4616" s="142" t="s">
        <v>2</v>
      </c>
      <c r="D4616" s="301">
        <v>16.47</v>
      </c>
      <c r="E4616" s="249"/>
    </row>
    <row r="4617" spans="1:5" s="250" customFormat="1" ht="13.5">
      <c r="A4617" s="142">
        <v>91901</v>
      </c>
      <c r="B4617" s="142" t="s">
        <v>24873</v>
      </c>
      <c r="C4617" s="142" t="s">
        <v>2</v>
      </c>
      <c r="D4617" s="301">
        <v>13.13</v>
      </c>
      <c r="E4617" s="249"/>
    </row>
    <row r="4618" spans="1:5" s="250" customFormat="1" ht="13.5">
      <c r="A4618" s="142">
        <v>91913</v>
      </c>
      <c r="B4618" s="142" t="s">
        <v>24881</v>
      </c>
      <c r="C4618" s="142" t="s">
        <v>2</v>
      </c>
      <c r="D4618" s="301">
        <v>23.3</v>
      </c>
      <c r="E4618" s="249"/>
    </row>
    <row r="4619" spans="1:5" s="250" customFormat="1" ht="13.5">
      <c r="A4619" s="142">
        <v>91892</v>
      </c>
      <c r="B4619" s="142" t="s">
        <v>24867</v>
      </c>
      <c r="C4619" s="142" t="s">
        <v>2</v>
      </c>
      <c r="D4619" s="301">
        <v>20.83</v>
      </c>
      <c r="E4619" s="249"/>
    </row>
    <row r="4620" spans="1:5" s="250" customFormat="1" ht="13.5">
      <c r="A4620" s="142">
        <v>91904</v>
      </c>
      <c r="B4620" s="142" t="s">
        <v>24875</v>
      </c>
      <c r="C4620" s="142" t="s">
        <v>2</v>
      </c>
      <c r="D4620" s="301">
        <v>17.5</v>
      </c>
      <c r="E4620" s="249"/>
    </row>
    <row r="4621" spans="1:5" s="250" customFormat="1" ht="13.5">
      <c r="A4621" s="142">
        <v>91916</v>
      </c>
      <c r="B4621" s="142" t="s">
        <v>24883</v>
      </c>
      <c r="C4621" s="142" t="s">
        <v>2</v>
      </c>
      <c r="D4621" s="301">
        <v>27.58</v>
      </c>
      <c r="E4621" s="249"/>
    </row>
    <row r="4622" spans="1:5" s="250" customFormat="1" ht="13.5">
      <c r="A4622" s="142">
        <v>91895</v>
      </c>
      <c r="B4622" s="142" t="s">
        <v>24869</v>
      </c>
      <c r="C4622" s="142" t="s">
        <v>2</v>
      </c>
      <c r="D4622" s="301">
        <v>25.01</v>
      </c>
      <c r="E4622" s="249"/>
    </row>
    <row r="4623" spans="1:5" s="250" customFormat="1" ht="13.5">
      <c r="A4623" s="142">
        <v>91907</v>
      </c>
      <c r="B4623" s="142" t="s">
        <v>24877</v>
      </c>
      <c r="C4623" s="142" t="s">
        <v>2</v>
      </c>
      <c r="D4623" s="301">
        <v>21.67</v>
      </c>
      <c r="E4623" s="249"/>
    </row>
    <row r="4624" spans="1:5" s="250" customFormat="1" ht="13.5">
      <c r="A4624" s="142">
        <v>91919</v>
      </c>
      <c r="B4624" s="142" t="s">
        <v>24885</v>
      </c>
      <c r="C4624" s="142" t="s">
        <v>2</v>
      </c>
      <c r="D4624" s="301">
        <v>31.68</v>
      </c>
      <c r="E4624" s="249"/>
    </row>
    <row r="4625" spans="1:5" s="250" customFormat="1" ht="13.5">
      <c r="A4625" s="142">
        <v>91898</v>
      </c>
      <c r="B4625" s="142" t="s">
        <v>24871</v>
      </c>
      <c r="C4625" s="142" t="s">
        <v>2</v>
      </c>
      <c r="D4625" s="301">
        <v>28.64</v>
      </c>
      <c r="E4625" s="249"/>
    </row>
    <row r="4626" spans="1:5" s="250" customFormat="1" ht="13.5">
      <c r="A4626" s="142">
        <v>91910</v>
      </c>
      <c r="B4626" s="142" t="s">
        <v>24879</v>
      </c>
      <c r="C4626" s="142" t="s">
        <v>2</v>
      </c>
      <c r="D4626" s="301">
        <v>25.38</v>
      </c>
      <c r="E4626" s="249"/>
    </row>
    <row r="4627" spans="1:5" s="250" customFormat="1" ht="13.5">
      <c r="A4627" s="142">
        <v>91922</v>
      </c>
      <c r="B4627" s="142" t="s">
        <v>24887</v>
      </c>
      <c r="C4627" s="142" t="s">
        <v>2</v>
      </c>
      <c r="D4627" s="301">
        <v>35.24</v>
      </c>
      <c r="E4627" s="249"/>
    </row>
    <row r="4628" spans="1:5" s="250" customFormat="1" ht="13.5">
      <c r="A4628" s="142">
        <v>91887</v>
      </c>
      <c r="B4628" s="142" t="s">
        <v>24864</v>
      </c>
      <c r="C4628" s="142" t="s">
        <v>2</v>
      </c>
      <c r="D4628" s="301">
        <v>16.8</v>
      </c>
      <c r="E4628" s="249"/>
    </row>
    <row r="4629" spans="1:5" s="250" customFormat="1" ht="13.5">
      <c r="A4629" s="142">
        <v>91899</v>
      </c>
      <c r="B4629" s="142" t="s">
        <v>24872</v>
      </c>
      <c r="C4629" s="142" t="s">
        <v>2</v>
      </c>
      <c r="D4629" s="301">
        <v>13.46</v>
      </c>
      <c r="E4629" s="249"/>
    </row>
    <row r="4630" spans="1:5" s="250" customFormat="1" ht="13.5">
      <c r="A4630" s="142">
        <v>91911</v>
      </c>
      <c r="B4630" s="142" t="s">
        <v>24880</v>
      </c>
      <c r="C4630" s="142" t="s">
        <v>2</v>
      </c>
      <c r="D4630" s="301">
        <v>23.63</v>
      </c>
      <c r="E4630" s="249"/>
    </row>
    <row r="4631" spans="1:5" s="250" customFormat="1" ht="13.5">
      <c r="A4631" s="142">
        <v>91890</v>
      </c>
      <c r="B4631" s="142" t="s">
        <v>24866</v>
      </c>
      <c r="C4631" s="142" t="s">
        <v>2</v>
      </c>
      <c r="D4631" s="301">
        <v>18.66</v>
      </c>
      <c r="E4631" s="249"/>
    </row>
    <row r="4632" spans="1:5" s="250" customFormat="1" ht="13.5">
      <c r="A4632" s="142">
        <v>91902</v>
      </c>
      <c r="B4632" s="142" t="s">
        <v>24874</v>
      </c>
      <c r="C4632" s="142" t="s">
        <v>2</v>
      </c>
      <c r="D4632" s="301">
        <v>15.33</v>
      </c>
      <c r="E4632" s="249"/>
    </row>
    <row r="4633" spans="1:5" s="250" customFormat="1" ht="13.5">
      <c r="A4633" s="142">
        <v>91914</v>
      </c>
      <c r="B4633" s="142" t="s">
        <v>24882</v>
      </c>
      <c r="C4633" s="142" t="s">
        <v>2</v>
      </c>
      <c r="D4633" s="301">
        <v>25.41</v>
      </c>
      <c r="E4633" s="249"/>
    </row>
    <row r="4634" spans="1:5" s="250" customFormat="1" ht="13.5">
      <c r="A4634" s="142">
        <v>91893</v>
      </c>
      <c r="B4634" s="142" t="s">
        <v>24868</v>
      </c>
      <c r="C4634" s="142" t="s">
        <v>2</v>
      </c>
      <c r="D4634" s="301">
        <v>22.8</v>
      </c>
      <c r="E4634" s="249"/>
    </row>
    <row r="4635" spans="1:5" s="250" customFormat="1" ht="13.5">
      <c r="A4635" s="142">
        <v>91905</v>
      </c>
      <c r="B4635" s="142" t="s">
        <v>24876</v>
      </c>
      <c r="C4635" s="142" t="s">
        <v>2</v>
      </c>
      <c r="D4635" s="301">
        <v>19.46</v>
      </c>
      <c r="E4635" s="249"/>
    </row>
    <row r="4636" spans="1:5" s="250" customFormat="1" ht="13.5">
      <c r="A4636" s="142">
        <v>91917</v>
      </c>
      <c r="B4636" s="142" t="s">
        <v>24884</v>
      </c>
      <c r="C4636" s="142" t="s">
        <v>2</v>
      </c>
      <c r="D4636" s="301">
        <v>29.47</v>
      </c>
      <c r="E4636" s="249"/>
    </row>
    <row r="4637" spans="1:5" s="250" customFormat="1" ht="13.5">
      <c r="A4637" s="142">
        <v>91896</v>
      </c>
      <c r="B4637" s="142" t="s">
        <v>24870</v>
      </c>
      <c r="C4637" s="142" t="s">
        <v>2</v>
      </c>
      <c r="D4637" s="301">
        <v>26.27</v>
      </c>
      <c r="E4637" s="249"/>
    </row>
    <row r="4638" spans="1:5" s="250" customFormat="1" ht="13.5">
      <c r="A4638" s="142">
        <v>91908</v>
      </c>
      <c r="B4638" s="142" t="s">
        <v>24878</v>
      </c>
      <c r="C4638" s="142" t="s">
        <v>2</v>
      </c>
      <c r="D4638" s="301">
        <v>23.01</v>
      </c>
      <c r="E4638" s="249"/>
    </row>
    <row r="4639" spans="1:5" s="250" customFormat="1" ht="13.5">
      <c r="A4639" s="142">
        <v>91920</v>
      </c>
      <c r="B4639" s="142" t="s">
        <v>24886</v>
      </c>
      <c r="C4639" s="142" t="s">
        <v>2</v>
      </c>
      <c r="D4639" s="301">
        <v>32.869999999999997</v>
      </c>
      <c r="E4639" s="249"/>
    </row>
    <row r="4640" spans="1:5" s="250" customFormat="1" ht="13.5">
      <c r="A4640" s="142">
        <v>91983</v>
      </c>
      <c r="B4640" s="142" t="s">
        <v>24956</v>
      </c>
      <c r="C4640" s="142" t="s">
        <v>2</v>
      </c>
      <c r="D4640" s="301">
        <v>126.78</v>
      </c>
      <c r="E4640" s="249"/>
    </row>
    <row r="4641" spans="1:5" s="250" customFormat="1" ht="13.5">
      <c r="A4641" s="142">
        <v>91982</v>
      </c>
      <c r="B4641" s="142" t="s">
        <v>24955</v>
      </c>
      <c r="C4641" s="142" t="s">
        <v>2</v>
      </c>
      <c r="D4641" s="301">
        <v>111.64</v>
      </c>
      <c r="E4641" s="249"/>
    </row>
    <row r="4642" spans="1:5" s="250" customFormat="1" ht="13.5">
      <c r="A4642" s="142">
        <v>91833</v>
      </c>
      <c r="B4642" s="142" t="s">
        <v>28509</v>
      </c>
      <c r="C4642" s="142" t="s">
        <v>1</v>
      </c>
      <c r="D4642" s="301">
        <v>19.829999999999998</v>
      </c>
      <c r="E4642" s="249"/>
    </row>
    <row r="4643" spans="1:5" s="250" customFormat="1" ht="13.5">
      <c r="A4643" s="142">
        <v>91843</v>
      </c>
      <c r="B4643" s="142" t="s">
        <v>24825</v>
      </c>
      <c r="C4643" s="142" t="s">
        <v>1</v>
      </c>
      <c r="D4643" s="301">
        <v>7.57</v>
      </c>
      <c r="E4643" s="249"/>
    </row>
    <row r="4644" spans="1:5" s="250" customFormat="1" ht="13.5">
      <c r="A4644" s="142">
        <v>91853</v>
      </c>
      <c r="B4644" s="142" t="s">
        <v>24832</v>
      </c>
      <c r="C4644" s="142" t="s">
        <v>1</v>
      </c>
      <c r="D4644" s="301">
        <v>12.1</v>
      </c>
      <c r="E4644" s="249"/>
    </row>
    <row r="4645" spans="1:5" s="250" customFormat="1" ht="13.5">
      <c r="A4645" s="142">
        <v>91835</v>
      </c>
      <c r="B4645" s="142" t="s">
        <v>28510</v>
      </c>
      <c r="C4645" s="142" t="s">
        <v>1</v>
      </c>
      <c r="D4645" s="301">
        <v>21.71</v>
      </c>
      <c r="E4645" s="249"/>
    </row>
    <row r="4646" spans="1:5" s="250" customFormat="1" ht="13.5">
      <c r="A4646" s="142">
        <v>91845</v>
      </c>
      <c r="B4646" s="142" t="s">
        <v>24826</v>
      </c>
      <c r="C4646" s="142" t="s">
        <v>1</v>
      </c>
      <c r="D4646" s="301">
        <v>9.3699999999999992</v>
      </c>
      <c r="E4646" s="249"/>
    </row>
    <row r="4647" spans="1:5" s="250" customFormat="1" ht="13.5">
      <c r="A4647" s="142">
        <v>91855</v>
      </c>
      <c r="B4647" s="142" t="s">
        <v>24834</v>
      </c>
      <c r="C4647" s="142" t="s">
        <v>1</v>
      </c>
      <c r="D4647" s="301">
        <v>13.82</v>
      </c>
      <c r="E4647" s="249"/>
    </row>
    <row r="4648" spans="1:5" s="250" customFormat="1" ht="13.5">
      <c r="A4648" s="142">
        <v>91837</v>
      </c>
      <c r="B4648" s="142" t="s">
        <v>28511</v>
      </c>
      <c r="C4648" s="142" t="s">
        <v>1</v>
      </c>
      <c r="D4648" s="301">
        <v>26.43</v>
      </c>
      <c r="E4648" s="249"/>
    </row>
    <row r="4649" spans="1:5" s="250" customFormat="1" ht="13.5">
      <c r="A4649" s="142">
        <v>91847</v>
      </c>
      <c r="B4649" s="142" t="s">
        <v>24827</v>
      </c>
      <c r="C4649" s="142" t="s">
        <v>1</v>
      </c>
      <c r="D4649" s="301">
        <v>14.18</v>
      </c>
      <c r="E4649" s="249"/>
    </row>
    <row r="4650" spans="1:5" s="250" customFormat="1" ht="13.5">
      <c r="A4650" s="142">
        <v>91857</v>
      </c>
      <c r="B4650" s="142" t="s">
        <v>24836</v>
      </c>
      <c r="C4650" s="142" t="s">
        <v>1</v>
      </c>
      <c r="D4650" s="301">
        <v>18.329999999999998</v>
      </c>
      <c r="E4650" s="249"/>
    </row>
    <row r="4651" spans="1:5" s="250" customFormat="1" ht="13.5">
      <c r="A4651" s="142">
        <v>91838</v>
      </c>
      <c r="B4651" s="142" t="s">
        <v>28512</v>
      </c>
      <c r="C4651" s="142" t="s">
        <v>1</v>
      </c>
      <c r="D4651" s="301">
        <v>0</v>
      </c>
      <c r="E4651" s="249"/>
    </row>
    <row r="4652" spans="1:5" s="250" customFormat="1" ht="13.5">
      <c r="A4652" s="142">
        <v>91848</v>
      </c>
      <c r="B4652" s="142" t="s">
        <v>28513</v>
      </c>
      <c r="C4652" s="142" t="s">
        <v>1</v>
      </c>
      <c r="D4652" s="301">
        <v>0</v>
      </c>
      <c r="E4652" s="249"/>
    </row>
    <row r="4653" spans="1:5" s="250" customFormat="1" ht="13.5">
      <c r="A4653" s="142">
        <v>91858</v>
      </c>
      <c r="B4653" s="142" t="s">
        <v>28514</v>
      </c>
      <c r="C4653" s="142" t="s">
        <v>1</v>
      </c>
      <c r="D4653" s="301">
        <v>0</v>
      </c>
      <c r="E4653" s="249"/>
    </row>
    <row r="4654" spans="1:5" s="250" customFormat="1" ht="13.5">
      <c r="A4654" s="142">
        <v>91840</v>
      </c>
      <c r="B4654" s="142" t="s">
        <v>28515</v>
      </c>
      <c r="C4654" s="142" t="s">
        <v>1</v>
      </c>
      <c r="D4654" s="301">
        <v>25.4</v>
      </c>
      <c r="E4654" s="249"/>
    </row>
    <row r="4655" spans="1:5" s="250" customFormat="1" ht="13.5">
      <c r="A4655" s="142">
        <v>91850</v>
      </c>
      <c r="B4655" s="142" t="s">
        <v>24829</v>
      </c>
      <c r="C4655" s="142" t="s">
        <v>1</v>
      </c>
      <c r="D4655" s="301">
        <v>13.09</v>
      </c>
      <c r="E4655" s="249"/>
    </row>
    <row r="4656" spans="1:5" s="250" customFormat="1" ht="13.5">
      <c r="A4656" s="142">
        <v>91860</v>
      </c>
      <c r="B4656" s="142" t="s">
        <v>24838</v>
      </c>
      <c r="C4656" s="142" t="s">
        <v>1</v>
      </c>
      <c r="D4656" s="301">
        <v>17.420000000000002</v>
      </c>
      <c r="E4656" s="249"/>
    </row>
    <row r="4657" spans="1:5" s="250" customFormat="1" ht="13.5">
      <c r="A4657" s="142">
        <v>91831</v>
      </c>
      <c r="B4657" s="142" t="s">
        <v>28516</v>
      </c>
      <c r="C4657" s="142" t="s">
        <v>1</v>
      </c>
      <c r="D4657" s="301">
        <v>19.3</v>
      </c>
      <c r="E4657" s="249"/>
    </row>
    <row r="4658" spans="1:5" s="250" customFormat="1" ht="13.5">
      <c r="A4658" s="142">
        <v>91852</v>
      </c>
      <c r="B4658" s="142" t="s">
        <v>24831</v>
      </c>
      <c r="C4658" s="142" t="s">
        <v>1</v>
      </c>
      <c r="D4658" s="301">
        <v>11.61</v>
      </c>
      <c r="E4658" s="249"/>
    </row>
    <row r="4659" spans="1:5" s="250" customFormat="1" ht="13.5">
      <c r="A4659" s="142">
        <v>91834</v>
      </c>
      <c r="B4659" s="142" t="s">
        <v>28517</v>
      </c>
      <c r="C4659" s="142" t="s">
        <v>1</v>
      </c>
      <c r="D4659" s="301">
        <v>20.34</v>
      </c>
      <c r="E4659" s="249"/>
    </row>
    <row r="4660" spans="1:5" s="250" customFormat="1" ht="13.5">
      <c r="A4660" s="142">
        <v>91854</v>
      </c>
      <c r="B4660" s="142" t="s">
        <v>24833</v>
      </c>
      <c r="C4660" s="142" t="s">
        <v>1</v>
      </c>
      <c r="D4660" s="301">
        <v>12.56</v>
      </c>
      <c r="E4660" s="249"/>
    </row>
    <row r="4661" spans="1:5" s="250" customFormat="1" ht="13.5">
      <c r="A4661" s="142">
        <v>91836</v>
      </c>
      <c r="B4661" s="142" t="s">
        <v>28518</v>
      </c>
      <c r="C4661" s="142" t="s">
        <v>1</v>
      </c>
      <c r="D4661" s="301">
        <v>23.25</v>
      </c>
      <c r="E4661" s="249"/>
    </row>
    <row r="4662" spans="1:5" s="250" customFormat="1" ht="13.5">
      <c r="A4662" s="142">
        <v>91856</v>
      </c>
      <c r="B4662" s="142" t="s">
        <v>24835</v>
      </c>
      <c r="C4662" s="142" t="s">
        <v>1</v>
      </c>
      <c r="D4662" s="301">
        <v>15.39</v>
      </c>
      <c r="E4662" s="249"/>
    </row>
    <row r="4663" spans="1:5" s="250" customFormat="1" ht="13.5">
      <c r="A4663" s="142">
        <v>91839</v>
      </c>
      <c r="B4663" s="142" t="s">
        <v>28519</v>
      </c>
      <c r="C4663" s="142" t="s">
        <v>1</v>
      </c>
      <c r="D4663" s="301">
        <v>22.27</v>
      </c>
      <c r="E4663" s="249"/>
    </row>
    <row r="4664" spans="1:5" s="250" customFormat="1" ht="13.5">
      <c r="A4664" s="142">
        <v>91849</v>
      </c>
      <c r="B4664" s="142" t="s">
        <v>24828</v>
      </c>
      <c r="C4664" s="142" t="s">
        <v>1</v>
      </c>
      <c r="D4664" s="301">
        <v>10.02</v>
      </c>
      <c r="E4664" s="249"/>
    </row>
    <row r="4665" spans="1:5" s="250" customFormat="1" ht="13.5">
      <c r="A4665" s="142">
        <v>91859</v>
      </c>
      <c r="B4665" s="142" t="s">
        <v>24837</v>
      </c>
      <c r="C4665" s="142" t="s">
        <v>1</v>
      </c>
      <c r="D4665" s="301">
        <v>14.49</v>
      </c>
      <c r="E4665" s="249"/>
    </row>
    <row r="4666" spans="1:5" s="250" customFormat="1" ht="13.5">
      <c r="A4666" s="142">
        <v>91841</v>
      </c>
      <c r="B4666" s="142" t="s">
        <v>28520</v>
      </c>
      <c r="C4666" s="142" t="s">
        <v>1</v>
      </c>
      <c r="D4666" s="301">
        <v>24.61</v>
      </c>
      <c r="E4666" s="249"/>
    </row>
    <row r="4667" spans="1:5" s="250" customFormat="1" ht="13.5">
      <c r="A4667" s="142">
        <v>91851</v>
      </c>
      <c r="B4667" s="142" t="s">
        <v>24830</v>
      </c>
      <c r="C4667" s="142" t="s">
        <v>1</v>
      </c>
      <c r="D4667" s="301">
        <v>12.3</v>
      </c>
      <c r="E4667" s="249"/>
    </row>
    <row r="4668" spans="1:5" s="250" customFormat="1" ht="13.5">
      <c r="A4668" s="142">
        <v>91861</v>
      </c>
      <c r="B4668" s="142" t="s">
        <v>24839</v>
      </c>
      <c r="C4668" s="142" t="s">
        <v>1</v>
      </c>
      <c r="D4668" s="301">
        <v>16.68</v>
      </c>
      <c r="E4668" s="249"/>
    </row>
    <row r="4669" spans="1:5" s="250" customFormat="1" ht="13.5">
      <c r="A4669" s="142">
        <v>91862</v>
      </c>
      <c r="B4669" s="142" t="s">
        <v>24840</v>
      </c>
      <c r="C4669" s="142" t="s">
        <v>1</v>
      </c>
      <c r="D4669" s="301">
        <v>11.63</v>
      </c>
      <c r="E4669" s="249"/>
    </row>
    <row r="4670" spans="1:5" s="250" customFormat="1" ht="13.5">
      <c r="A4670" s="142">
        <v>91866</v>
      </c>
      <c r="B4670" s="142" t="s">
        <v>24844</v>
      </c>
      <c r="C4670" s="142" t="s">
        <v>1</v>
      </c>
      <c r="D4670" s="301">
        <v>9.76</v>
      </c>
      <c r="E4670" s="249"/>
    </row>
    <row r="4671" spans="1:5" s="250" customFormat="1" ht="13.5">
      <c r="A4671" s="142">
        <v>91870</v>
      </c>
      <c r="B4671" s="142" t="s">
        <v>24848</v>
      </c>
      <c r="C4671" s="142" t="s">
        <v>1</v>
      </c>
      <c r="D4671" s="301">
        <v>16.03</v>
      </c>
      <c r="E4671" s="249"/>
    </row>
    <row r="4672" spans="1:5" s="250" customFormat="1" ht="13.5">
      <c r="A4672" s="142">
        <v>91863</v>
      </c>
      <c r="B4672" s="142" t="s">
        <v>24841</v>
      </c>
      <c r="C4672" s="142" t="s">
        <v>1</v>
      </c>
      <c r="D4672" s="301">
        <v>13.57</v>
      </c>
      <c r="E4672" s="249"/>
    </row>
    <row r="4673" spans="1:5" s="250" customFormat="1" ht="13.5">
      <c r="A4673" s="142">
        <v>91867</v>
      </c>
      <c r="B4673" s="142" t="s">
        <v>24845</v>
      </c>
      <c r="C4673" s="142" t="s">
        <v>1</v>
      </c>
      <c r="D4673" s="301">
        <v>11.72</v>
      </c>
      <c r="E4673" s="249"/>
    </row>
    <row r="4674" spans="1:5" s="250" customFormat="1" ht="13.5">
      <c r="A4674" s="142">
        <v>91871</v>
      </c>
      <c r="B4674" s="142" t="s">
        <v>24849</v>
      </c>
      <c r="C4674" s="142" t="s">
        <v>1</v>
      </c>
      <c r="D4674" s="301">
        <v>17.98</v>
      </c>
      <c r="E4674" s="249"/>
    </row>
    <row r="4675" spans="1:5" s="250" customFormat="1" ht="13.5">
      <c r="A4675" s="142">
        <v>91864</v>
      </c>
      <c r="B4675" s="142" t="s">
        <v>24842</v>
      </c>
      <c r="C4675" s="142" t="s">
        <v>1</v>
      </c>
      <c r="D4675" s="301">
        <v>17.670000000000002</v>
      </c>
      <c r="E4675" s="249"/>
    </row>
    <row r="4676" spans="1:5" s="250" customFormat="1" ht="13.5">
      <c r="A4676" s="142">
        <v>91868</v>
      </c>
      <c r="B4676" s="142" t="s">
        <v>24846</v>
      </c>
      <c r="C4676" s="142" t="s">
        <v>1</v>
      </c>
      <c r="D4676" s="301">
        <v>15.81</v>
      </c>
      <c r="E4676" s="249"/>
    </row>
    <row r="4677" spans="1:5" s="250" customFormat="1" ht="13.5">
      <c r="A4677" s="142">
        <v>91872</v>
      </c>
      <c r="B4677" s="142" t="s">
        <v>24850</v>
      </c>
      <c r="C4677" s="142" t="s">
        <v>1</v>
      </c>
      <c r="D4677" s="301">
        <v>22.06</v>
      </c>
      <c r="E4677" s="249"/>
    </row>
    <row r="4678" spans="1:5" s="250" customFormat="1" ht="13.5">
      <c r="A4678" s="142">
        <v>91865</v>
      </c>
      <c r="B4678" s="142" t="s">
        <v>24843</v>
      </c>
      <c r="C4678" s="142" t="s">
        <v>1</v>
      </c>
      <c r="D4678" s="301">
        <v>21.79</v>
      </c>
      <c r="E4678" s="249"/>
    </row>
    <row r="4679" spans="1:5" s="250" customFormat="1" ht="13.5">
      <c r="A4679" s="142">
        <v>91869</v>
      </c>
      <c r="B4679" s="142" t="s">
        <v>24847</v>
      </c>
      <c r="C4679" s="142" t="s">
        <v>1</v>
      </c>
      <c r="D4679" s="301">
        <v>19.86</v>
      </c>
      <c r="E4679" s="249"/>
    </row>
    <row r="4680" spans="1:5" s="250" customFormat="1" ht="13.5">
      <c r="A4680" s="142">
        <v>91873</v>
      </c>
      <c r="B4680" s="142" t="s">
        <v>24851</v>
      </c>
      <c r="C4680" s="142" t="s">
        <v>1</v>
      </c>
      <c r="D4680" s="301">
        <v>26.1</v>
      </c>
      <c r="E4680" s="249"/>
    </row>
    <row r="4681" spans="1:5" s="250" customFormat="1" ht="13.5">
      <c r="A4681" s="142">
        <v>91981</v>
      </c>
      <c r="B4681" s="142" t="s">
        <v>24954</v>
      </c>
      <c r="C4681" s="142" t="s">
        <v>2</v>
      </c>
      <c r="D4681" s="301">
        <v>67.52</v>
      </c>
      <c r="E4681" s="249"/>
    </row>
    <row r="4682" spans="1:5" s="250" customFormat="1" ht="13.5">
      <c r="A4682" s="142">
        <v>91980</v>
      </c>
      <c r="B4682" s="142" t="s">
        <v>24953</v>
      </c>
      <c r="C4682" s="142" t="s">
        <v>2</v>
      </c>
      <c r="D4682" s="301">
        <v>52.38</v>
      </c>
      <c r="E4682" s="249"/>
    </row>
    <row r="4683" spans="1:5" s="250" customFormat="1" ht="13.5">
      <c r="A4683" s="142">
        <v>91979</v>
      </c>
      <c r="B4683" s="142" t="s">
        <v>24952</v>
      </c>
      <c r="C4683" s="142" t="s">
        <v>2</v>
      </c>
      <c r="D4683" s="301">
        <v>69.010000000000005</v>
      </c>
      <c r="E4683" s="249"/>
    </row>
    <row r="4684" spans="1:5" s="250" customFormat="1" ht="13.5">
      <c r="A4684" s="142">
        <v>91978</v>
      </c>
      <c r="B4684" s="142" t="s">
        <v>24951</v>
      </c>
      <c r="C4684" s="142" t="s">
        <v>2</v>
      </c>
      <c r="D4684" s="301">
        <v>53.87</v>
      </c>
      <c r="E4684" s="249"/>
    </row>
    <row r="4685" spans="1:5" s="250" customFormat="1" ht="13.5">
      <c r="A4685" s="142">
        <v>92029</v>
      </c>
      <c r="B4685" s="142" t="s">
        <v>25002</v>
      </c>
      <c r="C4685" s="142" t="s">
        <v>2</v>
      </c>
      <c r="D4685" s="301">
        <v>79.150000000000006</v>
      </c>
      <c r="E4685" s="249"/>
    </row>
    <row r="4686" spans="1:5" s="250" customFormat="1" ht="13.5">
      <c r="A4686" s="142">
        <v>92028</v>
      </c>
      <c r="B4686" s="142" t="s">
        <v>25001</v>
      </c>
      <c r="C4686" s="142" t="s">
        <v>2</v>
      </c>
      <c r="D4686" s="301">
        <v>64.010000000000005</v>
      </c>
      <c r="E4686" s="249"/>
    </row>
    <row r="4687" spans="1:5" s="250" customFormat="1" ht="13.5">
      <c r="A4687" s="142">
        <v>92031</v>
      </c>
      <c r="B4687" s="142" t="s">
        <v>25004</v>
      </c>
      <c r="C4687" s="142" t="s">
        <v>2</v>
      </c>
      <c r="D4687" s="301">
        <v>108.02</v>
      </c>
      <c r="E4687" s="249"/>
    </row>
    <row r="4688" spans="1:5" s="250" customFormat="1" ht="13.5">
      <c r="A4688" s="142">
        <v>92030</v>
      </c>
      <c r="B4688" s="142" t="s">
        <v>25003</v>
      </c>
      <c r="C4688" s="142" t="s">
        <v>2</v>
      </c>
      <c r="D4688" s="301">
        <v>92.88</v>
      </c>
      <c r="E4688" s="249"/>
    </row>
    <row r="4689" spans="1:5" s="250" customFormat="1" ht="13.5">
      <c r="A4689" s="142">
        <v>91955</v>
      </c>
      <c r="B4689" s="142" t="s">
        <v>24928</v>
      </c>
      <c r="C4689" s="142" t="s">
        <v>2</v>
      </c>
      <c r="D4689" s="301">
        <v>50.19</v>
      </c>
      <c r="E4689" s="249"/>
    </row>
    <row r="4690" spans="1:5" s="250" customFormat="1" ht="13.5">
      <c r="A4690" s="142">
        <v>91954</v>
      </c>
      <c r="B4690" s="142" t="s">
        <v>24927</v>
      </c>
      <c r="C4690" s="142" t="s">
        <v>2</v>
      </c>
      <c r="D4690" s="301">
        <v>35.049999999999997</v>
      </c>
      <c r="E4690" s="249"/>
    </row>
    <row r="4691" spans="1:5" s="250" customFormat="1" ht="13.5">
      <c r="A4691" s="142">
        <v>92033</v>
      </c>
      <c r="B4691" s="142" t="s">
        <v>25006</v>
      </c>
      <c r="C4691" s="142" t="s">
        <v>2</v>
      </c>
      <c r="D4691" s="301">
        <v>109.42</v>
      </c>
      <c r="E4691" s="249"/>
    </row>
    <row r="4692" spans="1:5" s="250" customFormat="1" ht="13.5">
      <c r="A4692" s="142">
        <v>92032</v>
      </c>
      <c r="B4692" s="142" t="s">
        <v>25005</v>
      </c>
      <c r="C4692" s="142" t="s">
        <v>2</v>
      </c>
      <c r="D4692" s="301">
        <v>94.28</v>
      </c>
      <c r="E4692" s="249"/>
    </row>
    <row r="4693" spans="1:5" s="250" customFormat="1" ht="13.5">
      <c r="A4693" s="142">
        <v>91961</v>
      </c>
      <c r="B4693" s="142" t="s">
        <v>24934</v>
      </c>
      <c r="C4693" s="142" t="s">
        <v>2</v>
      </c>
      <c r="D4693" s="301">
        <v>80.55</v>
      </c>
      <c r="E4693" s="249"/>
    </row>
    <row r="4694" spans="1:5" s="250" customFormat="1" ht="13.5">
      <c r="A4694" s="142">
        <v>91960</v>
      </c>
      <c r="B4694" s="142" t="s">
        <v>24933</v>
      </c>
      <c r="C4694" s="142" t="s">
        <v>2</v>
      </c>
      <c r="D4694" s="301">
        <v>65.41</v>
      </c>
      <c r="E4694" s="249"/>
    </row>
    <row r="4695" spans="1:5" s="250" customFormat="1" ht="13.5">
      <c r="A4695" s="142">
        <v>91969</v>
      </c>
      <c r="B4695" s="142" t="s">
        <v>24942</v>
      </c>
      <c r="C4695" s="142" t="s">
        <v>2</v>
      </c>
      <c r="D4695" s="301">
        <v>110.82</v>
      </c>
      <c r="E4695" s="249"/>
    </row>
    <row r="4696" spans="1:5" s="250" customFormat="1" ht="13.5">
      <c r="A4696" s="142">
        <v>91968</v>
      </c>
      <c r="B4696" s="142" t="s">
        <v>24941</v>
      </c>
      <c r="C4696" s="142" t="s">
        <v>2</v>
      </c>
      <c r="D4696" s="301">
        <v>95.68</v>
      </c>
      <c r="E4696" s="249"/>
    </row>
    <row r="4697" spans="1:5" s="250" customFormat="1" ht="13.5">
      <c r="A4697" s="142">
        <v>91985</v>
      </c>
      <c r="B4697" s="142" t="s">
        <v>24958</v>
      </c>
      <c r="C4697" s="142" t="s">
        <v>2</v>
      </c>
      <c r="D4697" s="301">
        <v>39.81</v>
      </c>
      <c r="E4697" s="249"/>
    </row>
    <row r="4698" spans="1:5" s="250" customFormat="1" ht="13.5">
      <c r="A4698" s="142">
        <v>91984</v>
      </c>
      <c r="B4698" s="142" t="s">
        <v>24957</v>
      </c>
      <c r="C4698" s="142" t="s">
        <v>2</v>
      </c>
      <c r="D4698" s="301">
        <v>24.67</v>
      </c>
      <c r="E4698" s="249"/>
    </row>
    <row r="4699" spans="1:5" s="250" customFormat="1" ht="13.5">
      <c r="A4699" s="142">
        <v>91989</v>
      </c>
      <c r="B4699" s="142" t="s">
        <v>24962</v>
      </c>
      <c r="C4699" s="142" t="s">
        <v>2</v>
      </c>
      <c r="D4699" s="301">
        <v>44.78</v>
      </c>
      <c r="E4699" s="249"/>
    </row>
    <row r="4700" spans="1:5" s="250" customFormat="1" ht="13.5">
      <c r="A4700" s="142">
        <v>91988</v>
      </c>
      <c r="B4700" s="142" t="s">
        <v>24961</v>
      </c>
      <c r="C4700" s="142" t="s">
        <v>2</v>
      </c>
      <c r="D4700" s="301">
        <v>29.64</v>
      </c>
      <c r="E4700" s="249"/>
    </row>
    <row r="4701" spans="1:5" s="250" customFormat="1" ht="13.5">
      <c r="A4701" s="142">
        <v>92023</v>
      </c>
      <c r="B4701" s="142" t="s">
        <v>24996</v>
      </c>
      <c r="C4701" s="142" t="s">
        <v>2</v>
      </c>
      <c r="D4701" s="301">
        <v>70.069999999999993</v>
      </c>
      <c r="E4701" s="249"/>
    </row>
    <row r="4702" spans="1:5" s="250" customFormat="1" ht="13.5">
      <c r="A4702" s="142">
        <v>92022</v>
      </c>
      <c r="B4702" s="142" t="s">
        <v>24995</v>
      </c>
      <c r="C4702" s="142" t="s">
        <v>2</v>
      </c>
      <c r="D4702" s="301">
        <v>54.93</v>
      </c>
      <c r="E4702" s="249"/>
    </row>
    <row r="4703" spans="1:5" s="250" customFormat="1" ht="13.5">
      <c r="A4703" s="142">
        <v>92025</v>
      </c>
      <c r="B4703" s="142" t="s">
        <v>24998</v>
      </c>
      <c r="C4703" s="142" t="s">
        <v>2</v>
      </c>
      <c r="D4703" s="301">
        <v>99.02</v>
      </c>
      <c r="E4703" s="249"/>
    </row>
    <row r="4704" spans="1:5" s="250" customFormat="1" ht="13.5">
      <c r="A4704" s="142">
        <v>92024</v>
      </c>
      <c r="B4704" s="142" t="s">
        <v>24997</v>
      </c>
      <c r="C4704" s="142" t="s">
        <v>2</v>
      </c>
      <c r="D4704" s="301">
        <v>83.88</v>
      </c>
      <c r="E4704" s="249"/>
    </row>
    <row r="4705" spans="1:5" s="250" customFormat="1" ht="13.5">
      <c r="A4705" s="142">
        <v>91957</v>
      </c>
      <c r="B4705" s="142" t="s">
        <v>24930</v>
      </c>
      <c r="C4705" s="142" t="s">
        <v>2</v>
      </c>
      <c r="D4705" s="301">
        <v>71.47</v>
      </c>
      <c r="E4705" s="249"/>
    </row>
    <row r="4706" spans="1:5" s="250" customFormat="1" ht="13.5">
      <c r="A4706" s="142">
        <v>91956</v>
      </c>
      <c r="B4706" s="142" t="s">
        <v>24929</v>
      </c>
      <c r="C4706" s="142" t="s">
        <v>2</v>
      </c>
      <c r="D4706" s="301">
        <v>56.33</v>
      </c>
      <c r="E4706" s="249"/>
    </row>
    <row r="4707" spans="1:5" s="250" customFormat="1" ht="13.5">
      <c r="A4707" s="142">
        <v>91963</v>
      </c>
      <c r="B4707" s="142" t="s">
        <v>24936</v>
      </c>
      <c r="C4707" s="142" t="s">
        <v>2</v>
      </c>
      <c r="D4707" s="301">
        <v>101.82</v>
      </c>
      <c r="E4707" s="249"/>
    </row>
    <row r="4708" spans="1:5" s="250" customFormat="1" ht="13.5">
      <c r="A4708" s="142">
        <v>91962</v>
      </c>
      <c r="B4708" s="142" t="s">
        <v>24935</v>
      </c>
      <c r="C4708" s="142" t="s">
        <v>2</v>
      </c>
      <c r="D4708" s="301">
        <v>86.68</v>
      </c>
      <c r="E4708" s="249"/>
    </row>
    <row r="4709" spans="1:5" s="250" customFormat="1" ht="13.5">
      <c r="A4709" s="142">
        <v>91953</v>
      </c>
      <c r="B4709" s="142" t="s">
        <v>24926</v>
      </c>
      <c r="C4709" s="142" t="s">
        <v>2</v>
      </c>
      <c r="D4709" s="301">
        <v>41.18</v>
      </c>
      <c r="E4709" s="249"/>
    </row>
    <row r="4710" spans="1:5" s="250" customFormat="1" ht="13.5">
      <c r="A4710" s="142">
        <v>91952</v>
      </c>
      <c r="B4710" s="142" t="s">
        <v>24925</v>
      </c>
      <c r="C4710" s="142" t="s">
        <v>2</v>
      </c>
      <c r="D4710" s="301">
        <v>26.04</v>
      </c>
      <c r="E4710" s="249"/>
    </row>
    <row r="4711" spans="1:5" s="250" customFormat="1" ht="13.5">
      <c r="A4711" s="142">
        <v>92035</v>
      </c>
      <c r="B4711" s="142" t="s">
        <v>25008</v>
      </c>
      <c r="C4711" s="142" t="s">
        <v>2</v>
      </c>
      <c r="D4711" s="301">
        <v>100.42</v>
      </c>
      <c r="E4711" s="249"/>
    </row>
    <row r="4712" spans="1:5" s="250" customFormat="1" ht="13.5">
      <c r="A4712" s="142">
        <v>92034</v>
      </c>
      <c r="B4712" s="142" t="s">
        <v>25007</v>
      </c>
      <c r="C4712" s="142" t="s">
        <v>2</v>
      </c>
      <c r="D4712" s="301">
        <v>85.28</v>
      </c>
      <c r="E4712" s="249"/>
    </row>
    <row r="4713" spans="1:5" s="250" customFormat="1" ht="13.5">
      <c r="A4713" s="142">
        <v>92027</v>
      </c>
      <c r="B4713" s="142" t="s">
        <v>25000</v>
      </c>
      <c r="C4713" s="142" t="s">
        <v>2</v>
      </c>
      <c r="D4713" s="301">
        <v>91.41</v>
      </c>
      <c r="E4713" s="249"/>
    </row>
    <row r="4714" spans="1:5" s="250" customFormat="1" ht="13.5">
      <c r="A4714" s="142">
        <v>92026</v>
      </c>
      <c r="B4714" s="142" t="s">
        <v>24999</v>
      </c>
      <c r="C4714" s="142" t="s">
        <v>2</v>
      </c>
      <c r="D4714" s="301">
        <v>76.27</v>
      </c>
      <c r="E4714" s="249"/>
    </row>
    <row r="4715" spans="1:5" s="250" customFormat="1" ht="13.5">
      <c r="A4715" s="142">
        <v>91965</v>
      </c>
      <c r="B4715" s="142" t="s">
        <v>24938</v>
      </c>
      <c r="C4715" s="142" t="s">
        <v>2</v>
      </c>
      <c r="D4715" s="301">
        <v>92.81</v>
      </c>
      <c r="E4715" s="249"/>
    </row>
    <row r="4716" spans="1:5" s="250" customFormat="1" ht="13.5">
      <c r="A4716" s="142">
        <v>91964</v>
      </c>
      <c r="B4716" s="142" t="s">
        <v>24937</v>
      </c>
      <c r="C4716" s="142" t="s">
        <v>2</v>
      </c>
      <c r="D4716" s="301">
        <v>77.67</v>
      </c>
      <c r="E4716" s="249"/>
    </row>
    <row r="4717" spans="1:5" s="250" customFormat="1" ht="13.5">
      <c r="A4717" s="142">
        <v>91973</v>
      </c>
      <c r="B4717" s="142" t="s">
        <v>24946</v>
      </c>
      <c r="C4717" s="142" t="s">
        <v>2</v>
      </c>
      <c r="D4717" s="301">
        <v>130.32</v>
      </c>
      <c r="E4717" s="249"/>
    </row>
    <row r="4718" spans="1:5" s="250" customFormat="1" ht="13.5">
      <c r="A4718" s="142">
        <v>91972</v>
      </c>
      <c r="B4718" s="142" t="s">
        <v>24945</v>
      </c>
      <c r="C4718" s="142" t="s">
        <v>2</v>
      </c>
      <c r="D4718" s="301">
        <v>108.63</v>
      </c>
      <c r="E4718" s="249"/>
    </row>
    <row r="4719" spans="1:5" s="250" customFormat="1" ht="13.5">
      <c r="A4719" s="142">
        <v>91959</v>
      </c>
      <c r="B4719" s="142" t="s">
        <v>24932</v>
      </c>
      <c r="C4719" s="142" t="s">
        <v>2</v>
      </c>
      <c r="D4719" s="301">
        <v>62.53</v>
      </c>
      <c r="E4719" s="249"/>
    </row>
    <row r="4720" spans="1:5" s="250" customFormat="1" ht="13.5">
      <c r="A4720" s="142">
        <v>91958</v>
      </c>
      <c r="B4720" s="142" t="s">
        <v>24931</v>
      </c>
      <c r="C4720" s="142" t="s">
        <v>2</v>
      </c>
      <c r="D4720" s="301">
        <v>47.39</v>
      </c>
      <c r="E4720" s="249"/>
    </row>
    <row r="4721" spans="1:5" s="250" customFormat="1" ht="13.5">
      <c r="A4721" s="142">
        <v>91971</v>
      </c>
      <c r="B4721" s="142" t="s">
        <v>24944</v>
      </c>
      <c r="C4721" s="142" t="s">
        <v>2</v>
      </c>
      <c r="D4721" s="301">
        <v>121.24</v>
      </c>
      <c r="E4721" s="249"/>
    </row>
    <row r="4722" spans="1:5" s="250" customFormat="1" ht="13.5">
      <c r="A4722" s="142">
        <v>91970</v>
      </c>
      <c r="B4722" s="142" t="s">
        <v>24943</v>
      </c>
      <c r="C4722" s="142" t="s">
        <v>2</v>
      </c>
      <c r="D4722" s="301">
        <v>99.55</v>
      </c>
      <c r="E4722" s="249"/>
    </row>
    <row r="4723" spans="1:5" s="250" customFormat="1" ht="13.5">
      <c r="A4723" s="142">
        <v>91967</v>
      </c>
      <c r="B4723" s="142" t="s">
        <v>24940</v>
      </c>
      <c r="C4723" s="142" t="s">
        <v>2</v>
      </c>
      <c r="D4723" s="301">
        <v>83.88</v>
      </c>
      <c r="E4723" s="249"/>
    </row>
    <row r="4724" spans="1:5" s="250" customFormat="1" ht="13.5">
      <c r="A4724" s="142">
        <v>91966</v>
      </c>
      <c r="B4724" s="142" t="s">
        <v>24939</v>
      </c>
      <c r="C4724" s="142" t="s">
        <v>2</v>
      </c>
      <c r="D4724" s="301">
        <v>68.739999999999995</v>
      </c>
      <c r="E4724" s="249"/>
    </row>
    <row r="4725" spans="1:5" s="250" customFormat="1" ht="13.5">
      <c r="A4725" s="142">
        <v>91975</v>
      </c>
      <c r="B4725" s="142" t="s">
        <v>24948</v>
      </c>
      <c r="C4725" s="142" t="s">
        <v>2</v>
      </c>
      <c r="D4725" s="301">
        <v>112.23</v>
      </c>
      <c r="E4725" s="249"/>
    </row>
    <row r="4726" spans="1:5" s="250" customFormat="1" ht="13.5">
      <c r="A4726" s="142">
        <v>91974</v>
      </c>
      <c r="B4726" s="142" t="s">
        <v>24947</v>
      </c>
      <c r="C4726" s="142" t="s">
        <v>2</v>
      </c>
      <c r="D4726" s="301">
        <v>90.54</v>
      </c>
      <c r="E4726" s="249"/>
    </row>
    <row r="4727" spans="1:5" s="250" customFormat="1" ht="13.5">
      <c r="A4727" s="142">
        <v>91977</v>
      </c>
      <c r="B4727" s="142" t="s">
        <v>24950</v>
      </c>
      <c r="C4727" s="142" t="s">
        <v>2</v>
      </c>
      <c r="D4727" s="301">
        <v>155</v>
      </c>
      <c r="E4727" s="249"/>
    </row>
    <row r="4728" spans="1:5" s="250" customFormat="1" ht="13.5">
      <c r="A4728" s="142">
        <v>91976</v>
      </c>
      <c r="B4728" s="142" t="s">
        <v>24949</v>
      </c>
      <c r="C4728" s="142" t="s">
        <v>2</v>
      </c>
      <c r="D4728" s="301">
        <v>133.31</v>
      </c>
      <c r="E4728" s="249"/>
    </row>
    <row r="4729" spans="1:5" s="250" customFormat="1" ht="13.5">
      <c r="A4729" s="142">
        <v>91874</v>
      </c>
      <c r="B4729" s="142" t="s">
        <v>24852</v>
      </c>
      <c r="C4729" s="142" t="s">
        <v>2</v>
      </c>
      <c r="D4729" s="301">
        <v>10.06</v>
      </c>
      <c r="E4729" s="249"/>
    </row>
    <row r="4730" spans="1:5" s="250" customFormat="1" ht="13.5">
      <c r="A4730" s="142">
        <v>91878</v>
      </c>
      <c r="B4730" s="142" t="s">
        <v>24856</v>
      </c>
      <c r="C4730" s="142" t="s">
        <v>2</v>
      </c>
      <c r="D4730" s="301">
        <v>7.86</v>
      </c>
      <c r="E4730" s="249"/>
    </row>
    <row r="4731" spans="1:5" s="250" customFormat="1" ht="13.5">
      <c r="A4731" s="142">
        <v>91882</v>
      </c>
      <c r="B4731" s="142" t="s">
        <v>24860</v>
      </c>
      <c r="C4731" s="142" t="s">
        <v>2</v>
      </c>
      <c r="D4731" s="301">
        <v>14.62</v>
      </c>
      <c r="E4731" s="249"/>
    </row>
    <row r="4732" spans="1:5" s="250" customFormat="1" ht="13.5">
      <c r="A4732" s="142">
        <v>91875</v>
      </c>
      <c r="B4732" s="142" t="s">
        <v>24853</v>
      </c>
      <c r="C4732" s="142" t="s">
        <v>2</v>
      </c>
      <c r="D4732" s="301">
        <v>11.7</v>
      </c>
      <c r="E4732" s="249"/>
    </row>
    <row r="4733" spans="1:5" s="250" customFormat="1" ht="13.5">
      <c r="A4733" s="142">
        <v>91879</v>
      </c>
      <c r="B4733" s="142" t="s">
        <v>24857</v>
      </c>
      <c r="C4733" s="142" t="s">
        <v>2</v>
      </c>
      <c r="D4733" s="301">
        <v>9.51</v>
      </c>
      <c r="E4733" s="249"/>
    </row>
    <row r="4734" spans="1:5" s="250" customFormat="1" ht="13.5">
      <c r="A4734" s="142">
        <v>91884</v>
      </c>
      <c r="B4734" s="142" t="s">
        <v>24861</v>
      </c>
      <c r="C4734" s="142" t="s">
        <v>2</v>
      </c>
      <c r="D4734" s="301">
        <v>16.25</v>
      </c>
      <c r="E4734" s="249"/>
    </row>
    <row r="4735" spans="1:5" s="250" customFormat="1" ht="13.5">
      <c r="A4735" s="142">
        <v>91876</v>
      </c>
      <c r="B4735" s="142" t="s">
        <v>24854</v>
      </c>
      <c r="C4735" s="142" t="s">
        <v>2</v>
      </c>
      <c r="D4735" s="301">
        <v>13.97</v>
      </c>
      <c r="E4735" s="249"/>
    </row>
    <row r="4736" spans="1:5" s="250" customFormat="1" ht="13.5">
      <c r="A4736" s="142">
        <v>91880</v>
      </c>
      <c r="B4736" s="142" t="s">
        <v>24858</v>
      </c>
      <c r="C4736" s="142" t="s">
        <v>2</v>
      </c>
      <c r="D4736" s="301">
        <v>11.77</v>
      </c>
      <c r="E4736" s="249"/>
    </row>
    <row r="4737" spans="1:5" s="250" customFormat="1" ht="13.5">
      <c r="A4737" s="142">
        <v>91885</v>
      </c>
      <c r="B4737" s="142" t="s">
        <v>24862</v>
      </c>
      <c r="C4737" s="142" t="s">
        <v>2</v>
      </c>
      <c r="D4737" s="301">
        <v>18.440000000000001</v>
      </c>
      <c r="E4737" s="249"/>
    </row>
    <row r="4738" spans="1:5" s="250" customFormat="1" ht="13.5">
      <c r="A4738" s="142">
        <v>91877</v>
      </c>
      <c r="B4738" s="142" t="s">
        <v>24855</v>
      </c>
      <c r="C4738" s="142" t="s">
        <v>2</v>
      </c>
      <c r="D4738" s="301">
        <v>16.97</v>
      </c>
      <c r="E4738" s="249"/>
    </row>
    <row r="4739" spans="1:5" s="250" customFormat="1" ht="13.5">
      <c r="A4739" s="142">
        <v>91881</v>
      </c>
      <c r="B4739" s="142" t="s">
        <v>24859</v>
      </c>
      <c r="C4739" s="142" t="s">
        <v>2</v>
      </c>
      <c r="D4739" s="301">
        <v>14.76</v>
      </c>
      <c r="E4739" s="249"/>
    </row>
    <row r="4740" spans="1:5" s="250" customFormat="1" ht="13.5">
      <c r="A4740" s="142">
        <v>91886</v>
      </c>
      <c r="B4740" s="142" t="s">
        <v>24863</v>
      </c>
      <c r="C4740" s="142" t="s">
        <v>2</v>
      </c>
      <c r="D4740" s="301">
        <v>21.36</v>
      </c>
      <c r="E4740" s="249"/>
    </row>
    <row r="4741" spans="1:5" s="250" customFormat="1" ht="13.5">
      <c r="A4741" s="142">
        <v>91945</v>
      </c>
      <c r="B4741" s="142" t="s">
        <v>24919</v>
      </c>
      <c r="C4741" s="142" t="s">
        <v>2</v>
      </c>
      <c r="D4741" s="301">
        <v>19.62</v>
      </c>
      <c r="E4741" s="249"/>
    </row>
    <row r="4742" spans="1:5" s="250" customFormat="1" ht="13.5">
      <c r="A4742" s="142">
        <v>91947</v>
      </c>
      <c r="B4742" s="142" t="s">
        <v>24921</v>
      </c>
      <c r="C4742" s="142" t="s">
        <v>2</v>
      </c>
      <c r="D4742" s="301">
        <v>12.34</v>
      </c>
      <c r="E4742" s="249"/>
    </row>
    <row r="4743" spans="1:5" s="250" customFormat="1" ht="13.5">
      <c r="A4743" s="142">
        <v>91946</v>
      </c>
      <c r="B4743" s="142" t="s">
        <v>24920</v>
      </c>
      <c r="C4743" s="142" t="s">
        <v>2</v>
      </c>
      <c r="D4743" s="301">
        <v>15.14</v>
      </c>
      <c r="E4743" s="249"/>
    </row>
    <row r="4744" spans="1:5" s="250" customFormat="1" ht="13.5">
      <c r="A4744" s="142">
        <v>91949</v>
      </c>
      <c r="B4744" s="142" t="s">
        <v>24922</v>
      </c>
      <c r="C4744" s="142" t="s">
        <v>2</v>
      </c>
      <c r="D4744" s="301">
        <v>27.15</v>
      </c>
      <c r="E4744" s="249"/>
    </row>
    <row r="4745" spans="1:5" s="250" customFormat="1" ht="13.5">
      <c r="A4745" s="142">
        <v>91951</v>
      </c>
      <c r="B4745" s="142" t="s">
        <v>24924</v>
      </c>
      <c r="C4745" s="142" t="s">
        <v>2</v>
      </c>
      <c r="D4745" s="301">
        <v>18.41</v>
      </c>
      <c r="E4745" s="249"/>
    </row>
    <row r="4746" spans="1:5" s="250" customFormat="1" ht="13.5">
      <c r="A4746" s="142">
        <v>91950</v>
      </c>
      <c r="B4746" s="142" t="s">
        <v>24923</v>
      </c>
      <c r="C4746" s="142" t="s">
        <v>2</v>
      </c>
      <c r="D4746" s="301">
        <v>21.69</v>
      </c>
      <c r="E4746" s="249"/>
    </row>
    <row r="4747" spans="1:5" s="250" customFormat="1" ht="13.5">
      <c r="A4747" s="142">
        <v>91992</v>
      </c>
      <c r="B4747" s="142" t="s">
        <v>24965</v>
      </c>
      <c r="C4747" s="142" t="s">
        <v>2</v>
      </c>
      <c r="D4747" s="301">
        <v>63.51</v>
      </c>
      <c r="E4747" s="249"/>
    </row>
    <row r="4748" spans="1:5" s="250" customFormat="1" ht="13.5">
      <c r="A4748" s="142">
        <v>91990</v>
      </c>
      <c r="B4748" s="142" t="s">
        <v>24963</v>
      </c>
      <c r="C4748" s="142" t="s">
        <v>2</v>
      </c>
      <c r="D4748" s="301">
        <v>48.37</v>
      </c>
      <c r="E4748" s="249"/>
    </row>
    <row r="4749" spans="1:5" s="250" customFormat="1" ht="13.5">
      <c r="A4749" s="142">
        <v>91993</v>
      </c>
      <c r="B4749" s="142" t="s">
        <v>24966</v>
      </c>
      <c r="C4749" s="142" t="s">
        <v>2</v>
      </c>
      <c r="D4749" s="301">
        <v>66.2</v>
      </c>
      <c r="E4749" s="249"/>
    </row>
    <row r="4750" spans="1:5" s="250" customFormat="1" ht="13.5">
      <c r="A4750" s="142">
        <v>91991</v>
      </c>
      <c r="B4750" s="142" t="s">
        <v>24964</v>
      </c>
      <c r="C4750" s="142" t="s">
        <v>2</v>
      </c>
      <c r="D4750" s="301">
        <v>51.06</v>
      </c>
      <c r="E4750" s="249"/>
    </row>
    <row r="4751" spans="1:5" s="250" customFormat="1" ht="13.5">
      <c r="A4751" s="142">
        <v>92000</v>
      </c>
      <c r="B4751" s="142" t="s">
        <v>24973</v>
      </c>
      <c r="C4751" s="142" t="s">
        <v>2</v>
      </c>
      <c r="D4751" s="301">
        <v>43.1</v>
      </c>
      <c r="E4751" s="249"/>
    </row>
    <row r="4752" spans="1:5" s="250" customFormat="1" ht="13.5">
      <c r="A4752" s="142">
        <v>91998</v>
      </c>
      <c r="B4752" s="142" t="s">
        <v>24971</v>
      </c>
      <c r="C4752" s="142" t="s">
        <v>2</v>
      </c>
      <c r="D4752" s="301">
        <v>27.96</v>
      </c>
      <c r="E4752" s="249"/>
    </row>
    <row r="4753" spans="1:5" s="250" customFormat="1" ht="13.5">
      <c r="A4753" s="142">
        <v>92001</v>
      </c>
      <c r="B4753" s="142" t="s">
        <v>24974</v>
      </c>
      <c r="C4753" s="142" t="s">
        <v>2</v>
      </c>
      <c r="D4753" s="301">
        <v>45.79</v>
      </c>
      <c r="E4753" s="249"/>
    </row>
    <row r="4754" spans="1:5" s="250" customFormat="1" ht="13.5">
      <c r="A4754" s="142">
        <v>91999</v>
      </c>
      <c r="B4754" s="142" t="s">
        <v>24972</v>
      </c>
      <c r="C4754" s="142" t="s">
        <v>2</v>
      </c>
      <c r="D4754" s="301">
        <v>30.65</v>
      </c>
      <c r="E4754" s="249"/>
    </row>
    <row r="4755" spans="1:5" s="250" customFormat="1" ht="13.5">
      <c r="A4755" s="142">
        <v>92008</v>
      </c>
      <c r="B4755" s="142" t="s">
        <v>24981</v>
      </c>
      <c r="C4755" s="142" t="s">
        <v>2</v>
      </c>
      <c r="D4755" s="301">
        <v>66.290000000000006</v>
      </c>
      <c r="E4755" s="249"/>
    </row>
    <row r="4756" spans="1:5" s="250" customFormat="1" ht="13.5">
      <c r="A4756" s="142">
        <v>92006</v>
      </c>
      <c r="B4756" s="142" t="s">
        <v>24979</v>
      </c>
      <c r="C4756" s="142" t="s">
        <v>2</v>
      </c>
      <c r="D4756" s="301">
        <v>51.15</v>
      </c>
      <c r="E4756" s="249"/>
    </row>
    <row r="4757" spans="1:5" s="250" customFormat="1" ht="13.5">
      <c r="A4757" s="142">
        <v>92009</v>
      </c>
      <c r="B4757" s="142" t="s">
        <v>24982</v>
      </c>
      <c r="C4757" s="142" t="s">
        <v>2</v>
      </c>
      <c r="D4757" s="301">
        <v>71.67</v>
      </c>
      <c r="E4757" s="249"/>
    </row>
    <row r="4758" spans="1:5" s="250" customFormat="1" ht="13.5">
      <c r="A4758" s="142">
        <v>92007</v>
      </c>
      <c r="B4758" s="142" t="s">
        <v>24980</v>
      </c>
      <c r="C4758" s="142" t="s">
        <v>2</v>
      </c>
      <c r="D4758" s="301">
        <v>56.53</v>
      </c>
      <c r="E4758" s="249"/>
    </row>
    <row r="4759" spans="1:5" s="250" customFormat="1" ht="13.5">
      <c r="A4759" s="142">
        <v>92016</v>
      </c>
      <c r="B4759" s="142" t="s">
        <v>24989</v>
      </c>
      <c r="C4759" s="142" t="s">
        <v>2</v>
      </c>
      <c r="D4759" s="301">
        <v>89.49</v>
      </c>
      <c r="E4759" s="249"/>
    </row>
    <row r="4760" spans="1:5" s="250" customFormat="1" ht="13.5">
      <c r="A4760" s="142">
        <v>92014</v>
      </c>
      <c r="B4760" s="142" t="s">
        <v>24987</v>
      </c>
      <c r="C4760" s="142" t="s">
        <v>2</v>
      </c>
      <c r="D4760" s="301">
        <v>74.349999999999994</v>
      </c>
      <c r="E4760" s="249"/>
    </row>
    <row r="4761" spans="1:5" s="250" customFormat="1" ht="13.5">
      <c r="A4761" s="142">
        <v>92017</v>
      </c>
      <c r="B4761" s="142" t="s">
        <v>24990</v>
      </c>
      <c r="C4761" s="142" t="s">
        <v>2</v>
      </c>
      <c r="D4761" s="301">
        <v>97.56</v>
      </c>
      <c r="E4761" s="249"/>
    </row>
    <row r="4762" spans="1:5" s="250" customFormat="1" ht="13.5">
      <c r="A4762" s="142">
        <v>92015</v>
      </c>
      <c r="B4762" s="142" t="s">
        <v>24988</v>
      </c>
      <c r="C4762" s="142" t="s">
        <v>2</v>
      </c>
      <c r="D4762" s="301">
        <v>82.42</v>
      </c>
      <c r="E4762" s="249"/>
    </row>
    <row r="4763" spans="1:5" s="250" customFormat="1" ht="13.5">
      <c r="A4763" s="142">
        <v>92019</v>
      </c>
      <c r="B4763" s="142" t="s">
        <v>24992</v>
      </c>
      <c r="C4763" s="142" t="s">
        <v>2</v>
      </c>
      <c r="D4763" s="301">
        <v>120.05</v>
      </c>
      <c r="E4763" s="249"/>
    </row>
    <row r="4764" spans="1:5" s="250" customFormat="1" ht="13.5">
      <c r="A4764" s="142">
        <v>92018</v>
      </c>
      <c r="B4764" s="142" t="s">
        <v>24991</v>
      </c>
      <c r="C4764" s="142" t="s">
        <v>2</v>
      </c>
      <c r="D4764" s="301">
        <v>98.36</v>
      </c>
      <c r="E4764" s="249"/>
    </row>
    <row r="4765" spans="1:5" s="250" customFormat="1" ht="13.5">
      <c r="A4765" s="142">
        <v>92021</v>
      </c>
      <c r="B4765" s="142" t="s">
        <v>24994</v>
      </c>
      <c r="C4765" s="142" t="s">
        <v>2</v>
      </c>
      <c r="D4765" s="301">
        <v>166.82</v>
      </c>
      <c r="E4765" s="249"/>
    </row>
    <row r="4766" spans="1:5" s="250" customFormat="1" ht="13.5">
      <c r="A4766" s="142">
        <v>92020</v>
      </c>
      <c r="B4766" s="142" t="s">
        <v>24993</v>
      </c>
      <c r="C4766" s="142" t="s">
        <v>2</v>
      </c>
      <c r="D4766" s="301">
        <v>145.13</v>
      </c>
      <c r="E4766" s="249"/>
    </row>
    <row r="4767" spans="1:5" s="250" customFormat="1" ht="13.5">
      <c r="A4767" s="142">
        <v>91996</v>
      </c>
      <c r="B4767" s="142" t="s">
        <v>24969</v>
      </c>
      <c r="C4767" s="142" t="s">
        <v>2</v>
      </c>
      <c r="D4767" s="301">
        <v>48.79</v>
      </c>
      <c r="E4767" s="249"/>
    </row>
    <row r="4768" spans="1:5" s="250" customFormat="1" ht="13.5">
      <c r="A4768" s="142">
        <v>91994</v>
      </c>
      <c r="B4768" s="142" t="s">
        <v>24967</v>
      </c>
      <c r="C4768" s="142" t="s">
        <v>2</v>
      </c>
      <c r="D4768" s="301">
        <v>33.65</v>
      </c>
      <c r="E4768" s="249"/>
    </row>
    <row r="4769" spans="1:5" s="250" customFormat="1" ht="13.5">
      <c r="A4769" s="142">
        <v>91997</v>
      </c>
      <c r="B4769" s="142" t="s">
        <v>24970</v>
      </c>
      <c r="C4769" s="142" t="s">
        <v>2</v>
      </c>
      <c r="D4769" s="301">
        <v>51.48</v>
      </c>
      <c r="E4769" s="249"/>
    </row>
    <row r="4770" spans="1:5" s="250" customFormat="1" ht="13.5">
      <c r="A4770" s="142">
        <v>91995</v>
      </c>
      <c r="B4770" s="142" t="s">
        <v>24968</v>
      </c>
      <c r="C4770" s="142" t="s">
        <v>2</v>
      </c>
      <c r="D4770" s="301">
        <v>36.340000000000003</v>
      </c>
      <c r="E4770" s="249"/>
    </row>
    <row r="4771" spans="1:5" s="250" customFormat="1" ht="13.5">
      <c r="A4771" s="142">
        <v>92004</v>
      </c>
      <c r="B4771" s="142" t="s">
        <v>24977</v>
      </c>
      <c r="C4771" s="142" t="s">
        <v>2</v>
      </c>
      <c r="D4771" s="301">
        <v>77.75</v>
      </c>
      <c r="E4771" s="249"/>
    </row>
    <row r="4772" spans="1:5" s="250" customFormat="1" ht="13.5">
      <c r="A4772" s="142">
        <v>92002</v>
      </c>
      <c r="B4772" s="142" t="s">
        <v>24975</v>
      </c>
      <c r="C4772" s="142" t="s">
        <v>2</v>
      </c>
      <c r="D4772" s="301">
        <v>62.61</v>
      </c>
      <c r="E4772" s="249"/>
    </row>
    <row r="4773" spans="1:5" s="250" customFormat="1" ht="13.5">
      <c r="A4773" s="142">
        <v>92005</v>
      </c>
      <c r="B4773" s="142" t="s">
        <v>24978</v>
      </c>
      <c r="C4773" s="142" t="s">
        <v>2</v>
      </c>
      <c r="D4773" s="301">
        <v>83.13</v>
      </c>
      <c r="E4773" s="249"/>
    </row>
    <row r="4774" spans="1:5" s="250" customFormat="1" ht="13.5">
      <c r="A4774" s="142">
        <v>92003</v>
      </c>
      <c r="B4774" s="142" t="s">
        <v>24976</v>
      </c>
      <c r="C4774" s="142" t="s">
        <v>2</v>
      </c>
      <c r="D4774" s="301">
        <v>67.989999999999995</v>
      </c>
      <c r="E4774" s="249"/>
    </row>
    <row r="4775" spans="1:5" s="250" customFormat="1" ht="13.5">
      <c r="A4775" s="142">
        <v>92012</v>
      </c>
      <c r="B4775" s="142" t="s">
        <v>24985</v>
      </c>
      <c r="C4775" s="142" t="s">
        <v>2</v>
      </c>
      <c r="D4775" s="301">
        <v>106.62</v>
      </c>
      <c r="E4775" s="249"/>
    </row>
    <row r="4776" spans="1:5" s="250" customFormat="1" ht="13.5">
      <c r="A4776" s="142">
        <v>92010</v>
      </c>
      <c r="B4776" s="142" t="s">
        <v>24983</v>
      </c>
      <c r="C4776" s="142" t="s">
        <v>2</v>
      </c>
      <c r="D4776" s="301">
        <v>91.48</v>
      </c>
      <c r="E4776" s="249"/>
    </row>
    <row r="4777" spans="1:5" s="250" customFormat="1" ht="13.5">
      <c r="A4777" s="142">
        <v>92013</v>
      </c>
      <c r="B4777" s="142" t="s">
        <v>24986</v>
      </c>
      <c r="C4777" s="142" t="s">
        <v>2</v>
      </c>
      <c r="D4777" s="301">
        <v>114.69</v>
      </c>
      <c r="E4777" s="249"/>
    </row>
    <row r="4778" spans="1:5" s="250" customFormat="1" ht="13.5">
      <c r="A4778" s="142">
        <v>92011</v>
      </c>
      <c r="B4778" s="142" t="s">
        <v>24984</v>
      </c>
      <c r="C4778" s="142" t="s">
        <v>2</v>
      </c>
      <c r="D4778" s="301">
        <v>99.55</v>
      </c>
      <c r="E4778" s="249"/>
    </row>
    <row r="4779" spans="1:5" s="250" customFormat="1" ht="13.5">
      <c r="A4779" s="142">
        <v>95777</v>
      </c>
      <c r="B4779" s="142" t="s">
        <v>28521</v>
      </c>
      <c r="C4779" s="142" t="s">
        <v>2</v>
      </c>
      <c r="D4779" s="301">
        <v>30.93</v>
      </c>
      <c r="E4779" s="249"/>
    </row>
    <row r="4780" spans="1:5" s="250" customFormat="1" ht="13.5">
      <c r="A4780" s="142">
        <v>95780</v>
      </c>
      <c r="B4780" s="142" t="s">
        <v>28522</v>
      </c>
      <c r="C4780" s="142" t="s">
        <v>2</v>
      </c>
      <c r="D4780" s="301">
        <v>35.35</v>
      </c>
      <c r="E4780" s="249"/>
    </row>
    <row r="4781" spans="1:5" s="250" customFormat="1" ht="13.5">
      <c r="A4781" s="142">
        <v>95783</v>
      </c>
      <c r="B4781" s="142" t="s">
        <v>28523</v>
      </c>
      <c r="C4781" s="142" t="s">
        <v>2</v>
      </c>
      <c r="D4781" s="301">
        <v>0</v>
      </c>
      <c r="E4781" s="249"/>
    </row>
    <row r="4782" spans="1:5" s="250" customFormat="1" ht="13.5">
      <c r="A4782" s="142">
        <v>95778</v>
      </c>
      <c r="B4782" s="142" t="s">
        <v>28524</v>
      </c>
      <c r="C4782" s="142" t="s">
        <v>2</v>
      </c>
      <c r="D4782" s="301">
        <v>36.200000000000003</v>
      </c>
      <c r="E4782" s="249"/>
    </row>
    <row r="4783" spans="1:5" s="250" customFormat="1" ht="13.5">
      <c r="A4783" s="142">
        <v>95781</v>
      </c>
      <c r="B4783" s="142" t="s">
        <v>28525</v>
      </c>
      <c r="C4783" s="142" t="s">
        <v>2</v>
      </c>
      <c r="D4783" s="301">
        <v>40.619999999999997</v>
      </c>
      <c r="E4783" s="249"/>
    </row>
    <row r="4784" spans="1:5" s="250" customFormat="1" ht="13.5">
      <c r="A4784" s="142">
        <v>95784</v>
      </c>
      <c r="B4784" s="142" t="s">
        <v>28526</v>
      </c>
      <c r="C4784" s="142" t="s">
        <v>2</v>
      </c>
      <c r="D4784" s="301">
        <v>0</v>
      </c>
      <c r="E4784" s="249"/>
    </row>
    <row r="4785" spans="1:5" s="250" customFormat="1" ht="13.5">
      <c r="A4785" s="142">
        <v>95782</v>
      </c>
      <c r="B4785" s="142" t="s">
        <v>28527</v>
      </c>
      <c r="C4785" s="142" t="s">
        <v>2</v>
      </c>
      <c r="D4785" s="301">
        <v>37.770000000000003</v>
      </c>
      <c r="E4785" s="249"/>
    </row>
    <row r="4786" spans="1:5" s="250" customFormat="1" ht="13.5">
      <c r="A4786" s="142">
        <v>95779</v>
      </c>
      <c r="B4786" s="142" t="s">
        <v>28528</v>
      </c>
      <c r="C4786" s="142" t="s">
        <v>2</v>
      </c>
      <c r="D4786" s="301">
        <v>28.82</v>
      </c>
      <c r="E4786" s="249"/>
    </row>
    <row r="4787" spans="1:5" s="250" customFormat="1" ht="13.5">
      <c r="A4787" s="142">
        <v>95785</v>
      </c>
      <c r="B4787" s="142" t="s">
        <v>28529</v>
      </c>
      <c r="C4787" s="142" t="s">
        <v>2</v>
      </c>
      <c r="D4787" s="301">
        <v>42.95</v>
      </c>
      <c r="E4787" s="249"/>
    </row>
    <row r="4788" spans="1:5" s="250" customFormat="1" ht="13.5">
      <c r="A4788" s="142">
        <v>95792</v>
      </c>
      <c r="B4788" s="142" t="s">
        <v>28530</v>
      </c>
      <c r="C4788" s="142" t="s">
        <v>2</v>
      </c>
      <c r="D4788" s="301">
        <v>0</v>
      </c>
      <c r="E4788" s="249"/>
    </row>
    <row r="4789" spans="1:5" s="250" customFormat="1" ht="13.5">
      <c r="A4789" s="142">
        <v>95793</v>
      </c>
      <c r="B4789" s="142" t="s">
        <v>28531</v>
      </c>
      <c r="C4789" s="142" t="s">
        <v>2</v>
      </c>
      <c r="D4789" s="301">
        <v>0</v>
      </c>
      <c r="E4789" s="249"/>
    </row>
    <row r="4790" spans="1:5" s="250" customFormat="1" ht="13.5">
      <c r="A4790" s="142">
        <v>95794</v>
      </c>
      <c r="B4790" s="142" t="s">
        <v>28532</v>
      </c>
      <c r="C4790" s="142" t="s">
        <v>2</v>
      </c>
      <c r="D4790" s="301">
        <v>0</v>
      </c>
      <c r="E4790" s="249"/>
    </row>
    <row r="4791" spans="1:5" s="250" customFormat="1" ht="13.5">
      <c r="A4791" s="142">
        <v>95786</v>
      </c>
      <c r="B4791" s="142" t="s">
        <v>28533</v>
      </c>
      <c r="C4791" s="142" t="s">
        <v>2</v>
      </c>
      <c r="D4791" s="301">
        <v>0</v>
      </c>
      <c r="E4791" s="249"/>
    </row>
    <row r="4792" spans="1:5" s="250" customFormat="1" ht="13.5">
      <c r="A4792" s="142">
        <v>95788</v>
      </c>
      <c r="B4792" s="142" t="s">
        <v>28534</v>
      </c>
      <c r="C4792" s="142" t="s">
        <v>2</v>
      </c>
      <c r="D4792" s="301">
        <v>0</v>
      </c>
      <c r="E4792" s="249"/>
    </row>
    <row r="4793" spans="1:5" s="250" customFormat="1" ht="13.5">
      <c r="A4793" s="142">
        <v>95790</v>
      </c>
      <c r="B4793" s="142" t="s">
        <v>28535</v>
      </c>
      <c r="C4793" s="142" t="s">
        <v>2</v>
      </c>
      <c r="D4793" s="301">
        <v>0</v>
      </c>
      <c r="E4793" s="249"/>
    </row>
    <row r="4794" spans="1:5" s="250" customFormat="1" ht="13.5">
      <c r="A4794" s="142">
        <v>95787</v>
      </c>
      <c r="B4794" s="142" t="s">
        <v>28536</v>
      </c>
      <c r="C4794" s="142" t="s">
        <v>2</v>
      </c>
      <c r="D4794" s="301">
        <v>38</v>
      </c>
      <c r="E4794" s="249"/>
    </row>
    <row r="4795" spans="1:5" s="250" customFormat="1" ht="13.5">
      <c r="A4795" s="142">
        <v>95789</v>
      </c>
      <c r="B4795" s="142" t="s">
        <v>28537</v>
      </c>
      <c r="C4795" s="142" t="s">
        <v>2</v>
      </c>
      <c r="D4795" s="301">
        <v>46.25</v>
      </c>
      <c r="E4795" s="249"/>
    </row>
    <row r="4796" spans="1:5" s="250" customFormat="1" ht="13.5">
      <c r="A4796" s="142">
        <v>95791</v>
      </c>
      <c r="B4796" s="142" t="s">
        <v>28538</v>
      </c>
      <c r="C4796" s="142" t="s">
        <v>2</v>
      </c>
      <c r="D4796" s="301">
        <v>58.61</v>
      </c>
      <c r="E4796" s="249"/>
    </row>
    <row r="4797" spans="1:5" s="250" customFormat="1" ht="13.5">
      <c r="A4797" s="142">
        <v>95795</v>
      </c>
      <c r="B4797" s="142" t="s">
        <v>28539</v>
      </c>
      <c r="C4797" s="142" t="s">
        <v>2</v>
      </c>
      <c r="D4797" s="301">
        <v>44.41</v>
      </c>
      <c r="E4797" s="249"/>
    </row>
    <row r="4798" spans="1:5" s="250" customFormat="1" ht="13.5">
      <c r="A4798" s="142">
        <v>95796</v>
      </c>
      <c r="B4798" s="142" t="s">
        <v>28540</v>
      </c>
      <c r="C4798" s="142" t="s">
        <v>2</v>
      </c>
      <c r="D4798" s="301">
        <v>54.63</v>
      </c>
      <c r="E4798" s="249"/>
    </row>
    <row r="4799" spans="1:5" s="250" customFormat="1" ht="13.5">
      <c r="A4799" s="142">
        <v>95797</v>
      </c>
      <c r="B4799" s="142" t="s">
        <v>28541</v>
      </c>
      <c r="C4799" s="142" t="s">
        <v>2</v>
      </c>
      <c r="D4799" s="301">
        <v>67.84</v>
      </c>
      <c r="E4799" s="249"/>
    </row>
    <row r="4800" spans="1:5" s="250" customFormat="1" ht="13.5">
      <c r="A4800" s="142">
        <v>95798</v>
      </c>
      <c r="B4800" s="142" t="s">
        <v>28542</v>
      </c>
      <c r="C4800" s="142" t="s">
        <v>2</v>
      </c>
      <c r="D4800" s="301">
        <v>0</v>
      </c>
      <c r="E4800" s="249"/>
    </row>
    <row r="4801" spans="1:5" s="250" customFormat="1" ht="13.5">
      <c r="A4801" s="142">
        <v>95799</v>
      </c>
      <c r="B4801" s="142" t="s">
        <v>28543</v>
      </c>
      <c r="C4801" s="142" t="s">
        <v>2</v>
      </c>
      <c r="D4801" s="301">
        <v>0</v>
      </c>
      <c r="E4801" s="249"/>
    </row>
    <row r="4802" spans="1:5" s="250" customFormat="1" ht="13.5">
      <c r="A4802" s="142">
        <v>95800</v>
      </c>
      <c r="B4802" s="142" t="s">
        <v>28544</v>
      </c>
      <c r="C4802" s="142" t="s">
        <v>2</v>
      </c>
      <c r="D4802" s="378">
        <v>0</v>
      </c>
      <c r="E4802" s="249"/>
    </row>
    <row r="4803" spans="1:5" s="250" customFormat="1" ht="13.5">
      <c r="A4803" s="142">
        <v>95801</v>
      </c>
      <c r="B4803" s="142" t="s">
        <v>28545</v>
      </c>
      <c r="C4803" s="142" t="s">
        <v>2</v>
      </c>
      <c r="D4803" s="378">
        <v>53.69</v>
      </c>
      <c r="E4803" s="249"/>
    </row>
    <row r="4804" spans="1:5" s="250" customFormat="1" ht="13.5">
      <c r="A4804" s="142">
        <v>95802</v>
      </c>
      <c r="B4804" s="142" t="s">
        <v>28546</v>
      </c>
      <c r="C4804" s="142" t="s">
        <v>2</v>
      </c>
      <c r="D4804" s="301">
        <v>58.18</v>
      </c>
      <c r="E4804" s="249"/>
    </row>
    <row r="4805" spans="1:5" s="250" customFormat="1" ht="13.5">
      <c r="A4805" s="142">
        <v>95803</v>
      </c>
      <c r="B4805" s="142" t="s">
        <v>28547</v>
      </c>
      <c r="C4805" s="142" t="s">
        <v>2</v>
      </c>
      <c r="D4805" s="301">
        <v>74.86</v>
      </c>
      <c r="E4805" s="249"/>
    </row>
    <row r="4806" spans="1:5" s="250" customFormat="1" ht="13.5">
      <c r="A4806" s="142">
        <v>95804</v>
      </c>
      <c r="B4806" s="142" t="s">
        <v>28548</v>
      </c>
      <c r="C4806" s="142" t="s">
        <v>2</v>
      </c>
      <c r="D4806" s="378">
        <v>24.66</v>
      </c>
      <c r="E4806" s="249"/>
    </row>
    <row r="4807" spans="1:5" s="250" customFormat="1" ht="13.5">
      <c r="A4807" s="142">
        <v>95805</v>
      </c>
      <c r="B4807" s="142" t="s">
        <v>28549</v>
      </c>
      <c r="C4807" s="142" t="s">
        <v>2</v>
      </c>
      <c r="D4807" s="301">
        <v>24.88</v>
      </c>
      <c r="E4807" s="249"/>
    </row>
    <row r="4808" spans="1:5" s="250" customFormat="1" ht="13.5">
      <c r="A4808" s="142">
        <v>95806</v>
      </c>
      <c r="B4808" s="142" t="s">
        <v>28550</v>
      </c>
      <c r="C4808" s="142" t="s">
        <v>2</v>
      </c>
      <c r="D4808" s="301">
        <v>25.7</v>
      </c>
      <c r="E4808" s="249"/>
    </row>
    <row r="4809" spans="1:5" s="250" customFormat="1" ht="13.5">
      <c r="A4809" s="142">
        <v>104401</v>
      </c>
      <c r="B4809" s="142" t="s">
        <v>28551</v>
      </c>
      <c r="C4809" s="142" t="s">
        <v>2</v>
      </c>
      <c r="D4809" s="301">
        <v>27.81</v>
      </c>
      <c r="E4809" s="249"/>
    </row>
    <row r="4810" spans="1:5" s="250" customFormat="1" ht="13.5">
      <c r="A4810" s="142">
        <v>104402</v>
      </c>
      <c r="B4810" s="142" t="s">
        <v>28552</v>
      </c>
      <c r="C4810" s="142" t="s">
        <v>2</v>
      </c>
      <c r="D4810" s="301">
        <v>26.91</v>
      </c>
      <c r="E4810" s="249"/>
    </row>
    <row r="4811" spans="1:5" s="250" customFormat="1" ht="13.5">
      <c r="A4811" s="142">
        <v>104403</v>
      </c>
      <c r="B4811" s="142" t="s">
        <v>28553</v>
      </c>
      <c r="C4811" s="142" t="s">
        <v>2</v>
      </c>
      <c r="D4811" s="301">
        <v>30.29</v>
      </c>
      <c r="E4811" s="249"/>
    </row>
    <row r="4812" spans="1:5" s="250" customFormat="1" ht="13.5">
      <c r="A4812" s="142">
        <v>104395</v>
      </c>
      <c r="B4812" s="142" t="s">
        <v>28554</v>
      </c>
      <c r="C4812" s="142" t="s">
        <v>2</v>
      </c>
      <c r="D4812" s="301">
        <v>24.16</v>
      </c>
      <c r="E4812" s="249"/>
    </row>
    <row r="4813" spans="1:5" s="250" customFormat="1" ht="13.5">
      <c r="A4813" s="142">
        <v>104396</v>
      </c>
      <c r="B4813" s="142" t="s">
        <v>28555</v>
      </c>
      <c r="C4813" s="142" t="s">
        <v>2</v>
      </c>
      <c r="D4813" s="301">
        <v>23.53</v>
      </c>
      <c r="E4813" s="249"/>
    </row>
    <row r="4814" spans="1:5" s="250" customFormat="1" ht="13.5">
      <c r="A4814" s="142">
        <v>104397</v>
      </c>
      <c r="B4814" s="142" t="s">
        <v>28556</v>
      </c>
      <c r="C4814" s="142" t="s">
        <v>2</v>
      </c>
      <c r="D4814" s="301">
        <v>26.34</v>
      </c>
      <c r="E4814" s="249"/>
    </row>
    <row r="4815" spans="1:5" s="250" customFormat="1" ht="13.5">
      <c r="A4815" s="142">
        <v>95810</v>
      </c>
      <c r="B4815" s="142" t="s">
        <v>28557</v>
      </c>
      <c r="C4815" s="142" t="s">
        <v>2</v>
      </c>
      <c r="D4815" s="301">
        <v>18.25</v>
      </c>
      <c r="E4815" s="249"/>
    </row>
    <row r="4816" spans="1:5" s="250" customFormat="1" ht="13.5">
      <c r="A4816" s="142">
        <v>95811</v>
      </c>
      <c r="B4816" s="142" t="s">
        <v>28558</v>
      </c>
      <c r="C4816" s="142" t="s">
        <v>2</v>
      </c>
      <c r="D4816" s="301">
        <v>18.91</v>
      </c>
      <c r="E4816" s="249"/>
    </row>
    <row r="4817" spans="1:5" s="250" customFormat="1" ht="13.5">
      <c r="A4817" s="142">
        <v>95812</v>
      </c>
      <c r="B4817" s="142" t="s">
        <v>28559</v>
      </c>
      <c r="C4817" s="142" t="s">
        <v>2</v>
      </c>
      <c r="D4817" s="301">
        <v>21.83</v>
      </c>
      <c r="E4817" s="249"/>
    </row>
    <row r="4818" spans="1:5" s="250" customFormat="1" ht="13.5">
      <c r="A4818" s="142">
        <v>95807</v>
      </c>
      <c r="B4818" s="142" t="s">
        <v>28560</v>
      </c>
      <c r="C4818" s="142" t="s">
        <v>2</v>
      </c>
      <c r="D4818" s="301">
        <v>29.85</v>
      </c>
      <c r="E4818" s="249"/>
    </row>
    <row r="4819" spans="1:5" s="250" customFormat="1" ht="13.5">
      <c r="A4819" s="142">
        <v>95808</v>
      </c>
      <c r="B4819" s="142" t="s">
        <v>28561</v>
      </c>
      <c r="C4819" s="142" t="s">
        <v>2</v>
      </c>
      <c r="D4819" s="301">
        <v>30.52</v>
      </c>
      <c r="E4819" s="249"/>
    </row>
    <row r="4820" spans="1:5" s="250" customFormat="1" ht="13.5">
      <c r="A4820" s="142">
        <v>95809</v>
      </c>
      <c r="B4820" s="142" t="s">
        <v>28562</v>
      </c>
      <c r="C4820" s="142" t="s">
        <v>2</v>
      </c>
      <c r="D4820" s="301">
        <v>33.450000000000003</v>
      </c>
      <c r="E4820" s="249"/>
    </row>
    <row r="4821" spans="1:5" s="250" customFormat="1" ht="13.5">
      <c r="A4821" s="142">
        <v>104398</v>
      </c>
      <c r="B4821" s="142" t="s">
        <v>28563</v>
      </c>
      <c r="C4821" s="142" t="s">
        <v>2</v>
      </c>
      <c r="D4821" s="301">
        <v>29.84</v>
      </c>
      <c r="E4821" s="249"/>
    </row>
    <row r="4822" spans="1:5" s="250" customFormat="1" ht="13.5">
      <c r="A4822" s="142">
        <v>104399</v>
      </c>
      <c r="B4822" s="142" t="s">
        <v>28564</v>
      </c>
      <c r="C4822" s="142" t="s">
        <v>2</v>
      </c>
      <c r="D4822" s="301">
        <v>29.17</v>
      </c>
      <c r="E4822" s="249"/>
    </row>
    <row r="4823" spans="1:5" s="250" customFormat="1" ht="13.5">
      <c r="A4823" s="142">
        <v>104400</v>
      </c>
      <c r="B4823" s="142" t="s">
        <v>28565</v>
      </c>
      <c r="C4823" s="142" t="s">
        <v>2</v>
      </c>
      <c r="D4823" s="301">
        <v>32.869999999999997</v>
      </c>
      <c r="E4823" s="249"/>
    </row>
    <row r="4824" spans="1:5" s="250" customFormat="1" ht="13.5">
      <c r="A4824" s="142">
        <v>104404</v>
      </c>
      <c r="B4824" s="142" t="s">
        <v>28566</v>
      </c>
      <c r="C4824" s="142" t="s">
        <v>2</v>
      </c>
      <c r="D4824" s="301">
        <v>33.61</v>
      </c>
      <c r="E4824" s="249"/>
    </row>
    <row r="4825" spans="1:5" s="250" customFormat="1" ht="13.5">
      <c r="A4825" s="142">
        <v>104405</v>
      </c>
      <c r="B4825" s="142" t="s">
        <v>28567</v>
      </c>
      <c r="C4825" s="142" t="s">
        <v>2</v>
      </c>
      <c r="D4825" s="301">
        <v>39.54</v>
      </c>
      <c r="E4825" s="249"/>
    </row>
    <row r="4826" spans="1:5" s="250" customFormat="1" ht="13.5">
      <c r="A4826" s="142">
        <v>95813</v>
      </c>
      <c r="B4826" s="142" t="s">
        <v>28568</v>
      </c>
      <c r="C4826" s="142" t="s">
        <v>2</v>
      </c>
      <c r="D4826" s="301">
        <v>21.55</v>
      </c>
      <c r="E4826" s="249"/>
    </row>
    <row r="4827" spans="1:5" s="250" customFormat="1" ht="13.5">
      <c r="A4827" s="142">
        <v>95814</v>
      </c>
      <c r="B4827" s="142" t="s">
        <v>28569</v>
      </c>
      <c r="C4827" s="142" t="s">
        <v>2</v>
      </c>
      <c r="D4827" s="301">
        <v>22.43</v>
      </c>
      <c r="E4827" s="249"/>
    </row>
    <row r="4828" spans="1:5" s="250" customFormat="1" ht="13.5">
      <c r="A4828" s="142">
        <v>95815</v>
      </c>
      <c r="B4828" s="142" t="s">
        <v>28570</v>
      </c>
      <c r="C4828" s="142" t="s">
        <v>2</v>
      </c>
      <c r="D4828" s="301">
        <v>27.93</v>
      </c>
      <c r="E4828" s="249"/>
    </row>
    <row r="4829" spans="1:5" s="250" customFormat="1" ht="13.5">
      <c r="A4829" s="142">
        <v>95816</v>
      </c>
      <c r="B4829" s="142" t="s">
        <v>28571</v>
      </c>
      <c r="C4829" s="142" t="s">
        <v>2</v>
      </c>
      <c r="D4829" s="378">
        <v>36.71</v>
      </c>
      <c r="E4829" s="249"/>
    </row>
    <row r="4830" spans="1:5" s="250" customFormat="1" ht="13.5">
      <c r="A4830" s="142">
        <v>95817</v>
      </c>
      <c r="B4830" s="142" t="s">
        <v>28572</v>
      </c>
      <c r="C4830" s="142" t="s">
        <v>2</v>
      </c>
      <c r="D4830" s="378">
        <v>37.32</v>
      </c>
      <c r="E4830" s="249"/>
    </row>
    <row r="4831" spans="1:5" s="250" customFormat="1" ht="13.5">
      <c r="A4831" s="142">
        <v>95818</v>
      </c>
      <c r="B4831" s="142" t="s">
        <v>28573</v>
      </c>
      <c r="C4831" s="142" t="s">
        <v>2</v>
      </c>
      <c r="D4831" s="301">
        <v>44.64</v>
      </c>
      <c r="E4831" s="249"/>
    </row>
    <row r="4832" spans="1:5" s="250" customFormat="1" ht="13.5">
      <c r="A4832" s="142">
        <v>106668</v>
      </c>
      <c r="B4832" s="142" t="s">
        <v>28574</v>
      </c>
      <c r="C4832" s="142" t="s">
        <v>2</v>
      </c>
      <c r="D4832" s="301">
        <v>0</v>
      </c>
      <c r="E4832" s="249"/>
    </row>
    <row r="4833" spans="1:5" s="250" customFormat="1" ht="13.5">
      <c r="A4833" s="142">
        <v>106667</v>
      </c>
      <c r="B4833" s="142" t="s">
        <v>28575</v>
      </c>
      <c r="C4833" s="142" t="s">
        <v>2</v>
      </c>
      <c r="D4833" s="301">
        <v>0</v>
      </c>
      <c r="E4833" s="249"/>
    </row>
    <row r="4834" spans="1:5" s="250" customFormat="1" ht="13.5">
      <c r="A4834" s="142">
        <v>106666</v>
      </c>
      <c r="B4834" s="142" t="s">
        <v>28576</v>
      </c>
      <c r="C4834" s="142" t="s">
        <v>2</v>
      </c>
      <c r="D4834" s="301">
        <v>0</v>
      </c>
      <c r="E4834" s="249"/>
    </row>
    <row r="4835" spans="1:5" s="250" customFormat="1" ht="13.5">
      <c r="A4835" s="142">
        <v>104391</v>
      </c>
      <c r="B4835" s="142" t="s">
        <v>28577</v>
      </c>
      <c r="C4835" s="142" t="s">
        <v>2</v>
      </c>
      <c r="D4835" s="301">
        <v>20.53</v>
      </c>
      <c r="E4835" s="249"/>
    </row>
    <row r="4836" spans="1:5" s="250" customFormat="1" ht="13.5">
      <c r="A4836" s="142">
        <v>104392</v>
      </c>
      <c r="B4836" s="142" t="s">
        <v>28578</v>
      </c>
      <c r="C4836" s="142" t="s">
        <v>2</v>
      </c>
      <c r="D4836" s="378">
        <v>24.39</v>
      </c>
      <c r="E4836" s="249"/>
    </row>
    <row r="4837" spans="1:5" s="250" customFormat="1" ht="13.5">
      <c r="A4837" s="142">
        <v>104393</v>
      </c>
      <c r="B4837" s="142" t="s">
        <v>28579</v>
      </c>
      <c r="C4837" s="142" t="s">
        <v>2</v>
      </c>
      <c r="D4837" s="301">
        <v>36.049999999999997</v>
      </c>
      <c r="E4837" s="249"/>
    </row>
    <row r="4838" spans="1:5" s="250" customFormat="1" ht="13.5">
      <c r="A4838" s="142">
        <v>104394</v>
      </c>
      <c r="B4838" s="142" t="s">
        <v>28580</v>
      </c>
      <c r="C4838" s="142" t="s">
        <v>2</v>
      </c>
      <c r="D4838" s="301">
        <v>46.93</v>
      </c>
      <c r="E4838" s="249"/>
    </row>
    <row r="4839" spans="1:5" s="250" customFormat="1" ht="13.5">
      <c r="A4839" s="142">
        <v>95761</v>
      </c>
      <c r="B4839" s="142" t="s">
        <v>28581</v>
      </c>
      <c r="C4839" s="142" t="s">
        <v>2</v>
      </c>
      <c r="D4839" s="301">
        <v>19.510000000000002</v>
      </c>
      <c r="E4839" s="249"/>
    </row>
    <row r="4840" spans="1:5" s="250" customFormat="1" ht="13.5">
      <c r="A4840" s="142">
        <v>95763</v>
      </c>
      <c r="B4840" s="142" t="s">
        <v>28582</v>
      </c>
      <c r="C4840" s="142" t="s">
        <v>2</v>
      </c>
      <c r="D4840" s="301">
        <v>21.76</v>
      </c>
      <c r="E4840" s="249"/>
    </row>
    <row r="4841" spans="1:5" s="250" customFormat="1" ht="13.5">
      <c r="A4841" s="142">
        <v>95765</v>
      </c>
      <c r="B4841" s="142" t="s">
        <v>28583</v>
      </c>
      <c r="C4841" s="142" t="s">
        <v>2</v>
      </c>
      <c r="D4841" s="301">
        <v>0</v>
      </c>
      <c r="E4841" s="249"/>
    </row>
    <row r="4842" spans="1:5" s="250" customFormat="1" ht="13.5">
      <c r="A4842" s="142">
        <v>95767</v>
      </c>
      <c r="B4842" s="142" t="s">
        <v>28584</v>
      </c>
      <c r="C4842" s="142" t="s">
        <v>2</v>
      </c>
      <c r="D4842" s="301">
        <v>37.49</v>
      </c>
      <c r="E4842" s="249"/>
    </row>
    <row r="4843" spans="1:5" s="250" customFormat="1" ht="13.5">
      <c r="A4843" s="142">
        <v>95762</v>
      </c>
      <c r="B4843" s="142" t="s">
        <v>28585</v>
      </c>
      <c r="C4843" s="142" t="s">
        <v>2</v>
      </c>
      <c r="D4843" s="301">
        <v>19.559999999999999</v>
      </c>
      <c r="E4843" s="249"/>
    </row>
    <row r="4844" spans="1:5" s="250" customFormat="1" ht="13.5">
      <c r="A4844" s="142">
        <v>95764</v>
      </c>
      <c r="B4844" s="142" t="s">
        <v>28586</v>
      </c>
      <c r="C4844" s="142" t="s">
        <v>2</v>
      </c>
      <c r="D4844" s="301">
        <v>22</v>
      </c>
      <c r="E4844" s="249"/>
    </row>
    <row r="4845" spans="1:5" s="250" customFormat="1" ht="13.5">
      <c r="A4845" s="142">
        <v>95766</v>
      </c>
      <c r="B4845" s="142" t="s">
        <v>28587</v>
      </c>
      <c r="C4845" s="142" t="s">
        <v>2</v>
      </c>
      <c r="D4845" s="301">
        <v>31.82</v>
      </c>
      <c r="E4845" s="249"/>
    </row>
    <row r="4846" spans="1:5" s="250" customFormat="1" ht="13.5">
      <c r="A4846" s="142">
        <v>95768</v>
      </c>
      <c r="B4846" s="142" t="s">
        <v>28588</v>
      </c>
      <c r="C4846" s="142" t="s">
        <v>2</v>
      </c>
      <c r="D4846" s="301">
        <v>37.94</v>
      </c>
      <c r="E4846" s="249"/>
    </row>
    <row r="4847" spans="1:5" s="250" customFormat="1" ht="13.5">
      <c r="A4847" s="142">
        <v>95739</v>
      </c>
      <c r="B4847" s="142" t="s">
        <v>28589</v>
      </c>
      <c r="C4847" s="142" t="s">
        <v>2</v>
      </c>
      <c r="D4847" s="301">
        <v>0</v>
      </c>
      <c r="E4847" s="249"/>
    </row>
    <row r="4848" spans="1:5" s="250" customFormat="1" ht="13.5">
      <c r="A4848" s="142">
        <v>95740</v>
      </c>
      <c r="B4848" s="142" t="s">
        <v>28590</v>
      </c>
      <c r="C4848" s="142" t="s">
        <v>2</v>
      </c>
      <c r="D4848" s="301">
        <v>0</v>
      </c>
      <c r="E4848" s="249"/>
    </row>
    <row r="4849" spans="1:5" s="250" customFormat="1" ht="13.5">
      <c r="A4849" s="142">
        <v>95741</v>
      </c>
      <c r="B4849" s="142" t="s">
        <v>28591</v>
      </c>
      <c r="C4849" s="142" t="s">
        <v>2</v>
      </c>
      <c r="D4849" s="301">
        <v>0</v>
      </c>
      <c r="E4849" s="249"/>
    </row>
    <row r="4850" spans="1:5" s="250" customFormat="1" ht="13.5">
      <c r="A4850" s="142">
        <v>106671</v>
      </c>
      <c r="B4850" s="142" t="s">
        <v>28592</v>
      </c>
      <c r="C4850" s="142" t="s">
        <v>1</v>
      </c>
      <c r="D4850" s="301">
        <v>19.489999999999998</v>
      </c>
      <c r="E4850" s="249"/>
    </row>
    <row r="4851" spans="1:5" s="250" customFormat="1" ht="13.5">
      <c r="A4851" s="142">
        <v>106670</v>
      </c>
      <c r="B4851" s="142" t="s">
        <v>28593</v>
      </c>
      <c r="C4851" s="142" t="s">
        <v>1</v>
      </c>
      <c r="D4851" s="301">
        <v>13.49</v>
      </c>
      <c r="E4851" s="249"/>
    </row>
    <row r="4852" spans="1:5" s="250" customFormat="1" ht="13.5">
      <c r="A4852" s="142">
        <v>106669</v>
      </c>
      <c r="B4852" s="142" t="s">
        <v>28594</v>
      </c>
      <c r="C4852" s="142" t="s">
        <v>1</v>
      </c>
      <c r="D4852" s="301">
        <v>10.62</v>
      </c>
      <c r="E4852" s="249"/>
    </row>
    <row r="4853" spans="1:5" s="250" customFormat="1" ht="13.5">
      <c r="A4853" s="142">
        <v>95726</v>
      </c>
      <c r="B4853" s="142" t="s">
        <v>28595</v>
      </c>
      <c r="C4853" s="142" t="s">
        <v>1</v>
      </c>
      <c r="D4853" s="301">
        <v>18.489999999999998</v>
      </c>
      <c r="E4853" s="249"/>
    </row>
    <row r="4854" spans="1:5" s="250" customFormat="1" ht="13.5">
      <c r="A4854" s="142">
        <v>95727</v>
      </c>
      <c r="B4854" s="142" t="s">
        <v>28596</v>
      </c>
      <c r="C4854" s="142" t="s">
        <v>1</v>
      </c>
      <c r="D4854" s="301">
        <v>19.63</v>
      </c>
      <c r="E4854" s="249"/>
    </row>
    <row r="4855" spans="1:5" s="250" customFormat="1" ht="13.5">
      <c r="A4855" s="142">
        <v>95728</v>
      </c>
      <c r="B4855" s="142" t="s">
        <v>28597</v>
      </c>
      <c r="C4855" s="142" t="s">
        <v>1</v>
      </c>
      <c r="D4855" s="301">
        <v>21.96</v>
      </c>
      <c r="E4855" s="249"/>
    </row>
    <row r="4856" spans="1:5" s="250" customFormat="1" ht="13.5">
      <c r="A4856" s="142">
        <v>104409</v>
      </c>
      <c r="B4856" s="142" t="s">
        <v>28598</v>
      </c>
      <c r="C4856" s="142" t="s">
        <v>1</v>
      </c>
      <c r="D4856" s="301">
        <v>0</v>
      </c>
      <c r="E4856" s="249"/>
    </row>
    <row r="4857" spans="1:5" s="250" customFormat="1" ht="13.5">
      <c r="A4857" s="142">
        <v>104408</v>
      </c>
      <c r="B4857" s="142" t="s">
        <v>28599</v>
      </c>
      <c r="C4857" s="142" t="s">
        <v>1</v>
      </c>
      <c r="D4857" s="301">
        <v>0</v>
      </c>
      <c r="E4857" s="249"/>
    </row>
    <row r="4858" spans="1:5" s="250" customFormat="1" ht="13.5">
      <c r="A4858" s="142">
        <v>104407</v>
      </c>
      <c r="B4858" s="142" t="s">
        <v>28600</v>
      </c>
      <c r="C4858" s="142" t="s">
        <v>1</v>
      </c>
      <c r="D4858" s="301">
        <v>0</v>
      </c>
      <c r="E4858" s="249"/>
    </row>
    <row r="4859" spans="1:5" s="250" customFormat="1" ht="13.5">
      <c r="A4859" s="142">
        <v>104406</v>
      </c>
      <c r="B4859" s="142" t="s">
        <v>28601</v>
      </c>
      <c r="C4859" s="142" t="s">
        <v>1</v>
      </c>
      <c r="D4859" s="378">
        <v>0</v>
      </c>
      <c r="E4859" s="249"/>
    </row>
    <row r="4860" spans="1:5" s="250" customFormat="1" ht="13.5">
      <c r="A4860" s="142">
        <v>104452</v>
      </c>
      <c r="B4860" s="142" t="s">
        <v>28602</v>
      </c>
      <c r="C4860" s="142" t="s">
        <v>2</v>
      </c>
      <c r="D4860" s="378">
        <v>10.119999999999999</v>
      </c>
      <c r="E4860" s="249"/>
    </row>
    <row r="4861" spans="1:5" s="250" customFormat="1" ht="13.5">
      <c r="A4861" s="142">
        <v>104448</v>
      </c>
      <c r="B4861" s="142" t="s">
        <v>28603</v>
      </c>
      <c r="C4861" s="142" t="s">
        <v>2</v>
      </c>
      <c r="D4861" s="301">
        <v>10.8</v>
      </c>
      <c r="E4861" s="249"/>
    </row>
    <row r="4862" spans="1:5" s="250" customFormat="1" ht="13.5">
      <c r="A4862" s="142">
        <v>104449</v>
      </c>
      <c r="B4862" s="142" t="s">
        <v>28604</v>
      </c>
      <c r="C4862" s="142" t="s">
        <v>2</v>
      </c>
      <c r="D4862" s="301">
        <v>12.66</v>
      </c>
      <c r="E4862" s="249"/>
    </row>
    <row r="4863" spans="1:5" s="250" customFormat="1" ht="13.5">
      <c r="A4863" s="142">
        <v>104450</v>
      </c>
      <c r="B4863" s="142" t="s">
        <v>28605</v>
      </c>
      <c r="C4863" s="142" t="s">
        <v>2</v>
      </c>
      <c r="D4863" s="301">
        <v>14.66</v>
      </c>
      <c r="E4863" s="249"/>
    </row>
    <row r="4864" spans="1:5" s="250" customFormat="1" ht="13.5">
      <c r="A4864" s="142">
        <v>104445</v>
      </c>
      <c r="B4864" s="142" t="s">
        <v>28606</v>
      </c>
      <c r="C4864" s="142" t="s">
        <v>2</v>
      </c>
      <c r="D4864" s="301">
        <v>0</v>
      </c>
      <c r="E4864" s="249"/>
    </row>
    <row r="4865" spans="1:5" s="250" customFormat="1" ht="13.5">
      <c r="A4865" s="142">
        <v>104446</v>
      </c>
      <c r="B4865" s="142" t="s">
        <v>28607</v>
      </c>
      <c r="C4865" s="142" t="s">
        <v>2</v>
      </c>
      <c r="D4865" s="301">
        <v>0</v>
      </c>
      <c r="E4865" s="249"/>
    </row>
    <row r="4866" spans="1:5" s="250" customFormat="1" ht="13.5">
      <c r="A4866" s="142">
        <v>104447</v>
      </c>
      <c r="B4866" s="142" t="s">
        <v>28608</v>
      </c>
      <c r="C4866" s="142" t="s">
        <v>2</v>
      </c>
      <c r="D4866" s="378">
        <v>0</v>
      </c>
      <c r="E4866" s="249"/>
    </row>
    <row r="4867" spans="1:5" s="250" customFormat="1" ht="13.5">
      <c r="A4867" s="142">
        <v>101884</v>
      </c>
      <c r="B4867" s="142" t="s">
        <v>28609</v>
      </c>
      <c r="C4867" s="142" t="s">
        <v>1</v>
      </c>
      <c r="D4867" s="301">
        <v>13.91</v>
      </c>
      <c r="E4867" s="249"/>
    </row>
    <row r="4868" spans="1:5" s="250" customFormat="1" ht="13.5">
      <c r="A4868" s="142">
        <v>101886</v>
      </c>
      <c r="B4868" s="142" t="s">
        <v>28610</v>
      </c>
      <c r="C4868" s="142" t="s">
        <v>1</v>
      </c>
      <c r="D4868" s="301">
        <v>19.98</v>
      </c>
      <c r="E4868" s="249"/>
    </row>
    <row r="4869" spans="1:5" s="250" customFormat="1" ht="13.5">
      <c r="A4869" s="142">
        <v>101888</v>
      </c>
      <c r="B4869" s="142" t="s">
        <v>28611</v>
      </c>
      <c r="C4869" s="142" t="s">
        <v>1</v>
      </c>
      <c r="D4869" s="301">
        <v>31.99</v>
      </c>
      <c r="E4869" s="249"/>
    </row>
    <row r="4870" spans="1:5" s="250" customFormat="1" ht="13.5">
      <c r="A4870" s="142">
        <v>101938</v>
      </c>
      <c r="B4870" s="142" t="s">
        <v>28612</v>
      </c>
      <c r="C4870" s="142" t="s">
        <v>2</v>
      </c>
      <c r="D4870" s="301">
        <v>176.79</v>
      </c>
      <c r="E4870" s="249"/>
    </row>
    <row r="4871" spans="1:5" s="250" customFormat="1" ht="13.5">
      <c r="A4871" s="142">
        <v>101904</v>
      </c>
      <c r="B4871" s="142" t="s">
        <v>28613</v>
      </c>
      <c r="C4871" s="142" t="s">
        <v>2</v>
      </c>
      <c r="D4871" s="301">
        <v>1428.2</v>
      </c>
      <c r="E4871" s="249"/>
    </row>
    <row r="4872" spans="1:5" s="250" customFormat="1" ht="13.5">
      <c r="A4872" s="142">
        <v>101901</v>
      </c>
      <c r="B4872" s="142" t="s">
        <v>28614</v>
      </c>
      <c r="C4872" s="142" t="s">
        <v>2</v>
      </c>
      <c r="D4872" s="301">
        <v>150.28</v>
      </c>
      <c r="E4872" s="249"/>
    </row>
    <row r="4873" spans="1:5" s="250" customFormat="1" ht="13.5">
      <c r="A4873" s="142">
        <v>101902</v>
      </c>
      <c r="B4873" s="142" t="s">
        <v>28615</v>
      </c>
      <c r="C4873" s="142" t="s">
        <v>2</v>
      </c>
      <c r="D4873" s="301">
        <v>185.32</v>
      </c>
      <c r="E4873" s="249"/>
    </row>
    <row r="4874" spans="1:5" s="250" customFormat="1" ht="13.5">
      <c r="A4874" s="142">
        <v>101903</v>
      </c>
      <c r="B4874" s="142" t="s">
        <v>28616</v>
      </c>
      <c r="C4874" s="142" t="s">
        <v>2</v>
      </c>
      <c r="D4874" s="301">
        <v>384.26</v>
      </c>
      <c r="E4874" s="249"/>
    </row>
    <row r="4875" spans="1:5" s="250" customFormat="1" ht="13.5">
      <c r="A4875" s="142">
        <v>97414</v>
      </c>
      <c r="B4875" s="142" t="s">
        <v>28617</v>
      </c>
      <c r="C4875" s="142" t="s">
        <v>2</v>
      </c>
      <c r="D4875" s="301">
        <v>0</v>
      </c>
      <c r="E4875" s="249"/>
    </row>
    <row r="4876" spans="1:5" s="250" customFormat="1" ht="13.5">
      <c r="A4876" s="142">
        <v>97415</v>
      </c>
      <c r="B4876" s="142" t="s">
        <v>28618</v>
      </c>
      <c r="C4876" s="142" t="s">
        <v>2</v>
      </c>
      <c r="D4876" s="301">
        <v>0</v>
      </c>
      <c r="E4876" s="249"/>
    </row>
    <row r="4877" spans="1:5" s="250" customFormat="1" ht="13.5">
      <c r="A4877" s="142">
        <v>97416</v>
      </c>
      <c r="B4877" s="142" t="s">
        <v>28619</v>
      </c>
      <c r="C4877" s="142" t="s">
        <v>2</v>
      </c>
      <c r="D4877" s="301">
        <v>0</v>
      </c>
      <c r="E4877" s="249"/>
    </row>
    <row r="4878" spans="1:5" s="250" customFormat="1" ht="13.5">
      <c r="A4878" s="142">
        <v>97417</v>
      </c>
      <c r="B4878" s="142" t="s">
        <v>28620</v>
      </c>
      <c r="C4878" s="142" t="s">
        <v>2</v>
      </c>
      <c r="D4878" s="301">
        <v>0</v>
      </c>
      <c r="E4878" s="249"/>
    </row>
    <row r="4879" spans="1:5" s="250" customFormat="1" ht="13.5">
      <c r="A4879" s="142">
        <v>97418</v>
      </c>
      <c r="B4879" s="142" t="s">
        <v>28621</v>
      </c>
      <c r="C4879" s="142" t="s">
        <v>2</v>
      </c>
      <c r="D4879" s="301">
        <v>0</v>
      </c>
      <c r="E4879" s="249"/>
    </row>
    <row r="4880" spans="1:5" s="250" customFormat="1" ht="13.5">
      <c r="A4880" s="142">
        <v>97409</v>
      </c>
      <c r="B4880" s="142" t="s">
        <v>28622</v>
      </c>
      <c r="C4880" s="142" t="s">
        <v>2</v>
      </c>
      <c r="D4880" s="301">
        <v>0</v>
      </c>
      <c r="E4880" s="249"/>
    </row>
    <row r="4881" spans="1:5" s="250" customFormat="1" ht="13.5">
      <c r="A4881" s="142">
        <v>97410</v>
      </c>
      <c r="B4881" s="142" t="s">
        <v>28623</v>
      </c>
      <c r="C4881" s="142" t="s">
        <v>2</v>
      </c>
      <c r="D4881" s="301">
        <v>0</v>
      </c>
      <c r="E4881" s="249"/>
    </row>
    <row r="4882" spans="1:5" s="250" customFormat="1" ht="13.5">
      <c r="A4882" s="142">
        <v>97411</v>
      </c>
      <c r="B4882" s="142" t="s">
        <v>28624</v>
      </c>
      <c r="C4882" s="142" t="s">
        <v>2</v>
      </c>
      <c r="D4882" s="301">
        <v>0</v>
      </c>
      <c r="E4882" s="249"/>
    </row>
    <row r="4883" spans="1:5" s="250" customFormat="1" ht="13.5">
      <c r="A4883" s="142">
        <v>97412</v>
      </c>
      <c r="B4883" s="142" t="s">
        <v>28625</v>
      </c>
      <c r="C4883" s="142" t="s">
        <v>2</v>
      </c>
      <c r="D4883" s="301">
        <v>0</v>
      </c>
      <c r="E4883" s="249"/>
    </row>
    <row r="4884" spans="1:5" s="250" customFormat="1" ht="13.5">
      <c r="A4884" s="142">
        <v>97413</v>
      </c>
      <c r="B4884" s="142" t="s">
        <v>28626</v>
      </c>
      <c r="C4884" s="142" t="s">
        <v>2</v>
      </c>
      <c r="D4884" s="301">
        <v>0</v>
      </c>
      <c r="E4884" s="249"/>
    </row>
    <row r="4885" spans="1:5" s="250" customFormat="1" ht="13.5">
      <c r="A4885" s="142">
        <v>101900</v>
      </c>
      <c r="B4885" s="142" t="s">
        <v>28627</v>
      </c>
      <c r="C4885" s="142" t="s">
        <v>2</v>
      </c>
      <c r="D4885" s="301">
        <v>4015.79</v>
      </c>
      <c r="E4885" s="249"/>
    </row>
    <row r="4886" spans="1:5" s="250" customFormat="1" ht="13.5">
      <c r="A4886" s="142">
        <v>106030</v>
      </c>
      <c r="B4886" s="142" t="s">
        <v>28628</v>
      </c>
      <c r="C4886" s="142" t="s">
        <v>2</v>
      </c>
      <c r="D4886" s="301">
        <v>163.1</v>
      </c>
      <c r="E4886" s="249"/>
    </row>
    <row r="4887" spans="1:5" s="250" customFormat="1" ht="13.5">
      <c r="A4887" s="142">
        <v>93660</v>
      </c>
      <c r="B4887" s="142" t="s">
        <v>28629</v>
      </c>
      <c r="C4887" s="142" t="s">
        <v>2</v>
      </c>
      <c r="D4887" s="301">
        <v>52.72</v>
      </c>
      <c r="E4887" s="249"/>
    </row>
    <row r="4888" spans="1:5" s="250" customFormat="1" ht="13.5">
      <c r="A4888" s="142">
        <v>93661</v>
      </c>
      <c r="B4888" s="142" t="s">
        <v>28630</v>
      </c>
      <c r="C4888" s="142" t="s">
        <v>2</v>
      </c>
      <c r="D4888" s="301">
        <v>52.72</v>
      </c>
      <c r="E4888" s="249"/>
    </row>
    <row r="4889" spans="1:5" s="250" customFormat="1" ht="13.5">
      <c r="A4889" s="142">
        <v>93662</v>
      </c>
      <c r="B4889" s="142" t="s">
        <v>28631</v>
      </c>
      <c r="C4889" s="142" t="s">
        <v>2</v>
      </c>
      <c r="D4889" s="301">
        <v>55.15</v>
      </c>
      <c r="E4889" s="249"/>
    </row>
    <row r="4890" spans="1:5" s="250" customFormat="1" ht="13.5">
      <c r="A4890" s="142">
        <v>93663</v>
      </c>
      <c r="B4890" s="142" t="s">
        <v>28632</v>
      </c>
      <c r="C4890" s="142" t="s">
        <v>2</v>
      </c>
      <c r="D4890" s="301">
        <v>57.75</v>
      </c>
      <c r="E4890" s="249"/>
    </row>
    <row r="4891" spans="1:5" s="250" customFormat="1" ht="13.5">
      <c r="A4891" s="142">
        <v>93664</v>
      </c>
      <c r="B4891" s="142" t="s">
        <v>28633</v>
      </c>
      <c r="C4891" s="142" t="s">
        <v>2</v>
      </c>
      <c r="D4891" s="301">
        <v>61.79</v>
      </c>
      <c r="E4891" s="249"/>
    </row>
    <row r="4892" spans="1:5" s="250" customFormat="1" ht="13.5">
      <c r="A4892" s="142">
        <v>93665</v>
      </c>
      <c r="B4892" s="142" t="s">
        <v>28634</v>
      </c>
      <c r="C4892" s="142" t="s">
        <v>2</v>
      </c>
      <c r="D4892" s="301">
        <v>67.52</v>
      </c>
      <c r="E4892" s="249"/>
    </row>
    <row r="4893" spans="1:5" s="250" customFormat="1" ht="13.5">
      <c r="A4893" s="142">
        <v>93666</v>
      </c>
      <c r="B4893" s="142" t="s">
        <v>28635</v>
      </c>
      <c r="C4893" s="142" t="s">
        <v>2</v>
      </c>
      <c r="D4893" s="301">
        <v>75.739999999999995</v>
      </c>
      <c r="E4893" s="249"/>
    </row>
    <row r="4894" spans="1:5" s="250" customFormat="1" ht="13.5">
      <c r="A4894" s="142">
        <v>93674</v>
      </c>
      <c r="B4894" s="142" t="s">
        <v>28636</v>
      </c>
      <c r="C4894" s="142" t="s">
        <v>2</v>
      </c>
      <c r="D4894" s="301">
        <v>133.72</v>
      </c>
      <c r="E4894" s="249"/>
    </row>
    <row r="4895" spans="1:5" s="250" customFormat="1" ht="13.5">
      <c r="A4895" s="142">
        <v>93675</v>
      </c>
      <c r="B4895" s="142" t="s">
        <v>28637</v>
      </c>
      <c r="C4895" s="142" t="s">
        <v>2</v>
      </c>
      <c r="D4895" s="301">
        <v>146.34</v>
      </c>
      <c r="E4895" s="249"/>
    </row>
    <row r="4896" spans="1:5" s="250" customFormat="1" ht="13.5">
      <c r="A4896" s="142">
        <v>101892</v>
      </c>
      <c r="B4896" s="142" t="s">
        <v>28638</v>
      </c>
      <c r="C4896" s="142" t="s">
        <v>2</v>
      </c>
      <c r="D4896" s="301">
        <v>67.489999999999995</v>
      </c>
      <c r="E4896" s="249"/>
    </row>
    <row r="4897" spans="1:5" s="250" customFormat="1" ht="13.5">
      <c r="A4897" s="142">
        <v>93653</v>
      </c>
      <c r="B4897" s="142" t="s">
        <v>28639</v>
      </c>
      <c r="C4897" s="142" t="s">
        <v>2</v>
      </c>
      <c r="D4897" s="301">
        <v>11.69</v>
      </c>
      <c r="E4897" s="249"/>
    </row>
    <row r="4898" spans="1:5" s="250" customFormat="1" ht="13.5">
      <c r="A4898" s="142">
        <v>93654</v>
      </c>
      <c r="B4898" s="142" t="s">
        <v>28640</v>
      </c>
      <c r="C4898" s="142" t="s">
        <v>2</v>
      </c>
      <c r="D4898" s="301">
        <v>11.69</v>
      </c>
      <c r="E4898" s="249"/>
    </row>
    <row r="4899" spans="1:5" s="250" customFormat="1" ht="13.5">
      <c r="A4899" s="142">
        <v>93655</v>
      </c>
      <c r="B4899" s="142" t="s">
        <v>28641</v>
      </c>
      <c r="C4899" s="142" t="s">
        <v>2</v>
      </c>
      <c r="D4899" s="301">
        <v>12.91</v>
      </c>
      <c r="E4899" s="249"/>
    </row>
    <row r="4900" spans="1:5" s="250" customFormat="1" ht="13.5">
      <c r="A4900" s="142">
        <v>93656</v>
      </c>
      <c r="B4900" s="142" t="s">
        <v>28642</v>
      </c>
      <c r="C4900" s="142" t="s">
        <v>2</v>
      </c>
      <c r="D4900" s="301">
        <v>14.2</v>
      </c>
      <c r="E4900" s="249"/>
    </row>
    <row r="4901" spans="1:5" s="250" customFormat="1" ht="13.5">
      <c r="A4901" s="142">
        <v>93657</v>
      </c>
      <c r="B4901" s="142" t="s">
        <v>28643</v>
      </c>
      <c r="C4901" s="142" t="s">
        <v>2</v>
      </c>
      <c r="D4901" s="301">
        <v>16.309999999999999</v>
      </c>
      <c r="E4901" s="249"/>
    </row>
    <row r="4902" spans="1:5" s="250" customFormat="1" ht="13.5">
      <c r="A4902" s="142">
        <v>93658</v>
      </c>
      <c r="B4902" s="142" t="s">
        <v>28644</v>
      </c>
      <c r="C4902" s="142" t="s">
        <v>2</v>
      </c>
      <c r="D4902" s="301">
        <v>23.22</v>
      </c>
      <c r="E4902" s="249"/>
    </row>
    <row r="4903" spans="1:5" s="250" customFormat="1" ht="13.5">
      <c r="A4903" s="142">
        <v>93659</v>
      </c>
      <c r="B4903" s="142" t="s">
        <v>28645</v>
      </c>
      <c r="C4903" s="142" t="s">
        <v>2</v>
      </c>
      <c r="D4903" s="301">
        <v>27.34</v>
      </c>
      <c r="E4903" s="249"/>
    </row>
    <row r="4904" spans="1:5" s="250" customFormat="1" ht="13.5">
      <c r="A4904" s="142">
        <v>101890</v>
      </c>
      <c r="B4904" s="142" t="s">
        <v>28646</v>
      </c>
      <c r="C4904" s="142" t="s">
        <v>2</v>
      </c>
      <c r="D4904" s="301">
        <v>15.23</v>
      </c>
      <c r="E4904" s="249"/>
    </row>
    <row r="4905" spans="1:5" s="250" customFormat="1" ht="13.5">
      <c r="A4905" s="142">
        <v>101891</v>
      </c>
      <c r="B4905" s="142" t="s">
        <v>28647</v>
      </c>
      <c r="C4905" s="142" t="s">
        <v>2</v>
      </c>
      <c r="D4905" s="301">
        <v>28.64</v>
      </c>
      <c r="E4905" s="249"/>
    </row>
    <row r="4906" spans="1:5" s="250" customFormat="1" ht="13.5">
      <c r="A4906" s="142">
        <v>101895</v>
      </c>
      <c r="B4906" s="142" t="s">
        <v>28648</v>
      </c>
      <c r="C4906" s="142" t="s">
        <v>2</v>
      </c>
      <c r="D4906" s="301">
        <v>412.5</v>
      </c>
      <c r="E4906" s="249"/>
    </row>
    <row r="4907" spans="1:5" s="250" customFormat="1" ht="13.5">
      <c r="A4907" s="142">
        <v>101896</v>
      </c>
      <c r="B4907" s="142" t="s">
        <v>28649</v>
      </c>
      <c r="C4907" s="142" t="s">
        <v>2</v>
      </c>
      <c r="D4907" s="301">
        <v>600.77</v>
      </c>
      <c r="E4907" s="249"/>
    </row>
    <row r="4908" spans="1:5" s="250" customFormat="1" ht="13.5">
      <c r="A4908" s="142">
        <v>101897</v>
      </c>
      <c r="B4908" s="142" t="s">
        <v>28650</v>
      </c>
      <c r="C4908" s="142" t="s">
        <v>2</v>
      </c>
      <c r="D4908" s="301">
        <v>935.85</v>
      </c>
      <c r="E4908" s="249"/>
    </row>
    <row r="4909" spans="1:5" s="250" customFormat="1" ht="13.5">
      <c r="A4909" s="142">
        <v>101898</v>
      </c>
      <c r="B4909" s="142" t="s">
        <v>28651</v>
      </c>
      <c r="C4909" s="142" t="s">
        <v>2</v>
      </c>
      <c r="D4909" s="301">
        <v>1235.8</v>
      </c>
      <c r="E4909" s="249"/>
    </row>
    <row r="4910" spans="1:5" s="250" customFormat="1" ht="13.5">
      <c r="A4910" s="142">
        <v>101899</v>
      </c>
      <c r="B4910" s="142" t="s">
        <v>28652</v>
      </c>
      <c r="C4910" s="142" t="s">
        <v>2</v>
      </c>
      <c r="D4910" s="301">
        <v>1949.27</v>
      </c>
      <c r="E4910" s="249"/>
    </row>
    <row r="4911" spans="1:5" s="250" customFormat="1" ht="13.5">
      <c r="A4911" s="142">
        <v>93676</v>
      </c>
      <c r="B4911" s="142" t="s">
        <v>28653</v>
      </c>
      <c r="C4911" s="142" t="s">
        <v>2</v>
      </c>
      <c r="D4911" s="301">
        <v>163.29</v>
      </c>
      <c r="E4911" s="249"/>
    </row>
    <row r="4912" spans="1:5" s="250" customFormat="1" ht="13.5">
      <c r="A4912" s="142">
        <v>97711</v>
      </c>
      <c r="B4912" s="142" t="s">
        <v>28654</v>
      </c>
      <c r="C4912" s="142" t="s">
        <v>2</v>
      </c>
      <c r="D4912" s="301">
        <v>184.32</v>
      </c>
      <c r="E4912" s="249"/>
    </row>
    <row r="4913" spans="1:5" s="250" customFormat="1" ht="13.5">
      <c r="A4913" s="142">
        <v>106020</v>
      </c>
      <c r="B4913" s="142" t="s">
        <v>28655</v>
      </c>
      <c r="C4913" s="142" t="s">
        <v>2</v>
      </c>
      <c r="D4913" s="301">
        <v>113.01</v>
      </c>
      <c r="E4913" s="249"/>
    </row>
    <row r="4914" spans="1:5" s="250" customFormat="1" ht="13.5">
      <c r="A4914" s="142">
        <v>106031</v>
      </c>
      <c r="B4914" s="142" t="s">
        <v>28656</v>
      </c>
      <c r="C4914" s="142" t="s">
        <v>2</v>
      </c>
      <c r="D4914" s="301">
        <v>0</v>
      </c>
      <c r="E4914" s="249"/>
    </row>
    <row r="4915" spans="1:5" s="250" customFormat="1" ht="13.5">
      <c r="A4915" s="142">
        <v>93667</v>
      </c>
      <c r="B4915" s="142" t="s">
        <v>28657</v>
      </c>
      <c r="C4915" s="142" t="s">
        <v>2</v>
      </c>
      <c r="D4915" s="301">
        <v>66.7</v>
      </c>
      <c r="E4915" s="249"/>
    </row>
    <row r="4916" spans="1:5" s="250" customFormat="1" ht="13.5">
      <c r="A4916" s="142">
        <v>93668</v>
      </c>
      <c r="B4916" s="142" t="s">
        <v>28658</v>
      </c>
      <c r="C4916" s="142" t="s">
        <v>2</v>
      </c>
      <c r="D4916" s="301">
        <v>66.7</v>
      </c>
      <c r="E4916" s="249"/>
    </row>
    <row r="4917" spans="1:5" s="250" customFormat="1" ht="13.5">
      <c r="A4917" s="142">
        <v>93669</v>
      </c>
      <c r="B4917" s="142" t="s">
        <v>28659</v>
      </c>
      <c r="C4917" s="142" t="s">
        <v>2</v>
      </c>
      <c r="D4917" s="301">
        <v>70.36</v>
      </c>
      <c r="E4917" s="249"/>
    </row>
    <row r="4918" spans="1:5" s="250" customFormat="1" ht="13.5">
      <c r="A4918" s="142">
        <v>93670</v>
      </c>
      <c r="B4918" s="142" t="s">
        <v>28660</v>
      </c>
      <c r="C4918" s="142" t="s">
        <v>2</v>
      </c>
      <c r="D4918" s="301">
        <v>74.25</v>
      </c>
      <c r="E4918" s="249"/>
    </row>
    <row r="4919" spans="1:5" s="250" customFormat="1" ht="13.5">
      <c r="A4919" s="142">
        <v>93671</v>
      </c>
      <c r="B4919" s="142" t="s">
        <v>28661</v>
      </c>
      <c r="C4919" s="142" t="s">
        <v>2</v>
      </c>
      <c r="D4919" s="301">
        <v>80.31</v>
      </c>
      <c r="E4919" s="249"/>
    </row>
    <row r="4920" spans="1:5" s="250" customFormat="1" ht="13.5">
      <c r="A4920" s="142">
        <v>93672</v>
      </c>
      <c r="B4920" s="142" t="s">
        <v>28662</v>
      </c>
      <c r="C4920" s="142" t="s">
        <v>2</v>
      </c>
      <c r="D4920" s="301">
        <v>89.94</v>
      </c>
      <c r="E4920" s="249"/>
    </row>
    <row r="4921" spans="1:5" s="250" customFormat="1" ht="13.5">
      <c r="A4921" s="142">
        <v>93673</v>
      </c>
      <c r="B4921" s="142" t="s">
        <v>28663</v>
      </c>
      <c r="C4921" s="142" t="s">
        <v>2</v>
      </c>
      <c r="D4921" s="301">
        <v>102.28</v>
      </c>
      <c r="E4921" s="249"/>
    </row>
    <row r="4922" spans="1:5" s="250" customFormat="1" ht="13.5">
      <c r="A4922" s="142">
        <v>101893</v>
      </c>
      <c r="B4922" s="142" t="s">
        <v>28664</v>
      </c>
      <c r="C4922" s="142" t="s">
        <v>2</v>
      </c>
      <c r="D4922" s="301">
        <v>87.38</v>
      </c>
      <c r="E4922" s="249"/>
    </row>
    <row r="4923" spans="1:5" s="250" customFormat="1" ht="13.5">
      <c r="A4923" s="142">
        <v>101894</v>
      </c>
      <c r="B4923" s="142" t="s">
        <v>28665</v>
      </c>
      <c r="C4923" s="142" t="s">
        <v>2</v>
      </c>
      <c r="D4923" s="301">
        <v>160.97</v>
      </c>
      <c r="E4923" s="249"/>
    </row>
    <row r="4924" spans="1:5" s="250" customFormat="1" ht="13.5">
      <c r="A4924" s="142">
        <v>106027</v>
      </c>
      <c r="B4924" s="142" t="s">
        <v>28666</v>
      </c>
      <c r="C4924" s="142" t="s">
        <v>2</v>
      </c>
      <c r="D4924" s="301">
        <v>70.64</v>
      </c>
      <c r="E4924" s="249"/>
    </row>
    <row r="4925" spans="1:5" s="250" customFormat="1" ht="13.5">
      <c r="A4925" s="142">
        <v>106028</v>
      </c>
      <c r="B4925" s="142" t="s">
        <v>28667</v>
      </c>
      <c r="C4925" s="142" t="s">
        <v>2</v>
      </c>
      <c r="D4925" s="301">
        <v>0</v>
      </c>
      <c r="E4925" s="249"/>
    </row>
    <row r="4926" spans="1:5" s="250" customFormat="1" ht="13.5">
      <c r="A4926" s="142">
        <v>106029</v>
      </c>
      <c r="B4926" s="142" t="s">
        <v>28668</v>
      </c>
      <c r="C4926" s="142" t="s">
        <v>2</v>
      </c>
      <c r="D4926" s="301">
        <v>0</v>
      </c>
      <c r="E4926" s="249"/>
    </row>
    <row r="4927" spans="1:5" s="250" customFormat="1" ht="13.5">
      <c r="A4927" s="142">
        <v>97421</v>
      </c>
      <c r="B4927" s="142" t="s">
        <v>28669</v>
      </c>
      <c r="C4927" s="142" t="s">
        <v>2</v>
      </c>
      <c r="D4927" s="301">
        <v>0</v>
      </c>
      <c r="E4927" s="249"/>
    </row>
    <row r="4928" spans="1:5" s="250" customFormat="1" ht="13.5">
      <c r="A4928" s="142">
        <v>97373</v>
      </c>
      <c r="B4928" s="142" t="s">
        <v>28670</v>
      </c>
      <c r="C4928" s="142" t="s">
        <v>1</v>
      </c>
      <c r="D4928" s="301">
        <v>0</v>
      </c>
      <c r="E4928" s="249"/>
    </row>
    <row r="4929" spans="1:5" s="250" customFormat="1" ht="13.5">
      <c r="A4929" s="142">
        <v>97374</v>
      </c>
      <c r="B4929" s="142" t="s">
        <v>28671</v>
      </c>
      <c r="C4929" s="142" t="s">
        <v>1</v>
      </c>
      <c r="D4929" s="301">
        <v>0</v>
      </c>
      <c r="E4929" s="249"/>
    </row>
    <row r="4930" spans="1:5" s="250" customFormat="1" ht="13.5">
      <c r="A4930" s="142">
        <v>97375</v>
      </c>
      <c r="B4930" s="142" t="s">
        <v>28672</v>
      </c>
      <c r="C4930" s="142" t="s">
        <v>1</v>
      </c>
      <c r="D4930" s="301">
        <v>0</v>
      </c>
      <c r="E4930" s="249"/>
    </row>
    <row r="4931" spans="1:5" s="250" customFormat="1" ht="13.5">
      <c r="A4931" s="142">
        <v>97376</v>
      </c>
      <c r="B4931" s="142" t="s">
        <v>28673</v>
      </c>
      <c r="C4931" s="142" t="s">
        <v>1</v>
      </c>
      <c r="D4931" s="301">
        <v>0</v>
      </c>
      <c r="E4931" s="249"/>
    </row>
    <row r="4932" spans="1:5" s="250" customFormat="1" ht="13.5">
      <c r="A4932" s="142">
        <v>97377</v>
      </c>
      <c r="B4932" s="142" t="s">
        <v>28674</v>
      </c>
      <c r="C4932" s="142" t="s">
        <v>1</v>
      </c>
      <c r="D4932" s="301">
        <v>0</v>
      </c>
      <c r="E4932" s="249"/>
    </row>
    <row r="4933" spans="1:5" s="250" customFormat="1" ht="13.5">
      <c r="A4933" s="142">
        <v>97368</v>
      </c>
      <c r="B4933" s="142" t="s">
        <v>28675</v>
      </c>
      <c r="C4933" s="142" t="s">
        <v>1</v>
      </c>
      <c r="D4933" s="301">
        <v>0</v>
      </c>
      <c r="E4933" s="249"/>
    </row>
    <row r="4934" spans="1:5" s="250" customFormat="1" ht="13.5">
      <c r="A4934" s="142">
        <v>97369</v>
      </c>
      <c r="B4934" s="142" t="s">
        <v>28676</v>
      </c>
      <c r="C4934" s="142" t="s">
        <v>1</v>
      </c>
      <c r="D4934" s="301">
        <v>0</v>
      </c>
      <c r="E4934" s="249"/>
    </row>
    <row r="4935" spans="1:5" s="250" customFormat="1" ht="13.5">
      <c r="A4935" s="142">
        <v>97370</v>
      </c>
      <c r="B4935" s="142" t="s">
        <v>28677</v>
      </c>
      <c r="C4935" s="142" t="s">
        <v>1</v>
      </c>
      <c r="D4935" s="301">
        <v>0</v>
      </c>
      <c r="E4935" s="249"/>
    </row>
    <row r="4936" spans="1:5" s="250" customFormat="1" ht="13.5">
      <c r="A4936" s="142">
        <v>97371</v>
      </c>
      <c r="B4936" s="142" t="s">
        <v>28678</v>
      </c>
      <c r="C4936" s="142" t="s">
        <v>1</v>
      </c>
      <c r="D4936" s="301">
        <v>0</v>
      </c>
      <c r="E4936" s="249"/>
    </row>
    <row r="4937" spans="1:5" s="250" customFormat="1" ht="13.5">
      <c r="A4937" s="142">
        <v>97372</v>
      </c>
      <c r="B4937" s="142" t="s">
        <v>28679</v>
      </c>
      <c r="C4937" s="142" t="s">
        <v>1</v>
      </c>
      <c r="D4937" s="301">
        <v>0</v>
      </c>
      <c r="E4937" s="249"/>
    </row>
    <row r="4938" spans="1:5" s="250" customFormat="1" ht="13.5">
      <c r="A4938" s="142">
        <v>101875</v>
      </c>
      <c r="B4938" s="142" t="s">
        <v>28680</v>
      </c>
      <c r="C4938" s="142" t="s">
        <v>2</v>
      </c>
      <c r="D4938" s="301">
        <v>417.06</v>
      </c>
      <c r="E4938" s="249"/>
    </row>
    <row r="4939" spans="1:5" s="250" customFormat="1" ht="13.5">
      <c r="A4939" s="142">
        <v>101883</v>
      </c>
      <c r="B4939" s="142" t="s">
        <v>28681</v>
      </c>
      <c r="C4939" s="142" t="s">
        <v>2</v>
      </c>
      <c r="D4939" s="301">
        <v>553.22</v>
      </c>
      <c r="E4939" s="249"/>
    </row>
    <row r="4940" spans="1:5" s="250" customFormat="1" ht="13.5">
      <c r="A4940" s="142">
        <v>101879</v>
      </c>
      <c r="B4940" s="142" t="s">
        <v>28682</v>
      </c>
      <c r="C4940" s="142" t="s">
        <v>2</v>
      </c>
      <c r="D4940" s="301">
        <v>575.53</v>
      </c>
      <c r="E4940" s="249"/>
    </row>
    <row r="4941" spans="1:5" s="250" customFormat="1" ht="13.5">
      <c r="A4941" s="142">
        <v>106021</v>
      </c>
      <c r="B4941" s="142" t="s">
        <v>28683</v>
      </c>
      <c r="C4941" s="142" t="s">
        <v>2</v>
      </c>
      <c r="D4941" s="301">
        <v>0</v>
      </c>
      <c r="E4941" s="249"/>
    </row>
    <row r="4942" spans="1:5" s="250" customFormat="1" ht="13.5">
      <c r="A4942" s="142">
        <v>101880</v>
      </c>
      <c r="B4942" s="142" t="s">
        <v>28684</v>
      </c>
      <c r="C4942" s="142" t="s">
        <v>2</v>
      </c>
      <c r="D4942" s="301">
        <v>672.56</v>
      </c>
      <c r="E4942" s="249"/>
    </row>
    <row r="4943" spans="1:5" s="250" customFormat="1" ht="13.5">
      <c r="A4943" s="142">
        <v>101882</v>
      </c>
      <c r="B4943" s="142" t="s">
        <v>28685</v>
      </c>
      <c r="C4943" s="142" t="s">
        <v>2</v>
      </c>
      <c r="D4943" s="301">
        <v>1231.81</v>
      </c>
      <c r="E4943" s="249"/>
    </row>
    <row r="4944" spans="1:5" s="250" customFormat="1" ht="13.5">
      <c r="A4944" s="142">
        <v>106022</v>
      </c>
      <c r="B4944" s="142" t="s">
        <v>28686</v>
      </c>
      <c r="C4944" s="142" t="s">
        <v>2</v>
      </c>
      <c r="D4944" s="301">
        <v>0</v>
      </c>
      <c r="E4944" s="249"/>
    </row>
    <row r="4945" spans="1:5" s="250" customFormat="1" ht="13.5">
      <c r="A4945" s="142">
        <v>101881</v>
      </c>
      <c r="B4945" s="142" t="s">
        <v>28687</v>
      </c>
      <c r="C4945" s="142" t="s">
        <v>2</v>
      </c>
      <c r="D4945" s="301">
        <v>908.76</v>
      </c>
      <c r="E4945" s="249"/>
    </row>
    <row r="4946" spans="1:5" s="250" customFormat="1" ht="13.5">
      <c r="A4946" s="142">
        <v>106023</v>
      </c>
      <c r="B4946" s="142" t="s">
        <v>28688</v>
      </c>
      <c r="C4946" s="142" t="s">
        <v>2</v>
      </c>
      <c r="D4946" s="301">
        <v>0</v>
      </c>
      <c r="E4946" s="249"/>
    </row>
    <row r="4947" spans="1:5" s="250" customFormat="1" ht="13.5">
      <c r="A4947" s="142">
        <v>101878</v>
      </c>
      <c r="B4947" s="142" t="s">
        <v>28689</v>
      </c>
      <c r="C4947" s="142" t="s">
        <v>2</v>
      </c>
      <c r="D4947" s="301">
        <v>410.3</v>
      </c>
      <c r="E4947" s="249"/>
    </row>
    <row r="4948" spans="1:5" s="250" customFormat="1" ht="13.5">
      <c r="A4948" s="142">
        <v>106024</v>
      </c>
      <c r="B4948" s="142" t="s">
        <v>28690</v>
      </c>
      <c r="C4948" s="142" t="s">
        <v>2</v>
      </c>
      <c r="D4948" s="301">
        <v>0</v>
      </c>
      <c r="E4948" s="249"/>
    </row>
    <row r="4949" spans="1:5" s="250" customFormat="1" ht="13.5">
      <c r="A4949" s="142">
        <v>106025</v>
      </c>
      <c r="B4949" s="142" t="s">
        <v>28691</v>
      </c>
      <c r="C4949" s="142" t="s">
        <v>2</v>
      </c>
      <c r="D4949" s="301">
        <v>0</v>
      </c>
      <c r="E4949" s="249"/>
    </row>
    <row r="4950" spans="1:5" s="250" customFormat="1" ht="13.5">
      <c r="A4950" s="142">
        <v>106026</v>
      </c>
      <c r="B4950" s="142" t="s">
        <v>28692</v>
      </c>
      <c r="C4950" s="142" t="s">
        <v>2</v>
      </c>
      <c r="D4950" s="301">
        <v>0</v>
      </c>
      <c r="E4950" s="249"/>
    </row>
    <row r="4951" spans="1:5" s="250" customFormat="1" ht="13.5">
      <c r="A4951" s="142">
        <v>101877</v>
      </c>
      <c r="B4951" s="142" t="s">
        <v>28693</v>
      </c>
      <c r="C4951" s="142" t="s">
        <v>2</v>
      </c>
      <c r="D4951" s="301">
        <v>97.48</v>
      </c>
      <c r="E4951" s="249"/>
    </row>
    <row r="4952" spans="1:5" s="250" customFormat="1" ht="13.5">
      <c r="A4952" s="142">
        <v>101876</v>
      </c>
      <c r="B4952" s="142" t="s">
        <v>28694</v>
      </c>
      <c r="C4952" s="142" t="s">
        <v>2</v>
      </c>
      <c r="D4952" s="301">
        <v>131.49</v>
      </c>
      <c r="E4952" s="249"/>
    </row>
    <row r="4953" spans="1:5" s="250" customFormat="1" ht="13.5">
      <c r="A4953" s="142">
        <v>101873</v>
      </c>
      <c r="B4953" s="142" t="s">
        <v>28695</v>
      </c>
      <c r="C4953" s="142" t="s">
        <v>2</v>
      </c>
      <c r="D4953" s="301">
        <v>0</v>
      </c>
      <c r="E4953" s="249"/>
    </row>
    <row r="4954" spans="1:5" s="250" customFormat="1" ht="13.5">
      <c r="A4954" s="142">
        <v>101874</v>
      </c>
      <c r="B4954" s="142" t="s">
        <v>28696</v>
      </c>
      <c r="C4954" s="142" t="s">
        <v>2</v>
      </c>
      <c r="D4954" s="301">
        <v>0</v>
      </c>
      <c r="E4954" s="249"/>
    </row>
    <row r="4955" spans="1:5" s="250" customFormat="1" ht="13.5">
      <c r="A4955" s="142">
        <v>101871</v>
      </c>
      <c r="B4955" s="142" t="s">
        <v>28697</v>
      </c>
      <c r="C4955" s="142" t="s">
        <v>2</v>
      </c>
      <c r="D4955" s="301">
        <v>0</v>
      </c>
      <c r="E4955" s="249"/>
    </row>
    <row r="4956" spans="1:5" s="250" customFormat="1" ht="13.5">
      <c r="A4956" s="142">
        <v>101872</v>
      </c>
      <c r="B4956" s="142" t="s">
        <v>28698</v>
      </c>
      <c r="C4956" s="142" t="s">
        <v>2</v>
      </c>
      <c r="D4956" s="301">
        <v>0</v>
      </c>
      <c r="E4956" s="249"/>
    </row>
    <row r="4957" spans="1:5" s="250" customFormat="1" ht="13.5">
      <c r="A4957" s="142">
        <v>97360</v>
      </c>
      <c r="B4957" s="142" t="s">
        <v>28699</v>
      </c>
      <c r="C4957" s="142" t="s">
        <v>2</v>
      </c>
      <c r="D4957" s="301">
        <v>7207.15</v>
      </c>
      <c r="E4957" s="249"/>
    </row>
    <row r="4958" spans="1:5" s="250" customFormat="1" ht="13.5">
      <c r="A4958" s="142">
        <v>97361</v>
      </c>
      <c r="B4958" s="142" t="s">
        <v>28700</v>
      </c>
      <c r="C4958" s="142" t="s">
        <v>2</v>
      </c>
      <c r="D4958" s="301">
        <v>9609.5400000000009</v>
      </c>
      <c r="E4958" s="249"/>
    </row>
    <row r="4959" spans="1:5" s="250" customFormat="1" ht="13.5">
      <c r="A4959" s="142">
        <v>97359</v>
      </c>
      <c r="B4959" s="142" t="s">
        <v>28701</v>
      </c>
      <c r="C4959" s="142" t="s">
        <v>2</v>
      </c>
      <c r="D4959" s="301">
        <v>3756.93</v>
      </c>
      <c r="E4959" s="249"/>
    </row>
    <row r="4960" spans="1:5" s="250" customFormat="1" ht="13.5">
      <c r="A4960" s="142">
        <v>101946</v>
      </c>
      <c r="B4960" s="142" t="s">
        <v>28702</v>
      </c>
      <c r="C4960" s="142" t="s">
        <v>2</v>
      </c>
      <c r="D4960" s="301">
        <v>125.5</v>
      </c>
      <c r="E4960" s="249"/>
    </row>
    <row r="4961" spans="1:5" s="250" customFormat="1" ht="13.5">
      <c r="A4961" s="142">
        <v>97362</v>
      </c>
      <c r="B4961" s="142" t="s">
        <v>28703</v>
      </c>
      <c r="C4961" s="142" t="s">
        <v>2</v>
      </c>
      <c r="D4961" s="301">
        <v>1531.04</v>
      </c>
      <c r="E4961" s="249"/>
    </row>
    <row r="4962" spans="1:5" s="250" customFormat="1" ht="13.5">
      <c r="A4962" s="142">
        <v>101553</v>
      </c>
      <c r="B4962" s="142" t="s">
        <v>28704</v>
      </c>
      <c r="C4962" s="142" t="s">
        <v>2</v>
      </c>
      <c r="D4962" s="301">
        <v>20.86</v>
      </c>
      <c r="E4962" s="249"/>
    </row>
    <row r="4963" spans="1:5" s="250" customFormat="1" ht="13.5">
      <c r="A4963" s="142">
        <v>101554</v>
      </c>
      <c r="B4963" s="142" t="s">
        <v>28705</v>
      </c>
      <c r="C4963" s="142" t="s">
        <v>2</v>
      </c>
      <c r="D4963" s="301">
        <v>15.41</v>
      </c>
      <c r="E4963" s="249"/>
    </row>
    <row r="4964" spans="1:5" s="250" customFormat="1" ht="13.5">
      <c r="A4964" s="142">
        <v>101555</v>
      </c>
      <c r="B4964" s="142" t="s">
        <v>28706</v>
      </c>
      <c r="C4964" s="142" t="s">
        <v>2</v>
      </c>
      <c r="D4964" s="301">
        <v>10.45</v>
      </c>
      <c r="E4964" s="249"/>
    </row>
    <row r="4965" spans="1:5" s="250" customFormat="1" ht="13.5">
      <c r="A4965" s="142">
        <v>101556</v>
      </c>
      <c r="B4965" s="142" t="s">
        <v>28707</v>
      </c>
      <c r="C4965" s="142" t="s">
        <v>2</v>
      </c>
      <c r="D4965" s="301">
        <v>9.66</v>
      </c>
      <c r="E4965" s="249"/>
    </row>
    <row r="4966" spans="1:5" s="250" customFormat="1" ht="13.5">
      <c r="A4966" s="142">
        <v>101537</v>
      </c>
      <c r="B4966" s="142" t="s">
        <v>28708</v>
      </c>
      <c r="C4966" s="142" t="s">
        <v>2</v>
      </c>
      <c r="D4966" s="301">
        <v>115.29</v>
      </c>
      <c r="E4966" s="249"/>
    </row>
    <row r="4967" spans="1:5" s="250" customFormat="1" ht="13.5">
      <c r="A4967" s="142">
        <v>101538</v>
      </c>
      <c r="B4967" s="142" t="s">
        <v>28709</v>
      </c>
      <c r="C4967" s="142" t="s">
        <v>2</v>
      </c>
      <c r="D4967" s="301">
        <v>58.06</v>
      </c>
      <c r="E4967" s="249"/>
    </row>
    <row r="4968" spans="1:5" s="250" customFormat="1" ht="13.5">
      <c r="A4968" s="142">
        <v>101542</v>
      </c>
      <c r="B4968" s="142" t="s">
        <v>28710</v>
      </c>
      <c r="C4968" s="142" t="s">
        <v>2</v>
      </c>
      <c r="D4968" s="301">
        <v>44.01</v>
      </c>
      <c r="E4968" s="249"/>
    </row>
    <row r="4969" spans="1:5" s="250" customFormat="1" ht="13.5">
      <c r="A4969" s="142">
        <v>101539</v>
      </c>
      <c r="B4969" s="142" t="s">
        <v>28711</v>
      </c>
      <c r="C4969" s="142" t="s">
        <v>2</v>
      </c>
      <c r="D4969" s="301">
        <v>96.94</v>
      </c>
      <c r="E4969" s="249"/>
    </row>
    <row r="4970" spans="1:5" s="250" customFormat="1" ht="13.5">
      <c r="A4970" s="142">
        <v>101543</v>
      </c>
      <c r="B4970" s="142" t="s">
        <v>28712</v>
      </c>
      <c r="C4970" s="142" t="s">
        <v>2</v>
      </c>
      <c r="D4970" s="301">
        <v>78.75</v>
      </c>
      <c r="E4970" s="249"/>
    </row>
    <row r="4971" spans="1:5" s="250" customFormat="1" ht="13.5">
      <c r="A4971" s="142">
        <v>101540</v>
      </c>
      <c r="B4971" s="142" t="s">
        <v>28713</v>
      </c>
      <c r="C4971" s="142" t="s">
        <v>2</v>
      </c>
      <c r="D4971" s="301">
        <v>162.47999999999999</v>
      </c>
      <c r="E4971" s="249"/>
    </row>
    <row r="4972" spans="1:5" s="250" customFormat="1" ht="13.5">
      <c r="A4972" s="142">
        <v>101544</v>
      </c>
      <c r="B4972" s="142" t="s">
        <v>28714</v>
      </c>
      <c r="C4972" s="142" t="s">
        <v>2</v>
      </c>
      <c r="D4972" s="301">
        <v>125.52</v>
      </c>
      <c r="E4972" s="249"/>
    </row>
    <row r="4973" spans="1:5" s="250" customFormat="1" ht="13.5">
      <c r="A4973" s="142">
        <v>101541</v>
      </c>
      <c r="B4973" s="142" t="s">
        <v>28715</v>
      </c>
      <c r="C4973" s="142" t="s">
        <v>2</v>
      </c>
      <c r="D4973" s="301">
        <v>212.15</v>
      </c>
      <c r="E4973" s="249"/>
    </row>
    <row r="4974" spans="1:5" s="250" customFormat="1" ht="13.5">
      <c r="A4974" s="142">
        <v>101545</v>
      </c>
      <c r="B4974" s="142" t="s">
        <v>28716</v>
      </c>
      <c r="C4974" s="142" t="s">
        <v>2</v>
      </c>
      <c r="D4974" s="301">
        <v>181.34</v>
      </c>
      <c r="E4974" s="249"/>
    </row>
    <row r="4975" spans="1:5" s="250" customFormat="1" ht="13.5">
      <c r="A4975" s="142">
        <v>106502</v>
      </c>
      <c r="B4975" s="142" t="s">
        <v>28717</v>
      </c>
      <c r="C4975" s="142" t="s">
        <v>1</v>
      </c>
      <c r="D4975" s="301">
        <v>14.59</v>
      </c>
      <c r="E4975" s="249"/>
    </row>
    <row r="4976" spans="1:5" s="250" customFormat="1" ht="13.5">
      <c r="A4976" s="142">
        <v>106503</v>
      </c>
      <c r="B4976" s="142" t="s">
        <v>28718</v>
      </c>
      <c r="C4976" s="142" t="s">
        <v>1</v>
      </c>
      <c r="D4976" s="301">
        <v>9.19</v>
      </c>
      <c r="E4976" s="249"/>
    </row>
    <row r="4977" spans="1:5" s="250" customFormat="1" ht="13.5">
      <c r="A4977" s="142">
        <v>106504</v>
      </c>
      <c r="B4977" s="142" t="s">
        <v>28719</v>
      </c>
      <c r="C4977" s="142" t="s">
        <v>1</v>
      </c>
      <c r="D4977" s="301">
        <v>18.39</v>
      </c>
      <c r="E4977" s="249"/>
    </row>
    <row r="4978" spans="1:5" s="250" customFormat="1" ht="13.5">
      <c r="A4978" s="142">
        <v>106505</v>
      </c>
      <c r="B4978" s="142" t="s">
        <v>28720</v>
      </c>
      <c r="C4978" s="142" t="s">
        <v>1</v>
      </c>
      <c r="D4978" s="301">
        <v>5.96</v>
      </c>
      <c r="E4978" s="249"/>
    </row>
    <row r="4979" spans="1:5" s="250" customFormat="1" ht="13.5">
      <c r="A4979" s="142">
        <v>106526</v>
      </c>
      <c r="B4979" s="142" t="s">
        <v>28721</v>
      </c>
      <c r="C4979" s="142" t="s">
        <v>1</v>
      </c>
      <c r="D4979" s="301">
        <v>0</v>
      </c>
      <c r="E4979" s="249"/>
    </row>
    <row r="4980" spans="1:5" s="250" customFormat="1" ht="13.5">
      <c r="A4980" s="142">
        <v>106506</v>
      </c>
      <c r="B4980" s="142" t="s">
        <v>28722</v>
      </c>
      <c r="C4980" s="142" t="s">
        <v>1</v>
      </c>
      <c r="D4980" s="301">
        <v>11.21</v>
      </c>
      <c r="E4980" s="249"/>
    </row>
    <row r="4981" spans="1:5" s="250" customFormat="1" ht="13.5">
      <c r="A4981" s="142">
        <v>106507</v>
      </c>
      <c r="B4981" s="142" t="s">
        <v>28723</v>
      </c>
      <c r="C4981" s="142" t="s">
        <v>1</v>
      </c>
      <c r="D4981" s="301">
        <v>7.18</v>
      </c>
      <c r="E4981" s="249"/>
    </row>
    <row r="4982" spans="1:5" s="250" customFormat="1" ht="13.5">
      <c r="A4982" s="142">
        <v>106508</v>
      </c>
      <c r="B4982" s="142" t="s">
        <v>28724</v>
      </c>
      <c r="C4982" s="142" t="s">
        <v>1</v>
      </c>
      <c r="D4982" s="301">
        <v>14.15</v>
      </c>
      <c r="E4982" s="249"/>
    </row>
    <row r="4983" spans="1:5" s="250" customFormat="1" ht="13.5">
      <c r="A4983" s="142">
        <v>106509</v>
      </c>
      <c r="B4983" s="142" t="s">
        <v>28725</v>
      </c>
      <c r="C4983" s="142" t="s">
        <v>1</v>
      </c>
      <c r="D4983" s="301">
        <v>4.66</v>
      </c>
      <c r="E4983" s="249"/>
    </row>
    <row r="4984" spans="1:5" s="250" customFormat="1" ht="13.5">
      <c r="A4984" s="142">
        <v>106527</v>
      </c>
      <c r="B4984" s="142" t="s">
        <v>28726</v>
      </c>
      <c r="C4984" s="142" t="s">
        <v>1</v>
      </c>
      <c r="D4984" s="301">
        <v>0</v>
      </c>
      <c r="E4984" s="249"/>
    </row>
    <row r="4985" spans="1:5" s="250" customFormat="1" ht="13.5">
      <c r="A4985" s="142">
        <v>106499</v>
      </c>
      <c r="B4985" s="142" t="s">
        <v>28727</v>
      </c>
      <c r="C4985" s="142" t="s">
        <v>1</v>
      </c>
      <c r="D4985" s="301">
        <v>0</v>
      </c>
      <c r="E4985" s="249"/>
    </row>
    <row r="4986" spans="1:5" s="250" customFormat="1" ht="13.5">
      <c r="A4986" s="142">
        <v>106500</v>
      </c>
      <c r="B4986" s="142" t="s">
        <v>28728</v>
      </c>
      <c r="C4986" s="142" t="s">
        <v>1</v>
      </c>
      <c r="D4986" s="301">
        <v>0</v>
      </c>
      <c r="E4986" s="249"/>
    </row>
    <row r="4987" spans="1:5" s="250" customFormat="1" ht="13.5">
      <c r="A4987" s="142">
        <v>106501</v>
      </c>
      <c r="B4987" s="142" t="s">
        <v>28729</v>
      </c>
      <c r="C4987" s="142" t="s">
        <v>1</v>
      </c>
      <c r="D4987" s="301">
        <v>0</v>
      </c>
      <c r="E4987" s="249"/>
    </row>
    <row r="4988" spans="1:5" s="250" customFormat="1" ht="13.5">
      <c r="A4988" s="142">
        <v>101560</v>
      </c>
      <c r="B4988" s="142" t="s">
        <v>28730</v>
      </c>
      <c r="C4988" s="142" t="s">
        <v>1</v>
      </c>
      <c r="D4988" s="301">
        <v>13.24</v>
      </c>
      <c r="E4988" s="249"/>
    </row>
    <row r="4989" spans="1:5" s="250" customFormat="1" ht="13.5">
      <c r="A4989" s="142">
        <v>101568</v>
      </c>
      <c r="B4989" s="142" t="s">
        <v>28731</v>
      </c>
      <c r="C4989" s="142" t="s">
        <v>1</v>
      </c>
      <c r="D4989" s="301">
        <v>161.08000000000001</v>
      </c>
      <c r="E4989" s="249"/>
    </row>
    <row r="4990" spans="1:5" s="250" customFormat="1" ht="13.5">
      <c r="A4990" s="142">
        <v>101561</v>
      </c>
      <c r="B4990" s="142" t="s">
        <v>28732</v>
      </c>
      <c r="C4990" s="142" t="s">
        <v>1</v>
      </c>
      <c r="D4990" s="301">
        <v>21.02</v>
      </c>
      <c r="E4990" s="249"/>
    </row>
    <row r="4991" spans="1:5" s="250" customFormat="1" ht="13.5">
      <c r="A4991" s="142">
        <v>101562</v>
      </c>
      <c r="B4991" s="142" t="s">
        <v>28733</v>
      </c>
      <c r="C4991" s="142" t="s">
        <v>1</v>
      </c>
      <c r="D4991" s="301">
        <v>32.549999999999997</v>
      </c>
      <c r="E4991" s="249"/>
    </row>
    <row r="4992" spans="1:5" s="250" customFormat="1" ht="13.5">
      <c r="A4992" s="142">
        <v>101563</v>
      </c>
      <c r="B4992" s="142" t="s">
        <v>28734</v>
      </c>
      <c r="C4992" s="142" t="s">
        <v>1</v>
      </c>
      <c r="D4992" s="301">
        <v>45.94</v>
      </c>
      <c r="E4992" s="249"/>
    </row>
    <row r="4993" spans="1:5" s="250" customFormat="1" ht="13.5">
      <c r="A4993" s="142">
        <v>101564</v>
      </c>
      <c r="B4993" s="142" t="s">
        <v>28735</v>
      </c>
      <c r="C4993" s="142" t="s">
        <v>1</v>
      </c>
      <c r="D4993" s="301">
        <v>67.88</v>
      </c>
      <c r="E4993" s="249"/>
    </row>
    <row r="4994" spans="1:5" s="250" customFormat="1" ht="13.5">
      <c r="A4994" s="142">
        <v>101565</v>
      </c>
      <c r="B4994" s="142" t="s">
        <v>28736</v>
      </c>
      <c r="C4994" s="142" t="s">
        <v>1</v>
      </c>
      <c r="D4994" s="301">
        <v>94.92</v>
      </c>
      <c r="E4994" s="249"/>
    </row>
    <row r="4995" spans="1:5" s="250" customFormat="1" ht="13.5">
      <c r="A4995" s="142">
        <v>101567</v>
      </c>
      <c r="B4995" s="142" t="s">
        <v>28737</v>
      </c>
      <c r="C4995" s="142" t="s">
        <v>1</v>
      </c>
      <c r="D4995" s="301">
        <v>123.2</v>
      </c>
      <c r="E4995" s="249"/>
    </row>
    <row r="4996" spans="1:5" s="250" customFormat="1" ht="13.5">
      <c r="A4996" s="142">
        <v>106524</v>
      </c>
      <c r="B4996" s="142" t="s">
        <v>28738</v>
      </c>
      <c r="C4996" s="142" t="s">
        <v>1</v>
      </c>
      <c r="D4996" s="301">
        <v>0</v>
      </c>
      <c r="E4996" s="249"/>
    </row>
    <row r="4997" spans="1:5" s="250" customFormat="1" ht="13.5">
      <c r="A4997" s="142">
        <v>106525</v>
      </c>
      <c r="B4997" s="142" t="s">
        <v>28739</v>
      </c>
      <c r="C4997" s="142" t="s">
        <v>2</v>
      </c>
      <c r="D4997" s="301">
        <v>0</v>
      </c>
      <c r="E4997" s="249"/>
    </row>
    <row r="4998" spans="1:5" s="250" customFormat="1" ht="13.5">
      <c r="A4998" s="142">
        <v>101551</v>
      </c>
      <c r="B4998" s="142" t="s">
        <v>28740</v>
      </c>
      <c r="C4998" s="142" t="s">
        <v>2</v>
      </c>
      <c r="D4998" s="301">
        <v>0</v>
      </c>
      <c r="E4998" s="249"/>
    </row>
    <row r="4999" spans="1:5" s="250" customFormat="1" ht="13.5">
      <c r="A4999" s="142">
        <v>101552</v>
      </c>
      <c r="B4999" s="142" t="s">
        <v>28741</v>
      </c>
      <c r="C4999" s="142" t="s">
        <v>2</v>
      </c>
      <c r="D4999" s="301">
        <v>0</v>
      </c>
      <c r="E4999" s="249"/>
    </row>
    <row r="5000" spans="1:5" s="250" customFormat="1" ht="13.5">
      <c r="A5000" s="142">
        <v>101550</v>
      </c>
      <c r="B5000" s="142" t="s">
        <v>28742</v>
      </c>
      <c r="C5000" s="142" t="s">
        <v>2</v>
      </c>
      <c r="D5000" s="301">
        <v>0</v>
      </c>
      <c r="E5000" s="249"/>
    </row>
    <row r="5001" spans="1:5" s="250" customFormat="1" ht="13.5">
      <c r="A5001" s="142">
        <v>101501</v>
      </c>
      <c r="B5001" s="142" t="s">
        <v>28743</v>
      </c>
      <c r="C5001" s="142" t="s">
        <v>2</v>
      </c>
      <c r="D5001" s="301">
        <v>2158.73</v>
      </c>
      <c r="E5001" s="249"/>
    </row>
    <row r="5002" spans="1:5" s="250" customFormat="1" ht="13.5">
      <c r="A5002" s="142">
        <v>101502</v>
      </c>
      <c r="B5002" s="142" t="s">
        <v>28744</v>
      </c>
      <c r="C5002" s="142" t="s">
        <v>2</v>
      </c>
      <c r="D5002" s="301">
        <v>2361.6999999999998</v>
      </c>
      <c r="E5002" s="249"/>
    </row>
    <row r="5003" spans="1:5" s="250" customFormat="1" ht="13.5">
      <c r="A5003" s="142">
        <v>101503</v>
      </c>
      <c r="B5003" s="142" t="s">
        <v>28745</v>
      </c>
      <c r="C5003" s="142" t="s">
        <v>2</v>
      </c>
      <c r="D5003" s="301">
        <v>2405.15</v>
      </c>
      <c r="E5003" s="249"/>
    </row>
    <row r="5004" spans="1:5" s="250" customFormat="1" ht="13.5">
      <c r="A5004" s="142">
        <v>101504</v>
      </c>
      <c r="B5004" s="142" t="s">
        <v>28746</v>
      </c>
      <c r="C5004" s="142" t="s">
        <v>2</v>
      </c>
      <c r="D5004" s="301">
        <v>2668.58</v>
      </c>
      <c r="E5004" s="249"/>
    </row>
    <row r="5005" spans="1:5" s="250" customFormat="1" ht="13.5">
      <c r="A5005" s="142">
        <v>101497</v>
      </c>
      <c r="B5005" s="142" t="s">
        <v>28747</v>
      </c>
      <c r="C5005" s="142" t="s">
        <v>2</v>
      </c>
      <c r="D5005" s="301">
        <v>2173.73</v>
      </c>
      <c r="E5005" s="249"/>
    </row>
    <row r="5006" spans="1:5" s="250" customFormat="1" ht="13.5">
      <c r="A5006" s="142">
        <v>101498</v>
      </c>
      <c r="B5006" s="142" t="s">
        <v>28748</v>
      </c>
      <c r="C5006" s="142" t="s">
        <v>2</v>
      </c>
      <c r="D5006" s="301">
        <v>2376.6999999999998</v>
      </c>
      <c r="E5006" s="249"/>
    </row>
    <row r="5007" spans="1:5" s="250" customFormat="1" ht="13.5">
      <c r="A5007" s="142">
        <v>101499</v>
      </c>
      <c r="B5007" s="142" t="s">
        <v>28749</v>
      </c>
      <c r="C5007" s="142" t="s">
        <v>2</v>
      </c>
      <c r="D5007" s="301">
        <v>2420.15</v>
      </c>
      <c r="E5007" s="249"/>
    </row>
    <row r="5008" spans="1:5" s="250" customFormat="1" ht="13.5">
      <c r="A5008" s="142">
        <v>101500</v>
      </c>
      <c r="B5008" s="142" t="s">
        <v>28750</v>
      </c>
      <c r="C5008" s="142" t="s">
        <v>2</v>
      </c>
      <c r="D5008" s="301">
        <v>2683.58</v>
      </c>
      <c r="E5008" s="249"/>
    </row>
    <row r="5009" spans="1:5" s="250" customFormat="1" ht="13.5">
      <c r="A5009" s="142">
        <v>101493</v>
      </c>
      <c r="B5009" s="142" t="s">
        <v>28751</v>
      </c>
      <c r="C5009" s="142" t="s">
        <v>2</v>
      </c>
      <c r="D5009" s="301">
        <v>1862.5</v>
      </c>
      <c r="E5009" s="249"/>
    </row>
    <row r="5010" spans="1:5" s="250" customFormat="1" ht="13.5">
      <c r="A5010" s="142">
        <v>101494</v>
      </c>
      <c r="B5010" s="142" t="s">
        <v>28752</v>
      </c>
      <c r="C5010" s="142" t="s">
        <v>2</v>
      </c>
      <c r="D5010" s="301">
        <v>1996.59</v>
      </c>
      <c r="E5010" s="249"/>
    </row>
    <row r="5011" spans="1:5" s="250" customFormat="1" ht="13.5">
      <c r="A5011" s="142">
        <v>101495</v>
      </c>
      <c r="B5011" s="142" t="s">
        <v>28753</v>
      </c>
      <c r="C5011" s="142" t="s">
        <v>2</v>
      </c>
      <c r="D5011" s="301">
        <v>2025.3</v>
      </c>
      <c r="E5011" s="249"/>
    </row>
    <row r="5012" spans="1:5" s="250" customFormat="1" ht="13.5">
      <c r="A5012" s="142">
        <v>101496</v>
      </c>
      <c r="B5012" s="142" t="s">
        <v>28754</v>
      </c>
      <c r="C5012" s="142" t="s">
        <v>2</v>
      </c>
      <c r="D5012" s="301">
        <v>2210.98</v>
      </c>
      <c r="E5012" s="249"/>
    </row>
    <row r="5013" spans="1:5" s="250" customFormat="1" ht="13.5">
      <c r="A5013" s="142">
        <v>101489</v>
      </c>
      <c r="B5013" s="142" t="s">
        <v>28755</v>
      </c>
      <c r="C5013" s="142" t="s">
        <v>2</v>
      </c>
      <c r="D5013" s="301">
        <v>1887.13</v>
      </c>
      <c r="E5013" s="249"/>
    </row>
    <row r="5014" spans="1:5" s="250" customFormat="1" ht="13.5">
      <c r="A5014" s="142">
        <v>101490</v>
      </c>
      <c r="B5014" s="142" t="s">
        <v>28756</v>
      </c>
      <c r="C5014" s="142" t="s">
        <v>2</v>
      </c>
      <c r="D5014" s="301">
        <v>2021.22</v>
      </c>
      <c r="E5014" s="249"/>
    </row>
    <row r="5015" spans="1:5" s="250" customFormat="1" ht="13.5">
      <c r="A5015" s="142">
        <v>101491</v>
      </c>
      <c r="B5015" s="142" t="s">
        <v>28757</v>
      </c>
      <c r="C5015" s="142" t="s">
        <v>2</v>
      </c>
      <c r="D5015" s="301">
        <v>2049.9299999999998</v>
      </c>
      <c r="E5015" s="249"/>
    </row>
    <row r="5016" spans="1:5" s="250" customFormat="1" ht="13.5">
      <c r="A5016" s="142">
        <v>101492</v>
      </c>
      <c r="B5016" s="142" t="s">
        <v>28758</v>
      </c>
      <c r="C5016" s="142" t="s">
        <v>2</v>
      </c>
      <c r="D5016" s="301">
        <v>2235.61</v>
      </c>
      <c r="E5016" s="249"/>
    </row>
    <row r="5017" spans="1:5" s="250" customFormat="1" ht="13.5">
      <c r="A5017" s="142">
        <v>101509</v>
      </c>
      <c r="B5017" s="142" t="s">
        <v>28759</v>
      </c>
      <c r="C5017" s="142" t="s">
        <v>2</v>
      </c>
      <c r="D5017" s="301">
        <v>2327.65</v>
      </c>
      <c r="E5017" s="249"/>
    </row>
    <row r="5018" spans="1:5" s="250" customFormat="1" ht="13.5">
      <c r="A5018" s="142">
        <v>101510</v>
      </c>
      <c r="B5018" s="142" t="s">
        <v>28760</v>
      </c>
      <c r="C5018" s="142" t="s">
        <v>2</v>
      </c>
      <c r="D5018" s="301">
        <v>2598.27</v>
      </c>
      <c r="E5018" s="249"/>
    </row>
    <row r="5019" spans="1:5" s="250" customFormat="1" ht="13.5">
      <c r="A5019" s="142">
        <v>101511</v>
      </c>
      <c r="B5019" s="142" t="s">
        <v>28761</v>
      </c>
      <c r="C5019" s="142" t="s">
        <v>2</v>
      </c>
      <c r="D5019" s="301">
        <v>2656.21</v>
      </c>
      <c r="E5019" s="249"/>
    </row>
    <row r="5020" spans="1:5" s="250" customFormat="1" ht="13.5">
      <c r="A5020" s="142">
        <v>101512</v>
      </c>
      <c r="B5020" s="142" t="s">
        <v>28762</v>
      </c>
      <c r="C5020" s="142" t="s">
        <v>2</v>
      </c>
      <c r="D5020" s="301">
        <v>2996.01</v>
      </c>
      <c r="E5020" s="249"/>
    </row>
    <row r="5021" spans="1:5" s="250" customFormat="1" ht="13.5">
      <c r="A5021" s="142">
        <v>101505</v>
      </c>
      <c r="B5021" s="142" t="s">
        <v>28763</v>
      </c>
      <c r="C5021" s="142" t="s">
        <v>2</v>
      </c>
      <c r="D5021" s="301">
        <v>2319.54</v>
      </c>
      <c r="E5021" s="249"/>
    </row>
    <row r="5022" spans="1:5" s="250" customFormat="1" ht="13.5">
      <c r="A5022" s="142">
        <v>101506</v>
      </c>
      <c r="B5022" s="142" t="s">
        <v>28764</v>
      </c>
      <c r="C5022" s="142" t="s">
        <v>2</v>
      </c>
      <c r="D5022" s="301">
        <v>2590.16</v>
      </c>
      <c r="E5022" s="249"/>
    </row>
    <row r="5023" spans="1:5" s="250" customFormat="1" ht="13.5">
      <c r="A5023" s="142">
        <v>101507</v>
      </c>
      <c r="B5023" s="142" t="s">
        <v>28765</v>
      </c>
      <c r="C5023" s="142" t="s">
        <v>2</v>
      </c>
      <c r="D5023" s="301">
        <v>2648.1</v>
      </c>
      <c r="E5023" s="249"/>
    </row>
    <row r="5024" spans="1:5" s="250" customFormat="1" ht="13.5">
      <c r="A5024" s="142">
        <v>101508</v>
      </c>
      <c r="B5024" s="142" t="s">
        <v>28766</v>
      </c>
      <c r="C5024" s="142" t="s">
        <v>2</v>
      </c>
      <c r="D5024" s="301">
        <v>2987.9</v>
      </c>
      <c r="E5024" s="249"/>
    </row>
    <row r="5025" spans="1:5" s="250" customFormat="1" ht="13.5">
      <c r="A5025" s="142">
        <v>101525</v>
      </c>
      <c r="B5025" s="142" t="s">
        <v>28767</v>
      </c>
      <c r="C5025" s="142" t="s">
        <v>2</v>
      </c>
      <c r="D5025" s="301">
        <v>1254.24</v>
      </c>
      <c r="E5025" s="249"/>
    </row>
    <row r="5026" spans="1:5" s="250" customFormat="1" ht="13.5">
      <c r="A5026" s="142">
        <v>101526</v>
      </c>
      <c r="B5026" s="142" t="s">
        <v>28768</v>
      </c>
      <c r="C5026" s="142" t="s">
        <v>2</v>
      </c>
      <c r="D5026" s="301">
        <v>1495.6</v>
      </c>
      <c r="E5026" s="249"/>
    </row>
    <row r="5027" spans="1:5" s="250" customFormat="1" ht="13.5">
      <c r="A5027" s="142">
        <v>101527</v>
      </c>
      <c r="B5027" s="142" t="s">
        <v>28769</v>
      </c>
      <c r="C5027" s="142" t="s">
        <v>2</v>
      </c>
      <c r="D5027" s="301">
        <v>1547.28</v>
      </c>
      <c r="E5027" s="249"/>
    </row>
    <row r="5028" spans="1:5" s="250" customFormat="1" ht="13.5">
      <c r="A5028" s="142">
        <v>101528</v>
      </c>
      <c r="B5028" s="142" t="s">
        <v>28770</v>
      </c>
      <c r="C5028" s="142" t="s">
        <v>2</v>
      </c>
      <c r="D5028" s="301">
        <v>1819.73</v>
      </c>
      <c r="E5028" s="249"/>
    </row>
    <row r="5029" spans="1:5" s="250" customFormat="1" ht="13.5">
      <c r="A5029" s="142">
        <v>101521</v>
      </c>
      <c r="B5029" s="142" t="s">
        <v>28771</v>
      </c>
      <c r="C5029" s="142" t="s">
        <v>2</v>
      </c>
      <c r="D5029" s="301">
        <v>1269.23</v>
      </c>
      <c r="E5029" s="249"/>
    </row>
    <row r="5030" spans="1:5" s="250" customFormat="1" ht="13.5">
      <c r="A5030" s="142">
        <v>101522</v>
      </c>
      <c r="B5030" s="142" t="s">
        <v>28772</v>
      </c>
      <c r="C5030" s="142" t="s">
        <v>2</v>
      </c>
      <c r="D5030" s="301">
        <v>1510.59</v>
      </c>
      <c r="E5030" s="249"/>
    </row>
    <row r="5031" spans="1:5" s="250" customFormat="1" ht="13.5">
      <c r="A5031" s="142">
        <v>101523</v>
      </c>
      <c r="B5031" s="142" t="s">
        <v>28773</v>
      </c>
      <c r="C5031" s="142" t="s">
        <v>2</v>
      </c>
      <c r="D5031" s="301">
        <v>1562.27</v>
      </c>
      <c r="E5031" s="249"/>
    </row>
    <row r="5032" spans="1:5" s="250" customFormat="1" ht="13.5">
      <c r="A5032" s="142">
        <v>101524</v>
      </c>
      <c r="B5032" s="142" t="s">
        <v>28774</v>
      </c>
      <c r="C5032" s="142" t="s">
        <v>2</v>
      </c>
      <c r="D5032" s="301">
        <v>1834.72</v>
      </c>
      <c r="E5032" s="249"/>
    </row>
    <row r="5033" spans="1:5" s="250" customFormat="1" ht="13.5">
      <c r="A5033" s="142">
        <v>101517</v>
      </c>
      <c r="B5033" s="142" t="s">
        <v>28775</v>
      </c>
      <c r="C5033" s="142" t="s">
        <v>2</v>
      </c>
      <c r="D5033" s="301">
        <v>937.58</v>
      </c>
      <c r="E5033" s="249"/>
    </row>
    <row r="5034" spans="1:5" s="250" customFormat="1" ht="13.5">
      <c r="A5034" s="142">
        <v>101518</v>
      </c>
      <c r="B5034" s="142" t="s">
        <v>28776</v>
      </c>
      <c r="C5034" s="142" t="s">
        <v>2</v>
      </c>
      <c r="D5034" s="301">
        <v>1098.49</v>
      </c>
      <c r="E5034" s="249"/>
    </row>
    <row r="5035" spans="1:5" s="250" customFormat="1" ht="13.5">
      <c r="A5035" s="142">
        <v>101519</v>
      </c>
      <c r="B5035" s="142" t="s">
        <v>28777</v>
      </c>
      <c r="C5035" s="142" t="s">
        <v>2</v>
      </c>
      <c r="D5035" s="301">
        <v>1132.94</v>
      </c>
      <c r="E5035" s="249"/>
    </row>
    <row r="5036" spans="1:5" s="250" customFormat="1" ht="13.5">
      <c r="A5036" s="142">
        <v>101520</v>
      </c>
      <c r="B5036" s="142" t="s">
        <v>28778</v>
      </c>
      <c r="C5036" s="142" t="s">
        <v>2</v>
      </c>
      <c r="D5036" s="301">
        <v>1314.58</v>
      </c>
      <c r="E5036" s="249"/>
    </row>
    <row r="5037" spans="1:5" s="250" customFormat="1" ht="13.5">
      <c r="A5037" s="142">
        <v>101513</v>
      </c>
      <c r="B5037" s="142" t="s">
        <v>28779</v>
      </c>
      <c r="C5037" s="142" t="s">
        <v>2</v>
      </c>
      <c r="D5037" s="301">
        <v>962.2</v>
      </c>
      <c r="E5037" s="249"/>
    </row>
    <row r="5038" spans="1:5" s="250" customFormat="1" ht="13.5">
      <c r="A5038" s="142">
        <v>101514</v>
      </c>
      <c r="B5038" s="142" t="s">
        <v>28780</v>
      </c>
      <c r="C5038" s="142" t="s">
        <v>2</v>
      </c>
      <c r="D5038" s="301">
        <v>1123.1099999999999</v>
      </c>
      <c r="E5038" s="249"/>
    </row>
    <row r="5039" spans="1:5" s="250" customFormat="1" ht="13.5">
      <c r="A5039" s="142">
        <v>101515</v>
      </c>
      <c r="B5039" s="142" t="s">
        <v>28781</v>
      </c>
      <c r="C5039" s="142" t="s">
        <v>2</v>
      </c>
      <c r="D5039" s="301">
        <v>1157.56</v>
      </c>
      <c r="E5039" s="249"/>
    </row>
    <row r="5040" spans="1:5" s="250" customFormat="1" ht="13.5">
      <c r="A5040" s="142">
        <v>101516</v>
      </c>
      <c r="B5040" s="142" t="s">
        <v>28782</v>
      </c>
      <c r="C5040" s="142" t="s">
        <v>2</v>
      </c>
      <c r="D5040" s="301">
        <v>1339.2</v>
      </c>
      <c r="E5040" s="249"/>
    </row>
    <row r="5041" spans="1:5" s="250" customFormat="1" ht="13.5">
      <c r="A5041" s="142">
        <v>101533</v>
      </c>
      <c r="B5041" s="142" t="s">
        <v>28783</v>
      </c>
      <c r="C5041" s="142" t="s">
        <v>2</v>
      </c>
      <c r="D5041" s="301">
        <v>1445.72</v>
      </c>
      <c r="E5041" s="249"/>
    </row>
    <row r="5042" spans="1:5" s="250" customFormat="1" ht="13.5">
      <c r="A5042" s="142">
        <v>101534</v>
      </c>
      <c r="B5042" s="142" t="s">
        <v>28784</v>
      </c>
      <c r="C5042" s="142" t="s">
        <v>2</v>
      </c>
      <c r="D5042" s="301">
        <v>1767.54</v>
      </c>
      <c r="E5042" s="249"/>
    </row>
    <row r="5043" spans="1:5" s="250" customFormat="1" ht="13.5">
      <c r="A5043" s="142">
        <v>101535</v>
      </c>
      <c r="B5043" s="142" t="s">
        <v>28785</v>
      </c>
      <c r="C5043" s="142" t="s">
        <v>2</v>
      </c>
      <c r="D5043" s="301">
        <v>1836.44</v>
      </c>
      <c r="E5043" s="249"/>
    </row>
    <row r="5044" spans="1:5" s="250" customFormat="1" ht="13.5">
      <c r="A5044" s="142">
        <v>101536</v>
      </c>
      <c r="B5044" s="142" t="s">
        <v>28786</v>
      </c>
      <c r="C5044" s="142" t="s">
        <v>2</v>
      </c>
      <c r="D5044" s="301">
        <v>2199.71</v>
      </c>
      <c r="E5044" s="249"/>
    </row>
    <row r="5045" spans="1:5" s="250" customFormat="1" ht="13.5">
      <c r="A5045" s="142">
        <v>101529</v>
      </c>
      <c r="B5045" s="142" t="s">
        <v>28787</v>
      </c>
      <c r="C5045" s="142" t="s">
        <v>2</v>
      </c>
      <c r="D5045" s="301">
        <v>1437.6</v>
      </c>
      <c r="E5045" s="249"/>
    </row>
    <row r="5046" spans="1:5" s="250" customFormat="1" ht="13.5">
      <c r="A5046" s="142">
        <v>101530</v>
      </c>
      <c r="B5046" s="142" t="s">
        <v>28788</v>
      </c>
      <c r="C5046" s="142" t="s">
        <v>2</v>
      </c>
      <c r="D5046" s="301">
        <v>1759.42</v>
      </c>
      <c r="E5046" s="249"/>
    </row>
    <row r="5047" spans="1:5" s="250" customFormat="1" ht="13.5">
      <c r="A5047" s="142">
        <v>101531</v>
      </c>
      <c r="B5047" s="142" t="s">
        <v>28789</v>
      </c>
      <c r="C5047" s="142" t="s">
        <v>2</v>
      </c>
      <c r="D5047" s="301">
        <v>1828.32</v>
      </c>
      <c r="E5047" s="249"/>
    </row>
    <row r="5048" spans="1:5" s="250" customFormat="1" ht="13.5">
      <c r="A5048" s="142">
        <v>101532</v>
      </c>
      <c r="B5048" s="142" t="s">
        <v>28790</v>
      </c>
      <c r="C5048" s="142" t="s">
        <v>2</v>
      </c>
      <c r="D5048" s="301">
        <v>2191.59</v>
      </c>
      <c r="E5048" s="249"/>
    </row>
    <row r="5049" spans="1:5" s="250" customFormat="1" ht="13.5">
      <c r="A5049" s="142">
        <v>106510</v>
      </c>
      <c r="B5049" s="142" t="s">
        <v>28791</v>
      </c>
      <c r="C5049" s="142" t="s">
        <v>2</v>
      </c>
      <c r="D5049" s="301">
        <v>0</v>
      </c>
      <c r="E5049" s="249"/>
    </row>
    <row r="5050" spans="1:5" s="250" customFormat="1" ht="13.5">
      <c r="A5050" s="142">
        <v>106514</v>
      </c>
      <c r="B5050" s="142" t="s">
        <v>28792</v>
      </c>
      <c r="C5050" s="142" t="s">
        <v>2</v>
      </c>
      <c r="D5050" s="301">
        <v>0</v>
      </c>
      <c r="E5050" s="249"/>
    </row>
    <row r="5051" spans="1:5" s="250" customFormat="1" ht="13.5">
      <c r="A5051" s="142">
        <v>106511</v>
      </c>
      <c r="B5051" s="142" t="s">
        <v>28793</v>
      </c>
      <c r="C5051" s="142" t="s">
        <v>2</v>
      </c>
      <c r="D5051" s="301">
        <v>0</v>
      </c>
      <c r="E5051" s="249"/>
    </row>
    <row r="5052" spans="1:5" s="250" customFormat="1" ht="13.5">
      <c r="A5052" s="142">
        <v>106515</v>
      </c>
      <c r="B5052" s="142" t="s">
        <v>28794</v>
      </c>
      <c r="C5052" s="142" t="s">
        <v>2</v>
      </c>
      <c r="D5052" s="301">
        <v>0</v>
      </c>
      <c r="E5052" s="249"/>
    </row>
    <row r="5053" spans="1:5" s="250" customFormat="1" ht="13.5">
      <c r="A5053" s="142">
        <v>106512</v>
      </c>
      <c r="B5053" s="142" t="s">
        <v>28795</v>
      </c>
      <c r="C5053" s="142" t="s">
        <v>2</v>
      </c>
      <c r="D5053" s="301">
        <v>0</v>
      </c>
      <c r="E5053" s="249"/>
    </row>
    <row r="5054" spans="1:5" s="250" customFormat="1" ht="13.5">
      <c r="A5054" s="142">
        <v>106516</v>
      </c>
      <c r="B5054" s="142" t="s">
        <v>28796</v>
      </c>
      <c r="C5054" s="142" t="s">
        <v>2</v>
      </c>
      <c r="D5054" s="301">
        <v>0</v>
      </c>
      <c r="E5054" s="249"/>
    </row>
    <row r="5055" spans="1:5" s="250" customFormat="1" ht="13.5">
      <c r="A5055" s="142">
        <v>106513</v>
      </c>
      <c r="B5055" s="142" t="s">
        <v>28797</v>
      </c>
      <c r="C5055" s="142" t="s">
        <v>2</v>
      </c>
      <c r="D5055" s="301">
        <v>0</v>
      </c>
      <c r="E5055" s="249"/>
    </row>
    <row r="5056" spans="1:5" s="250" customFormat="1" ht="13.5">
      <c r="A5056" s="142">
        <v>106517</v>
      </c>
      <c r="B5056" s="142" t="s">
        <v>28798</v>
      </c>
      <c r="C5056" s="142" t="s">
        <v>2</v>
      </c>
      <c r="D5056" s="301">
        <v>0</v>
      </c>
      <c r="E5056" s="249"/>
    </row>
    <row r="5057" spans="1:5" s="250" customFormat="1" ht="13.5">
      <c r="A5057" s="142">
        <v>106518</v>
      </c>
      <c r="B5057" s="142" t="s">
        <v>28799</v>
      </c>
      <c r="C5057" s="142" t="s">
        <v>2</v>
      </c>
      <c r="D5057" s="301">
        <v>0</v>
      </c>
      <c r="E5057" s="249"/>
    </row>
    <row r="5058" spans="1:5" s="250" customFormat="1" ht="13.5">
      <c r="A5058" s="142">
        <v>106519</v>
      </c>
      <c r="B5058" s="142" t="s">
        <v>28800</v>
      </c>
      <c r="C5058" s="142" t="s">
        <v>2</v>
      </c>
      <c r="D5058" s="301">
        <v>0</v>
      </c>
      <c r="E5058" s="249"/>
    </row>
    <row r="5059" spans="1:5" s="250" customFormat="1" ht="13.5">
      <c r="A5059" s="142">
        <v>106520</v>
      </c>
      <c r="B5059" s="142" t="s">
        <v>28801</v>
      </c>
      <c r="C5059" s="142" t="s">
        <v>2</v>
      </c>
      <c r="D5059" s="301">
        <v>0</v>
      </c>
      <c r="E5059" s="249"/>
    </row>
    <row r="5060" spans="1:5" s="250" customFormat="1" ht="13.5">
      <c r="A5060" s="142">
        <v>106521</v>
      </c>
      <c r="B5060" s="142" t="s">
        <v>28802</v>
      </c>
      <c r="C5060" s="142" t="s">
        <v>2</v>
      </c>
      <c r="D5060" s="301">
        <v>0</v>
      </c>
      <c r="E5060" s="249"/>
    </row>
    <row r="5061" spans="1:5" s="250" customFormat="1" ht="13.5">
      <c r="A5061" s="142">
        <v>106522</v>
      </c>
      <c r="B5061" s="142" t="s">
        <v>28803</v>
      </c>
      <c r="C5061" s="142" t="s">
        <v>2</v>
      </c>
      <c r="D5061" s="301">
        <v>0</v>
      </c>
      <c r="E5061" s="249"/>
    </row>
    <row r="5062" spans="1:5" s="250" customFormat="1" ht="13.5">
      <c r="A5062" s="142">
        <v>106523</v>
      </c>
      <c r="B5062" s="142" t="s">
        <v>28804</v>
      </c>
      <c r="C5062" s="142" t="s">
        <v>2</v>
      </c>
      <c r="D5062" s="301">
        <v>0</v>
      </c>
      <c r="E5062" s="249"/>
    </row>
    <row r="5063" spans="1:5" s="250" customFormat="1" ht="13.5">
      <c r="A5063" s="142">
        <v>101549</v>
      </c>
      <c r="B5063" s="142" t="s">
        <v>28805</v>
      </c>
      <c r="C5063" s="142" t="s">
        <v>2</v>
      </c>
      <c r="D5063" s="301">
        <v>21.76</v>
      </c>
      <c r="E5063" s="249"/>
    </row>
    <row r="5064" spans="1:5" s="250" customFormat="1" ht="13.5">
      <c r="A5064" s="142">
        <v>101547</v>
      </c>
      <c r="B5064" s="142" t="s">
        <v>28806</v>
      </c>
      <c r="C5064" s="142" t="s">
        <v>2</v>
      </c>
      <c r="D5064" s="301">
        <v>127.51</v>
      </c>
      <c r="E5064" s="249"/>
    </row>
    <row r="5065" spans="1:5" s="250" customFormat="1" ht="13.5">
      <c r="A5065" s="142">
        <v>101546</v>
      </c>
      <c r="B5065" s="142" t="s">
        <v>28807</v>
      </c>
      <c r="C5065" s="142" t="s">
        <v>2</v>
      </c>
      <c r="D5065" s="301">
        <v>40.98</v>
      </c>
      <c r="E5065" s="249"/>
    </row>
    <row r="5066" spans="1:5" s="250" customFormat="1" ht="13.5">
      <c r="A5066" s="142">
        <v>101548</v>
      </c>
      <c r="B5066" s="142" t="s">
        <v>28808</v>
      </c>
      <c r="C5066" s="142" t="s">
        <v>2</v>
      </c>
      <c r="D5066" s="301">
        <v>10.46</v>
      </c>
      <c r="E5066" s="249"/>
    </row>
    <row r="5067" spans="1:5" s="250" customFormat="1" ht="13.5">
      <c r="A5067" s="142">
        <v>106528</v>
      </c>
      <c r="B5067" s="142" t="s">
        <v>28809</v>
      </c>
      <c r="C5067" s="142" t="s">
        <v>2</v>
      </c>
      <c r="D5067" s="301">
        <v>0</v>
      </c>
      <c r="E5067" s="249"/>
    </row>
    <row r="5068" spans="1:5" s="250" customFormat="1" ht="13.5">
      <c r="A5068" s="142">
        <v>94764</v>
      </c>
      <c r="B5068" s="142" t="s">
        <v>26195</v>
      </c>
      <c r="C5068" s="142" t="s">
        <v>2</v>
      </c>
      <c r="D5068" s="301">
        <v>42.6</v>
      </c>
      <c r="E5068" s="249"/>
    </row>
    <row r="5069" spans="1:5" s="250" customFormat="1" ht="13.5">
      <c r="A5069" s="142">
        <v>94765</v>
      </c>
      <c r="B5069" s="142" t="s">
        <v>26196</v>
      </c>
      <c r="C5069" s="142" t="s">
        <v>2</v>
      </c>
      <c r="D5069" s="301">
        <v>46.88</v>
      </c>
      <c r="E5069" s="249"/>
    </row>
    <row r="5070" spans="1:5" s="250" customFormat="1" ht="13.5">
      <c r="A5070" s="142">
        <v>94766</v>
      </c>
      <c r="B5070" s="142" t="s">
        <v>26197</v>
      </c>
      <c r="C5070" s="142" t="s">
        <v>2</v>
      </c>
      <c r="D5070" s="301">
        <v>52.32</v>
      </c>
      <c r="E5070" s="249"/>
    </row>
    <row r="5071" spans="1:5" s="250" customFormat="1" ht="13.5">
      <c r="A5071" s="142">
        <v>94767</v>
      </c>
      <c r="B5071" s="142" t="s">
        <v>26198</v>
      </c>
      <c r="C5071" s="142" t="s">
        <v>2</v>
      </c>
      <c r="D5071" s="301">
        <v>77.400000000000006</v>
      </c>
      <c r="E5071" s="249"/>
    </row>
    <row r="5072" spans="1:5" s="250" customFormat="1" ht="13.5">
      <c r="A5072" s="142">
        <v>94768</v>
      </c>
      <c r="B5072" s="142" t="s">
        <v>26199</v>
      </c>
      <c r="C5072" s="142" t="s">
        <v>2</v>
      </c>
      <c r="D5072" s="301">
        <v>87.6</v>
      </c>
      <c r="E5072" s="249"/>
    </row>
    <row r="5073" spans="1:5" s="250" customFormat="1" ht="13.5">
      <c r="A5073" s="142">
        <v>94769</v>
      </c>
      <c r="B5073" s="142" t="s">
        <v>26200</v>
      </c>
      <c r="C5073" s="142" t="s">
        <v>2</v>
      </c>
      <c r="D5073" s="301">
        <v>116.85</v>
      </c>
      <c r="E5073" s="249"/>
    </row>
    <row r="5074" spans="1:5" s="250" customFormat="1" ht="13.5">
      <c r="A5074" s="142">
        <v>94783</v>
      </c>
      <c r="B5074" s="142" t="s">
        <v>28810</v>
      </c>
      <c r="C5074" s="142" t="s">
        <v>2</v>
      </c>
      <c r="D5074" s="301">
        <v>24.13</v>
      </c>
      <c r="E5074" s="249"/>
    </row>
    <row r="5075" spans="1:5" s="250" customFormat="1" ht="13.5">
      <c r="A5075" s="142">
        <v>94703</v>
      </c>
      <c r="B5075" s="142" t="s">
        <v>28811</v>
      </c>
      <c r="C5075" s="142" t="s">
        <v>2</v>
      </c>
      <c r="D5075" s="301">
        <v>25.8</v>
      </c>
      <c r="E5075" s="249"/>
    </row>
    <row r="5076" spans="1:5" s="250" customFormat="1" ht="13.5">
      <c r="A5076" s="142">
        <v>94704</v>
      </c>
      <c r="B5076" s="142" t="s">
        <v>26155</v>
      </c>
      <c r="C5076" s="142" t="s">
        <v>2</v>
      </c>
      <c r="D5076" s="301">
        <v>34.65</v>
      </c>
      <c r="E5076" s="249"/>
    </row>
    <row r="5077" spans="1:5" s="250" customFormat="1" ht="13.5">
      <c r="A5077" s="142">
        <v>94705</v>
      </c>
      <c r="B5077" s="142" t="s">
        <v>26156</v>
      </c>
      <c r="C5077" s="142" t="s">
        <v>2</v>
      </c>
      <c r="D5077" s="301">
        <v>47.61</v>
      </c>
      <c r="E5077" s="249"/>
    </row>
    <row r="5078" spans="1:5" s="250" customFormat="1" ht="13.5">
      <c r="A5078" s="142">
        <v>94706</v>
      </c>
      <c r="B5078" s="142" t="s">
        <v>26157</v>
      </c>
      <c r="C5078" s="142" t="s">
        <v>2</v>
      </c>
      <c r="D5078" s="301">
        <v>46.39</v>
      </c>
      <c r="E5078" s="249"/>
    </row>
    <row r="5079" spans="1:5" s="250" customFormat="1" ht="13.5">
      <c r="A5079" s="142">
        <v>94707</v>
      </c>
      <c r="B5079" s="142" t="s">
        <v>26158</v>
      </c>
      <c r="C5079" s="142" t="s">
        <v>2</v>
      </c>
      <c r="D5079" s="301">
        <v>73.75</v>
      </c>
      <c r="E5079" s="249"/>
    </row>
    <row r="5080" spans="1:5" s="250" customFormat="1" ht="13.5">
      <c r="A5080" s="142">
        <v>94715</v>
      </c>
      <c r="B5080" s="142" t="s">
        <v>26161</v>
      </c>
      <c r="C5080" s="142" t="s">
        <v>2</v>
      </c>
      <c r="D5080" s="301">
        <v>385.94</v>
      </c>
      <c r="E5080" s="249"/>
    </row>
    <row r="5081" spans="1:5" s="250" customFormat="1" ht="13.5">
      <c r="A5081" s="142">
        <v>94713</v>
      </c>
      <c r="B5081" s="142" t="s">
        <v>26159</v>
      </c>
      <c r="C5081" s="142" t="s">
        <v>2</v>
      </c>
      <c r="D5081" s="301">
        <v>309.42</v>
      </c>
      <c r="E5081" s="249"/>
    </row>
    <row r="5082" spans="1:5" s="250" customFormat="1" ht="13.5">
      <c r="A5082" s="142">
        <v>94714</v>
      </c>
      <c r="B5082" s="142" t="s">
        <v>26160</v>
      </c>
      <c r="C5082" s="142" t="s">
        <v>2</v>
      </c>
      <c r="D5082" s="301">
        <v>434.95</v>
      </c>
      <c r="E5082" s="249"/>
    </row>
    <row r="5083" spans="1:5" s="250" customFormat="1" ht="13.5">
      <c r="A5083" s="142">
        <v>94670</v>
      </c>
      <c r="B5083" s="142" t="s">
        <v>26127</v>
      </c>
      <c r="C5083" s="142" t="s">
        <v>2</v>
      </c>
      <c r="D5083" s="301">
        <v>87.83</v>
      </c>
      <c r="E5083" s="249"/>
    </row>
    <row r="5084" spans="1:5" s="250" customFormat="1" ht="13.5">
      <c r="A5084" s="142">
        <v>94656</v>
      </c>
      <c r="B5084" s="142" t="s">
        <v>28812</v>
      </c>
      <c r="C5084" s="142" t="s">
        <v>2</v>
      </c>
      <c r="D5084" s="301">
        <v>4.3</v>
      </c>
      <c r="E5084" s="249"/>
    </row>
    <row r="5085" spans="1:5" s="250" customFormat="1" ht="13.5">
      <c r="A5085" s="142">
        <v>94658</v>
      </c>
      <c r="B5085" s="142" t="s">
        <v>26115</v>
      </c>
      <c r="C5085" s="142" t="s">
        <v>2</v>
      </c>
      <c r="D5085" s="301">
        <v>6.49</v>
      </c>
      <c r="E5085" s="249"/>
    </row>
    <row r="5086" spans="1:5" s="250" customFormat="1" ht="13.5">
      <c r="A5086" s="142">
        <v>94660</v>
      </c>
      <c r="B5086" s="142" t="s">
        <v>26117</v>
      </c>
      <c r="C5086" s="142" t="s">
        <v>2</v>
      </c>
      <c r="D5086" s="301">
        <v>10.39</v>
      </c>
      <c r="E5086" s="249"/>
    </row>
    <row r="5087" spans="1:5" s="250" customFormat="1" ht="13.5">
      <c r="A5087" s="142">
        <v>94662</v>
      </c>
      <c r="B5087" s="142" t="s">
        <v>26119</v>
      </c>
      <c r="C5087" s="142" t="s">
        <v>2</v>
      </c>
      <c r="D5087" s="301">
        <v>13.62</v>
      </c>
      <c r="E5087" s="249"/>
    </row>
    <row r="5088" spans="1:5" s="250" customFormat="1" ht="13.5">
      <c r="A5088" s="142">
        <v>94664</v>
      </c>
      <c r="B5088" s="142" t="s">
        <v>26121</v>
      </c>
      <c r="C5088" s="142" t="s">
        <v>2</v>
      </c>
      <c r="D5088" s="301">
        <v>25.3</v>
      </c>
      <c r="E5088" s="249"/>
    </row>
    <row r="5089" spans="1:5" s="250" customFormat="1" ht="13.5">
      <c r="A5089" s="142">
        <v>94666</v>
      </c>
      <c r="B5089" s="142" t="s">
        <v>26123</v>
      </c>
      <c r="C5089" s="142" t="s">
        <v>2</v>
      </c>
      <c r="D5089" s="301">
        <v>41.34</v>
      </c>
      <c r="E5089" s="249"/>
    </row>
    <row r="5090" spans="1:5" s="250" customFormat="1" ht="13.5">
      <c r="A5090" s="142">
        <v>94668</v>
      </c>
      <c r="B5090" s="142" t="s">
        <v>26125</v>
      </c>
      <c r="C5090" s="142" t="s">
        <v>2</v>
      </c>
      <c r="D5090" s="301">
        <v>55.09</v>
      </c>
      <c r="E5090" s="249"/>
    </row>
    <row r="5091" spans="1:5" s="250" customFormat="1" ht="13.5">
      <c r="A5091" s="142">
        <v>105215</v>
      </c>
      <c r="B5091" s="142" t="s">
        <v>26289</v>
      </c>
      <c r="C5091" s="142" t="s">
        <v>2</v>
      </c>
      <c r="D5091" s="301">
        <v>10.65</v>
      </c>
      <c r="E5091" s="249"/>
    </row>
    <row r="5092" spans="1:5" s="250" customFormat="1" ht="13.5">
      <c r="A5092" s="142">
        <v>105216</v>
      </c>
      <c r="B5092" s="142" t="s">
        <v>26290</v>
      </c>
      <c r="C5092" s="142" t="s">
        <v>2</v>
      </c>
      <c r="D5092" s="301">
        <v>40.090000000000003</v>
      </c>
      <c r="E5092" s="249"/>
    </row>
    <row r="5093" spans="1:5" s="250" customFormat="1" ht="13.5">
      <c r="A5093" s="142">
        <v>105217</v>
      </c>
      <c r="B5093" s="142" t="s">
        <v>26291</v>
      </c>
      <c r="C5093" s="142" t="s">
        <v>2</v>
      </c>
      <c r="D5093" s="301">
        <v>45.2</v>
      </c>
      <c r="E5093" s="249"/>
    </row>
    <row r="5094" spans="1:5" s="250" customFormat="1" ht="13.5">
      <c r="A5094" s="142">
        <v>105214</v>
      </c>
      <c r="B5094" s="142" t="s">
        <v>26288</v>
      </c>
      <c r="C5094" s="142" t="s">
        <v>2</v>
      </c>
      <c r="D5094" s="301">
        <v>47.27</v>
      </c>
      <c r="E5094" s="249"/>
    </row>
    <row r="5095" spans="1:5" s="250" customFormat="1" ht="13.5">
      <c r="A5095" s="142">
        <v>105218</v>
      </c>
      <c r="B5095" s="142" t="s">
        <v>26292</v>
      </c>
      <c r="C5095" s="142" t="s">
        <v>2</v>
      </c>
      <c r="D5095" s="301">
        <v>78.42</v>
      </c>
      <c r="E5095" s="249"/>
    </row>
    <row r="5096" spans="1:5" s="250" customFormat="1" ht="13.5">
      <c r="A5096" s="142">
        <v>105213</v>
      </c>
      <c r="B5096" s="142" t="s">
        <v>26287</v>
      </c>
      <c r="C5096" s="142" t="s">
        <v>2</v>
      </c>
      <c r="D5096" s="301">
        <v>294.27999999999997</v>
      </c>
      <c r="E5096" s="249"/>
    </row>
    <row r="5097" spans="1:5" s="250" customFormat="1" ht="13.5">
      <c r="A5097" s="142">
        <v>105233</v>
      </c>
      <c r="B5097" s="142" t="s">
        <v>26307</v>
      </c>
      <c r="C5097" s="142" t="s">
        <v>2</v>
      </c>
      <c r="D5097" s="301">
        <v>9.8800000000000008</v>
      </c>
      <c r="E5097" s="249"/>
    </row>
    <row r="5098" spans="1:5" s="250" customFormat="1" ht="13.5">
      <c r="A5098" s="142">
        <v>105234</v>
      </c>
      <c r="B5098" s="142" t="s">
        <v>26308</v>
      </c>
      <c r="C5098" s="142" t="s">
        <v>2</v>
      </c>
      <c r="D5098" s="301">
        <v>12.02</v>
      </c>
      <c r="E5098" s="249"/>
    </row>
    <row r="5099" spans="1:5" s="250" customFormat="1" ht="13.5">
      <c r="A5099" s="142">
        <v>105228</v>
      </c>
      <c r="B5099" s="142" t="s">
        <v>26302</v>
      </c>
      <c r="C5099" s="142" t="s">
        <v>2</v>
      </c>
      <c r="D5099" s="301">
        <v>14.61</v>
      </c>
      <c r="E5099" s="249"/>
    </row>
    <row r="5100" spans="1:5" s="250" customFormat="1" ht="13.5">
      <c r="A5100" s="142">
        <v>105138</v>
      </c>
      <c r="B5100" s="142" t="s">
        <v>26077</v>
      </c>
      <c r="C5100" s="142" t="s">
        <v>2</v>
      </c>
      <c r="D5100" s="301">
        <v>21.58</v>
      </c>
      <c r="E5100" s="249"/>
    </row>
    <row r="5101" spans="1:5" s="250" customFormat="1" ht="13.5">
      <c r="A5101" s="142">
        <v>105139</v>
      </c>
      <c r="B5101" s="142" t="s">
        <v>26078</v>
      </c>
      <c r="C5101" s="142" t="s">
        <v>2</v>
      </c>
      <c r="D5101" s="301">
        <v>25.5</v>
      </c>
      <c r="E5101" s="249"/>
    </row>
    <row r="5102" spans="1:5" s="250" customFormat="1" ht="13.5">
      <c r="A5102" s="142">
        <v>105140</v>
      </c>
      <c r="B5102" s="142" t="s">
        <v>26079</v>
      </c>
      <c r="C5102" s="142" t="s">
        <v>2</v>
      </c>
      <c r="D5102" s="301">
        <v>32.83</v>
      </c>
      <c r="E5102" s="249"/>
    </row>
    <row r="5103" spans="1:5" s="250" customFormat="1" ht="13.5">
      <c r="A5103" s="142">
        <v>105141</v>
      </c>
      <c r="B5103" s="142" t="s">
        <v>26080</v>
      </c>
      <c r="C5103" s="142" t="s">
        <v>2</v>
      </c>
      <c r="D5103" s="301">
        <v>38.93</v>
      </c>
      <c r="E5103" s="249"/>
    </row>
    <row r="5104" spans="1:5" s="250" customFormat="1" ht="13.5">
      <c r="A5104" s="142">
        <v>105172</v>
      </c>
      <c r="B5104" s="142" t="s">
        <v>26252</v>
      </c>
      <c r="C5104" s="142" t="s">
        <v>2</v>
      </c>
      <c r="D5104" s="301">
        <v>99.01</v>
      </c>
      <c r="E5104" s="249"/>
    </row>
    <row r="5105" spans="1:5" s="250" customFormat="1" ht="13.5">
      <c r="A5105" s="142">
        <v>105169</v>
      </c>
      <c r="B5105" s="142" t="s">
        <v>26250</v>
      </c>
      <c r="C5105" s="142" t="s">
        <v>2</v>
      </c>
      <c r="D5105" s="301">
        <v>99.08</v>
      </c>
      <c r="E5105" s="249"/>
    </row>
    <row r="5106" spans="1:5" s="250" customFormat="1" ht="13.5">
      <c r="A5106" s="142">
        <v>105230</v>
      </c>
      <c r="B5106" s="142" t="s">
        <v>26304</v>
      </c>
      <c r="C5106" s="142" t="s">
        <v>2</v>
      </c>
      <c r="D5106" s="301">
        <v>9.1</v>
      </c>
      <c r="E5106" s="249"/>
    </row>
    <row r="5107" spans="1:5" s="250" customFormat="1" ht="13.5">
      <c r="A5107" s="142">
        <v>105231</v>
      </c>
      <c r="B5107" s="142" t="s">
        <v>26305</v>
      </c>
      <c r="C5107" s="142" t="s">
        <v>2</v>
      </c>
      <c r="D5107" s="301">
        <v>10.69</v>
      </c>
      <c r="E5107" s="249"/>
    </row>
    <row r="5108" spans="1:5" s="250" customFormat="1" ht="13.5">
      <c r="A5108" s="142">
        <v>105232</v>
      </c>
      <c r="B5108" s="142" t="s">
        <v>26306</v>
      </c>
      <c r="C5108" s="142" t="s">
        <v>2</v>
      </c>
      <c r="D5108" s="301">
        <v>20.13</v>
      </c>
      <c r="E5108" s="249"/>
    </row>
    <row r="5109" spans="1:5" s="250" customFormat="1" ht="13.5">
      <c r="A5109" s="142">
        <v>105229</v>
      </c>
      <c r="B5109" s="142" t="s">
        <v>26303</v>
      </c>
      <c r="C5109" s="142" t="s">
        <v>2</v>
      </c>
      <c r="D5109" s="301">
        <v>31.73</v>
      </c>
      <c r="E5109" s="249"/>
    </row>
    <row r="5110" spans="1:5" s="250" customFormat="1" ht="13.5">
      <c r="A5110" s="142">
        <v>105146</v>
      </c>
      <c r="B5110" s="142" t="s">
        <v>26229</v>
      </c>
      <c r="C5110" s="142" t="s">
        <v>2</v>
      </c>
      <c r="D5110" s="301">
        <v>25.74</v>
      </c>
      <c r="E5110" s="249"/>
    </row>
    <row r="5111" spans="1:5" s="250" customFormat="1" ht="13.5">
      <c r="A5111" s="142">
        <v>94613</v>
      </c>
      <c r="B5111" s="142" t="s">
        <v>28813</v>
      </c>
      <c r="C5111" s="142" t="s">
        <v>2</v>
      </c>
      <c r="D5111" s="301">
        <v>0</v>
      </c>
      <c r="E5111" s="249"/>
    </row>
    <row r="5112" spans="1:5" s="250" customFormat="1" ht="13.5">
      <c r="A5112" s="142">
        <v>94607</v>
      </c>
      <c r="B5112" s="142" t="s">
        <v>28814</v>
      </c>
      <c r="C5112" s="142" t="s">
        <v>2</v>
      </c>
      <c r="D5112" s="301">
        <v>0</v>
      </c>
      <c r="E5112" s="249"/>
    </row>
    <row r="5113" spans="1:5" s="250" customFormat="1" ht="13.5">
      <c r="A5113" s="142">
        <v>94609</v>
      </c>
      <c r="B5113" s="142" t="s">
        <v>28815</v>
      </c>
      <c r="C5113" s="142" t="s">
        <v>2</v>
      </c>
      <c r="D5113" s="301">
        <v>0</v>
      </c>
      <c r="E5113" s="249"/>
    </row>
    <row r="5114" spans="1:5" s="250" customFormat="1" ht="13.5">
      <c r="A5114" s="142">
        <v>94611</v>
      </c>
      <c r="B5114" s="142" t="s">
        <v>28816</v>
      </c>
      <c r="C5114" s="142" t="s">
        <v>2</v>
      </c>
      <c r="D5114" s="301">
        <v>0</v>
      </c>
      <c r="E5114" s="249"/>
    </row>
    <row r="5115" spans="1:5" s="250" customFormat="1" ht="13.5">
      <c r="A5115" s="142">
        <v>96738</v>
      </c>
      <c r="B5115" s="142" t="s">
        <v>26204</v>
      </c>
      <c r="C5115" s="142" t="s">
        <v>2</v>
      </c>
      <c r="D5115" s="301">
        <v>26.5</v>
      </c>
      <c r="E5115" s="249"/>
    </row>
    <row r="5116" spans="1:5" s="250" customFormat="1" ht="13.5">
      <c r="A5116" s="142">
        <v>96740</v>
      </c>
      <c r="B5116" s="142" t="s">
        <v>26206</v>
      </c>
      <c r="C5116" s="142" t="s">
        <v>2</v>
      </c>
      <c r="D5116" s="301">
        <v>36.630000000000003</v>
      </c>
      <c r="E5116" s="249"/>
    </row>
    <row r="5117" spans="1:5" s="250" customFormat="1" ht="13.5">
      <c r="A5117" s="142">
        <v>94738</v>
      </c>
      <c r="B5117" s="142" t="s">
        <v>26175</v>
      </c>
      <c r="C5117" s="142" t="s">
        <v>2</v>
      </c>
      <c r="D5117" s="301">
        <v>1872.53</v>
      </c>
      <c r="E5117" s="249"/>
    </row>
    <row r="5118" spans="1:5" s="250" customFormat="1" ht="13.5">
      <c r="A5118" s="142">
        <v>94724</v>
      </c>
      <c r="B5118" s="142" t="s">
        <v>26162</v>
      </c>
      <c r="C5118" s="142" t="s">
        <v>2</v>
      </c>
      <c r="D5118" s="301">
        <v>29.67</v>
      </c>
      <c r="E5118" s="249"/>
    </row>
    <row r="5119" spans="1:5" s="250" customFormat="1" ht="13.5">
      <c r="A5119" s="142">
        <v>94726</v>
      </c>
      <c r="B5119" s="142" t="s">
        <v>26164</v>
      </c>
      <c r="C5119" s="142" t="s">
        <v>2</v>
      </c>
      <c r="D5119" s="301">
        <v>38.229999999999997</v>
      </c>
      <c r="E5119" s="249"/>
    </row>
    <row r="5120" spans="1:5" s="250" customFormat="1" ht="13.5">
      <c r="A5120" s="142">
        <v>94728</v>
      </c>
      <c r="B5120" s="142" t="s">
        <v>26166</v>
      </c>
      <c r="C5120" s="142" t="s">
        <v>2</v>
      </c>
      <c r="D5120" s="301">
        <v>59.65</v>
      </c>
      <c r="E5120" s="249"/>
    </row>
    <row r="5121" spans="1:5" s="250" customFormat="1" ht="13.5">
      <c r="A5121" s="142">
        <v>94730</v>
      </c>
      <c r="B5121" s="142" t="s">
        <v>26168</v>
      </c>
      <c r="C5121" s="142" t="s">
        <v>2</v>
      </c>
      <c r="D5121" s="301">
        <v>73.17</v>
      </c>
      <c r="E5121" s="249"/>
    </row>
    <row r="5122" spans="1:5" s="250" customFormat="1" ht="13.5">
      <c r="A5122" s="142">
        <v>94732</v>
      </c>
      <c r="B5122" s="142" t="s">
        <v>26170</v>
      </c>
      <c r="C5122" s="142" t="s">
        <v>2</v>
      </c>
      <c r="D5122" s="301">
        <v>117.36</v>
      </c>
      <c r="E5122" s="249"/>
    </row>
    <row r="5123" spans="1:5" s="250" customFormat="1" ht="13.5">
      <c r="A5123" s="142">
        <v>94734</v>
      </c>
      <c r="B5123" s="142" t="s">
        <v>26172</v>
      </c>
      <c r="C5123" s="142" t="s">
        <v>2</v>
      </c>
      <c r="D5123" s="301">
        <v>427.85</v>
      </c>
      <c r="E5123" s="249"/>
    </row>
    <row r="5124" spans="1:5" s="250" customFormat="1" ht="13.5">
      <c r="A5124" s="142">
        <v>94736</v>
      </c>
      <c r="B5124" s="142" t="s">
        <v>26173</v>
      </c>
      <c r="C5124" s="142" t="s">
        <v>2</v>
      </c>
      <c r="D5124" s="301">
        <v>621.99</v>
      </c>
      <c r="E5124" s="249"/>
    </row>
    <row r="5125" spans="1:5" s="250" customFormat="1" ht="13.5">
      <c r="A5125" s="142">
        <v>94483</v>
      </c>
      <c r="B5125" s="142" t="s">
        <v>26325</v>
      </c>
      <c r="C5125" s="142" t="s">
        <v>2</v>
      </c>
      <c r="D5125" s="301">
        <v>1398.84</v>
      </c>
      <c r="E5125" s="249"/>
    </row>
    <row r="5126" spans="1:5" s="250" customFormat="1" ht="13.5">
      <c r="A5126" s="142">
        <v>94482</v>
      </c>
      <c r="B5126" s="142" t="s">
        <v>26324</v>
      </c>
      <c r="C5126" s="142" t="s">
        <v>2</v>
      </c>
      <c r="D5126" s="301">
        <v>1666.96</v>
      </c>
      <c r="E5126" s="249"/>
    </row>
    <row r="5127" spans="1:5" s="250" customFormat="1" ht="13.5">
      <c r="A5127" s="142">
        <v>94481</v>
      </c>
      <c r="B5127" s="142" t="s">
        <v>26323</v>
      </c>
      <c r="C5127" s="142" t="s">
        <v>2</v>
      </c>
      <c r="D5127" s="301">
        <v>2114.39</v>
      </c>
      <c r="E5127" s="249"/>
    </row>
    <row r="5128" spans="1:5" s="250" customFormat="1" ht="13.5">
      <c r="A5128" s="142">
        <v>94480</v>
      </c>
      <c r="B5128" s="142" t="s">
        <v>26322</v>
      </c>
      <c r="C5128" s="142" t="s">
        <v>2</v>
      </c>
      <c r="D5128" s="301">
        <v>3006.82</v>
      </c>
      <c r="E5128" s="249"/>
    </row>
    <row r="5129" spans="1:5" s="250" customFormat="1" ht="13.5">
      <c r="A5129" s="142">
        <v>94472</v>
      </c>
      <c r="B5129" s="142" t="s">
        <v>26093</v>
      </c>
      <c r="C5129" s="142" t="s">
        <v>2</v>
      </c>
      <c r="D5129" s="301">
        <v>89.62</v>
      </c>
      <c r="E5129" s="249"/>
    </row>
    <row r="5130" spans="1:5" s="250" customFormat="1" ht="13.5">
      <c r="A5130" s="142">
        <v>94474</v>
      </c>
      <c r="B5130" s="142" t="s">
        <v>26095</v>
      </c>
      <c r="C5130" s="142" t="s">
        <v>2</v>
      </c>
      <c r="D5130" s="301">
        <v>149.83000000000001</v>
      </c>
      <c r="E5130" s="249"/>
    </row>
    <row r="5131" spans="1:5" s="250" customFormat="1" ht="13.5">
      <c r="A5131" s="142">
        <v>94476</v>
      </c>
      <c r="B5131" s="142" t="s">
        <v>26097</v>
      </c>
      <c r="C5131" s="142" t="s">
        <v>2</v>
      </c>
      <c r="D5131" s="301">
        <v>208.92</v>
      </c>
      <c r="E5131" s="249"/>
    </row>
    <row r="5132" spans="1:5" s="250" customFormat="1" ht="13.5">
      <c r="A5132" s="142">
        <v>94471</v>
      </c>
      <c r="B5132" s="142" t="s">
        <v>26092</v>
      </c>
      <c r="C5132" s="142" t="s">
        <v>2</v>
      </c>
      <c r="D5132" s="301">
        <v>87.04</v>
      </c>
      <c r="E5132" s="249"/>
    </row>
    <row r="5133" spans="1:5" s="250" customFormat="1" ht="13.5">
      <c r="A5133" s="142">
        <v>94473</v>
      </c>
      <c r="B5133" s="142" t="s">
        <v>26094</v>
      </c>
      <c r="C5133" s="142" t="s">
        <v>2</v>
      </c>
      <c r="D5133" s="301">
        <v>138.47</v>
      </c>
      <c r="E5133" s="249"/>
    </row>
    <row r="5134" spans="1:5" s="250" customFormat="1" ht="13.5">
      <c r="A5134" s="142">
        <v>94475</v>
      </c>
      <c r="B5134" s="142" t="s">
        <v>26096</v>
      </c>
      <c r="C5134" s="142" t="s">
        <v>2</v>
      </c>
      <c r="D5134" s="301">
        <v>187.03</v>
      </c>
      <c r="E5134" s="249"/>
    </row>
    <row r="5135" spans="1:5" s="250" customFormat="1" ht="13.5">
      <c r="A5135" s="142">
        <v>105194</v>
      </c>
      <c r="B5135" s="142" t="s">
        <v>26268</v>
      </c>
      <c r="C5135" s="142" t="s">
        <v>2</v>
      </c>
      <c r="D5135" s="301">
        <v>96.7</v>
      </c>
      <c r="E5135" s="249"/>
    </row>
    <row r="5136" spans="1:5" s="250" customFormat="1" ht="13.5">
      <c r="A5136" s="142">
        <v>105195</v>
      </c>
      <c r="B5136" s="142" t="s">
        <v>26269</v>
      </c>
      <c r="C5136" s="142" t="s">
        <v>2</v>
      </c>
      <c r="D5136" s="301">
        <v>245.79</v>
      </c>
      <c r="E5136" s="249"/>
    </row>
    <row r="5137" spans="1:5" s="250" customFormat="1" ht="13.5">
      <c r="A5137" s="142">
        <v>105178</v>
      </c>
      <c r="B5137" s="142" t="s">
        <v>26258</v>
      </c>
      <c r="C5137" s="142" t="s">
        <v>2</v>
      </c>
      <c r="D5137" s="301">
        <v>155.01</v>
      </c>
      <c r="E5137" s="249"/>
    </row>
    <row r="5138" spans="1:5" s="250" customFormat="1" ht="13.5">
      <c r="A5138" s="142">
        <v>94620</v>
      </c>
      <c r="B5138" s="142" t="s">
        <v>26110</v>
      </c>
      <c r="C5138" s="142" t="s">
        <v>2</v>
      </c>
      <c r="D5138" s="301">
        <v>1382.42</v>
      </c>
      <c r="E5138" s="249"/>
    </row>
    <row r="5139" spans="1:5" s="250" customFormat="1" ht="13.5">
      <c r="A5139" s="142">
        <v>94614</v>
      </c>
      <c r="B5139" s="142" t="s">
        <v>26105</v>
      </c>
      <c r="C5139" s="142" t="s">
        <v>2</v>
      </c>
      <c r="D5139" s="301">
        <v>210.65</v>
      </c>
      <c r="E5139" s="249"/>
    </row>
    <row r="5140" spans="1:5" s="250" customFormat="1" ht="13.5">
      <c r="A5140" s="142">
        <v>94616</v>
      </c>
      <c r="B5140" s="142" t="s">
        <v>26107</v>
      </c>
      <c r="C5140" s="142" t="s">
        <v>2</v>
      </c>
      <c r="D5140" s="301">
        <v>610.42999999999995</v>
      </c>
      <c r="E5140" s="249"/>
    </row>
    <row r="5141" spans="1:5" s="250" customFormat="1" ht="13.5">
      <c r="A5141" s="142">
        <v>94618</v>
      </c>
      <c r="B5141" s="142" t="s">
        <v>26109</v>
      </c>
      <c r="C5141" s="142" t="s">
        <v>2</v>
      </c>
      <c r="D5141" s="301">
        <v>592.47</v>
      </c>
      <c r="E5141" s="249"/>
    </row>
    <row r="5142" spans="1:5" s="250" customFormat="1" ht="13.5">
      <c r="A5142" s="142">
        <v>105193</v>
      </c>
      <c r="B5142" s="142" t="s">
        <v>26267</v>
      </c>
      <c r="C5142" s="142" t="s">
        <v>2</v>
      </c>
      <c r="D5142" s="301">
        <v>169.66</v>
      </c>
      <c r="E5142" s="249"/>
    </row>
    <row r="5143" spans="1:5" s="250" customFormat="1" ht="13.5">
      <c r="A5143" s="142">
        <v>105197</v>
      </c>
      <c r="B5143" s="142" t="s">
        <v>26271</v>
      </c>
      <c r="C5143" s="142" t="s">
        <v>2</v>
      </c>
      <c r="D5143" s="301">
        <v>180.73</v>
      </c>
      <c r="E5143" s="249"/>
    </row>
    <row r="5144" spans="1:5" s="250" customFormat="1" ht="13.5">
      <c r="A5144" s="142">
        <v>105196</v>
      </c>
      <c r="B5144" s="142" t="s">
        <v>26270</v>
      </c>
      <c r="C5144" s="142" t="s">
        <v>2</v>
      </c>
      <c r="D5144" s="301">
        <v>261.95999999999998</v>
      </c>
      <c r="E5144" s="249"/>
    </row>
    <row r="5145" spans="1:5" s="250" customFormat="1" ht="13.5">
      <c r="A5145" s="142">
        <v>105198</v>
      </c>
      <c r="B5145" s="142" t="s">
        <v>26272</v>
      </c>
      <c r="C5145" s="142" t="s">
        <v>2</v>
      </c>
      <c r="D5145" s="301">
        <v>371.12</v>
      </c>
      <c r="E5145" s="249"/>
    </row>
    <row r="5146" spans="1:5" s="250" customFormat="1" ht="13.5">
      <c r="A5146" s="142">
        <v>105200</v>
      </c>
      <c r="B5146" s="142" t="s">
        <v>26274</v>
      </c>
      <c r="C5146" s="142" t="s">
        <v>2</v>
      </c>
      <c r="D5146" s="301">
        <v>142.91999999999999</v>
      </c>
      <c r="E5146" s="249"/>
    </row>
    <row r="5147" spans="1:5" s="250" customFormat="1" ht="13.5">
      <c r="A5147" s="142">
        <v>105199</v>
      </c>
      <c r="B5147" s="142" t="s">
        <v>26273</v>
      </c>
      <c r="C5147" s="142" t="s">
        <v>2</v>
      </c>
      <c r="D5147" s="301">
        <v>238.26</v>
      </c>
      <c r="E5147" s="249"/>
    </row>
    <row r="5148" spans="1:5" s="250" customFormat="1" ht="13.5">
      <c r="A5148" s="142">
        <v>105201</v>
      </c>
      <c r="B5148" s="142" t="s">
        <v>26275</v>
      </c>
      <c r="C5148" s="142" t="s">
        <v>2</v>
      </c>
      <c r="D5148" s="301">
        <v>325.69</v>
      </c>
      <c r="E5148" s="249"/>
    </row>
    <row r="5149" spans="1:5" s="250" customFormat="1" ht="13.5">
      <c r="A5149" s="142">
        <v>94755</v>
      </c>
      <c r="B5149" s="142" t="s">
        <v>28817</v>
      </c>
      <c r="C5149" s="142" t="s">
        <v>2</v>
      </c>
      <c r="D5149" s="301">
        <v>0</v>
      </c>
      <c r="E5149" s="249"/>
    </row>
    <row r="5150" spans="1:5" s="250" customFormat="1" ht="13.5">
      <c r="A5150" s="142">
        <v>94741</v>
      </c>
      <c r="B5150" s="142" t="s">
        <v>26178</v>
      </c>
      <c r="C5150" s="142" t="s">
        <v>2</v>
      </c>
      <c r="D5150" s="301">
        <v>14.64</v>
      </c>
      <c r="E5150" s="249"/>
    </row>
    <row r="5151" spans="1:5" s="250" customFormat="1" ht="13.5">
      <c r="A5151" s="142">
        <v>94743</v>
      </c>
      <c r="B5151" s="142" t="s">
        <v>26180</v>
      </c>
      <c r="C5151" s="142" t="s">
        <v>2</v>
      </c>
      <c r="D5151" s="301">
        <v>23.84</v>
      </c>
      <c r="E5151" s="249"/>
    </row>
    <row r="5152" spans="1:5" s="250" customFormat="1" ht="13.5">
      <c r="A5152" s="142">
        <v>94745</v>
      </c>
      <c r="B5152" s="142" t="s">
        <v>28818</v>
      </c>
      <c r="C5152" s="142" t="s">
        <v>2</v>
      </c>
      <c r="D5152" s="301">
        <v>0</v>
      </c>
      <c r="E5152" s="249"/>
    </row>
    <row r="5153" spans="1:5" s="250" customFormat="1" ht="13.5">
      <c r="A5153" s="142">
        <v>94747</v>
      </c>
      <c r="B5153" s="142" t="s">
        <v>28819</v>
      </c>
      <c r="C5153" s="142" t="s">
        <v>2</v>
      </c>
      <c r="D5153" s="301">
        <v>0</v>
      </c>
      <c r="E5153" s="249"/>
    </row>
    <row r="5154" spans="1:5" s="250" customFormat="1" ht="13.5">
      <c r="A5154" s="142">
        <v>94749</v>
      </c>
      <c r="B5154" s="142" t="s">
        <v>28820</v>
      </c>
      <c r="C5154" s="142" t="s">
        <v>2</v>
      </c>
      <c r="D5154" s="301">
        <v>0</v>
      </c>
      <c r="E5154" s="249"/>
    </row>
    <row r="5155" spans="1:5" s="250" customFormat="1" ht="13.5">
      <c r="A5155" s="142">
        <v>94751</v>
      </c>
      <c r="B5155" s="142" t="s">
        <v>28821</v>
      </c>
      <c r="C5155" s="142" t="s">
        <v>2</v>
      </c>
      <c r="D5155" s="301">
        <v>0</v>
      </c>
      <c r="E5155" s="249"/>
    </row>
    <row r="5156" spans="1:5" s="250" customFormat="1" ht="13.5">
      <c r="A5156" s="142">
        <v>94753</v>
      </c>
      <c r="B5156" s="142" t="s">
        <v>28822</v>
      </c>
      <c r="C5156" s="142" t="s">
        <v>2</v>
      </c>
      <c r="D5156" s="301">
        <v>0</v>
      </c>
      <c r="E5156" s="249"/>
    </row>
    <row r="5157" spans="1:5" s="250" customFormat="1" ht="13.5">
      <c r="A5157" s="142">
        <v>105209</v>
      </c>
      <c r="B5157" s="142" t="s">
        <v>26283</v>
      </c>
      <c r="C5157" s="142" t="s">
        <v>2</v>
      </c>
      <c r="D5157" s="301">
        <v>175.08</v>
      </c>
      <c r="E5157" s="249"/>
    </row>
    <row r="5158" spans="1:5" s="250" customFormat="1" ht="13.5">
      <c r="A5158" s="142">
        <v>105208</v>
      </c>
      <c r="B5158" s="142" t="s">
        <v>26282</v>
      </c>
      <c r="C5158" s="142" t="s">
        <v>2</v>
      </c>
      <c r="D5158" s="301">
        <v>358.6</v>
      </c>
      <c r="E5158" s="249"/>
    </row>
    <row r="5159" spans="1:5" s="250" customFormat="1" ht="13.5">
      <c r="A5159" s="142">
        <v>105210</v>
      </c>
      <c r="B5159" s="142" t="s">
        <v>26284</v>
      </c>
      <c r="C5159" s="142" t="s">
        <v>2</v>
      </c>
      <c r="D5159" s="301">
        <v>462.64</v>
      </c>
      <c r="E5159" s="249"/>
    </row>
    <row r="5160" spans="1:5" s="250" customFormat="1" ht="13.5">
      <c r="A5160" s="142">
        <v>105203</v>
      </c>
      <c r="B5160" s="142" t="s">
        <v>26277</v>
      </c>
      <c r="C5160" s="142" t="s">
        <v>2</v>
      </c>
      <c r="D5160" s="301">
        <v>179.95</v>
      </c>
      <c r="E5160" s="249"/>
    </row>
    <row r="5161" spans="1:5" s="250" customFormat="1" ht="13.5">
      <c r="A5161" s="142">
        <v>105202</v>
      </c>
      <c r="B5161" s="142" t="s">
        <v>26276</v>
      </c>
      <c r="C5161" s="142" t="s">
        <v>2</v>
      </c>
      <c r="D5161" s="301">
        <v>294.94</v>
      </c>
      <c r="E5161" s="249"/>
    </row>
    <row r="5162" spans="1:5" s="250" customFormat="1" ht="13.5">
      <c r="A5162" s="142">
        <v>105204</v>
      </c>
      <c r="B5162" s="142" t="s">
        <v>26278</v>
      </c>
      <c r="C5162" s="142" t="s">
        <v>2</v>
      </c>
      <c r="D5162" s="301">
        <v>392.02</v>
      </c>
      <c r="E5162" s="249"/>
    </row>
    <row r="5163" spans="1:5" s="250" customFormat="1" ht="13.5">
      <c r="A5163" s="142">
        <v>105206</v>
      </c>
      <c r="B5163" s="142" t="s">
        <v>26280</v>
      </c>
      <c r="C5163" s="142" t="s">
        <v>2</v>
      </c>
      <c r="D5163" s="301">
        <v>171.55</v>
      </c>
      <c r="E5163" s="249"/>
    </row>
    <row r="5164" spans="1:5" s="250" customFormat="1" ht="13.5">
      <c r="A5164" s="142">
        <v>105205</v>
      </c>
      <c r="B5164" s="142" t="s">
        <v>26279</v>
      </c>
      <c r="C5164" s="142" t="s">
        <v>2</v>
      </c>
      <c r="D5164" s="301">
        <v>272.58</v>
      </c>
      <c r="E5164" s="249"/>
    </row>
    <row r="5165" spans="1:5" s="250" customFormat="1" ht="13.5">
      <c r="A5165" s="142">
        <v>105207</v>
      </c>
      <c r="B5165" s="142" t="s">
        <v>26281</v>
      </c>
      <c r="C5165" s="142" t="s">
        <v>2</v>
      </c>
      <c r="D5165" s="301">
        <v>380.84</v>
      </c>
      <c r="E5165" s="249"/>
    </row>
    <row r="5166" spans="1:5" s="250" customFormat="1" ht="13.5">
      <c r="A5166" s="142">
        <v>94687</v>
      </c>
      <c r="B5166" s="142" t="s">
        <v>26142</v>
      </c>
      <c r="C5166" s="142" t="s">
        <v>2</v>
      </c>
      <c r="D5166" s="301">
        <v>294.45</v>
      </c>
      <c r="E5166" s="249"/>
    </row>
    <row r="5167" spans="1:5" s="250" customFormat="1" ht="13.5">
      <c r="A5167" s="142">
        <v>94673</v>
      </c>
      <c r="B5167" s="142" t="s">
        <v>28823</v>
      </c>
      <c r="C5167" s="142" t="s">
        <v>2</v>
      </c>
      <c r="D5167" s="301">
        <v>8.8699999999999992</v>
      </c>
      <c r="E5167" s="249"/>
    </row>
    <row r="5168" spans="1:5" s="250" customFormat="1" ht="13.5">
      <c r="A5168" s="142">
        <v>94675</v>
      </c>
      <c r="B5168" s="142" t="s">
        <v>26130</v>
      </c>
      <c r="C5168" s="142" t="s">
        <v>2</v>
      </c>
      <c r="D5168" s="301">
        <v>15.11</v>
      </c>
      <c r="E5168" s="249"/>
    </row>
    <row r="5169" spans="1:5" s="250" customFormat="1" ht="13.5">
      <c r="A5169" s="142">
        <v>94677</v>
      </c>
      <c r="B5169" s="142" t="s">
        <v>26132</v>
      </c>
      <c r="C5169" s="142" t="s">
        <v>2</v>
      </c>
      <c r="D5169" s="301">
        <v>24.69</v>
      </c>
      <c r="E5169" s="249"/>
    </row>
    <row r="5170" spans="1:5" s="250" customFormat="1" ht="13.5">
      <c r="A5170" s="142">
        <v>94679</v>
      </c>
      <c r="B5170" s="142" t="s">
        <v>26134</v>
      </c>
      <c r="C5170" s="142" t="s">
        <v>2</v>
      </c>
      <c r="D5170" s="301">
        <v>29.61</v>
      </c>
      <c r="E5170" s="249"/>
    </row>
    <row r="5171" spans="1:5" s="250" customFormat="1" ht="13.5">
      <c r="A5171" s="142">
        <v>94681</v>
      </c>
      <c r="B5171" s="142" t="s">
        <v>26136</v>
      </c>
      <c r="C5171" s="142" t="s">
        <v>2</v>
      </c>
      <c r="D5171" s="301">
        <v>62.2</v>
      </c>
      <c r="E5171" s="249"/>
    </row>
    <row r="5172" spans="1:5" s="250" customFormat="1" ht="13.5">
      <c r="A5172" s="142">
        <v>94683</v>
      </c>
      <c r="B5172" s="142" t="s">
        <v>26138</v>
      </c>
      <c r="C5172" s="142" t="s">
        <v>2</v>
      </c>
      <c r="D5172" s="301">
        <v>94.59</v>
      </c>
      <c r="E5172" s="249"/>
    </row>
    <row r="5173" spans="1:5" s="250" customFormat="1" ht="13.5">
      <c r="A5173" s="142">
        <v>94685</v>
      </c>
      <c r="B5173" s="142" t="s">
        <v>26140</v>
      </c>
      <c r="C5173" s="142" t="s">
        <v>2</v>
      </c>
      <c r="D5173" s="301">
        <v>120.52</v>
      </c>
      <c r="E5173" s="249"/>
    </row>
    <row r="5174" spans="1:5" s="250" customFormat="1" ht="13.5">
      <c r="A5174" s="142">
        <v>94621</v>
      </c>
      <c r="B5174" s="142" t="s">
        <v>28824</v>
      </c>
      <c r="C5174" s="142" t="s">
        <v>2</v>
      </c>
      <c r="D5174" s="301">
        <v>0</v>
      </c>
      <c r="E5174" s="249"/>
    </row>
    <row r="5175" spans="1:5" s="250" customFormat="1" ht="13.5">
      <c r="A5175" s="142">
        <v>94615</v>
      </c>
      <c r="B5175" s="142" t="s">
        <v>26106</v>
      </c>
      <c r="C5175" s="142" t="s">
        <v>2</v>
      </c>
      <c r="D5175" s="301">
        <v>240.71</v>
      </c>
      <c r="E5175" s="249"/>
    </row>
    <row r="5176" spans="1:5" s="250" customFormat="1" ht="13.5">
      <c r="A5176" s="142">
        <v>94617</v>
      </c>
      <c r="B5176" s="142" t="s">
        <v>26108</v>
      </c>
      <c r="C5176" s="142" t="s">
        <v>2</v>
      </c>
      <c r="D5176" s="301">
        <v>505.91</v>
      </c>
      <c r="E5176" s="249"/>
    </row>
    <row r="5177" spans="1:5" s="250" customFormat="1" ht="13.5">
      <c r="A5177" s="142">
        <v>94619</v>
      </c>
      <c r="B5177" s="142" t="s">
        <v>28825</v>
      </c>
      <c r="C5177" s="142" t="s">
        <v>2</v>
      </c>
      <c r="D5177" s="301">
        <v>0</v>
      </c>
      <c r="E5177" s="249"/>
    </row>
    <row r="5178" spans="1:5" s="250" customFormat="1" ht="13.5">
      <c r="A5178" s="142">
        <v>105147</v>
      </c>
      <c r="B5178" s="142" t="s">
        <v>26230</v>
      </c>
      <c r="C5178" s="142" t="s">
        <v>2</v>
      </c>
      <c r="D5178" s="301">
        <v>18.03</v>
      </c>
      <c r="E5178" s="249"/>
    </row>
    <row r="5179" spans="1:5" s="250" customFormat="1" ht="13.5">
      <c r="A5179" s="142">
        <v>105148</v>
      </c>
      <c r="B5179" s="142" t="s">
        <v>26231</v>
      </c>
      <c r="C5179" s="142" t="s">
        <v>2</v>
      </c>
      <c r="D5179" s="301">
        <v>25.69</v>
      </c>
      <c r="E5179" s="249"/>
    </row>
    <row r="5180" spans="1:5" s="250" customFormat="1" ht="13.5">
      <c r="A5180" s="142">
        <v>105154</v>
      </c>
      <c r="B5180" s="142" t="s">
        <v>26236</v>
      </c>
      <c r="C5180" s="142" t="s">
        <v>2</v>
      </c>
      <c r="D5180" s="301">
        <v>8.15</v>
      </c>
      <c r="E5180" s="249"/>
    </row>
    <row r="5181" spans="1:5" s="250" customFormat="1" ht="13.5">
      <c r="A5181" s="142">
        <v>105155</v>
      </c>
      <c r="B5181" s="142" t="s">
        <v>26237</v>
      </c>
      <c r="C5181" s="142" t="s">
        <v>2</v>
      </c>
      <c r="D5181" s="301">
        <v>12.42</v>
      </c>
      <c r="E5181" s="249"/>
    </row>
    <row r="5182" spans="1:5" s="250" customFormat="1" ht="13.5">
      <c r="A5182" s="142">
        <v>105156</v>
      </c>
      <c r="B5182" s="142" t="s">
        <v>26238</v>
      </c>
      <c r="C5182" s="142" t="s">
        <v>2</v>
      </c>
      <c r="D5182" s="301">
        <v>15.75</v>
      </c>
      <c r="E5182" s="249"/>
    </row>
    <row r="5183" spans="1:5" s="250" customFormat="1" ht="13.5">
      <c r="A5183" s="142">
        <v>105157</v>
      </c>
      <c r="B5183" s="142" t="s">
        <v>26239</v>
      </c>
      <c r="C5183" s="142" t="s">
        <v>2</v>
      </c>
      <c r="D5183" s="301">
        <v>24.51</v>
      </c>
      <c r="E5183" s="249"/>
    </row>
    <row r="5184" spans="1:5" s="250" customFormat="1" ht="13.5">
      <c r="A5184" s="142">
        <v>105158</v>
      </c>
      <c r="B5184" s="142" t="s">
        <v>26240</v>
      </c>
      <c r="C5184" s="142" t="s">
        <v>2</v>
      </c>
      <c r="D5184" s="301">
        <v>36.32</v>
      </c>
      <c r="E5184" s="249"/>
    </row>
    <row r="5185" spans="1:5" s="250" customFormat="1" ht="13.5">
      <c r="A5185" s="142">
        <v>105159</v>
      </c>
      <c r="B5185" s="142" t="s">
        <v>26241</v>
      </c>
      <c r="C5185" s="142" t="s">
        <v>2</v>
      </c>
      <c r="D5185" s="301">
        <v>65.63</v>
      </c>
      <c r="E5185" s="249"/>
    </row>
    <row r="5186" spans="1:5" s="250" customFormat="1" ht="13.5">
      <c r="A5186" s="142">
        <v>105160</v>
      </c>
      <c r="B5186" s="142" t="s">
        <v>26242</v>
      </c>
      <c r="C5186" s="142" t="s">
        <v>2</v>
      </c>
      <c r="D5186" s="301">
        <v>80.900000000000006</v>
      </c>
      <c r="E5186" s="249"/>
    </row>
    <row r="5187" spans="1:5" s="250" customFormat="1" ht="13.5">
      <c r="A5187" s="142">
        <v>94634</v>
      </c>
      <c r="B5187" s="142" t="s">
        <v>28826</v>
      </c>
      <c r="C5187" s="142" t="s">
        <v>2</v>
      </c>
      <c r="D5187" s="301">
        <v>0</v>
      </c>
      <c r="E5187" s="249"/>
    </row>
    <row r="5188" spans="1:5" s="250" customFormat="1" ht="13.5">
      <c r="A5188" s="142">
        <v>94631</v>
      </c>
      <c r="B5188" s="142" t="s">
        <v>28827</v>
      </c>
      <c r="C5188" s="142" t="s">
        <v>2</v>
      </c>
      <c r="D5188" s="301">
        <v>0</v>
      </c>
      <c r="E5188" s="249"/>
    </row>
    <row r="5189" spans="1:5" s="250" customFormat="1" ht="13.5">
      <c r="A5189" s="142">
        <v>94632</v>
      </c>
      <c r="B5189" s="142" t="s">
        <v>28828</v>
      </c>
      <c r="C5189" s="142" t="s">
        <v>2</v>
      </c>
      <c r="D5189" s="301">
        <v>0</v>
      </c>
      <c r="E5189" s="249"/>
    </row>
    <row r="5190" spans="1:5" s="250" customFormat="1" ht="13.5">
      <c r="A5190" s="142">
        <v>94633</v>
      </c>
      <c r="B5190" s="142" t="s">
        <v>28829</v>
      </c>
      <c r="C5190" s="142" t="s">
        <v>2</v>
      </c>
      <c r="D5190" s="301">
        <v>0</v>
      </c>
      <c r="E5190" s="249"/>
    </row>
    <row r="5191" spans="1:5" s="250" customFormat="1" ht="13.5">
      <c r="A5191" s="142">
        <v>94672</v>
      </c>
      <c r="B5191" s="142" t="s">
        <v>28830</v>
      </c>
      <c r="C5191" s="142" t="s">
        <v>2</v>
      </c>
      <c r="D5191" s="301">
        <v>7.61</v>
      </c>
      <c r="E5191" s="249"/>
    </row>
    <row r="5192" spans="1:5" s="250" customFormat="1" ht="13.5">
      <c r="A5192" s="142">
        <v>94754</v>
      </c>
      <c r="B5192" s="142" t="s">
        <v>26186</v>
      </c>
      <c r="C5192" s="142" t="s">
        <v>2</v>
      </c>
      <c r="D5192" s="301">
        <v>327.10000000000002</v>
      </c>
      <c r="E5192" s="249"/>
    </row>
    <row r="5193" spans="1:5" s="250" customFormat="1" ht="13.5">
      <c r="A5193" s="142">
        <v>94740</v>
      </c>
      <c r="B5193" s="142" t="s">
        <v>26177</v>
      </c>
      <c r="C5193" s="142" t="s">
        <v>2</v>
      </c>
      <c r="D5193" s="301">
        <v>11.28</v>
      </c>
      <c r="E5193" s="249"/>
    </row>
    <row r="5194" spans="1:5" s="250" customFormat="1" ht="13.5">
      <c r="A5194" s="142">
        <v>94742</v>
      </c>
      <c r="B5194" s="142" t="s">
        <v>26179</v>
      </c>
      <c r="C5194" s="142" t="s">
        <v>2</v>
      </c>
      <c r="D5194" s="378">
        <v>18.79</v>
      </c>
      <c r="E5194" s="249"/>
    </row>
    <row r="5195" spans="1:5" s="250" customFormat="1" ht="13.5">
      <c r="A5195" s="142">
        <v>94744</v>
      </c>
      <c r="B5195" s="142" t="s">
        <v>26181</v>
      </c>
      <c r="C5195" s="142" t="s">
        <v>2</v>
      </c>
      <c r="D5195" s="301">
        <v>29.71</v>
      </c>
      <c r="E5195" s="249"/>
    </row>
    <row r="5196" spans="1:5" s="250" customFormat="1" ht="13.5">
      <c r="A5196" s="142">
        <v>94746</v>
      </c>
      <c r="B5196" s="142" t="s">
        <v>26182</v>
      </c>
      <c r="C5196" s="142" t="s">
        <v>2</v>
      </c>
      <c r="D5196" s="301">
        <v>42.69</v>
      </c>
      <c r="E5196" s="249"/>
    </row>
    <row r="5197" spans="1:5" s="250" customFormat="1" ht="13.5">
      <c r="A5197" s="142">
        <v>94748</v>
      </c>
      <c r="B5197" s="142" t="s">
        <v>26183</v>
      </c>
      <c r="C5197" s="142" t="s">
        <v>2</v>
      </c>
      <c r="D5197" s="301">
        <v>93.93</v>
      </c>
      <c r="E5197" s="249"/>
    </row>
    <row r="5198" spans="1:5" s="250" customFormat="1" ht="13.5">
      <c r="A5198" s="142">
        <v>94750</v>
      </c>
      <c r="B5198" s="142" t="s">
        <v>26184</v>
      </c>
      <c r="C5198" s="142" t="s">
        <v>2</v>
      </c>
      <c r="D5198" s="301">
        <v>190.06</v>
      </c>
      <c r="E5198" s="249"/>
    </row>
    <row r="5199" spans="1:5" s="250" customFormat="1" ht="13.5">
      <c r="A5199" s="142">
        <v>94752</v>
      </c>
      <c r="B5199" s="142" t="s">
        <v>26185</v>
      </c>
      <c r="C5199" s="142" t="s">
        <v>2</v>
      </c>
      <c r="D5199" s="301">
        <v>228.36</v>
      </c>
      <c r="E5199" s="249"/>
    </row>
    <row r="5200" spans="1:5" s="250" customFormat="1" ht="13.5">
      <c r="A5200" s="142">
        <v>96755</v>
      </c>
      <c r="B5200" s="142" t="s">
        <v>26221</v>
      </c>
      <c r="C5200" s="142" t="s">
        <v>2</v>
      </c>
      <c r="D5200" s="301">
        <v>379.9</v>
      </c>
      <c r="E5200" s="249"/>
    </row>
    <row r="5201" spans="1:5" s="250" customFormat="1" ht="13.5">
      <c r="A5201" s="142">
        <v>96747</v>
      </c>
      <c r="B5201" s="142" t="s">
        <v>26213</v>
      </c>
      <c r="C5201" s="142" t="s">
        <v>2</v>
      </c>
      <c r="D5201" s="301">
        <v>8.61</v>
      </c>
      <c r="E5201" s="249"/>
    </row>
    <row r="5202" spans="1:5" s="250" customFormat="1" ht="13.5">
      <c r="A5202" s="142">
        <v>96748</v>
      </c>
      <c r="B5202" s="142" t="s">
        <v>26214</v>
      </c>
      <c r="C5202" s="142" t="s">
        <v>2</v>
      </c>
      <c r="D5202" s="301">
        <v>9.99</v>
      </c>
      <c r="E5202" s="249"/>
    </row>
    <row r="5203" spans="1:5" s="250" customFormat="1" ht="13.5">
      <c r="A5203" s="142">
        <v>96749</v>
      </c>
      <c r="B5203" s="142" t="s">
        <v>26215</v>
      </c>
      <c r="C5203" s="142" t="s">
        <v>2</v>
      </c>
      <c r="D5203" s="301">
        <v>12.61</v>
      </c>
      <c r="E5203" s="249"/>
    </row>
    <row r="5204" spans="1:5" s="250" customFormat="1" ht="13.5">
      <c r="A5204" s="142">
        <v>96750</v>
      </c>
      <c r="B5204" s="142" t="s">
        <v>26216</v>
      </c>
      <c r="C5204" s="142" t="s">
        <v>2</v>
      </c>
      <c r="D5204" s="301">
        <v>19.690000000000001</v>
      </c>
      <c r="E5204" s="249"/>
    </row>
    <row r="5205" spans="1:5" s="250" customFormat="1" ht="13.5">
      <c r="A5205" s="142">
        <v>96751</v>
      </c>
      <c r="B5205" s="142" t="s">
        <v>26217</v>
      </c>
      <c r="C5205" s="142" t="s">
        <v>2</v>
      </c>
      <c r="D5205" s="301">
        <v>28.67</v>
      </c>
      <c r="E5205" s="249"/>
    </row>
    <row r="5206" spans="1:5" s="250" customFormat="1" ht="13.5">
      <c r="A5206" s="142">
        <v>96752</v>
      </c>
      <c r="B5206" s="142" t="s">
        <v>26218</v>
      </c>
      <c r="C5206" s="142" t="s">
        <v>2</v>
      </c>
      <c r="D5206" s="301">
        <v>42.93</v>
      </c>
      <c r="E5206" s="249"/>
    </row>
    <row r="5207" spans="1:5" s="250" customFormat="1" ht="13.5">
      <c r="A5207" s="142">
        <v>96753</v>
      </c>
      <c r="B5207" s="142" t="s">
        <v>26219</v>
      </c>
      <c r="C5207" s="142" t="s">
        <v>2</v>
      </c>
      <c r="D5207" s="301">
        <v>97.68</v>
      </c>
      <c r="E5207" s="249"/>
    </row>
    <row r="5208" spans="1:5" s="250" customFormat="1" ht="13.5">
      <c r="A5208" s="142">
        <v>96754</v>
      </c>
      <c r="B5208" s="142" t="s">
        <v>26220</v>
      </c>
      <c r="C5208" s="142" t="s">
        <v>2</v>
      </c>
      <c r="D5208" s="301">
        <v>125.39</v>
      </c>
      <c r="E5208" s="249"/>
    </row>
    <row r="5209" spans="1:5" s="250" customFormat="1" ht="13.5">
      <c r="A5209" s="142">
        <v>94686</v>
      </c>
      <c r="B5209" s="142" t="s">
        <v>26141</v>
      </c>
      <c r="C5209" s="142" t="s">
        <v>2</v>
      </c>
      <c r="D5209" s="301">
        <v>325.88</v>
      </c>
      <c r="E5209" s="249"/>
    </row>
    <row r="5210" spans="1:5" s="250" customFormat="1" ht="13.5">
      <c r="A5210" s="142">
        <v>94674</v>
      </c>
      <c r="B5210" s="142" t="s">
        <v>26129</v>
      </c>
      <c r="C5210" s="142" t="s">
        <v>2</v>
      </c>
      <c r="D5210" s="301">
        <v>9.65</v>
      </c>
      <c r="E5210" s="249"/>
    </row>
    <row r="5211" spans="1:5" s="250" customFormat="1" ht="13.5">
      <c r="A5211" s="142">
        <v>94676</v>
      </c>
      <c r="B5211" s="142" t="s">
        <v>26131</v>
      </c>
      <c r="C5211" s="142" t="s">
        <v>2</v>
      </c>
      <c r="D5211" s="301">
        <v>16.41</v>
      </c>
      <c r="E5211" s="249"/>
    </row>
    <row r="5212" spans="1:5" s="250" customFormat="1" ht="13.5">
      <c r="A5212" s="142">
        <v>94678</v>
      </c>
      <c r="B5212" s="142" t="s">
        <v>26133</v>
      </c>
      <c r="C5212" s="142" t="s">
        <v>2</v>
      </c>
      <c r="D5212" s="301">
        <v>18.72</v>
      </c>
      <c r="E5212" s="249"/>
    </row>
    <row r="5213" spans="1:5" s="250" customFormat="1" ht="13.5">
      <c r="A5213" s="142">
        <v>94680</v>
      </c>
      <c r="B5213" s="142" t="s">
        <v>26135</v>
      </c>
      <c r="C5213" s="142" t="s">
        <v>2</v>
      </c>
      <c r="D5213" s="301">
        <v>55.23</v>
      </c>
      <c r="E5213" s="249"/>
    </row>
    <row r="5214" spans="1:5" s="250" customFormat="1" ht="13.5">
      <c r="A5214" s="142">
        <v>94682</v>
      </c>
      <c r="B5214" s="142" t="s">
        <v>26137</v>
      </c>
      <c r="C5214" s="142" t="s">
        <v>2</v>
      </c>
      <c r="D5214" s="301">
        <v>139.27000000000001</v>
      </c>
      <c r="E5214" s="249"/>
    </row>
    <row r="5215" spans="1:5" s="250" customFormat="1" ht="13.5">
      <c r="A5215" s="142">
        <v>94684</v>
      </c>
      <c r="B5215" s="142" t="s">
        <v>26139</v>
      </c>
      <c r="C5215" s="142" t="s">
        <v>2</v>
      </c>
      <c r="D5215" s="301">
        <v>167.88</v>
      </c>
      <c r="E5215" s="249"/>
    </row>
    <row r="5216" spans="1:5" s="250" customFormat="1" ht="13.5">
      <c r="A5216" s="142">
        <v>105219</v>
      </c>
      <c r="B5216" s="142" t="s">
        <v>26293</v>
      </c>
      <c r="C5216" s="142" t="s">
        <v>2</v>
      </c>
      <c r="D5216" s="301">
        <v>13.15</v>
      </c>
      <c r="E5216" s="249"/>
    </row>
    <row r="5217" spans="1:5" s="250" customFormat="1" ht="13.5">
      <c r="A5217" s="142">
        <v>105220</v>
      </c>
      <c r="B5217" s="142" t="s">
        <v>26294</v>
      </c>
      <c r="C5217" s="142" t="s">
        <v>2</v>
      </c>
      <c r="D5217" s="301">
        <v>18.02</v>
      </c>
      <c r="E5217" s="249"/>
    </row>
    <row r="5218" spans="1:5" s="250" customFormat="1" ht="13.5">
      <c r="A5218" s="142">
        <v>105221</v>
      </c>
      <c r="B5218" s="142" t="s">
        <v>26295</v>
      </c>
      <c r="C5218" s="142" t="s">
        <v>2</v>
      </c>
      <c r="D5218" s="301">
        <v>27.8</v>
      </c>
      <c r="E5218" s="249"/>
    </row>
    <row r="5219" spans="1:5" s="250" customFormat="1" ht="13.5">
      <c r="A5219" s="142">
        <v>105166</v>
      </c>
      <c r="B5219" s="142" t="s">
        <v>26248</v>
      </c>
      <c r="C5219" s="142" t="s">
        <v>2</v>
      </c>
      <c r="D5219" s="301">
        <v>42.22</v>
      </c>
      <c r="E5219" s="249"/>
    </row>
    <row r="5220" spans="1:5" s="250" customFormat="1" ht="13.5">
      <c r="A5220" s="142">
        <v>105222</v>
      </c>
      <c r="B5220" s="142" t="s">
        <v>26296</v>
      </c>
      <c r="C5220" s="142" t="s">
        <v>2</v>
      </c>
      <c r="D5220" s="301">
        <v>80.010000000000005</v>
      </c>
      <c r="E5220" s="249"/>
    </row>
    <row r="5221" spans="1:5" s="250" customFormat="1" ht="13.5">
      <c r="A5221" s="142">
        <v>105223</v>
      </c>
      <c r="B5221" s="142" t="s">
        <v>26297</v>
      </c>
      <c r="C5221" s="142" t="s">
        <v>2</v>
      </c>
      <c r="D5221" s="301">
        <v>183.76</v>
      </c>
      <c r="E5221" s="249"/>
    </row>
    <row r="5222" spans="1:5" s="250" customFormat="1" ht="13.5">
      <c r="A5222" s="142">
        <v>105224</v>
      </c>
      <c r="B5222" s="142" t="s">
        <v>26298</v>
      </c>
      <c r="C5222" s="142" t="s">
        <v>2</v>
      </c>
      <c r="D5222" s="301">
        <v>267.55</v>
      </c>
      <c r="E5222" s="249"/>
    </row>
    <row r="5223" spans="1:5" s="250" customFormat="1" ht="13.5">
      <c r="A5223" s="142">
        <v>105149</v>
      </c>
      <c r="B5223" s="142" t="s">
        <v>26232</v>
      </c>
      <c r="C5223" s="142" t="s">
        <v>2</v>
      </c>
      <c r="D5223" s="301">
        <v>8.8800000000000008</v>
      </c>
      <c r="E5223" s="249"/>
    </row>
    <row r="5224" spans="1:5" s="250" customFormat="1" ht="13.5">
      <c r="A5224" s="142">
        <v>105150</v>
      </c>
      <c r="B5224" s="142" t="s">
        <v>26233</v>
      </c>
      <c r="C5224" s="142" t="s">
        <v>2</v>
      </c>
      <c r="D5224" s="301">
        <v>10.43</v>
      </c>
      <c r="E5224" s="249"/>
    </row>
    <row r="5225" spans="1:5" s="250" customFormat="1" ht="13.5">
      <c r="A5225" s="142">
        <v>105151</v>
      </c>
      <c r="B5225" s="142" t="s">
        <v>26234</v>
      </c>
      <c r="C5225" s="142" t="s">
        <v>2</v>
      </c>
      <c r="D5225" s="301">
        <v>25.74</v>
      </c>
      <c r="E5225" s="249"/>
    </row>
    <row r="5226" spans="1:5" s="250" customFormat="1" ht="13.5">
      <c r="A5226" s="142">
        <v>105152</v>
      </c>
      <c r="B5226" s="142" t="s">
        <v>26235</v>
      </c>
      <c r="C5226" s="142" t="s">
        <v>2</v>
      </c>
      <c r="D5226" s="301">
        <v>38.25</v>
      </c>
      <c r="E5226" s="249"/>
    </row>
    <row r="5227" spans="1:5" s="250" customFormat="1" ht="13.5">
      <c r="A5227" s="142">
        <v>105153</v>
      </c>
      <c r="B5227" s="142" t="s">
        <v>26085</v>
      </c>
      <c r="C5227" s="142" t="s">
        <v>2</v>
      </c>
      <c r="D5227" s="378">
        <v>60.02</v>
      </c>
      <c r="E5227" s="249"/>
    </row>
    <row r="5228" spans="1:5" s="250" customFormat="1" ht="13.5">
      <c r="A5228" s="142">
        <v>105161</v>
      </c>
      <c r="B5228" s="142" t="s">
        <v>26243</v>
      </c>
      <c r="C5228" s="142" t="s">
        <v>2</v>
      </c>
      <c r="D5228" s="378">
        <v>108.11</v>
      </c>
      <c r="E5228" s="249"/>
    </row>
    <row r="5229" spans="1:5" s="250" customFormat="1" ht="13.5">
      <c r="A5229" s="142">
        <v>105162</v>
      </c>
      <c r="B5229" s="142" t="s">
        <v>26244</v>
      </c>
      <c r="C5229" s="142" t="s">
        <v>2</v>
      </c>
      <c r="D5229" s="378">
        <v>184.48</v>
      </c>
      <c r="E5229" s="249"/>
    </row>
    <row r="5230" spans="1:5" s="250" customFormat="1" ht="13.5">
      <c r="A5230" s="142">
        <v>105163</v>
      </c>
      <c r="B5230" s="142" t="s">
        <v>26245</v>
      </c>
      <c r="C5230" s="142" t="s">
        <v>2</v>
      </c>
      <c r="D5230" s="301">
        <v>16.329999999999998</v>
      </c>
      <c r="E5230" s="249"/>
    </row>
    <row r="5231" spans="1:5" s="250" customFormat="1" ht="13.5">
      <c r="A5231" s="142">
        <v>105170</v>
      </c>
      <c r="B5231" s="142" t="s">
        <v>26251</v>
      </c>
      <c r="C5231" s="142" t="s">
        <v>2</v>
      </c>
      <c r="D5231" s="301">
        <v>6.86</v>
      </c>
      <c r="E5231" s="249"/>
    </row>
    <row r="5232" spans="1:5" s="250" customFormat="1" ht="13.5">
      <c r="A5232" s="142">
        <v>105179</v>
      </c>
      <c r="B5232" s="142" t="s">
        <v>26259</v>
      </c>
      <c r="C5232" s="142" t="s">
        <v>2</v>
      </c>
      <c r="D5232" s="301">
        <v>11.98</v>
      </c>
      <c r="E5232" s="249"/>
    </row>
    <row r="5233" spans="1:5" s="250" customFormat="1" ht="13.5">
      <c r="A5233" s="142">
        <v>105180</v>
      </c>
      <c r="B5233" s="142" t="s">
        <v>26260</v>
      </c>
      <c r="C5233" s="142" t="s">
        <v>2</v>
      </c>
      <c r="D5233" s="301">
        <v>16.48</v>
      </c>
      <c r="E5233" s="249"/>
    </row>
    <row r="5234" spans="1:5" s="250" customFormat="1" ht="13.5">
      <c r="A5234" s="142">
        <v>105181</v>
      </c>
      <c r="B5234" s="142" t="s">
        <v>26261</v>
      </c>
      <c r="C5234" s="142" t="s">
        <v>2</v>
      </c>
      <c r="D5234" s="378">
        <v>22.09</v>
      </c>
      <c r="E5234" s="249"/>
    </row>
    <row r="5235" spans="1:5" s="250" customFormat="1" ht="13.5">
      <c r="A5235" s="142">
        <v>105182</v>
      </c>
      <c r="B5235" s="142" t="s">
        <v>26262</v>
      </c>
      <c r="C5235" s="142" t="s">
        <v>2</v>
      </c>
      <c r="D5235" s="378">
        <v>52.87</v>
      </c>
      <c r="E5235" s="249"/>
    </row>
    <row r="5236" spans="1:5" s="250" customFormat="1" ht="13.5">
      <c r="A5236" s="142">
        <v>105183</v>
      </c>
      <c r="B5236" s="142" t="s">
        <v>26263</v>
      </c>
      <c r="C5236" s="142" t="s">
        <v>2</v>
      </c>
      <c r="D5236" s="378">
        <v>111.99</v>
      </c>
      <c r="E5236" s="249"/>
    </row>
    <row r="5237" spans="1:5" s="250" customFormat="1" ht="13.5">
      <c r="A5237" s="142">
        <v>105184</v>
      </c>
      <c r="B5237" s="142" t="s">
        <v>26264</v>
      </c>
      <c r="C5237" s="142" t="s">
        <v>2</v>
      </c>
      <c r="D5237" s="378">
        <v>138.68</v>
      </c>
      <c r="E5237" s="249"/>
    </row>
    <row r="5238" spans="1:5" s="250" customFormat="1" ht="13.5">
      <c r="A5238" s="142">
        <v>94612</v>
      </c>
      <c r="B5238" s="142" t="s">
        <v>26104</v>
      </c>
      <c r="C5238" s="142" t="s">
        <v>2</v>
      </c>
      <c r="D5238" s="378">
        <v>668.87</v>
      </c>
      <c r="E5238" s="249"/>
    </row>
    <row r="5239" spans="1:5" s="250" customFormat="1" ht="13.5">
      <c r="A5239" s="142">
        <v>105142</v>
      </c>
      <c r="B5239" s="142" t="s">
        <v>26081</v>
      </c>
      <c r="C5239" s="142" t="s">
        <v>2</v>
      </c>
      <c r="D5239" s="378">
        <v>8.4</v>
      </c>
      <c r="E5239" s="249"/>
    </row>
    <row r="5240" spans="1:5" s="250" customFormat="1" ht="13.5">
      <c r="A5240" s="142">
        <v>105143</v>
      </c>
      <c r="B5240" s="142" t="s">
        <v>26082</v>
      </c>
      <c r="C5240" s="142" t="s">
        <v>2</v>
      </c>
      <c r="D5240" s="378">
        <v>12.7</v>
      </c>
      <c r="E5240" s="249"/>
    </row>
    <row r="5241" spans="1:5" s="250" customFormat="1" ht="13.5">
      <c r="A5241" s="142">
        <v>105144</v>
      </c>
      <c r="B5241" s="142" t="s">
        <v>26083</v>
      </c>
      <c r="C5241" s="142" t="s">
        <v>2</v>
      </c>
      <c r="D5241" s="301">
        <v>27.05</v>
      </c>
      <c r="E5241" s="249"/>
    </row>
    <row r="5242" spans="1:5" s="250" customFormat="1" ht="13.5">
      <c r="A5242" s="142">
        <v>105173</v>
      </c>
      <c r="B5242" s="142" t="s">
        <v>26253</v>
      </c>
      <c r="C5242" s="142" t="s">
        <v>2</v>
      </c>
      <c r="D5242" s="301">
        <v>99.7</v>
      </c>
      <c r="E5242" s="249"/>
    </row>
    <row r="5243" spans="1:5" s="250" customFormat="1" ht="13.5">
      <c r="A5243" s="142">
        <v>105175</v>
      </c>
      <c r="B5243" s="142" t="s">
        <v>26255</v>
      </c>
      <c r="C5243" s="142" t="s">
        <v>2</v>
      </c>
      <c r="D5243" s="301">
        <v>142.32</v>
      </c>
      <c r="E5243" s="249"/>
    </row>
    <row r="5244" spans="1:5" s="250" customFormat="1" ht="13.5">
      <c r="A5244" s="142">
        <v>105174</v>
      </c>
      <c r="B5244" s="142" t="s">
        <v>26254</v>
      </c>
      <c r="C5244" s="142" t="s">
        <v>2</v>
      </c>
      <c r="D5244" s="301">
        <v>144.1</v>
      </c>
      <c r="E5244" s="249"/>
    </row>
    <row r="5245" spans="1:5" s="250" customFormat="1" ht="13.5">
      <c r="A5245" s="142">
        <v>105145</v>
      </c>
      <c r="B5245" s="142" t="s">
        <v>26084</v>
      </c>
      <c r="C5245" s="142" t="s">
        <v>2</v>
      </c>
      <c r="D5245" s="301">
        <v>14.7</v>
      </c>
      <c r="E5245" s="249"/>
    </row>
    <row r="5246" spans="1:5" s="250" customFormat="1" ht="13.5">
      <c r="A5246" s="142">
        <v>94606</v>
      </c>
      <c r="B5246" s="142" t="s">
        <v>26101</v>
      </c>
      <c r="C5246" s="142" t="s">
        <v>2</v>
      </c>
      <c r="D5246" s="301">
        <v>122.5</v>
      </c>
      <c r="E5246" s="249"/>
    </row>
    <row r="5247" spans="1:5" s="250" customFormat="1" ht="13.5">
      <c r="A5247" s="142">
        <v>94608</v>
      </c>
      <c r="B5247" s="142" t="s">
        <v>26102</v>
      </c>
      <c r="C5247" s="142" t="s">
        <v>2</v>
      </c>
      <c r="D5247" s="301">
        <v>318.11</v>
      </c>
      <c r="E5247" s="249"/>
    </row>
    <row r="5248" spans="1:5" s="250" customFormat="1" ht="13.5">
      <c r="A5248" s="142">
        <v>94610</v>
      </c>
      <c r="B5248" s="142" t="s">
        <v>26103</v>
      </c>
      <c r="C5248" s="142" t="s">
        <v>2</v>
      </c>
      <c r="D5248" s="301">
        <v>468.65</v>
      </c>
      <c r="E5248" s="249"/>
    </row>
    <row r="5249" spans="1:5" s="250" customFormat="1" ht="13.5">
      <c r="A5249" s="142">
        <v>94657</v>
      </c>
      <c r="B5249" s="142" t="s">
        <v>28831</v>
      </c>
      <c r="C5249" s="142" t="s">
        <v>2</v>
      </c>
      <c r="D5249" s="301">
        <v>4.71</v>
      </c>
      <c r="E5249" s="249"/>
    </row>
    <row r="5250" spans="1:5" s="250" customFormat="1" ht="13.5">
      <c r="A5250" s="142">
        <v>94659</v>
      </c>
      <c r="B5250" s="142" t="s">
        <v>26116</v>
      </c>
      <c r="C5250" s="142" t="s">
        <v>2</v>
      </c>
      <c r="D5250" s="301">
        <v>7.47</v>
      </c>
      <c r="E5250" s="249"/>
    </row>
    <row r="5251" spans="1:5" s="250" customFormat="1" ht="13.5">
      <c r="A5251" s="142">
        <v>94739</v>
      </c>
      <c r="B5251" s="142" t="s">
        <v>26176</v>
      </c>
      <c r="C5251" s="142" t="s">
        <v>2</v>
      </c>
      <c r="D5251" s="301">
        <v>266.31</v>
      </c>
      <c r="E5251" s="249"/>
    </row>
    <row r="5252" spans="1:5" s="250" customFormat="1" ht="13.5">
      <c r="A5252" s="142">
        <v>94725</v>
      </c>
      <c r="B5252" s="142" t="s">
        <v>26163</v>
      </c>
      <c r="C5252" s="142" t="s">
        <v>2</v>
      </c>
      <c r="D5252" s="301">
        <v>7.92</v>
      </c>
      <c r="E5252" s="249"/>
    </row>
    <row r="5253" spans="1:5" s="250" customFormat="1" ht="13.5">
      <c r="A5253" s="142">
        <v>94727</v>
      </c>
      <c r="B5253" s="142" t="s">
        <v>26165</v>
      </c>
      <c r="C5253" s="142" t="s">
        <v>2</v>
      </c>
      <c r="D5253" s="301">
        <v>12.91</v>
      </c>
      <c r="E5253" s="249"/>
    </row>
    <row r="5254" spans="1:5" s="250" customFormat="1" ht="13.5">
      <c r="A5254" s="142">
        <v>94729</v>
      </c>
      <c r="B5254" s="142" t="s">
        <v>26167</v>
      </c>
      <c r="C5254" s="142" t="s">
        <v>2</v>
      </c>
      <c r="D5254" s="301">
        <v>22.37</v>
      </c>
      <c r="E5254" s="249"/>
    </row>
    <row r="5255" spans="1:5" s="250" customFormat="1" ht="13.5">
      <c r="A5255" s="142">
        <v>94731</v>
      </c>
      <c r="B5255" s="142" t="s">
        <v>26169</v>
      </c>
      <c r="C5255" s="142" t="s">
        <v>2</v>
      </c>
      <c r="D5255" s="301">
        <v>29.7</v>
      </c>
      <c r="E5255" s="249"/>
    </row>
    <row r="5256" spans="1:5" s="250" customFormat="1" ht="13.5">
      <c r="A5256" s="142">
        <v>94733</v>
      </c>
      <c r="B5256" s="142" t="s">
        <v>26171</v>
      </c>
      <c r="C5256" s="142" t="s">
        <v>2</v>
      </c>
      <c r="D5256" s="301">
        <v>52.23</v>
      </c>
      <c r="E5256" s="249"/>
    </row>
    <row r="5257" spans="1:5" s="250" customFormat="1" ht="13.5">
      <c r="A5257" s="142">
        <v>94863</v>
      </c>
      <c r="B5257" s="142" t="s">
        <v>26201</v>
      </c>
      <c r="C5257" s="142" t="s">
        <v>2</v>
      </c>
      <c r="D5257" s="301">
        <v>181.89</v>
      </c>
      <c r="E5257" s="249"/>
    </row>
    <row r="5258" spans="1:5" s="250" customFormat="1" ht="13.5">
      <c r="A5258" s="142">
        <v>94737</v>
      </c>
      <c r="B5258" s="142" t="s">
        <v>26174</v>
      </c>
      <c r="C5258" s="142" t="s">
        <v>2</v>
      </c>
      <c r="D5258" s="301">
        <v>216.69</v>
      </c>
      <c r="E5258" s="249"/>
    </row>
    <row r="5259" spans="1:5" s="250" customFormat="1" ht="13.5">
      <c r="A5259" s="142">
        <v>94465</v>
      </c>
      <c r="B5259" s="142" t="s">
        <v>26086</v>
      </c>
      <c r="C5259" s="142" t="s">
        <v>2</v>
      </c>
      <c r="D5259" s="301">
        <v>60.33</v>
      </c>
      <c r="E5259" s="249"/>
    </row>
    <row r="5260" spans="1:5" s="250" customFormat="1" ht="13.5">
      <c r="A5260" s="142">
        <v>94467</v>
      </c>
      <c r="B5260" s="142" t="s">
        <v>26088</v>
      </c>
      <c r="C5260" s="142" t="s">
        <v>2</v>
      </c>
      <c r="D5260" s="301">
        <v>96.56</v>
      </c>
      <c r="E5260" s="249"/>
    </row>
    <row r="5261" spans="1:5" s="250" customFormat="1" ht="13.5">
      <c r="A5261" s="142">
        <v>94469</v>
      </c>
      <c r="B5261" s="142" t="s">
        <v>26090</v>
      </c>
      <c r="C5261" s="142" t="s">
        <v>2</v>
      </c>
      <c r="D5261" s="301">
        <v>137.72</v>
      </c>
      <c r="E5261" s="249"/>
    </row>
    <row r="5262" spans="1:5" s="250" customFormat="1" ht="13.5">
      <c r="A5262" s="142">
        <v>96746</v>
      </c>
      <c r="B5262" s="142" t="s">
        <v>26212</v>
      </c>
      <c r="C5262" s="142" t="s">
        <v>2</v>
      </c>
      <c r="D5262" s="301">
        <v>126.11</v>
      </c>
      <c r="E5262" s="249"/>
    </row>
    <row r="5263" spans="1:5" s="250" customFormat="1" ht="13.5">
      <c r="A5263" s="142">
        <v>96736</v>
      </c>
      <c r="B5263" s="142" t="s">
        <v>26202</v>
      </c>
      <c r="C5263" s="142" t="s">
        <v>2</v>
      </c>
      <c r="D5263" s="301">
        <v>6.99</v>
      </c>
      <c r="E5263" s="249"/>
    </row>
    <row r="5264" spans="1:5" s="250" customFormat="1" ht="13.5">
      <c r="A5264" s="142">
        <v>96737</v>
      </c>
      <c r="B5264" s="142" t="s">
        <v>26203</v>
      </c>
      <c r="C5264" s="142" t="s">
        <v>2</v>
      </c>
      <c r="D5264" s="301">
        <v>7.19</v>
      </c>
      <c r="E5264" s="249"/>
    </row>
    <row r="5265" spans="1:5" s="250" customFormat="1" ht="13.5">
      <c r="A5265" s="142">
        <v>96739</v>
      </c>
      <c r="B5265" s="142" t="s">
        <v>26205</v>
      </c>
      <c r="C5265" s="142" t="s">
        <v>2</v>
      </c>
      <c r="D5265" s="301">
        <v>9.8800000000000008</v>
      </c>
      <c r="E5265" s="249"/>
    </row>
    <row r="5266" spans="1:5" s="250" customFormat="1" ht="13.5">
      <c r="A5266" s="142">
        <v>96741</v>
      </c>
      <c r="B5266" s="142" t="s">
        <v>26207</v>
      </c>
      <c r="C5266" s="142" t="s">
        <v>2</v>
      </c>
      <c r="D5266" s="301">
        <v>19.04</v>
      </c>
      <c r="E5266" s="249"/>
    </row>
    <row r="5267" spans="1:5" s="250" customFormat="1" ht="13.5">
      <c r="A5267" s="142">
        <v>96742</v>
      </c>
      <c r="B5267" s="142" t="s">
        <v>26208</v>
      </c>
      <c r="C5267" s="142" t="s">
        <v>2</v>
      </c>
      <c r="D5267" s="301">
        <v>23.39</v>
      </c>
      <c r="E5267" s="249"/>
    </row>
    <row r="5268" spans="1:5" s="250" customFormat="1" ht="13.5">
      <c r="A5268" s="142">
        <v>96743</v>
      </c>
      <c r="B5268" s="142" t="s">
        <v>26209</v>
      </c>
      <c r="C5268" s="142" t="s">
        <v>2</v>
      </c>
      <c r="D5268" s="301">
        <v>36.42</v>
      </c>
      <c r="E5268" s="249"/>
    </row>
    <row r="5269" spans="1:5" s="250" customFormat="1" ht="13.5">
      <c r="A5269" s="142">
        <v>96744</v>
      </c>
      <c r="B5269" s="142" t="s">
        <v>26210</v>
      </c>
      <c r="C5269" s="142" t="s">
        <v>2</v>
      </c>
      <c r="D5269" s="301">
        <v>61.26</v>
      </c>
      <c r="E5269" s="249"/>
    </row>
    <row r="5270" spans="1:5" s="250" customFormat="1" ht="13.5">
      <c r="A5270" s="142">
        <v>96745</v>
      </c>
      <c r="B5270" s="142" t="s">
        <v>26211</v>
      </c>
      <c r="C5270" s="142" t="s">
        <v>2</v>
      </c>
      <c r="D5270" s="301">
        <v>95.88</v>
      </c>
      <c r="E5270" s="249"/>
    </row>
    <row r="5271" spans="1:5" s="250" customFormat="1" ht="13.5">
      <c r="A5271" s="142">
        <v>94671</v>
      </c>
      <c r="B5271" s="142" t="s">
        <v>26128</v>
      </c>
      <c r="C5271" s="142" t="s">
        <v>2</v>
      </c>
      <c r="D5271" s="301">
        <v>134.77000000000001</v>
      </c>
      <c r="E5271" s="249"/>
    </row>
    <row r="5272" spans="1:5" s="250" customFormat="1" ht="13.5">
      <c r="A5272" s="142">
        <v>94661</v>
      </c>
      <c r="B5272" s="142" t="s">
        <v>26118</v>
      </c>
      <c r="C5272" s="142" t="s">
        <v>2</v>
      </c>
      <c r="D5272" s="301">
        <v>12.03</v>
      </c>
      <c r="E5272" s="249"/>
    </row>
    <row r="5273" spans="1:5" s="250" customFormat="1" ht="13.5">
      <c r="A5273" s="142">
        <v>94663</v>
      </c>
      <c r="B5273" s="142" t="s">
        <v>26120</v>
      </c>
      <c r="C5273" s="142" t="s">
        <v>2</v>
      </c>
      <c r="D5273" s="301">
        <v>14.86</v>
      </c>
      <c r="E5273" s="249"/>
    </row>
    <row r="5274" spans="1:5" s="250" customFormat="1" ht="13.5">
      <c r="A5274" s="142">
        <v>94665</v>
      </c>
      <c r="B5274" s="142" t="s">
        <v>26122</v>
      </c>
      <c r="C5274" s="142" t="s">
        <v>2</v>
      </c>
      <c r="D5274" s="301">
        <v>30.1</v>
      </c>
      <c r="E5274" s="249"/>
    </row>
    <row r="5275" spans="1:5" s="250" customFormat="1" ht="13.5">
      <c r="A5275" s="142">
        <v>94667</v>
      </c>
      <c r="B5275" s="142" t="s">
        <v>26124</v>
      </c>
      <c r="C5275" s="142" t="s">
        <v>2</v>
      </c>
      <c r="D5275" s="301">
        <v>44.24</v>
      </c>
      <c r="E5275" s="249"/>
    </row>
    <row r="5276" spans="1:5" s="250" customFormat="1" ht="13.5">
      <c r="A5276" s="142">
        <v>94669</v>
      </c>
      <c r="B5276" s="142" t="s">
        <v>26126</v>
      </c>
      <c r="C5276" s="142" t="s">
        <v>2</v>
      </c>
      <c r="D5276" s="301">
        <v>81.680000000000007</v>
      </c>
      <c r="E5276" s="249"/>
    </row>
    <row r="5277" spans="1:5" s="250" customFormat="1" ht="13.5">
      <c r="A5277" s="142">
        <v>105177</v>
      </c>
      <c r="B5277" s="142" t="s">
        <v>26257</v>
      </c>
      <c r="C5277" s="142" t="s">
        <v>2</v>
      </c>
      <c r="D5277" s="301">
        <v>160.34</v>
      </c>
      <c r="E5277" s="249"/>
    </row>
    <row r="5278" spans="1:5" s="250" customFormat="1" ht="13.5">
      <c r="A5278" s="142">
        <v>105176</v>
      </c>
      <c r="B5278" s="142" t="s">
        <v>26256</v>
      </c>
      <c r="C5278" s="142" t="s">
        <v>2</v>
      </c>
      <c r="D5278" s="301">
        <v>180.08</v>
      </c>
      <c r="E5278" s="249"/>
    </row>
    <row r="5279" spans="1:5" s="250" customFormat="1" ht="13.5">
      <c r="A5279" s="142">
        <v>94466</v>
      </c>
      <c r="B5279" s="142" t="s">
        <v>26087</v>
      </c>
      <c r="C5279" s="142" t="s">
        <v>2</v>
      </c>
      <c r="D5279" s="301">
        <v>60.36</v>
      </c>
      <c r="E5279" s="249"/>
    </row>
    <row r="5280" spans="1:5" s="250" customFormat="1" ht="13.5">
      <c r="A5280" s="142">
        <v>94468</v>
      </c>
      <c r="B5280" s="142" t="s">
        <v>26089</v>
      </c>
      <c r="C5280" s="142" t="s">
        <v>2</v>
      </c>
      <c r="D5280" s="301">
        <v>84.96</v>
      </c>
      <c r="E5280" s="249"/>
    </row>
    <row r="5281" spans="1:5" s="250" customFormat="1" ht="13.5">
      <c r="A5281" s="142">
        <v>94470</v>
      </c>
      <c r="B5281" s="142" t="s">
        <v>26091</v>
      </c>
      <c r="C5281" s="142" t="s">
        <v>2</v>
      </c>
      <c r="D5281" s="301">
        <v>127.39</v>
      </c>
      <c r="E5281" s="249"/>
    </row>
    <row r="5282" spans="1:5" s="250" customFormat="1" ht="13.5">
      <c r="A5282" s="142">
        <v>105225</v>
      </c>
      <c r="B5282" s="142" t="s">
        <v>26299</v>
      </c>
      <c r="C5282" s="142" t="s">
        <v>2</v>
      </c>
      <c r="D5282" s="301">
        <v>19.489999999999998</v>
      </c>
      <c r="E5282" s="249"/>
    </row>
    <row r="5283" spans="1:5" s="250" customFormat="1" ht="13.5">
      <c r="A5283" s="142">
        <v>105226</v>
      </c>
      <c r="B5283" s="142" t="s">
        <v>26300</v>
      </c>
      <c r="C5283" s="142" t="s">
        <v>2</v>
      </c>
      <c r="D5283" s="301">
        <v>45.69</v>
      </c>
      <c r="E5283" s="249"/>
    </row>
    <row r="5284" spans="1:5" s="250" customFormat="1" ht="13.5">
      <c r="A5284" s="142">
        <v>105227</v>
      </c>
      <c r="B5284" s="142" t="s">
        <v>26301</v>
      </c>
      <c r="C5284" s="142" t="s">
        <v>2</v>
      </c>
      <c r="D5284" s="301">
        <v>65.459999999999994</v>
      </c>
      <c r="E5284" s="249"/>
    </row>
    <row r="5285" spans="1:5" s="250" customFormat="1" ht="13.5">
      <c r="A5285" s="142">
        <v>105212</v>
      </c>
      <c r="B5285" s="142" t="s">
        <v>26286</v>
      </c>
      <c r="C5285" s="142" t="s">
        <v>2</v>
      </c>
      <c r="D5285" s="301">
        <v>272.61</v>
      </c>
      <c r="E5285" s="249"/>
    </row>
    <row r="5286" spans="1:5" s="250" customFormat="1" ht="13.5">
      <c r="A5286" s="142">
        <v>105211</v>
      </c>
      <c r="B5286" s="142" t="s">
        <v>26285</v>
      </c>
      <c r="C5286" s="142" t="s">
        <v>2</v>
      </c>
      <c r="D5286" s="301">
        <v>274.95</v>
      </c>
      <c r="E5286" s="249"/>
    </row>
    <row r="5287" spans="1:5" s="250" customFormat="1" ht="13.5">
      <c r="A5287" s="142">
        <v>105189</v>
      </c>
      <c r="B5287" s="142" t="s">
        <v>26265</v>
      </c>
      <c r="C5287" s="142" t="s">
        <v>2</v>
      </c>
      <c r="D5287" s="301">
        <v>26.95</v>
      </c>
      <c r="E5287" s="249"/>
    </row>
    <row r="5288" spans="1:5" s="250" customFormat="1" ht="13.5">
      <c r="A5288" s="142">
        <v>105190</v>
      </c>
      <c r="B5288" s="142" t="s">
        <v>26266</v>
      </c>
      <c r="C5288" s="142" t="s">
        <v>2</v>
      </c>
      <c r="D5288" s="301">
        <v>33.92</v>
      </c>
      <c r="E5288" s="249"/>
    </row>
    <row r="5289" spans="1:5" s="250" customFormat="1" ht="13.5">
      <c r="A5289" s="142">
        <v>94625</v>
      </c>
      <c r="B5289" s="142" t="s">
        <v>26114</v>
      </c>
      <c r="C5289" s="142" t="s">
        <v>2</v>
      </c>
      <c r="D5289" s="301">
        <v>2413.38</v>
      </c>
      <c r="E5289" s="249"/>
    </row>
    <row r="5290" spans="1:5" s="250" customFormat="1" ht="13.5">
      <c r="A5290" s="142">
        <v>94622</v>
      </c>
      <c r="B5290" s="142" t="s">
        <v>26111</v>
      </c>
      <c r="C5290" s="142" t="s">
        <v>2</v>
      </c>
      <c r="D5290" s="301">
        <v>308.66000000000003</v>
      </c>
      <c r="E5290" s="249"/>
    </row>
    <row r="5291" spans="1:5" s="250" customFormat="1" ht="13.5">
      <c r="A5291" s="142">
        <v>94623</v>
      </c>
      <c r="B5291" s="142" t="s">
        <v>26112</v>
      </c>
      <c r="C5291" s="142" t="s">
        <v>2</v>
      </c>
      <c r="D5291" s="301">
        <v>754.88</v>
      </c>
      <c r="E5291" s="249"/>
    </row>
    <row r="5292" spans="1:5" s="250" customFormat="1" ht="13.5">
      <c r="A5292" s="142">
        <v>94624</v>
      </c>
      <c r="B5292" s="142" t="s">
        <v>26113</v>
      </c>
      <c r="C5292" s="142" t="s">
        <v>2</v>
      </c>
      <c r="D5292" s="301">
        <v>1144.27</v>
      </c>
      <c r="E5292" s="249"/>
    </row>
    <row r="5293" spans="1:5" s="250" customFormat="1" ht="13.5">
      <c r="A5293" s="142">
        <v>94763</v>
      </c>
      <c r="B5293" s="142" t="s">
        <v>26194</v>
      </c>
      <c r="C5293" s="142" t="s">
        <v>2</v>
      </c>
      <c r="D5293" s="301">
        <v>407.39</v>
      </c>
      <c r="E5293" s="249"/>
    </row>
    <row r="5294" spans="1:5" s="250" customFormat="1" ht="13.5">
      <c r="A5294" s="142">
        <v>94756</v>
      </c>
      <c r="B5294" s="142" t="s">
        <v>26187</v>
      </c>
      <c r="C5294" s="142" t="s">
        <v>2</v>
      </c>
      <c r="D5294" s="301">
        <v>14.48</v>
      </c>
      <c r="E5294" s="249"/>
    </row>
    <row r="5295" spans="1:5" s="250" customFormat="1" ht="13.5">
      <c r="A5295" s="142">
        <v>94757</v>
      </c>
      <c r="B5295" s="142" t="s">
        <v>26188</v>
      </c>
      <c r="C5295" s="142" t="s">
        <v>2</v>
      </c>
      <c r="D5295" s="301">
        <v>22.82</v>
      </c>
      <c r="E5295" s="249"/>
    </row>
    <row r="5296" spans="1:5" s="250" customFormat="1" ht="13.5">
      <c r="A5296" s="142">
        <v>94758</v>
      </c>
      <c r="B5296" s="142" t="s">
        <v>26189</v>
      </c>
      <c r="C5296" s="142" t="s">
        <v>2</v>
      </c>
      <c r="D5296" s="301">
        <v>58.09</v>
      </c>
      <c r="E5296" s="249"/>
    </row>
    <row r="5297" spans="1:5" s="250" customFormat="1" ht="13.5">
      <c r="A5297" s="142">
        <v>94759</v>
      </c>
      <c r="B5297" s="142" t="s">
        <v>26190</v>
      </c>
      <c r="C5297" s="142" t="s">
        <v>2</v>
      </c>
      <c r="D5297" s="301">
        <v>73.989999999999995</v>
      </c>
      <c r="E5297" s="249"/>
    </row>
    <row r="5298" spans="1:5" s="250" customFormat="1" ht="13.5">
      <c r="A5298" s="142">
        <v>94760</v>
      </c>
      <c r="B5298" s="142" t="s">
        <v>26191</v>
      </c>
      <c r="C5298" s="142" t="s">
        <v>2</v>
      </c>
      <c r="D5298" s="301">
        <v>118.04</v>
      </c>
      <c r="E5298" s="249"/>
    </row>
    <row r="5299" spans="1:5" s="250" customFormat="1" ht="13.5">
      <c r="A5299" s="142">
        <v>94761</v>
      </c>
      <c r="B5299" s="142" t="s">
        <v>26192</v>
      </c>
      <c r="C5299" s="142" t="s">
        <v>2</v>
      </c>
      <c r="D5299" s="301">
        <v>255.6</v>
      </c>
      <c r="E5299" s="249"/>
    </row>
    <row r="5300" spans="1:5" s="250" customFormat="1" ht="13.5">
      <c r="A5300" s="142">
        <v>94762</v>
      </c>
      <c r="B5300" s="142" t="s">
        <v>26193</v>
      </c>
      <c r="C5300" s="142" t="s">
        <v>2</v>
      </c>
      <c r="D5300" s="301">
        <v>309.97000000000003</v>
      </c>
      <c r="E5300" s="249"/>
    </row>
    <row r="5301" spans="1:5" s="250" customFormat="1" ht="13.5">
      <c r="A5301" s="142">
        <v>94462</v>
      </c>
      <c r="B5301" s="142" t="s">
        <v>26051</v>
      </c>
      <c r="C5301" s="142" t="s">
        <v>1</v>
      </c>
      <c r="D5301" s="301">
        <v>126.5</v>
      </c>
      <c r="E5301" s="249"/>
    </row>
    <row r="5302" spans="1:5" s="250" customFormat="1" ht="13.5">
      <c r="A5302" s="142">
        <v>94463</v>
      </c>
      <c r="B5302" s="142" t="s">
        <v>26052</v>
      </c>
      <c r="C5302" s="142" t="s">
        <v>1</v>
      </c>
      <c r="D5302" s="301">
        <v>155.22999999999999</v>
      </c>
      <c r="E5302" s="249"/>
    </row>
    <row r="5303" spans="1:5" s="250" customFormat="1" ht="13.5">
      <c r="A5303" s="142">
        <v>94464</v>
      </c>
      <c r="B5303" s="142" t="s">
        <v>26053</v>
      </c>
      <c r="C5303" s="142" t="s">
        <v>1</v>
      </c>
      <c r="D5303" s="301">
        <v>204.21</v>
      </c>
      <c r="E5303" s="249"/>
    </row>
    <row r="5304" spans="1:5" s="250" customFormat="1" ht="13.5">
      <c r="A5304" s="142">
        <v>94605</v>
      </c>
      <c r="B5304" s="142" t="s">
        <v>26057</v>
      </c>
      <c r="C5304" s="142" t="s">
        <v>1</v>
      </c>
      <c r="D5304" s="301">
        <v>1021.58</v>
      </c>
      <c r="E5304" s="249"/>
    </row>
    <row r="5305" spans="1:5" s="250" customFormat="1" ht="13.5">
      <c r="A5305" s="142">
        <v>94602</v>
      </c>
      <c r="B5305" s="142" t="s">
        <v>26054</v>
      </c>
      <c r="C5305" s="142" t="s">
        <v>1</v>
      </c>
      <c r="D5305" s="301">
        <v>355.76</v>
      </c>
      <c r="E5305" s="249"/>
    </row>
    <row r="5306" spans="1:5" s="250" customFormat="1" ht="13.5">
      <c r="A5306" s="142">
        <v>94603</v>
      </c>
      <c r="B5306" s="142" t="s">
        <v>26055</v>
      </c>
      <c r="C5306" s="142" t="s">
        <v>1</v>
      </c>
      <c r="D5306" s="301">
        <v>489.61</v>
      </c>
      <c r="E5306" s="249"/>
    </row>
    <row r="5307" spans="1:5" s="250" customFormat="1" ht="13.5">
      <c r="A5307" s="142">
        <v>94604</v>
      </c>
      <c r="B5307" s="142" t="s">
        <v>26056</v>
      </c>
      <c r="C5307" s="142" t="s">
        <v>1</v>
      </c>
      <c r="D5307" s="301">
        <v>701.97</v>
      </c>
      <c r="E5307" s="249"/>
    </row>
    <row r="5308" spans="1:5" s="250" customFormat="1" ht="13.5">
      <c r="A5308" s="142">
        <v>94723</v>
      </c>
      <c r="B5308" s="142" t="s">
        <v>26072</v>
      </c>
      <c r="C5308" s="142" t="s">
        <v>1</v>
      </c>
      <c r="D5308" s="301">
        <v>524.22</v>
      </c>
      <c r="E5308" s="249"/>
    </row>
    <row r="5309" spans="1:5" s="250" customFormat="1" ht="13.5">
      <c r="A5309" s="142">
        <v>94716</v>
      </c>
      <c r="B5309" s="142" t="s">
        <v>26065</v>
      </c>
      <c r="C5309" s="142" t="s">
        <v>1</v>
      </c>
      <c r="D5309" s="301">
        <v>25.8</v>
      </c>
      <c r="E5309" s="249"/>
    </row>
    <row r="5310" spans="1:5" s="250" customFormat="1" ht="13.5">
      <c r="A5310" s="142">
        <v>94717</v>
      </c>
      <c r="B5310" s="142" t="s">
        <v>26066</v>
      </c>
      <c r="C5310" s="142" t="s">
        <v>1</v>
      </c>
      <c r="D5310" s="301">
        <v>43.22</v>
      </c>
      <c r="E5310" s="249"/>
    </row>
    <row r="5311" spans="1:5" s="250" customFormat="1" ht="13.5">
      <c r="A5311" s="142">
        <v>94718</v>
      </c>
      <c r="B5311" s="142" t="s">
        <v>26067</v>
      </c>
      <c r="C5311" s="142" t="s">
        <v>1</v>
      </c>
      <c r="D5311" s="378">
        <v>56.42</v>
      </c>
      <c r="E5311" s="249"/>
    </row>
    <row r="5312" spans="1:5" s="250" customFormat="1" ht="13.5">
      <c r="A5312" s="142">
        <v>94719</v>
      </c>
      <c r="B5312" s="142" t="s">
        <v>26068</v>
      </c>
      <c r="C5312" s="142" t="s">
        <v>1</v>
      </c>
      <c r="D5312" s="301">
        <v>75.290000000000006</v>
      </c>
      <c r="E5312" s="249"/>
    </row>
    <row r="5313" spans="1:5" s="250" customFormat="1" ht="13.5">
      <c r="A5313" s="142">
        <v>94720</v>
      </c>
      <c r="B5313" s="142" t="s">
        <v>26069</v>
      </c>
      <c r="C5313" s="142" t="s">
        <v>1</v>
      </c>
      <c r="D5313" s="301">
        <v>110.26</v>
      </c>
      <c r="E5313" s="249"/>
    </row>
    <row r="5314" spans="1:5" s="250" customFormat="1" ht="13.5">
      <c r="A5314" s="142">
        <v>94721</v>
      </c>
      <c r="B5314" s="142" t="s">
        <v>26070</v>
      </c>
      <c r="C5314" s="142" t="s">
        <v>1</v>
      </c>
      <c r="D5314" s="301">
        <v>178.73</v>
      </c>
      <c r="E5314" s="249"/>
    </row>
    <row r="5315" spans="1:5" s="250" customFormat="1" ht="13.5">
      <c r="A5315" s="142">
        <v>94722</v>
      </c>
      <c r="B5315" s="142" t="s">
        <v>26071</v>
      </c>
      <c r="C5315" s="142" t="s">
        <v>1</v>
      </c>
      <c r="D5315" s="378">
        <v>278.66000000000003</v>
      </c>
      <c r="E5315" s="249"/>
    </row>
    <row r="5316" spans="1:5" s="250" customFormat="1" ht="13.5">
      <c r="A5316" s="142">
        <v>96726</v>
      </c>
      <c r="B5316" s="142" t="s">
        <v>28832</v>
      </c>
      <c r="C5316" s="142" t="s">
        <v>1</v>
      </c>
      <c r="D5316" s="301">
        <v>186.31</v>
      </c>
      <c r="E5316" s="249"/>
    </row>
    <row r="5317" spans="1:5" s="250" customFormat="1" ht="13.5">
      <c r="A5317" s="142">
        <v>96735</v>
      </c>
      <c r="B5317" s="142" t="s">
        <v>28833</v>
      </c>
      <c r="C5317" s="142" t="s">
        <v>1</v>
      </c>
      <c r="D5317" s="301">
        <v>351.05</v>
      </c>
      <c r="E5317" s="249"/>
    </row>
    <row r="5318" spans="1:5" s="250" customFormat="1" ht="13.5">
      <c r="A5318" s="142">
        <v>96718</v>
      </c>
      <c r="B5318" s="142" t="s">
        <v>28834</v>
      </c>
      <c r="C5318" s="142" t="s">
        <v>1</v>
      </c>
      <c r="D5318" s="301">
        <v>16.850000000000001</v>
      </c>
      <c r="E5318" s="249"/>
    </row>
    <row r="5319" spans="1:5" s="250" customFormat="1" ht="13.5">
      <c r="A5319" s="142">
        <v>96727</v>
      </c>
      <c r="B5319" s="142" t="s">
        <v>28835</v>
      </c>
      <c r="C5319" s="142" t="s">
        <v>1</v>
      </c>
      <c r="D5319" s="301">
        <v>19.2</v>
      </c>
      <c r="E5319" s="249"/>
    </row>
    <row r="5320" spans="1:5" s="250" customFormat="1" ht="13.5">
      <c r="A5320" s="142">
        <v>96719</v>
      </c>
      <c r="B5320" s="142" t="s">
        <v>28836</v>
      </c>
      <c r="C5320" s="142" t="s">
        <v>1</v>
      </c>
      <c r="D5320" s="301">
        <v>21.5</v>
      </c>
      <c r="E5320" s="249"/>
    </row>
    <row r="5321" spans="1:5" s="250" customFormat="1" ht="13.5">
      <c r="A5321" s="142">
        <v>96728</v>
      </c>
      <c r="B5321" s="142" t="s">
        <v>28837</v>
      </c>
      <c r="C5321" s="142" t="s">
        <v>1</v>
      </c>
      <c r="D5321" s="301">
        <v>24.73</v>
      </c>
      <c r="E5321" s="249"/>
    </row>
    <row r="5322" spans="1:5" s="250" customFormat="1" ht="13.5">
      <c r="A5322" s="142">
        <v>96720</v>
      </c>
      <c r="B5322" s="142" t="s">
        <v>28838</v>
      </c>
      <c r="C5322" s="142" t="s">
        <v>1</v>
      </c>
      <c r="D5322" s="301">
        <v>19.579999999999998</v>
      </c>
      <c r="E5322" s="249"/>
    </row>
    <row r="5323" spans="1:5" s="250" customFormat="1" ht="13.5">
      <c r="A5323" s="142">
        <v>96729</v>
      </c>
      <c r="B5323" s="142" t="s">
        <v>28839</v>
      </c>
      <c r="C5323" s="142" t="s">
        <v>1</v>
      </c>
      <c r="D5323" s="301">
        <v>31.82</v>
      </c>
      <c r="E5323" s="249"/>
    </row>
    <row r="5324" spans="1:5" s="250" customFormat="1" ht="13.5">
      <c r="A5324" s="142">
        <v>96721</v>
      </c>
      <c r="B5324" s="142" t="s">
        <v>28840</v>
      </c>
      <c r="C5324" s="142" t="s">
        <v>1</v>
      </c>
      <c r="D5324" s="301">
        <v>25.42</v>
      </c>
      <c r="E5324" s="249"/>
    </row>
    <row r="5325" spans="1:5" s="250" customFormat="1" ht="13.5">
      <c r="A5325" s="142">
        <v>96730</v>
      </c>
      <c r="B5325" s="142" t="s">
        <v>28841</v>
      </c>
      <c r="C5325" s="142" t="s">
        <v>1</v>
      </c>
      <c r="D5325" s="301">
        <v>43.92</v>
      </c>
      <c r="E5325" s="249"/>
    </row>
    <row r="5326" spans="1:5" s="250" customFormat="1" ht="13.5">
      <c r="A5326" s="142">
        <v>96722</v>
      </c>
      <c r="B5326" s="142" t="s">
        <v>28842</v>
      </c>
      <c r="C5326" s="142" t="s">
        <v>1</v>
      </c>
      <c r="D5326" s="301">
        <v>38.86</v>
      </c>
      <c r="E5326" s="249"/>
    </row>
    <row r="5327" spans="1:5" s="250" customFormat="1" ht="13.5">
      <c r="A5327" s="142">
        <v>96731</v>
      </c>
      <c r="B5327" s="142" t="s">
        <v>28843</v>
      </c>
      <c r="C5327" s="142" t="s">
        <v>1</v>
      </c>
      <c r="D5327" s="301">
        <v>66.260000000000005</v>
      </c>
      <c r="E5327" s="249"/>
    </row>
    <row r="5328" spans="1:5" s="250" customFormat="1" ht="13.5">
      <c r="A5328" s="142">
        <v>96723</v>
      </c>
      <c r="B5328" s="142" t="s">
        <v>28844</v>
      </c>
      <c r="C5328" s="142" t="s">
        <v>1</v>
      </c>
      <c r="D5328" s="301">
        <v>60.2</v>
      </c>
      <c r="E5328" s="249"/>
    </row>
    <row r="5329" spans="1:5" s="250" customFormat="1" ht="13.5">
      <c r="A5329" s="142">
        <v>96732</v>
      </c>
      <c r="B5329" s="142" t="s">
        <v>28845</v>
      </c>
      <c r="C5329" s="142" t="s">
        <v>1</v>
      </c>
      <c r="D5329" s="301">
        <v>111.35</v>
      </c>
      <c r="E5329" s="249"/>
    </row>
    <row r="5330" spans="1:5" s="250" customFormat="1" ht="13.5">
      <c r="A5330" s="142">
        <v>96724</v>
      </c>
      <c r="B5330" s="142" t="s">
        <v>28846</v>
      </c>
      <c r="C5330" s="142" t="s">
        <v>1</v>
      </c>
      <c r="D5330" s="301">
        <v>77.27</v>
      </c>
      <c r="E5330" s="249"/>
    </row>
    <row r="5331" spans="1:5" s="250" customFormat="1" ht="13.5">
      <c r="A5331" s="142">
        <v>96733</v>
      </c>
      <c r="B5331" s="142" t="s">
        <v>28847</v>
      </c>
      <c r="C5331" s="142" t="s">
        <v>1</v>
      </c>
      <c r="D5331" s="301">
        <v>151.61000000000001</v>
      </c>
      <c r="E5331" s="249"/>
    </row>
    <row r="5332" spans="1:5" s="250" customFormat="1" ht="13.5">
      <c r="A5332" s="142">
        <v>96725</v>
      </c>
      <c r="B5332" s="142" t="s">
        <v>28848</v>
      </c>
      <c r="C5332" s="142" t="s">
        <v>1</v>
      </c>
      <c r="D5332" s="301">
        <v>126.13</v>
      </c>
      <c r="E5332" s="249"/>
    </row>
    <row r="5333" spans="1:5" s="250" customFormat="1" ht="13.5">
      <c r="A5333" s="142">
        <v>96734</v>
      </c>
      <c r="B5333" s="142" t="s">
        <v>28849</v>
      </c>
      <c r="C5333" s="142" t="s">
        <v>1</v>
      </c>
      <c r="D5333" s="301">
        <v>252.41</v>
      </c>
      <c r="E5333" s="249"/>
    </row>
    <row r="5334" spans="1:5" s="250" customFormat="1" ht="13.5">
      <c r="A5334" s="142">
        <v>94655</v>
      </c>
      <c r="B5334" s="142" t="s">
        <v>26064</v>
      </c>
      <c r="C5334" s="142" t="s">
        <v>1</v>
      </c>
      <c r="D5334" s="378">
        <v>159.18</v>
      </c>
      <c r="E5334" s="249"/>
    </row>
    <row r="5335" spans="1:5" s="250" customFormat="1" ht="13.5">
      <c r="A5335" s="142">
        <v>94648</v>
      </c>
      <c r="B5335" s="142" t="s">
        <v>28850</v>
      </c>
      <c r="C5335" s="142" t="s">
        <v>1</v>
      </c>
      <c r="D5335" s="301">
        <v>8.86</v>
      </c>
      <c r="E5335" s="249"/>
    </row>
    <row r="5336" spans="1:5" s="250" customFormat="1" ht="13.5">
      <c r="A5336" s="142">
        <v>94649</v>
      </c>
      <c r="B5336" s="142" t="s">
        <v>26058</v>
      </c>
      <c r="C5336" s="142" t="s">
        <v>1</v>
      </c>
      <c r="D5336" s="301">
        <v>16.600000000000001</v>
      </c>
      <c r="E5336" s="249"/>
    </row>
    <row r="5337" spans="1:5" s="250" customFormat="1" ht="13.5">
      <c r="A5337" s="142">
        <v>94650</v>
      </c>
      <c r="B5337" s="142" t="s">
        <v>26059</v>
      </c>
      <c r="C5337" s="142" t="s">
        <v>1</v>
      </c>
      <c r="D5337" s="301">
        <v>25.17</v>
      </c>
      <c r="E5337" s="249"/>
    </row>
    <row r="5338" spans="1:5" s="250" customFormat="1" ht="13.5">
      <c r="A5338" s="142">
        <v>94651</v>
      </c>
      <c r="B5338" s="142" t="s">
        <v>26060</v>
      </c>
      <c r="C5338" s="142" t="s">
        <v>1</v>
      </c>
      <c r="D5338" s="378">
        <v>29.15</v>
      </c>
      <c r="E5338" s="249"/>
    </row>
    <row r="5339" spans="1:5" s="250" customFormat="1" ht="13.5">
      <c r="A5339" s="142">
        <v>94652</v>
      </c>
      <c r="B5339" s="142" t="s">
        <v>26061</v>
      </c>
      <c r="C5339" s="142" t="s">
        <v>1</v>
      </c>
      <c r="D5339" s="301">
        <v>45.79</v>
      </c>
      <c r="E5339" s="249"/>
    </row>
    <row r="5340" spans="1:5" s="250" customFormat="1" ht="13.5">
      <c r="A5340" s="142">
        <v>94653</v>
      </c>
      <c r="B5340" s="142" t="s">
        <v>26062</v>
      </c>
      <c r="C5340" s="142" t="s">
        <v>1</v>
      </c>
      <c r="D5340" s="301">
        <v>74.099999999999994</v>
      </c>
      <c r="E5340" s="249"/>
    </row>
    <row r="5341" spans="1:5" s="250" customFormat="1" ht="13.5">
      <c r="A5341" s="142">
        <v>94654</v>
      </c>
      <c r="B5341" s="142" t="s">
        <v>26063</v>
      </c>
      <c r="C5341" s="142" t="s">
        <v>1</v>
      </c>
      <c r="D5341" s="301">
        <v>101.12</v>
      </c>
      <c r="E5341" s="249"/>
    </row>
    <row r="5342" spans="1:5" s="250" customFormat="1" ht="13.5">
      <c r="A5342" s="142">
        <v>94689</v>
      </c>
      <c r="B5342" s="142" t="s">
        <v>28851</v>
      </c>
      <c r="C5342" s="142" t="s">
        <v>2</v>
      </c>
      <c r="D5342" s="301">
        <v>11.85</v>
      </c>
      <c r="E5342" s="249"/>
    </row>
    <row r="5343" spans="1:5" s="250" customFormat="1" ht="13.5">
      <c r="A5343" s="142">
        <v>94702</v>
      </c>
      <c r="B5343" s="142" t="s">
        <v>26154</v>
      </c>
      <c r="C5343" s="142" t="s">
        <v>2</v>
      </c>
      <c r="D5343" s="301">
        <v>242.05</v>
      </c>
      <c r="E5343" s="249"/>
    </row>
    <row r="5344" spans="1:5" s="250" customFormat="1" ht="13.5">
      <c r="A5344" s="142">
        <v>94691</v>
      </c>
      <c r="B5344" s="142" t="s">
        <v>28852</v>
      </c>
      <c r="C5344" s="142" t="s">
        <v>2</v>
      </c>
      <c r="D5344" s="301">
        <v>17.010000000000002</v>
      </c>
      <c r="E5344" s="249"/>
    </row>
    <row r="5345" spans="1:5" s="250" customFormat="1" ht="13.5">
      <c r="A5345" s="142">
        <v>94693</v>
      </c>
      <c r="B5345" s="142" t="s">
        <v>26145</v>
      </c>
      <c r="C5345" s="142" t="s">
        <v>2</v>
      </c>
      <c r="D5345" s="301">
        <v>22.27</v>
      </c>
      <c r="E5345" s="249"/>
    </row>
    <row r="5346" spans="1:5" s="250" customFormat="1" ht="13.5">
      <c r="A5346" s="142">
        <v>94695</v>
      </c>
      <c r="B5346" s="142" t="s">
        <v>26147</v>
      </c>
      <c r="C5346" s="142" t="s">
        <v>2</v>
      </c>
      <c r="D5346" s="301">
        <v>39.28</v>
      </c>
      <c r="E5346" s="249"/>
    </row>
    <row r="5347" spans="1:5" s="250" customFormat="1" ht="13.5">
      <c r="A5347" s="142">
        <v>94698</v>
      </c>
      <c r="B5347" s="142" t="s">
        <v>26150</v>
      </c>
      <c r="C5347" s="142" t="s">
        <v>2</v>
      </c>
      <c r="D5347" s="301">
        <v>84.9</v>
      </c>
      <c r="E5347" s="249"/>
    </row>
    <row r="5348" spans="1:5" s="250" customFormat="1" ht="13.5">
      <c r="A5348" s="142">
        <v>94700</v>
      </c>
      <c r="B5348" s="142" t="s">
        <v>26152</v>
      </c>
      <c r="C5348" s="142" t="s">
        <v>2</v>
      </c>
      <c r="D5348" s="301">
        <v>167.82</v>
      </c>
      <c r="E5348" s="249"/>
    </row>
    <row r="5349" spans="1:5" s="250" customFormat="1" ht="13.5">
      <c r="A5349" s="142">
        <v>94477</v>
      </c>
      <c r="B5349" s="142" t="s">
        <v>26098</v>
      </c>
      <c r="C5349" s="142" t="s">
        <v>2</v>
      </c>
      <c r="D5349" s="301">
        <v>115.95</v>
      </c>
      <c r="E5349" s="249"/>
    </row>
    <row r="5350" spans="1:5" s="250" customFormat="1" ht="13.5">
      <c r="A5350" s="142">
        <v>94478</v>
      </c>
      <c r="B5350" s="142" t="s">
        <v>26099</v>
      </c>
      <c r="C5350" s="142" t="s">
        <v>2</v>
      </c>
      <c r="D5350" s="301">
        <v>190.28</v>
      </c>
      <c r="E5350" s="249"/>
    </row>
    <row r="5351" spans="1:5" s="250" customFormat="1" ht="13.5">
      <c r="A5351" s="142">
        <v>94479</v>
      </c>
      <c r="B5351" s="142" t="s">
        <v>26100</v>
      </c>
      <c r="C5351" s="142" t="s">
        <v>2</v>
      </c>
      <c r="D5351" s="301">
        <v>247.2</v>
      </c>
      <c r="E5351" s="249"/>
    </row>
    <row r="5352" spans="1:5" s="250" customFormat="1" ht="13.5">
      <c r="A5352" s="142">
        <v>96764</v>
      </c>
      <c r="B5352" s="142" t="s">
        <v>26228</v>
      </c>
      <c r="C5352" s="142" t="s">
        <v>2</v>
      </c>
      <c r="D5352" s="301">
        <v>347.08</v>
      </c>
      <c r="E5352" s="249"/>
    </row>
    <row r="5353" spans="1:5" s="250" customFormat="1" ht="13.5">
      <c r="A5353" s="142">
        <v>105164</v>
      </c>
      <c r="B5353" s="142" t="s">
        <v>26246</v>
      </c>
      <c r="C5353" s="142" t="s">
        <v>2</v>
      </c>
      <c r="D5353" s="301">
        <v>12.72</v>
      </c>
      <c r="E5353" s="249"/>
    </row>
    <row r="5354" spans="1:5" s="250" customFormat="1" ht="13.5">
      <c r="A5354" s="142">
        <v>105165</v>
      </c>
      <c r="B5354" s="142" t="s">
        <v>26247</v>
      </c>
      <c r="C5354" s="142" t="s">
        <v>2</v>
      </c>
      <c r="D5354" s="378">
        <v>13.01</v>
      </c>
      <c r="E5354" s="249"/>
    </row>
    <row r="5355" spans="1:5" s="250" customFormat="1" ht="13.5">
      <c r="A5355" s="142">
        <v>96758</v>
      </c>
      <c r="B5355" s="142" t="s">
        <v>26222</v>
      </c>
      <c r="C5355" s="142" t="s">
        <v>2</v>
      </c>
      <c r="D5355" s="301">
        <v>19.72</v>
      </c>
      <c r="E5355" s="249"/>
    </row>
    <row r="5356" spans="1:5" s="250" customFormat="1" ht="13.5">
      <c r="A5356" s="142">
        <v>96759</v>
      </c>
      <c r="B5356" s="142" t="s">
        <v>26223</v>
      </c>
      <c r="C5356" s="142" t="s">
        <v>2</v>
      </c>
      <c r="D5356" s="378">
        <v>29.05</v>
      </c>
      <c r="E5356" s="249"/>
    </row>
    <row r="5357" spans="1:5" s="250" customFormat="1" ht="13.5">
      <c r="A5357" s="142">
        <v>96760</v>
      </c>
      <c r="B5357" s="142" t="s">
        <v>26224</v>
      </c>
      <c r="C5357" s="142" t="s">
        <v>2</v>
      </c>
      <c r="D5357" s="378">
        <v>47.13</v>
      </c>
      <c r="E5357" s="249"/>
    </row>
    <row r="5358" spans="1:5" s="250" customFormat="1" ht="13.5">
      <c r="A5358" s="142">
        <v>96761</v>
      </c>
      <c r="B5358" s="142" t="s">
        <v>26225</v>
      </c>
      <c r="C5358" s="142" t="s">
        <v>2</v>
      </c>
      <c r="D5358" s="378">
        <v>70.14</v>
      </c>
      <c r="E5358" s="249"/>
    </row>
    <row r="5359" spans="1:5" s="250" customFormat="1" ht="13.5">
      <c r="A5359" s="142">
        <v>96762</v>
      </c>
      <c r="B5359" s="142" t="s">
        <v>26226</v>
      </c>
      <c r="C5359" s="142" t="s">
        <v>2</v>
      </c>
      <c r="D5359" s="378">
        <v>131.43</v>
      </c>
      <c r="E5359" s="249"/>
    </row>
    <row r="5360" spans="1:5" s="250" customFormat="1" ht="13.5">
      <c r="A5360" s="142">
        <v>96763</v>
      </c>
      <c r="B5360" s="142" t="s">
        <v>26227</v>
      </c>
      <c r="C5360" s="142" t="s">
        <v>2</v>
      </c>
      <c r="D5360" s="378">
        <v>176.02</v>
      </c>
      <c r="E5360" s="249"/>
    </row>
    <row r="5361" spans="1:5" s="250" customFormat="1" ht="13.5">
      <c r="A5361" s="142">
        <v>94701</v>
      </c>
      <c r="B5361" s="142" t="s">
        <v>26153</v>
      </c>
      <c r="C5361" s="142" t="s">
        <v>2</v>
      </c>
      <c r="D5361" s="378">
        <v>289.92</v>
      </c>
      <c r="E5361" s="249"/>
    </row>
    <row r="5362" spans="1:5" s="250" customFormat="1" ht="13.5">
      <c r="A5362" s="142">
        <v>94688</v>
      </c>
      <c r="B5362" s="142" t="s">
        <v>28853</v>
      </c>
      <c r="C5362" s="142" t="s">
        <v>2</v>
      </c>
      <c r="D5362" s="378">
        <v>8.2799999999999994</v>
      </c>
      <c r="E5362" s="249"/>
    </row>
    <row r="5363" spans="1:5" s="250" customFormat="1" ht="13.5">
      <c r="A5363" s="142">
        <v>94690</v>
      </c>
      <c r="B5363" s="142" t="s">
        <v>26143</v>
      </c>
      <c r="C5363" s="142" t="s">
        <v>2</v>
      </c>
      <c r="D5363" s="378">
        <v>13.89</v>
      </c>
      <c r="E5363" s="249"/>
    </row>
    <row r="5364" spans="1:5" s="250" customFormat="1" ht="13.5">
      <c r="A5364" s="142">
        <v>94692</v>
      </c>
      <c r="B5364" s="142" t="s">
        <v>26144</v>
      </c>
      <c r="C5364" s="142" t="s">
        <v>2</v>
      </c>
      <c r="D5364" s="378">
        <v>24.04</v>
      </c>
      <c r="E5364" s="249"/>
    </row>
    <row r="5365" spans="1:5" s="250" customFormat="1" ht="13.5">
      <c r="A5365" s="142">
        <v>94694</v>
      </c>
      <c r="B5365" s="142" t="s">
        <v>26146</v>
      </c>
      <c r="C5365" s="142" t="s">
        <v>2</v>
      </c>
      <c r="D5365" s="378">
        <v>29.49</v>
      </c>
      <c r="E5365" s="249"/>
    </row>
    <row r="5366" spans="1:5" s="250" customFormat="1" ht="13.5">
      <c r="A5366" s="142">
        <v>94696</v>
      </c>
      <c r="B5366" s="142" t="s">
        <v>26148</v>
      </c>
      <c r="C5366" s="142" t="s">
        <v>2</v>
      </c>
      <c r="D5366" s="378">
        <v>63.97</v>
      </c>
      <c r="E5366" s="249"/>
    </row>
    <row r="5367" spans="1:5" s="250" customFormat="1" ht="13.5">
      <c r="A5367" s="142">
        <v>94697</v>
      </c>
      <c r="B5367" s="142" t="s">
        <v>26149</v>
      </c>
      <c r="C5367" s="142" t="s">
        <v>2</v>
      </c>
      <c r="D5367" s="378">
        <v>110.37</v>
      </c>
      <c r="E5367" s="249"/>
    </row>
    <row r="5368" spans="1:5" s="250" customFormat="1" ht="13.5">
      <c r="A5368" s="142">
        <v>94699</v>
      </c>
      <c r="B5368" s="142" t="s">
        <v>26151</v>
      </c>
      <c r="C5368" s="142" t="s">
        <v>2</v>
      </c>
      <c r="D5368" s="378">
        <v>146.6</v>
      </c>
      <c r="E5368" s="249"/>
    </row>
    <row r="5369" spans="1:5" s="250" customFormat="1" ht="13.5">
      <c r="A5369" s="142">
        <v>105167</v>
      </c>
      <c r="B5369" s="142" t="s">
        <v>26249</v>
      </c>
      <c r="C5369" s="142" t="s">
        <v>2</v>
      </c>
      <c r="D5369" s="378">
        <v>247.92</v>
      </c>
      <c r="E5369" s="249"/>
    </row>
    <row r="5370" spans="1:5" s="250" customFormat="1" ht="13.5">
      <c r="A5370" s="142">
        <v>105168</v>
      </c>
      <c r="B5370" s="142" t="s">
        <v>28854</v>
      </c>
      <c r="C5370" s="142" t="s">
        <v>2</v>
      </c>
      <c r="D5370" s="378">
        <v>0</v>
      </c>
      <c r="E5370" s="249"/>
    </row>
    <row r="5371" spans="1:5" s="250" customFormat="1" ht="13.5">
      <c r="A5371" s="142">
        <v>105171</v>
      </c>
      <c r="B5371" s="142" t="s">
        <v>28855</v>
      </c>
      <c r="C5371" s="142" t="s">
        <v>2</v>
      </c>
      <c r="D5371" s="378">
        <v>0</v>
      </c>
      <c r="E5371" s="249"/>
    </row>
    <row r="5372" spans="1:5" s="250" customFormat="1" ht="13.5">
      <c r="A5372" s="142">
        <v>105191</v>
      </c>
      <c r="B5372" s="142" t="s">
        <v>28856</v>
      </c>
      <c r="C5372" s="142" t="s">
        <v>2</v>
      </c>
      <c r="D5372" s="378">
        <v>0</v>
      </c>
      <c r="E5372" s="249"/>
    </row>
    <row r="5373" spans="1:5" s="250" customFormat="1" ht="13.5">
      <c r="A5373" s="142">
        <v>105192</v>
      </c>
      <c r="B5373" s="142" t="s">
        <v>28857</v>
      </c>
      <c r="C5373" s="142" t="s">
        <v>2</v>
      </c>
      <c r="D5373" s="378">
        <v>0</v>
      </c>
      <c r="E5373" s="249"/>
    </row>
    <row r="5374" spans="1:5" s="250" customFormat="1" ht="13.5">
      <c r="A5374" s="142">
        <v>96809</v>
      </c>
      <c r="B5374" s="142" t="s">
        <v>25066</v>
      </c>
      <c r="C5374" s="142" t="s">
        <v>2</v>
      </c>
      <c r="D5374" s="378">
        <v>20.88</v>
      </c>
      <c r="E5374" s="249"/>
    </row>
    <row r="5375" spans="1:5" s="250" customFormat="1" ht="13.5">
      <c r="A5375" s="142">
        <v>96812</v>
      </c>
      <c r="B5375" s="142" t="s">
        <v>25069</v>
      </c>
      <c r="C5375" s="142" t="s">
        <v>2</v>
      </c>
      <c r="D5375" s="378">
        <v>21.8</v>
      </c>
      <c r="E5375" s="249"/>
    </row>
    <row r="5376" spans="1:5" s="250" customFormat="1" ht="13.5">
      <c r="A5376" s="142">
        <v>96813</v>
      </c>
      <c r="B5376" s="142" t="s">
        <v>25070</v>
      </c>
      <c r="C5376" s="142" t="s">
        <v>2</v>
      </c>
      <c r="D5376" s="378">
        <v>24.81</v>
      </c>
      <c r="E5376" s="249"/>
    </row>
    <row r="5377" spans="1:5" s="250" customFormat="1" ht="13.5">
      <c r="A5377" s="142">
        <v>96817</v>
      </c>
      <c r="B5377" s="142" t="s">
        <v>25074</v>
      </c>
      <c r="C5377" s="142" t="s">
        <v>2</v>
      </c>
      <c r="D5377" s="378">
        <v>36.869999999999997</v>
      </c>
      <c r="E5377" s="249"/>
    </row>
    <row r="5378" spans="1:5" s="250" customFormat="1" ht="13.5">
      <c r="A5378" s="142">
        <v>96816</v>
      </c>
      <c r="B5378" s="142" t="s">
        <v>25073</v>
      </c>
      <c r="C5378" s="142" t="s">
        <v>2</v>
      </c>
      <c r="D5378" s="378">
        <v>27.93</v>
      </c>
      <c r="E5378" s="249"/>
    </row>
    <row r="5379" spans="1:5" s="250" customFormat="1" ht="13.5">
      <c r="A5379" s="142">
        <v>96821</v>
      </c>
      <c r="B5379" s="142" t="s">
        <v>25078</v>
      </c>
      <c r="C5379" s="142" t="s">
        <v>2</v>
      </c>
      <c r="D5379" s="378">
        <v>40.97</v>
      </c>
      <c r="E5379" s="249"/>
    </row>
    <row r="5380" spans="1:5" s="250" customFormat="1" ht="13.5">
      <c r="A5380" s="142">
        <v>96824</v>
      </c>
      <c r="B5380" s="142" t="s">
        <v>25081</v>
      </c>
      <c r="C5380" s="142" t="s">
        <v>2</v>
      </c>
      <c r="D5380" s="378">
        <v>19.489999999999998</v>
      </c>
      <c r="E5380" s="249"/>
    </row>
    <row r="5381" spans="1:5" s="250" customFormat="1" ht="13.5">
      <c r="A5381" s="142">
        <v>96827</v>
      </c>
      <c r="B5381" s="142" t="s">
        <v>25083</v>
      </c>
      <c r="C5381" s="142" t="s">
        <v>2</v>
      </c>
      <c r="D5381" s="378">
        <v>21.21</v>
      </c>
      <c r="E5381" s="249"/>
    </row>
    <row r="5382" spans="1:5" s="250" customFormat="1" ht="13.5">
      <c r="A5382" s="142">
        <v>96828</v>
      </c>
      <c r="B5382" s="142" t="s">
        <v>25084</v>
      </c>
      <c r="C5382" s="142" t="s">
        <v>2</v>
      </c>
      <c r="D5382" s="378">
        <v>25.99</v>
      </c>
      <c r="E5382" s="249"/>
    </row>
    <row r="5383" spans="1:5" s="250" customFormat="1" ht="13.5">
      <c r="A5383" s="142">
        <v>96832</v>
      </c>
      <c r="B5383" s="142" t="s">
        <v>25087</v>
      </c>
      <c r="C5383" s="142" t="s">
        <v>2</v>
      </c>
      <c r="D5383" s="378">
        <v>32.39</v>
      </c>
      <c r="E5383" s="249"/>
    </row>
    <row r="5384" spans="1:5" s="250" customFormat="1" ht="13.5">
      <c r="A5384" s="142">
        <v>104525</v>
      </c>
      <c r="B5384" s="142" t="s">
        <v>28858</v>
      </c>
      <c r="C5384" s="142" t="s">
        <v>2</v>
      </c>
      <c r="D5384" s="378">
        <v>0</v>
      </c>
      <c r="E5384" s="249"/>
    </row>
    <row r="5385" spans="1:5" s="250" customFormat="1" ht="13.5">
      <c r="A5385" s="142">
        <v>104563</v>
      </c>
      <c r="B5385" s="142" t="s">
        <v>28859</v>
      </c>
      <c r="C5385" s="142" t="s">
        <v>2</v>
      </c>
      <c r="D5385" s="378">
        <v>0</v>
      </c>
      <c r="E5385" s="249"/>
    </row>
    <row r="5386" spans="1:5" s="250" customFormat="1" ht="13.5">
      <c r="A5386" s="142">
        <v>104531</v>
      </c>
      <c r="B5386" s="142" t="s">
        <v>28860</v>
      </c>
      <c r="C5386" s="142" t="s">
        <v>2</v>
      </c>
      <c r="D5386" s="378">
        <v>0</v>
      </c>
      <c r="E5386" s="249"/>
    </row>
    <row r="5387" spans="1:5" s="250" customFormat="1" ht="13.5">
      <c r="A5387" s="142">
        <v>104527</v>
      </c>
      <c r="B5387" s="142" t="s">
        <v>28861</v>
      </c>
      <c r="C5387" s="142" t="s">
        <v>2</v>
      </c>
      <c r="D5387" s="378">
        <v>0</v>
      </c>
      <c r="E5387" s="249"/>
    </row>
    <row r="5388" spans="1:5" s="250" customFormat="1" ht="13.5">
      <c r="A5388" s="142">
        <v>104529</v>
      </c>
      <c r="B5388" s="142" t="s">
        <v>28862</v>
      </c>
      <c r="C5388" s="142" t="s">
        <v>2</v>
      </c>
      <c r="D5388" s="378">
        <v>0</v>
      </c>
      <c r="E5388" s="249"/>
    </row>
    <row r="5389" spans="1:5" s="250" customFormat="1" ht="13.5">
      <c r="A5389" s="142">
        <v>104564</v>
      </c>
      <c r="B5389" s="142" t="s">
        <v>28863</v>
      </c>
      <c r="C5389" s="142" t="s">
        <v>2</v>
      </c>
      <c r="D5389" s="378">
        <v>0</v>
      </c>
      <c r="E5389" s="249"/>
    </row>
    <row r="5390" spans="1:5" s="250" customFormat="1" ht="13.5">
      <c r="A5390" s="142">
        <v>104533</v>
      </c>
      <c r="B5390" s="142" t="s">
        <v>28864</v>
      </c>
      <c r="C5390" s="142" t="s">
        <v>2</v>
      </c>
      <c r="D5390" s="378">
        <v>0</v>
      </c>
      <c r="E5390" s="249"/>
    </row>
    <row r="5391" spans="1:5" s="250" customFormat="1" ht="13.5">
      <c r="A5391" s="142">
        <v>104535</v>
      </c>
      <c r="B5391" s="142" t="s">
        <v>28865</v>
      </c>
      <c r="C5391" s="142" t="s">
        <v>2</v>
      </c>
      <c r="D5391" s="378">
        <v>0</v>
      </c>
      <c r="E5391" s="249"/>
    </row>
    <row r="5392" spans="1:5" s="250" customFormat="1" ht="13.5">
      <c r="A5392" s="142">
        <v>96810</v>
      </c>
      <c r="B5392" s="142" t="s">
        <v>25067</v>
      </c>
      <c r="C5392" s="142" t="s">
        <v>2</v>
      </c>
      <c r="D5392" s="378">
        <v>22.71</v>
      </c>
      <c r="E5392" s="249"/>
    </row>
    <row r="5393" spans="1:5" s="250" customFormat="1" ht="13.5">
      <c r="A5393" s="142">
        <v>104524</v>
      </c>
      <c r="B5393" s="142" t="s">
        <v>28866</v>
      </c>
      <c r="C5393" s="142" t="s">
        <v>2</v>
      </c>
      <c r="D5393" s="378">
        <v>0</v>
      </c>
      <c r="E5393" s="249"/>
    </row>
    <row r="5394" spans="1:5" s="250" customFormat="1" ht="13.5">
      <c r="A5394" s="142">
        <v>104530</v>
      </c>
      <c r="B5394" s="142" t="s">
        <v>28867</v>
      </c>
      <c r="C5394" s="142" t="s">
        <v>2</v>
      </c>
      <c r="D5394" s="378">
        <v>0</v>
      </c>
      <c r="E5394" s="249"/>
    </row>
    <row r="5395" spans="1:5" s="250" customFormat="1" ht="13.5">
      <c r="A5395" s="142">
        <v>104526</v>
      </c>
      <c r="B5395" s="142" t="s">
        <v>28868</v>
      </c>
      <c r="C5395" s="142" t="s">
        <v>2</v>
      </c>
      <c r="D5395" s="378">
        <v>0</v>
      </c>
      <c r="E5395" s="249"/>
    </row>
    <row r="5396" spans="1:5" s="250" customFormat="1" ht="13.5">
      <c r="A5396" s="142">
        <v>104528</v>
      </c>
      <c r="B5396" s="142" t="s">
        <v>28869</v>
      </c>
      <c r="C5396" s="142" t="s">
        <v>2</v>
      </c>
      <c r="D5396" s="378">
        <v>0</v>
      </c>
      <c r="E5396" s="249"/>
    </row>
    <row r="5397" spans="1:5" s="250" customFormat="1" ht="13.5">
      <c r="A5397" s="142">
        <v>104532</v>
      </c>
      <c r="B5397" s="142" t="s">
        <v>28870</v>
      </c>
      <c r="C5397" s="142" t="s">
        <v>2</v>
      </c>
      <c r="D5397" s="378">
        <v>0</v>
      </c>
      <c r="E5397" s="249"/>
    </row>
    <row r="5398" spans="1:5" s="250" customFormat="1" ht="13.5">
      <c r="A5398" s="142">
        <v>104534</v>
      </c>
      <c r="B5398" s="142" t="s">
        <v>28871</v>
      </c>
      <c r="C5398" s="142" t="s">
        <v>2</v>
      </c>
      <c r="D5398" s="378">
        <v>0</v>
      </c>
      <c r="E5398" s="249"/>
    </row>
    <row r="5399" spans="1:5" s="250" customFormat="1" ht="13.5">
      <c r="A5399" s="142">
        <v>96873</v>
      </c>
      <c r="B5399" s="142" t="s">
        <v>25122</v>
      </c>
      <c r="C5399" s="142" t="s">
        <v>2</v>
      </c>
      <c r="D5399" s="378">
        <v>69.040000000000006</v>
      </c>
      <c r="E5399" s="249"/>
    </row>
    <row r="5400" spans="1:5" s="250" customFormat="1" ht="13.5">
      <c r="A5400" s="142">
        <v>96872</v>
      </c>
      <c r="B5400" s="142" t="s">
        <v>25121</v>
      </c>
      <c r="C5400" s="142" t="s">
        <v>2</v>
      </c>
      <c r="D5400" s="378">
        <v>52.3</v>
      </c>
      <c r="E5400" s="249"/>
    </row>
    <row r="5401" spans="1:5" s="250" customFormat="1" ht="13.5">
      <c r="A5401" s="142">
        <v>96876</v>
      </c>
      <c r="B5401" s="142" t="s">
        <v>25125</v>
      </c>
      <c r="C5401" s="142" t="s">
        <v>2</v>
      </c>
      <c r="D5401" s="378">
        <v>187.18</v>
      </c>
      <c r="E5401" s="249"/>
    </row>
    <row r="5402" spans="1:5" s="250" customFormat="1" ht="13.5">
      <c r="A5402" s="142">
        <v>96878</v>
      </c>
      <c r="B5402" s="142" t="s">
        <v>25126</v>
      </c>
      <c r="C5402" s="142" t="s">
        <v>2</v>
      </c>
      <c r="D5402" s="301">
        <v>209.9</v>
      </c>
      <c r="E5402" s="249"/>
    </row>
    <row r="5403" spans="1:5" s="250" customFormat="1" ht="13.5">
      <c r="A5403" s="142">
        <v>96875</v>
      </c>
      <c r="B5403" s="142" t="s">
        <v>25124</v>
      </c>
      <c r="C5403" s="142" t="s">
        <v>2</v>
      </c>
      <c r="D5403" s="301">
        <v>82.59</v>
      </c>
      <c r="E5403" s="249"/>
    </row>
    <row r="5404" spans="1:5" s="250" customFormat="1" ht="13.5">
      <c r="A5404" s="142">
        <v>96874</v>
      </c>
      <c r="B5404" s="142" t="s">
        <v>25123</v>
      </c>
      <c r="C5404" s="142" t="s">
        <v>2</v>
      </c>
      <c r="D5404" s="301">
        <v>63.5</v>
      </c>
      <c r="E5404" s="249"/>
    </row>
    <row r="5405" spans="1:5" s="250" customFormat="1" ht="13.5">
      <c r="A5405" s="142">
        <v>96879</v>
      </c>
      <c r="B5405" s="142" t="s">
        <v>25127</v>
      </c>
      <c r="C5405" s="142" t="s">
        <v>2</v>
      </c>
      <c r="D5405" s="301">
        <v>203.61</v>
      </c>
      <c r="E5405" s="249"/>
    </row>
    <row r="5406" spans="1:5" s="250" customFormat="1" ht="13.5">
      <c r="A5406" s="142">
        <v>96881</v>
      </c>
      <c r="B5406" s="142" t="s">
        <v>25128</v>
      </c>
      <c r="C5406" s="142" t="s">
        <v>2</v>
      </c>
      <c r="D5406" s="301">
        <v>241.05</v>
      </c>
      <c r="E5406" s="249"/>
    </row>
    <row r="5407" spans="1:5" s="250" customFormat="1" ht="13.5">
      <c r="A5407" s="142">
        <v>96837</v>
      </c>
      <c r="B5407" s="142" t="s">
        <v>25091</v>
      </c>
      <c r="C5407" s="142" t="s">
        <v>2</v>
      </c>
      <c r="D5407" s="301">
        <v>23.28</v>
      </c>
      <c r="E5407" s="249"/>
    </row>
    <row r="5408" spans="1:5" s="250" customFormat="1" ht="13.5">
      <c r="A5408" s="142">
        <v>96840</v>
      </c>
      <c r="B5408" s="142" t="s">
        <v>25094</v>
      </c>
      <c r="C5408" s="142" t="s">
        <v>2</v>
      </c>
      <c r="D5408" s="301">
        <v>28.07</v>
      </c>
      <c r="E5408" s="249"/>
    </row>
    <row r="5409" spans="1:5" s="250" customFormat="1" ht="13.5">
      <c r="A5409" s="142">
        <v>96845</v>
      </c>
      <c r="B5409" s="142" t="s">
        <v>25099</v>
      </c>
      <c r="C5409" s="142" t="s">
        <v>2</v>
      </c>
      <c r="D5409" s="301">
        <v>43.44</v>
      </c>
      <c r="E5409" s="249"/>
    </row>
    <row r="5410" spans="1:5" s="250" customFormat="1" ht="13.5">
      <c r="A5410" s="142">
        <v>96848</v>
      </c>
      <c r="B5410" s="142" t="s">
        <v>25102</v>
      </c>
      <c r="C5410" s="142" t="s">
        <v>2</v>
      </c>
      <c r="D5410" s="301">
        <v>57.43</v>
      </c>
      <c r="E5410" s="249"/>
    </row>
    <row r="5411" spans="1:5" s="250" customFormat="1" ht="13.5">
      <c r="A5411" s="142">
        <v>96849</v>
      </c>
      <c r="B5411" s="142" t="s">
        <v>25103</v>
      </c>
      <c r="C5411" s="142" t="s">
        <v>2</v>
      </c>
      <c r="D5411" s="301">
        <v>18.399999999999999</v>
      </c>
      <c r="E5411" s="249"/>
    </row>
    <row r="5412" spans="1:5" s="250" customFormat="1" ht="13.5">
      <c r="A5412" s="142">
        <v>96852</v>
      </c>
      <c r="B5412" s="142" t="s">
        <v>25105</v>
      </c>
      <c r="C5412" s="142" t="s">
        <v>2</v>
      </c>
      <c r="D5412" s="301">
        <v>23.31</v>
      </c>
      <c r="E5412" s="249"/>
    </row>
    <row r="5413" spans="1:5" s="250" customFormat="1" ht="13.5">
      <c r="A5413" s="142">
        <v>96855</v>
      </c>
      <c r="B5413" s="142" t="s">
        <v>25108</v>
      </c>
      <c r="C5413" s="142" t="s">
        <v>2</v>
      </c>
      <c r="D5413" s="301">
        <v>36.07</v>
      </c>
      <c r="E5413" s="249"/>
    </row>
    <row r="5414" spans="1:5" s="250" customFormat="1" ht="13.5">
      <c r="A5414" s="142">
        <v>96838</v>
      </c>
      <c r="B5414" s="142" t="s">
        <v>25092</v>
      </c>
      <c r="C5414" s="142" t="s">
        <v>2</v>
      </c>
      <c r="D5414" s="301">
        <v>28.24</v>
      </c>
      <c r="E5414" s="249"/>
    </row>
    <row r="5415" spans="1:5" s="250" customFormat="1" ht="13.5">
      <c r="A5415" s="142">
        <v>96841</v>
      </c>
      <c r="B5415" s="142" t="s">
        <v>25095</v>
      </c>
      <c r="C5415" s="142" t="s">
        <v>2</v>
      </c>
      <c r="D5415" s="301">
        <v>31.26</v>
      </c>
      <c r="E5415" s="249"/>
    </row>
    <row r="5416" spans="1:5" s="250" customFormat="1" ht="13.5">
      <c r="A5416" s="142">
        <v>96842</v>
      </c>
      <c r="B5416" s="142" t="s">
        <v>25096</v>
      </c>
      <c r="C5416" s="142" t="s">
        <v>2</v>
      </c>
      <c r="D5416" s="301">
        <v>35.729999999999997</v>
      </c>
      <c r="E5416" s="249"/>
    </row>
    <row r="5417" spans="1:5" s="250" customFormat="1" ht="13.5">
      <c r="A5417" s="142">
        <v>96846</v>
      </c>
      <c r="B5417" s="142" t="s">
        <v>25100</v>
      </c>
      <c r="C5417" s="142" t="s">
        <v>2</v>
      </c>
      <c r="D5417" s="301">
        <v>41.41</v>
      </c>
      <c r="E5417" s="249"/>
    </row>
    <row r="5418" spans="1:5" s="250" customFormat="1" ht="13.5">
      <c r="A5418" s="142">
        <v>96850</v>
      </c>
      <c r="B5418" s="142" t="s">
        <v>25104</v>
      </c>
      <c r="C5418" s="142" t="s">
        <v>2</v>
      </c>
      <c r="D5418" s="301">
        <v>26.23</v>
      </c>
      <c r="E5418" s="249"/>
    </row>
    <row r="5419" spans="1:5" s="250" customFormat="1" ht="13.5">
      <c r="A5419" s="142">
        <v>96853</v>
      </c>
      <c r="B5419" s="142" t="s">
        <v>25106</v>
      </c>
      <c r="C5419" s="142" t="s">
        <v>2</v>
      </c>
      <c r="D5419" s="301">
        <v>28.15</v>
      </c>
      <c r="E5419" s="249"/>
    </row>
    <row r="5420" spans="1:5" s="250" customFormat="1" ht="13.5">
      <c r="A5420" s="142">
        <v>96854</v>
      </c>
      <c r="B5420" s="142" t="s">
        <v>25107</v>
      </c>
      <c r="C5420" s="142" t="s">
        <v>2</v>
      </c>
      <c r="D5420" s="301">
        <v>34.46</v>
      </c>
      <c r="E5420" s="249"/>
    </row>
    <row r="5421" spans="1:5" s="250" customFormat="1" ht="13.5">
      <c r="A5421" s="142">
        <v>104571</v>
      </c>
      <c r="B5421" s="142" t="s">
        <v>28872</v>
      </c>
      <c r="C5421" s="142" t="s">
        <v>2</v>
      </c>
      <c r="D5421" s="301">
        <v>0</v>
      </c>
      <c r="E5421" s="249"/>
    </row>
    <row r="5422" spans="1:5" s="250" customFormat="1" ht="13.5">
      <c r="A5422" s="142">
        <v>96856</v>
      </c>
      <c r="B5422" s="142" t="s">
        <v>25109</v>
      </c>
      <c r="C5422" s="142" t="s">
        <v>2</v>
      </c>
      <c r="D5422" s="301">
        <v>39.049999999999997</v>
      </c>
      <c r="E5422" s="249"/>
    </row>
    <row r="5423" spans="1:5" s="250" customFormat="1" ht="13.5">
      <c r="A5423" s="142">
        <v>104566</v>
      </c>
      <c r="B5423" s="142" t="s">
        <v>28873</v>
      </c>
      <c r="C5423" s="142" t="s">
        <v>2</v>
      </c>
      <c r="D5423" s="301">
        <v>0</v>
      </c>
      <c r="E5423" s="249"/>
    </row>
    <row r="5424" spans="1:5" s="250" customFormat="1" ht="13.5">
      <c r="A5424" s="142">
        <v>104536</v>
      </c>
      <c r="B5424" s="142" t="s">
        <v>28874</v>
      </c>
      <c r="C5424" s="142" t="s">
        <v>2</v>
      </c>
      <c r="D5424" s="301">
        <v>0</v>
      </c>
      <c r="E5424" s="249"/>
    </row>
    <row r="5425" spans="1:5" s="250" customFormat="1" ht="13.5">
      <c r="A5425" s="142">
        <v>104537</v>
      </c>
      <c r="B5425" s="142" t="s">
        <v>28875</v>
      </c>
      <c r="C5425" s="142" t="s">
        <v>2</v>
      </c>
      <c r="D5425" s="301">
        <v>0</v>
      </c>
      <c r="E5425" s="249"/>
    </row>
    <row r="5426" spans="1:5" s="250" customFormat="1" ht="13.5">
      <c r="A5426" s="142">
        <v>104572</v>
      </c>
      <c r="B5426" s="142" t="s">
        <v>28876</v>
      </c>
      <c r="C5426" s="142" t="s">
        <v>2</v>
      </c>
      <c r="D5426" s="301">
        <v>0</v>
      </c>
      <c r="E5426" s="249"/>
    </row>
    <row r="5427" spans="1:5" s="250" customFormat="1" ht="13.5">
      <c r="A5427" s="142">
        <v>104568</v>
      </c>
      <c r="B5427" s="142" t="s">
        <v>28877</v>
      </c>
      <c r="C5427" s="142" t="s">
        <v>2</v>
      </c>
      <c r="D5427" s="301">
        <v>0</v>
      </c>
      <c r="E5427" s="249"/>
    </row>
    <row r="5428" spans="1:5" s="250" customFormat="1" ht="13.5">
      <c r="A5428" s="142">
        <v>104538</v>
      </c>
      <c r="B5428" s="142" t="s">
        <v>28878</v>
      </c>
      <c r="C5428" s="142" t="s">
        <v>2</v>
      </c>
      <c r="D5428" s="301">
        <v>0</v>
      </c>
      <c r="E5428" s="249"/>
    </row>
    <row r="5429" spans="1:5" s="250" customFormat="1" ht="13.5">
      <c r="A5429" s="142">
        <v>104570</v>
      </c>
      <c r="B5429" s="142" t="s">
        <v>28879</v>
      </c>
      <c r="C5429" s="142" t="s">
        <v>2</v>
      </c>
      <c r="D5429" s="301">
        <v>0</v>
      </c>
      <c r="E5429" s="249"/>
    </row>
    <row r="5430" spans="1:5" s="250" customFormat="1" ht="13.5">
      <c r="A5430" s="142">
        <v>104565</v>
      </c>
      <c r="B5430" s="142" t="s">
        <v>28880</v>
      </c>
      <c r="C5430" s="142" t="s">
        <v>2</v>
      </c>
      <c r="D5430" s="301">
        <v>0</v>
      </c>
      <c r="E5430" s="249"/>
    </row>
    <row r="5431" spans="1:5" s="250" customFormat="1" ht="13.5">
      <c r="A5431" s="142">
        <v>104567</v>
      </c>
      <c r="B5431" s="142" t="s">
        <v>28881</v>
      </c>
      <c r="C5431" s="142" t="s">
        <v>2</v>
      </c>
      <c r="D5431" s="301">
        <v>0</v>
      </c>
      <c r="E5431" s="249"/>
    </row>
    <row r="5432" spans="1:5" s="250" customFormat="1" ht="13.5">
      <c r="A5432" s="142">
        <v>104569</v>
      </c>
      <c r="B5432" s="142" t="s">
        <v>28882</v>
      </c>
      <c r="C5432" s="142" t="s">
        <v>2</v>
      </c>
      <c r="D5432" s="301">
        <v>0</v>
      </c>
      <c r="E5432" s="249"/>
    </row>
    <row r="5433" spans="1:5" s="250" customFormat="1" ht="13.5">
      <c r="A5433" s="142">
        <v>96843</v>
      </c>
      <c r="B5433" s="142" t="s">
        <v>25097</v>
      </c>
      <c r="C5433" s="142" t="s">
        <v>2</v>
      </c>
      <c r="D5433" s="301">
        <v>32.46</v>
      </c>
      <c r="E5433" s="249"/>
    </row>
    <row r="5434" spans="1:5" s="250" customFormat="1" ht="13.5">
      <c r="A5434" s="142">
        <v>96847</v>
      </c>
      <c r="B5434" s="142" t="s">
        <v>25101</v>
      </c>
      <c r="C5434" s="142" t="s">
        <v>2</v>
      </c>
      <c r="D5434" s="301">
        <v>40.880000000000003</v>
      </c>
      <c r="E5434" s="249"/>
    </row>
    <row r="5435" spans="1:5" s="250" customFormat="1" ht="13.5">
      <c r="A5435" s="142">
        <v>96844</v>
      </c>
      <c r="B5435" s="142" t="s">
        <v>25098</v>
      </c>
      <c r="C5435" s="142" t="s">
        <v>2</v>
      </c>
      <c r="D5435" s="301">
        <v>37.28</v>
      </c>
      <c r="E5435" s="249"/>
    </row>
    <row r="5436" spans="1:5" s="250" customFormat="1" ht="13.5">
      <c r="A5436" s="142">
        <v>96839</v>
      </c>
      <c r="B5436" s="142" t="s">
        <v>25093</v>
      </c>
      <c r="C5436" s="142" t="s">
        <v>2</v>
      </c>
      <c r="D5436" s="301">
        <v>29.13</v>
      </c>
      <c r="E5436" s="249"/>
    </row>
    <row r="5437" spans="1:5" s="250" customFormat="1" ht="13.5">
      <c r="A5437" s="142">
        <v>104574</v>
      </c>
      <c r="B5437" s="142" t="s">
        <v>28883</v>
      </c>
      <c r="C5437" s="142" t="s">
        <v>2</v>
      </c>
      <c r="D5437" s="301">
        <v>0</v>
      </c>
      <c r="E5437" s="249"/>
    </row>
    <row r="5438" spans="1:5" s="250" customFormat="1" ht="13.5">
      <c r="A5438" s="142">
        <v>104575</v>
      </c>
      <c r="B5438" s="142" t="s">
        <v>28884</v>
      </c>
      <c r="C5438" s="142" t="s">
        <v>2</v>
      </c>
      <c r="D5438" s="301">
        <v>0</v>
      </c>
      <c r="E5438" s="249"/>
    </row>
    <row r="5439" spans="1:5" s="250" customFormat="1" ht="13.5">
      <c r="A5439" s="142">
        <v>104573</v>
      </c>
      <c r="B5439" s="142" t="s">
        <v>28885</v>
      </c>
      <c r="C5439" s="142" t="s">
        <v>2</v>
      </c>
      <c r="D5439" s="301">
        <v>0</v>
      </c>
      <c r="E5439" s="249"/>
    </row>
    <row r="5440" spans="1:5" s="250" customFormat="1" ht="13.5">
      <c r="A5440" s="142">
        <v>96805</v>
      </c>
      <c r="B5440" s="142" t="s">
        <v>25062</v>
      </c>
      <c r="C5440" s="142" t="s">
        <v>2</v>
      </c>
      <c r="D5440" s="301">
        <v>227.83</v>
      </c>
      <c r="E5440" s="249"/>
    </row>
    <row r="5441" spans="1:5" s="250" customFormat="1" ht="13.5">
      <c r="A5441" s="142">
        <v>96802</v>
      </c>
      <c r="B5441" s="142" t="s">
        <v>25059</v>
      </c>
      <c r="C5441" s="142" t="s">
        <v>2</v>
      </c>
      <c r="D5441" s="301">
        <v>435.64</v>
      </c>
      <c r="E5441" s="249"/>
    </row>
    <row r="5442" spans="1:5" s="250" customFormat="1" ht="13.5">
      <c r="A5442" s="142">
        <v>96806</v>
      </c>
      <c r="B5442" s="142" t="s">
        <v>25063</v>
      </c>
      <c r="C5442" s="142" t="s">
        <v>2</v>
      </c>
      <c r="D5442" s="301">
        <v>89.79</v>
      </c>
      <c r="E5442" s="249"/>
    </row>
    <row r="5443" spans="1:5" s="250" customFormat="1" ht="13.5">
      <c r="A5443" s="142">
        <v>96803</v>
      </c>
      <c r="B5443" s="142" t="s">
        <v>25060</v>
      </c>
      <c r="C5443" s="142" t="s">
        <v>2</v>
      </c>
      <c r="D5443" s="301">
        <v>81.430000000000007</v>
      </c>
      <c r="E5443" s="249"/>
    </row>
    <row r="5444" spans="1:5" s="250" customFormat="1" ht="13.5">
      <c r="A5444" s="142">
        <v>96807</v>
      </c>
      <c r="B5444" s="142" t="s">
        <v>25064</v>
      </c>
      <c r="C5444" s="142" t="s">
        <v>2</v>
      </c>
      <c r="D5444" s="301">
        <v>145.55000000000001</v>
      </c>
      <c r="E5444" s="249"/>
    </row>
    <row r="5445" spans="1:5" s="250" customFormat="1" ht="13.5">
      <c r="A5445" s="142">
        <v>96804</v>
      </c>
      <c r="B5445" s="142" t="s">
        <v>25061</v>
      </c>
      <c r="C5445" s="142" t="s">
        <v>2</v>
      </c>
      <c r="D5445" s="301">
        <v>133.13999999999999</v>
      </c>
      <c r="E5445" s="249"/>
    </row>
    <row r="5446" spans="1:5" s="250" customFormat="1" ht="13.5">
      <c r="A5446" s="142">
        <v>96829</v>
      </c>
      <c r="B5446" s="142" t="s">
        <v>25085</v>
      </c>
      <c r="C5446" s="142" t="s">
        <v>2</v>
      </c>
      <c r="D5446" s="301">
        <v>19.829999999999998</v>
      </c>
      <c r="E5446" s="249"/>
    </row>
    <row r="5447" spans="1:5" s="250" customFormat="1" ht="13.5">
      <c r="A5447" s="142">
        <v>96833</v>
      </c>
      <c r="B5447" s="142" t="s">
        <v>25088</v>
      </c>
      <c r="C5447" s="142" t="s">
        <v>2</v>
      </c>
      <c r="D5447" s="301">
        <v>25.15</v>
      </c>
      <c r="E5447" s="249"/>
    </row>
    <row r="5448" spans="1:5" s="250" customFormat="1" ht="13.5">
      <c r="A5448" s="142">
        <v>96836</v>
      </c>
      <c r="B5448" s="142" t="s">
        <v>25090</v>
      </c>
      <c r="C5448" s="142" t="s">
        <v>2</v>
      </c>
      <c r="D5448" s="301">
        <v>35.869999999999997</v>
      </c>
      <c r="E5448" s="249"/>
    </row>
    <row r="5449" spans="1:5" s="250" customFormat="1" ht="13.5">
      <c r="A5449" s="142">
        <v>104576</v>
      </c>
      <c r="B5449" s="142" t="s">
        <v>25154</v>
      </c>
      <c r="C5449" s="142" t="s">
        <v>2</v>
      </c>
      <c r="D5449" s="301">
        <v>17.8</v>
      </c>
      <c r="E5449" s="249"/>
    </row>
    <row r="5450" spans="1:5" s="250" customFormat="1" ht="13.5">
      <c r="A5450" s="142">
        <v>104577</v>
      </c>
      <c r="B5450" s="142" t="s">
        <v>25155</v>
      </c>
      <c r="C5450" s="142" t="s">
        <v>2</v>
      </c>
      <c r="D5450" s="301">
        <v>23.65</v>
      </c>
      <c r="E5450" s="249"/>
    </row>
    <row r="5451" spans="1:5" s="250" customFormat="1" ht="13.5">
      <c r="A5451" s="142">
        <v>104578</v>
      </c>
      <c r="B5451" s="142" t="s">
        <v>25156</v>
      </c>
      <c r="C5451" s="142" t="s">
        <v>2</v>
      </c>
      <c r="D5451" s="301">
        <v>25.36</v>
      </c>
      <c r="E5451" s="249"/>
    </row>
    <row r="5452" spans="1:5" s="250" customFormat="1" ht="13.5">
      <c r="A5452" s="142">
        <v>104580</v>
      </c>
      <c r="B5452" s="142" t="s">
        <v>28886</v>
      </c>
      <c r="C5452" s="142" t="s">
        <v>2</v>
      </c>
      <c r="D5452" s="301">
        <v>21.95</v>
      </c>
      <c r="E5452" s="249"/>
    </row>
    <row r="5453" spans="1:5" s="250" customFormat="1" ht="13.5">
      <c r="A5453" s="142">
        <v>104579</v>
      </c>
      <c r="B5453" s="142" t="s">
        <v>25157</v>
      </c>
      <c r="C5453" s="142" t="s">
        <v>2</v>
      </c>
      <c r="D5453" s="301">
        <v>33.159999999999997</v>
      </c>
      <c r="E5453" s="249"/>
    </row>
    <row r="5454" spans="1:5" s="250" customFormat="1" ht="13.5">
      <c r="A5454" s="142">
        <v>96823</v>
      </c>
      <c r="B5454" s="142" t="s">
        <v>25080</v>
      </c>
      <c r="C5454" s="142" t="s">
        <v>2</v>
      </c>
      <c r="D5454" s="301">
        <v>12.44</v>
      </c>
      <c r="E5454" s="249"/>
    </row>
    <row r="5455" spans="1:5" s="250" customFormat="1" ht="13.5">
      <c r="A5455" s="142">
        <v>96826</v>
      </c>
      <c r="B5455" s="142" t="s">
        <v>25082</v>
      </c>
      <c r="C5455" s="142" t="s">
        <v>2</v>
      </c>
      <c r="D5455" s="301">
        <v>14.44</v>
      </c>
      <c r="E5455" s="249"/>
    </row>
    <row r="5456" spans="1:5" s="250" customFormat="1" ht="13.5">
      <c r="A5456" s="142">
        <v>96830</v>
      </c>
      <c r="B5456" s="142" t="s">
        <v>25086</v>
      </c>
      <c r="C5456" s="142" t="s">
        <v>2</v>
      </c>
      <c r="D5456" s="301">
        <v>22.42</v>
      </c>
      <c r="E5456" s="249"/>
    </row>
    <row r="5457" spans="1:5" s="250" customFormat="1" ht="13.5">
      <c r="A5457" s="142">
        <v>96834</v>
      </c>
      <c r="B5457" s="142" t="s">
        <v>25089</v>
      </c>
      <c r="C5457" s="142" t="s">
        <v>2</v>
      </c>
      <c r="D5457" s="301">
        <v>30.25</v>
      </c>
      <c r="E5457" s="249"/>
    </row>
    <row r="5458" spans="1:5" s="250" customFormat="1" ht="13.5">
      <c r="A5458" s="142">
        <v>104581</v>
      </c>
      <c r="B5458" s="142" t="s">
        <v>28887</v>
      </c>
      <c r="C5458" s="142" t="s">
        <v>2</v>
      </c>
      <c r="D5458" s="301">
        <v>16.260000000000002</v>
      </c>
      <c r="E5458" s="249"/>
    </row>
    <row r="5459" spans="1:5" s="250" customFormat="1" ht="13.5">
      <c r="A5459" s="142">
        <v>104582</v>
      </c>
      <c r="B5459" s="142" t="s">
        <v>28888</v>
      </c>
      <c r="C5459" s="142" t="s">
        <v>2</v>
      </c>
      <c r="D5459" s="301">
        <v>20.65</v>
      </c>
      <c r="E5459" s="249"/>
    </row>
    <row r="5460" spans="1:5" s="250" customFormat="1" ht="13.5">
      <c r="A5460" s="142">
        <v>104583</v>
      </c>
      <c r="B5460" s="142" t="s">
        <v>28889</v>
      </c>
      <c r="C5460" s="142" t="s">
        <v>2</v>
      </c>
      <c r="D5460" s="301">
        <v>32.619999999999997</v>
      </c>
      <c r="E5460" s="249"/>
    </row>
    <row r="5461" spans="1:5" s="250" customFormat="1" ht="13.5">
      <c r="A5461" s="142">
        <v>104584</v>
      </c>
      <c r="B5461" s="142" t="s">
        <v>28890</v>
      </c>
      <c r="C5461" s="142" t="s">
        <v>2</v>
      </c>
      <c r="D5461" s="301">
        <v>39.159999999999997</v>
      </c>
      <c r="E5461" s="249"/>
    </row>
    <row r="5462" spans="1:5" s="250" customFormat="1" ht="13.5">
      <c r="A5462" s="142">
        <v>104585</v>
      </c>
      <c r="B5462" s="142" t="s">
        <v>28891</v>
      </c>
      <c r="C5462" s="142" t="s">
        <v>2</v>
      </c>
      <c r="D5462" s="301">
        <v>0</v>
      </c>
      <c r="E5462" s="249"/>
    </row>
    <row r="5463" spans="1:5" s="250" customFormat="1" ht="13.5">
      <c r="A5463" s="142">
        <v>104587</v>
      </c>
      <c r="B5463" s="142" t="s">
        <v>28892</v>
      </c>
      <c r="C5463" s="142" t="s">
        <v>2</v>
      </c>
      <c r="D5463" s="301">
        <v>0</v>
      </c>
      <c r="E5463" s="249"/>
    </row>
    <row r="5464" spans="1:5" s="250" customFormat="1" ht="13.5">
      <c r="A5464" s="142">
        <v>104586</v>
      </c>
      <c r="B5464" s="142" t="s">
        <v>28893</v>
      </c>
      <c r="C5464" s="142" t="s">
        <v>2</v>
      </c>
      <c r="D5464" s="301">
        <v>0</v>
      </c>
      <c r="E5464" s="249"/>
    </row>
    <row r="5465" spans="1:5" s="250" customFormat="1" ht="13.5">
      <c r="A5465" s="142">
        <v>96798</v>
      </c>
      <c r="B5465" s="142" t="s">
        <v>25048</v>
      </c>
      <c r="C5465" s="142" t="s">
        <v>1</v>
      </c>
      <c r="D5465" s="301">
        <v>9.15</v>
      </c>
      <c r="E5465" s="249"/>
    </row>
    <row r="5466" spans="1:5" s="250" customFormat="1" ht="13.5">
      <c r="A5466" s="142">
        <v>96799</v>
      </c>
      <c r="B5466" s="142" t="s">
        <v>25049</v>
      </c>
      <c r="C5466" s="142" t="s">
        <v>1</v>
      </c>
      <c r="D5466" s="301">
        <v>11.71</v>
      </c>
      <c r="E5466" s="249"/>
    </row>
    <row r="5467" spans="1:5" s="250" customFormat="1" ht="13.5">
      <c r="A5467" s="142">
        <v>96800</v>
      </c>
      <c r="B5467" s="142" t="s">
        <v>25050</v>
      </c>
      <c r="C5467" s="142" t="s">
        <v>1</v>
      </c>
      <c r="D5467" s="301">
        <v>15.9</v>
      </c>
      <c r="E5467" s="249"/>
    </row>
    <row r="5468" spans="1:5" s="250" customFormat="1" ht="13.5">
      <c r="A5468" s="142">
        <v>96801</v>
      </c>
      <c r="B5468" s="142" t="s">
        <v>25051</v>
      </c>
      <c r="C5468" s="142" t="s">
        <v>1</v>
      </c>
      <c r="D5468" s="301">
        <v>23.94</v>
      </c>
      <c r="E5468" s="249"/>
    </row>
    <row r="5469" spans="1:5" s="250" customFormat="1" ht="13.5">
      <c r="A5469" s="142">
        <v>104539</v>
      </c>
      <c r="B5469" s="142" t="s">
        <v>28894</v>
      </c>
      <c r="C5469" s="142" t="s">
        <v>2</v>
      </c>
      <c r="D5469" s="301">
        <v>0</v>
      </c>
      <c r="E5469" s="249"/>
    </row>
    <row r="5470" spans="1:5" s="250" customFormat="1" ht="13.5">
      <c r="A5470" s="142">
        <v>104541</v>
      </c>
      <c r="B5470" s="142" t="s">
        <v>28895</v>
      </c>
      <c r="C5470" s="142" t="s">
        <v>2</v>
      </c>
      <c r="D5470" s="301">
        <v>0</v>
      </c>
      <c r="E5470" s="249"/>
    </row>
    <row r="5471" spans="1:5" s="250" customFormat="1" ht="13.5">
      <c r="A5471" s="142">
        <v>104540</v>
      </c>
      <c r="B5471" s="142" t="s">
        <v>28896</v>
      </c>
      <c r="C5471" s="142" t="s">
        <v>2</v>
      </c>
      <c r="D5471" s="301">
        <v>0</v>
      </c>
      <c r="E5471" s="249"/>
    </row>
    <row r="5472" spans="1:5" s="250" customFormat="1" ht="13.5">
      <c r="A5472" s="142">
        <v>104543</v>
      </c>
      <c r="B5472" s="142" t="s">
        <v>28897</v>
      </c>
      <c r="C5472" s="142" t="s">
        <v>2</v>
      </c>
      <c r="D5472" s="301">
        <v>0</v>
      </c>
      <c r="E5472" s="249"/>
    </row>
    <row r="5473" spans="1:5" s="250" customFormat="1" ht="13.5">
      <c r="A5473" s="142">
        <v>104544</v>
      </c>
      <c r="B5473" s="142" t="s">
        <v>28898</v>
      </c>
      <c r="C5473" s="142" t="s">
        <v>2</v>
      </c>
      <c r="D5473" s="301">
        <v>0</v>
      </c>
      <c r="E5473" s="249"/>
    </row>
    <row r="5474" spans="1:5" s="250" customFormat="1" ht="13.5">
      <c r="A5474" s="142">
        <v>104545</v>
      </c>
      <c r="B5474" s="142" t="s">
        <v>28899</v>
      </c>
      <c r="C5474" s="142" t="s">
        <v>2</v>
      </c>
      <c r="D5474" s="301">
        <v>0</v>
      </c>
      <c r="E5474" s="249"/>
    </row>
    <row r="5475" spans="1:5" s="250" customFormat="1" ht="13.5">
      <c r="A5475" s="142">
        <v>104542</v>
      </c>
      <c r="B5475" s="142" t="s">
        <v>28900</v>
      </c>
      <c r="C5475" s="142" t="s">
        <v>2</v>
      </c>
      <c r="D5475" s="301">
        <v>0</v>
      </c>
      <c r="E5475" s="249"/>
    </row>
    <row r="5476" spans="1:5" s="250" customFormat="1" ht="13.5">
      <c r="A5476" s="142">
        <v>104592</v>
      </c>
      <c r="B5476" s="142" t="s">
        <v>28901</v>
      </c>
      <c r="C5476" s="142" t="s">
        <v>2</v>
      </c>
      <c r="D5476" s="301">
        <v>0</v>
      </c>
      <c r="E5476" s="249"/>
    </row>
    <row r="5477" spans="1:5" s="250" customFormat="1" ht="13.5">
      <c r="A5477" s="142">
        <v>104548</v>
      </c>
      <c r="B5477" s="142" t="s">
        <v>28902</v>
      </c>
      <c r="C5477" s="142" t="s">
        <v>2</v>
      </c>
      <c r="D5477" s="301">
        <v>0</v>
      </c>
      <c r="E5477" s="249"/>
    </row>
    <row r="5478" spans="1:5" s="250" customFormat="1" ht="13.5">
      <c r="A5478" s="142">
        <v>104546</v>
      </c>
      <c r="B5478" s="142" t="s">
        <v>28903</v>
      </c>
      <c r="C5478" s="142" t="s">
        <v>2</v>
      </c>
      <c r="D5478" s="301">
        <v>0</v>
      </c>
      <c r="E5478" s="249"/>
    </row>
    <row r="5479" spans="1:5" s="250" customFormat="1" ht="13.5">
      <c r="A5479" s="142">
        <v>104549</v>
      </c>
      <c r="B5479" s="142" t="s">
        <v>28904</v>
      </c>
      <c r="C5479" s="142" t="s">
        <v>2</v>
      </c>
      <c r="D5479" s="301">
        <v>0</v>
      </c>
      <c r="E5479" s="249"/>
    </row>
    <row r="5480" spans="1:5" s="250" customFormat="1" ht="13.5">
      <c r="A5480" s="142">
        <v>104550</v>
      </c>
      <c r="B5480" s="142" t="s">
        <v>28905</v>
      </c>
      <c r="C5480" s="142" t="s">
        <v>2</v>
      </c>
      <c r="D5480" s="301">
        <v>0</v>
      </c>
      <c r="E5480" s="249"/>
    </row>
    <row r="5481" spans="1:5" s="250" customFormat="1" ht="13.5">
      <c r="A5481" s="142">
        <v>104552</v>
      </c>
      <c r="B5481" s="142" t="s">
        <v>28906</v>
      </c>
      <c r="C5481" s="142" t="s">
        <v>2</v>
      </c>
      <c r="D5481" s="301">
        <v>0</v>
      </c>
      <c r="E5481" s="249"/>
    </row>
    <row r="5482" spans="1:5" s="250" customFormat="1" ht="13.5">
      <c r="A5482" s="142">
        <v>104551</v>
      </c>
      <c r="B5482" s="142" t="s">
        <v>28907</v>
      </c>
      <c r="C5482" s="142" t="s">
        <v>2</v>
      </c>
      <c r="D5482" s="301">
        <v>0</v>
      </c>
      <c r="E5482" s="249"/>
    </row>
    <row r="5483" spans="1:5" s="250" customFormat="1" ht="13.5">
      <c r="A5483" s="142">
        <v>104553</v>
      </c>
      <c r="B5483" s="142" t="s">
        <v>28908</v>
      </c>
      <c r="C5483" s="142" t="s">
        <v>2</v>
      </c>
      <c r="D5483" s="301">
        <v>0</v>
      </c>
      <c r="E5483" s="249"/>
    </row>
    <row r="5484" spans="1:5" s="250" customFormat="1" ht="13.5">
      <c r="A5484" s="142">
        <v>104554</v>
      </c>
      <c r="B5484" s="142" t="s">
        <v>28909</v>
      </c>
      <c r="C5484" s="142" t="s">
        <v>2</v>
      </c>
      <c r="D5484" s="301">
        <v>0</v>
      </c>
      <c r="E5484" s="249"/>
    </row>
    <row r="5485" spans="1:5" s="250" customFormat="1" ht="13.5">
      <c r="A5485" s="142">
        <v>104555</v>
      </c>
      <c r="B5485" s="142" t="s">
        <v>28910</v>
      </c>
      <c r="C5485" s="142" t="s">
        <v>2</v>
      </c>
      <c r="D5485" s="301">
        <v>0</v>
      </c>
      <c r="E5485" s="249"/>
    </row>
    <row r="5486" spans="1:5" s="250" customFormat="1" ht="13.5">
      <c r="A5486" s="142">
        <v>104556</v>
      </c>
      <c r="B5486" s="142" t="s">
        <v>28911</v>
      </c>
      <c r="C5486" s="142" t="s">
        <v>2</v>
      </c>
      <c r="D5486" s="301">
        <v>0</v>
      </c>
      <c r="E5486" s="249"/>
    </row>
    <row r="5487" spans="1:5" s="250" customFormat="1" ht="13.5">
      <c r="A5487" s="142">
        <v>104558</v>
      </c>
      <c r="B5487" s="142" t="s">
        <v>28912</v>
      </c>
      <c r="C5487" s="142" t="s">
        <v>2</v>
      </c>
      <c r="D5487" s="301">
        <v>0</v>
      </c>
      <c r="E5487" s="249"/>
    </row>
    <row r="5488" spans="1:5" s="250" customFormat="1" ht="13.5">
      <c r="A5488" s="142">
        <v>104559</v>
      </c>
      <c r="B5488" s="142" t="s">
        <v>28913</v>
      </c>
      <c r="C5488" s="142" t="s">
        <v>2</v>
      </c>
      <c r="D5488" s="301">
        <v>0</v>
      </c>
      <c r="E5488" s="249"/>
    </row>
    <row r="5489" spans="1:5" s="250" customFormat="1" ht="13.5">
      <c r="A5489" s="142">
        <v>104560</v>
      </c>
      <c r="B5489" s="142" t="s">
        <v>28914</v>
      </c>
      <c r="C5489" s="142" t="s">
        <v>2</v>
      </c>
      <c r="D5489" s="301">
        <v>0</v>
      </c>
      <c r="E5489" s="249"/>
    </row>
    <row r="5490" spans="1:5" s="250" customFormat="1" ht="13.5">
      <c r="A5490" s="142">
        <v>104557</v>
      </c>
      <c r="B5490" s="142" t="s">
        <v>28915</v>
      </c>
      <c r="C5490" s="142" t="s">
        <v>2</v>
      </c>
      <c r="D5490" s="301">
        <v>0</v>
      </c>
      <c r="E5490" s="249"/>
    </row>
    <row r="5491" spans="1:5" s="250" customFormat="1" ht="13.5">
      <c r="A5491" s="142">
        <v>104561</v>
      </c>
      <c r="B5491" s="142" t="s">
        <v>28916</v>
      </c>
      <c r="C5491" s="142" t="s">
        <v>2</v>
      </c>
      <c r="D5491" s="301">
        <v>0</v>
      </c>
      <c r="E5491" s="249"/>
    </row>
    <row r="5492" spans="1:5" s="250" customFormat="1" ht="13.5">
      <c r="A5492" s="142">
        <v>104562</v>
      </c>
      <c r="B5492" s="142" t="s">
        <v>28917</v>
      </c>
      <c r="C5492" s="142" t="s">
        <v>2</v>
      </c>
      <c r="D5492" s="301">
        <v>0</v>
      </c>
      <c r="E5492" s="249"/>
    </row>
    <row r="5493" spans="1:5" s="250" customFormat="1" ht="13.5">
      <c r="A5493" s="142">
        <v>96860</v>
      </c>
      <c r="B5493" s="142" t="s">
        <v>25110</v>
      </c>
      <c r="C5493" s="142" t="s">
        <v>2</v>
      </c>
      <c r="D5493" s="301">
        <v>33.130000000000003</v>
      </c>
      <c r="E5493" s="249"/>
    </row>
    <row r="5494" spans="1:5" s="250" customFormat="1" ht="13.5">
      <c r="A5494" s="142">
        <v>96862</v>
      </c>
      <c r="B5494" s="142" t="s">
        <v>25112</v>
      </c>
      <c r="C5494" s="142" t="s">
        <v>2</v>
      </c>
      <c r="D5494" s="301">
        <v>40.64</v>
      </c>
      <c r="E5494" s="249"/>
    </row>
    <row r="5495" spans="1:5" s="250" customFormat="1" ht="13.5">
      <c r="A5495" s="142">
        <v>96864</v>
      </c>
      <c r="B5495" s="142" t="s">
        <v>25114</v>
      </c>
      <c r="C5495" s="142" t="s">
        <v>2</v>
      </c>
      <c r="D5495" s="301">
        <v>56.84</v>
      </c>
      <c r="E5495" s="249"/>
    </row>
    <row r="5496" spans="1:5" s="250" customFormat="1" ht="13.5">
      <c r="A5496" s="142">
        <v>96866</v>
      </c>
      <c r="B5496" s="142" t="s">
        <v>25116</v>
      </c>
      <c r="C5496" s="142" t="s">
        <v>2</v>
      </c>
      <c r="D5496" s="301">
        <v>73.73</v>
      </c>
      <c r="E5496" s="249"/>
    </row>
    <row r="5497" spans="1:5" s="250" customFormat="1" ht="13.5">
      <c r="A5497" s="142">
        <v>96868</v>
      </c>
      <c r="B5497" s="142" t="s">
        <v>25117</v>
      </c>
      <c r="C5497" s="142" t="s">
        <v>2</v>
      </c>
      <c r="D5497" s="378">
        <v>21.74</v>
      </c>
      <c r="E5497" s="249"/>
    </row>
    <row r="5498" spans="1:5" s="250" customFormat="1" ht="13.5">
      <c r="A5498" s="142">
        <v>96869</v>
      </c>
      <c r="B5498" s="142" t="s">
        <v>25118</v>
      </c>
      <c r="C5498" s="142" t="s">
        <v>2</v>
      </c>
      <c r="D5498" s="301">
        <v>32.78</v>
      </c>
      <c r="E5498" s="249"/>
    </row>
    <row r="5499" spans="1:5" s="250" customFormat="1" ht="13.5">
      <c r="A5499" s="142">
        <v>96870</v>
      </c>
      <c r="B5499" s="142" t="s">
        <v>25119</v>
      </c>
      <c r="C5499" s="142" t="s">
        <v>2</v>
      </c>
      <c r="D5499" s="301">
        <v>48.67</v>
      </c>
      <c r="E5499" s="249"/>
    </row>
    <row r="5500" spans="1:5" s="250" customFormat="1" ht="13.5">
      <c r="A5500" s="142">
        <v>96871</v>
      </c>
      <c r="B5500" s="142" t="s">
        <v>25120</v>
      </c>
      <c r="C5500" s="142" t="s">
        <v>2</v>
      </c>
      <c r="D5500" s="301">
        <v>55.82</v>
      </c>
      <c r="E5500" s="249"/>
    </row>
    <row r="5501" spans="1:5" s="250" customFormat="1" ht="13.5">
      <c r="A5501" s="142">
        <v>96861</v>
      </c>
      <c r="B5501" s="142" t="s">
        <v>25111</v>
      </c>
      <c r="C5501" s="142" t="s">
        <v>2</v>
      </c>
      <c r="D5501" s="301">
        <v>41.78</v>
      </c>
      <c r="E5501" s="249"/>
    </row>
    <row r="5502" spans="1:5" s="250" customFormat="1" ht="13.5">
      <c r="A5502" s="142">
        <v>96863</v>
      </c>
      <c r="B5502" s="142" t="s">
        <v>25113</v>
      </c>
      <c r="C5502" s="142" t="s">
        <v>2</v>
      </c>
      <c r="D5502" s="301">
        <v>43.02</v>
      </c>
      <c r="E5502" s="249"/>
    </row>
    <row r="5503" spans="1:5" s="250" customFormat="1" ht="13.5">
      <c r="A5503" s="142">
        <v>96865</v>
      </c>
      <c r="B5503" s="142" t="s">
        <v>25115</v>
      </c>
      <c r="C5503" s="142" t="s">
        <v>2</v>
      </c>
      <c r="D5503" s="301">
        <v>50.8</v>
      </c>
      <c r="E5503" s="249"/>
    </row>
    <row r="5504" spans="1:5" s="250" customFormat="1" ht="13.5">
      <c r="A5504" s="142">
        <v>96814</v>
      </c>
      <c r="B5504" s="142" t="s">
        <v>25071</v>
      </c>
      <c r="C5504" s="142" t="s">
        <v>2</v>
      </c>
      <c r="D5504" s="301">
        <v>17.8</v>
      </c>
      <c r="E5504" s="249"/>
    </row>
    <row r="5505" spans="1:5" s="250" customFormat="1" ht="13.5">
      <c r="A5505" s="142">
        <v>96818</v>
      </c>
      <c r="B5505" s="142" t="s">
        <v>25075</v>
      </c>
      <c r="C5505" s="142" t="s">
        <v>2</v>
      </c>
      <c r="D5505" s="301">
        <v>23.65</v>
      </c>
      <c r="E5505" s="249"/>
    </row>
    <row r="5506" spans="1:5" s="250" customFormat="1" ht="13.5">
      <c r="A5506" s="142">
        <v>96819</v>
      </c>
      <c r="B5506" s="142" t="s">
        <v>25076</v>
      </c>
      <c r="C5506" s="142" t="s">
        <v>2</v>
      </c>
      <c r="D5506" s="378">
        <v>25.36</v>
      </c>
      <c r="E5506" s="249"/>
    </row>
    <row r="5507" spans="1:5" s="250" customFormat="1" ht="13.5">
      <c r="A5507" s="142">
        <v>96822</v>
      </c>
      <c r="B5507" s="142" t="s">
        <v>25079</v>
      </c>
      <c r="C5507" s="142" t="s">
        <v>2</v>
      </c>
      <c r="D5507" s="378">
        <v>33.159999999999997</v>
      </c>
      <c r="E5507" s="249"/>
    </row>
    <row r="5508" spans="1:5" s="250" customFormat="1" ht="13.5">
      <c r="A5508" s="142">
        <v>96808</v>
      </c>
      <c r="B5508" s="142" t="s">
        <v>25065</v>
      </c>
      <c r="C5508" s="142" t="s">
        <v>2</v>
      </c>
      <c r="D5508" s="378">
        <v>19.059999999999999</v>
      </c>
      <c r="E5508" s="249"/>
    </row>
    <row r="5509" spans="1:5" s="250" customFormat="1" ht="13.5">
      <c r="A5509" s="142">
        <v>96811</v>
      </c>
      <c r="B5509" s="142" t="s">
        <v>25068</v>
      </c>
      <c r="C5509" s="142" t="s">
        <v>2</v>
      </c>
      <c r="D5509" s="301">
        <v>23.96</v>
      </c>
      <c r="E5509" s="249"/>
    </row>
    <row r="5510" spans="1:5" s="250" customFormat="1" ht="13.5">
      <c r="A5510" s="142">
        <v>96815</v>
      </c>
      <c r="B5510" s="142" t="s">
        <v>25072</v>
      </c>
      <c r="C5510" s="142" t="s">
        <v>2</v>
      </c>
      <c r="D5510" s="378">
        <v>36.590000000000003</v>
      </c>
      <c r="E5510" s="249"/>
    </row>
    <row r="5511" spans="1:5" s="250" customFormat="1" ht="13.5">
      <c r="A5511" s="142">
        <v>96820</v>
      </c>
      <c r="B5511" s="142" t="s">
        <v>25077</v>
      </c>
      <c r="C5511" s="142" t="s">
        <v>2</v>
      </c>
      <c r="D5511" s="378">
        <v>44.04</v>
      </c>
      <c r="E5511" s="249"/>
    </row>
    <row r="5512" spans="1:5" s="250" customFormat="1" ht="13.5">
      <c r="A5512" s="142">
        <v>96702</v>
      </c>
      <c r="B5512" s="142" t="s">
        <v>28918</v>
      </c>
      <c r="C5512" s="142" t="s">
        <v>2</v>
      </c>
      <c r="D5512" s="378">
        <v>13.82</v>
      </c>
      <c r="E5512" s="249"/>
    </row>
    <row r="5513" spans="1:5" s="250" customFormat="1" ht="13.5">
      <c r="A5513" s="142">
        <v>96662</v>
      </c>
      <c r="B5513" s="142" t="s">
        <v>28919</v>
      </c>
      <c r="C5513" s="142" t="s">
        <v>2</v>
      </c>
      <c r="D5513" s="301">
        <v>11.03</v>
      </c>
      <c r="E5513" s="249"/>
    </row>
    <row r="5514" spans="1:5" s="250" customFormat="1" ht="13.5">
      <c r="A5514" s="142">
        <v>96704</v>
      </c>
      <c r="B5514" s="142" t="s">
        <v>28920</v>
      </c>
      <c r="C5514" s="142" t="s">
        <v>2</v>
      </c>
      <c r="D5514" s="301">
        <v>23.64</v>
      </c>
      <c r="E5514" s="249"/>
    </row>
    <row r="5515" spans="1:5" s="250" customFormat="1" ht="13.5">
      <c r="A5515" s="142">
        <v>96664</v>
      </c>
      <c r="B5515" s="142" t="s">
        <v>28921</v>
      </c>
      <c r="C5515" s="142" t="s">
        <v>2</v>
      </c>
      <c r="D5515" s="301">
        <v>20.07</v>
      </c>
      <c r="E5515" s="249"/>
    </row>
    <row r="5516" spans="1:5" s="250" customFormat="1" ht="13.5">
      <c r="A5516" s="142">
        <v>104191</v>
      </c>
      <c r="B5516" s="142" t="s">
        <v>23988</v>
      </c>
      <c r="C5516" s="142" t="s">
        <v>2</v>
      </c>
      <c r="D5516" s="378">
        <v>12.51</v>
      </c>
      <c r="E5516" s="249"/>
    </row>
    <row r="5517" spans="1:5" s="250" customFormat="1" ht="13.5">
      <c r="A5517" s="142">
        <v>96700</v>
      </c>
      <c r="B5517" s="142" t="s">
        <v>28922</v>
      </c>
      <c r="C5517" s="142" t="s">
        <v>2</v>
      </c>
      <c r="D5517" s="301">
        <v>19.59</v>
      </c>
      <c r="E5517" s="249"/>
    </row>
    <row r="5518" spans="1:5" s="250" customFormat="1" ht="13.5">
      <c r="A5518" s="142">
        <v>96658</v>
      </c>
      <c r="B5518" s="142" t="s">
        <v>28923</v>
      </c>
      <c r="C5518" s="142" t="s">
        <v>2</v>
      </c>
      <c r="D5518" s="301">
        <v>17.48</v>
      </c>
      <c r="E5518" s="249"/>
    </row>
    <row r="5519" spans="1:5" s="250" customFormat="1" ht="13.5">
      <c r="A5519" s="142">
        <v>96641</v>
      </c>
      <c r="B5519" s="142" t="s">
        <v>28924</v>
      </c>
      <c r="C5519" s="142" t="s">
        <v>2</v>
      </c>
      <c r="D5519" s="378">
        <v>20.09</v>
      </c>
      <c r="E5519" s="249"/>
    </row>
    <row r="5520" spans="1:5" s="250" customFormat="1" ht="13.5">
      <c r="A5520" s="142">
        <v>96661</v>
      </c>
      <c r="B5520" s="142" t="s">
        <v>28925</v>
      </c>
      <c r="C5520" s="142" t="s">
        <v>2</v>
      </c>
      <c r="D5520" s="378">
        <v>36.200000000000003</v>
      </c>
      <c r="E5520" s="249"/>
    </row>
    <row r="5521" spans="1:5" s="250" customFormat="1" ht="13.5">
      <c r="A5521" s="142">
        <v>96699</v>
      </c>
      <c r="B5521" s="142" t="s">
        <v>28926</v>
      </c>
      <c r="C5521" s="142" t="s">
        <v>2</v>
      </c>
      <c r="D5521" s="301">
        <v>29.16</v>
      </c>
      <c r="E5521" s="249"/>
    </row>
    <row r="5522" spans="1:5" s="250" customFormat="1" ht="13.5">
      <c r="A5522" s="142">
        <v>96657</v>
      </c>
      <c r="B5522" s="142" t="s">
        <v>28927</v>
      </c>
      <c r="C5522" s="142" t="s">
        <v>2</v>
      </c>
      <c r="D5522" s="301">
        <v>27.05</v>
      </c>
      <c r="E5522" s="249"/>
    </row>
    <row r="5523" spans="1:5" s="250" customFormat="1" ht="13.5">
      <c r="A5523" s="142">
        <v>96640</v>
      </c>
      <c r="B5523" s="142" t="s">
        <v>28928</v>
      </c>
      <c r="C5523" s="142" t="s">
        <v>2</v>
      </c>
      <c r="D5523" s="301">
        <v>29.66</v>
      </c>
      <c r="E5523" s="249"/>
    </row>
    <row r="5524" spans="1:5" s="250" customFormat="1" ht="13.5">
      <c r="A5524" s="142">
        <v>96660</v>
      </c>
      <c r="B5524" s="142" t="s">
        <v>28929</v>
      </c>
      <c r="C5524" s="142" t="s">
        <v>2</v>
      </c>
      <c r="D5524" s="378">
        <v>36.54</v>
      </c>
      <c r="E5524" s="249"/>
    </row>
    <row r="5525" spans="1:5" s="250" customFormat="1" ht="13.5">
      <c r="A5525" s="142">
        <v>104196</v>
      </c>
      <c r="B5525" s="142" t="s">
        <v>23991</v>
      </c>
      <c r="C5525" s="142" t="s">
        <v>2</v>
      </c>
      <c r="D5525" s="301">
        <v>18.579999999999998</v>
      </c>
      <c r="E5525" s="249"/>
    </row>
    <row r="5526" spans="1:5" s="250" customFormat="1" ht="13.5">
      <c r="A5526" s="142">
        <v>104197</v>
      </c>
      <c r="B5526" s="142" t="s">
        <v>23992</v>
      </c>
      <c r="C5526" s="142" t="s">
        <v>2</v>
      </c>
      <c r="D5526" s="301">
        <v>35.340000000000003</v>
      </c>
      <c r="E5526" s="249"/>
    </row>
    <row r="5527" spans="1:5" s="250" customFormat="1" ht="13.5">
      <c r="A5527" s="142">
        <v>104198</v>
      </c>
      <c r="B5527" s="142" t="s">
        <v>23993</v>
      </c>
      <c r="C5527" s="142" t="s">
        <v>2</v>
      </c>
      <c r="D5527" s="378">
        <v>9.43</v>
      </c>
      <c r="E5527" s="249"/>
    </row>
    <row r="5528" spans="1:5" s="250" customFormat="1" ht="13.5">
      <c r="A5528" s="142">
        <v>96685</v>
      </c>
      <c r="B5528" s="142" t="s">
        <v>28930</v>
      </c>
      <c r="C5528" s="142" t="s">
        <v>2</v>
      </c>
      <c r="D5528" s="378">
        <v>14.46</v>
      </c>
      <c r="E5528" s="249"/>
    </row>
    <row r="5529" spans="1:5" s="250" customFormat="1" ht="13.5">
      <c r="A5529" s="142">
        <v>96651</v>
      </c>
      <c r="B5529" s="142" t="s">
        <v>28931</v>
      </c>
      <c r="C5529" s="142" t="s">
        <v>2</v>
      </c>
      <c r="D5529" s="301">
        <v>11.28</v>
      </c>
      <c r="E5529" s="249"/>
    </row>
    <row r="5530" spans="1:5" s="250" customFormat="1" ht="13.5">
      <c r="A5530" s="142">
        <v>96638</v>
      </c>
      <c r="B5530" s="142" t="s">
        <v>28932</v>
      </c>
      <c r="C5530" s="142" t="s">
        <v>2</v>
      </c>
      <c r="D5530" s="301">
        <v>20.079999999999998</v>
      </c>
      <c r="E5530" s="249"/>
    </row>
    <row r="5531" spans="1:5" s="250" customFormat="1" ht="13.5">
      <c r="A5531" s="142">
        <v>96687</v>
      </c>
      <c r="B5531" s="142" t="s">
        <v>28933</v>
      </c>
      <c r="C5531" s="142" t="s">
        <v>2</v>
      </c>
      <c r="D5531" s="301">
        <v>21.69</v>
      </c>
      <c r="E5531" s="249"/>
    </row>
    <row r="5532" spans="1:5" s="250" customFormat="1" ht="13.5">
      <c r="A5532" s="142">
        <v>96653</v>
      </c>
      <c r="B5532" s="142" t="s">
        <v>23985</v>
      </c>
      <c r="C5532" s="142" t="s">
        <v>2</v>
      </c>
      <c r="D5532" s="301">
        <v>16.48</v>
      </c>
      <c r="E5532" s="249"/>
    </row>
    <row r="5533" spans="1:5" s="250" customFormat="1" ht="13.5">
      <c r="A5533" s="142">
        <v>96689</v>
      </c>
      <c r="B5533" s="142" t="s">
        <v>28934</v>
      </c>
      <c r="C5533" s="142" t="s">
        <v>2</v>
      </c>
      <c r="D5533" s="301">
        <v>32.25</v>
      </c>
      <c r="E5533" s="249"/>
    </row>
    <row r="5534" spans="1:5" s="250" customFormat="1" ht="13.5">
      <c r="A5534" s="142">
        <v>96655</v>
      </c>
      <c r="B5534" s="142" t="s">
        <v>23987</v>
      </c>
      <c r="C5534" s="142" t="s">
        <v>2</v>
      </c>
      <c r="D5534" s="378">
        <v>24.71</v>
      </c>
      <c r="E5534" s="249"/>
    </row>
    <row r="5535" spans="1:5" s="250" customFormat="1" ht="13.5">
      <c r="A5535" s="142">
        <v>96691</v>
      </c>
      <c r="B5535" s="142" t="s">
        <v>28935</v>
      </c>
      <c r="C5535" s="142" t="s">
        <v>2</v>
      </c>
      <c r="D5535" s="301">
        <v>45.71</v>
      </c>
      <c r="E5535" s="249"/>
    </row>
    <row r="5536" spans="1:5" s="250" customFormat="1" ht="13.5">
      <c r="A5536" s="142">
        <v>96693</v>
      </c>
      <c r="B5536" s="142" t="s">
        <v>28936</v>
      </c>
      <c r="C5536" s="142" t="s">
        <v>2</v>
      </c>
      <c r="D5536" s="301">
        <v>67.86</v>
      </c>
      <c r="E5536" s="249"/>
    </row>
    <row r="5537" spans="1:5" s="250" customFormat="1" ht="13.5">
      <c r="A5537" s="142">
        <v>96695</v>
      </c>
      <c r="B5537" s="142" t="s">
        <v>28937</v>
      </c>
      <c r="C5537" s="142" t="s">
        <v>2</v>
      </c>
      <c r="D5537" s="301">
        <v>115.47</v>
      </c>
      <c r="E5537" s="249"/>
    </row>
    <row r="5538" spans="1:5" s="250" customFormat="1" ht="13.5">
      <c r="A5538" s="142">
        <v>104193</v>
      </c>
      <c r="B5538" s="142" t="s">
        <v>23990</v>
      </c>
      <c r="C5538" s="142" t="s">
        <v>2</v>
      </c>
      <c r="D5538" s="301">
        <v>190.06</v>
      </c>
      <c r="E5538" s="249"/>
    </row>
    <row r="5539" spans="1:5" s="250" customFormat="1" ht="13.5">
      <c r="A5539" s="142">
        <v>96697</v>
      </c>
      <c r="B5539" s="142" t="s">
        <v>28938</v>
      </c>
      <c r="C5539" s="142" t="s">
        <v>2</v>
      </c>
      <c r="D5539" s="301">
        <v>381.11</v>
      </c>
      <c r="E5539" s="249"/>
    </row>
    <row r="5540" spans="1:5" s="250" customFormat="1" ht="13.5">
      <c r="A5540" s="142">
        <v>104199</v>
      </c>
      <c r="B5540" s="142" t="s">
        <v>23994</v>
      </c>
      <c r="C5540" s="142" t="s">
        <v>2</v>
      </c>
      <c r="D5540" s="301">
        <v>9.16</v>
      </c>
      <c r="E5540" s="249"/>
    </row>
    <row r="5541" spans="1:5" s="250" customFormat="1" ht="13.5">
      <c r="A5541" s="142">
        <v>96684</v>
      </c>
      <c r="B5541" s="142" t="s">
        <v>28939</v>
      </c>
      <c r="C5541" s="142" t="s">
        <v>2</v>
      </c>
      <c r="D5541" s="301">
        <v>14.02</v>
      </c>
      <c r="E5541" s="249"/>
    </row>
    <row r="5542" spans="1:5" s="250" customFormat="1" ht="13.5">
      <c r="A5542" s="142">
        <v>96650</v>
      </c>
      <c r="B5542" s="142" t="s">
        <v>28940</v>
      </c>
      <c r="C5542" s="142" t="s">
        <v>2</v>
      </c>
      <c r="D5542" s="301">
        <v>10.84</v>
      </c>
      <c r="E5542" s="249"/>
    </row>
    <row r="5543" spans="1:5" s="250" customFormat="1" ht="13.5">
      <c r="A5543" s="142">
        <v>96637</v>
      </c>
      <c r="B5543" s="142" t="s">
        <v>28941</v>
      </c>
      <c r="C5543" s="142" t="s">
        <v>2</v>
      </c>
      <c r="D5543" s="301">
        <v>19.64</v>
      </c>
      <c r="E5543" s="249"/>
    </row>
    <row r="5544" spans="1:5" s="250" customFormat="1" ht="13.5">
      <c r="A5544" s="142">
        <v>96686</v>
      </c>
      <c r="B5544" s="142" t="s">
        <v>28942</v>
      </c>
      <c r="C5544" s="142" t="s">
        <v>2</v>
      </c>
      <c r="D5544" s="301">
        <v>17.97</v>
      </c>
      <c r="E5544" s="249"/>
    </row>
    <row r="5545" spans="1:5" s="250" customFormat="1" ht="13.5">
      <c r="A5545" s="142">
        <v>96652</v>
      </c>
      <c r="B5545" s="142" t="s">
        <v>23984</v>
      </c>
      <c r="C5545" s="142" t="s">
        <v>2</v>
      </c>
      <c r="D5545" s="301">
        <v>12.76</v>
      </c>
      <c r="E5545" s="249"/>
    </row>
    <row r="5546" spans="1:5" s="250" customFormat="1" ht="13.5">
      <c r="A5546" s="142">
        <v>96688</v>
      </c>
      <c r="B5546" s="142" t="s">
        <v>28943</v>
      </c>
      <c r="C5546" s="142" t="s">
        <v>2</v>
      </c>
      <c r="D5546" s="301">
        <v>26.2</v>
      </c>
      <c r="E5546" s="249"/>
    </row>
    <row r="5547" spans="1:5" s="250" customFormat="1" ht="13.5">
      <c r="A5547" s="142">
        <v>96654</v>
      </c>
      <c r="B5547" s="142" t="s">
        <v>23986</v>
      </c>
      <c r="C5547" s="142" t="s">
        <v>2</v>
      </c>
      <c r="D5547" s="301">
        <v>18.66</v>
      </c>
      <c r="E5547" s="249"/>
    </row>
    <row r="5548" spans="1:5" s="250" customFormat="1" ht="13.5">
      <c r="A5548" s="142">
        <v>96690</v>
      </c>
      <c r="B5548" s="142" t="s">
        <v>28944</v>
      </c>
      <c r="C5548" s="142" t="s">
        <v>2</v>
      </c>
      <c r="D5548" s="301">
        <v>36.130000000000003</v>
      </c>
      <c r="E5548" s="249"/>
    </row>
    <row r="5549" spans="1:5" s="250" customFormat="1" ht="13.5">
      <c r="A5549" s="142">
        <v>96692</v>
      </c>
      <c r="B5549" s="142" t="s">
        <v>28945</v>
      </c>
      <c r="C5549" s="142" t="s">
        <v>2</v>
      </c>
      <c r="D5549" s="301">
        <v>50.77</v>
      </c>
      <c r="E5549" s="249"/>
    </row>
    <row r="5550" spans="1:5" s="250" customFormat="1" ht="13.5">
      <c r="A5550" s="142">
        <v>96694</v>
      </c>
      <c r="B5550" s="142" t="s">
        <v>28946</v>
      </c>
      <c r="C5550" s="142" t="s">
        <v>2</v>
      </c>
      <c r="D5550" s="301">
        <v>105.04</v>
      </c>
      <c r="E5550" s="249"/>
    </row>
    <row r="5551" spans="1:5" s="250" customFormat="1" ht="13.5">
      <c r="A5551" s="142">
        <v>96696</v>
      </c>
      <c r="B5551" s="142" t="s">
        <v>28947</v>
      </c>
      <c r="C5551" s="142" t="s">
        <v>2</v>
      </c>
      <c r="D5551" s="301">
        <v>130.97</v>
      </c>
      <c r="E5551" s="249"/>
    </row>
    <row r="5552" spans="1:5" s="250" customFormat="1" ht="13.5">
      <c r="A5552" s="142">
        <v>96709</v>
      </c>
      <c r="B5552" s="142" t="s">
        <v>28948</v>
      </c>
      <c r="C5552" s="142" t="s">
        <v>2</v>
      </c>
      <c r="D5552" s="301">
        <v>126.91</v>
      </c>
      <c r="E5552" s="249"/>
    </row>
    <row r="5553" spans="1:5" s="250" customFormat="1" ht="13.5">
      <c r="A5553" s="142">
        <v>104200</v>
      </c>
      <c r="B5553" s="142" t="s">
        <v>23995</v>
      </c>
      <c r="C5553" s="142" t="s">
        <v>2</v>
      </c>
      <c r="D5553" s="301">
        <v>7.36</v>
      </c>
      <c r="E5553" s="249"/>
    </row>
    <row r="5554" spans="1:5" s="250" customFormat="1" ht="13.5">
      <c r="A5554" s="142">
        <v>96698</v>
      </c>
      <c r="B5554" s="142" t="s">
        <v>28949</v>
      </c>
      <c r="C5554" s="142" t="s">
        <v>2</v>
      </c>
      <c r="D5554" s="301">
        <v>9.8800000000000008</v>
      </c>
      <c r="E5554" s="249"/>
    </row>
    <row r="5555" spans="1:5" s="250" customFormat="1" ht="13.5">
      <c r="A5555" s="142">
        <v>96656</v>
      </c>
      <c r="B5555" s="142" t="s">
        <v>28950</v>
      </c>
      <c r="C5555" s="142" t="s">
        <v>2</v>
      </c>
      <c r="D5555" s="301">
        <v>7.77</v>
      </c>
      <c r="E5555" s="249"/>
    </row>
    <row r="5556" spans="1:5" s="250" customFormat="1" ht="13.5">
      <c r="A5556" s="142">
        <v>96639</v>
      </c>
      <c r="B5556" s="142" t="s">
        <v>28951</v>
      </c>
      <c r="C5556" s="142" t="s">
        <v>2</v>
      </c>
      <c r="D5556" s="301">
        <v>13.63</v>
      </c>
      <c r="E5556" s="249"/>
    </row>
    <row r="5557" spans="1:5" s="250" customFormat="1" ht="13.5">
      <c r="A5557" s="142">
        <v>96701</v>
      </c>
      <c r="B5557" s="142" t="s">
        <v>28952</v>
      </c>
      <c r="C5557" s="142" t="s">
        <v>2</v>
      </c>
      <c r="D5557" s="301">
        <v>13.44</v>
      </c>
      <c r="E5557" s="249"/>
    </row>
    <row r="5558" spans="1:5" s="250" customFormat="1" ht="13.5">
      <c r="A5558" s="142">
        <v>96659</v>
      </c>
      <c r="B5558" s="142" t="s">
        <v>28953</v>
      </c>
      <c r="C5558" s="142" t="s">
        <v>2</v>
      </c>
      <c r="D5558" s="301">
        <v>9.9700000000000006</v>
      </c>
      <c r="E5558" s="249"/>
    </row>
    <row r="5559" spans="1:5" s="250" customFormat="1" ht="13.5">
      <c r="A5559" s="142">
        <v>96703</v>
      </c>
      <c r="B5559" s="142" t="s">
        <v>28954</v>
      </c>
      <c r="C5559" s="142" t="s">
        <v>2</v>
      </c>
      <c r="D5559" s="301">
        <v>23.38</v>
      </c>
      <c r="E5559" s="249"/>
    </row>
    <row r="5560" spans="1:5" s="250" customFormat="1" ht="13.5">
      <c r="A5560" s="142">
        <v>96663</v>
      </c>
      <c r="B5560" s="142" t="s">
        <v>28955</v>
      </c>
      <c r="C5560" s="142" t="s">
        <v>2</v>
      </c>
      <c r="D5560" s="301">
        <v>18.350000000000001</v>
      </c>
      <c r="E5560" s="249"/>
    </row>
    <row r="5561" spans="1:5" s="250" customFormat="1" ht="13.5">
      <c r="A5561" s="142">
        <v>96705</v>
      </c>
      <c r="B5561" s="142" t="s">
        <v>28956</v>
      </c>
      <c r="C5561" s="142" t="s">
        <v>2</v>
      </c>
      <c r="D5561" s="301">
        <v>28.37</v>
      </c>
      <c r="E5561" s="249"/>
    </row>
    <row r="5562" spans="1:5" s="250" customFormat="1" ht="13.5">
      <c r="A5562" s="142">
        <v>96706</v>
      </c>
      <c r="B5562" s="142" t="s">
        <v>28957</v>
      </c>
      <c r="C5562" s="142" t="s">
        <v>2</v>
      </c>
      <c r="D5562" s="301">
        <v>41.65</v>
      </c>
      <c r="E5562" s="249"/>
    </row>
    <row r="5563" spans="1:5" s="250" customFormat="1" ht="13.5">
      <c r="A5563" s="142">
        <v>96707</v>
      </c>
      <c r="B5563" s="142" t="s">
        <v>28958</v>
      </c>
      <c r="C5563" s="142" t="s">
        <v>2</v>
      </c>
      <c r="D5563" s="301">
        <v>66.17</v>
      </c>
      <c r="E5563" s="249"/>
    </row>
    <row r="5564" spans="1:5" s="250" customFormat="1" ht="13.5">
      <c r="A5564" s="142">
        <v>96708</v>
      </c>
      <c r="B5564" s="142" t="s">
        <v>28959</v>
      </c>
      <c r="C5564" s="142" t="s">
        <v>2</v>
      </c>
      <c r="D5564" s="301">
        <v>99.6</v>
      </c>
      <c r="E5564" s="249"/>
    </row>
    <row r="5565" spans="1:5" s="250" customFormat="1" ht="13.5">
      <c r="A5565" s="142">
        <v>96675</v>
      </c>
      <c r="B5565" s="142" t="s">
        <v>28960</v>
      </c>
      <c r="C5565" s="142" t="s">
        <v>1</v>
      </c>
      <c r="D5565" s="301">
        <v>177.04</v>
      </c>
      <c r="E5565" s="249"/>
    </row>
    <row r="5566" spans="1:5" s="250" customFormat="1" ht="13.5">
      <c r="A5566" s="142">
        <v>96683</v>
      </c>
      <c r="B5566" s="142" t="s">
        <v>28961</v>
      </c>
      <c r="C5566" s="142" t="s">
        <v>1</v>
      </c>
      <c r="D5566" s="301">
        <v>342.74</v>
      </c>
      <c r="E5566" s="249"/>
    </row>
    <row r="5567" spans="1:5" s="250" customFormat="1" ht="13.5">
      <c r="A5567" s="142">
        <v>104194</v>
      </c>
      <c r="B5567" s="142" t="s">
        <v>23912</v>
      </c>
      <c r="C5567" s="142" t="s">
        <v>1</v>
      </c>
      <c r="D5567" s="301">
        <v>26.19</v>
      </c>
      <c r="E5567" s="249"/>
    </row>
    <row r="5568" spans="1:5" s="250" customFormat="1" ht="13.5">
      <c r="A5568" s="142">
        <v>104195</v>
      </c>
      <c r="B5568" s="142" t="s">
        <v>23913</v>
      </c>
      <c r="C5568" s="142" t="s">
        <v>1</v>
      </c>
      <c r="D5568" s="301">
        <v>27.76</v>
      </c>
      <c r="E5568" s="249"/>
    </row>
    <row r="5569" spans="1:5" s="250" customFormat="1" ht="13.5">
      <c r="A5569" s="142">
        <v>96668</v>
      </c>
      <c r="B5569" s="142" t="s">
        <v>28962</v>
      </c>
      <c r="C5569" s="142" t="s">
        <v>1</v>
      </c>
      <c r="D5569" s="301">
        <v>20.47</v>
      </c>
      <c r="E5569" s="249"/>
    </row>
    <row r="5570" spans="1:5" s="250" customFormat="1" ht="13.5">
      <c r="A5570" s="142">
        <v>96644</v>
      </c>
      <c r="B5570" s="142" t="s">
        <v>28963</v>
      </c>
      <c r="C5570" s="142" t="s">
        <v>1</v>
      </c>
      <c r="D5570" s="301">
        <v>26.78</v>
      </c>
      <c r="E5570" s="249"/>
    </row>
    <row r="5571" spans="1:5" s="250" customFormat="1" ht="13.5">
      <c r="A5571" s="142">
        <v>96635</v>
      </c>
      <c r="B5571" s="142" t="s">
        <v>28964</v>
      </c>
      <c r="C5571" s="142" t="s">
        <v>1</v>
      </c>
      <c r="D5571" s="301">
        <v>50.48</v>
      </c>
      <c r="E5571" s="249"/>
    </row>
    <row r="5572" spans="1:5" s="250" customFormat="1" ht="13.5">
      <c r="A5572" s="142">
        <v>96636</v>
      </c>
      <c r="B5572" s="142" t="s">
        <v>28965</v>
      </c>
      <c r="C5572" s="142" t="s">
        <v>1</v>
      </c>
      <c r="D5572" s="301">
        <v>53.4</v>
      </c>
      <c r="E5572" s="249"/>
    </row>
    <row r="5573" spans="1:5" s="250" customFormat="1" ht="13.5">
      <c r="A5573" s="142">
        <v>96676</v>
      </c>
      <c r="B5573" s="142" t="s">
        <v>28966</v>
      </c>
      <c r="C5573" s="142" t="s">
        <v>1</v>
      </c>
      <c r="D5573" s="301">
        <v>26.13</v>
      </c>
      <c r="E5573" s="249"/>
    </row>
    <row r="5574" spans="1:5" s="250" customFormat="1" ht="13.5">
      <c r="A5574" s="142">
        <v>96647</v>
      </c>
      <c r="B5574" s="142" t="s">
        <v>28967</v>
      </c>
      <c r="C5574" s="142" t="s">
        <v>1</v>
      </c>
      <c r="D5574" s="301">
        <v>29.02</v>
      </c>
      <c r="E5574" s="249"/>
    </row>
    <row r="5575" spans="1:5" s="250" customFormat="1" ht="13.5">
      <c r="A5575" s="142">
        <v>96669</v>
      </c>
      <c r="B5575" s="142" t="s">
        <v>28968</v>
      </c>
      <c r="C5575" s="142" t="s">
        <v>1</v>
      </c>
      <c r="D5575" s="301">
        <v>20.49</v>
      </c>
      <c r="E5575" s="249"/>
    </row>
    <row r="5576" spans="1:5" s="250" customFormat="1" ht="13.5">
      <c r="A5576" s="142">
        <v>96645</v>
      </c>
      <c r="B5576" s="142" t="s">
        <v>28969</v>
      </c>
      <c r="C5576" s="142" t="s">
        <v>1</v>
      </c>
      <c r="D5576" s="301">
        <v>23.85</v>
      </c>
      <c r="E5576" s="249"/>
    </row>
    <row r="5577" spans="1:5" s="250" customFormat="1" ht="13.5">
      <c r="A5577" s="142">
        <v>96677</v>
      </c>
      <c r="B5577" s="142" t="s">
        <v>28970</v>
      </c>
      <c r="C5577" s="142" t="s">
        <v>1</v>
      </c>
      <c r="D5577" s="301">
        <v>33.950000000000003</v>
      </c>
      <c r="E5577" s="249"/>
    </row>
    <row r="5578" spans="1:5" s="250" customFormat="1" ht="13.5">
      <c r="A5578" s="142">
        <v>96648</v>
      </c>
      <c r="B5578" s="142" t="s">
        <v>28971</v>
      </c>
      <c r="C5578" s="142" t="s">
        <v>1</v>
      </c>
      <c r="D5578" s="301">
        <v>35.590000000000003</v>
      </c>
      <c r="E5578" s="249"/>
    </row>
    <row r="5579" spans="1:5" s="250" customFormat="1" ht="13.5">
      <c r="A5579" s="142">
        <v>96670</v>
      </c>
      <c r="B5579" s="142" t="s">
        <v>28972</v>
      </c>
      <c r="C5579" s="142" t="s">
        <v>1</v>
      </c>
      <c r="D5579" s="301">
        <v>26.56</v>
      </c>
      <c r="E5579" s="249"/>
    </row>
    <row r="5580" spans="1:5" s="250" customFormat="1" ht="13.5">
      <c r="A5580" s="142">
        <v>96646</v>
      </c>
      <c r="B5580" s="142" t="s">
        <v>28973</v>
      </c>
      <c r="C5580" s="142" t="s">
        <v>1</v>
      </c>
      <c r="D5580" s="301">
        <v>28.98</v>
      </c>
      <c r="E5580" s="249"/>
    </row>
    <row r="5581" spans="1:5" s="250" customFormat="1" ht="13.5">
      <c r="A5581" s="142">
        <v>96678</v>
      </c>
      <c r="B5581" s="142" t="s">
        <v>28974</v>
      </c>
      <c r="C5581" s="142" t="s">
        <v>1</v>
      </c>
      <c r="D5581" s="301">
        <v>46.58</v>
      </c>
      <c r="E5581" s="249"/>
    </row>
    <row r="5582" spans="1:5" s="250" customFormat="1" ht="13.5">
      <c r="A5582" s="142">
        <v>96649</v>
      </c>
      <c r="B5582" s="142" t="s">
        <v>28975</v>
      </c>
      <c r="C5582" s="142" t="s">
        <v>1</v>
      </c>
      <c r="D5582" s="301">
        <v>46.75</v>
      </c>
      <c r="E5582" s="249"/>
    </row>
    <row r="5583" spans="1:5" s="250" customFormat="1" ht="13.5">
      <c r="A5583" s="142">
        <v>96671</v>
      </c>
      <c r="B5583" s="142" t="s">
        <v>28976</v>
      </c>
      <c r="C5583" s="142" t="s">
        <v>1</v>
      </c>
      <c r="D5583" s="301">
        <v>39.9</v>
      </c>
      <c r="E5583" s="249"/>
    </row>
    <row r="5584" spans="1:5" s="250" customFormat="1" ht="13.5">
      <c r="A5584" s="142">
        <v>96679</v>
      </c>
      <c r="B5584" s="142" t="s">
        <v>28977</v>
      </c>
      <c r="C5584" s="142" t="s">
        <v>1</v>
      </c>
      <c r="D5584" s="301">
        <v>69.02</v>
      </c>
      <c r="E5584" s="249"/>
    </row>
    <row r="5585" spans="1:5" s="250" customFormat="1" ht="13.5">
      <c r="A5585" s="142">
        <v>96672</v>
      </c>
      <c r="B5585" s="142" t="s">
        <v>28978</v>
      </c>
      <c r="C5585" s="142" t="s">
        <v>1</v>
      </c>
      <c r="D5585" s="301">
        <v>60.4</v>
      </c>
      <c r="E5585" s="249"/>
    </row>
    <row r="5586" spans="1:5" s="250" customFormat="1" ht="13.5">
      <c r="A5586" s="142">
        <v>96680</v>
      </c>
      <c r="B5586" s="142" t="s">
        <v>28979</v>
      </c>
      <c r="C5586" s="142" t="s">
        <v>1</v>
      </c>
      <c r="D5586" s="301">
        <v>113.44</v>
      </c>
      <c r="E5586" s="249"/>
    </row>
    <row r="5587" spans="1:5" s="250" customFormat="1" ht="13.5">
      <c r="A5587" s="142">
        <v>96673</v>
      </c>
      <c r="B5587" s="142" t="s">
        <v>28980</v>
      </c>
      <c r="C5587" s="142" t="s">
        <v>1</v>
      </c>
      <c r="D5587" s="301">
        <v>76.010000000000005</v>
      </c>
      <c r="E5587" s="249"/>
    </row>
    <row r="5588" spans="1:5" s="250" customFormat="1" ht="13.5">
      <c r="A5588" s="142">
        <v>96681</v>
      </c>
      <c r="B5588" s="142" t="s">
        <v>28981</v>
      </c>
      <c r="C5588" s="142" t="s">
        <v>1</v>
      </c>
      <c r="D5588" s="301">
        <v>152.22999999999999</v>
      </c>
      <c r="E5588" s="249"/>
    </row>
    <row r="5589" spans="1:5" s="250" customFormat="1" ht="13.5">
      <c r="A5589" s="142">
        <v>96674</v>
      </c>
      <c r="B5589" s="142" t="s">
        <v>28982</v>
      </c>
      <c r="C5589" s="142" t="s">
        <v>1</v>
      </c>
      <c r="D5589" s="378">
        <v>122.13</v>
      </c>
      <c r="E5589" s="249"/>
    </row>
    <row r="5590" spans="1:5" s="250" customFormat="1" ht="13.5">
      <c r="A5590" s="142">
        <v>96682</v>
      </c>
      <c r="B5590" s="142" t="s">
        <v>28983</v>
      </c>
      <c r="C5590" s="142" t="s">
        <v>1</v>
      </c>
      <c r="D5590" s="378">
        <v>250.05</v>
      </c>
      <c r="E5590" s="249"/>
    </row>
    <row r="5591" spans="1:5" s="250" customFormat="1" ht="13.5">
      <c r="A5591" s="142">
        <v>96643</v>
      </c>
      <c r="B5591" s="142" t="s">
        <v>28984</v>
      </c>
      <c r="C5591" s="142" t="s">
        <v>2</v>
      </c>
      <c r="D5591" s="378">
        <v>52.22</v>
      </c>
      <c r="E5591" s="249"/>
    </row>
    <row r="5592" spans="1:5" s="250" customFormat="1" ht="13.5">
      <c r="A5592" s="142">
        <v>104201</v>
      </c>
      <c r="B5592" s="142" t="s">
        <v>23996</v>
      </c>
      <c r="C5592" s="142" t="s">
        <v>2</v>
      </c>
      <c r="D5592" s="378">
        <v>23.02</v>
      </c>
      <c r="E5592" s="249"/>
    </row>
    <row r="5593" spans="1:5" s="250" customFormat="1" ht="13.5">
      <c r="A5593" s="142">
        <v>104192</v>
      </c>
      <c r="B5593" s="142" t="s">
        <v>23989</v>
      </c>
      <c r="C5593" s="142" t="s">
        <v>2</v>
      </c>
      <c r="D5593" s="301">
        <v>34.130000000000003</v>
      </c>
      <c r="E5593" s="249"/>
    </row>
    <row r="5594" spans="1:5" s="250" customFormat="1" ht="13.5">
      <c r="A5594" s="142">
        <v>104202</v>
      </c>
      <c r="B5594" s="142" t="s">
        <v>23997</v>
      </c>
      <c r="C5594" s="142" t="s">
        <v>2</v>
      </c>
      <c r="D5594" s="301">
        <v>13.46</v>
      </c>
      <c r="E5594" s="249"/>
    </row>
    <row r="5595" spans="1:5" s="250" customFormat="1" ht="13.5">
      <c r="A5595" s="142">
        <v>96717</v>
      </c>
      <c r="B5595" s="142" t="s">
        <v>28985</v>
      </c>
      <c r="C5595" s="142" t="s">
        <v>2</v>
      </c>
      <c r="D5595" s="301">
        <v>348.69</v>
      </c>
      <c r="E5595" s="249"/>
    </row>
    <row r="5596" spans="1:5" s="250" customFormat="1" ht="13.5">
      <c r="A5596" s="142">
        <v>96710</v>
      </c>
      <c r="B5596" s="142" t="s">
        <v>28986</v>
      </c>
      <c r="C5596" s="142" t="s">
        <v>2</v>
      </c>
      <c r="D5596" s="301">
        <v>18.38</v>
      </c>
      <c r="E5596" s="249"/>
    </row>
    <row r="5597" spans="1:5" s="250" customFormat="1" ht="13.5">
      <c r="A5597" s="142">
        <v>96665</v>
      </c>
      <c r="B5597" s="142" t="s">
        <v>28987</v>
      </c>
      <c r="C5597" s="142" t="s">
        <v>2</v>
      </c>
      <c r="D5597" s="301">
        <v>14.16</v>
      </c>
      <c r="E5597" s="249"/>
    </row>
    <row r="5598" spans="1:5" s="250" customFormat="1" ht="13.5">
      <c r="A5598" s="142">
        <v>96642</v>
      </c>
      <c r="B5598" s="142" t="s">
        <v>28988</v>
      </c>
      <c r="C5598" s="142" t="s">
        <v>2</v>
      </c>
      <c r="D5598" s="378">
        <v>25.88</v>
      </c>
      <c r="E5598" s="249"/>
    </row>
    <row r="5599" spans="1:5" s="250" customFormat="1" ht="13.5">
      <c r="A5599" s="142">
        <v>96711</v>
      </c>
      <c r="B5599" s="142" t="s">
        <v>28989</v>
      </c>
      <c r="C5599" s="142" t="s">
        <v>2</v>
      </c>
      <c r="D5599" s="378">
        <v>26.84</v>
      </c>
      <c r="E5599" s="249"/>
    </row>
    <row r="5600" spans="1:5" s="250" customFormat="1" ht="13.5">
      <c r="A5600" s="142">
        <v>96666</v>
      </c>
      <c r="B5600" s="142" t="s">
        <v>28990</v>
      </c>
      <c r="C5600" s="142" t="s">
        <v>2</v>
      </c>
      <c r="D5600" s="378">
        <v>19.899999999999999</v>
      </c>
      <c r="E5600" s="249"/>
    </row>
    <row r="5601" spans="1:5" s="250" customFormat="1" ht="13.5">
      <c r="A5601" s="142">
        <v>96712</v>
      </c>
      <c r="B5601" s="142" t="s">
        <v>28991</v>
      </c>
      <c r="C5601" s="142" t="s">
        <v>2</v>
      </c>
      <c r="D5601" s="378">
        <v>37.729999999999997</v>
      </c>
      <c r="E5601" s="249"/>
    </row>
    <row r="5602" spans="1:5" s="250" customFormat="1" ht="13.5">
      <c r="A5602" s="142">
        <v>96667</v>
      </c>
      <c r="B5602" s="142" t="s">
        <v>28992</v>
      </c>
      <c r="C5602" s="142" t="s">
        <v>2</v>
      </c>
      <c r="D5602" s="378">
        <v>27.7</v>
      </c>
      <c r="E5602" s="249"/>
    </row>
    <row r="5603" spans="1:5" s="250" customFormat="1" ht="13.5">
      <c r="A5603" s="142">
        <v>96713</v>
      </c>
      <c r="B5603" s="142" t="s">
        <v>28993</v>
      </c>
      <c r="C5603" s="142" t="s">
        <v>2</v>
      </c>
      <c r="D5603" s="378">
        <v>57.08</v>
      </c>
      <c r="E5603" s="249"/>
    </row>
    <row r="5604" spans="1:5" s="250" customFormat="1" ht="13.5">
      <c r="A5604" s="142">
        <v>96714</v>
      </c>
      <c r="B5604" s="142" t="s">
        <v>28994</v>
      </c>
      <c r="C5604" s="142" t="s">
        <v>2</v>
      </c>
      <c r="D5604" s="301">
        <v>80.599999999999994</v>
      </c>
      <c r="E5604" s="249"/>
    </row>
    <row r="5605" spans="1:5" s="250" customFormat="1" ht="13.5">
      <c r="A5605" s="142">
        <v>96715</v>
      </c>
      <c r="B5605" s="142" t="s">
        <v>28995</v>
      </c>
      <c r="C5605" s="142" t="s">
        <v>2</v>
      </c>
      <c r="D5605" s="378">
        <v>141.24</v>
      </c>
      <c r="E5605" s="249"/>
    </row>
    <row r="5606" spans="1:5" s="250" customFormat="1" ht="13.5">
      <c r="A5606" s="142">
        <v>96716</v>
      </c>
      <c r="B5606" s="142" t="s">
        <v>28996</v>
      </c>
      <c r="C5606" s="142" t="s">
        <v>2</v>
      </c>
      <c r="D5606" s="301">
        <v>183.47</v>
      </c>
      <c r="E5606" s="249"/>
    </row>
    <row r="5607" spans="1:5" s="250" customFormat="1" ht="13.5">
      <c r="A5607" s="142">
        <v>104328</v>
      </c>
      <c r="B5607" s="142" t="s">
        <v>24027</v>
      </c>
      <c r="C5607" s="142" t="s">
        <v>2</v>
      </c>
      <c r="D5607" s="378">
        <v>88.66</v>
      </c>
      <c r="E5607" s="249"/>
    </row>
    <row r="5608" spans="1:5" s="250" customFormat="1" ht="13.5">
      <c r="A5608" s="142">
        <v>104329</v>
      </c>
      <c r="B5608" s="142" t="s">
        <v>24028</v>
      </c>
      <c r="C5608" s="142" t="s">
        <v>2</v>
      </c>
      <c r="D5608" s="378">
        <v>100.14</v>
      </c>
      <c r="E5608" s="249"/>
    </row>
    <row r="5609" spans="1:5" s="250" customFormat="1" ht="13.5">
      <c r="A5609" s="142">
        <v>89707</v>
      </c>
      <c r="B5609" s="142" t="s">
        <v>24021</v>
      </c>
      <c r="C5609" s="142" t="s">
        <v>2</v>
      </c>
      <c r="D5609" s="301">
        <v>61.08</v>
      </c>
      <c r="E5609" s="249"/>
    </row>
    <row r="5610" spans="1:5" s="250" customFormat="1" ht="13.5">
      <c r="A5610" s="142">
        <v>89708</v>
      </c>
      <c r="B5610" s="142" t="s">
        <v>24022</v>
      </c>
      <c r="C5610" s="142" t="s">
        <v>2</v>
      </c>
      <c r="D5610" s="378">
        <v>129.43</v>
      </c>
      <c r="E5610" s="249"/>
    </row>
    <row r="5611" spans="1:5" s="250" customFormat="1" ht="13.5">
      <c r="A5611" s="142">
        <v>104330</v>
      </c>
      <c r="B5611" s="142" t="s">
        <v>28997</v>
      </c>
      <c r="C5611" s="142" t="s">
        <v>2</v>
      </c>
      <c r="D5611" s="301">
        <v>0</v>
      </c>
      <c r="E5611" s="249"/>
    </row>
    <row r="5612" spans="1:5" s="250" customFormat="1" ht="13.5">
      <c r="A5612" s="142">
        <v>104326</v>
      </c>
      <c r="B5612" s="142" t="s">
        <v>24025</v>
      </c>
      <c r="C5612" s="142" t="s">
        <v>2</v>
      </c>
      <c r="D5612" s="301">
        <v>25.34</v>
      </c>
      <c r="E5612" s="249"/>
    </row>
    <row r="5613" spans="1:5" s="250" customFormat="1" ht="13.5">
      <c r="A5613" s="142">
        <v>89710</v>
      </c>
      <c r="B5613" s="142" t="s">
        <v>24024</v>
      </c>
      <c r="C5613" s="142" t="s">
        <v>2</v>
      </c>
      <c r="D5613" s="378">
        <v>23.35</v>
      </c>
      <c r="E5613" s="249"/>
    </row>
    <row r="5614" spans="1:5" s="250" customFormat="1" ht="13.5">
      <c r="A5614" s="142">
        <v>104327</v>
      </c>
      <c r="B5614" s="142" t="s">
        <v>24026</v>
      </c>
      <c r="C5614" s="142" t="s">
        <v>2</v>
      </c>
      <c r="D5614" s="301">
        <v>24.17</v>
      </c>
      <c r="E5614" s="249"/>
    </row>
    <row r="5615" spans="1:5" s="250" customFormat="1" ht="13.5">
      <c r="A5615" s="142">
        <v>89709</v>
      </c>
      <c r="B5615" s="142" t="s">
        <v>24023</v>
      </c>
      <c r="C5615" s="142" t="s">
        <v>2</v>
      </c>
      <c r="D5615" s="301">
        <v>26.57</v>
      </c>
      <c r="E5615" s="249"/>
    </row>
    <row r="5616" spans="1:5" s="250" customFormat="1" ht="13.5">
      <c r="A5616" s="142">
        <v>104341</v>
      </c>
      <c r="B5616" s="142" t="s">
        <v>24006</v>
      </c>
      <c r="C5616" s="142" t="s">
        <v>2</v>
      </c>
      <c r="D5616" s="301">
        <v>13.72</v>
      </c>
      <c r="E5616" s="249"/>
    </row>
    <row r="5617" spans="1:5" s="250" customFormat="1" ht="13.5">
      <c r="A5617" s="142">
        <v>104357</v>
      </c>
      <c r="B5617" s="142" t="s">
        <v>24020</v>
      </c>
      <c r="C5617" s="142" t="s">
        <v>2</v>
      </c>
      <c r="D5617" s="301">
        <v>25.23</v>
      </c>
      <c r="E5617" s="249"/>
    </row>
    <row r="5618" spans="1:5" s="250" customFormat="1" ht="13.5">
      <c r="A5618" s="142">
        <v>89811</v>
      </c>
      <c r="B5618" s="142" t="s">
        <v>23955</v>
      </c>
      <c r="C5618" s="142" t="s">
        <v>2</v>
      </c>
      <c r="D5618" s="378">
        <v>58.55</v>
      </c>
      <c r="E5618" s="249"/>
    </row>
    <row r="5619" spans="1:5" s="250" customFormat="1" ht="13.5">
      <c r="A5619" s="142">
        <v>89748</v>
      </c>
      <c r="B5619" s="142" t="s">
        <v>23928</v>
      </c>
      <c r="C5619" s="142" t="s">
        <v>2</v>
      </c>
      <c r="D5619" s="301">
        <v>56.97</v>
      </c>
      <c r="E5619" s="249"/>
    </row>
    <row r="5620" spans="1:5" s="250" customFormat="1" ht="13.5">
      <c r="A5620" s="142">
        <v>89852</v>
      </c>
      <c r="B5620" s="142" t="s">
        <v>23971</v>
      </c>
      <c r="C5620" s="142" t="s">
        <v>2</v>
      </c>
      <c r="D5620" s="378">
        <v>62.4</v>
      </c>
      <c r="E5620" s="249"/>
    </row>
    <row r="5621" spans="1:5" s="250" customFormat="1" ht="13.5">
      <c r="A5621" s="142">
        <v>89728</v>
      </c>
      <c r="B5621" s="142" t="s">
        <v>23916</v>
      </c>
      <c r="C5621" s="142" t="s">
        <v>2</v>
      </c>
      <c r="D5621" s="378">
        <v>17.59</v>
      </c>
      <c r="E5621" s="249"/>
    </row>
    <row r="5622" spans="1:5" s="250" customFormat="1" ht="13.5">
      <c r="A5622" s="142">
        <v>89803</v>
      </c>
      <c r="B5622" s="142" t="s">
        <v>23947</v>
      </c>
      <c r="C5622" s="142" t="s">
        <v>2</v>
      </c>
      <c r="D5622" s="378">
        <v>24.44</v>
      </c>
      <c r="E5622" s="249"/>
    </row>
    <row r="5623" spans="1:5" s="250" customFormat="1" ht="13.5">
      <c r="A5623" s="142">
        <v>89733</v>
      </c>
      <c r="B5623" s="142" t="s">
        <v>23920</v>
      </c>
      <c r="C5623" s="142" t="s">
        <v>2</v>
      </c>
      <c r="D5623" s="378">
        <v>31.07</v>
      </c>
      <c r="E5623" s="249"/>
    </row>
    <row r="5624" spans="1:5" s="250" customFormat="1" ht="13.5">
      <c r="A5624" s="142">
        <v>89807</v>
      </c>
      <c r="B5624" s="142" t="s">
        <v>23951</v>
      </c>
      <c r="C5624" s="142" t="s">
        <v>2</v>
      </c>
      <c r="D5624" s="301">
        <v>51.45</v>
      </c>
      <c r="E5624" s="249"/>
    </row>
    <row r="5625" spans="1:5" s="250" customFormat="1" ht="13.5">
      <c r="A5625" s="142">
        <v>89742</v>
      </c>
      <c r="B5625" s="142" t="s">
        <v>23924</v>
      </c>
      <c r="C5625" s="142" t="s">
        <v>2</v>
      </c>
      <c r="D5625" s="301">
        <v>53.98</v>
      </c>
      <c r="E5625" s="249"/>
    </row>
    <row r="5626" spans="1:5" s="250" customFormat="1" ht="13.5">
      <c r="A5626" s="142">
        <v>89812</v>
      </c>
      <c r="B5626" s="142" t="s">
        <v>23956</v>
      </c>
      <c r="C5626" s="142" t="s">
        <v>2</v>
      </c>
      <c r="D5626" s="301">
        <v>111.09</v>
      </c>
      <c r="E5626" s="249"/>
    </row>
    <row r="5627" spans="1:5" s="250" customFormat="1" ht="13.5">
      <c r="A5627" s="142">
        <v>89750</v>
      </c>
      <c r="B5627" s="142" t="s">
        <v>23929</v>
      </c>
      <c r="C5627" s="142" t="s">
        <v>2</v>
      </c>
      <c r="D5627" s="301">
        <v>109.51</v>
      </c>
      <c r="E5627" s="249"/>
    </row>
    <row r="5628" spans="1:5" s="250" customFormat="1" ht="13.5">
      <c r="A5628" s="142">
        <v>89853</v>
      </c>
      <c r="B5628" s="142" t="s">
        <v>23972</v>
      </c>
      <c r="C5628" s="142" t="s">
        <v>2</v>
      </c>
      <c r="D5628" s="301">
        <v>114.94</v>
      </c>
      <c r="E5628" s="249"/>
    </row>
    <row r="5629" spans="1:5" s="250" customFormat="1" ht="13.5">
      <c r="A5629" s="142">
        <v>89730</v>
      </c>
      <c r="B5629" s="142" t="s">
        <v>23917</v>
      </c>
      <c r="C5629" s="142" t="s">
        <v>2</v>
      </c>
      <c r="D5629" s="301">
        <v>20.440000000000001</v>
      </c>
      <c r="E5629" s="249"/>
    </row>
    <row r="5630" spans="1:5" s="250" customFormat="1" ht="13.5">
      <c r="A5630" s="142">
        <v>89804</v>
      </c>
      <c r="B5630" s="142" t="s">
        <v>23948</v>
      </c>
      <c r="C5630" s="142" t="s">
        <v>2</v>
      </c>
      <c r="D5630" s="301">
        <v>27.71</v>
      </c>
      <c r="E5630" s="249"/>
    </row>
    <row r="5631" spans="1:5" s="250" customFormat="1" ht="13.5">
      <c r="A5631" s="142">
        <v>89735</v>
      </c>
      <c r="B5631" s="142" t="s">
        <v>23921</v>
      </c>
      <c r="C5631" s="142" t="s">
        <v>2</v>
      </c>
      <c r="D5631" s="301">
        <v>34.340000000000003</v>
      </c>
      <c r="E5631" s="249"/>
    </row>
    <row r="5632" spans="1:5" s="250" customFormat="1" ht="13.5">
      <c r="A5632" s="142">
        <v>89808</v>
      </c>
      <c r="B5632" s="142" t="s">
        <v>23952</v>
      </c>
      <c r="C5632" s="142" t="s">
        <v>2</v>
      </c>
      <c r="D5632" s="301">
        <v>82.31</v>
      </c>
      <c r="E5632" s="249"/>
    </row>
    <row r="5633" spans="1:5" s="250" customFormat="1" ht="13.5">
      <c r="A5633" s="142">
        <v>89743</v>
      </c>
      <c r="B5633" s="142" t="s">
        <v>23925</v>
      </c>
      <c r="C5633" s="142" t="s">
        <v>2</v>
      </c>
      <c r="D5633" s="301">
        <v>84.84</v>
      </c>
      <c r="E5633" s="249"/>
    </row>
    <row r="5634" spans="1:5" s="250" customFormat="1" ht="13.5">
      <c r="A5634" s="142">
        <v>89810</v>
      </c>
      <c r="B5634" s="142" t="s">
        <v>23954</v>
      </c>
      <c r="C5634" s="142" t="s">
        <v>2</v>
      </c>
      <c r="D5634" s="301">
        <v>37.26</v>
      </c>
      <c r="E5634" s="249"/>
    </row>
    <row r="5635" spans="1:5" s="250" customFormat="1" ht="13.5">
      <c r="A5635" s="142">
        <v>89746</v>
      </c>
      <c r="B5635" s="142" t="s">
        <v>23927</v>
      </c>
      <c r="C5635" s="142" t="s">
        <v>2</v>
      </c>
      <c r="D5635" s="301">
        <v>35.68</v>
      </c>
      <c r="E5635" s="249"/>
    </row>
    <row r="5636" spans="1:5" s="250" customFormat="1" ht="13.5">
      <c r="A5636" s="142">
        <v>89851</v>
      </c>
      <c r="B5636" s="142" t="s">
        <v>23970</v>
      </c>
      <c r="C5636" s="142" t="s">
        <v>2</v>
      </c>
      <c r="D5636" s="301">
        <v>41.11</v>
      </c>
      <c r="E5636" s="249"/>
    </row>
    <row r="5637" spans="1:5" s="250" customFormat="1" ht="13.5">
      <c r="A5637" s="142">
        <v>89855</v>
      </c>
      <c r="B5637" s="142" t="s">
        <v>23974</v>
      </c>
      <c r="C5637" s="142" t="s">
        <v>2</v>
      </c>
      <c r="D5637" s="301">
        <v>148.36000000000001</v>
      </c>
      <c r="E5637" s="249"/>
    </row>
    <row r="5638" spans="1:5" s="250" customFormat="1" ht="13.5">
      <c r="A5638" s="142">
        <v>89726</v>
      </c>
      <c r="B5638" s="142" t="s">
        <v>23915</v>
      </c>
      <c r="C5638" s="142" t="s">
        <v>2</v>
      </c>
      <c r="D5638" s="301">
        <v>13.56</v>
      </c>
      <c r="E5638" s="249"/>
    </row>
    <row r="5639" spans="1:5" s="250" customFormat="1" ht="13.5">
      <c r="A5639" s="142">
        <v>89802</v>
      </c>
      <c r="B5639" s="142" t="s">
        <v>23946</v>
      </c>
      <c r="C5639" s="142" t="s">
        <v>2</v>
      </c>
      <c r="D5639" s="301">
        <v>12.85</v>
      </c>
      <c r="E5639" s="249"/>
    </row>
    <row r="5640" spans="1:5" s="250" customFormat="1" ht="13.5">
      <c r="A5640" s="142">
        <v>89732</v>
      </c>
      <c r="B5640" s="142" t="s">
        <v>23919</v>
      </c>
      <c r="C5640" s="142" t="s">
        <v>2</v>
      </c>
      <c r="D5640" s="301">
        <v>19.48</v>
      </c>
      <c r="E5640" s="249"/>
    </row>
    <row r="5641" spans="1:5" s="250" customFormat="1" ht="13.5">
      <c r="A5641" s="142">
        <v>89806</v>
      </c>
      <c r="B5641" s="142" t="s">
        <v>23950</v>
      </c>
      <c r="C5641" s="142" t="s">
        <v>2</v>
      </c>
      <c r="D5641" s="301">
        <v>27.32</v>
      </c>
      <c r="E5641" s="249"/>
    </row>
    <row r="5642" spans="1:5" s="250" customFormat="1" ht="13.5">
      <c r="A5642" s="142">
        <v>89739</v>
      </c>
      <c r="B5642" s="142" t="s">
        <v>23923</v>
      </c>
      <c r="C5642" s="142" t="s">
        <v>2</v>
      </c>
      <c r="D5642" s="301">
        <v>29.85</v>
      </c>
      <c r="E5642" s="249"/>
    </row>
    <row r="5643" spans="1:5" s="250" customFormat="1" ht="13.5">
      <c r="A5643" s="142">
        <v>89809</v>
      </c>
      <c r="B5643" s="142" t="s">
        <v>23953</v>
      </c>
      <c r="C5643" s="142" t="s">
        <v>2</v>
      </c>
      <c r="D5643" s="301">
        <v>36</v>
      </c>
      <c r="E5643" s="249"/>
    </row>
    <row r="5644" spans="1:5" s="250" customFormat="1" ht="13.5">
      <c r="A5644" s="142">
        <v>89744</v>
      </c>
      <c r="B5644" s="142" t="s">
        <v>23926</v>
      </c>
      <c r="C5644" s="142" t="s">
        <v>2</v>
      </c>
      <c r="D5644" s="301">
        <v>34.42</v>
      </c>
      <c r="E5644" s="249"/>
    </row>
    <row r="5645" spans="1:5" s="250" customFormat="1" ht="13.5">
      <c r="A5645" s="142">
        <v>89850</v>
      </c>
      <c r="B5645" s="142" t="s">
        <v>23969</v>
      </c>
      <c r="C5645" s="142" t="s">
        <v>2</v>
      </c>
      <c r="D5645" s="301">
        <v>39.85</v>
      </c>
      <c r="E5645" s="249"/>
    </row>
    <row r="5646" spans="1:5" s="250" customFormat="1" ht="13.5">
      <c r="A5646" s="142">
        <v>89854</v>
      </c>
      <c r="B5646" s="142" t="s">
        <v>23973</v>
      </c>
      <c r="C5646" s="142" t="s">
        <v>2</v>
      </c>
      <c r="D5646" s="301">
        <v>140.55000000000001</v>
      </c>
      <c r="E5646" s="249"/>
    </row>
    <row r="5647" spans="1:5" s="250" customFormat="1" ht="13.5">
      <c r="A5647" s="142">
        <v>89724</v>
      </c>
      <c r="B5647" s="142" t="s">
        <v>23914</v>
      </c>
      <c r="C5647" s="142" t="s">
        <v>2</v>
      </c>
      <c r="D5647" s="301">
        <v>13.21</v>
      </c>
      <c r="E5647" s="249"/>
    </row>
    <row r="5648" spans="1:5" s="250" customFormat="1" ht="13.5">
      <c r="A5648" s="142">
        <v>89801</v>
      </c>
      <c r="B5648" s="142" t="s">
        <v>23945</v>
      </c>
      <c r="C5648" s="142" t="s">
        <v>2</v>
      </c>
      <c r="D5648" s="301">
        <v>11.76</v>
      </c>
      <c r="E5648" s="249"/>
    </row>
    <row r="5649" spans="1:5" s="250" customFormat="1" ht="13.5">
      <c r="A5649" s="142">
        <v>89731</v>
      </c>
      <c r="B5649" s="142" t="s">
        <v>23918</v>
      </c>
      <c r="C5649" s="142" t="s">
        <v>2</v>
      </c>
      <c r="D5649" s="301">
        <v>18.39</v>
      </c>
      <c r="E5649" s="249"/>
    </row>
    <row r="5650" spans="1:5" s="250" customFormat="1" ht="13.5">
      <c r="A5650" s="142">
        <v>89805</v>
      </c>
      <c r="B5650" s="142" t="s">
        <v>23949</v>
      </c>
      <c r="C5650" s="142" t="s">
        <v>2</v>
      </c>
      <c r="D5650" s="301">
        <v>25.86</v>
      </c>
      <c r="E5650" s="249"/>
    </row>
    <row r="5651" spans="1:5" s="250" customFormat="1" ht="13.5">
      <c r="A5651" s="142">
        <v>89737</v>
      </c>
      <c r="B5651" s="142" t="s">
        <v>23922</v>
      </c>
      <c r="C5651" s="142" t="s">
        <v>2</v>
      </c>
      <c r="D5651" s="301">
        <v>28.39</v>
      </c>
      <c r="E5651" s="249"/>
    </row>
    <row r="5652" spans="1:5" s="250" customFormat="1" ht="13.5">
      <c r="A5652" s="142">
        <v>104355</v>
      </c>
      <c r="B5652" s="142" t="s">
        <v>24018</v>
      </c>
      <c r="C5652" s="142" t="s">
        <v>2</v>
      </c>
      <c r="D5652" s="301">
        <v>62.59</v>
      </c>
      <c r="E5652" s="249"/>
    </row>
    <row r="5653" spans="1:5" s="250" customFormat="1" ht="13.5">
      <c r="A5653" s="142">
        <v>104347</v>
      </c>
      <c r="B5653" s="142" t="s">
        <v>24011</v>
      </c>
      <c r="C5653" s="142" t="s">
        <v>2</v>
      </c>
      <c r="D5653" s="301">
        <v>62.3</v>
      </c>
      <c r="E5653" s="249"/>
    </row>
    <row r="5654" spans="1:5" s="250" customFormat="1" ht="13.5">
      <c r="A5654" s="142">
        <v>104353</v>
      </c>
      <c r="B5654" s="142" t="s">
        <v>24016</v>
      </c>
      <c r="C5654" s="142" t="s">
        <v>2</v>
      </c>
      <c r="D5654" s="301">
        <v>54.11</v>
      </c>
      <c r="E5654" s="249"/>
    </row>
    <row r="5655" spans="1:5" s="250" customFormat="1" ht="13.5">
      <c r="A5655" s="142">
        <v>104345</v>
      </c>
      <c r="B5655" s="142" t="s">
        <v>24009</v>
      </c>
      <c r="C5655" s="142" t="s">
        <v>2</v>
      </c>
      <c r="D5655" s="301">
        <v>55.65</v>
      </c>
      <c r="E5655" s="249"/>
    </row>
    <row r="5656" spans="1:5" s="250" customFormat="1" ht="13.5">
      <c r="A5656" s="142">
        <v>104350</v>
      </c>
      <c r="B5656" s="142" t="s">
        <v>24013</v>
      </c>
      <c r="C5656" s="142" t="s">
        <v>2</v>
      </c>
      <c r="D5656" s="301">
        <v>38.46</v>
      </c>
      <c r="E5656" s="249"/>
    </row>
    <row r="5657" spans="1:5" s="250" customFormat="1" ht="13.5">
      <c r="A5657" s="142">
        <v>104343</v>
      </c>
      <c r="B5657" s="142" t="s">
        <v>24007</v>
      </c>
      <c r="C5657" s="142" t="s">
        <v>2</v>
      </c>
      <c r="D5657" s="301">
        <v>43.66</v>
      </c>
      <c r="E5657" s="249"/>
    </row>
    <row r="5658" spans="1:5" s="250" customFormat="1" ht="13.5">
      <c r="A5658" s="142">
        <v>89834</v>
      </c>
      <c r="B5658" s="142" t="s">
        <v>23968</v>
      </c>
      <c r="C5658" s="142" t="s">
        <v>2</v>
      </c>
      <c r="D5658" s="301">
        <v>69.06</v>
      </c>
      <c r="E5658" s="249"/>
    </row>
    <row r="5659" spans="1:5" s="250" customFormat="1" ht="13.5">
      <c r="A5659" s="142">
        <v>89797</v>
      </c>
      <c r="B5659" s="142" t="s">
        <v>23944</v>
      </c>
      <c r="C5659" s="142" t="s">
        <v>2</v>
      </c>
      <c r="D5659" s="301">
        <v>66.959999999999994</v>
      </c>
      <c r="E5659" s="249"/>
    </row>
    <row r="5660" spans="1:5" s="250" customFormat="1" ht="13.5">
      <c r="A5660" s="142">
        <v>89861</v>
      </c>
      <c r="B5660" s="142" t="s">
        <v>23978</v>
      </c>
      <c r="C5660" s="142" t="s">
        <v>2</v>
      </c>
      <c r="D5660" s="301">
        <v>74.2</v>
      </c>
      <c r="E5660" s="249"/>
    </row>
    <row r="5661" spans="1:5" s="250" customFormat="1" ht="13.5">
      <c r="A5661" s="142">
        <v>89783</v>
      </c>
      <c r="B5661" s="142" t="s">
        <v>23938</v>
      </c>
      <c r="C5661" s="142" t="s">
        <v>2</v>
      </c>
      <c r="D5661" s="301">
        <v>19.420000000000002</v>
      </c>
      <c r="E5661" s="249"/>
    </row>
    <row r="5662" spans="1:5" s="250" customFormat="1" ht="13.5">
      <c r="A5662" s="142">
        <v>89827</v>
      </c>
      <c r="B5662" s="142" t="s">
        <v>23964</v>
      </c>
      <c r="C5662" s="142" t="s">
        <v>2</v>
      </c>
      <c r="D5662" s="301">
        <v>25.19</v>
      </c>
      <c r="E5662" s="249"/>
    </row>
    <row r="5663" spans="1:5" s="250" customFormat="1" ht="13.5">
      <c r="A5663" s="142">
        <v>89785</v>
      </c>
      <c r="B5663" s="142" t="s">
        <v>23940</v>
      </c>
      <c r="C5663" s="142" t="s">
        <v>2</v>
      </c>
      <c r="D5663" s="301">
        <v>34.04</v>
      </c>
      <c r="E5663" s="249"/>
    </row>
    <row r="5664" spans="1:5" s="250" customFormat="1" ht="13.5">
      <c r="A5664" s="142">
        <v>89830</v>
      </c>
      <c r="B5664" s="142" t="s">
        <v>23966</v>
      </c>
      <c r="C5664" s="142" t="s">
        <v>2</v>
      </c>
      <c r="D5664" s="301">
        <v>49.84</v>
      </c>
      <c r="E5664" s="249"/>
    </row>
    <row r="5665" spans="1:5" s="250" customFormat="1" ht="13.5">
      <c r="A5665" s="142">
        <v>89795</v>
      </c>
      <c r="B5665" s="142" t="s">
        <v>23942</v>
      </c>
      <c r="C5665" s="142" t="s">
        <v>2</v>
      </c>
      <c r="D5665" s="301">
        <v>53.22</v>
      </c>
      <c r="E5665" s="249"/>
    </row>
    <row r="5666" spans="1:5" s="250" customFormat="1" ht="13.5">
      <c r="A5666" s="142">
        <v>89823</v>
      </c>
      <c r="B5666" s="142" t="s">
        <v>23962</v>
      </c>
      <c r="C5666" s="142" t="s">
        <v>2</v>
      </c>
      <c r="D5666" s="301">
        <v>46.6</v>
      </c>
      <c r="E5666" s="249"/>
    </row>
    <row r="5667" spans="1:5" s="250" customFormat="1" ht="13.5">
      <c r="A5667" s="142">
        <v>89779</v>
      </c>
      <c r="B5667" s="142" t="s">
        <v>23936</v>
      </c>
      <c r="C5667" s="142" t="s">
        <v>2</v>
      </c>
      <c r="D5667" s="301">
        <v>45.56</v>
      </c>
      <c r="E5667" s="249"/>
    </row>
    <row r="5668" spans="1:5" s="250" customFormat="1" ht="13.5">
      <c r="A5668" s="142">
        <v>89857</v>
      </c>
      <c r="B5668" s="142" t="s">
        <v>23976</v>
      </c>
      <c r="C5668" s="142" t="s">
        <v>2</v>
      </c>
      <c r="D5668" s="301">
        <v>49.18</v>
      </c>
      <c r="E5668" s="249"/>
    </row>
    <row r="5669" spans="1:5" s="250" customFormat="1" ht="13.5">
      <c r="A5669" s="142">
        <v>89814</v>
      </c>
      <c r="B5669" s="142" t="s">
        <v>23958</v>
      </c>
      <c r="C5669" s="142" t="s">
        <v>2</v>
      </c>
      <c r="D5669" s="301">
        <v>23.32</v>
      </c>
      <c r="E5669" s="249"/>
    </row>
    <row r="5670" spans="1:5" s="250" customFormat="1" ht="13.5">
      <c r="A5670" s="142">
        <v>89754</v>
      </c>
      <c r="B5670" s="142" t="s">
        <v>23932</v>
      </c>
      <c r="C5670" s="142" t="s">
        <v>2</v>
      </c>
      <c r="D5670" s="301">
        <v>27.74</v>
      </c>
      <c r="E5670" s="249"/>
    </row>
    <row r="5671" spans="1:5" s="250" customFormat="1" ht="13.5">
      <c r="A5671" s="142">
        <v>89819</v>
      </c>
      <c r="B5671" s="142" t="s">
        <v>23960</v>
      </c>
      <c r="C5671" s="142" t="s">
        <v>2</v>
      </c>
      <c r="D5671" s="301">
        <v>31.49</v>
      </c>
      <c r="E5671" s="249"/>
    </row>
    <row r="5672" spans="1:5" s="250" customFormat="1" ht="13.5">
      <c r="A5672" s="142">
        <v>89776</v>
      </c>
      <c r="B5672" s="142" t="s">
        <v>23934</v>
      </c>
      <c r="C5672" s="142" t="s">
        <v>2</v>
      </c>
      <c r="D5672" s="301">
        <v>33.19</v>
      </c>
      <c r="E5672" s="249"/>
    </row>
    <row r="5673" spans="1:5" s="250" customFormat="1" ht="13.5">
      <c r="A5673" s="142">
        <v>89821</v>
      </c>
      <c r="B5673" s="142" t="s">
        <v>23961</v>
      </c>
      <c r="C5673" s="142" t="s">
        <v>2</v>
      </c>
      <c r="D5673" s="301">
        <v>24.11</v>
      </c>
      <c r="E5673" s="249"/>
    </row>
    <row r="5674" spans="1:5" s="250" customFormat="1" ht="13.5">
      <c r="A5674" s="142">
        <v>89778</v>
      </c>
      <c r="B5674" s="142" t="s">
        <v>23935</v>
      </c>
      <c r="C5674" s="142" t="s">
        <v>2</v>
      </c>
      <c r="D5674" s="301">
        <v>23.07</v>
      </c>
      <c r="E5674" s="249"/>
    </row>
    <row r="5675" spans="1:5" s="250" customFormat="1" ht="13.5">
      <c r="A5675" s="142">
        <v>89856</v>
      </c>
      <c r="B5675" s="142" t="s">
        <v>23975</v>
      </c>
      <c r="C5675" s="142" t="s">
        <v>2</v>
      </c>
      <c r="D5675" s="301">
        <v>26.69</v>
      </c>
      <c r="E5675" s="249"/>
    </row>
    <row r="5676" spans="1:5" s="250" customFormat="1" ht="13.5">
      <c r="A5676" s="142">
        <v>89752</v>
      </c>
      <c r="B5676" s="142" t="s">
        <v>23930</v>
      </c>
      <c r="C5676" s="142" t="s">
        <v>2</v>
      </c>
      <c r="D5676" s="301">
        <v>9.74</v>
      </c>
      <c r="E5676" s="249"/>
    </row>
    <row r="5677" spans="1:5" s="250" customFormat="1" ht="13.5">
      <c r="A5677" s="142">
        <v>89813</v>
      </c>
      <c r="B5677" s="142" t="s">
        <v>23957</v>
      </c>
      <c r="C5677" s="142" t="s">
        <v>2</v>
      </c>
      <c r="D5677" s="301">
        <v>7.84</v>
      </c>
      <c r="E5677" s="249"/>
    </row>
    <row r="5678" spans="1:5" s="250" customFormat="1" ht="13.5">
      <c r="A5678" s="142">
        <v>89753</v>
      </c>
      <c r="B5678" s="142" t="s">
        <v>23931</v>
      </c>
      <c r="C5678" s="142" t="s">
        <v>2</v>
      </c>
      <c r="D5678" s="301">
        <v>12.33</v>
      </c>
      <c r="E5678" s="249"/>
    </row>
    <row r="5679" spans="1:5" s="250" customFormat="1" ht="13.5">
      <c r="A5679" s="142">
        <v>89817</v>
      </c>
      <c r="B5679" s="142" t="s">
        <v>23959</v>
      </c>
      <c r="C5679" s="142" t="s">
        <v>2</v>
      </c>
      <c r="D5679" s="301">
        <v>18.79</v>
      </c>
      <c r="E5679" s="249"/>
    </row>
    <row r="5680" spans="1:5" s="250" customFormat="1" ht="13.5">
      <c r="A5680" s="142">
        <v>89774</v>
      </c>
      <c r="B5680" s="142" t="s">
        <v>23933</v>
      </c>
      <c r="C5680" s="142" t="s">
        <v>2</v>
      </c>
      <c r="D5680" s="301">
        <v>20.52</v>
      </c>
      <c r="E5680" s="249"/>
    </row>
    <row r="5681" spans="1:5" s="250" customFormat="1" ht="13.5">
      <c r="A5681" s="142">
        <v>95693</v>
      </c>
      <c r="B5681" s="142" t="s">
        <v>23983</v>
      </c>
      <c r="C5681" s="142" t="s">
        <v>2</v>
      </c>
      <c r="D5681" s="301">
        <v>70.930000000000007</v>
      </c>
      <c r="E5681" s="249"/>
    </row>
    <row r="5682" spans="1:5" s="250" customFormat="1" ht="13.5">
      <c r="A5682" s="142">
        <v>89833</v>
      </c>
      <c r="B5682" s="142" t="s">
        <v>23967</v>
      </c>
      <c r="C5682" s="142" t="s">
        <v>2</v>
      </c>
      <c r="D5682" s="301">
        <v>57</v>
      </c>
      <c r="E5682" s="249"/>
    </row>
    <row r="5683" spans="1:5" s="250" customFormat="1" ht="13.5">
      <c r="A5683" s="142">
        <v>89796</v>
      </c>
      <c r="B5683" s="142" t="s">
        <v>23943</v>
      </c>
      <c r="C5683" s="142" t="s">
        <v>2</v>
      </c>
      <c r="D5683" s="301">
        <v>54.9</v>
      </c>
      <c r="E5683" s="249"/>
    </row>
    <row r="5684" spans="1:5" s="250" customFormat="1" ht="13.5">
      <c r="A5684" s="142">
        <v>89860</v>
      </c>
      <c r="B5684" s="142" t="s">
        <v>23977</v>
      </c>
      <c r="C5684" s="142" t="s">
        <v>2</v>
      </c>
      <c r="D5684" s="301">
        <v>62.14</v>
      </c>
      <c r="E5684" s="249"/>
    </row>
    <row r="5685" spans="1:5" s="250" customFormat="1" ht="13.5">
      <c r="A5685" s="142">
        <v>89782</v>
      </c>
      <c r="B5685" s="142" t="s">
        <v>23937</v>
      </c>
      <c r="C5685" s="142" t="s">
        <v>2</v>
      </c>
      <c r="D5685" s="301">
        <v>19.27</v>
      </c>
      <c r="E5685" s="249"/>
    </row>
    <row r="5686" spans="1:5" s="250" customFormat="1" ht="13.5">
      <c r="A5686" s="142">
        <v>89825</v>
      </c>
      <c r="B5686" s="142" t="s">
        <v>23963</v>
      </c>
      <c r="C5686" s="142" t="s">
        <v>2</v>
      </c>
      <c r="D5686" s="301">
        <v>21.67</v>
      </c>
      <c r="E5686" s="249"/>
    </row>
    <row r="5687" spans="1:5" s="250" customFormat="1" ht="13.5">
      <c r="A5687" s="142">
        <v>89784</v>
      </c>
      <c r="B5687" s="142" t="s">
        <v>23939</v>
      </c>
      <c r="C5687" s="142" t="s">
        <v>2</v>
      </c>
      <c r="D5687" s="301">
        <v>30.52</v>
      </c>
      <c r="E5687" s="249"/>
    </row>
    <row r="5688" spans="1:5" s="250" customFormat="1" ht="13.5">
      <c r="A5688" s="142">
        <v>89829</v>
      </c>
      <c r="B5688" s="142" t="s">
        <v>23965</v>
      </c>
      <c r="C5688" s="142" t="s">
        <v>2</v>
      </c>
      <c r="D5688" s="301">
        <v>46.73</v>
      </c>
      <c r="E5688" s="249"/>
    </row>
    <row r="5689" spans="1:5" s="250" customFormat="1" ht="13.5">
      <c r="A5689" s="142">
        <v>89786</v>
      </c>
      <c r="B5689" s="142" t="s">
        <v>23941</v>
      </c>
      <c r="C5689" s="142" t="s">
        <v>2</v>
      </c>
      <c r="D5689" s="301">
        <v>50.11</v>
      </c>
      <c r="E5689" s="249"/>
    </row>
    <row r="5690" spans="1:5" s="250" customFormat="1" ht="13.5">
      <c r="A5690" s="142">
        <v>104352</v>
      </c>
      <c r="B5690" s="142" t="s">
        <v>24015</v>
      </c>
      <c r="C5690" s="142" t="s">
        <v>2</v>
      </c>
      <c r="D5690" s="301">
        <v>51</v>
      </c>
      <c r="E5690" s="249"/>
    </row>
    <row r="5691" spans="1:5" s="250" customFormat="1" ht="13.5">
      <c r="A5691" s="142">
        <v>104344</v>
      </c>
      <c r="B5691" s="142" t="s">
        <v>24008</v>
      </c>
      <c r="C5691" s="142" t="s">
        <v>2</v>
      </c>
      <c r="D5691" s="301">
        <v>52.54</v>
      </c>
      <c r="E5691" s="249"/>
    </row>
    <row r="5692" spans="1:5" s="250" customFormat="1" ht="13.5">
      <c r="A5692" s="142">
        <v>104354</v>
      </c>
      <c r="B5692" s="142" t="s">
        <v>24017</v>
      </c>
      <c r="C5692" s="142" t="s">
        <v>2</v>
      </c>
      <c r="D5692" s="301">
        <v>58.59</v>
      </c>
      <c r="E5692" s="249"/>
    </row>
    <row r="5693" spans="1:5" s="250" customFormat="1" ht="13.5">
      <c r="A5693" s="142">
        <v>104346</v>
      </c>
      <c r="B5693" s="142" t="s">
        <v>24010</v>
      </c>
      <c r="C5693" s="142" t="s">
        <v>2</v>
      </c>
      <c r="D5693" s="301">
        <v>58.3</v>
      </c>
      <c r="E5693" s="249"/>
    </row>
    <row r="5694" spans="1:5" s="250" customFormat="1" ht="13.5">
      <c r="A5694" s="142">
        <v>104356</v>
      </c>
      <c r="B5694" s="142" t="s">
        <v>24019</v>
      </c>
      <c r="C5694" s="142" t="s">
        <v>2</v>
      </c>
      <c r="D5694" s="301">
        <v>42.57</v>
      </c>
      <c r="E5694" s="249"/>
    </row>
    <row r="5695" spans="1:5" s="250" customFormat="1" ht="13.5">
      <c r="A5695" s="142">
        <v>104348</v>
      </c>
      <c r="B5695" s="142" t="s">
        <v>24012</v>
      </c>
      <c r="C5695" s="142" t="s">
        <v>2</v>
      </c>
      <c r="D5695" s="301">
        <v>15.85</v>
      </c>
      <c r="E5695" s="249"/>
    </row>
    <row r="5696" spans="1:5" s="250" customFormat="1" ht="13.5">
      <c r="A5696" s="142">
        <v>104351</v>
      </c>
      <c r="B5696" s="142" t="s">
        <v>24014</v>
      </c>
      <c r="C5696" s="142" t="s">
        <v>2</v>
      </c>
      <c r="D5696" s="301">
        <v>32.39</v>
      </c>
      <c r="E5696" s="249"/>
    </row>
    <row r="5697" spans="1:5" s="250" customFormat="1" ht="13.5">
      <c r="A5697" s="142">
        <v>89800</v>
      </c>
      <c r="B5697" s="142" t="s">
        <v>23909</v>
      </c>
      <c r="C5697" s="142" t="s">
        <v>1</v>
      </c>
      <c r="D5697" s="301">
        <v>40.49</v>
      </c>
      <c r="E5697" s="249"/>
    </row>
    <row r="5698" spans="1:5" s="250" customFormat="1" ht="13.5">
      <c r="A5698" s="142">
        <v>89714</v>
      </c>
      <c r="B5698" s="142" t="s">
        <v>23906</v>
      </c>
      <c r="C5698" s="142" t="s">
        <v>1</v>
      </c>
      <c r="D5698" s="301">
        <v>52.11</v>
      </c>
      <c r="E5698" s="249"/>
    </row>
    <row r="5699" spans="1:5" s="250" customFormat="1" ht="13.5">
      <c r="A5699" s="142">
        <v>89848</v>
      </c>
      <c r="B5699" s="142" t="s">
        <v>23910</v>
      </c>
      <c r="C5699" s="142" t="s">
        <v>1</v>
      </c>
      <c r="D5699" s="301">
        <v>38.97</v>
      </c>
      <c r="E5699" s="249"/>
    </row>
    <row r="5700" spans="1:5" s="250" customFormat="1" ht="13.5">
      <c r="A5700" s="142">
        <v>89849</v>
      </c>
      <c r="B5700" s="142" t="s">
        <v>23911</v>
      </c>
      <c r="C5700" s="142" t="s">
        <v>1</v>
      </c>
      <c r="D5700" s="301">
        <v>81.709999999999994</v>
      </c>
      <c r="E5700" s="249"/>
    </row>
    <row r="5701" spans="1:5" s="250" customFormat="1" ht="13.5">
      <c r="A5701" s="142">
        <v>89711</v>
      </c>
      <c r="B5701" s="142" t="s">
        <v>23903</v>
      </c>
      <c r="C5701" s="142" t="s">
        <v>1</v>
      </c>
      <c r="D5701" s="301">
        <v>29.09</v>
      </c>
      <c r="E5701" s="249"/>
    </row>
    <row r="5702" spans="1:5" s="250" customFormat="1" ht="13.5">
      <c r="A5702" s="142">
        <v>89798</v>
      </c>
      <c r="B5702" s="142" t="s">
        <v>23907</v>
      </c>
      <c r="C5702" s="142" t="s">
        <v>1</v>
      </c>
      <c r="D5702" s="301">
        <v>19.73</v>
      </c>
      <c r="E5702" s="249"/>
    </row>
    <row r="5703" spans="1:5" s="250" customFormat="1" ht="13.5">
      <c r="A5703" s="142">
        <v>89712</v>
      </c>
      <c r="B5703" s="142" t="s">
        <v>23904</v>
      </c>
      <c r="C5703" s="142" t="s">
        <v>1</v>
      </c>
      <c r="D5703" s="301">
        <v>37.44</v>
      </c>
      <c r="E5703" s="249"/>
    </row>
    <row r="5704" spans="1:5" s="250" customFormat="1" ht="13.5">
      <c r="A5704" s="142">
        <v>89799</v>
      </c>
      <c r="B5704" s="142" t="s">
        <v>23908</v>
      </c>
      <c r="C5704" s="142" t="s">
        <v>1</v>
      </c>
      <c r="D5704" s="301">
        <v>32.130000000000003</v>
      </c>
      <c r="E5704" s="249"/>
    </row>
    <row r="5705" spans="1:5" s="250" customFormat="1" ht="13.5">
      <c r="A5705" s="142">
        <v>89713</v>
      </c>
      <c r="B5705" s="142" t="s">
        <v>23905</v>
      </c>
      <c r="C5705" s="142" t="s">
        <v>1</v>
      </c>
      <c r="D5705" s="301">
        <v>46.81</v>
      </c>
      <c r="E5705" s="249"/>
    </row>
    <row r="5706" spans="1:5" s="250" customFormat="1" ht="13.5">
      <c r="A5706" s="142">
        <v>89376</v>
      </c>
      <c r="B5706" s="142" t="s">
        <v>28998</v>
      </c>
      <c r="C5706" s="142" t="s">
        <v>2</v>
      </c>
      <c r="D5706" s="301">
        <v>7.11</v>
      </c>
      <c r="E5706" s="249"/>
    </row>
    <row r="5707" spans="1:5" s="250" customFormat="1" ht="13.5">
      <c r="A5707" s="142">
        <v>89429</v>
      </c>
      <c r="B5707" s="142" t="s">
        <v>28999</v>
      </c>
      <c r="C5707" s="142" t="s">
        <v>2</v>
      </c>
      <c r="D5707" s="301">
        <v>7.63</v>
      </c>
      <c r="E5707" s="249"/>
    </row>
    <row r="5708" spans="1:5" s="250" customFormat="1" ht="13.5">
      <c r="A5708" s="142">
        <v>89383</v>
      </c>
      <c r="B5708" s="142" t="s">
        <v>29000</v>
      </c>
      <c r="C5708" s="142" t="s">
        <v>2</v>
      </c>
      <c r="D5708" s="301">
        <v>8.2899999999999991</v>
      </c>
      <c r="E5708" s="249"/>
    </row>
    <row r="5709" spans="1:5" s="250" customFormat="1" ht="13.5">
      <c r="A5709" s="142">
        <v>89553</v>
      </c>
      <c r="B5709" s="142" t="s">
        <v>29001</v>
      </c>
      <c r="C5709" s="142" t="s">
        <v>2</v>
      </c>
      <c r="D5709" s="301">
        <v>7.15</v>
      </c>
      <c r="E5709" s="249"/>
    </row>
    <row r="5710" spans="1:5" s="250" customFormat="1" ht="13.5">
      <c r="A5710" s="142">
        <v>89436</v>
      </c>
      <c r="B5710" s="142" t="s">
        <v>29002</v>
      </c>
      <c r="C5710" s="142" t="s">
        <v>2</v>
      </c>
      <c r="D5710" s="301">
        <v>10.19</v>
      </c>
      <c r="E5710" s="249"/>
    </row>
    <row r="5711" spans="1:5" s="250" customFormat="1" ht="13.5">
      <c r="A5711" s="142">
        <v>89391</v>
      </c>
      <c r="B5711" s="142" t="s">
        <v>29003</v>
      </c>
      <c r="C5711" s="142" t="s">
        <v>2</v>
      </c>
      <c r="D5711" s="301">
        <v>10.95</v>
      </c>
      <c r="E5711" s="249"/>
    </row>
    <row r="5712" spans="1:5" s="250" customFormat="1" ht="13.5">
      <c r="A5712" s="142">
        <v>103994</v>
      </c>
      <c r="B5712" s="142" t="s">
        <v>25142</v>
      </c>
      <c r="C5712" s="142" t="s">
        <v>2</v>
      </c>
      <c r="D5712" s="301">
        <v>17.86</v>
      </c>
      <c r="E5712" s="249"/>
    </row>
    <row r="5713" spans="1:5" s="250" customFormat="1" ht="13.5">
      <c r="A5713" s="142">
        <v>89570</v>
      </c>
      <c r="B5713" s="142" t="s">
        <v>29004</v>
      </c>
      <c r="C5713" s="142" t="s">
        <v>2</v>
      </c>
      <c r="D5713" s="301">
        <v>14.43</v>
      </c>
      <c r="E5713" s="249"/>
    </row>
    <row r="5714" spans="1:5" s="250" customFormat="1" ht="13.5">
      <c r="A5714" s="142">
        <v>103992</v>
      </c>
      <c r="B5714" s="142" t="s">
        <v>25141</v>
      </c>
      <c r="C5714" s="142" t="s">
        <v>2</v>
      </c>
      <c r="D5714" s="301">
        <v>14.41</v>
      </c>
      <c r="E5714" s="249"/>
    </row>
    <row r="5715" spans="1:5" s="250" customFormat="1" ht="13.5">
      <c r="A5715" s="142">
        <v>89572</v>
      </c>
      <c r="B5715" s="142" t="s">
        <v>29005</v>
      </c>
      <c r="C5715" s="142" t="s">
        <v>2</v>
      </c>
      <c r="D5715" s="301">
        <v>10.86</v>
      </c>
      <c r="E5715" s="249"/>
    </row>
    <row r="5716" spans="1:5" s="250" customFormat="1" ht="13.5">
      <c r="A5716" s="142">
        <v>104001</v>
      </c>
      <c r="B5716" s="142" t="s">
        <v>25144</v>
      </c>
      <c r="C5716" s="142" t="s">
        <v>2</v>
      </c>
      <c r="D5716" s="301">
        <v>17.190000000000001</v>
      </c>
      <c r="E5716" s="249"/>
    </row>
    <row r="5717" spans="1:5" s="250" customFormat="1" ht="13.5">
      <c r="A5717" s="142">
        <v>89596</v>
      </c>
      <c r="B5717" s="142" t="s">
        <v>29006</v>
      </c>
      <c r="C5717" s="142" t="s">
        <v>2</v>
      </c>
      <c r="D5717" s="301">
        <v>13.03</v>
      </c>
      <c r="E5717" s="249"/>
    </row>
    <row r="5718" spans="1:5" s="250" customFormat="1" ht="13.5">
      <c r="A5718" s="142">
        <v>104002</v>
      </c>
      <c r="B5718" s="142" t="s">
        <v>25145</v>
      </c>
      <c r="C5718" s="142" t="s">
        <v>2</v>
      </c>
      <c r="D5718" s="301">
        <v>22.09</v>
      </c>
      <c r="E5718" s="249"/>
    </row>
    <row r="5719" spans="1:5" s="250" customFormat="1" ht="13.5">
      <c r="A5719" s="142">
        <v>89595</v>
      </c>
      <c r="B5719" s="142" t="s">
        <v>29007</v>
      </c>
      <c r="C5719" s="142" t="s">
        <v>2</v>
      </c>
      <c r="D5719" s="301">
        <v>18.23</v>
      </c>
      <c r="E5719" s="249"/>
    </row>
    <row r="5720" spans="1:5" s="250" customFormat="1" ht="13.5">
      <c r="A5720" s="142">
        <v>89610</v>
      </c>
      <c r="B5720" s="142" t="s">
        <v>29008</v>
      </c>
      <c r="C5720" s="142" t="s">
        <v>2</v>
      </c>
      <c r="D5720" s="301">
        <v>24.52</v>
      </c>
      <c r="E5720" s="249"/>
    </row>
    <row r="5721" spans="1:5" s="250" customFormat="1" ht="13.5">
      <c r="A5721" s="142">
        <v>89613</v>
      </c>
      <c r="B5721" s="142" t="s">
        <v>25052</v>
      </c>
      <c r="C5721" s="142" t="s">
        <v>2</v>
      </c>
      <c r="D5721" s="301">
        <v>38.39</v>
      </c>
      <c r="E5721" s="249"/>
    </row>
    <row r="5722" spans="1:5" s="250" customFormat="1" ht="13.5">
      <c r="A5722" s="142">
        <v>89616</v>
      </c>
      <c r="B5722" s="142" t="s">
        <v>29009</v>
      </c>
      <c r="C5722" s="142" t="s">
        <v>2</v>
      </c>
      <c r="D5722" s="301">
        <v>51.3</v>
      </c>
      <c r="E5722" s="249"/>
    </row>
    <row r="5723" spans="1:5" s="250" customFormat="1" ht="13.5">
      <c r="A5723" s="142">
        <v>103952</v>
      </c>
      <c r="B5723" s="142" t="s">
        <v>23593</v>
      </c>
      <c r="C5723" s="142" t="s">
        <v>2</v>
      </c>
      <c r="D5723" s="301">
        <v>7.22</v>
      </c>
      <c r="E5723" s="249"/>
    </row>
    <row r="5724" spans="1:5" s="250" customFormat="1" ht="13.5">
      <c r="A5724" s="142">
        <v>103947</v>
      </c>
      <c r="B5724" s="142" t="s">
        <v>23588</v>
      </c>
      <c r="C5724" s="142" t="s">
        <v>2</v>
      </c>
      <c r="D5724" s="301">
        <v>7.88</v>
      </c>
      <c r="E5724" s="249"/>
    </row>
    <row r="5725" spans="1:5" s="250" customFormat="1" ht="13.5">
      <c r="A5725" s="142">
        <v>103957</v>
      </c>
      <c r="B5725" s="142" t="s">
        <v>23598</v>
      </c>
      <c r="C5725" s="142" t="s">
        <v>2</v>
      </c>
      <c r="D5725" s="301">
        <v>6.01</v>
      </c>
      <c r="E5725" s="249"/>
    </row>
    <row r="5726" spans="1:5" s="250" customFormat="1" ht="13.5">
      <c r="A5726" s="142">
        <v>103953</v>
      </c>
      <c r="B5726" s="142" t="s">
        <v>23594</v>
      </c>
      <c r="C5726" s="142" t="s">
        <v>2</v>
      </c>
      <c r="D5726" s="301">
        <v>9.0500000000000007</v>
      </c>
      <c r="E5726" s="249"/>
    </row>
    <row r="5727" spans="1:5" s="250" customFormat="1" ht="13.5">
      <c r="A5727" s="142">
        <v>103948</v>
      </c>
      <c r="B5727" s="142" t="s">
        <v>23589</v>
      </c>
      <c r="C5727" s="142" t="s">
        <v>2</v>
      </c>
      <c r="D5727" s="301">
        <v>9.81</v>
      </c>
      <c r="E5727" s="249"/>
    </row>
    <row r="5728" spans="1:5" s="250" customFormat="1" ht="13.5">
      <c r="A5728" s="142">
        <v>103958</v>
      </c>
      <c r="B5728" s="142" t="s">
        <v>23599</v>
      </c>
      <c r="C5728" s="142" t="s">
        <v>2</v>
      </c>
      <c r="D5728" s="301">
        <v>12.37</v>
      </c>
      <c r="E5728" s="249"/>
    </row>
    <row r="5729" spans="1:5" s="250" customFormat="1" ht="13.5">
      <c r="A5729" s="142">
        <v>104009</v>
      </c>
      <c r="B5729" s="142" t="s">
        <v>23631</v>
      </c>
      <c r="C5729" s="142" t="s">
        <v>2</v>
      </c>
      <c r="D5729" s="301">
        <v>16.489999999999998</v>
      </c>
      <c r="E5729" s="249"/>
    </row>
    <row r="5730" spans="1:5" s="250" customFormat="1" ht="13.5">
      <c r="A5730" s="142">
        <v>103959</v>
      </c>
      <c r="B5730" s="142" t="s">
        <v>23600</v>
      </c>
      <c r="C5730" s="142" t="s">
        <v>2</v>
      </c>
      <c r="D5730" s="301">
        <v>18.63</v>
      </c>
      <c r="E5730" s="249"/>
    </row>
    <row r="5731" spans="1:5" s="250" customFormat="1" ht="13.5">
      <c r="A5731" s="142">
        <v>103962</v>
      </c>
      <c r="B5731" s="142" t="s">
        <v>23601</v>
      </c>
      <c r="C5731" s="142" t="s">
        <v>2</v>
      </c>
      <c r="D5731" s="301">
        <v>8.06</v>
      </c>
      <c r="E5731" s="249"/>
    </row>
    <row r="5732" spans="1:5" s="250" customFormat="1" ht="13.5">
      <c r="A5732" s="142">
        <v>103954</v>
      </c>
      <c r="B5732" s="142" t="s">
        <v>23595</v>
      </c>
      <c r="C5732" s="142" t="s">
        <v>2</v>
      </c>
      <c r="D5732" s="301">
        <v>11</v>
      </c>
      <c r="E5732" s="249"/>
    </row>
    <row r="5733" spans="1:5" s="250" customFormat="1" ht="13.5">
      <c r="A5733" s="142">
        <v>103949</v>
      </c>
      <c r="B5733" s="142" t="s">
        <v>23590</v>
      </c>
      <c r="C5733" s="142" t="s">
        <v>2</v>
      </c>
      <c r="D5733" s="301">
        <v>11.73</v>
      </c>
      <c r="E5733" s="249"/>
    </row>
    <row r="5734" spans="1:5" s="250" customFormat="1" ht="13.5">
      <c r="A5734" s="142">
        <v>103964</v>
      </c>
      <c r="B5734" s="142" t="s">
        <v>23602</v>
      </c>
      <c r="C5734" s="142" t="s">
        <v>2</v>
      </c>
      <c r="D5734" s="301">
        <v>10.23</v>
      </c>
      <c r="E5734" s="249"/>
    </row>
    <row r="5735" spans="1:5" s="250" customFormat="1" ht="13.5">
      <c r="A5735" s="142">
        <v>104014</v>
      </c>
      <c r="B5735" s="142" t="s">
        <v>23634</v>
      </c>
      <c r="C5735" s="142" t="s">
        <v>2</v>
      </c>
      <c r="D5735" s="301">
        <v>13.55</v>
      </c>
      <c r="E5735" s="249"/>
    </row>
    <row r="5736" spans="1:5" s="250" customFormat="1" ht="13.5">
      <c r="A5736" s="142">
        <v>103966</v>
      </c>
      <c r="B5736" s="142" t="s">
        <v>23603</v>
      </c>
      <c r="C5736" s="142" t="s">
        <v>2</v>
      </c>
      <c r="D5736" s="301">
        <v>12.03</v>
      </c>
      <c r="E5736" s="249"/>
    </row>
    <row r="5737" spans="1:5" s="250" customFormat="1" ht="13.5">
      <c r="A5737" s="142">
        <v>103999</v>
      </c>
      <c r="B5737" s="142" t="s">
        <v>23625</v>
      </c>
      <c r="C5737" s="142" t="s">
        <v>2</v>
      </c>
      <c r="D5737" s="301">
        <v>15.66</v>
      </c>
      <c r="E5737" s="249"/>
    </row>
    <row r="5738" spans="1:5" s="250" customFormat="1" ht="13.5">
      <c r="A5738" s="142">
        <v>103967</v>
      </c>
      <c r="B5738" s="142" t="s">
        <v>29010</v>
      </c>
      <c r="C5738" s="142" t="s">
        <v>2</v>
      </c>
      <c r="D5738" s="301">
        <v>14.57</v>
      </c>
      <c r="E5738" s="249"/>
    </row>
    <row r="5739" spans="1:5" s="250" customFormat="1" ht="13.5">
      <c r="A5739" s="142">
        <v>104003</v>
      </c>
      <c r="B5739" s="142" t="s">
        <v>29011</v>
      </c>
      <c r="C5739" s="142" t="s">
        <v>2</v>
      </c>
      <c r="D5739" s="301">
        <v>18.43</v>
      </c>
      <c r="E5739" s="249"/>
    </row>
    <row r="5740" spans="1:5" s="250" customFormat="1" ht="13.5">
      <c r="A5740" s="142">
        <v>103968</v>
      </c>
      <c r="B5740" s="142" t="s">
        <v>23604</v>
      </c>
      <c r="C5740" s="142" t="s">
        <v>2</v>
      </c>
      <c r="D5740" s="301">
        <v>21.05</v>
      </c>
      <c r="E5740" s="249"/>
    </row>
    <row r="5741" spans="1:5" s="250" customFormat="1" ht="13.5">
      <c r="A5741" s="142">
        <v>103969</v>
      </c>
      <c r="B5741" s="142" t="s">
        <v>23605</v>
      </c>
      <c r="C5741" s="142" t="s">
        <v>2</v>
      </c>
      <c r="D5741" s="301">
        <v>24.92</v>
      </c>
      <c r="E5741" s="249"/>
    </row>
    <row r="5742" spans="1:5" s="250" customFormat="1" ht="13.5">
      <c r="A5742" s="142">
        <v>103971</v>
      </c>
      <c r="B5742" s="142" t="s">
        <v>23606</v>
      </c>
      <c r="C5742" s="142" t="s">
        <v>2</v>
      </c>
      <c r="D5742" s="301">
        <v>31.73</v>
      </c>
      <c r="E5742" s="249"/>
    </row>
    <row r="5743" spans="1:5" s="250" customFormat="1" ht="13.5">
      <c r="A5743" s="142">
        <v>103972</v>
      </c>
      <c r="B5743" s="142" t="s">
        <v>23607</v>
      </c>
      <c r="C5743" s="142" t="s">
        <v>2</v>
      </c>
      <c r="D5743" s="301">
        <v>36.64</v>
      </c>
      <c r="E5743" s="249"/>
    </row>
    <row r="5744" spans="1:5" s="250" customFormat="1" ht="13.5">
      <c r="A5744" s="142">
        <v>103993</v>
      </c>
      <c r="B5744" s="142" t="s">
        <v>23621</v>
      </c>
      <c r="C5744" s="142" t="s">
        <v>2</v>
      </c>
      <c r="D5744" s="301">
        <v>12.25</v>
      </c>
      <c r="E5744" s="249"/>
    </row>
    <row r="5745" spans="1:5" s="250" customFormat="1" ht="13.5">
      <c r="A5745" s="142">
        <v>89407</v>
      </c>
      <c r="B5745" s="142" t="s">
        <v>23231</v>
      </c>
      <c r="C5745" s="142" t="s">
        <v>2</v>
      </c>
      <c r="D5745" s="301">
        <v>11.31</v>
      </c>
      <c r="E5745" s="249"/>
    </row>
    <row r="5746" spans="1:5" s="250" customFormat="1" ht="13.5">
      <c r="A5746" s="142">
        <v>89361</v>
      </c>
      <c r="B5746" s="142" t="s">
        <v>23203</v>
      </c>
      <c r="C5746" s="142" t="s">
        <v>2</v>
      </c>
      <c r="D5746" s="301">
        <v>12.22</v>
      </c>
      <c r="E5746" s="249"/>
    </row>
    <row r="5747" spans="1:5" s="250" customFormat="1" ht="13.5">
      <c r="A5747" s="142">
        <v>89490</v>
      </c>
      <c r="B5747" s="142" t="s">
        <v>23259</v>
      </c>
      <c r="C5747" s="142" t="s">
        <v>2</v>
      </c>
      <c r="D5747" s="301">
        <v>8.99</v>
      </c>
      <c r="E5747" s="249"/>
    </row>
    <row r="5748" spans="1:5" s="250" customFormat="1" ht="13.5">
      <c r="A5748" s="142">
        <v>89411</v>
      </c>
      <c r="B5748" s="142" t="s">
        <v>23235</v>
      </c>
      <c r="C5748" s="142" t="s">
        <v>2</v>
      </c>
      <c r="D5748" s="301">
        <v>13.22</v>
      </c>
      <c r="E5748" s="249"/>
    </row>
    <row r="5749" spans="1:5" s="250" customFormat="1" ht="13.5">
      <c r="A5749" s="142">
        <v>89365</v>
      </c>
      <c r="B5749" s="142" t="s">
        <v>23207</v>
      </c>
      <c r="C5749" s="142" t="s">
        <v>2</v>
      </c>
      <c r="D5749" s="301">
        <v>14.25</v>
      </c>
      <c r="E5749" s="249"/>
    </row>
    <row r="5750" spans="1:5" s="250" customFormat="1" ht="13.5">
      <c r="A5750" s="142">
        <v>89496</v>
      </c>
      <c r="B5750" s="142" t="s">
        <v>23263</v>
      </c>
      <c r="C5750" s="142" t="s">
        <v>2</v>
      </c>
      <c r="D5750" s="301">
        <v>13.12</v>
      </c>
      <c r="E5750" s="249"/>
    </row>
    <row r="5751" spans="1:5" s="250" customFormat="1" ht="13.5">
      <c r="A5751" s="142">
        <v>89416</v>
      </c>
      <c r="B5751" s="142" t="s">
        <v>23239</v>
      </c>
      <c r="C5751" s="142" t="s">
        <v>2</v>
      </c>
      <c r="D5751" s="301">
        <v>18.05</v>
      </c>
      <c r="E5751" s="249"/>
    </row>
    <row r="5752" spans="1:5" s="250" customFormat="1" ht="13.5">
      <c r="A5752" s="142">
        <v>89370</v>
      </c>
      <c r="B5752" s="142" t="s">
        <v>23211</v>
      </c>
      <c r="C5752" s="142" t="s">
        <v>2</v>
      </c>
      <c r="D5752" s="301">
        <v>19.28</v>
      </c>
      <c r="E5752" s="249"/>
    </row>
    <row r="5753" spans="1:5" s="250" customFormat="1" ht="13.5">
      <c r="A5753" s="142">
        <v>89500</v>
      </c>
      <c r="B5753" s="142" t="s">
        <v>23267</v>
      </c>
      <c r="C5753" s="142" t="s">
        <v>2</v>
      </c>
      <c r="D5753" s="301">
        <v>16.03</v>
      </c>
      <c r="E5753" s="249"/>
    </row>
    <row r="5754" spans="1:5" s="250" customFormat="1" ht="13.5">
      <c r="A5754" s="142">
        <v>103983</v>
      </c>
      <c r="B5754" s="142" t="s">
        <v>23614</v>
      </c>
      <c r="C5754" s="142" t="s">
        <v>2</v>
      </c>
      <c r="D5754" s="301">
        <v>21.66</v>
      </c>
      <c r="E5754" s="249"/>
    </row>
    <row r="5755" spans="1:5" s="250" customFormat="1" ht="13.5">
      <c r="A5755" s="142">
        <v>89504</v>
      </c>
      <c r="B5755" s="142" t="s">
        <v>23271</v>
      </c>
      <c r="C5755" s="142" t="s">
        <v>2</v>
      </c>
      <c r="D5755" s="301">
        <v>23.67</v>
      </c>
      <c r="E5755" s="249"/>
    </row>
    <row r="5756" spans="1:5" s="250" customFormat="1" ht="13.5">
      <c r="A5756" s="142">
        <v>103987</v>
      </c>
      <c r="B5756" s="142" t="s">
        <v>23618</v>
      </c>
      <c r="C5756" s="142" t="s">
        <v>2</v>
      </c>
      <c r="D5756" s="301">
        <v>30.3</v>
      </c>
      <c r="E5756" s="249"/>
    </row>
    <row r="5757" spans="1:5" s="250" customFormat="1" ht="13.5">
      <c r="A5757" s="142">
        <v>89510</v>
      </c>
      <c r="B5757" s="142" t="s">
        <v>23275</v>
      </c>
      <c r="C5757" s="142" t="s">
        <v>2</v>
      </c>
      <c r="D5757" s="301">
        <v>33.89</v>
      </c>
      <c r="E5757" s="249"/>
    </row>
    <row r="5758" spans="1:5" s="250" customFormat="1" ht="13.5">
      <c r="A5758" s="142">
        <v>89519</v>
      </c>
      <c r="B5758" s="142" t="s">
        <v>23282</v>
      </c>
      <c r="C5758" s="142" t="s">
        <v>2</v>
      </c>
      <c r="D5758" s="301">
        <v>59.67</v>
      </c>
      <c r="E5758" s="249"/>
    </row>
    <row r="5759" spans="1:5" s="250" customFormat="1" ht="13.5">
      <c r="A5759" s="142">
        <v>89527</v>
      </c>
      <c r="B5759" s="142" t="s">
        <v>23290</v>
      </c>
      <c r="C5759" s="142" t="s">
        <v>2</v>
      </c>
      <c r="D5759" s="301">
        <v>71.86</v>
      </c>
      <c r="E5759" s="249"/>
    </row>
    <row r="5760" spans="1:5" s="250" customFormat="1" ht="13.5">
      <c r="A5760" s="142">
        <v>89406</v>
      </c>
      <c r="B5760" s="142" t="s">
        <v>23230</v>
      </c>
      <c r="C5760" s="142" t="s">
        <v>2</v>
      </c>
      <c r="D5760" s="301">
        <v>11.21</v>
      </c>
      <c r="E5760" s="249"/>
    </row>
    <row r="5761" spans="1:5" s="250" customFormat="1" ht="13.5">
      <c r="A5761" s="142">
        <v>89360</v>
      </c>
      <c r="B5761" s="142" t="s">
        <v>23202</v>
      </c>
      <c r="C5761" s="142" t="s">
        <v>2</v>
      </c>
      <c r="D5761" s="301">
        <v>12.12</v>
      </c>
      <c r="E5761" s="249"/>
    </row>
    <row r="5762" spans="1:5" s="250" customFormat="1" ht="13.5">
      <c r="A5762" s="142">
        <v>89489</v>
      </c>
      <c r="B5762" s="142" t="s">
        <v>23258</v>
      </c>
      <c r="C5762" s="142" t="s">
        <v>2</v>
      </c>
      <c r="D5762" s="301">
        <v>9.7100000000000009</v>
      </c>
      <c r="E5762" s="249"/>
    </row>
    <row r="5763" spans="1:5" s="250" customFormat="1" ht="13.5">
      <c r="A5763" s="142">
        <v>89410</v>
      </c>
      <c r="B5763" s="142" t="s">
        <v>23234</v>
      </c>
      <c r="C5763" s="142" t="s">
        <v>2</v>
      </c>
      <c r="D5763" s="301">
        <v>13.94</v>
      </c>
      <c r="E5763" s="249"/>
    </row>
    <row r="5764" spans="1:5" s="250" customFormat="1" ht="13.5">
      <c r="A5764" s="142">
        <v>89364</v>
      </c>
      <c r="B5764" s="142" t="s">
        <v>23206</v>
      </c>
      <c r="C5764" s="142" t="s">
        <v>2</v>
      </c>
      <c r="D5764" s="301">
        <v>14.97</v>
      </c>
      <c r="E5764" s="249"/>
    </row>
    <row r="5765" spans="1:5" s="250" customFormat="1" ht="13.5">
      <c r="A5765" s="142">
        <v>89494</v>
      </c>
      <c r="B5765" s="142" t="s">
        <v>23262</v>
      </c>
      <c r="C5765" s="142" t="s">
        <v>2</v>
      </c>
      <c r="D5765" s="301">
        <v>15.81</v>
      </c>
      <c r="E5765" s="249"/>
    </row>
    <row r="5766" spans="1:5" s="250" customFormat="1" ht="13.5">
      <c r="A5766" s="142">
        <v>89415</v>
      </c>
      <c r="B5766" s="142" t="s">
        <v>23238</v>
      </c>
      <c r="C5766" s="142" t="s">
        <v>2</v>
      </c>
      <c r="D5766" s="301">
        <v>20.74</v>
      </c>
      <c r="E5766" s="249"/>
    </row>
    <row r="5767" spans="1:5" s="250" customFormat="1" ht="13.5">
      <c r="A5767" s="142">
        <v>89369</v>
      </c>
      <c r="B5767" s="142" t="s">
        <v>23210</v>
      </c>
      <c r="C5767" s="142" t="s">
        <v>2</v>
      </c>
      <c r="D5767" s="301">
        <v>21.97</v>
      </c>
      <c r="E5767" s="249"/>
    </row>
    <row r="5768" spans="1:5" s="250" customFormat="1" ht="13.5">
      <c r="A5768" s="142">
        <v>89499</v>
      </c>
      <c r="B5768" s="142" t="s">
        <v>23266</v>
      </c>
      <c r="C5768" s="142" t="s">
        <v>2</v>
      </c>
      <c r="D5768" s="301">
        <v>24.97</v>
      </c>
      <c r="E5768" s="249"/>
    </row>
    <row r="5769" spans="1:5" s="250" customFormat="1" ht="13.5">
      <c r="A5769" s="142">
        <v>103982</v>
      </c>
      <c r="B5769" s="142" t="s">
        <v>23613</v>
      </c>
      <c r="C5769" s="142" t="s">
        <v>2</v>
      </c>
      <c r="D5769" s="301">
        <v>30.6</v>
      </c>
      <c r="E5769" s="249"/>
    </row>
    <row r="5770" spans="1:5" s="250" customFormat="1" ht="13.5">
      <c r="A5770" s="142">
        <v>89503</v>
      </c>
      <c r="B5770" s="142" t="s">
        <v>23270</v>
      </c>
      <c r="C5770" s="142" t="s">
        <v>2</v>
      </c>
      <c r="D5770" s="301">
        <v>28.77</v>
      </c>
      <c r="E5770" s="249"/>
    </row>
    <row r="5771" spans="1:5" s="250" customFormat="1" ht="13.5">
      <c r="A5771" s="142">
        <v>103986</v>
      </c>
      <c r="B5771" s="142" t="s">
        <v>23617</v>
      </c>
      <c r="C5771" s="142" t="s">
        <v>2</v>
      </c>
      <c r="D5771" s="301">
        <v>35.4</v>
      </c>
      <c r="E5771" s="249"/>
    </row>
    <row r="5772" spans="1:5" s="250" customFormat="1" ht="13.5">
      <c r="A5772" s="142">
        <v>89507</v>
      </c>
      <c r="B5772" s="142" t="s">
        <v>23274</v>
      </c>
      <c r="C5772" s="142" t="s">
        <v>2</v>
      </c>
      <c r="D5772" s="301">
        <v>59.77</v>
      </c>
      <c r="E5772" s="249"/>
    </row>
    <row r="5773" spans="1:5" s="250" customFormat="1" ht="13.5">
      <c r="A5773" s="142">
        <v>89517</v>
      </c>
      <c r="B5773" s="142" t="s">
        <v>23280</v>
      </c>
      <c r="C5773" s="142" t="s">
        <v>2</v>
      </c>
      <c r="D5773" s="301">
        <v>88.63</v>
      </c>
      <c r="E5773" s="249"/>
    </row>
    <row r="5774" spans="1:5" s="250" customFormat="1" ht="13.5">
      <c r="A5774" s="142">
        <v>89525</v>
      </c>
      <c r="B5774" s="142" t="s">
        <v>23288</v>
      </c>
      <c r="C5774" s="142" t="s">
        <v>2</v>
      </c>
      <c r="D5774" s="301">
        <v>111.48</v>
      </c>
      <c r="E5774" s="249"/>
    </row>
    <row r="5775" spans="1:5" s="250" customFormat="1" ht="13.5">
      <c r="A5775" s="142">
        <v>89423</v>
      </c>
      <c r="B5775" s="142" t="s">
        <v>29012</v>
      </c>
      <c r="C5775" s="142" t="s">
        <v>2</v>
      </c>
      <c r="D5775" s="301">
        <v>12.51</v>
      </c>
      <c r="E5775" s="249"/>
    </row>
    <row r="5776" spans="1:5" s="250" customFormat="1" ht="13.5">
      <c r="A5776" s="142">
        <v>89377</v>
      </c>
      <c r="B5776" s="142" t="s">
        <v>23217</v>
      </c>
      <c r="C5776" s="142" t="s">
        <v>2</v>
      </c>
      <c r="D5776" s="301">
        <v>13.12</v>
      </c>
      <c r="E5776" s="249"/>
    </row>
    <row r="5777" spans="1:5" s="250" customFormat="1" ht="13.5">
      <c r="A5777" s="142">
        <v>89540</v>
      </c>
      <c r="B5777" s="142" t="s">
        <v>29013</v>
      </c>
      <c r="C5777" s="142" t="s">
        <v>2</v>
      </c>
      <c r="D5777" s="301">
        <v>13.2</v>
      </c>
      <c r="E5777" s="249"/>
    </row>
    <row r="5778" spans="1:5" s="250" customFormat="1" ht="13.5">
      <c r="A5778" s="142">
        <v>89430</v>
      </c>
      <c r="B5778" s="142" t="s">
        <v>29014</v>
      </c>
      <c r="C5778" s="142" t="s">
        <v>2</v>
      </c>
      <c r="D5778" s="301">
        <v>16.03</v>
      </c>
      <c r="E5778" s="249"/>
    </row>
    <row r="5779" spans="1:5" s="250" customFormat="1" ht="13.5">
      <c r="A5779" s="142">
        <v>89384</v>
      </c>
      <c r="B5779" s="142" t="s">
        <v>29015</v>
      </c>
      <c r="C5779" s="142" t="s">
        <v>2</v>
      </c>
      <c r="D5779" s="301">
        <v>16.73</v>
      </c>
      <c r="E5779" s="249"/>
    </row>
    <row r="5780" spans="1:5" s="250" customFormat="1" ht="13.5">
      <c r="A5780" s="142">
        <v>89555</v>
      </c>
      <c r="B5780" s="142" t="s">
        <v>29016</v>
      </c>
      <c r="C5780" s="142" t="s">
        <v>2</v>
      </c>
      <c r="D5780" s="301">
        <v>27.59</v>
      </c>
      <c r="E5780" s="249"/>
    </row>
    <row r="5781" spans="1:5" s="250" customFormat="1" ht="13.5">
      <c r="A5781" s="142">
        <v>89437</v>
      </c>
      <c r="B5781" s="142" t="s">
        <v>29017</v>
      </c>
      <c r="C5781" s="142" t="s">
        <v>2</v>
      </c>
      <c r="D5781" s="301">
        <v>30.87</v>
      </c>
      <c r="E5781" s="249"/>
    </row>
    <row r="5782" spans="1:5" s="250" customFormat="1" ht="13.5">
      <c r="A5782" s="142">
        <v>89392</v>
      </c>
      <c r="B5782" s="142" t="s">
        <v>29018</v>
      </c>
      <c r="C5782" s="142" t="s">
        <v>2</v>
      </c>
      <c r="D5782" s="301">
        <v>31.69</v>
      </c>
      <c r="E5782" s="249"/>
    </row>
    <row r="5783" spans="1:5" s="250" customFormat="1" ht="13.5">
      <c r="A5783" s="142">
        <v>89405</v>
      </c>
      <c r="B5783" s="142" t="s">
        <v>23229</v>
      </c>
      <c r="C5783" s="142" t="s">
        <v>2</v>
      </c>
      <c r="D5783" s="301">
        <v>9.8800000000000008</v>
      </c>
      <c r="E5783" s="249"/>
    </row>
    <row r="5784" spans="1:5" s="250" customFormat="1" ht="13.5">
      <c r="A5784" s="142">
        <v>89359</v>
      </c>
      <c r="B5784" s="142" t="s">
        <v>23201</v>
      </c>
      <c r="C5784" s="142" t="s">
        <v>2</v>
      </c>
      <c r="D5784" s="301">
        <v>10.79</v>
      </c>
      <c r="E5784" s="249"/>
    </row>
    <row r="5785" spans="1:5" s="250" customFormat="1" ht="13.5">
      <c r="A5785" s="142">
        <v>89485</v>
      </c>
      <c r="B5785" s="142" t="s">
        <v>23257</v>
      </c>
      <c r="C5785" s="142" t="s">
        <v>2</v>
      </c>
      <c r="D5785" s="301">
        <v>7.7</v>
      </c>
      <c r="E5785" s="249"/>
    </row>
    <row r="5786" spans="1:5" s="250" customFormat="1" ht="13.5">
      <c r="A5786" s="142">
        <v>89409</v>
      </c>
      <c r="B5786" s="142" t="s">
        <v>23233</v>
      </c>
      <c r="C5786" s="142" t="s">
        <v>2</v>
      </c>
      <c r="D5786" s="301">
        <v>11.93</v>
      </c>
      <c r="E5786" s="249"/>
    </row>
    <row r="5787" spans="1:5" s="250" customFormat="1" ht="13.5">
      <c r="A5787" s="142">
        <v>89363</v>
      </c>
      <c r="B5787" s="142" t="s">
        <v>23205</v>
      </c>
      <c r="C5787" s="142" t="s">
        <v>2</v>
      </c>
      <c r="D5787" s="301">
        <v>12.96</v>
      </c>
      <c r="E5787" s="249"/>
    </row>
    <row r="5788" spans="1:5" s="250" customFormat="1" ht="13.5">
      <c r="A5788" s="142">
        <v>89493</v>
      </c>
      <c r="B5788" s="142" t="s">
        <v>23261</v>
      </c>
      <c r="C5788" s="142" t="s">
        <v>2</v>
      </c>
      <c r="D5788" s="301">
        <v>12.68</v>
      </c>
      <c r="E5788" s="249"/>
    </row>
    <row r="5789" spans="1:5" s="250" customFormat="1" ht="13.5">
      <c r="A5789" s="142">
        <v>89414</v>
      </c>
      <c r="B5789" s="142" t="s">
        <v>23237</v>
      </c>
      <c r="C5789" s="142" t="s">
        <v>2</v>
      </c>
      <c r="D5789" s="301">
        <v>17.61</v>
      </c>
      <c r="E5789" s="249"/>
    </row>
    <row r="5790" spans="1:5" s="250" customFormat="1" ht="13.5">
      <c r="A5790" s="142">
        <v>89368</v>
      </c>
      <c r="B5790" s="142" t="s">
        <v>23209</v>
      </c>
      <c r="C5790" s="142" t="s">
        <v>2</v>
      </c>
      <c r="D5790" s="301">
        <v>18.84</v>
      </c>
      <c r="E5790" s="249"/>
    </row>
    <row r="5791" spans="1:5" s="250" customFormat="1" ht="13.5">
      <c r="A5791" s="142">
        <v>89498</v>
      </c>
      <c r="B5791" s="142" t="s">
        <v>23265</v>
      </c>
      <c r="C5791" s="142" t="s">
        <v>2</v>
      </c>
      <c r="D5791" s="301">
        <v>16.760000000000002</v>
      </c>
      <c r="E5791" s="249"/>
    </row>
    <row r="5792" spans="1:5" s="250" customFormat="1" ht="13.5">
      <c r="A5792" s="142">
        <v>103981</v>
      </c>
      <c r="B5792" s="142" t="s">
        <v>23612</v>
      </c>
      <c r="C5792" s="142" t="s">
        <v>2</v>
      </c>
      <c r="D5792" s="301">
        <v>22.39</v>
      </c>
      <c r="E5792" s="249"/>
    </row>
    <row r="5793" spans="1:5" s="250" customFormat="1" ht="13.5">
      <c r="A5793" s="142">
        <v>89502</v>
      </c>
      <c r="B5793" s="142" t="s">
        <v>23269</v>
      </c>
      <c r="C5793" s="142" t="s">
        <v>2</v>
      </c>
      <c r="D5793" s="301">
        <v>21.25</v>
      </c>
      <c r="E5793" s="249"/>
    </row>
    <row r="5794" spans="1:5" s="250" customFormat="1" ht="13.5">
      <c r="A5794" s="142">
        <v>103985</v>
      </c>
      <c r="B5794" s="142" t="s">
        <v>23616</v>
      </c>
      <c r="C5794" s="142" t="s">
        <v>2</v>
      </c>
      <c r="D5794" s="301">
        <v>27.88</v>
      </c>
      <c r="E5794" s="249"/>
    </row>
    <row r="5795" spans="1:5" s="250" customFormat="1" ht="13.5">
      <c r="A5795" s="142">
        <v>89506</v>
      </c>
      <c r="B5795" s="142" t="s">
        <v>23273</v>
      </c>
      <c r="C5795" s="142" t="s">
        <v>2</v>
      </c>
      <c r="D5795" s="301">
        <v>50.44</v>
      </c>
      <c r="E5795" s="249"/>
    </row>
    <row r="5796" spans="1:5" s="250" customFormat="1" ht="13.5">
      <c r="A5796" s="142">
        <v>89515</v>
      </c>
      <c r="B5796" s="142" t="s">
        <v>23278</v>
      </c>
      <c r="C5796" s="142" t="s">
        <v>2</v>
      </c>
      <c r="D5796" s="301">
        <v>106.03</v>
      </c>
      <c r="E5796" s="249"/>
    </row>
    <row r="5797" spans="1:5" s="250" customFormat="1" ht="13.5">
      <c r="A5797" s="142">
        <v>89523</v>
      </c>
      <c r="B5797" s="142" t="s">
        <v>23286</v>
      </c>
      <c r="C5797" s="142" t="s">
        <v>2</v>
      </c>
      <c r="D5797" s="301">
        <v>129.63999999999999</v>
      </c>
      <c r="E5797" s="249"/>
    </row>
    <row r="5798" spans="1:5" s="250" customFormat="1" ht="13.5">
      <c r="A5798" s="142">
        <v>90373</v>
      </c>
      <c r="B5798" s="142" t="s">
        <v>29019</v>
      </c>
      <c r="C5798" s="142" t="s">
        <v>2</v>
      </c>
      <c r="D5798" s="301">
        <v>16.68</v>
      </c>
      <c r="E5798" s="249"/>
    </row>
    <row r="5799" spans="1:5" s="250" customFormat="1" ht="13.5">
      <c r="A5799" s="142">
        <v>89366</v>
      </c>
      <c r="B5799" s="142" t="s">
        <v>29020</v>
      </c>
      <c r="C5799" s="142" t="s">
        <v>2</v>
      </c>
      <c r="D5799" s="301">
        <v>21.02</v>
      </c>
      <c r="E5799" s="249"/>
    </row>
    <row r="5800" spans="1:5" s="250" customFormat="1" ht="13.5">
      <c r="A5800" s="142">
        <v>89404</v>
      </c>
      <c r="B5800" s="142" t="s">
        <v>23228</v>
      </c>
      <c r="C5800" s="142" t="s">
        <v>2</v>
      </c>
      <c r="D5800" s="301">
        <v>9.15</v>
      </c>
      <c r="E5800" s="249"/>
    </row>
    <row r="5801" spans="1:5" s="250" customFormat="1" ht="13.5">
      <c r="A5801" s="142">
        <v>89358</v>
      </c>
      <c r="B5801" s="142" t="s">
        <v>23200</v>
      </c>
      <c r="C5801" s="142" t="s">
        <v>2</v>
      </c>
      <c r="D5801" s="301">
        <v>10.06</v>
      </c>
      <c r="E5801" s="249"/>
    </row>
    <row r="5802" spans="1:5" s="250" customFormat="1" ht="13.5">
      <c r="A5802" s="142">
        <v>89481</v>
      </c>
      <c r="B5802" s="142" t="s">
        <v>23256</v>
      </c>
      <c r="C5802" s="142" t="s">
        <v>2</v>
      </c>
      <c r="D5802" s="301">
        <v>6.65</v>
      </c>
      <c r="E5802" s="249"/>
    </row>
    <row r="5803" spans="1:5" s="250" customFormat="1" ht="13.5">
      <c r="A5803" s="142">
        <v>89408</v>
      </c>
      <c r="B5803" s="142" t="s">
        <v>23232</v>
      </c>
      <c r="C5803" s="142" t="s">
        <v>2</v>
      </c>
      <c r="D5803" s="301">
        <v>10.88</v>
      </c>
      <c r="E5803" s="249"/>
    </row>
    <row r="5804" spans="1:5" s="250" customFormat="1" ht="13.5">
      <c r="A5804" s="142">
        <v>89362</v>
      </c>
      <c r="B5804" s="142" t="s">
        <v>23204</v>
      </c>
      <c r="C5804" s="142" t="s">
        <v>2</v>
      </c>
      <c r="D5804" s="301">
        <v>11.91</v>
      </c>
      <c r="E5804" s="249"/>
    </row>
    <row r="5805" spans="1:5" s="250" customFormat="1" ht="13.5">
      <c r="A5805" s="142">
        <v>89412</v>
      </c>
      <c r="B5805" s="142" t="s">
        <v>29021</v>
      </c>
      <c r="C5805" s="142" t="s">
        <v>2</v>
      </c>
      <c r="D5805" s="301">
        <v>12.42</v>
      </c>
      <c r="E5805" s="249"/>
    </row>
    <row r="5806" spans="1:5" s="250" customFormat="1" ht="13.5">
      <c r="A5806" s="142">
        <v>89492</v>
      </c>
      <c r="B5806" s="142" t="s">
        <v>23260</v>
      </c>
      <c r="C5806" s="142" t="s">
        <v>2</v>
      </c>
      <c r="D5806" s="301">
        <v>10.35</v>
      </c>
      <c r="E5806" s="249"/>
    </row>
    <row r="5807" spans="1:5" s="250" customFormat="1" ht="13.5">
      <c r="A5807" s="142">
        <v>89413</v>
      </c>
      <c r="B5807" s="142" t="s">
        <v>23236</v>
      </c>
      <c r="C5807" s="142" t="s">
        <v>2</v>
      </c>
      <c r="D5807" s="301">
        <v>15.28</v>
      </c>
      <c r="E5807" s="249"/>
    </row>
    <row r="5808" spans="1:5" s="250" customFormat="1" ht="13.5">
      <c r="A5808" s="142">
        <v>89367</v>
      </c>
      <c r="B5808" s="142" t="s">
        <v>23208</v>
      </c>
      <c r="C5808" s="142" t="s">
        <v>2</v>
      </c>
      <c r="D5808" s="301">
        <v>16.510000000000002</v>
      </c>
      <c r="E5808" s="249"/>
    </row>
    <row r="5809" spans="1:5" s="250" customFormat="1" ht="13.5">
      <c r="A5809" s="142">
        <v>89497</v>
      </c>
      <c r="B5809" s="142" t="s">
        <v>23264</v>
      </c>
      <c r="C5809" s="142" t="s">
        <v>2</v>
      </c>
      <c r="D5809" s="301">
        <v>16.690000000000001</v>
      </c>
      <c r="E5809" s="249"/>
    </row>
    <row r="5810" spans="1:5" s="250" customFormat="1" ht="13.5">
      <c r="A5810" s="142">
        <v>103980</v>
      </c>
      <c r="B5810" s="142" t="s">
        <v>23611</v>
      </c>
      <c r="C5810" s="142" t="s">
        <v>2</v>
      </c>
      <c r="D5810" s="301">
        <v>22.32</v>
      </c>
      <c r="E5810" s="249"/>
    </row>
    <row r="5811" spans="1:5" s="250" customFormat="1" ht="13.5">
      <c r="A5811" s="142">
        <v>89501</v>
      </c>
      <c r="B5811" s="142" t="s">
        <v>23268</v>
      </c>
      <c r="C5811" s="142" t="s">
        <v>2</v>
      </c>
      <c r="D5811" s="301">
        <v>17.88</v>
      </c>
      <c r="E5811" s="249"/>
    </row>
    <row r="5812" spans="1:5" s="250" customFormat="1" ht="13.5">
      <c r="A5812" s="142">
        <v>103984</v>
      </c>
      <c r="B5812" s="142" t="s">
        <v>23615</v>
      </c>
      <c r="C5812" s="142" t="s">
        <v>2</v>
      </c>
      <c r="D5812" s="301">
        <v>24.51</v>
      </c>
      <c r="E5812" s="249"/>
    </row>
    <row r="5813" spans="1:5" s="250" customFormat="1" ht="13.5">
      <c r="A5813" s="142">
        <v>89505</v>
      </c>
      <c r="B5813" s="142" t="s">
        <v>23272</v>
      </c>
      <c r="C5813" s="142" t="s">
        <v>2</v>
      </c>
      <c r="D5813" s="301">
        <v>52.8</v>
      </c>
      <c r="E5813" s="249"/>
    </row>
    <row r="5814" spans="1:5" s="250" customFormat="1" ht="13.5">
      <c r="A5814" s="142">
        <v>89513</v>
      </c>
      <c r="B5814" s="142" t="s">
        <v>23276</v>
      </c>
      <c r="C5814" s="142" t="s">
        <v>2</v>
      </c>
      <c r="D5814" s="301">
        <v>133.31</v>
      </c>
      <c r="E5814" s="249"/>
    </row>
    <row r="5815" spans="1:5" s="250" customFormat="1" ht="13.5">
      <c r="A5815" s="142">
        <v>89521</v>
      </c>
      <c r="B5815" s="142" t="s">
        <v>23284</v>
      </c>
      <c r="C5815" s="142" t="s">
        <v>2</v>
      </c>
      <c r="D5815" s="301">
        <v>158.84</v>
      </c>
      <c r="E5815" s="249"/>
    </row>
    <row r="5816" spans="1:5" s="250" customFormat="1" ht="13.5">
      <c r="A5816" s="142">
        <v>103955</v>
      </c>
      <c r="B5816" s="142" t="s">
        <v>23596</v>
      </c>
      <c r="C5816" s="142" t="s">
        <v>2</v>
      </c>
      <c r="D5816" s="301">
        <v>12.83</v>
      </c>
      <c r="E5816" s="249"/>
    </row>
    <row r="5817" spans="1:5" s="250" customFormat="1" ht="13.5">
      <c r="A5817" s="142">
        <v>103950</v>
      </c>
      <c r="B5817" s="142" t="s">
        <v>23591</v>
      </c>
      <c r="C5817" s="142" t="s">
        <v>2</v>
      </c>
      <c r="D5817" s="301">
        <v>13.8</v>
      </c>
      <c r="E5817" s="249"/>
    </row>
    <row r="5818" spans="1:5" s="250" customFormat="1" ht="13.5">
      <c r="A5818" s="142">
        <v>103974</v>
      </c>
      <c r="B5818" s="142" t="s">
        <v>23608</v>
      </c>
      <c r="C5818" s="142" t="s">
        <v>2</v>
      </c>
      <c r="D5818" s="301">
        <v>13.38</v>
      </c>
      <c r="E5818" s="249"/>
    </row>
    <row r="5819" spans="1:5" s="250" customFormat="1" ht="13.5">
      <c r="A5819" s="142">
        <v>103956</v>
      </c>
      <c r="B5819" s="142" t="s">
        <v>23597</v>
      </c>
      <c r="C5819" s="142" t="s">
        <v>2</v>
      </c>
      <c r="D5819" s="301">
        <v>17.95</v>
      </c>
      <c r="E5819" s="249"/>
    </row>
    <row r="5820" spans="1:5" s="250" customFormat="1" ht="13.5">
      <c r="A5820" s="142">
        <v>103951</v>
      </c>
      <c r="B5820" s="142" t="s">
        <v>23592</v>
      </c>
      <c r="C5820" s="142" t="s">
        <v>2</v>
      </c>
      <c r="D5820" s="301">
        <v>19.09</v>
      </c>
      <c r="E5820" s="249"/>
    </row>
    <row r="5821" spans="1:5" s="250" customFormat="1" ht="13.5">
      <c r="A5821" s="142">
        <v>89374</v>
      </c>
      <c r="B5821" s="142" t="s">
        <v>23215</v>
      </c>
      <c r="C5821" s="142" t="s">
        <v>2</v>
      </c>
      <c r="D5821" s="301">
        <v>13</v>
      </c>
      <c r="E5821" s="249"/>
    </row>
    <row r="5822" spans="1:5" s="250" customFormat="1" ht="13.5">
      <c r="A5822" s="142">
        <v>89427</v>
      </c>
      <c r="B5822" s="142" t="s">
        <v>29022</v>
      </c>
      <c r="C5822" s="142" t="s">
        <v>2</v>
      </c>
      <c r="D5822" s="301">
        <v>15.31</v>
      </c>
      <c r="E5822" s="249"/>
    </row>
    <row r="5823" spans="1:5" s="250" customFormat="1" ht="13.5">
      <c r="A5823" s="142">
        <v>89381</v>
      </c>
      <c r="B5823" s="142" t="s">
        <v>29023</v>
      </c>
      <c r="C5823" s="142" t="s">
        <v>2</v>
      </c>
      <c r="D5823" s="301">
        <v>15.97</v>
      </c>
      <c r="E5823" s="249"/>
    </row>
    <row r="5824" spans="1:5" s="250" customFormat="1" ht="13.5">
      <c r="A5824" s="142">
        <v>95237</v>
      </c>
      <c r="B5824" s="142" t="s">
        <v>29024</v>
      </c>
      <c r="C5824" s="142" t="s">
        <v>2</v>
      </c>
      <c r="D5824" s="301">
        <v>31.27</v>
      </c>
      <c r="E5824" s="249"/>
    </row>
    <row r="5825" spans="1:5" s="250" customFormat="1" ht="13.5">
      <c r="A5825" s="142">
        <v>89979</v>
      </c>
      <c r="B5825" s="142" t="s">
        <v>29025</v>
      </c>
      <c r="C5825" s="142" t="s">
        <v>2</v>
      </c>
      <c r="D5825" s="301">
        <v>32.03</v>
      </c>
      <c r="E5825" s="249"/>
    </row>
    <row r="5826" spans="1:5" s="250" customFormat="1" ht="13.5">
      <c r="A5826" s="142">
        <v>103991</v>
      </c>
      <c r="B5826" s="142" t="s">
        <v>25140</v>
      </c>
      <c r="C5826" s="142" t="s">
        <v>2</v>
      </c>
      <c r="D5826" s="301">
        <v>23.37</v>
      </c>
      <c r="E5826" s="249"/>
    </row>
    <row r="5827" spans="1:5" s="250" customFormat="1" ht="13.5">
      <c r="A5827" s="142">
        <v>89564</v>
      </c>
      <c r="B5827" s="142" t="s">
        <v>29026</v>
      </c>
      <c r="C5827" s="142" t="s">
        <v>2</v>
      </c>
      <c r="D5827" s="301">
        <v>19.82</v>
      </c>
      <c r="E5827" s="249"/>
    </row>
    <row r="5828" spans="1:5" s="250" customFormat="1" ht="13.5">
      <c r="A5828" s="142">
        <v>104000</v>
      </c>
      <c r="B5828" s="142" t="s">
        <v>25143</v>
      </c>
      <c r="C5828" s="142" t="s">
        <v>2</v>
      </c>
      <c r="D5828" s="301">
        <v>35.869999999999997</v>
      </c>
      <c r="E5828" s="249"/>
    </row>
    <row r="5829" spans="1:5" s="250" customFormat="1" ht="13.5">
      <c r="A5829" s="142">
        <v>89593</v>
      </c>
      <c r="B5829" s="142" t="s">
        <v>29027</v>
      </c>
      <c r="C5829" s="142" t="s">
        <v>2</v>
      </c>
      <c r="D5829" s="301">
        <v>31.71</v>
      </c>
      <c r="E5829" s="249"/>
    </row>
    <row r="5830" spans="1:5" s="250" customFormat="1" ht="13.5">
      <c r="A5830" s="142">
        <v>89418</v>
      </c>
      <c r="B5830" s="142" t="s">
        <v>23241</v>
      </c>
      <c r="C5830" s="142" t="s">
        <v>2</v>
      </c>
      <c r="D5830" s="301">
        <v>20.2</v>
      </c>
      <c r="E5830" s="249"/>
    </row>
    <row r="5831" spans="1:5" s="250" customFormat="1" ht="13.5">
      <c r="A5831" s="142">
        <v>89372</v>
      </c>
      <c r="B5831" s="142" t="s">
        <v>23213</v>
      </c>
      <c r="C5831" s="142" t="s">
        <v>2</v>
      </c>
      <c r="D5831" s="301">
        <v>20.81</v>
      </c>
      <c r="E5831" s="249"/>
    </row>
    <row r="5832" spans="1:5" s="250" customFormat="1" ht="13.5">
      <c r="A5832" s="142">
        <v>89530</v>
      </c>
      <c r="B5832" s="142" t="s">
        <v>23293</v>
      </c>
      <c r="C5832" s="142" t="s">
        <v>2</v>
      </c>
      <c r="D5832" s="301">
        <v>20.86</v>
      </c>
      <c r="E5832" s="249"/>
    </row>
    <row r="5833" spans="1:5" s="250" customFormat="1" ht="13.5">
      <c r="A5833" s="142">
        <v>89425</v>
      </c>
      <c r="B5833" s="142" t="s">
        <v>23245</v>
      </c>
      <c r="C5833" s="142" t="s">
        <v>2</v>
      </c>
      <c r="D5833" s="301">
        <v>23.69</v>
      </c>
      <c r="E5833" s="249"/>
    </row>
    <row r="5834" spans="1:5" s="250" customFormat="1" ht="13.5">
      <c r="A5834" s="142">
        <v>89379</v>
      </c>
      <c r="B5834" s="142" t="s">
        <v>22174</v>
      </c>
      <c r="C5834" s="142" t="s">
        <v>2</v>
      </c>
      <c r="D5834" s="301">
        <v>24.39</v>
      </c>
      <c r="E5834" s="249"/>
    </row>
    <row r="5835" spans="1:5" s="250" customFormat="1" ht="13.5">
      <c r="A5835" s="142">
        <v>89542</v>
      </c>
      <c r="B5835" s="142" t="s">
        <v>23299</v>
      </c>
      <c r="C5835" s="142" t="s">
        <v>2</v>
      </c>
      <c r="D5835" s="301">
        <v>34.909999999999997</v>
      </c>
      <c r="E5835" s="249"/>
    </row>
    <row r="5836" spans="1:5" s="250" customFormat="1" ht="13.5">
      <c r="A5836" s="142">
        <v>89432</v>
      </c>
      <c r="B5836" s="142" t="s">
        <v>29028</v>
      </c>
      <c r="C5836" s="142" t="s">
        <v>2</v>
      </c>
      <c r="D5836" s="301">
        <v>38.19</v>
      </c>
      <c r="E5836" s="249"/>
    </row>
    <row r="5837" spans="1:5" s="250" customFormat="1" ht="13.5">
      <c r="A5837" s="142">
        <v>89387</v>
      </c>
      <c r="B5837" s="142" t="s">
        <v>29029</v>
      </c>
      <c r="C5837" s="142" t="s">
        <v>2</v>
      </c>
      <c r="D5837" s="301">
        <v>39.01</v>
      </c>
      <c r="E5837" s="249"/>
    </row>
    <row r="5838" spans="1:5" s="250" customFormat="1" ht="13.5">
      <c r="A5838" s="142">
        <v>89560</v>
      </c>
      <c r="B5838" s="142" t="s">
        <v>29030</v>
      </c>
      <c r="C5838" s="142" t="s">
        <v>2</v>
      </c>
      <c r="D5838" s="301">
        <v>44.76</v>
      </c>
      <c r="E5838" s="249"/>
    </row>
    <row r="5839" spans="1:5" s="250" customFormat="1" ht="13.5">
      <c r="A5839" s="142">
        <v>104159</v>
      </c>
      <c r="B5839" s="142" t="s">
        <v>25153</v>
      </c>
      <c r="C5839" s="142" t="s">
        <v>2</v>
      </c>
      <c r="D5839" s="301">
        <v>48.56</v>
      </c>
      <c r="E5839" s="249"/>
    </row>
    <row r="5840" spans="1:5" s="250" customFormat="1" ht="13.5">
      <c r="A5840" s="142">
        <v>89577</v>
      </c>
      <c r="B5840" s="142" t="s">
        <v>23325</v>
      </c>
      <c r="C5840" s="142" t="s">
        <v>2</v>
      </c>
      <c r="D5840" s="301">
        <v>47.05</v>
      </c>
      <c r="E5840" s="249"/>
    </row>
    <row r="5841" spans="1:5" s="250" customFormat="1" ht="13.5">
      <c r="A5841" s="142">
        <v>103996</v>
      </c>
      <c r="B5841" s="142" t="s">
        <v>23623</v>
      </c>
      <c r="C5841" s="142" t="s">
        <v>2</v>
      </c>
      <c r="D5841" s="301">
        <v>51.5</v>
      </c>
      <c r="E5841" s="249"/>
    </row>
    <row r="5842" spans="1:5" s="250" customFormat="1" ht="13.5">
      <c r="A5842" s="142">
        <v>89598</v>
      </c>
      <c r="B5842" s="142" t="s">
        <v>29031</v>
      </c>
      <c r="C5842" s="142" t="s">
        <v>2</v>
      </c>
      <c r="D5842" s="301">
        <v>63.5</v>
      </c>
      <c r="E5842" s="249"/>
    </row>
    <row r="5843" spans="1:5" s="250" customFormat="1" ht="13.5">
      <c r="A5843" s="142">
        <v>89419</v>
      </c>
      <c r="B5843" s="142" t="s">
        <v>23242</v>
      </c>
      <c r="C5843" s="142" t="s">
        <v>2</v>
      </c>
      <c r="D5843" s="301">
        <v>8.32</v>
      </c>
      <c r="E5843" s="249"/>
    </row>
    <row r="5844" spans="1:5" s="250" customFormat="1" ht="13.5">
      <c r="A5844" s="142">
        <v>89373</v>
      </c>
      <c r="B5844" s="142" t="s">
        <v>23214</v>
      </c>
      <c r="C5844" s="142" t="s">
        <v>2</v>
      </c>
      <c r="D5844" s="301">
        <v>8.98</v>
      </c>
      <c r="E5844" s="249"/>
    </row>
    <row r="5845" spans="1:5" s="250" customFormat="1" ht="13.5">
      <c r="A5845" s="142">
        <v>89532</v>
      </c>
      <c r="B5845" s="142" t="s">
        <v>23295</v>
      </c>
      <c r="C5845" s="142" t="s">
        <v>2</v>
      </c>
      <c r="D5845" s="301">
        <v>8.92</v>
      </c>
      <c r="E5845" s="249"/>
    </row>
    <row r="5846" spans="1:5" s="250" customFormat="1" ht="13.5">
      <c r="A5846" s="142">
        <v>89426</v>
      </c>
      <c r="B5846" s="142" t="s">
        <v>23246</v>
      </c>
      <c r="C5846" s="142" t="s">
        <v>2</v>
      </c>
      <c r="D5846" s="301">
        <v>11.96</v>
      </c>
      <c r="E5846" s="249"/>
    </row>
    <row r="5847" spans="1:5" s="250" customFormat="1" ht="13.5">
      <c r="A5847" s="142">
        <v>89380</v>
      </c>
      <c r="B5847" s="142" t="s">
        <v>23219</v>
      </c>
      <c r="C5847" s="142" t="s">
        <v>2</v>
      </c>
      <c r="D5847" s="301">
        <v>12.72</v>
      </c>
      <c r="E5847" s="249"/>
    </row>
    <row r="5848" spans="1:5" s="250" customFormat="1" ht="13.5">
      <c r="A5848" s="142">
        <v>89562</v>
      </c>
      <c r="B5848" s="142" t="s">
        <v>23314</v>
      </c>
      <c r="C5848" s="142" t="s">
        <v>2</v>
      </c>
      <c r="D5848" s="301">
        <v>13.02</v>
      </c>
      <c r="E5848" s="249"/>
    </row>
    <row r="5849" spans="1:5" s="250" customFormat="1" ht="13.5">
      <c r="A5849" s="142">
        <v>89433</v>
      </c>
      <c r="B5849" s="142" t="s">
        <v>23249</v>
      </c>
      <c r="C5849" s="142" t="s">
        <v>2</v>
      </c>
      <c r="D5849" s="301">
        <v>16.57</v>
      </c>
      <c r="E5849" s="249"/>
    </row>
    <row r="5850" spans="1:5" s="250" customFormat="1" ht="13.5">
      <c r="A5850" s="142">
        <v>89579</v>
      </c>
      <c r="B5850" s="142" t="s">
        <v>29032</v>
      </c>
      <c r="C5850" s="142" t="s">
        <v>2</v>
      </c>
      <c r="D5850" s="301">
        <v>14.71</v>
      </c>
      <c r="E5850" s="249"/>
    </row>
    <row r="5851" spans="1:5" s="250" customFormat="1" ht="13.5">
      <c r="A5851" s="142">
        <v>103998</v>
      </c>
      <c r="B5851" s="142" t="s">
        <v>29033</v>
      </c>
      <c r="C5851" s="142" t="s">
        <v>2</v>
      </c>
      <c r="D5851" s="301">
        <v>18.34</v>
      </c>
      <c r="E5851" s="249"/>
    </row>
    <row r="5852" spans="1:5" s="250" customFormat="1" ht="13.5">
      <c r="A5852" s="142">
        <v>89605</v>
      </c>
      <c r="B5852" s="142" t="s">
        <v>23339</v>
      </c>
      <c r="C5852" s="142" t="s">
        <v>2</v>
      </c>
      <c r="D5852" s="301">
        <v>25.95</v>
      </c>
      <c r="E5852" s="249"/>
    </row>
    <row r="5853" spans="1:5" s="250" customFormat="1" ht="13.5">
      <c r="A5853" s="142">
        <v>89981</v>
      </c>
      <c r="B5853" s="142" t="s">
        <v>29034</v>
      </c>
      <c r="C5853" s="142" t="s">
        <v>2</v>
      </c>
      <c r="D5853" s="301">
        <v>28.23</v>
      </c>
      <c r="E5853" s="249"/>
    </row>
    <row r="5854" spans="1:5" s="250" customFormat="1" ht="13.5">
      <c r="A5854" s="142">
        <v>89385</v>
      </c>
      <c r="B5854" s="142" t="s">
        <v>29035</v>
      </c>
      <c r="C5854" s="142" t="s">
        <v>2</v>
      </c>
      <c r="D5854" s="301">
        <v>9.1300000000000008</v>
      </c>
      <c r="E5854" s="249"/>
    </row>
    <row r="5855" spans="1:5" s="250" customFormat="1" ht="13.5">
      <c r="A5855" s="142">
        <v>89551</v>
      </c>
      <c r="B5855" s="142" t="s">
        <v>29036</v>
      </c>
      <c r="C5855" s="142" t="s">
        <v>2</v>
      </c>
      <c r="D5855" s="301">
        <v>10.82</v>
      </c>
      <c r="E5855" s="249"/>
    </row>
    <row r="5856" spans="1:5" s="250" customFormat="1" ht="13.5">
      <c r="A5856" s="142">
        <v>89434</v>
      </c>
      <c r="B5856" s="142" t="s">
        <v>29037</v>
      </c>
      <c r="C5856" s="142" t="s">
        <v>2</v>
      </c>
      <c r="D5856" s="301">
        <v>13.86</v>
      </c>
      <c r="E5856" s="249"/>
    </row>
    <row r="5857" spans="1:5" s="250" customFormat="1" ht="13.5">
      <c r="A5857" s="142">
        <v>89389</v>
      </c>
      <c r="B5857" s="142" t="s">
        <v>29038</v>
      </c>
      <c r="C5857" s="142" t="s">
        <v>2</v>
      </c>
      <c r="D5857" s="301">
        <v>14.62</v>
      </c>
      <c r="E5857" s="249"/>
    </row>
    <row r="5858" spans="1:5" s="250" customFormat="1" ht="13.5">
      <c r="A5858" s="142">
        <v>89417</v>
      </c>
      <c r="B5858" s="142" t="s">
        <v>23240</v>
      </c>
      <c r="C5858" s="142" t="s">
        <v>2</v>
      </c>
      <c r="D5858" s="301">
        <v>6.89</v>
      </c>
      <c r="E5858" s="249"/>
    </row>
    <row r="5859" spans="1:5" s="250" customFormat="1" ht="13.5">
      <c r="A5859" s="142">
        <v>89371</v>
      </c>
      <c r="B5859" s="142" t="s">
        <v>23212</v>
      </c>
      <c r="C5859" s="142" t="s">
        <v>2</v>
      </c>
      <c r="D5859" s="301">
        <v>7.5</v>
      </c>
      <c r="E5859" s="249"/>
    </row>
    <row r="5860" spans="1:5" s="250" customFormat="1" ht="13.5">
      <c r="A5860" s="142">
        <v>89528</v>
      </c>
      <c r="B5860" s="142" t="s">
        <v>23291</v>
      </c>
      <c r="C5860" s="142" t="s">
        <v>2</v>
      </c>
      <c r="D5860" s="301">
        <v>5.27</v>
      </c>
      <c r="E5860" s="249"/>
    </row>
    <row r="5861" spans="1:5" s="250" customFormat="1" ht="13.5">
      <c r="A5861" s="142">
        <v>89424</v>
      </c>
      <c r="B5861" s="142" t="s">
        <v>23244</v>
      </c>
      <c r="C5861" s="142" t="s">
        <v>2</v>
      </c>
      <c r="D5861" s="301">
        <v>8.1</v>
      </c>
      <c r="E5861" s="249"/>
    </row>
    <row r="5862" spans="1:5" s="250" customFormat="1" ht="13.5">
      <c r="A5862" s="142">
        <v>89378</v>
      </c>
      <c r="B5862" s="142" t="s">
        <v>23218</v>
      </c>
      <c r="C5862" s="142" t="s">
        <v>2</v>
      </c>
      <c r="D5862" s="301">
        <v>8.8000000000000007</v>
      </c>
      <c r="E5862" s="249"/>
    </row>
    <row r="5863" spans="1:5" s="250" customFormat="1" ht="13.5">
      <c r="A5863" s="142">
        <v>89541</v>
      </c>
      <c r="B5863" s="142" t="s">
        <v>23298</v>
      </c>
      <c r="C5863" s="142" t="s">
        <v>2</v>
      </c>
      <c r="D5863" s="301">
        <v>7.96</v>
      </c>
      <c r="E5863" s="249"/>
    </row>
    <row r="5864" spans="1:5" s="250" customFormat="1" ht="13.5">
      <c r="A5864" s="142">
        <v>89431</v>
      </c>
      <c r="B5864" s="142" t="s">
        <v>23248</v>
      </c>
      <c r="C5864" s="142" t="s">
        <v>2</v>
      </c>
      <c r="D5864" s="301">
        <v>11.24</v>
      </c>
      <c r="E5864" s="249"/>
    </row>
    <row r="5865" spans="1:5" s="250" customFormat="1" ht="13.5">
      <c r="A5865" s="142">
        <v>89386</v>
      </c>
      <c r="B5865" s="142" t="s">
        <v>23221</v>
      </c>
      <c r="C5865" s="142" t="s">
        <v>2</v>
      </c>
      <c r="D5865" s="301">
        <v>12.06</v>
      </c>
      <c r="E5865" s="249"/>
    </row>
    <row r="5866" spans="1:5" s="250" customFormat="1" ht="13.5">
      <c r="A5866" s="142">
        <v>89558</v>
      </c>
      <c r="B5866" s="142" t="s">
        <v>23311</v>
      </c>
      <c r="C5866" s="142" t="s">
        <v>2</v>
      </c>
      <c r="D5866" s="301">
        <v>12.19</v>
      </c>
      <c r="E5866" s="249"/>
    </row>
    <row r="5867" spans="1:5" s="250" customFormat="1" ht="13.5">
      <c r="A5867" s="142">
        <v>103988</v>
      </c>
      <c r="B5867" s="142" t="s">
        <v>23619</v>
      </c>
      <c r="C5867" s="142" t="s">
        <v>2</v>
      </c>
      <c r="D5867" s="301">
        <v>15.99</v>
      </c>
      <c r="E5867" s="249"/>
    </row>
    <row r="5868" spans="1:5" s="250" customFormat="1" ht="13.5">
      <c r="A5868" s="142">
        <v>89575</v>
      </c>
      <c r="B5868" s="142" t="s">
        <v>23324</v>
      </c>
      <c r="C5868" s="142" t="s">
        <v>2</v>
      </c>
      <c r="D5868" s="301">
        <v>14.3</v>
      </c>
      <c r="E5868" s="249"/>
    </row>
    <row r="5869" spans="1:5" s="250" customFormat="1" ht="13.5">
      <c r="A5869" s="142">
        <v>103995</v>
      </c>
      <c r="B5869" s="142" t="s">
        <v>23622</v>
      </c>
      <c r="C5869" s="142" t="s">
        <v>2</v>
      </c>
      <c r="D5869" s="301">
        <v>18.75</v>
      </c>
      <c r="E5869" s="249"/>
    </row>
    <row r="5870" spans="1:5" s="250" customFormat="1" ht="13.5">
      <c r="A5870" s="142">
        <v>89597</v>
      </c>
      <c r="B5870" s="142" t="s">
        <v>23336</v>
      </c>
      <c r="C5870" s="142" t="s">
        <v>2</v>
      </c>
      <c r="D5870" s="301">
        <v>28.46</v>
      </c>
      <c r="E5870" s="249"/>
    </row>
    <row r="5871" spans="1:5" s="250" customFormat="1" ht="13.5">
      <c r="A5871" s="142">
        <v>89611</v>
      </c>
      <c r="B5871" s="142" t="s">
        <v>23341</v>
      </c>
      <c r="C5871" s="142" t="s">
        <v>2</v>
      </c>
      <c r="D5871" s="301">
        <v>40.22</v>
      </c>
      <c r="E5871" s="249"/>
    </row>
    <row r="5872" spans="1:5" s="250" customFormat="1" ht="13.5">
      <c r="A5872" s="142">
        <v>89614</v>
      </c>
      <c r="B5872" s="142" t="s">
        <v>23343</v>
      </c>
      <c r="C5872" s="142" t="s">
        <v>2</v>
      </c>
      <c r="D5872" s="301">
        <v>75.62</v>
      </c>
      <c r="E5872" s="249"/>
    </row>
    <row r="5873" spans="1:5" s="250" customFormat="1" ht="13.5">
      <c r="A5873" s="142">
        <v>103975</v>
      </c>
      <c r="B5873" s="142" t="s">
        <v>23609</v>
      </c>
      <c r="C5873" s="142" t="s">
        <v>2</v>
      </c>
      <c r="D5873" s="301">
        <v>22.4</v>
      </c>
      <c r="E5873" s="249"/>
    </row>
    <row r="5874" spans="1:5" s="250" customFormat="1" ht="13.5">
      <c r="A5874" s="142">
        <v>104007</v>
      </c>
      <c r="B5874" s="142" t="s">
        <v>23629</v>
      </c>
      <c r="C5874" s="142" t="s">
        <v>2</v>
      </c>
      <c r="D5874" s="301">
        <v>27.77</v>
      </c>
      <c r="E5874" s="249"/>
    </row>
    <row r="5875" spans="1:5" s="250" customFormat="1" ht="13.5">
      <c r="A5875" s="142">
        <v>103976</v>
      </c>
      <c r="B5875" s="142" t="s">
        <v>23610</v>
      </c>
      <c r="C5875" s="142" t="s">
        <v>2</v>
      </c>
      <c r="D5875" s="301">
        <v>32.58</v>
      </c>
      <c r="E5875" s="249"/>
    </row>
    <row r="5876" spans="1:5" s="250" customFormat="1" ht="13.5">
      <c r="A5876" s="142">
        <v>104008</v>
      </c>
      <c r="B5876" s="142" t="s">
        <v>23630</v>
      </c>
      <c r="C5876" s="142" t="s">
        <v>2</v>
      </c>
      <c r="D5876" s="301">
        <v>40.270000000000003</v>
      </c>
      <c r="E5876" s="249"/>
    </row>
    <row r="5877" spans="1:5" s="250" customFormat="1" ht="13.5">
      <c r="A5877" s="142">
        <v>89630</v>
      </c>
      <c r="B5877" s="142" t="s">
        <v>23355</v>
      </c>
      <c r="C5877" s="142" t="s">
        <v>2</v>
      </c>
      <c r="D5877" s="301">
        <v>77.67</v>
      </c>
      <c r="E5877" s="249"/>
    </row>
    <row r="5878" spans="1:5" s="250" customFormat="1" ht="13.5">
      <c r="A5878" s="142">
        <v>89632</v>
      </c>
      <c r="B5878" s="142" t="s">
        <v>23357</v>
      </c>
      <c r="C5878" s="142" t="s">
        <v>2</v>
      </c>
      <c r="D5878" s="301">
        <v>157.03</v>
      </c>
      <c r="E5878" s="249"/>
    </row>
    <row r="5879" spans="1:5" s="250" customFormat="1" ht="13.5">
      <c r="A5879" s="142">
        <v>89438</v>
      </c>
      <c r="B5879" s="142" t="s">
        <v>23251</v>
      </c>
      <c r="C5879" s="142" t="s">
        <v>2</v>
      </c>
      <c r="D5879" s="301">
        <v>12.76</v>
      </c>
      <c r="E5879" s="249"/>
    </row>
    <row r="5880" spans="1:5" s="250" customFormat="1" ht="13.5">
      <c r="A5880" s="142">
        <v>89393</v>
      </c>
      <c r="B5880" s="142" t="s">
        <v>23223</v>
      </c>
      <c r="C5880" s="142" t="s">
        <v>2</v>
      </c>
      <c r="D5880" s="301">
        <v>13.95</v>
      </c>
      <c r="E5880" s="249"/>
    </row>
    <row r="5881" spans="1:5" s="250" customFormat="1" ht="13.5">
      <c r="A5881" s="142">
        <v>89617</v>
      </c>
      <c r="B5881" s="142" t="s">
        <v>23345</v>
      </c>
      <c r="C5881" s="142" t="s">
        <v>2</v>
      </c>
      <c r="D5881" s="301">
        <v>9.41</v>
      </c>
      <c r="E5881" s="249"/>
    </row>
    <row r="5882" spans="1:5" s="250" customFormat="1" ht="13.5">
      <c r="A5882" s="142">
        <v>89440</v>
      </c>
      <c r="B5882" s="142" t="s">
        <v>23252</v>
      </c>
      <c r="C5882" s="142" t="s">
        <v>2</v>
      </c>
      <c r="D5882" s="301">
        <v>15.04</v>
      </c>
      <c r="E5882" s="249"/>
    </row>
    <row r="5883" spans="1:5" s="250" customFormat="1" ht="13.5">
      <c r="A5883" s="142">
        <v>89395</v>
      </c>
      <c r="B5883" s="142" t="s">
        <v>23224</v>
      </c>
      <c r="C5883" s="142" t="s">
        <v>2</v>
      </c>
      <c r="D5883" s="301">
        <v>16.43</v>
      </c>
      <c r="E5883" s="249"/>
    </row>
    <row r="5884" spans="1:5" s="250" customFormat="1" ht="13.5">
      <c r="A5884" s="142">
        <v>89620</v>
      </c>
      <c r="B5884" s="142" t="s">
        <v>23346</v>
      </c>
      <c r="C5884" s="142" t="s">
        <v>2</v>
      </c>
      <c r="D5884" s="301">
        <v>14.87</v>
      </c>
      <c r="E5884" s="249"/>
    </row>
    <row r="5885" spans="1:5" s="250" customFormat="1" ht="13.5">
      <c r="A5885" s="142">
        <v>89443</v>
      </c>
      <c r="B5885" s="142" t="s">
        <v>23254</v>
      </c>
      <c r="C5885" s="142" t="s">
        <v>2</v>
      </c>
      <c r="D5885" s="301">
        <v>21.4</v>
      </c>
      <c r="E5885" s="249"/>
    </row>
    <row r="5886" spans="1:5" s="250" customFormat="1" ht="13.5">
      <c r="A5886" s="142">
        <v>89398</v>
      </c>
      <c r="B5886" s="142" t="s">
        <v>23226</v>
      </c>
      <c r="C5886" s="142" t="s">
        <v>2</v>
      </c>
      <c r="D5886" s="301">
        <v>23.04</v>
      </c>
      <c r="E5886" s="249"/>
    </row>
    <row r="5887" spans="1:5" s="250" customFormat="1" ht="13.5">
      <c r="A5887" s="142">
        <v>89623</v>
      </c>
      <c r="B5887" s="142" t="s">
        <v>23348</v>
      </c>
      <c r="C5887" s="142" t="s">
        <v>2</v>
      </c>
      <c r="D5887" s="301">
        <v>24.43</v>
      </c>
      <c r="E5887" s="249"/>
    </row>
    <row r="5888" spans="1:5" s="250" customFormat="1" ht="13.5">
      <c r="A5888" s="142">
        <v>104011</v>
      </c>
      <c r="B5888" s="142" t="s">
        <v>23632</v>
      </c>
      <c r="C5888" s="142" t="s">
        <v>2</v>
      </c>
      <c r="D5888" s="301">
        <v>31.95</v>
      </c>
      <c r="E5888" s="249"/>
    </row>
    <row r="5889" spans="1:5" s="250" customFormat="1" ht="13.5">
      <c r="A5889" s="142">
        <v>89625</v>
      </c>
      <c r="B5889" s="142" t="s">
        <v>23350</v>
      </c>
      <c r="C5889" s="142" t="s">
        <v>2</v>
      </c>
      <c r="D5889" s="301">
        <v>28.39</v>
      </c>
      <c r="E5889" s="249"/>
    </row>
    <row r="5890" spans="1:5" s="250" customFormat="1" ht="13.5">
      <c r="A5890" s="142">
        <v>104004</v>
      </c>
      <c r="B5890" s="142" t="s">
        <v>23626</v>
      </c>
      <c r="C5890" s="142" t="s">
        <v>2</v>
      </c>
      <c r="D5890" s="301">
        <v>37.229999999999997</v>
      </c>
      <c r="E5890" s="249"/>
    </row>
    <row r="5891" spans="1:5" s="250" customFormat="1" ht="13.5">
      <c r="A5891" s="142">
        <v>89628</v>
      </c>
      <c r="B5891" s="142" t="s">
        <v>23353</v>
      </c>
      <c r="C5891" s="142" t="s">
        <v>2</v>
      </c>
      <c r="D5891" s="301">
        <v>60.68</v>
      </c>
      <c r="E5891" s="249"/>
    </row>
    <row r="5892" spans="1:5" s="250" customFormat="1" ht="13.5">
      <c r="A5892" s="142">
        <v>89629</v>
      </c>
      <c r="B5892" s="142" t="s">
        <v>23354</v>
      </c>
      <c r="C5892" s="142" t="s">
        <v>2</v>
      </c>
      <c r="D5892" s="301">
        <v>102.4</v>
      </c>
      <c r="E5892" s="249"/>
    </row>
    <row r="5893" spans="1:5" s="250" customFormat="1" ht="13.5">
      <c r="A5893" s="142">
        <v>89631</v>
      </c>
      <c r="B5893" s="142" t="s">
        <v>23356</v>
      </c>
      <c r="C5893" s="142" t="s">
        <v>2</v>
      </c>
      <c r="D5893" s="301">
        <v>134.56</v>
      </c>
      <c r="E5893" s="249"/>
    </row>
    <row r="5894" spans="1:5" s="250" customFormat="1" ht="13.5">
      <c r="A5894" s="142">
        <v>89401</v>
      </c>
      <c r="B5894" s="142" t="s">
        <v>26040</v>
      </c>
      <c r="C5894" s="142" t="s">
        <v>1</v>
      </c>
      <c r="D5894" s="301">
        <v>14.02</v>
      </c>
      <c r="E5894" s="249"/>
    </row>
    <row r="5895" spans="1:5" s="250" customFormat="1" ht="13.5">
      <c r="A5895" s="142">
        <v>89355</v>
      </c>
      <c r="B5895" s="142" t="s">
        <v>26037</v>
      </c>
      <c r="C5895" s="142" t="s">
        <v>1</v>
      </c>
      <c r="D5895" s="301">
        <v>26.36</v>
      </c>
      <c r="E5895" s="249"/>
    </row>
    <row r="5896" spans="1:5" s="250" customFormat="1" ht="13.5">
      <c r="A5896" s="142">
        <v>89446</v>
      </c>
      <c r="B5896" s="142" t="s">
        <v>26043</v>
      </c>
      <c r="C5896" s="142" t="s">
        <v>1</v>
      </c>
      <c r="D5896" s="301">
        <v>7.13</v>
      </c>
      <c r="E5896" s="249"/>
    </row>
    <row r="5897" spans="1:5" s="250" customFormat="1" ht="13.5">
      <c r="A5897" s="142">
        <v>89402</v>
      </c>
      <c r="B5897" s="142" t="s">
        <v>26041</v>
      </c>
      <c r="C5897" s="142" t="s">
        <v>1</v>
      </c>
      <c r="D5897" s="301">
        <v>16.11</v>
      </c>
      <c r="E5897" s="249"/>
    </row>
    <row r="5898" spans="1:5" s="250" customFormat="1" ht="13.5">
      <c r="A5898" s="142">
        <v>89356</v>
      </c>
      <c r="B5898" s="142" t="s">
        <v>26038</v>
      </c>
      <c r="C5898" s="142" t="s">
        <v>1</v>
      </c>
      <c r="D5898" s="301">
        <v>30.4</v>
      </c>
      <c r="E5898" s="249"/>
    </row>
    <row r="5899" spans="1:5" s="250" customFormat="1" ht="13.5">
      <c r="A5899" s="142">
        <v>89447</v>
      </c>
      <c r="B5899" s="142" t="s">
        <v>26044</v>
      </c>
      <c r="C5899" s="142" t="s">
        <v>1</v>
      </c>
      <c r="D5899" s="301">
        <v>14.23</v>
      </c>
      <c r="E5899" s="249"/>
    </row>
    <row r="5900" spans="1:5" s="250" customFormat="1" ht="13.5">
      <c r="A5900" s="142">
        <v>89403</v>
      </c>
      <c r="B5900" s="142" t="s">
        <v>26042</v>
      </c>
      <c r="C5900" s="142" t="s">
        <v>1</v>
      </c>
      <c r="D5900" s="301">
        <v>24.92</v>
      </c>
      <c r="E5900" s="249"/>
    </row>
    <row r="5901" spans="1:5" s="250" customFormat="1" ht="13.5">
      <c r="A5901" s="142">
        <v>89357</v>
      </c>
      <c r="B5901" s="142" t="s">
        <v>26039</v>
      </c>
      <c r="C5901" s="142" t="s">
        <v>1</v>
      </c>
      <c r="D5901" s="301">
        <v>41.94</v>
      </c>
      <c r="E5901" s="249"/>
    </row>
    <row r="5902" spans="1:5" s="250" customFormat="1" ht="13.5">
      <c r="A5902" s="142">
        <v>89448</v>
      </c>
      <c r="B5902" s="142" t="s">
        <v>26045</v>
      </c>
      <c r="C5902" s="142" t="s">
        <v>1</v>
      </c>
      <c r="D5902" s="301">
        <v>21.78</v>
      </c>
      <c r="E5902" s="249"/>
    </row>
    <row r="5903" spans="1:5" s="250" customFormat="1" ht="13.5">
      <c r="A5903" s="142">
        <v>103978</v>
      </c>
      <c r="B5903" s="142" t="s">
        <v>26073</v>
      </c>
      <c r="C5903" s="142" t="s">
        <v>1</v>
      </c>
      <c r="D5903" s="301">
        <v>34.369999999999997</v>
      </c>
      <c r="E5903" s="249"/>
    </row>
    <row r="5904" spans="1:5" s="250" customFormat="1" ht="13.5">
      <c r="A5904" s="142">
        <v>89449</v>
      </c>
      <c r="B5904" s="142" t="s">
        <v>26046</v>
      </c>
      <c r="C5904" s="142" t="s">
        <v>1</v>
      </c>
      <c r="D5904" s="301">
        <v>24.09</v>
      </c>
      <c r="E5904" s="249"/>
    </row>
    <row r="5905" spans="1:5" s="250" customFormat="1" ht="13.5">
      <c r="A5905" s="142">
        <v>103979</v>
      </c>
      <c r="B5905" s="142" t="s">
        <v>26074</v>
      </c>
      <c r="C5905" s="142" t="s">
        <v>1</v>
      </c>
      <c r="D5905" s="301">
        <v>39.1</v>
      </c>
      <c r="E5905" s="249"/>
    </row>
    <row r="5906" spans="1:5" s="250" customFormat="1" ht="13.5">
      <c r="A5906" s="142">
        <v>89450</v>
      </c>
      <c r="B5906" s="142" t="s">
        <v>26047</v>
      </c>
      <c r="C5906" s="142" t="s">
        <v>1</v>
      </c>
      <c r="D5906" s="301">
        <v>38.630000000000003</v>
      </c>
      <c r="E5906" s="249"/>
    </row>
    <row r="5907" spans="1:5" s="250" customFormat="1" ht="13.5">
      <c r="A5907" s="142">
        <v>89451</v>
      </c>
      <c r="B5907" s="142" t="s">
        <v>26048</v>
      </c>
      <c r="C5907" s="142" t="s">
        <v>1</v>
      </c>
      <c r="D5907" s="301">
        <v>62.93</v>
      </c>
      <c r="E5907" s="249"/>
    </row>
    <row r="5908" spans="1:5" s="250" customFormat="1" ht="13.5">
      <c r="A5908" s="142">
        <v>89452</v>
      </c>
      <c r="B5908" s="142" t="s">
        <v>26049</v>
      </c>
      <c r="C5908" s="142" t="s">
        <v>1</v>
      </c>
      <c r="D5908" s="301">
        <v>86.68</v>
      </c>
      <c r="E5908" s="249"/>
    </row>
    <row r="5909" spans="1:5" s="250" customFormat="1" ht="13.5">
      <c r="A5909" s="142">
        <v>89394</v>
      </c>
      <c r="B5909" s="142" t="s">
        <v>29039</v>
      </c>
      <c r="C5909" s="142" t="s">
        <v>2</v>
      </c>
      <c r="D5909" s="301">
        <v>24.02</v>
      </c>
      <c r="E5909" s="249"/>
    </row>
    <row r="5910" spans="1:5" s="250" customFormat="1" ht="13.5">
      <c r="A5910" s="142">
        <v>89396</v>
      </c>
      <c r="B5910" s="142" t="s">
        <v>29040</v>
      </c>
      <c r="C5910" s="142" t="s">
        <v>2</v>
      </c>
      <c r="D5910" s="301">
        <v>26.31</v>
      </c>
      <c r="E5910" s="249"/>
    </row>
    <row r="5911" spans="1:5" s="250" customFormat="1" ht="13.5">
      <c r="A5911" s="142">
        <v>90374</v>
      </c>
      <c r="B5911" s="142" t="s">
        <v>29041</v>
      </c>
      <c r="C5911" s="142" t="s">
        <v>2</v>
      </c>
      <c r="D5911" s="301">
        <v>28.55</v>
      </c>
      <c r="E5911" s="249"/>
    </row>
    <row r="5912" spans="1:5" s="250" customFormat="1" ht="13.5">
      <c r="A5912" s="142">
        <v>89444</v>
      </c>
      <c r="B5912" s="142" t="s">
        <v>29042</v>
      </c>
      <c r="C5912" s="142" t="s">
        <v>2</v>
      </c>
      <c r="D5912" s="301">
        <v>31.15</v>
      </c>
      <c r="E5912" s="249"/>
    </row>
    <row r="5913" spans="1:5" s="250" customFormat="1" ht="13.5">
      <c r="A5913" s="142">
        <v>89399</v>
      </c>
      <c r="B5913" s="142" t="s">
        <v>29043</v>
      </c>
      <c r="C5913" s="142" t="s">
        <v>2</v>
      </c>
      <c r="D5913" s="301">
        <v>31.94</v>
      </c>
      <c r="E5913" s="249"/>
    </row>
    <row r="5914" spans="1:5" s="250" customFormat="1" ht="13.5">
      <c r="A5914" s="142">
        <v>89442</v>
      </c>
      <c r="B5914" s="142" t="s">
        <v>23253</v>
      </c>
      <c r="C5914" s="142" t="s">
        <v>2</v>
      </c>
      <c r="D5914" s="301">
        <v>17.55</v>
      </c>
      <c r="E5914" s="249"/>
    </row>
    <row r="5915" spans="1:5" s="250" customFormat="1" ht="13.5">
      <c r="A5915" s="142">
        <v>89397</v>
      </c>
      <c r="B5915" s="142" t="s">
        <v>23225</v>
      </c>
      <c r="C5915" s="142" t="s">
        <v>2</v>
      </c>
      <c r="D5915" s="301">
        <v>18.84</v>
      </c>
      <c r="E5915" s="249"/>
    </row>
    <row r="5916" spans="1:5" s="250" customFormat="1" ht="13.5">
      <c r="A5916" s="142">
        <v>89622</v>
      </c>
      <c r="B5916" s="142" t="s">
        <v>23347</v>
      </c>
      <c r="C5916" s="142" t="s">
        <v>2</v>
      </c>
      <c r="D5916" s="301">
        <v>17.809999999999999</v>
      </c>
      <c r="E5916" s="249"/>
    </row>
    <row r="5917" spans="1:5" s="250" customFormat="1" ht="13.5">
      <c r="A5917" s="142">
        <v>89445</v>
      </c>
      <c r="B5917" s="142" t="s">
        <v>23255</v>
      </c>
      <c r="C5917" s="142" t="s">
        <v>2</v>
      </c>
      <c r="D5917" s="301">
        <v>23.9</v>
      </c>
      <c r="E5917" s="249"/>
    </row>
    <row r="5918" spans="1:5" s="250" customFormat="1" ht="13.5">
      <c r="A5918" s="142">
        <v>89400</v>
      </c>
      <c r="B5918" s="142" t="s">
        <v>23227</v>
      </c>
      <c r="C5918" s="142" t="s">
        <v>2</v>
      </c>
      <c r="D5918" s="301">
        <v>25.4</v>
      </c>
      <c r="E5918" s="249"/>
    </row>
    <row r="5919" spans="1:5" s="250" customFormat="1" ht="13.5">
      <c r="A5919" s="142">
        <v>89624</v>
      </c>
      <c r="B5919" s="142" t="s">
        <v>23349</v>
      </c>
      <c r="C5919" s="142" t="s">
        <v>2</v>
      </c>
      <c r="D5919" s="301">
        <v>22.6</v>
      </c>
      <c r="E5919" s="249"/>
    </row>
    <row r="5920" spans="1:5" s="250" customFormat="1" ht="13.5">
      <c r="A5920" s="142">
        <v>104012</v>
      </c>
      <c r="B5920" s="142" t="s">
        <v>23633</v>
      </c>
      <c r="C5920" s="142" t="s">
        <v>2</v>
      </c>
      <c r="D5920" s="301">
        <v>29.62</v>
      </c>
      <c r="E5920" s="249"/>
    </row>
    <row r="5921" spans="1:5" s="250" customFormat="1" ht="13.5">
      <c r="A5921" s="142">
        <v>89627</v>
      </c>
      <c r="B5921" s="142" t="s">
        <v>23352</v>
      </c>
      <c r="C5921" s="142" t="s">
        <v>2</v>
      </c>
      <c r="D5921" s="301">
        <v>25.34</v>
      </c>
      <c r="E5921" s="249"/>
    </row>
    <row r="5922" spans="1:5" s="250" customFormat="1" ht="13.5">
      <c r="A5922" s="142">
        <v>104006</v>
      </c>
      <c r="B5922" s="142" t="s">
        <v>23628</v>
      </c>
      <c r="C5922" s="142" t="s">
        <v>2</v>
      </c>
      <c r="D5922" s="301">
        <v>31.78</v>
      </c>
      <c r="E5922" s="249"/>
    </row>
    <row r="5923" spans="1:5" s="250" customFormat="1" ht="13.5">
      <c r="A5923" s="142">
        <v>89626</v>
      </c>
      <c r="B5923" s="142" t="s">
        <v>23351</v>
      </c>
      <c r="C5923" s="142" t="s">
        <v>2</v>
      </c>
      <c r="D5923" s="301">
        <v>38.14</v>
      </c>
      <c r="E5923" s="249"/>
    </row>
    <row r="5924" spans="1:5" s="250" customFormat="1" ht="13.5">
      <c r="A5924" s="142">
        <v>104005</v>
      </c>
      <c r="B5924" s="142" t="s">
        <v>23627</v>
      </c>
      <c r="C5924" s="142" t="s">
        <v>2</v>
      </c>
      <c r="D5924" s="301">
        <v>46.32</v>
      </c>
      <c r="E5924" s="249"/>
    </row>
    <row r="5925" spans="1:5" s="250" customFormat="1" ht="13.5">
      <c r="A5925" s="142">
        <v>89439</v>
      </c>
      <c r="B5925" s="142" t="s">
        <v>29044</v>
      </c>
      <c r="C5925" s="142" t="s">
        <v>2</v>
      </c>
      <c r="D5925" s="301">
        <v>14.75</v>
      </c>
      <c r="E5925" s="249"/>
    </row>
    <row r="5926" spans="1:5" s="250" customFormat="1" ht="13.5">
      <c r="A5926" s="142">
        <v>89421</v>
      </c>
      <c r="B5926" s="142" t="s">
        <v>23243</v>
      </c>
      <c r="C5926" s="142" t="s">
        <v>2</v>
      </c>
      <c r="D5926" s="301">
        <v>14.82</v>
      </c>
      <c r="E5926" s="249"/>
    </row>
    <row r="5927" spans="1:5" s="250" customFormat="1" ht="13.5">
      <c r="A5927" s="142">
        <v>89375</v>
      </c>
      <c r="B5927" s="142" t="s">
        <v>23216</v>
      </c>
      <c r="C5927" s="142" t="s">
        <v>2</v>
      </c>
      <c r="D5927" s="301">
        <v>15.43</v>
      </c>
      <c r="E5927" s="249"/>
    </row>
    <row r="5928" spans="1:5" s="250" customFormat="1" ht="13.5">
      <c r="A5928" s="142">
        <v>89536</v>
      </c>
      <c r="B5928" s="142" t="s">
        <v>23297</v>
      </c>
      <c r="C5928" s="142" t="s">
        <v>2</v>
      </c>
      <c r="D5928" s="301">
        <v>14.97</v>
      </c>
      <c r="E5928" s="249"/>
    </row>
    <row r="5929" spans="1:5" s="250" customFormat="1" ht="13.5">
      <c r="A5929" s="142">
        <v>89428</v>
      </c>
      <c r="B5929" s="142" t="s">
        <v>23247</v>
      </c>
      <c r="C5929" s="142" t="s">
        <v>2</v>
      </c>
      <c r="D5929" s="301">
        <v>17.8</v>
      </c>
      <c r="E5929" s="249"/>
    </row>
    <row r="5930" spans="1:5" s="250" customFormat="1" ht="13.5">
      <c r="A5930" s="142">
        <v>89382</v>
      </c>
      <c r="B5930" s="142" t="s">
        <v>23220</v>
      </c>
      <c r="C5930" s="142" t="s">
        <v>2</v>
      </c>
      <c r="D5930" s="301">
        <v>18.5</v>
      </c>
      <c r="E5930" s="249"/>
    </row>
    <row r="5931" spans="1:5" s="250" customFormat="1" ht="13.5">
      <c r="A5931" s="142">
        <v>89552</v>
      </c>
      <c r="B5931" s="142" t="s">
        <v>23307</v>
      </c>
      <c r="C5931" s="142" t="s">
        <v>2</v>
      </c>
      <c r="D5931" s="301">
        <v>23.47</v>
      </c>
      <c r="E5931" s="249"/>
    </row>
    <row r="5932" spans="1:5" s="250" customFormat="1" ht="13.5">
      <c r="A5932" s="142">
        <v>89435</v>
      </c>
      <c r="B5932" s="142" t="s">
        <v>23250</v>
      </c>
      <c r="C5932" s="142" t="s">
        <v>2</v>
      </c>
      <c r="D5932" s="301">
        <v>26.75</v>
      </c>
      <c r="E5932" s="249"/>
    </row>
    <row r="5933" spans="1:5" s="250" customFormat="1" ht="13.5">
      <c r="A5933" s="142">
        <v>89390</v>
      </c>
      <c r="B5933" s="142" t="s">
        <v>23222</v>
      </c>
      <c r="C5933" s="142" t="s">
        <v>2</v>
      </c>
      <c r="D5933" s="301">
        <v>27.57</v>
      </c>
      <c r="E5933" s="249"/>
    </row>
    <row r="5934" spans="1:5" s="250" customFormat="1" ht="13.5">
      <c r="A5934" s="142">
        <v>89568</v>
      </c>
      <c r="B5934" s="142" t="s">
        <v>23319</v>
      </c>
      <c r="C5934" s="142" t="s">
        <v>2</v>
      </c>
      <c r="D5934" s="301">
        <v>41.45</v>
      </c>
      <c r="E5934" s="249"/>
    </row>
    <row r="5935" spans="1:5" s="250" customFormat="1" ht="13.5">
      <c r="A5935" s="142">
        <v>103990</v>
      </c>
      <c r="B5935" s="142" t="s">
        <v>23620</v>
      </c>
      <c r="C5935" s="142" t="s">
        <v>2</v>
      </c>
      <c r="D5935" s="301">
        <v>45.25</v>
      </c>
      <c r="E5935" s="249"/>
    </row>
    <row r="5936" spans="1:5" s="250" customFormat="1" ht="13.5">
      <c r="A5936" s="142">
        <v>89594</v>
      </c>
      <c r="B5936" s="142" t="s">
        <v>23335</v>
      </c>
      <c r="C5936" s="142" t="s">
        <v>2</v>
      </c>
      <c r="D5936" s="301">
        <v>45.79</v>
      </c>
      <c r="E5936" s="249"/>
    </row>
    <row r="5937" spans="1:5" s="250" customFormat="1" ht="13.5">
      <c r="A5937" s="142">
        <v>103997</v>
      </c>
      <c r="B5937" s="142" t="s">
        <v>23624</v>
      </c>
      <c r="C5937" s="142" t="s">
        <v>2</v>
      </c>
      <c r="D5937" s="301">
        <v>50.24</v>
      </c>
      <c r="E5937" s="249"/>
    </row>
    <row r="5938" spans="1:5" s="250" customFormat="1" ht="13.5">
      <c r="A5938" s="142">
        <v>89609</v>
      </c>
      <c r="B5938" s="142" t="s">
        <v>23340</v>
      </c>
      <c r="C5938" s="142" t="s">
        <v>2</v>
      </c>
      <c r="D5938" s="301">
        <v>107.67</v>
      </c>
      <c r="E5938" s="249"/>
    </row>
    <row r="5939" spans="1:5" s="250" customFormat="1" ht="13.5">
      <c r="A5939" s="142">
        <v>89612</v>
      </c>
      <c r="B5939" s="142" t="s">
        <v>23342</v>
      </c>
      <c r="C5939" s="142" t="s">
        <v>2</v>
      </c>
      <c r="D5939" s="301">
        <v>211.94</v>
      </c>
      <c r="E5939" s="249"/>
    </row>
    <row r="5940" spans="1:5" s="250" customFormat="1" ht="13.5">
      <c r="A5940" s="142">
        <v>89615</v>
      </c>
      <c r="B5940" s="142" t="s">
        <v>23344</v>
      </c>
      <c r="C5940" s="142" t="s">
        <v>2</v>
      </c>
      <c r="D5940" s="301">
        <v>250.22</v>
      </c>
      <c r="E5940" s="249"/>
    </row>
    <row r="5941" spans="1:5" s="250" customFormat="1" ht="13.5">
      <c r="A5941" s="142">
        <v>89747</v>
      </c>
      <c r="B5941" s="142" t="s">
        <v>29045</v>
      </c>
      <c r="C5941" s="142" t="s">
        <v>2</v>
      </c>
      <c r="D5941" s="301">
        <v>34.89</v>
      </c>
      <c r="E5941" s="249"/>
    </row>
    <row r="5942" spans="1:5" s="250" customFormat="1" ht="13.5">
      <c r="A5942" s="142">
        <v>89656</v>
      </c>
      <c r="B5942" s="142" t="s">
        <v>29046</v>
      </c>
      <c r="C5942" s="142" t="s">
        <v>2</v>
      </c>
      <c r="D5942" s="301">
        <v>26.55</v>
      </c>
      <c r="E5942" s="249"/>
    </row>
    <row r="5943" spans="1:5" s="250" customFormat="1" ht="13.5">
      <c r="A5943" s="142">
        <v>89663</v>
      </c>
      <c r="B5943" s="142" t="s">
        <v>29047</v>
      </c>
      <c r="C5943" s="142" t="s">
        <v>2</v>
      </c>
      <c r="D5943" s="301">
        <v>35.53</v>
      </c>
      <c r="E5943" s="249"/>
    </row>
    <row r="5944" spans="1:5" s="250" customFormat="1" ht="13.5">
      <c r="A5944" s="142">
        <v>89759</v>
      </c>
      <c r="B5944" s="142" t="s">
        <v>23389</v>
      </c>
      <c r="C5944" s="142" t="s">
        <v>2</v>
      </c>
      <c r="D5944" s="301">
        <v>13.98</v>
      </c>
      <c r="E5944" s="249"/>
    </row>
    <row r="5945" spans="1:5" s="250" customFormat="1" ht="13.5">
      <c r="A5945" s="142">
        <v>89832</v>
      </c>
      <c r="B5945" s="142" t="s">
        <v>23399</v>
      </c>
      <c r="C5945" s="142" t="s">
        <v>2</v>
      </c>
      <c r="D5945" s="301">
        <v>48.72</v>
      </c>
      <c r="E5945" s="249"/>
    </row>
    <row r="5946" spans="1:5" s="250" customFormat="1" ht="13.5">
      <c r="A5946" s="142">
        <v>89666</v>
      </c>
      <c r="B5946" s="142" t="s">
        <v>29048</v>
      </c>
      <c r="C5946" s="142" t="s">
        <v>2</v>
      </c>
      <c r="D5946" s="301">
        <v>9.15</v>
      </c>
      <c r="E5946" s="249"/>
    </row>
    <row r="5947" spans="1:5" s="250" customFormat="1" ht="13.5">
      <c r="A5947" s="142">
        <v>89678</v>
      </c>
      <c r="B5947" s="142" t="s">
        <v>29049</v>
      </c>
      <c r="C5947" s="142" t="s">
        <v>2</v>
      </c>
      <c r="D5947" s="301">
        <v>14.68</v>
      </c>
      <c r="E5947" s="249"/>
    </row>
    <row r="5948" spans="1:5" s="250" customFormat="1" ht="13.5">
      <c r="A5948" s="142">
        <v>89764</v>
      </c>
      <c r="B5948" s="142" t="s">
        <v>23393</v>
      </c>
      <c r="C5948" s="142" t="s">
        <v>2</v>
      </c>
      <c r="D5948" s="301">
        <v>43.76</v>
      </c>
      <c r="E5948" s="249"/>
    </row>
    <row r="5949" spans="1:5" s="250" customFormat="1" ht="13.5">
      <c r="A5949" s="142">
        <v>89689</v>
      </c>
      <c r="B5949" s="142" t="s">
        <v>29050</v>
      </c>
      <c r="C5949" s="142" t="s">
        <v>2</v>
      </c>
      <c r="D5949" s="301">
        <v>44.57</v>
      </c>
      <c r="E5949" s="249"/>
    </row>
    <row r="5950" spans="1:5" s="250" customFormat="1" ht="13.5">
      <c r="A5950" s="142">
        <v>89655</v>
      </c>
      <c r="B5950" s="142" t="s">
        <v>29051</v>
      </c>
      <c r="C5950" s="142" t="s">
        <v>2</v>
      </c>
      <c r="D5950" s="301">
        <v>28.46</v>
      </c>
      <c r="E5950" s="249"/>
    </row>
    <row r="5951" spans="1:5" s="250" customFormat="1" ht="13.5">
      <c r="A5951" s="142">
        <v>89662</v>
      </c>
      <c r="B5951" s="142" t="s">
        <v>29052</v>
      </c>
      <c r="C5951" s="142" t="s">
        <v>2</v>
      </c>
      <c r="D5951" s="301">
        <v>36.76</v>
      </c>
      <c r="E5951" s="249"/>
    </row>
    <row r="5952" spans="1:5" s="250" customFormat="1" ht="13.5">
      <c r="A5952" s="142">
        <v>89758</v>
      </c>
      <c r="B5952" s="142" t="s">
        <v>29053</v>
      </c>
      <c r="C5952" s="142" t="s">
        <v>2</v>
      </c>
      <c r="D5952" s="301">
        <v>43.4</v>
      </c>
      <c r="E5952" s="249"/>
    </row>
    <row r="5953" spans="1:5" s="250" customFormat="1" ht="13.5">
      <c r="A5953" s="142">
        <v>89676</v>
      </c>
      <c r="B5953" s="142" t="s">
        <v>29054</v>
      </c>
      <c r="C5953" s="142" t="s">
        <v>2</v>
      </c>
      <c r="D5953" s="301">
        <v>43.61</v>
      </c>
      <c r="E5953" s="249"/>
    </row>
    <row r="5954" spans="1:5" s="250" customFormat="1" ht="13.5">
      <c r="A5954" s="142">
        <v>89818</v>
      </c>
      <c r="B5954" s="142" t="s">
        <v>29055</v>
      </c>
      <c r="C5954" s="142" t="s">
        <v>2</v>
      </c>
      <c r="D5954" s="301">
        <v>62.24</v>
      </c>
      <c r="E5954" s="249"/>
    </row>
    <row r="5955" spans="1:5" s="250" customFormat="1" ht="13.5">
      <c r="A5955" s="142">
        <v>89763</v>
      </c>
      <c r="B5955" s="142" t="s">
        <v>29056</v>
      </c>
      <c r="C5955" s="142" t="s">
        <v>2</v>
      </c>
      <c r="D5955" s="301">
        <v>65.56</v>
      </c>
      <c r="E5955" s="249"/>
    </row>
    <row r="5956" spans="1:5" s="250" customFormat="1" ht="13.5">
      <c r="A5956" s="142">
        <v>89686</v>
      </c>
      <c r="B5956" s="142" t="s">
        <v>29057</v>
      </c>
      <c r="C5956" s="142" t="s">
        <v>2</v>
      </c>
      <c r="D5956" s="301">
        <v>66.400000000000006</v>
      </c>
      <c r="E5956" s="249"/>
    </row>
    <row r="5957" spans="1:5" s="250" customFormat="1" ht="13.5">
      <c r="A5957" s="142">
        <v>104029</v>
      </c>
      <c r="B5957" s="142" t="s">
        <v>25152</v>
      </c>
      <c r="C5957" s="142" t="s">
        <v>2</v>
      </c>
      <c r="D5957" s="301">
        <v>78.849999999999994</v>
      </c>
      <c r="E5957" s="249"/>
    </row>
    <row r="5958" spans="1:5" s="250" customFormat="1" ht="13.5">
      <c r="A5958" s="142">
        <v>89831</v>
      </c>
      <c r="B5958" s="142" t="s">
        <v>29058</v>
      </c>
      <c r="C5958" s="142" t="s">
        <v>2</v>
      </c>
      <c r="D5958" s="301">
        <v>75.23</v>
      </c>
      <c r="E5958" s="249"/>
    </row>
    <row r="5959" spans="1:5" s="250" customFormat="1" ht="13.5">
      <c r="A5959" s="142">
        <v>89668</v>
      </c>
      <c r="B5959" s="142" t="s">
        <v>25057</v>
      </c>
      <c r="C5959" s="142" t="s">
        <v>2</v>
      </c>
      <c r="D5959" s="301">
        <v>34.659999999999997</v>
      </c>
      <c r="E5959" s="249"/>
    </row>
    <row r="5960" spans="1:5" s="250" customFormat="1" ht="13.5">
      <c r="A5960" s="142">
        <v>89639</v>
      </c>
      <c r="B5960" s="142" t="s">
        <v>23360</v>
      </c>
      <c r="C5960" s="142" t="s">
        <v>2</v>
      </c>
      <c r="D5960" s="301">
        <v>14.93</v>
      </c>
      <c r="E5960" s="249"/>
    </row>
    <row r="5961" spans="1:5" s="250" customFormat="1" ht="13.5">
      <c r="A5961" s="142">
        <v>89721</v>
      </c>
      <c r="B5961" s="142" t="s">
        <v>23388</v>
      </c>
      <c r="C5961" s="142" t="s">
        <v>2</v>
      </c>
      <c r="D5961" s="301">
        <v>19.32</v>
      </c>
      <c r="E5961" s="249"/>
    </row>
    <row r="5962" spans="1:5" s="250" customFormat="1" ht="13.5">
      <c r="A5962" s="142">
        <v>89643</v>
      </c>
      <c r="B5962" s="142" t="s">
        <v>23363</v>
      </c>
      <c r="C5962" s="142" t="s">
        <v>2</v>
      </c>
      <c r="D5962" s="301">
        <v>20.28</v>
      </c>
      <c r="E5962" s="249"/>
    </row>
    <row r="5963" spans="1:5" s="250" customFormat="1" ht="13.5">
      <c r="A5963" s="142">
        <v>89727</v>
      </c>
      <c r="B5963" s="142" t="s">
        <v>29059</v>
      </c>
      <c r="C5963" s="142" t="s">
        <v>2</v>
      </c>
      <c r="D5963" s="301">
        <v>29.13</v>
      </c>
      <c r="E5963" s="249"/>
    </row>
    <row r="5964" spans="1:5" s="250" customFormat="1" ht="13.5">
      <c r="A5964" s="142">
        <v>89648</v>
      </c>
      <c r="B5964" s="142" t="s">
        <v>29060</v>
      </c>
      <c r="C5964" s="142" t="s">
        <v>2</v>
      </c>
      <c r="D5964" s="301">
        <v>30.25</v>
      </c>
      <c r="E5964" s="249"/>
    </row>
    <row r="5965" spans="1:5" s="250" customFormat="1" ht="13.5">
      <c r="A5965" s="142">
        <v>89749</v>
      </c>
      <c r="B5965" s="142" t="s">
        <v>29061</v>
      </c>
      <c r="C5965" s="142" t="s">
        <v>2</v>
      </c>
      <c r="D5965" s="301">
        <v>19.920000000000002</v>
      </c>
      <c r="E5965" s="249"/>
    </row>
    <row r="5966" spans="1:5" s="250" customFormat="1" ht="13.5">
      <c r="A5966" s="142">
        <v>89657</v>
      </c>
      <c r="B5966" s="142" t="s">
        <v>29062</v>
      </c>
      <c r="C5966" s="142" t="s">
        <v>2</v>
      </c>
      <c r="D5966" s="301">
        <v>16.64</v>
      </c>
      <c r="E5966" s="249"/>
    </row>
    <row r="5967" spans="1:5" s="250" customFormat="1" ht="13.5">
      <c r="A5967" s="142">
        <v>89664</v>
      </c>
      <c r="B5967" s="142" t="s">
        <v>29063</v>
      </c>
      <c r="C5967" s="142" t="s">
        <v>2</v>
      </c>
      <c r="D5967" s="301">
        <v>20.56</v>
      </c>
      <c r="E5967" s="249"/>
    </row>
    <row r="5968" spans="1:5" s="250" customFormat="1" ht="13.5">
      <c r="A5968" s="142">
        <v>89638</v>
      </c>
      <c r="B5968" s="142" t="s">
        <v>23359</v>
      </c>
      <c r="C5968" s="142" t="s">
        <v>2</v>
      </c>
      <c r="D5968" s="301">
        <v>14.18</v>
      </c>
      <c r="E5968" s="249"/>
    </row>
    <row r="5969" spans="1:5" s="250" customFormat="1" ht="13.5">
      <c r="A5969" s="142">
        <v>89720</v>
      </c>
      <c r="B5969" s="142" t="s">
        <v>29064</v>
      </c>
      <c r="C5969" s="142" t="s">
        <v>2</v>
      </c>
      <c r="D5969" s="301">
        <v>17.829999999999998</v>
      </c>
      <c r="E5969" s="249"/>
    </row>
    <row r="5970" spans="1:5" s="250" customFormat="1" ht="13.5">
      <c r="A5970" s="142">
        <v>89642</v>
      </c>
      <c r="B5970" s="142" t="s">
        <v>23362</v>
      </c>
      <c r="C5970" s="142" t="s">
        <v>2</v>
      </c>
      <c r="D5970" s="301">
        <v>18.79</v>
      </c>
      <c r="E5970" s="249"/>
    </row>
    <row r="5971" spans="1:5" s="250" customFormat="1" ht="13.5">
      <c r="A5971" s="142">
        <v>89725</v>
      </c>
      <c r="B5971" s="142" t="s">
        <v>29065</v>
      </c>
      <c r="C5971" s="142" t="s">
        <v>2</v>
      </c>
      <c r="D5971" s="301">
        <v>23.31</v>
      </c>
      <c r="E5971" s="249"/>
    </row>
    <row r="5972" spans="1:5" s="250" customFormat="1" ht="13.5">
      <c r="A5972" s="142">
        <v>89647</v>
      </c>
      <c r="B5972" s="142" t="s">
        <v>29066</v>
      </c>
      <c r="C5972" s="142" t="s">
        <v>2</v>
      </c>
      <c r="D5972" s="301">
        <v>24.43</v>
      </c>
      <c r="E5972" s="249"/>
    </row>
    <row r="5973" spans="1:5" s="250" customFormat="1" ht="13.5">
      <c r="A5973" s="142">
        <v>89780</v>
      </c>
      <c r="B5973" s="142" t="s">
        <v>23398</v>
      </c>
      <c r="C5973" s="142" t="s">
        <v>2</v>
      </c>
      <c r="D5973" s="301">
        <v>28.37</v>
      </c>
      <c r="E5973" s="249"/>
    </row>
    <row r="5974" spans="1:5" s="250" customFormat="1" ht="13.5">
      <c r="A5974" s="142">
        <v>89734</v>
      </c>
      <c r="B5974" s="142" t="s">
        <v>29067</v>
      </c>
      <c r="C5974" s="142" t="s">
        <v>2</v>
      </c>
      <c r="D5974" s="301">
        <v>33.520000000000003</v>
      </c>
      <c r="E5974" s="249"/>
    </row>
    <row r="5975" spans="1:5" s="250" customFormat="1" ht="13.5">
      <c r="A5975" s="142">
        <v>89650</v>
      </c>
      <c r="B5975" s="142" t="s">
        <v>29068</v>
      </c>
      <c r="C5975" s="142" t="s">
        <v>2</v>
      </c>
      <c r="D5975" s="301">
        <v>34.83</v>
      </c>
      <c r="E5975" s="249"/>
    </row>
    <row r="5976" spans="1:5" s="250" customFormat="1" ht="13.5">
      <c r="A5976" s="142">
        <v>89787</v>
      </c>
      <c r="B5976" s="142" t="s">
        <v>29069</v>
      </c>
      <c r="C5976" s="142" t="s">
        <v>2</v>
      </c>
      <c r="D5976" s="301">
        <v>42.32</v>
      </c>
      <c r="E5976" s="249"/>
    </row>
    <row r="5977" spans="1:5" s="250" customFormat="1" ht="13.5">
      <c r="A5977" s="142">
        <v>104024</v>
      </c>
      <c r="B5977" s="142" t="s">
        <v>25148</v>
      </c>
      <c r="C5977" s="142" t="s">
        <v>2</v>
      </c>
      <c r="D5977" s="301">
        <v>48.1</v>
      </c>
      <c r="E5977" s="249"/>
    </row>
    <row r="5978" spans="1:5" s="250" customFormat="1" ht="13.5">
      <c r="A5978" s="142">
        <v>89789</v>
      </c>
      <c r="B5978" s="142" t="s">
        <v>29070</v>
      </c>
      <c r="C5978" s="142" t="s">
        <v>2</v>
      </c>
      <c r="D5978" s="301">
        <v>78.62</v>
      </c>
      <c r="E5978" s="249"/>
    </row>
    <row r="5979" spans="1:5" s="250" customFormat="1" ht="13.5">
      <c r="A5979" s="142">
        <v>89791</v>
      </c>
      <c r="B5979" s="142" t="s">
        <v>29071</v>
      </c>
      <c r="C5979" s="142" t="s">
        <v>2</v>
      </c>
      <c r="D5979" s="301">
        <v>178.35</v>
      </c>
      <c r="E5979" s="249"/>
    </row>
    <row r="5980" spans="1:5" s="250" customFormat="1" ht="13.5">
      <c r="A5980" s="142">
        <v>89793</v>
      </c>
      <c r="B5980" s="142" t="s">
        <v>29072</v>
      </c>
      <c r="C5980" s="142" t="s">
        <v>2</v>
      </c>
      <c r="D5980" s="301">
        <v>257.17</v>
      </c>
      <c r="E5980" s="249"/>
    </row>
    <row r="5981" spans="1:5" s="250" customFormat="1" ht="13.5">
      <c r="A5981" s="142">
        <v>89637</v>
      </c>
      <c r="B5981" s="142" t="s">
        <v>23358</v>
      </c>
      <c r="C5981" s="142" t="s">
        <v>2</v>
      </c>
      <c r="D5981" s="301">
        <v>13.11</v>
      </c>
      <c r="E5981" s="249"/>
    </row>
    <row r="5982" spans="1:5" s="250" customFormat="1" ht="13.5">
      <c r="A5982" s="142">
        <v>89719</v>
      </c>
      <c r="B5982" s="142" t="s">
        <v>29073</v>
      </c>
      <c r="C5982" s="142" t="s">
        <v>2</v>
      </c>
      <c r="D5982" s="301">
        <v>15.96</v>
      </c>
      <c r="E5982" s="249"/>
    </row>
    <row r="5983" spans="1:5" s="250" customFormat="1" ht="13.5">
      <c r="A5983" s="142">
        <v>89641</v>
      </c>
      <c r="B5983" s="142" t="s">
        <v>23361</v>
      </c>
      <c r="C5983" s="142" t="s">
        <v>2</v>
      </c>
      <c r="D5983" s="301">
        <v>16.920000000000002</v>
      </c>
      <c r="E5983" s="249"/>
    </row>
    <row r="5984" spans="1:5" s="250" customFormat="1" ht="13.5">
      <c r="A5984" s="142">
        <v>89723</v>
      </c>
      <c r="B5984" s="142" t="s">
        <v>29074</v>
      </c>
      <c r="C5984" s="142" t="s">
        <v>2</v>
      </c>
      <c r="D5984" s="301">
        <v>24.08</v>
      </c>
      <c r="E5984" s="249"/>
    </row>
    <row r="5985" spans="1:5" s="250" customFormat="1" ht="13.5">
      <c r="A5985" s="142">
        <v>89646</v>
      </c>
      <c r="B5985" s="142" t="s">
        <v>23364</v>
      </c>
      <c r="C5985" s="142" t="s">
        <v>2</v>
      </c>
      <c r="D5985" s="301">
        <v>25.2</v>
      </c>
      <c r="E5985" s="249"/>
    </row>
    <row r="5986" spans="1:5" s="250" customFormat="1" ht="13.5">
      <c r="A5986" s="142">
        <v>89777</v>
      </c>
      <c r="B5986" s="142" t="s">
        <v>29075</v>
      </c>
      <c r="C5986" s="142" t="s">
        <v>2</v>
      </c>
      <c r="D5986" s="301">
        <v>30.28</v>
      </c>
      <c r="E5986" s="249"/>
    </row>
    <row r="5987" spans="1:5" s="250" customFormat="1" ht="13.5">
      <c r="A5987" s="142">
        <v>89729</v>
      </c>
      <c r="B5987" s="142" t="s">
        <v>29076</v>
      </c>
      <c r="C5987" s="142" t="s">
        <v>2</v>
      </c>
      <c r="D5987" s="301">
        <v>35.43</v>
      </c>
      <c r="E5987" s="249"/>
    </row>
    <row r="5988" spans="1:5" s="250" customFormat="1" ht="13.5">
      <c r="A5988" s="142">
        <v>89649</v>
      </c>
      <c r="B5988" s="142" t="s">
        <v>29077</v>
      </c>
      <c r="C5988" s="142" t="s">
        <v>2</v>
      </c>
      <c r="D5988" s="301">
        <v>36.74</v>
      </c>
      <c r="E5988" s="249"/>
    </row>
    <row r="5989" spans="1:5" s="250" customFormat="1" ht="13.5">
      <c r="A5989" s="142">
        <v>89781</v>
      </c>
      <c r="B5989" s="142" t="s">
        <v>29078</v>
      </c>
      <c r="C5989" s="142" t="s">
        <v>2</v>
      </c>
      <c r="D5989" s="301">
        <v>42.79</v>
      </c>
      <c r="E5989" s="249"/>
    </row>
    <row r="5990" spans="1:5" s="250" customFormat="1" ht="13.5">
      <c r="A5990" s="142">
        <v>104023</v>
      </c>
      <c r="B5990" s="142" t="s">
        <v>25147</v>
      </c>
      <c r="C5990" s="142" t="s">
        <v>2</v>
      </c>
      <c r="D5990" s="301">
        <v>48.57</v>
      </c>
      <c r="E5990" s="249"/>
    </row>
    <row r="5991" spans="1:5" s="250" customFormat="1" ht="13.5">
      <c r="A5991" s="142">
        <v>89788</v>
      </c>
      <c r="B5991" s="142" t="s">
        <v>29079</v>
      </c>
      <c r="C5991" s="142" t="s">
        <v>2</v>
      </c>
      <c r="D5991" s="301">
        <v>92.54</v>
      </c>
      <c r="E5991" s="249"/>
    </row>
    <row r="5992" spans="1:5" s="250" customFormat="1" ht="13.5">
      <c r="A5992" s="142">
        <v>89790</v>
      </c>
      <c r="B5992" s="142" t="s">
        <v>29080</v>
      </c>
      <c r="C5992" s="142" t="s">
        <v>2</v>
      </c>
      <c r="D5992" s="301">
        <v>184.65</v>
      </c>
      <c r="E5992" s="249"/>
    </row>
    <row r="5993" spans="1:5" s="250" customFormat="1" ht="13.5">
      <c r="A5993" s="142">
        <v>89792</v>
      </c>
      <c r="B5993" s="142" t="s">
        <v>29081</v>
      </c>
      <c r="C5993" s="142" t="s">
        <v>2</v>
      </c>
      <c r="D5993" s="301">
        <v>217.98</v>
      </c>
      <c r="E5993" s="249"/>
    </row>
    <row r="5994" spans="1:5" s="250" customFormat="1" ht="13.5">
      <c r="A5994" s="142">
        <v>89640</v>
      </c>
      <c r="B5994" s="142" t="s">
        <v>25053</v>
      </c>
      <c r="C5994" s="142" t="s">
        <v>2</v>
      </c>
      <c r="D5994" s="301">
        <v>22.99</v>
      </c>
      <c r="E5994" s="249"/>
    </row>
    <row r="5995" spans="1:5" s="250" customFormat="1" ht="13.5">
      <c r="A5995" s="142">
        <v>89644</v>
      </c>
      <c r="B5995" s="142" t="s">
        <v>25054</v>
      </c>
      <c r="C5995" s="142" t="s">
        <v>2</v>
      </c>
      <c r="D5995" s="301">
        <v>27.99</v>
      </c>
      <c r="E5995" s="249"/>
    </row>
    <row r="5996" spans="1:5" s="250" customFormat="1" ht="13.5">
      <c r="A5996" s="142">
        <v>89645</v>
      </c>
      <c r="B5996" s="142" t="s">
        <v>25055</v>
      </c>
      <c r="C5996" s="142" t="s">
        <v>2</v>
      </c>
      <c r="D5996" s="301">
        <v>38.81</v>
      </c>
      <c r="E5996" s="249"/>
    </row>
    <row r="5997" spans="1:5" s="250" customFormat="1" ht="13.5">
      <c r="A5997" s="142">
        <v>89652</v>
      </c>
      <c r="B5997" s="142" t="s">
        <v>29082</v>
      </c>
      <c r="C5997" s="142" t="s">
        <v>2</v>
      </c>
      <c r="D5997" s="301">
        <v>14.74</v>
      </c>
      <c r="E5997" s="249"/>
    </row>
    <row r="5998" spans="1:5" s="250" customFormat="1" ht="13.5">
      <c r="A5998" s="142">
        <v>89738</v>
      </c>
      <c r="B5998" s="142" t="s">
        <v>29083</v>
      </c>
      <c r="C5998" s="142" t="s">
        <v>2</v>
      </c>
      <c r="D5998" s="301">
        <v>20</v>
      </c>
      <c r="E5998" s="249"/>
    </row>
    <row r="5999" spans="1:5" s="250" customFormat="1" ht="13.5">
      <c r="A5999" s="142">
        <v>89659</v>
      </c>
      <c r="B5999" s="142" t="s">
        <v>29084</v>
      </c>
      <c r="C5999" s="142" t="s">
        <v>2</v>
      </c>
      <c r="D5999" s="301">
        <v>20.64</v>
      </c>
      <c r="E5999" s="249"/>
    </row>
    <row r="6000" spans="1:5" s="250" customFormat="1" ht="13.5">
      <c r="A6000" s="142">
        <v>89756</v>
      </c>
      <c r="B6000" s="142" t="s">
        <v>29085</v>
      </c>
      <c r="C6000" s="142" t="s">
        <v>2</v>
      </c>
      <c r="D6000" s="301">
        <v>27.55</v>
      </c>
      <c r="E6000" s="249"/>
    </row>
    <row r="6001" spans="1:5" s="250" customFormat="1" ht="13.5">
      <c r="A6001" s="142">
        <v>89672</v>
      </c>
      <c r="B6001" s="142" t="s">
        <v>29086</v>
      </c>
      <c r="C6001" s="142" t="s">
        <v>2</v>
      </c>
      <c r="D6001" s="301">
        <v>28.29</v>
      </c>
      <c r="E6001" s="249"/>
    </row>
    <row r="6002" spans="1:5" s="250" customFormat="1" ht="13.5">
      <c r="A6002" s="142">
        <v>89815</v>
      </c>
      <c r="B6002" s="142" t="s">
        <v>29087</v>
      </c>
      <c r="C6002" s="142" t="s">
        <v>2</v>
      </c>
      <c r="D6002" s="301">
        <v>33.28</v>
      </c>
      <c r="E6002" s="249"/>
    </row>
    <row r="6003" spans="1:5" s="250" customFormat="1" ht="13.5">
      <c r="A6003" s="142">
        <v>89761</v>
      </c>
      <c r="B6003" s="142" t="s">
        <v>23391</v>
      </c>
      <c r="C6003" s="142" t="s">
        <v>2</v>
      </c>
      <c r="D6003" s="301">
        <v>36.68</v>
      </c>
      <c r="E6003" s="249"/>
    </row>
    <row r="6004" spans="1:5" s="250" customFormat="1" ht="13.5">
      <c r="A6004" s="142">
        <v>89682</v>
      </c>
      <c r="B6004" s="142" t="s">
        <v>29088</v>
      </c>
      <c r="C6004" s="142" t="s">
        <v>2</v>
      </c>
      <c r="D6004" s="301">
        <v>37.549999999999997</v>
      </c>
      <c r="E6004" s="249"/>
    </row>
    <row r="6005" spans="1:5" s="250" customFormat="1" ht="13.5">
      <c r="A6005" s="142">
        <v>89824</v>
      </c>
      <c r="B6005" s="142" t="s">
        <v>29089</v>
      </c>
      <c r="C6005" s="142" t="s">
        <v>2</v>
      </c>
      <c r="D6005" s="301">
        <v>45.2</v>
      </c>
      <c r="E6005" s="249"/>
    </row>
    <row r="6006" spans="1:5" s="250" customFormat="1" ht="13.5">
      <c r="A6006" s="142">
        <v>104026</v>
      </c>
      <c r="B6006" s="142" t="s">
        <v>25150</v>
      </c>
      <c r="C6006" s="142" t="s">
        <v>2</v>
      </c>
      <c r="D6006" s="301">
        <v>49.05</v>
      </c>
      <c r="E6006" s="249"/>
    </row>
    <row r="6007" spans="1:5" s="250" customFormat="1" ht="13.5">
      <c r="A6007" s="142">
        <v>89740</v>
      </c>
      <c r="B6007" s="142" t="s">
        <v>29090</v>
      </c>
      <c r="C6007" s="142" t="s">
        <v>2</v>
      </c>
      <c r="D6007" s="301">
        <v>11.26</v>
      </c>
      <c r="E6007" s="249"/>
    </row>
    <row r="6008" spans="1:5" s="250" customFormat="1" ht="13.5">
      <c r="A6008" s="142">
        <v>89836</v>
      </c>
      <c r="B6008" s="142" t="s">
        <v>29091</v>
      </c>
      <c r="C6008" s="142" t="s">
        <v>2</v>
      </c>
      <c r="D6008" s="301">
        <v>232.01</v>
      </c>
      <c r="E6008" s="249"/>
    </row>
    <row r="6009" spans="1:5" s="250" customFormat="1" ht="13.5">
      <c r="A6009" s="142">
        <v>89653</v>
      </c>
      <c r="B6009" s="142" t="s">
        <v>25056</v>
      </c>
      <c r="C6009" s="142" t="s">
        <v>2</v>
      </c>
      <c r="D6009" s="301">
        <v>20.75</v>
      </c>
      <c r="E6009" s="249"/>
    </row>
    <row r="6010" spans="1:5" s="250" customFormat="1" ht="13.5">
      <c r="A6010" s="142">
        <v>89660</v>
      </c>
      <c r="B6010" s="142" t="s">
        <v>23366</v>
      </c>
      <c r="C6010" s="142" t="s">
        <v>2</v>
      </c>
      <c r="D6010" s="301">
        <v>11.92</v>
      </c>
      <c r="E6010" s="249"/>
    </row>
    <row r="6011" spans="1:5" s="250" customFormat="1" ht="13.5">
      <c r="A6011" s="142">
        <v>104028</v>
      </c>
      <c r="B6011" s="142" t="s">
        <v>25151</v>
      </c>
      <c r="C6011" s="142" t="s">
        <v>2</v>
      </c>
      <c r="D6011" s="301">
        <v>151.19999999999999</v>
      </c>
      <c r="E6011" s="249"/>
    </row>
    <row r="6012" spans="1:5" s="250" customFormat="1" ht="13.5">
      <c r="A6012" s="142">
        <v>89826</v>
      </c>
      <c r="B6012" s="142" t="s">
        <v>29092</v>
      </c>
      <c r="C6012" s="142" t="s">
        <v>2</v>
      </c>
      <c r="D6012" s="301">
        <v>147.58000000000001</v>
      </c>
      <c r="E6012" s="249"/>
    </row>
    <row r="6013" spans="1:5" s="250" customFormat="1" ht="13.5">
      <c r="A6013" s="142">
        <v>89651</v>
      </c>
      <c r="B6013" s="142" t="s">
        <v>23365</v>
      </c>
      <c r="C6013" s="142" t="s">
        <v>2</v>
      </c>
      <c r="D6013" s="301">
        <v>8.82</v>
      </c>
      <c r="E6013" s="249"/>
    </row>
    <row r="6014" spans="1:5" s="250" customFormat="1" ht="13.5">
      <c r="A6014" s="142">
        <v>89736</v>
      </c>
      <c r="B6014" s="142" t="s">
        <v>29093</v>
      </c>
      <c r="C6014" s="142" t="s">
        <v>2</v>
      </c>
      <c r="D6014" s="301">
        <v>11.05</v>
      </c>
      <c r="E6014" s="249"/>
    </row>
    <row r="6015" spans="1:5" s="250" customFormat="1" ht="13.5">
      <c r="A6015" s="142">
        <v>89658</v>
      </c>
      <c r="B6015" s="142" t="s">
        <v>29094</v>
      </c>
      <c r="C6015" s="142" t="s">
        <v>2</v>
      </c>
      <c r="D6015" s="301">
        <v>11.69</v>
      </c>
      <c r="E6015" s="249"/>
    </row>
    <row r="6016" spans="1:5" s="250" customFormat="1" ht="13.5">
      <c r="A6016" s="142">
        <v>89755</v>
      </c>
      <c r="B6016" s="142" t="s">
        <v>29095</v>
      </c>
      <c r="C6016" s="142" t="s">
        <v>2</v>
      </c>
      <c r="D6016" s="301">
        <v>16.43</v>
      </c>
      <c r="E6016" s="249"/>
    </row>
    <row r="6017" spans="1:5" s="250" customFormat="1" ht="13.5">
      <c r="A6017" s="142">
        <v>89670</v>
      </c>
      <c r="B6017" s="142" t="s">
        <v>29096</v>
      </c>
      <c r="C6017" s="142" t="s">
        <v>2</v>
      </c>
      <c r="D6017" s="301">
        <v>17.170000000000002</v>
      </c>
      <c r="E6017" s="249"/>
    </row>
    <row r="6018" spans="1:5" s="250" customFormat="1" ht="13.5">
      <c r="A6018" s="142">
        <v>89794</v>
      </c>
      <c r="B6018" s="142" t="s">
        <v>29097</v>
      </c>
      <c r="C6018" s="142" t="s">
        <v>2</v>
      </c>
      <c r="D6018" s="301">
        <v>22.78</v>
      </c>
      <c r="E6018" s="249"/>
    </row>
    <row r="6019" spans="1:5" s="250" customFormat="1" ht="13.5">
      <c r="A6019" s="142">
        <v>89760</v>
      </c>
      <c r="B6019" s="142" t="s">
        <v>23390</v>
      </c>
      <c r="C6019" s="142" t="s">
        <v>2</v>
      </c>
      <c r="D6019" s="301">
        <v>26.18</v>
      </c>
      <c r="E6019" s="249"/>
    </row>
    <row r="6020" spans="1:5" s="250" customFormat="1" ht="13.5">
      <c r="A6020" s="142">
        <v>89680</v>
      </c>
      <c r="B6020" s="142" t="s">
        <v>29098</v>
      </c>
      <c r="C6020" s="142" t="s">
        <v>2</v>
      </c>
      <c r="D6020" s="301">
        <v>27.05</v>
      </c>
      <c r="E6020" s="249"/>
    </row>
    <row r="6021" spans="1:5" s="250" customFormat="1" ht="13.5">
      <c r="A6021" s="142">
        <v>89822</v>
      </c>
      <c r="B6021" s="142" t="s">
        <v>29099</v>
      </c>
      <c r="C6021" s="142" t="s">
        <v>2</v>
      </c>
      <c r="D6021" s="301">
        <v>29.77</v>
      </c>
      <c r="E6021" s="249"/>
    </row>
    <row r="6022" spans="1:5" s="250" customFormat="1" ht="13.5">
      <c r="A6022" s="142">
        <v>104025</v>
      </c>
      <c r="B6022" s="142" t="s">
        <v>25149</v>
      </c>
      <c r="C6022" s="142" t="s">
        <v>2</v>
      </c>
      <c r="D6022" s="301">
        <v>33.619999999999997</v>
      </c>
      <c r="E6022" s="249"/>
    </row>
    <row r="6023" spans="1:5" s="250" customFormat="1" ht="13.5">
      <c r="A6023" s="142">
        <v>89835</v>
      </c>
      <c r="B6023" s="142" t="s">
        <v>29100</v>
      </c>
      <c r="C6023" s="142" t="s">
        <v>2</v>
      </c>
      <c r="D6023" s="301">
        <v>51.26</v>
      </c>
      <c r="E6023" s="249"/>
    </row>
    <row r="6024" spans="1:5" s="250" customFormat="1" ht="13.5">
      <c r="A6024" s="142">
        <v>89838</v>
      </c>
      <c r="B6024" s="142" t="s">
        <v>29101</v>
      </c>
      <c r="C6024" s="142" t="s">
        <v>2</v>
      </c>
      <c r="D6024" s="301">
        <v>178.29</v>
      </c>
      <c r="E6024" s="249"/>
    </row>
    <row r="6025" spans="1:5" s="250" customFormat="1" ht="13.5">
      <c r="A6025" s="142">
        <v>89840</v>
      </c>
      <c r="B6025" s="142" t="s">
        <v>29102</v>
      </c>
      <c r="C6025" s="142" t="s">
        <v>2</v>
      </c>
      <c r="D6025" s="301">
        <v>209.8</v>
      </c>
      <c r="E6025" s="249"/>
    </row>
    <row r="6026" spans="1:5" s="250" customFormat="1" ht="13.5">
      <c r="A6026" s="142">
        <v>104015</v>
      </c>
      <c r="B6026" s="142" t="s">
        <v>23635</v>
      </c>
      <c r="C6026" s="142" t="s">
        <v>2</v>
      </c>
      <c r="D6026" s="301">
        <v>20.28</v>
      </c>
      <c r="E6026" s="249"/>
    </row>
    <row r="6027" spans="1:5" s="250" customFormat="1" ht="13.5">
      <c r="A6027" s="142">
        <v>104018</v>
      </c>
      <c r="B6027" s="142" t="s">
        <v>25146</v>
      </c>
      <c r="C6027" s="142" t="s">
        <v>2</v>
      </c>
      <c r="D6027" s="301">
        <v>25.71</v>
      </c>
      <c r="E6027" s="249"/>
    </row>
    <row r="6028" spans="1:5" s="250" customFormat="1" ht="13.5">
      <c r="A6028" s="142">
        <v>104016</v>
      </c>
      <c r="B6028" s="142" t="s">
        <v>23636</v>
      </c>
      <c r="C6028" s="142" t="s">
        <v>2</v>
      </c>
      <c r="D6028" s="301">
        <v>27.09</v>
      </c>
      <c r="E6028" s="249"/>
    </row>
    <row r="6029" spans="1:5" s="250" customFormat="1" ht="13.5">
      <c r="A6029" s="142">
        <v>104019</v>
      </c>
      <c r="B6029" s="142" t="s">
        <v>23638</v>
      </c>
      <c r="C6029" s="142" t="s">
        <v>2</v>
      </c>
      <c r="D6029" s="301">
        <v>52.51</v>
      </c>
      <c r="E6029" s="249"/>
    </row>
    <row r="6030" spans="1:5" s="250" customFormat="1" ht="13.5">
      <c r="A6030" s="142">
        <v>104017</v>
      </c>
      <c r="B6030" s="142" t="s">
        <v>23637</v>
      </c>
      <c r="C6030" s="142" t="s">
        <v>2</v>
      </c>
      <c r="D6030" s="301">
        <v>54.13</v>
      </c>
      <c r="E6030" s="249"/>
    </row>
    <row r="6031" spans="1:5" s="250" customFormat="1" ht="13.5">
      <c r="A6031" s="142">
        <v>104020</v>
      </c>
      <c r="B6031" s="142" t="s">
        <v>23639</v>
      </c>
      <c r="C6031" s="142" t="s">
        <v>2</v>
      </c>
      <c r="D6031" s="301">
        <v>65.36</v>
      </c>
      <c r="E6031" s="249"/>
    </row>
    <row r="6032" spans="1:5" s="250" customFormat="1" ht="13.5">
      <c r="A6032" s="142">
        <v>104030</v>
      </c>
      <c r="B6032" s="142" t="s">
        <v>23640</v>
      </c>
      <c r="C6032" s="142" t="s">
        <v>2</v>
      </c>
      <c r="D6032" s="301">
        <v>72.62</v>
      </c>
      <c r="E6032" s="249"/>
    </row>
    <row r="6033" spans="1:5" s="250" customFormat="1" ht="13.5">
      <c r="A6033" s="142">
        <v>89694</v>
      </c>
      <c r="B6033" s="142" t="s">
        <v>29103</v>
      </c>
      <c r="C6033" s="142" t="s">
        <v>2</v>
      </c>
      <c r="D6033" s="301">
        <v>24.53</v>
      </c>
      <c r="E6033" s="249"/>
    </row>
    <row r="6034" spans="1:5" s="250" customFormat="1" ht="13.5">
      <c r="A6034" s="142">
        <v>89700</v>
      </c>
      <c r="B6034" s="142" t="s">
        <v>29104</v>
      </c>
      <c r="C6034" s="142" t="s">
        <v>2</v>
      </c>
      <c r="D6034" s="301">
        <v>28.02</v>
      </c>
      <c r="E6034" s="249"/>
    </row>
    <row r="6035" spans="1:5" s="250" customFormat="1" ht="13.5">
      <c r="A6035" s="142">
        <v>89703</v>
      </c>
      <c r="B6035" s="142" t="s">
        <v>25058</v>
      </c>
      <c r="C6035" s="142" t="s">
        <v>2</v>
      </c>
      <c r="D6035" s="301">
        <v>56.96</v>
      </c>
      <c r="E6035" s="249"/>
    </row>
    <row r="6036" spans="1:5" s="250" customFormat="1" ht="13.5">
      <c r="A6036" s="142">
        <v>89691</v>
      </c>
      <c r="B6036" s="142" t="s">
        <v>23379</v>
      </c>
      <c r="C6036" s="142" t="s">
        <v>2</v>
      </c>
      <c r="D6036" s="301">
        <v>16.93</v>
      </c>
      <c r="E6036" s="249"/>
    </row>
    <row r="6037" spans="1:5" s="250" customFormat="1" ht="13.5">
      <c r="A6037" s="142">
        <v>89765</v>
      </c>
      <c r="B6037" s="142" t="s">
        <v>23394</v>
      </c>
      <c r="C6037" s="142" t="s">
        <v>2</v>
      </c>
      <c r="D6037" s="301">
        <v>20.74</v>
      </c>
      <c r="E6037" s="249"/>
    </row>
    <row r="6038" spans="1:5" s="250" customFormat="1" ht="13.5">
      <c r="A6038" s="142">
        <v>89697</v>
      </c>
      <c r="B6038" s="142" t="s">
        <v>23383</v>
      </c>
      <c r="C6038" s="142" t="s">
        <v>2</v>
      </c>
      <c r="D6038" s="301">
        <v>22.01</v>
      </c>
      <c r="E6038" s="249"/>
    </row>
    <row r="6039" spans="1:5" s="250" customFormat="1" ht="13.5">
      <c r="A6039" s="142">
        <v>89844</v>
      </c>
      <c r="B6039" s="142" t="s">
        <v>29105</v>
      </c>
      <c r="C6039" s="142" t="s">
        <v>2</v>
      </c>
      <c r="D6039" s="301">
        <v>74.14</v>
      </c>
      <c r="E6039" s="249"/>
    </row>
    <row r="6040" spans="1:5" s="250" customFormat="1" ht="13.5">
      <c r="A6040" s="142">
        <v>104022</v>
      </c>
      <c r="B6040" s="142" t="s">
        <v>29106</v>
      </c>
      <c r="C6040" s="142" t="s">
        <v>2</v>
      </c>
      <c r="D6040" s="301">
        <v>81.819999999999993</v>
      </c>
      <c r="E6040" s="249"/>
    </row>
    <row r="6041" spans="1:5" s="250" customFormat="1" ht="13.5">
      <c r="A6041" s="142">
        <v>89633</v>
      </c>
      <c r="B6041" s="142" t="s">
        <v>23151</v>
      </c>
      <c r="C6041" s="142" t="s">
        <v>1</v>
      </c>
      <c r="D6041" s="301">
        <v>32.15</v>
      </c>
      <c r="E6041" s="249"/>
    </row>
    <row r="6042" spans="1:5" s="250" customFormat="1" ht="13.5">
      <c r="A6042" s="142">
        <v>89716</v>
      </c>
      <c r="B6042" s="142" t="s">
        <v>23154</v>
      </c>
      <c r="C6042" s="142" t="s">
        <v>1</v>
      </c>
      <c r="D6042" s="301">
        <v>32.47</v>
      </c>
      <c r="E6042" s="249"/>
    </row>
    <row r="6043" spans="1:5" s="250" customFormat="1" ht="13.5">
      <c r="A6043" s="142">
        <v>89634</v>
      </c>
      <c r="B6043" s="142" t="s">
        <v>23152</v>
      </c>
      <c r="C6043" s="142" t="s">
        <v>1</v>
      </c>
      <c r="D6043" s="301">
        <v>45.49</v>
      </c>
      <c r="E6043" s="249"/>
    </row>
    <row r="6044" spans="1:5" s="250" customFormat="1" ht="13.5">
      <c r="A6044" s="142">
        <v>89717</v>
      </c>
      <c r="B6044" s="142" t="s">
        <v>23155</v>
      </c>
      <c r="C6044" s="142" t="s">
        <v>1</v>
      </c>
      <c r="D6044" s="301">
        <v>50.87</v>
      </c>
      <c r="E6044" s="249"/>
    </row>
    <row r="6045" spans="1:5" s="250" customFormat="1" ht="13.5">
      <c r="A6045" s="142">
        <v>89635</v>
      </c>
      <c r="B6045" s="142" t="s">
        <v>23153</v>
      </c>
      <c r="C6045" s="142" t="s">
        <v>1</v>
      </c>
      <c r="D6045" s="301">
        <v>66.22</v>
      </c>
      <c r="E6045" s="249"/>
    </row>
    <row r="6046" spans="1:5" s="250" customFormat="1" ht="13.5">
      <c r="A6046" s="142">
        <v>89770</v>
      </c>
      <c r="B6046" s="142" t="s">
        <v>29107</v>
      </c>
      <c r="C6046" s="142" t="s">
        <v>1</v>
      </c>
      <c r="D6046" s="301">
        <v>53.68</v>
      </c>
      <c r="E6046" s="249"/>
    </row>
    <row r="6047" spans="1:5" s="250" customFormat="1" ht="13.5">
      <c r="A6047" s="142">
        <v>89718</v>
      </c>
      <c r="B6047" s="142" t="s">
        <v>29108</v>
      </c>
      <c r="C6047" s="142" t="s">
        <v>1</v>
      </c>
      <c r="D6047" s="301">
        <v>65.040000000000006</v>
      </c>
      <c r="E6047" s="249"/>
    </row>
    <row r="6048" spans="1:5" s="250" customFormat="1" ht="13.5">
      <c r="A6048" s="142">
        <v>89636</v>
      </c>
      <c r="B6048" s="142" t="s">
        <v>29109</v>
      </c>
      <c r="C6048" s="142" t="s">
        <v>1</v>
      </c>
      <c r="D6048" s="301">
        <v>83.11</v>
      </c>
      <c r="E6048" s="249"/>
    </row>
    <row r="6049" spans="1:5" s="250" customFormat="1" ht="13.5">
      <c r="A6049" s="142">
        <v>89771</v>
      </c>
      <c r="B6049" s="142" t="s">
        <v>29110</v>
      </c>
      <c r="C6049" s="142" t="s">
        <v>1</v>
      </c>
      <c r="D6049" s="301">
        <v>71.62</v>
      </c>
      <c r="E6049" s="249"/>
    </row>
    <row r="6050" spans="1:5" s="250" customFormat="1" ht="13.5">
      <c r="A6050" s="142">
        <v>104021</v>
      </c>
      <c r="B6050" s="142" t="s">
        <v>23198</v>
      </c>
      <c r="C6050" s="142" t="s">
        <v>1</v>
      </c>
      <c r="D6050" s="301">
        <v>84.65</v>
      </c>
      <c r="E6050" s="249"/>
    </row>
    <row r="6051" spans="1:5" s="250" customFormat="1" ht="13.5">
      <c r="A6051" s="142">
        <v>89772</v>
      </c>
      <c r="B6051" s="142" t="s">
        <v>29111</v>
      </c>
      <c r="C6051" s="142" t="s">
        <v>1</v>
      </c>
      <c r="D6051" s="301">
        <v>104.43</v>
      </c>
      <c r="E6051" s="249"/>
    </row>
    <row r="6052" spans="1:5" s="250" customFormat="1" ht="13.5">
      <c r="A6052" s="142">
        <v>89773</v>
      </c>
      <c r="B6052" s="142" t="s">
        <v>29112</v>
      </c>
      <c r="C6052" s="142" t="s">
        <v>1</v>
      </c>
      <c r="D6052" s="301">
        <v>168.18</v>
      </c>
      <c r="E6052" s="249"/>
    </row>
    <row r="6053" spans="1:5" s="250" customFormat="1" ht="13.5">
      <c r="A6053" s="142">
        <v>89775</v>
      </c>
      <c r="B6053" s="142" t="s">
        <v>29113</v>
      </c>
      <c r="C6053" s="142" t="s">
        <v>1</v>
      </c>
      <c r="D6053" s="301">
        <v>262.82</v>
      </c>
      <c r="E6053" s="249"/>
    </row>
    <row r="6054" spans="1:5" s="250" customFormat="1" ht="13.5">
      <c r="A6054" s="142">
        <v>89767</v>
      </c>
      <c r="B6054" s="142" t="s">
        <v>23395</v>
      </c>
      <c r="C6054" s="142" t="s">
        <v>2</v>
      </c>
      <c r="D6054" s="301">
        <v>25.72</v>
      </c>
      <c r="E6054" s="249"/>
    </row>
    <row r="6055" spans="1:5" s="250" customFormat="1" ht="13.5">
      <c r="A6055" s="142">
        <v>89695</v>
      </c>
      <c r="B6055" s="142" t="s">
        <v>29114</v>
      </c>
      <c r="C6055" s="142" t="s">
        <v>2</v>
      </c>
      <c r="D6055" s="301">
        <v>21.02</v>
      </c>
      <c r="E6055" s="249"/>
    </row>
    <row r="6056" spans="1:5" s="250" customFormat="1" ht="13.5">
      <c r="A6056" s="142">
        <v>89702</v>
      </c>
      <c r="B6056" s="142" t="s">
        <v>29115</v>
      </c>
      <c r="C6056" s="142" t="s">
        <v>2</v>
      </c>
      <c r="D6056" s="301">
        <v>26.99</v>
      </c>
      <c r="E6056" s="249"/>
    </row>
    <row r="6057" spans="1:5" s="250" customFormat="1" ht="13.5">
      <c r="A6057" s="142">
        <v>89768</v>
      </c>
      <c r="B6057" s="142" t="s">
        <v>23396</v>
      </c>
      <c r="C6057" s="142" t="s">
        <v>2</v>
      </c>
      <c r="D6057" s="301">
        <v>29.86</v>
      </c>
      <c r="E6057" s="249"/>
    </row>
    <row r="6058" spans="1:5" s="250" customFormat="1" ht="13.5">
      <c r="A6058" s="142">
        <v>89842</v>
      </c>
      <c r="B6058" s="142" t="s">
        <v>29116</v>
      </c>
      <c r="C6058" s="142" t="s">
        <v>2</v>
      </c>
      <c r="D6058" s="301">
        <v>58.9</v>
      </c>
      <c r="E6058" s="249"/>
    </row>
    <row r="6059" spans="1:5" s="250" customFormat="1" ht="13.5">
      <c r="A6059" s="142">
        <v>89845</v>
      </c>
      <c r="B6059" s="142" t="s">
        <v>29117</v>
      </c>
      <c r="C6059" s="142" t="s">
        <v>2</v>
      </c>
      <c r="D6059" s="301">
        <v>116.19</v>
      </c>
      <c r="E6059" s="249"/>
    </row>
    <row r="6060" spans="1:5" s="250" customFormat="1" ht="13.5">
      <c r="A6060" s="142">
        <v>89846</v>
      </c>
      <c r="B6060" s="142" t="s">
        <v>29118</v>
      </c>
      <c r="C6060" s="142" t="s">
        <v>2</v>
      </c>
      <c r="D6060" s="301">
        <v>248.38</v>
      </c>
      <c r="E6060" s="249"/>
    </row>
    <row r="6061" spans="1:5" s="250" customFormat="1" ht="13.5">
      <c r="A6061" s="142">
        <v>89847</v>
      </c>
      <c r="B6061" s="142" t="s">
        <v>29119</v>
      </c>
      <c r="C6061" s="142" t="s">
        <v>2</v>
      </c>
      <c r="D6061" s="301">
        <v>296.11</v>
      </c>
      <c r="E6061" s="249"/>
    </row>
    <row r="6062" spans="1:5" s="250" customFormat="1" ht="13.5">
      <c r="A6062" s="142">
        <v>89705</v>
      </c>
      <c r="B6062" s="142" t="s">
        <v>29120</v>
      </c>
      <c r="C6062" s="142" t="s">
        <v>2</v>
      </c>
      <c r="D6062" s="301">
        <v>31.35</v>
      </c>
      <c r="E6062" s="249"/>
    </row>
    <row r="6063" spans="1:5" s="250" customFormat="1" ht="13.5">
      <c r="A6063" s="142">
        <v>89769</v>
      </c>
      <c r="B6063" s="142" t="s">
        <v>23397</v>
      </c>
      <c r="C6063" s="142" t="s">
        <v>2</v>
      </c>
      <c r="D6063" s="301">
        <v>65.72</v>
      </c>
      <c r="E6063" s="249"/>
    </row>
    <row r="6064" spans="1:5" s="250" customFormat="1" ht="13.5">
      <c r="A6064" s="142">
        <v>89706</v>
      </c>
      <c r="B6064" s="142" t="s">
        <v>29121</v>
      </c>
      <c r="C6064" s="142" t="s">
        <v>2</v>
      </c>
      <c r="D6064" s="301">
        <v>67.47</v>
      </c>
      <c r="E6064" s="249"/>
    </row>
    <row r="6065" spans="1:5" s="250" customFormat="1" ht="13.5">
      <c r="A6065" s="142">
        <v>89741</v>
      </c>
      <c r="B6065" s="142" t="s">
        <v>29122</v>
      </c>
      <c r="C6065" s="142" t="s">
        <v>2</v>
      </c>
      <c r="D6065" s="301">
        <v>27.34</v>
      </c>
      <c r="E6065" s="249"/>
    </row>
    <row r="6066" spans="1:5" s="250" customFormat="1" ht="13.5">
      <c r="A6066" s="142">
        <v>89757</v>
      </c>
      <c r="B6066" s="142" t="s">
        <v>29123</v>
      </c>
      <c r="C6066" s="142" t="s">
        <v>2</v>
      </c>
      <c r="D6066" s="301">
        <v>35.6</v>
      </c>
      <c r="E6066" s="249"/>
    </row>
    <row r="6067" spans="1:5" s="250" customFormat="1" ht="13.5">
      <c r="A6067" s="142">
        <v>104027</v>
      </c>
      <c r="B6067" s="142" t="s">
        <v>29124</v>
      </c>
      <c r="C6067" s="142" t="s">
        <v>2</v>
      </c>
      <c r="D6067" s="378">
        <v>74.209999999999994</v>
      </c>
      <c r="E6067" s="249"/>
    </row>
    <row r="6068" spans="1:5" s="250" customFormat="1" ht="13.5">
      <c r="A6068" s="142">
        <v>89837</v>
      </c>
      <c r="B6068" s="142" t="s">
        <v>29125</v>
      </c>
      <c r="C6068" s="142" t="s">
        <v>2</v>
      </c>
      <c r="D6068" s="301">
        <v>155.58000000000001</v>
      </c>
      <c r="E6068" s="249"/>
    </row>
    <row r="6069" spans="1:5" s="250" customFormat="1" ht="13.5">
      <c r="A6069" s="142">
        <v>89839</v>
      </c>
      <c r="B6069" s="142" t="s">
        <v>29126</v>
      </c>
      <c r="C6069" s="142" t="s">
        <v>2</v>
      </c>
      <c r="D6069" s="301">
        <v>202.17</v>
      </c>
      <c r="E6069" s="249"/>
    </row>
    <row r="6070" spans="1:5" s="250" customFormat="1" ht="13.5">
      <c r="A6070" s="142">
        <v>89841</v>
      </c>
      <c r="B6070" s="142" t="s">
        <v>29127</v>
      </c>
      <c r="C6070" s="142" t="s">
        <v>2</v>
      </c>
      <c r="D6070" s="301">
        <v>306.68</v>
      </c>
      <c r="E6070" s="249"/>
    </row>
    <row r="6071" spans="1:5" s="250" customFormat="1" ht="13.5">
      <c r="A6071" s="142">
        <v>89654</v>
      </c>
      <c r="B6071" s="142" t="s">
        <v>29128</v>
      </c>
      <c r="C6071" s="142" t="s">
        <v>2</v>
      </c>
      <c r="D6071" s="301">
        <v>23.96</v>
      </c>
      <c r="E6071" s="249"/>
    </row>
    <row r="6072" spans="1:5" s="250" customFormat="1" ht="13.5">
      <c r="A6072" s="142">
        <v>89661</v>
      </c>
      <c r="B6072" s="142" t="s">
        <v>29129</v>
      </c>
      <c r="C6072" s="142" t="s">
        <v>2</v>
      </c>
      <c r="D6072" s="301">
        <v>27.98</v>
      </c>
      <c r="E6072" s="249"/>
    </row>
    <row r="6073" spans="1:5" s="250" customFormat="1" ht="13.5">
      <c r="A6073" s="142">
        <v>89674</v>
      </c>
      <c r="B6073" s="142" t="s">
        <v>29130</v>
      </c>
      <c r="C6073" s="142" t="s">
        <v>2</v>
      </c>
      <c r="D6073" s="301">
        <v>36.340000000000003</v>
      </c>
      <c r="E6073" s="249"/>
    </row>
    <row r="6074" spans="1:5" s="250" customFormat="1" ht="13.5">
      <c r="A6074" s="142">
        <v>89816</v>
      </c>
      <c r="B6074" s="142" t="s">
        <v>29131</v>
      </c>
      <c r="C6074" s="142" t="s">
        <v>2</v>
      </c>
      <c r="D6074" s="301">
        <v>48.31</v>
      </c>
      <c r="E6074" s="249"/>
    </row>
    <row r="6075" spans="1:5" s="250" customFormat="1" ht="13.5">
      <c r="A6075" s="142">
        <v>89762</v>
      </c>
      <c r="B6075" s="142" t="s">
        <v>23392</v>
      </c>
      <c r="C6075" s="142" t="s">
        <v>2</v>
      </c>
      <c r="D6075" s="301">
        <v>51.71</v>
      </c>
      <c r="E6075" s="249"/>
    </row>
    <row r="6076" spans="1:5" s="250" customFormat="1" ht="13.5">
      <c r="A6076" s="142">
        <v>89684</v>
      </c>
      <c r="B6076" s="142" t="s">
        <v>29132</v>
      </c>
      <c r="C6076" s="142" t="s">
        <v>2</v>
      </c>
      <c r="D6076" s="301">
        <v>52.58</v>
      </c>
      <c r="E6076" s="249"/>
    </row>
    <row r="6077" spans="1:5" s="250" customFormat="1" ht="13.5">
      <c r="A6077" s="142">
        <v>89828</v>
      </c>
      <c r="B6077" s="142" t="s">
        <v>29133</v>
      </c>
      <c r="C6077" s="142" t="s">
        <v>2</v>
      </c>
      <c r="D6077" s="301">
        <v>70.36</v>
      </c>
      <c r="E6077" s="249"/>
    </row>
    <row r="6078" spans="1:5" s="250" customFormat="1" ht="13.5">
      <c r="A6078" s="142">
        <v>89546</v>
      </c>
      <c r="B6078" s="142" t="s">
        <v>23302</v>
      </c>
      <c r="C6078" s="142" t="s">
        <v>2</v>
      </c>
      <c r="D6078" s="301">
        <v>14.29</v>
      </c>
      <c r="E6078" s="249"/>
    </row>
    <row r="6079" spans="1:5" s="250" customFormat="1" ht="13.5">
      <c r="A6079" s="142">
        <v>89482</v>
      </c>
      <c r="B6079" s="142" t="s">
        <v>23654</v>
      </c>
      <c r="C6079" s="142" t="s">
        <v>2</v>
      </c>
      <c r="D6079" s="301">
        <v>49.45</v>
      </c>
      <c r="E6079" s="249"/>
    </row>
    <row r="6080" spans="1:5" s="250" customFormat="1" ht="13.5">
      <c r="A6080" s="142">
        <v>89491</v>
      </c>
      <c r="B6080" s="142" t="s">
        <v>23655</v>
      </c>
      <c r="C6080" s="142" t="s">
        <v>2</v>
      </c>
      <c r="D6080" s="301">
        <v>124.09</v>
      </c>
      <c r="E6080" s="249"/>
    </row>
    <row r="6081" spans="1:5" s="250" customFormat="1" ht="13.5">
      <c r="A6081" s="142">
        <v>104178</v>
      </c>
      <c r="B6081" s="142" t="s">
        <v>23652</v>
      </c>
      <c r="C6081" s="142" t="s">
        <v>2</v>
      </c>
      <c r="D6081" s="301">
        <v>28.81</v>
      </c>
      <c r="E6081" s="249"/>
    </row>
    <row r="6082" spans="1:5" s="250" customFormat="1" ht="13.5">
      <c r="A6082" s="142">
        <v>104179</v>
      </c>
      <c r="B6082" s="142" t="s">
        <v>23653</v>
      </c>
      <c r="C6082" s="142" t="s">
        <v>2</v>
      </c>
      <c r="D6082" s="301">
        <v>114.48</v>
      </c>
      <c r="E6082" s="249"/>
    </row>
    <row r="6083" spans="1:5" s="250" customFormat="1" ht="13.5">
      <c r="A6083" s="142">
        <v>89587</v>
      </c>
      <c r="B6083" s="142" t="s">
        <v>23331</v>
      </c>
      <c r="C6083" s="142" t="s">
        <v>2</v>
      </c>
      <c r="D6083" s="301">
        <v>65.47</v>
      </c>
      <c r="E6083" s="249"/>
    </row>
    <row r="6084" spans="1:5" s="250" customFormat="1" ht="13.5">
      <c r="A6084" s="142">
        <v>89535</v>
      </c>
      <c r="B6084" s="142" t="s">
        <v>23296</v>
      </c>
      <c r="C6084" s="142" t="s">
        <v>2</v>
      </c>
      <c r="D6084" s="301">
        <v>56.25</v>
      </c>
      <c r="E6084" s="249"/>
    </row>
    <row r="6085" spans="1:5" s="250" customFormat="1" ht="13.5">
      <c r="A6085" s="142">
        <v>89592</v>
      </c>
      <c r="B6085" s="142" t="s">
        <v>23334</v>
      </c>
      <c r="C6085" s="142" t="s">
        <v>2</v>
      </c>
      <c r="D6085" s="301">
        <v>213.07</v>
      </c>
      <c r="E6085" s="249"/>
    </row>
    <row r="6086" spans="1:5" s="250" customFormat="1" ht="13.5">
      <c r="A6086" s="142">
        <v>104169</v>
      </c>
      <c r="B6086" s="142" t="s">
        <v>23643</v>
      </c>
      <c r="C6086" s="142" t="s">
        <v>2</v>
      </c>
      <c r="D6086" s="301">
        <v>199.54</v>
      </c>
      <c r="E6086" s="249"/>
    </row>
    <row r="6087" spans="1:5" s="250" customFormat="1" ht="13.5">
      <c r="A6087" s="142">
        <v>89583</v>
      </c>
      <c r="B6087" s="142" t="s">
        <v>23328</v>
      </c>
      <c r="C6087" s="142" t="s">
        <v>2</v>
      </c>
      <c r="D6087" s="301">
        <v>57.54</v>
      </c>
      <c r="E6087" s="249"/>
    </row>
    <row r="6088" spans="1:5" s="250" customFormat="1" ht="13.5">
      <c r="A6088" s="142">
        <v>89526</v>
      </c>
      <c r="B6088" s="142" t="s">
        <v>23289</v>
      </c>
      <c r="C6088" s="142" t="s">
        <v>2</v>
      </c>
      <c r="D6088" s="301">
        <v>52.45</v>
      </c>
      <c r="E6088" s="249"/>
    </row>
    <row r="6089" spans="1:5" s="250" customFormat="1" ht="13.5">
      <c r="A6089" s="142">
        <v>95695</v>
      </c>
      <c r="B6089" s="142" t="s">
        <v>23507</v>
      </c>
      <c r="C6089" s="142" t="s">
        <v>2</v>
      </c>
      <c r="D6089" s="301">
        <v>81.44</v>
      </c>
      <c r="E6089" s="249"/>
    </row>
    <row r="6090" spans="1:5" s="250" customFormat="1" ht="13.5">
      <c r="A6090" s="142">
        <v>95694</v>
      </c>
      <c r="B6090" s="142" t="s">
        <v>23506</v>
      </c>
      <c r="C6090" s="142" t="s">
        <v>2</v>
      </c>
      <c r="D6090" s="301">
        <v>72.22</v>
      </c>
      <c r="E6090" s="249"/>
    </row>
    <row r="6091" spans="1:5" s="250" customFormat="1" ht="13.5">
      <c r="A6091" s="142">
        <v>89585</v>
      </c>
      <c r="B6091" s="142" t="s">
        <v>23330</v>
      </c>
      <c r="C6091" s="142" t="s">
        <v>2</v>
      </c>
      <c r="D6091" s="301">
        <v>58.86</v>
      </c>
      <c r="E6091" s="249"/>
    </row>
    <row r="6092" spans="1:5" s="250" customFormat="1" ht="13.5">
      <c r="A6092" s="142">
        <v>89531</v>
      </c>
      <c r="B6092" s="142" t="s">
        <v>23294</v>
      </c>
      <c r="C6092" s="142" t="s">
        <v>2</v>
      </c>
      <c r="D6092" s="301">
        <v>49.64</v>
      </c>
      <c r="E6092" s="249"/>
    </row>
    <row r="6093" spans="1:5" s="250" customFormat="1" ht="13.5">
      <c r="A6093" s="142">
        <v>89591</v>
      </c>
      <c r="B6093" s="142" t="s">
        <v>23333</v>
      </c>
      <c r="C6093" s="142" t="s">
        <v>2</v>
      </c>
      <c r="D6093" s="301">
        <v>171.66</v>
      </c>
      <c r="E6093" s="249"/>
    </row>
    <row r="6094" spans="1:5" s="250" customFormat="1" ht="13.5">
      <c r="A6094" s="142">
        <v>104168</v>
      </c>
      <c r="B6094" s="142" t="s">
        <v>23642</v>
      </c>
      <c r="C6094" s="142" t="s">
        <v>2</v>
      </c>
      <c r="D6094" s="301">
        <v>158.13</v>
      </c>
      <c r="E6094" s="249"/>
    </row>
    <row r="6095" spans="1:5" s="250" customFormat="1" ht="13.5">
      <c r="A6095" s="142">
        <v>89516</v>
      </c>
      <c r="B6095" s="142" t="s">
        <v>23279</v>
      </c>
      <c r="C6095" s="142" t="s">
        <v>2</v>
      </c>
      <c r="D6095" s="301">
        <v>11.04</v>
      </c>
      <c r="E6095" s="249"/>
    </row>
    <row r="6096" spans="1:5" s="250" customFormat="1" ht="13.5">
      <c r="A6096" s="142">
        <v>89520</v>
      </c>
      <c r="B6096" s="142" t="s">
        <v>23283</v>
      </c>
      <c r="C6096" s="142" t="s">
        <v>2</v>
      </c>
      <c r="D6096" s="301">
        <v>20.04</v>
      </c>
      <c r="E6096" s="249"/>
    </row>
    <row r="6097" spans="1:5" s="250" customFormat="1" ht="13.5">
      <c r="A6097" s="142">
        <v>89582</v>
      </c>
      <c r="B6097" s="142" t="s">
        <v>23327</v>
      </c>
      <c r="C6097" s="142" t="s">
        <v>2</v>
      </c>
      <c r="D6097" s="301">
        <v>44.9</v>
      </c>
      <c r="E6097" s="249"/>
    </row>
    <row r="6098" spans="1:5" s="250" customFormat="1" ht="13.5">
      <c r="A6098" s="142">
        <v>89524</v>
      </c>
      <c r="B6098" s="142" t="s">
        <v>23287</v>
      </c>
      <c r="C6098" s="142" t="s">
        <v>2</v>
      </c>
      <c r="D6098" s="301">
        <v>39.81</v>
      </c>
      <c r="E6098" s="249"/>
    </row>
    <row r="6099" spans="1:5" s="250" customFormat="1" ht="13.5">
      <c r="A6099" s="142">
        <v>89584</v>
      </c>
      <c r="B6099" s="142" t="s">
        <v>23329</v>
      </c>
      <c r="C6099" s="142" t="s">
        <v>2</v>
      </c>
      <c r="D6099" s="301">
        <v>57.32</v>
      </c>
      <c r="E6099" s="249"/>
    </row>
    <row r="6100" spans="1:5" s="250" customFormat="1" ht="13.5">
      <c r="A6100" s="142">
        <v>89529</v>
      </c>
      <c r="B6100" s="142" t="s">
        <v>23292</v>
      </c>
      <c r="C6100" s="142" t="s">
        <v>2</v>
      </c>
      <c r="D6100" s="301">
        <v>48.1</v>
      </c>
      <c r="E6100" s="249"/>
    </row>
    <row r="6101" spans="1:5" s="250" customFormat="1" ht="13.5">
      <c r="A6101" s="142">
        <v>89590</v>
      </c>
      <c r="B6101" s="142" t="s">
        <v>23332</v>
      </c>
      <c r="C6101" s="142" t="s">
        <v>2</v>
      </c>
      <c r="D6101" s="301">
        <v>176.38</v>
      </c>
      <c r="E6101" s="249"/>
    </row>
    <row r="6102" spans="1:5" s="250" customFormat="1" ht="13.5">
      <c r="A6102" s="142">
        <v>104167</v>
      </c>
      <c r="B6102" s="142" t="s">
        <v>23641</v>
      </c>
      <c r="C6102" s="142" t="s">
        <v>2</v>
      </c>
      <c r="D6102" s="301">
        <v>162.85</v>
      </c>
      <c r="E6102" s="249"/>
    </row>
    <row r="6103" spans="1:5" s="250" customFormat="1" ht="13.5">
      <c r="A6103" s="142">
        <v>89514</v>
      </c>
      <c r="B6103" s="142" t="s">
        <v>23277</v>
      </c>
      <c r="C6103" s="142" t="s">
        <v>2</v>
      </c>
      <c r="D6103" s="301">
        <v>10.91</v>
      </c>
      <c r="E6103" s="249"/>
    </row>
    <row r="6104" spans="1:5" s="250" customFormat="1" ht="13.5">
      <c r="A6104" s="142">
        <v>89518</v>
      </c>
      <c r="B6104" s="142" t="s">
        <v>23281</v>
      </c>
      <c r="C6104" s="142" t="s">
        <v>2</v>
      </c>
      <c r="D6104" s="301">
        <v>18.96</v>
      </c>
      <c r="E6104" s="249"/>
    </row>
    <row r="6105" spans="1:5" s="250" customFormat="1" ht="13.5">
      <c r="A6105" s="142">
        <v>89581</v>
      </c>
      <c r="B6105" s="142" t="s">
        <v>23326</v>
      </c>
      <c r="C6105" s="142" t="s">
        <v>2</v>
      </c>
      <c r="D6105" s="301">
        <v>44.21</v>
      </c>
      <c r="E6105" s="249"/>
    </row>
    <row r="6106" spans="1:5" s="250" customFormat="1" ht="13.5">
      <c r="A6106" s="142">
        <v>89522</v>
      </c>
      <c r="B6106" s="142" t="s">
        <v>23285</v>
      </c>
      <c r="C6106" s="142" t="s">
        <v>2</v>
      </c>
      <c r="D6106" s="301">
        <v>39.119999999999997</v>
      </c>
      <c r="E6106" s="249"/>
    </row>
    <row r="6107" spans="1:5" s="250" customFormat="1" ht="13.5">
      <c r="A6107" s="142">
        <v>89574</v>
      </c>
      <c r="B6107" s="142" t="s">
        <v>23323</v>
      </c>
      <c r="C6107" s="142" t="s">
        <v>2</v>
      </c>
      <c r="D6107" s="301">
        <v>214.03</v>
      </c>
      <c r="E6107" s="249"/>
    </row>
    <row r="6108" spans="1:5" s="250" customFormat="1" ht="13.5">
      <c r="A6108" s="142">
        <v>89690</v>
      </c>
      <c r="B6108" s="142" t="s">
        <v>23378</v>
      </c>
      <c r="C6108" s="142" t="s">
        <v>2</v>
      </c>
      <c r="D6108" s="301">
        <v>120.73</v>
      </c>
      <c r="E6108" s="249"/>
    </row>
    <row r="6109" spans="1:5" s="250" customFormat="1" ht="13.5">
      <c r="A6109" s="142">
        <v>89567</v>
      </c>
      <c r="B6109" s="142" t="s">
        <v>23318</v>
      </c>
      <c r="C6109" s="142" t="s">
        <v>2</v>
      </c>
      <c r="D6109" s="301">
        <v>108.43</v>
      </c>
      <c r="E6109" s="249"/>
    </row>
    <row r="6110" spans="1:5" s="250" customFormat="1" ht="13.5">
      <c r="A6110" s="142">
        <v>89692</v>
      </c>
      <c r="B6110" s="142" t="s">
        <v>23380</v>
      </c>
      <c r="C6110" s="142" t="s">
        <v>2</v>
      </c>
      <c r="D6110" s="301">
        <v>139.21</v>
      </c>
      <c r="E6110" s="249"/>
    </row>
    <row r="6111" spans="1:5" s="250" customFormat="1" ht="13.5">
      <c r="A6111" s="142">
        <v>89569</v>
      </c>
      <c r="B6111" s="142" t="s">
        <v>23320</v>
      </c>
      <c r="C6111" s="142" t="s">
        <v>2</v>
      </c>
      <c r="D6111" s="301">
        <v>128.75</v>
      </c>
      <c r="E6111" s="249"/>
    </row>
    <row r="6112" spans="1:5" s="250" customFormat="1" ht="13.5">
      <c r="A6112" s="142">
        <v>89699</v>
      </c>
      <c r="B6112" s="142" t="s">
        <v>23385</v>
      </c>
      <c r="C6112" s="142" t="s">
        <v>2</v>
      </c>
      <c r="D6112" s="301">
        <v>271.20999999999998</v>
      </c>
      <c r="E6112" s="249"/>
    </row>
    <row r="6113" spans="1:5" s="250" customFormat="1" ht="13.5">
      <c r="A6113" s="142">
        <v>104174</v>
      </c>
      <c r="B6113" s="142" t="s">
        <v>23648</v>
      </c>
      <c r="C6113" s="142" t="s">
        <v>2</v>
      </c>
      <c r="D6113" s="301">
        <v>256.97000000000003</v>
      </c>
      <c r="E6113" s="249"/>
    </row>
    <row r="6114" spans="1:5" s="250" customFormat="1" ht="13.5">
      <c r="A6114" s="142">
        <v>89698</v>
      </c>
      <c r="B6114" s="142" t="s">
        <v>23384</v>
      </c>
      <c r="C6114" s="142" t="s">
        <v>2</v>
      </c>
      <c r="D6114" s="301">
        <v>360.44</v>
      </c>
      <c r="E6114" s="249"/>
    </row>
    <row r="6115" spans="1:5" s="250" customFormat="1" ht="13.5">
      <c r="A6115" s="142">
        <v>104176</v>
      </c>
      <c r="B6115" s="142" t="s">
        <v>23650</v>
      </c>
      <c r="C6115" s="142" t="s">
        <v>2</v>
      </c>
      <c r="D6115" s="301">
        <v>342.4</v>
      </c>
      <c r="E6115" s="249"/>
    </row>
    <row r="6116" spans="1:5" s="250" customFormat="1" ht="13.5">
      <c r="A6116" s="142">
        <v>89561</v>
      </c>
      <c r="B6116" s="142" t="s">
        <v>23313</v>
      </c>
      <c r="C6116" s="142" t="s">
        <v>2</v>
      </c>
      <c r="D6116" s="301">
        <v>19.88</v>
      </c>
      <c r="E6116" s="249"/>
    </row>
    <row r="6117" spans="1:5" s="250" customFormat="1" ht="13.5">
      <c r="A6117" s="142">
        <v>89563</v>
      </c>
      <c r="B6117" s="142" t="s">
        <v>23315</v>
      </c>
      <c r="C6117" s="142" t="s">
        <v>2</v>
      </c>
      <c r="D6117" s="301">
        <v>45.87</v>
      </c>
      <c r="E6117" s="249"/>
    </row>
    <row r="6118" spans="1:5" s="250" customFormat="1" ht="13.5">
      <c r="A6118" s="142">
        <v>89685</v>
      </c>
      <c r="B6118" s="142" t="s">
        <v>23376</v>
      </c>
      <c r="C6118" s="142" t="s">
        <v>2</v>
      </c>
      <c r="D6118" s="301">
        <v>82.04</v>
      </c>
      <c r="E6118" s="249"/>
    </row>
    <row r="6119" spans="1:5" s="250" customFormat="1" ht="13.5">
      <c r="A6119" s="142">
        <v>89565</v>
      </c>
      <c r="B6119" s="142" t="s">
        <v>23316</v>
      </c>
      <c r="C6119" s="142" t="s">
        <v>2</v>
      </c>
      <c r="D6119" s="301">
        <v>75.239999999999995</v>
      </c>
      <c r="E6119" s="249"/>
    </row>
    <row r="6120" spans="1:5" s="250" customFormat="1" ht="13.5">
      <c r="A6120" s="142">
        <v>89671</v>
      </c>
      <c r="B6120" s="142" t="s">
        <v>23369</v>
      </c>
      <c r="C6120" s="142" t="s">
        <v>2</v>
      </c>
      <c r="D6120" s="301">
        <v>59.15</v>
      </c>
      <c r="E6120" s="249"/>
    </row>
    <row r="6121" spans="1:5" s="250" customFormat="1" ht="13.5">
      <c r="A6121" s="142">
        <v>89556</v>
      </c>
      <c r="B6121" s="142" t="s">
        <v>23309</v>
      </c>
      <c r="C6121" s="142" t="s">
        <v>2</v>
      </c>
      <c r="D6121" s="301">
        <v>53</v>
      </c>
      <c r="E6121" s="249"/>
    </row>
    <row r="6122" spans="1:5" s="250" customFormat="1" ht="13.5">
      <c r="A6122" s="142">
        <v>89679</v>
      </c>
      <c r="B6122" s="142" t="s">
        <v>23373</v>
      </c>
      <c r="C6122" s="142" t="s">
        <v>2</v>
      </c>
      <c r="D6122" s="301">
        <v>162.96</v>
      </c>
      <c r="E6122" s="249"/>
    </row>
    <row r="6123" spans="1:5" s="250" customFormat="1" ht="13.5">
      <c r="A6123" s="142">
        <v>104171</v>
      </c>
      <c r="B6123" s="142" t="s">
        <v>23645</v>
      </c>
      <c r="C6123" s="142" t="s">
        <v>2</v>
      </c>
      <c r="D6123" s="301">
        <v>134.22</v>
      </c>
      <c r="E6123" s="249"/>
    </row>
    <row r="6124" spans="1:5" s="250" customFormat="1" ht="13.5">
      <c r="A6124" s="142">
        <v>89600</v>
      </c>
      <c r="B6124" s="142" t="s">
        <v>23338</v>
      </c>
      <c r="C6124" s="142" t="s">
        <v>2</v>
      </c>
      <c r="D6124" s="301">
        <v>32.909999999999997</v>
      </c>
      <c r="E6124" s="249"/>
    </row>
    <row r="6125" spans="1:5" s="250" customFormat="1" ht="13.5">
      <c r="A6125" s="142">
        <v>89548</v>
      </c>
      <c r="B6125" s="142" t="s">
        <v>23304</v>
      </c>
      <c r="C6125" s="142" t="s">
        <v>2</v>
      </c>
      <c r="D6125" s="301">
        <v>29.5</v>
      </c>
      <c r="E6125" s="249"/>
    </row>
    <row r="6126" spans="1:5" s="250" customFormat="1" ht="13.5">
      <c r="A6126" s="142">
        <v>89669</v>
      </c>
      <c r="B6126" s="142" t="s">
        <v>23368</v>
      </c>
      <c r="C6126" s="142" t="s">
        <v>2</v>
      </c>
      <c r="D6126" s="301">
        <v>42.47</v>
      </c>
      <c r="E6126" s="249"/>
    </row>
    <row r="6127" spans="1:5" s="250" customFormat="1" ht="13.5">
      <c r="A6127" s="142">
        <v>89554</v>
      </c>
      <c r="B6127" s="142" t="s">
        <v>23308</v>
      </c>
      <c r="C6127" s="142" t="s">
        <v>2</v>
      </c>
      <c r="D6127" s="301">
        <v>36.29</v>
      </c>
      <c r="E6127" s="249"/>
    </row>
    <row r="6128" spans="1:5" s="250" customFormat="1" ht="13.5">
      <c r="A6128" s="142">
        <v>89677</v>
      </c>
      <c r="B6128" s="142" t="s">
        <v>23372</v>
      </c>
      <c r="C6128" s="142" t="s">
        <v>2</v>
      </c>
      <c r="D6128" s="301">
        <v>100.55</v>
      </c>
      <c r="E6128" s="249"/>
    </row>
    <row r="6129" spans="1:5" s="250" customFormat="1" ht="13.5">
      <c r="A6129" s="142">
        <v>104170</v>
      </c>
      <c r="B6129" s="142" t="s">
        <v>23644</v>
      </c>
      <c r="C6129" s="142" t="s">
        <v>2</v>
      </c>
      <c r="D6129" s="301">
        <v>91.34</v>
      </c>
      <c r="E6129" s="249"/>
    </row>
    <row r="6130" spans="1:5" s="250" customFormat="1" ht="13.5">
      <c r="A6130" s="142">
        <v>89544</v>
      </c>
      <c r="B6130" s="142" t="s">
        <v>23300</v>
      </c>
      <c r="C6130" s="142" t="s">
        <v>2</v>
      </c>
      <c r="D6130" s="301">
        <v>11.38</v>
      </c>
      <c r="E6130" s="249"/>
    </row>
    <row r="6131" spans="1:5" s="250" customFormat="1" ht="13.5">
      <c r="A6131" s="142">
        <v>89545</v>
      </c>
      <c r="B6131" s="142" t="s">
        <v>23301</v>
      </c>
      <c r="C6131" s="142" t="s">
        <v>2</v>
      </c>
      <c r="D6131" s="301">
        <v>22.28</v>
      </c>
      <c r="E6131" s="249"/>
    </row>
    <row r="6132" spans="1:5" s="250" customFormat="1" ht="13.5">
      <c r="A6132" s="142">
        <v>89599</v>
      </c>
      <c r="B6132" s="142" t="s">
        <v>23337</v>
      </c>
      <c r="C6132" s="142" t="s">
        <v>2</v>
      </c>
      <c r="D6132" s="301">
        <v>32.43</v>
      </c>
      <c r="E6132" s="249"/>
    </row>
    <row r="6133" spans="1:5" s="250" customFormat="1" ht="13.5">
      <c r="A6133" s="142">
        <v>89547</v>
      </c>
      <c r="B6133" s="142" t="s">
        <v>23303</v>
      </c>
      <c r="C6133" s="142" t="s">
        <v>2</v>
      </c>
      <c r="D6133" s="301">
        <v>29.01</v>
      </c>
      <c r="E6133" s="249"/>
    </row>
    <row r="6134" spans="1:5" s="250" customFormat="1" ht="13.5">
      <c r="A6134" s="142">
        <v>89495</v>
      </c>
      <c r="B6134" s="142" t="s">
        <v>23656</v>
      </c>
      <c r="C6134" s="142" t="s">
        <v>2</v>
      </c>
      <c r="D6134" s="301">
        <v>23.11</v>
      </c>
      <c r="E6134" s="249"/>
    </row>
    <row r="6135" spans="1:5" s="250" customFormat="1" ht="13.5">
      <c r="A6135" s="142">
        <v>89673</v>
      </c>
      <c r="B6135" s="142" t="s">
        <v>23370</v>
      </c>
      <c r="C6135" s="142" t="s">
        <v>2</v>
      </c>
      <c r="D6135" s="301">
        <v>46.47</v>
      </c>
      <c r="E6135" s="249"/>
    </row>
    <row r="6136" spans="1:5" s="250" customFormat="1" ht="13.5">
      <c r="A6136" s="142">
        <v>89557</v>
      </c>
      <c r="B6136" s="142" t="s">
        <v>23310</v>
      </c>
      <c r="C6136" s="142" t="s">
        <v>2</v>
      </c>
      <c r="D6136" s="301">
        <v>41.69</v>
      </c>
      <c r="E6136" s="249"/>
    </row>
    <row r="6137" spans="1:5" s="250" customFormat="1" ht="13.5">
      <c r="A6137" s="142">
        <v>89681</v>
      </c>
      <c r="B6137" s="142" t="s">
        <v>23374</v>
      </c>
      <c r="C6137" s="142" t="s">
        <v>2</v>
      </c>
      <c r="D6137" s="301">
        <v>119.45</v>
      </c>
      <c r="E6137" s="249"/>
    </row>
    <row r="6138" spans="1:5" s="250" customFormat="1" ht="13.5">
      <c r="A6138" s="142">
        <v>104173</v>
      </c>
      <c r="B6138" s="142" t="s">
        <v>23647</v>
      </c>
      <c r="C6138" s="142" t="s">
        <v>2</v>
      </c>
      <c r="D6138" s="301">
        <v>113.29</v>
      </c>
      <c r="E6138" s="249"/>
    </row>
    <row r="6139" spans="1:5" s="250" customFormat="1" ht="13.5">
      <c r="A6139" s="142">
        <v>89549</v>
      </c>
      <c r="B6139" s="142" t="s">
        <v>23305</v>
      </c>
      <c r="C6139" s="142" t="s">
        <v>2</v>
      </c>
      <c r="D6139" s="301">
        <v>24.24</v>
      </c>
      <c r="E6139" s="249"/>
    </row>
    <row r="6140" spans="1:5" s="250" customFormat="1" ht="13.5">
      <c r="A6140" s="142">
        <v>89578</v>
      </c>
      <c r="B6140" s="142" t="s">
        <v>23149</v>
      </c>
      <c r="C6140" s="142" t="s">
        <v>1</v>
      </c>
      <c r="D6140" s="301">
        <v>48.57</v>
      </c>
      <c r="E6140" s="249"/>
    </row>
    <row r="6141" spans="1:5" s="250" customFormat="1" ht="13.5">
      <c r="A6141" s="142">
        <v>89512</v>
      </c>
      <c r="B6141" s="142" t="s">
        <v>23147</v>
      </c>
      <c r="C6141" s="142" t="s">
        <v>1</v>
      </c>
      <c r="D6141" s="301">
        <v>69.44</v>
      </c>
      <c r="E6141" s="249"/>
    </row>
    <row r="6142" spans="1:5" s="250" customFormat="1" ht="13.5">
      <c r="A6142" s="142">
        <v>89580</v>
      </c>
      <c r="B6142" s="142" t="s">
        <v>23150</v>
      </c>
      <c r="C6142" s="142" t="s">
        <v>1</v>
      </c>
      <c r="D6142" s="301">
        <v>100.73</v>
      </c>
      <c r="E6142" s="249"/>
    </row>
    <row r="6143" spans="1:5" s="250" customFormat="1" ht="13.5">
      <c r="A6143" s="142">
        <v>104166</v>
      </c>
      <c r="B6143" s="142" t="s">
        <v>23199</v>
      </c>
      <c r="C6143" s="142" t="s">
        <v>1</v>
      </c>
      <c r="D6143" s="301">
        <v>108.44</v>
      </c>
      <c r="E6143" s="249"/>
    </row>
    <row r="6144" spans="1:5" s="250" customFormat="1" ht="13.5">
      <c r="A6144" s="142">
        <v>89508</v>
      </c>
      <c r="B6144" s="142" t="s">
        <v>23144</v>
      </c>
      <c r="C6144" s="142" t="s">
        <v>1</v>
      </c>
      <c r="D6144" s="301">
        <v>23.66</v>
      </c>
      <c r="E6144" s="249"/>
    </row>
    <row r="6145" spans="1:5" s="250" customFormat="1" ht="13.5">
      <c r="A6145" s="142">
        <v>89509</v>
      </c>
      <c r="B6145" s="142" t="s">
        <v>23145</v>
      </c>
      <c r="C6145" s="142" t="s">
        <v>1</v>
      </c>
      <c r="D6145" s="301">
        <v>32.090000000000003</v>
      </c>
      <c r="E6145" s="249"/>
    </row>
    <row r="6146" spans="1:5" s="250" customFormat="1" ht="13.5">
      <c r="A6146" s="142">
        <v>89576</v>
      </c>
      <c r="B6146" s="142" t="s">
        <v>23148</v>
      </c>
      <c r="C6146" s="142" t="s">
        <v>1</v>
      </c>
      <c r="D6146" s="301">
        <v>39.28</v>
      </c>
      <c r="E6146" s="249"/>
    </row>
    <row r="6147" spans="1:5" s="250" customFormat="1" ht="13.5">
      <c r="A6147" s="142">
        <v>89511</v>
      </c>
      <c r="B6147" s="142" t="s">
        <v>23146</v>
      </c>
      <c r="C6147" s="142" t="s">
        <v>1</v>
      </c>
      <c r="D6147" s="301">
        <v>54.99</v>
      </c>
      <c r="E6147" s="249"/>
    </row>
    <row r="6148" spans="1:5" s="250" customFormat="1" ht="13.5">
      <c r="A6148" s="142">
        <v>89675</v>
      </c>
      <c r="B6148" s="142" t="s">
        <v>23371</v>
      </c>
      <c r="C6148" s="142" t="s">
        <v>2</v>
      </c>
      <c r="D6148" s="301">
        <v>98.3</v>
      </c>
      <c r="E6148" s="249"/>
    </row>
    <row r="6149" spans="1:5" s="250" customFormat="1" ht="13.5">
      <c r="A6149" s="142">
        <v>89559</v>
      </c>
      <c r="B6149" s="142" t="s">
        <v>23312</v>
      </c>
      <c r="C6149" s="142" t="s">
        <v>2</v>
      </c>
      <c r="D6149" s="301">
        <v>92.15</v>
      </c>
      <c r="E6149" s="249"/>
    </row>
    <row r="6150" spans="1:5" s="250" customFormat="1" ht="13.5">
      <c r="A6150" s="142">
        <v>104172</v>
      </c>
      <c r="B6150" s="142" t="s">
        <v>23646</v>
      </c>
      <c r="C6150" s="142" t="s">
        <v>2</v>
      </c>
      <c r="D6150" s="301">
        <v>386.18</v>
      </c>
      <c r="E6150" s="249"/>
    </row>
    <row r="6151" spans="1:5" s="250" customFormat="1" ht="13.5">
      <c r="A6151" s="142">
        <v>89683</v>
      </c>
      <c r="B6151" s="142" t="s">
        <v>23375</v>
      </c>
      <c r="C6151" s="142" t="s">
        <v>2</v>
      </c>
      <c r="D6151" s="301">
        <v>395.21</v>
      </c>
      <c r="E6151" s="249"/>
    </row>
    <row r="6152" spans="1:5" s="250" customFormat="1" ht="13.5">
      <c r="A6152" s="142">
        <v>89667</v>
      </c>
      <c r="B6152" s="142" t="s">
        <v>23367</v>
      </c>
      <c r="C6152" s="142" t="s">
        <v>2</v>
      </c>
      <c r="D6152" s="378">
        <v>59.38</v>
      </c>
      <c r="E6152" s="249"/>
    </row>
    <row r="6153" spans="1:5" s="250" customFormat="1" ht="13.5">
      <c r="A6153" s="142">
        <v>89550</v>
      </c>
      <c r="B6153" s="142" t="s">
        <v>23306</v>
      </c>
      <c r="C6153" s="142" t="s">
        <v>2</v>
      </c>
      <c r="D6153" s="378">
        <v>55.97</v>
      </c>
      <c r="E6153" s="249"/>
    </row>
    <row r="6154" spans="1:5" s="250" customFormat="1" ht="13.5">
      <c r="A6154" s="142">
        <v>89693</v>
      </c>
      <c r="B6154" s="142" t="s">
        <v>23381</v>
      </c>
      <c r="C6154" s="142" t="s">
        <v>2</v>
      </c>
      <c r="D6154" s="301">
        <v>105.1</v>
      </c>
      <c r="E6154" s="249"/>
    </row>
    <row r="6155" spans="1:5" s="250" customFormat="1" ht="13.5">
      <c r="A6155" s="142">
        <v>89571</v>
      </c>
      <c r="B6155" s="142" t="s">
        <v>23321</v>
      </c>
      <c r="C6155" s="142" t="s">
        <v>2</v>
      </c>
      <c r="D6155" s="301">
        <v>92.8</v>
      </c>
      <c r="E6155" s="249"/>
    </row>
    <row r="6156" spans="1:5" s="250" customFormat="1" ht="13.5">
      <c r="A6156" s="142">
        <v>89696</v>
      </c>
      <c r="B6156" s="142" t="s">
        <v>23382</v>
      </c>
      <c r="C6156" s="142" t="s">
        <v>2</v>
      </c>
      <c r="D6156" s="301">
        <v>113.9</v>
      </c>
      <c r="E6156" s="249"/>
    </row>
    <row r="6157" spans="1:5" s="250" customFormat="1" ht="13.5">
      <c r="A6157" s="142">
        <v>89573</v>
      </c>
      <c r="B6157" s="142" t="s">
        <v>23322</v>
      </c>
      <c r="C6157" s="142" t="s">
        <v>2</v>
      </c>
      <c r="D6157" s="301">
        <v>103.44</v>
      </c>
      <c r="E6157" s="249"/>
    </row>
    <row r="6158" spans="1:5" s="250" customFormat="1" ht="13.5">
      <c r="A6158" s="142">
        <v>89704</v>
      </c>
      <c r="B6158" s="142" t="s">
        <v>23387</v>
      </c>
      <c r="C6158" s="142" t="s">
        <v>2</v>
      </c>
      <c r="D6158" s="301">
        <v>200.44</v>
      </c>
      <c r="E6158" s="249"/>
    </row>
    <row r="6159" spans="1:5" s="250" customFormat="1" ht="13.5">
      <c r="A6159" s="142">
        <v>104175</v>
      </c>
      <c r="B6159" s="142" t="s">
        <v>23649</v>
      </c>
      <c r="C6159" s="142" t="s">
        <v>2</v>
      </c>
      <c r="D6159" s="301">
        <v>186.2</v>
      </c>
      <c r="E6159" s="249"/>
    </row>
    <row r="6160" spans="1:5" s="250" customFormat="1" ht="13.5">
      <c r="A6160" s="142">
        <v>89701</v>
      </c>
      <c r="B6160" s="142" t="s">
        <v>23386</v>
      </c>
      <c r="C6160" s="142" t="s">
        <v>2</v>
      </c>
      <c r="D6160" s="301">
        <v>260.04000000000002</v>
      </c>
      <c r="E6160" s="249"/>
    </row>
    <row r="6161" spans="1:5" s="250" customFormat="1" ht="13.5">
      <c r="A6161" s="142">
        <v>104177</v>
      </c>
      <c r="B6161" s="142" t="s">
        <v>23651</v>
      </c>
      <c r="C6161" s="142" t="s">
        <v>2</v>
      </c>
      <c r="D6161" s="301">
        <v>242</v>
      </c>
      <c r="E6161" s="249"/>
    </row>
    <row r="6162" spans="1:5" s="250" customFormat="1" ht="13.5">
      <c r="A6162" s="142">
        <v>89566</v>
      </c>
      <c r="B6162" s="142" t="s">
        <v>23317</v>
      </c>
      <c r="C6162" s="142" t="s">
        <v>2</v>
      </c>
      <c r="D6162" s="301">
        <v>62.82</v>
      </c>
      <c r="E6162" s="249"/>
    </row>
    <row r="6163" spans="1:5" s="250" customFormat="1" ht="13.5">
      <c r="A6163" s="142">
        <v>89687</v>
      </c>
      <c r="B6163" s="142" t="s">
        <v>23377</v>
      </c>
      <c r="C6163" s="142" t="s">
        <v>2</v>
      </c>
      <c r="D6163" s="301">
        <v>69.62</v>
      </c>
      <c r="E6163" s="249"/>
    </row>
    <row r="6164" spans="1:5" s="250" customFormat="1" ht="13.5">
      <c r="A6164" s="142">
        <v>102450</v>
      </c>
      <c r="B6164" s="142" t="s">
        <v>29134</v>
      </c>
      <c r="C6164" s="142" t="s">
        <v>4</v>
      </c>
      <c r="D6164" s="301">
        <v>0</v>
      </c>
      <c r="E6164" s="249"/>
    </row>
    <row r="6165" spans="1:5" s="250" customFormat="1" ht="13.5">
      <c r="A6165" s="142">
        <v>102250</v>
      </c>
      <c r="B6165" s="142" t="s">
        <v>29135</v>
      </c>
      <c r="C6165" s="142" t="s">
        <v>4</v>
      </c>
      <c r="D6165" s="301">
        <v>0</v>
      </c>
      <c r="E6165" s="249"/>
    </row>
    <row r="6166" spans="1:5" s="250" customFormat="1" ht="13.5">
      <c r="A6166" s="142">
        <v>102240</v>
      </c>
      <c r="B6166" s="142" t="s">
        <v>29136</v>
      </c>
      <c r="C6166" s="142" t="s">
        <v>4</v>
      </c>
      <c r="D6166" s="301">
        <v>0</v>
      </c>
      <c r="E6166" s="249"/>
    </row>
    <row r="6167" spans="1:5" s="250" customFormat="1" ht="13.5">
      <c r="A6167" s="142">
        <v>102449</v>
      </c>
      <c r="B6167" s="142" t="s">
        <v>29137</v>
      </c>
      <c r="C6167" s="142" t="s">
        <v>4</v>
      </c>
      <c r="D6167" s="301">
        <v>0</v>
      </c>
      <c r="E6167" s="249"/>
    </row>
    <row r="6168" spans="1:5" s="250" customFormat="1" ht="13.5">
      <c r="A6168" s="142">
        <v>102249</v>
      </c>
      <c r="B6168" s="142" t="s">
        <v>29138</v>
      </c>
      <c r="C6168" s="142" t="s">
        <v>4</v>
      </c>
      <c r="D6168" s="301">
        <v>0</v>
      </c>
      <c r="E6168" s="249"/>
    </row>
    <row r="6169" spans="1:5" s="250" customFormat="1" ht="13.5">
      <c r="A6169" s="142">
        <v>102238</v>
      </c>
      <c r="B6169" s="142" t="s">
        <v>29139</v>
      </c>
      <c r="C6169" s="142" t="s">
        <v>4</v>
      </c>
      <c r="D6169" s="301">
        <v>0</v>
      </c>
      <c r="E6169" s="249"/>
    </row>
    <row r="6170" spans="1:5" s="250" customFormat="1" ht="13.5">
      <c r="A6170" s="142">
        <v>102448</v>
      </c>
      <c r="B6170" s="142" t="s">
        <v>29140</v>
      </c>
      <c r="C6170" s="142" t="s">
        <v>4</v>
      </c>
      <c r="D6170" s="301">
        <v>0</v>
      </c>
      <c r="E6170" s="249"/>
    </row>
    <row r="6171" spans="1:5" s="250" customFormat="1" ht="13.5">
      <c r="A6171" s="142">
        <v>102248</v>
      </c>
      <c r="B6171" s="142" t="s">
        <v>29141</v>
      </c>
      <c r="C6171" s="142" t="s">
        <v>4</v>
      </c>
      <c r="D6171" s="301">
        <v>0</v>
      </c>
      <c r="E6171" s="249"/>
    </row>
    <row r="6172" spans="1:5" s="250" customFormat="1" ht="13.5">
      <c r="A6172" s="142">
        <v>102253</v>
      </c>
      <c r="B6172" s="142" t="s">
        <v>29142</v>
      </c>
      <c r="C6172" s="142" t="s">
        <v>4</v>
      </c>
      <c r="D6172" s="301">
        <v>578.28</v>
      </c>
      <c r="E6172" s="249"/>
    </row>
    <row r="6173" spans="1:5" s="250" customFormat="1" ht="13.5">
      <c r="A6173" s="142">
        <v>102254</v>
      </c>
      <c r="B6173" s="142" t="s">
        <v>29143</v>
      </c>
      <c r="C6173" s="142" t="s">
        <v>4</v>
      </c>
      <c r="D6173" s="301">
        <v>525.20000000000005</v>
      </c>
      <c r="E6173" s="249"/>
    </row>
    <row r="6174" spans="1:5" s="250" customFormat="1" ht="13.5">
      <c r="A6174" s="142">
        <v>102257</v>
      </c>
      <c r="B6174" s="142" t="s">
        <v>29144</v>
      </c>
      <c r="C6174" s="142" t="s">
        <v>4</v>
      </c>
      <c r="D6174" s="301">
        <v>418.93</v>
      </c>
      <c r="E6174" s="249"/>
    </row>
    <row r="6175" spans="1:5" s="250" customFormat="1" ht="13.5">
      <c r="A6175" s="142">
        <v>102239</v>
      </c>
      <c r="B6175" s="142" t="s">
        <v>29145</v>
      </c>
      <c r="C6175" s="142" t="s">
        <v>4</v>
      </c>
      <c r="D6175" s="301">
        <v>0</v>
      </c>
      <c r="E6175" s="249"/>
    </row>
    <row r="6176" spans="1:5" s="250" customFormat="1" ht="13.5">
      <c r="A6176" s="142">
        <v>102236</v>
      </c>
      <c r="B6176" s="142" t="s">
        <v>29146</v>
      </c>
      <c r="C6176" s="142" t="s">
        <v>4</v>
      </c>
      <c r="D6176" s="301">
        <v>0</v>
      </c>
      <c r="E6176" s="249"/>
    </row>
    <row r="6177" spans="1:5" s="250" customFormat="1" ht="13.5">
      <c r="A6177" s="142">
        <v>102235</v>
      </c>
      <c r="B6177" s="142" t="s">
        <v>29147</v>
      </c>
      <c r="C6177" s="142" t="s">
        <v>4</v>
      </c>
      <c r="D6177" s="301">
        <v>577.03</v>
      </c>
      <c r="E6177" s="249"/>
    </row>
    <row r="6178" spans="1:5" s="250" customFormat="1" ht="13.5">
      <c r="A6178" s="142">
        <v>106164</v>
      </c>
      <c r="B6178" s="142" t="s">
        <v>29148</v>
      </c>
      <c r="C6178" s="142" t="s">
        <v>4</v>
      </c>
      <c r="D6178" s="301">
        <v>0</v>
      </c>
      <c r="E6178" s="249"/>
    </row>
    <row r="6179" spans="1:5" s="250" customFormat="1" ht="13.5">
      <c r="A6179" s="142">
        <v>102260</v>
      </c>
      <c r="B6179" s="142" t="s">
        <v>29149</v>
      </c>
      <c r="C6179" s="142" t="s">
        <v>4</v>
      </c>
      <c r="D6179" s="301">
        <v>0</v>
      </c>
      <c r="E6179" s="249"/>
    </row>
    <row r="6180" spans="1:5" s="250" customFormat="1" ht="13.5">
      <c r="A6180" s="142">
        <v>102259</v>
      </c>
      <c r="B6180" s="142" t="s">
        <v>29150</v>
      </c>
      <c r="C6180" s="142" t="s">
        <v>4</v>
      </c>
      <c r="D6180" s="301">
        <v>0</v>
      </c>
      <c r="E6180" s="249"/>
    </row>
    <row r="6181" spans="1:5" s="250" customFormat="1" ht="13.5">
      <c r="A6181" s="142">
        <v>102262</v>
      </c>
      <c r="B6181" s="142" t="s">
        <v>29151</v>
      </c>
      <c r="C6181" s="142" t="s">
        <v>2</v>
      </c>
      <c r="D6181" s="301">
        <v>0</v>
      </c>
      <c r="E6181" s="249"/>
    </row>
    <row r="6182" spans="1:5" s="250" customFormat="1" ht="13.5">
      <c r="A6182" s="142">
        <v>102242</v>
      </c>
      <c r="B6182" s="142" t="s">
        <v>29152</v>
      </c>
      <c r="C6182" s="142" t="s">
        <v>4</v>
      </c>
      <c r="D6182" s="301">
        <v>0</v>
      </c>
      <c r="E6182" s="249"/>
    </row>
    <row r="6183" spans="1:5" s="250" customFormat="1" ht="13.5">
      <c r="A6183" s="142">
        <v>106165</v>
      </c>
      <c r="B6183" s="142" t="s">
        <v>29153</v>
      </c>
      <c r="C6183" s="142" t="s">
        <v>2</v>
      </c>
      <c r="D6183" s="301">
        <v>0</v>
      </c>
      <c r="E6183" s="249"/>
    </row>
    <row r="6184" spans="1:5" s="250" customFormat="1" ht="13.5">
      <c r="A6184" s="142">
        <v>102246</v>
      </c>
      <c r="B6184" s="142" t="s">
        <v>29154</v>
      </c>
      <c r="C6184" s="142" t="s">
        <v>4</v>
      </c>
      <c r="D6184" s="301">
        <v>0</v>
      </c>
      <c r="E6184" s="249"/>
    </row>
    <row r="6185" spans="1:5" s="250" customFormat="1" ht="13.5">
      <c r="A6185" s="142">
        <v>102252</v>
      </c>
      <c r="B6185" s="142" t="s">
        <v>29155</v>
      </c>
      <c r="C6185" s="142" t="s">
        <v>4</v>
      </c>
      <c r="D6185" s="301">
        <v>0</v>
      </c>
      <c r="E6185" s="249"/>
    </row>
    <row r="6186" spans="1:5" s="250" customFormat="1" ht="13.5">
      <c r="A6186" s="142">
        <v>101912</v>
      </c>
      <c r="B6186" s="142" t="s">
        <v>29156</v>
      </c>
      <c r="C6186" s="142" t="s">
        <v>2</v>
      </c>
      <c r="D6186" s="301">
        <v>1491.99</v>
      </c>
      <c r="E6186" s="249"/>
    </row>
    <row r="6187" spans="1:5" s="250" customFormat="1" ht="13.5">
      <c r="A6187" s="142">
        <v>96765</v>
      </c>
      <c r="B6187" s="142" t="s">
        <v>29157</v>
      </c>
      <c r="C6187" s="142" t="s">
        <v>2</v>
      </c>
      <c r="D6187" s="301">
        <v>1620.77</v>
      </c>
      <c r="E6187" s="249"/>
    </row>
    <row r="6188" spans="1:5" s="250" customFormat="1" ht="13.5">
      <c r="A6188" s="142">
        <v>97430</v>
      </c>
      <c r="B6188" s="142" t="s">
        <v>29158</v>
      </c>
      <c r="C6188" s="142" t="s">
        <v>2</v>
      </c>
      <c r="D6188" s="301">
        <v>45.43</v>
      </c>
      <c r="E6188" s="249"/>
    </row>
    <row r="6189" spans="1:5" s="250" customFormat="1" ht="13.5">
      <c r="A6189" s="142">
        <v>97431</v>
      </c>
      <c r="B6189" s="142" t="s">
        <v>29159</v>
      </c>
      <c r="C6189" s="142" t="s">
        <v>2</v>
      </c>
      <c r="D6189" s="301">
        <v>48.06</v>
      </c>
      <c r="E6189" s="249"/>
    </row>
    <row r="6190" spans="1:5" s="250" customFormat="1" ht="13.5">
      <c r="A6190" s="142">
        <v>97432</v>
      </c>
      <c r="B6190" s="142" t="s">
        <v>29160</v>
      </c>
      <c r="C6190" s="142" t="s">
        <v>2</v>
      </c>
      <c r="D6190" s="301">
        <v>51.67</v>
      </c>
      <c r="E6190" s="249"/>
    </row>
    <row r="6191" spans="1:5" s="250" customFormat="1" ht="13.5">
      <c r="A6191" s="142">
        <v>101913</v>
      </c>
      <c r="B6191" s="142" t="s">
        <v>29161</v>
      </c>
      <c r="C6191" s="142" t="s">
        <v>2</v>
      </c>
      <c r="D6191" s="301">
        <v>454.46</v>
      </c>
      <c r="E6191" s="249"/>
    </row>
    <row r="6192" spans="1:5" s="250" customFormat="1" ht="13.5">
      <c r="A6192" s="142">
        <v>101914</v>
      </c>
      <c r="B6192" s="142" t="s">
        <v>29162</v>
      </c>
      <c r="C6192" s="142" t="s">
        <v>2</v>
      </c>
      <c r="D6192" s="301">
        <v>550.49</v>
      </c>
      <c r="E6192" s="249"/>
    </row>
    <row r="6193" spans="1:5" s="250" customFormat="1" ht="13.5">
      <c r="A6193" s="142">
        <v>101915</v>
      </c>
      <c r="B6193" s="142" t="s">
        <v>29163</v>
      </c>
      <c r="C6193" s="142" t="s">
        <v>2</v>
      </c>
      <c r="D6193" s="301">
        <v>425.87</v>
      </c>
      <c r="E6193" s="249"/>
    </row>
    <row r="6194" spans="1:5" s="250" customFormat="1" ht="13.5">
      <c r="A6194" s="142">
        <v>97433</v>
      </c>
      <c r="B6194" s="142" t="s">
        <v>29164</v>
      </c>
      <c r="C6194" s="142" t="s">
        <v>2</v>
      </c>
      <c r="D6194" s="301">
        <v>96.65</v>
      </c>
      <c r="E6194" s="249"/>
    </row>
    <row r="6195" spans="1:5" s="250" customFormat="1" ht="13.5">
      <c r="A6195" s="142">
        <v>97435</v>
      </c>
      <c r="B6195" s="142" t="s">
        <v>29165</v>
      </c>
      <c r="C6195" s="142" t="s">
        <v>2</v>
      </c>
      <c r="D6195" s="301">
        <v>108.4</v>
      </c>
      <c r="E6195" s="249"/>
    </row>
    <row r="6196" spans="1:5" s="250" customFormat="1" ht="13.5">
      <c r="A6196" s="142">
        <v>97437</v>
      </c>
      <c r="B6196" s="142" t="s">
        <v>29166</v>
      </c>
      <c r="C6196" s="142" t="s">
        <v>2</v>
      </c>
      <c r="D6196" s="301">
        <v>120.04</v>
      </c>
      <c r="E6196" s="249"/>
    </row>
    <row r="6197" spans="1:5" s="250" customFormat="1" ht="13.5">
      <c r="A6197" s="142">
        <v>97546</v>
      </c>
      <c r="B6197" s="142" t="s">
        <v>29167</v>
      </c>
      <c r="C6197" s="142" t="s">
        <v>2</v>
      </c>
      <c r="D6197" s="301">
        <v>33.49</v>
      </c>
      <c r="E6197" s="249"/>
    </row>
    <row r="6198" spans="1:5" s="250" customFormat="1" ht="13.5">
      <c r="A6198" s="142">
        <v>97548</v>
      </c>
      <c r="B6198" s="142" t="s">
        <v>29168</v>
      </c>
      <c r="C6198" s="142" t="s">
        <v>2</v>
      </c>
      <c r="D6198" s="301">
        <v>51.08</v>
      </c>
      <c r="E6198" s="249"/>
    </row>
    <row r="6199" spans="1:5" s="250" customFormat="1" ht="13.5">
      <c r="A6199" s="142">
        <v>97550</v>
      </c>
      <c r="B6199" s="142" t="s">
        <v>29169</v>
      </c>
      <c r="C6199" s="142" t="s">
        <v>2</v>
      </c>
      <c r="D6199" s="301">
        <v>87.77</v>
      </c>
      <c r="E6199" s="249"/>
    </row>
    <row r="6200" spans="1:5" s="250" customFormat="1" ht="13.5">
      <c r="A6200" s="142">
        <v>97479</v>
      </c>
      <c r="B6200" s="142" t="s">
        <v>29170</v>
      </c>
      <c r="C6200" s="142" t="s">
        <v>2</v>
      </c>
      <c r="D6200" s="301">
        <v>52.81</v>
      </c>
      <c r="E6200" s="249"/>
    </row>
    <row r="6201" spans="1:5" s="250" customFormat="1" ht="13.5">
      <c r="A6201" s="142">
        <v>97517</v>
      </c>
      <c r="B6201" s="142" t="s">
        <v>29171</v>
      </c>
      <c r="C6201" s="142" t="s">
        <v>2</v>
      </c>
      <c r="D6201" s="301">
        <v>48.5</v>
      </c>
      <c r="E6201" s="249"/>
    </row>
    <row r="6202" spans="1:5" s="250" customFormat="1" ht="13.5">
      <c r="A6202" s="142">
        <v>97481</v>
      </c>
      <c r="B6202" s="142" t="s">
        <v>29172</v>
      </c>
      <c r="C6202" s="142" t="s">
        <v>2</v>
      </c>
      <c r="D6202" s="301">
        <v>75.010000000000005</v>
      </c>
      <c r="E6202" s="249"/>
    </row>
    <row r="6203" spans="1:5" s="250" customFormat="1" ht="13.5">
      <c r="A6203" s="142">
        <v>97519</v>
      </c>
      <c r="B6203" s="142" t="s">
        <v>29173</v>
      </c>
      <c r="C6203" s="142" t="s">
        <v>2</v>
      </c>
      <c r="D6203" s="301">
        <v>67.42</v>
      </c>
      <c r="E6203" s="249"/>
    </row>
    <row r="6204" spans="1:5" s="250" customFormat="1" ht="13.5">
      <c r="A6204" s="142">
        <v>97483</v>
      </c>
      <c r="B6204" s="142" t="s">
        <v>29174</v>
      </c>
      <c r="C6204" s="142" t="s">
        <v>2</v>
      </c>
      <c r="D6204" s="301">
        <v>103.45</v>
      </c>
      <c r="E6204" s="249"/>
    </row>
    <row r="6205" spans="1:5" s="250" customFormat="1" ht="13.5">
      <c r="A6205" s="142">
        <v>97521</v>
      </c>
      <c r="B6205" s="142" t="s">
        <v>29175</v>
      </c>
      <c r="C6205" s="142" t="s">
        <v>2</v>
      </c>
      <c r="D6205" s="301">
        <v>92.1</v>
      </c>
      <c r="E6205" s="249"/>
    </row>
    <row r="6206" spans="1:5" s="250" customFormat="1" ht="13.5">
      <c r="A6206" s="142">
        <v>97452</v>
      </c>
      <c r="B6206" s="142" t="s">
        <v>29176</v>
      </c>
      <c r="C6206" s="142" t="s">
        <v>2</v>
      </c>
      <c r="D6206" s="301">
        <v>175.48</v>
      </c>
      <c r="E6206" s="249"/>
    </row>
    <row r="6207" spans="1:5" s="250" customFormat="1" ht="13.5">
      <c r="A6207" s="142">
        <v>97485</v>
      </c>
      <c r="B6207" s="142" t="s">
        <v>29177</v>
      </c>
      <c r="C6207" s="142" t="s">
        <v>2</v>
      </c>
      <c r="D6207" s="301">
        <v>140.97999999999999</v>
      </c>
      <c r="E6207" s="249"/>
    </row>
    <row r="6208" spans="1:5" s="250" customFormat="1" ht="13.5">
      <c r="A6208" s="142">
        <v>97523</v>
      </c>
      <c r="B6208" s="142" t="s">
        <v>29178</v>
      </c>
      <c r="C6208" s="142" t="s">
        <v>2</v>
      </c>
      <c r="D6208" s="301">
        <v>124.95</v>
      </c>
      <c r="E6208" s="249"/>
    </row>
    <row r="6209" spans="1:5" s="250" customFormat="1" ht="13.5">
      <c r="A6209" s="142">
        <v>97454</v>
      </c>
      <c r="B6209" s="142" t="s">
        <v>29179</v>
      </c>
      <c r="C6209" s="142" t="s">
        <v>2</v>
      </c>
      <c r="D6209" s="301">
        <v>276.35000000000002</v>
      </c>
      <c r="E6209" s="249"/>
    </row>
    <row r="6210" spans="1:5" s="250" customFormat="1" ht="13.5">
      <c r="A6210" s="142">
        <v>97487</v>
      </c>
      <c r="B6210" s="142" t="s">
        <v>29180</v>
      </c>
      <c r="C6210" s="142" t="s">
        <v>2</v>
      </c>
      <c r="D6210" s="301">
        <v>251.97</v>
      </c>
      <c r="E6210" s="249"/>
    </row>
    <row r="6211" spans="1:5" s="250" customFormat="1" ht="13.5">
      <c r="A6211" s="142">
        <v>97525</v>
      </c>
      <c r="B6211" s="142" t="s">
        <v>29181</v>
      </c>
      <c r="C6211" s="142" t="s">
        <v>2</v>
      </c>
      <c r="D6211" s="301">
        <v>228.9</v>
      </c>
      <c r="E6211" s="249"/>
    </row>
    <row r="6212" spans="1:5" s="250" customFormat="1" ht="13.5">
      <c r="A6212" s="142">
        <v>97456</v>
      </c>
      <c r="B6212" s="142" t="s">
        <v>29182</v>
      </c>
      <c r="C6212" s="142" t="s">
        <v>2</v>
      </c>
      <c r="D6212" s="301">
        <v>592.37</v>
      </c>
      <c r="E6212" s="249"/>
    </row>
    <row r="6213" spans="1:5" s="250" customFormat="1" ht="13.5">
      <c r="A6213" s="142">
        <v>97489</v>
      </c>
      <c r="B6213" s="142" t="s">
        <v>29183</v>
      </c>
      <c r="C6213" s="142" t="s">
        <v>2</v>
      </c>
      <c r="D6213" s="301">
        <v>578.11</v>
      </c>
      <c r="E6213" s="249"/>
    </row>
    <row r="6214" spans="1:5" s="250" customFormat="1" ht="13.5">
      <c r="A6214" s="142">
        <v>97527</v>
      </c>
      <c r="B6214" s="142" t="s">
        <v>29184</v>
      </c>
      <c r="C6214" s="142" t="s">
        <v>2</v>
      </c>
      <c r="D6214" s="301">
        <v>547.99</v>
      </c>
      <c r="E6214" s="249"/>
    </row>
    <row r="6215" spans="1:5" s="250" customFormat="1" ht="13.5">
      <c r="A6215" s="142">
        <v>97434</v>
      </c>
      <c r="B6215" s="142" t="s">
        <v>29185</v>
      </c>
      <c r="C6215" s="142" t="s">
        <v>2</v>
      </c>
      <c r="D6215" s="301">
        <v>98.21</v>
      </c>
      <c r="E6215" s="249"/>
    </row>
    <row r="6216" spans="1:5" s="250" customFormat="1" ht="13.5">
      <c r="A6216" s="142">
        <v>97436</v>
      </c>
      <c r="B6216" s="142" t="s">
        <v>29186</v>
      </c>
      <c r="C6216" s="142" t="s">
        <v>2</v>
      </c>
      <c r="D6216" s="301">
        <v>111.4</v>
      </c>
      <c r="E6216" s="249"/>
    </row>
    <row r="6217" spans="1:5" s="250" customFormat="1" ht="13.5">
      <c r="A6217" s="142">
        <v>97438</v>
      </c>
      <c r="B6217" s="142" t="s">
        <v>29187</v>
      </c>
      <c r="C6217" s="142" t="s">
        <v>2</v>
      </c>
      <c r="D6217" s="301">
        <v>123.25</v>
      </c>
      <c r="E6217" s="249"/>
    </row>
    <row r="6218" spans="1:5" s="250" customFormat="1" ht="13.5">
      <c r="A6218" s="142">
        <v>97547</v>
      </c>
      <c r="B6218" s="142" t="s">
        <v>29188</v>
      </c>
      <c r="C6218" s="142" t="s">
        <v>2</v>
      </c>
      <c r="D6218" s="301">
        <v>33.49</v>
      </c>
      <c r="E6218" s="249"/>
    </row>
    <row r="6219" spans="1:5" s="250" customFormat="1" ht="13.5">
      <c r="A6219" s="142">
        <v>97549</v>
      </c>
      <c r="B6219" s="142" t="s">
        <v>29189</v>
      </c>
      <c r="C6219" s="142" t="s">
        <v>2</v>
      </c>
      <c r="D6219" s="301">
        <v>51.08</v>
      </c>
      <c r="E6219" s="249"/>
    </row>
    <row r="6220" spans="1:5" s="250" customFormat="1" ht="13.5">
      <c r="A6220" s="142">
        <v>97551</v>
      </c>
      <c r="B6220" s="142" t="s">
        <v>29190</v>
      </c>
      <c r="C6220" s="142" t="s">
        <v>2</v>
      </c>
      <c r="D6220" s="301">
        <v>87.77</v>
      </c>
      <c r="E6220" s="249"/>
    </row>
    <row r="6221" spans="1:5" s="250" customFormat="1" ht="13.5">
      <c r="A6221" s="142">
        <v>97480</v>
      </c>
      <c r="B6221" s="142" t="s">
        <v>29191</v>
      </c>
      <c r="C6221" s="142" t="s">
        <v>2</v>
      </c>
      <c r="D6221" s="301">
        <v>52.81</v>
      </c>
      <c r="E6221" s="249"/>
    </row>
    <row r="6222" spans="1:5" s="250" customFormat="1" ht="13.5">
      <c r="A6222" s="142">
        <v>97518</v>
      </c>
      <c r="B6222" s="142" t="s">
        <v>29192</v>
      </c>
      <c r="C6222" s="142" t="s">
        <v>2</v>
      </c>
      <c r="D6222" s="301">
        <v>48.5</v>
      </c>
      <c r="E6222" s="249"/>
    </row>
    <row r="6223" spans="1:5" s="250" customFormat="1" ht="13.5">
      <c r="A6223" s="142">
        <v>97482</v>
      </c>
      <c r="B6223" s="142" t="s">
        <v>29193</v>
      </c>
      <c r="C6223" s="142" t="s">
        <v>2</v>
      </c>
      <c r="D6223" s="301">
        <v>75.010000000000005</v>
      </c>
      <c r="E6223" s="249"/>
    </row>
    <row r="6224" spans="1:5" s="250" customFormat="1" ht="13.5">
      <c r="A6224" s="142">
        <v>97520</v>
      </c>
      <c r="B6224" s="142" t="s">
        <v>29194</v>
      </c>
      <c r="C6224" s="142" t="s">
        <v>2</v>
      </c>
      <c r="D6224" s="301">
        <v>67.42</v>
      </c>
      <c r="E6224" s="249"/>
    </row>
    <row r="6225" spans="1:5" s="250" customFormat="1" ht="13.5">
      <c r="A6225" s="142">
        <v>97484</v>
      </c>
      <c r="B6225" s="142" t="s">
        <v>29195</v>
      </c>
      <c r="C6225" s="142" t="s">
        <v>2</v>
      </c>
      <c r="D6225" s="301">
        <v>103.45</v>
      </c>
      <c r="E6225" s="249"/>
    </row>
    <row r="6226" spans="1:5" s="250" customFormat="1" ht="13.5">
      <c r="A6226" s="142">
        <v>97522</v>
      </c>
      <c r="B6226" s="142" t="s">
        <v>29196</v>
      </c>
      <c r="C6226" s="142" t="s">
        <v>2</v>
      </c>
      <c r="D6226" s="301">
        <v>92.1</v>
      </c>
      <c r="E6226" s="249"/>
    </row>
    <row r="6227" spans="1:5" s="250" customFormat="1" ht="13.5">
      <c r="A6227" s="142">
        <v>97453</v>
      </c>
      <c r="B6227" s="142" t="s">
        <v>29197</v>
      </c>
      <c r="C6227" s="142" t="s">
        <v>2</v>
      </c>
      <c r="D6227" s="301">
        <v>184.6</v>
      </c>
      <c r="E6227" s="249"/>
    </row>
    <row r="6228" spans="1:5" s="250" customFormat="1" ht="13.5">
      <c r="A6228" s="142">
        <v>97486</v>
      </c>
      <c r="B6228" s="142" t="s">
        <v>29198</v>
      </c>
      <c r="C6228" s="142" t="s">
        <v>2</v>
      </c>
      <c r="D6228" s="301">
        <v>150.1</v>
      </c>
      <c r="E6228" s="249"/>
    </row>
    <row r="6229" spans="1:5" s="250" customFormat="1" ht="13.5">
      <c r="A6229" s="142">
        <v>97524</v>
      </c>
      <c r="B6229" s="142" t="s">
        <v>29199</v>
      </c>
      <c r="C6229" s="142" t="s">
        <v>2</v>
      </c>
      <c r="D6229" s="301">
        <v>134.07</v>
      </c>
      <c r="E6229" s="249"/>
    </row>
    <row r="6230" spans="1:5" s="250" customFormat="1" ht="13.5">
      <c r="A6230" s="142">
        <v>97455</v>
      </c>
      <c r="B6230" s="142" t="s">
        <v>29200</v>
      </c>
      <c r="C6230" s="142" t="s">
        <v>2</v>
      </c>
      <c r="D6230" s="301">
        <v>290.93</v>
      </c>
      <c r="E6230" s="249"/>
    </row>
    <row r="6231" spans="1:5" s="250" customFormat="1" ht="13.5">
      <c r="A6231" s="142">
        <v>97488</v>
      </c>
      <c r="B6231" s="142" t="s">
        <v>29201</v>
      </c>
      <c r="C6231" s="142" t="s">
        <v>2</v>
      </c>
      <c r="D6231" s="301">
        <v>266.55</v>
      </c>
      <c r="E6231" s="249"/>
    </row>
    <row r="6232" spans="1:5" s="250" customFormat="1" ht="13.5">
      <c r="A6232" s="142">
        <v>97526</v>
      </c>
      <c r="B6232" s="142" t="s">
        <v>29202</v>
      </c>
      <c r="C6232" s="142" t="s">
        <v>2</v>
      </c>
      <c r="D6232" s="301">
        <v>243.48</v>
      </c>
      <c r="E6232" s="249"/>
    </row>
    <row r="6233" spans="1:5" s="250" customFormat="1" ht="13.5">
      <c r="A6233" s="142">
        <v>97457</v>
      </c>
      <c r="B6233" s="142" t="s">
        <v>29203</v>
      </c>
      <c r="C6233" s="142" t="s">
        <v>2</v>
      </c>
      <c r="D6233" s="301">
        <v>526.95000000000005</v>
      </c>
      <c r="E6233" s="249"/>
    </row>
    <row r="6234" spans="1:5" s="250" customFormat="1" ht="13.5">
      <c r="A6234" s="142">
        <v>97490</v>
      </c>
      <c r="B6234" s="142" t="s">
        <v>29204</v>
      </c>
      <c r="C6234" s="142" t="s">
        <v>2</v>
      </c>
      <c r="D6234" s="301">
        <v>512.69000000000005</v>
      </c>
      <c r="E6234" s="249"/>
    </row>
    <row r="6235" spans="1:5" s="250" customFormat="1" ht="13.5">
      <c r="A6235" s="142">
        <v>97528</v>
      </c>
      <c r="B6235" s="142" t="s">
        <v>29205</v>
      </c>
      <c r="C6235" s="142" t="s">
        <v>2</v>
      </c>
      <c r="D6235" s="301">
        <v>482.57</v>
      </c>
      <c r="E6235" s="249"/>
    </row>
    <row r="6236" spans="1:5" s="250" customFormat="1" ht="13.5">
      <c r="A6236" s="142">
        <v>101906</v>
      </c>
      <c r="B6236" s="142" t="s">
        <v>29206</v>
      </c>
      <c r="C6236" s="142" t="s">
        <v>2</v>
      </c>
      <c r="D6236" s="301">
        <v>696.16</v>
      </c>
      <c r="E6236" s="249"/>
    </row>
    <row r="6237" spans="1:5" s="250" customFormat="1" ht="13.5">
      <c r="A6237" s="142">
        <v>101907</v>
      </c>
      <c r="B6237" s="142" t="s">
        <v>29207</v>
      </c>
      <c r="C6237" s="142" t="s">
        <v>2</v>
      </c>
      <c r="D6237" s="301">
        <v>751.78</v>
      </c>
      <c r="E6237" s="249"/>
    </row>
    <row r="6238" spans="1:5" s="250" customFormat="1" ht="13.5">
      <c r="A6238" s="142">
        <v>101911</v>
      </c>
      <c r="B6238" s="142" t="s">
        <v>29208</v>
      </c>
      <c r="C6238" s="142" t="s">
        <v>2</v>
      </c>
      <c r="D6238" s="301">
        <v>362.47</v>
      </c>
      <c r="E6238" s="249"/>
    </row>
    <row r="6239" spans="1:5" s="250" customFormat="1" ht="13.5">
      <c r="A6239" s="142">
        <v>101908</v>
      </c>
      <c r="B6239" s="142" t="s">
        <v>29209</v>
      </c>
      <c r="C6239" s="142" t="s">
        <v>2</v>
      </c>
      <c r="D6239" s="301">
        <v>232.7</v>
      </c>
      <c r="E6239" s="249"/>
    </row>
    <row r="6240" spans="1:5" s="250" customFormat="1" ht="13.5">
      <c r="A6240" s="142">
        <v>101909</v>
      </c>
      <c r="B6240" s="142" t="s">
        <v>29210</v>
      </c>
      <c r="C6240" s="142" t="s">
        <v>2</v>
      </c>
      <c r="D6240" s="301">
        <v>269.77999999999997</v>
      </c>
      <c r="E6240" s="249"/>
    </row>
    <row r="6241" spans="1:5" s="250" customFormat="1" ht="13.5">
      <c r="A6241" s="142">
        <v>101910</v>
      </c>
      <c r="B6241" s="142" t="s">
        <v>29211</v>
      </c>
      <c r="C6241" s="142" t="s">
        <v>2</v>
      </c>
      <c r="D6241" s="301">
        <v>316.12</v>
      </c>
      <c r="E6241" s="249"/>
    </row>
    <row r="6242" spans="1:5" s="250" customFormat="1" ht="13.5">
      <c r="A6242" s="142">
        <v>101905</v>
      </c>
      <c r="B6242" s="142" t="s">
        <v>29212</v>
      </c>
      <c r="C6242" s="142" t="s">
        <v>2</v>
      </c>
      <c r="D6242" s="301">
        <v>239.65</v>
      </c>
      <c r="E6242" s="249"/>
    </row>
    <row r="6243" spans="1:5" s="250" customFormat="1" ht="13.5">
      <c r="A6243" s="142">
        <v>92698</v>
      </c>
      <c r="B6243" s="142" t="s">
        <v>29213</v>
      </c>
      <c r="C6243" s="142" t="s">
        <v>2</v>
      </c>
      <c r="D6243" s="301">
        <v>25.19</v>
      </c>
      <c r="E6243" s="249"/>
    </row>
    <row r="6244" spans="1:5" s="250" customFormat="1" ht="13.5">
      <c r="A6244" s="142">
        <v>92700</v>
      </c>
      <c r="B6244" s="142" t="s">
        <v>29214</v>
      </c>
      <c r="C6244" s="142" t="s">
        <v>2</v>
      </c>
      <c r="D6244" s="301">
        <v>41.07</v>
      </c>
      <c r="E6244" s="249"/>
    </row>
    <row r="6245" spans="1:5" s="250" customFormat="1" ht="13.5">
      <c r="A6245" s="142">
        <v>92702</v>
      </c>
      <c r="B6245" s="142" t="s">
        <v>29215</v>
      </c>
      <c r="C6245" s="142" t="s">
        <v>2</v>
      </c>
      <c r="D6245" s="301">
        <v>64.39</v>
      </c>
      <c r="E6245" s="249"/>
    </row>
    <row r="6246" spans="1:5" s="250" customFormat="1" ht="13.5">
      <c r="A6246" s="142">
        <v>92669</v>
      </c>
      <c r="B6246" s="142" t="s">
        <v>29216</v>
      </c>
      <c r="C6246" s="142" t="s">
        <v>2</v>
      </c>
      <c r="D6246" s="301">
        <v>47.74</v>
      </c>
      <c r="E6246" s="249"/>
    </row>
    <row r="6247" spans="1:5" s="250" customFormat="1" ht="13.5">
      <c r="A6247" s="142">
        <v>92671</v>
      </c>
      <c r="B6247" s="142" t="s">
        <v>29217</v>
      </c>
      <c r="C6247" s="142" t="s">
        <v>2</v>
      </c>
      <c r="D6247" s="301">
        <v>63.27</v>
      </c>
      <c r="E6247" s="249"/>
    </row>
    <row r="6248" spans="1:5" s="250" customFormat="1" ht="13.5">
      <c r="A6248" s="142">
        <v>92673</v>
      </c>
      <c r="B6248" s="142" t="s">
        <v>29218</v>
      </c>
      <c r="C6248" s="142" t="s">
        <v>2</v>
      </c>
      <c r="D6248" s="301">
        <v>73.87</v>
      </c>
      <c r="E6248" s="249"/>
    </row>
    <row r="6249" spans="1:5" s="250" customFormat="1" ht="13.5">
      <c r="A6249" s="142">
        <v>92675</v>
      </c>
      <c r="B6249" s="142" t="s">
        <v>29219</v>
      </c>
      <c r="C6249" s="142" t="s">
        <v>2</v>
      </c>
      <c r="D6249" s="301">
        <v>96.28</v>
      </c>
      <c r="E6249" s="249"/>
    </row>
    <row r="6250" spans="1:5" s="250" customFormat="1" ht="13.5">
      <c r="A6250" s="142">
        <v>92677</v>
      </c>
      <c r="B6250" s="142" t="s">
        <v>29220</v>
      </c>
      <c r="C6250" s="142" t="s">
        <v>2</v>
      </c>
      <c r="D6250" s="301">
        <v>157.25</v>
      </c>
      <c r="E6250" s="249"/>
    </row>
    <row r="6251" spans="1:5" s="250" customFormat="1" ht="13.5">
      <c r="A6251" s="142">
        <v>92635</v>
      </c>
      <c r="B6251" s="142" t="s">
        <v>29221</v>
      </c>
      <c r="C6251" s="142" t="s">
        <v>2</v>
      </c>
      <c r="D6251" s="301">
        <v>246.37</v>
      </c>
      <c r="E6251" s="249"/>
    </row>
    <row r="6252" spans="1:5" s="250" customFormat="1" ht="13.5">
      <c r="A6252" s="142">
        <v>92679</v>
      </c>
      <c r="B6252" s="142" t="s">
        <v>29222</v>
      </c>
      <c r="C6252" s="142" t="s">
        <v>2</v>
      </c>
      <c r="D6252" s="301">
        <v>215.82</v>
      </c>
      <c r="E6252" s="249"/>
    </row>
    <row r="6253" spans="1:5" s="250" customFormat="1" ht="13.5">
      <c r="A6253" s="142">
        <v>92381</v>
      </c>
      <c r="B6253" s="142" t="s">
        <v>29223</v>
      </c>
      <c r="C6253" s="142" t="s">
        <v>2</v>
      </c>
      <c r="D6253" s="301">
        <v>62.46</v>
      </c>
      <c r="E6253" s="249"/>
    </row>
    <row r="6254" spans="1:5" s="250" customFormat="1" ht="13.5">
      <c r="A6254" s="142">
        <v>92383</v>
      </c>
      <c r="B6254" s="142" t="s">
        <v>29224</v>
      </c>
      <c r="C6254" s="142" t="s">
        <v>2</v>
      </c>
      <c r="D6254" s="301">
        <v>80</v>
      </c>
      <c r="E6254" s="249"/>
    </row>
    <row r="6255" spans="1:5" s="250" customFormat="1" ht="13.5">
      <c r="A6255" s="142">
        <v>92385</v>
      </c>
      <c r="B6255" s="142" t="s">
        <v>29225</v>
      </c>
      <c r="C6255" s="142" t="s">
        <v>2</v>
      </c>
      <c r="D6255" s="301">
        <v>92.9</v>
      </c>
      <c r="E6255" s="249"/>
    </row>
    <row r="6256" spans="1:5" s="250" customFormat="1" ht="13.5">
      <c r="A6256" s="142">
        <v>92350</v>
      </c>
      <c r="B6256" s="142" t="s">
        <v>29226</v>
      </c>
      <c r="C6256" s="142" t="s">
        <v>2</v>
      </c>
      <c r="D6256" s="301">
        <v>124.21</v>
      </c>
      <c r="E6256" s="249"/>
    </row>
    <row r="6257" spans="1:5" s="250" customFormat="1" ht="13.5">
      <c r="A6257" s="142">
        <v>92387</v>
      </c>
      <c r="B6257" s="142" t="s">
        <v>29227</v>
      </c>
      <c r="C6257" s="142" t="s">
        <v>2</v>
      </c>
      <c r="D6257" s="301">
        <v>118.19</v>
      </c>
      <c r="E6257" s="249"/>
    </row>
    <row r="6258" spans="1:5" s="250" customFormat="1" ht="13.5">
      <c r="A6258" s="142">
        <v>92352</v>
      </c>
      <c r="B6258" s="142" t="s">
        <v>29228</v>
      </c>
      <c r="C6258" s="142" t="s">
        <v>2</v>
      </c>
      <c r="D6258" s="301">
        <v>183.58</v>
      </c>
      <c r="E6258" s="249"/>
    </row>
    <row r="6259" spans="1:5" s="250" customFormat="1" ht="13.5">
      <c r="A6259" s="142">
        <v>92389</v>
      </c>
      <c r="B6259" s="142" t="s">
        <v>29229</v>
      </c>
      <c r="C6259" s="142" t="s">
        <v>2</v>
      </c>
      <c r="D6259" s="301">
        <v>183.47</v>
      </c>
      <c r="E6259" s="249"/>
    </row>
    <row r="6260" spans="1:5" s="250" customFormat="1" ht="13.5">
      <c r="A6260" s="142">
        <v>92354</v>
      </c>
      <c r="B6260" s="142" t="s">
        <v>29230</v>
      </c>
      <c r="C6260" s="142" t="s">
        <v>2</v>
      </c>
      <c r="D6260" s="301">
        <v>240.57</v>
      </c>
      <c r="E6260" s="249"/>
    </row>
    <row r="6261" spans="1:5" s="250" customFormat="1" ht="13.5">
      <c r="A6261" s="142">
        <v>92699</v>
      </c>
      <c r="B6261" s="142" t="s">
        <v>29231</v>
      </c>
      <c r="C6261" s="142" t="s">
        <v>2</v>
      </c>
      <c r="D6261" s="301">
        <v>23.68</v>
      </c>
      <c r="E6261" s="249"/>
    </row>
    <row r="6262" spans="1:5" s="250" customFormat="1" ht="13.5">
      <c r="A6262" s="142">
        <v>92701</v>
      </c>
      <c r="B6262" s="142" t="s">
        <v>29232</v>
      </c>
      <c r="C6262" s="142" t="s">
        <v>2</v>
      </c>
      <c r="D6262" s="301">
        <v>38.83</v>
      </c>
      <c r="E6262" s="249"/>
    </row>
    <row r="6263" spans="1:5" s="250" customFormat="1" ht="13.5">
      <c r="A6263" s="142">
        <v>92703</v>
      </c>
      <c r="B6263" s="142" t="s">
        <v>29233</v>
      </c>
      <c r="C6263" s="142" t="s">
        <v>2</v>
      </c>
      <c r="D6263" s="301">
        <v>61.62</v>
      </c>
      <c r="E6263" s="249"/>
    </row>
    <row r="6264" spans="1:5" s="250" customFormat="1" ht="13.5">
      <c r="A6264" s="142">
        <v>92670</v>
      </c>
      <c r="B6264" s="142" t="s">
        <v>29234</v>
      </c>
      <c r="C6264" s="142" t="s">
        <v>2</v>
      </c>
      <c r="D6264" s="301">
        <v>44.97</v>
      </c>
      <c r="E6264" s="249"/>
    </row>
    <row r="6265" spans="1:5" s="250" customFormat="1" ht="13.5">
      <c r="A6265" s="142">
        <v>92672</v>
      </c>
      <c r="B6265" s="142" t="s">
        <v>29235</v>
      </c>
      <c r="C6265" s="142" t="s">
        <v>2</v>
      </c>
      <c r="D6265" s="301">
        <v>57.76</v>
      </c>
      <c r="E6265" s="249"/>
    </row>
    <row r="6266" spans="1:5" s="250" customFormat="1" ht="13.5">
      <c r="A6266" s="142">
        <v>92674</v>
      </c>
      <c r="B6266" s="142" t="s">
        <v>29236</v>
      </c>
      <c r="C6266" s="142" t="s">
        <v>2</v>
      </c>
      <c r="D6266" s="301">
        <v>70.069999999999993</v>
      </c>
      <c r="E6266" s="249"/>
    </row>
    <row r="6267" spans="1:5" s="250" customFormat="1" ht="13.5">
      <c r="A6267" s="142">
        <v>92676</v>
      </c>
      <c r="B6267" s="142" t="s">
        <v>29237</v>
      </c>
      <c r="C6267" s="142" t="s">
        <v>2</v>
      </c>
      <c r="D6267" s="301">
        <v>93.7</v>
      </c>
      <c r="E6267" s="249"/>
    </row>
    <row r="6268" spans="1:5" s="250" customFormat="1" ht="13.5">
      <c r="A6268" s="142">
        <v>92678</v>
      </c>
      <c r="B6268" s="142" t="s">
        <v>29238</v>
      </c>
      <c r="C6268" s="142" t="s">
        <v>2</v>
      </c>
      <c r="D6268" s="301">
        <v>145.88999999999999</v>
      </c>
      <c r="E6268" s="249"/>
    </row>
    <row r="6269" spans="1:5" s="250" customFormat="1" ht="13.5">
      <c r="A6269" s="142">
        <v>92636</v>
      </c>
      <c r="B6269" s="142" t="s">
        <v>29239</v>
      </c>
      <c r="C6269" s="142" t="s">
        <v>2</v>
      </c>
      <c r="D6269" s="301">
        <v>224.48</v>
      </c>
      <c r="E6269" s="249"/>
    </row>
    <row r="6270" spans="1:5" s="250" customFormat="1" ht="13.5">
      <c r="A6270" s="142">
        <v>92680</v>
      </c>
      <c r="B6270" s="142" t="s">
        <v>29240</v>
      </c>
      <c r="C6270" s="142" t="s">
        <v>2</v>
      </c>
      <c r="D6270" s="301">
        <v>193.93</v>
      </c>
      <c r="E6270" s="249"/>
    </row>
    <row r="6271" spans="1:5" s="250" customFormat="1" ht="13.5">
      <c r="A6271" s="142">
        <v>92382</v>
      </c>
      <c r="B6271" s="142" t="s">
        <v>29241</v>
      </c>
      <c r="C6271" s="142" t="s">
        <v>2</v>
      </c>
      <c r="D6271" s="301">
        <v>59.69</v>
      </c>
      <c r="E6271" s="249"/>
    </row>
    <row r="6272" spans="1:5" s="250" customFormat="1" ht="13.5">
      <c r="A6272" s="142">
        <v>92384</v>
      </c>
      <c r="B6272" s="142" t="s">
        <v>29242</v>
      </c>
      <c r="C6272" s="142" t="s">
        <v>2</v>
      </c>
      <c r="D6272" s="301">
        <v>74.489999999999995</v>
      </c>
      <c r="E6272" s="249"/>
    </row>
    <row r="6273" spans="1:5" s="250" customFormat="1" ht="13.5">
      <c r="A6273" s="142">
        <v>92386</v>
      </c>
      <c r="B6273" s="142" t="s">
        <v>29243</v>
      </c>
      <c r="C6273" s="142" t="s">
        <v>2</v>
      </c>
      <c r="D6273" s="301">
        <v>89.1</v>
      </c>
      <c r="E6273" s="249"/>
    </row>
    <row r="6274" spans="1:5" s="250" customFormat="1" ht="13.5">
      <c r="A6274" s="142">
        <v>92351</v>
      </c>
      <c r="B6274" s="142" t="s">
        <v>29244</v>
      </c>
      <c r="C6274" s="142" t="s">
        <v>2</v>
      </c>
      <c r="D6274" s="301">
        <v>121.63</v>
      </c>
      <c r="E6274" s="249"/>
    </row>
    <row r="6275" spans="1:5" s="250" customFormat="1" ht="13.5">
      <c r="A6275" s="142">
        <v>92388</v>
      </c>
      <c r="B6275" s="142" t="s">
        <v>29245</v>
      </c>
      <c r="C6275" s="142" t="s">
        <v>2</v>
      </c>
      <c r="D6275" s="301">
        <v>115.61</v>
      </c>
      <c r="E6275" s="249"/>
    </row>
    <row r="6276" spans="1:5" s="250" customFormat="1" ht="13.5">
      <c r="A6276" s="142">
        <v>92353</v>
      </c>
      <c r="B6276" s="142" t="s">
        <v>29246</v>
      </c>
      <c r="C6276" s="142" t="s">
        <v>2</v>
      </c>
      <c r="D6276" s="301">
        <v>172.22</v>
      </c>
      <c r="E6276" s="249"/>
    </row>
    <row r="6277" spans="1:5" s="250" customFormat="1" ht="13.5">
      <c r="A6277" s="142">
        <v>92390</v>
      </c>
      <c r="B6277" s="142" t="s">
        <v>29247</v>
      </c>
      <c r="C6277" s="142" t="s">
        <v>2</v>
      </c>
      <c r="D6277" s="301">
        <v>172.11</v>
      </c>
      <c r="E6277" s="249"/>
    </row>
    <row r="6278" spans="1:5" s="250" customFormat="1" ht="13.5">
      <c r="A6278" s="142">
        <v>92355</v>
      </c>
      <c r="B6278" s="142" t="s">
        <v>29248</v>
      </c>
      <c r="C6278" s="142" t="s">
        <v>2</v>
      </c>
      <c r="D6278" s="301">
        <v>218.68</v>
      </c>
      <c r="E6278" s="249"/>
    </row>
    <row r="6279" spans="1:5" s="250" customFormat="1" ht="13.5">
      <c r="A6279" s="142">
        <v>101925</v>
      </c>
      <c r="B6279" s="142" t="s">
        <v>29249</v>
      </c>
      <c r="C6279" s="142" t="s">
        <v>2</v>
      </c>
      <c r="D6279" s="301">
        <v>354.98</v>
      </c>
      <c r="E6279" s="249"/>
    </row>
    <row r="6280" spans="1:5" s="250" customFormat="1" ht="13.5">
      <c r="A6280" s="142">
        <v>101934</v>
      </c>
      <c r="B6280" s="142" t="s">
        <v>29250</v>
      </c>
      <c r="C6280" s="142" t="s">
        <v>2</v>
      </c>
      <c r="D6280" s="301">
        <v>368.65</v>
      </c>
      <c r="E6280" s="249"/>
    </row>
    <row r="6281" spans="1:5" s="250" customFormat="1" ht="13.5">
      <c r="A6281" s="142">
        <v>97541</v>
      </c>
      <c r="B6281" s="142" t="s">
        <v>29251</v>
      </c>
      <c r="C6281" s="142" t="s">
        <v>2</v>
      </c>
      <c r="D6281" s="301">
        <v>25.34</v>
      </c>
      <c r="E6281" s="249"/>
    </row>
    <row r="6282" spans="1:5" s="250" customFormat="1" ht="13.5">
      <c r="A6282" s="142">
        <v>97462</v>
      </c>
      <c r="B6282" s="142" t="s">
        <v>29252</v>
      </c>
      <c r="C6282" s="142" t="s">
        <v>2</v>
      </c>
      <c r="D6282" s="301">
        <v>26.96</v>
      </c>
      <c r="E6282" s="249"/>
    </row>
    <row r="6283" spans="1:5" s="250" customFormat="1" ht="13.5">
      <c r="A6283" s="142">
        <v>97544</v>
      </c>
      <c r="B6283" s="142" t="s">
        <v>29253</v>
      </c>
      <c r="C6283" s="142" t="s">
        <v>2</v>
      </c>
      <c r="D6283" s="301">
        <v>42.49</v>
      </c>
      <c r="E6283" s="249"/>
    </row>
    <row r="6284" spans="1:5" s="250" customFormat="1" ht="13.5">
      <c r="A6284" s="142">
        <v>97500</v>
      </c>
      <c r="B6284" s="142" t="s">
        <v>29254</v>
      </c>
      <c r="C6284" s="142" t="s">
        <v>2</v>
      </c>
      <c r="D6284" s="301">
        <v>24.87</v>
      </c>
      <c r="E6284" s="249"/>
    </row>
    <row r="6285" spans="1:5" s="250" customFormat="1" ht="13.5">
      <c r="A6285" s="142">
        <v>97465</v>
      </c>
      <c r="B6285" s="142" t="s">
        <v>29255</v>
      </c>
      <c r="C6285" s="142" t="s">
        <v>2</v>
      </c>
      <c r="D6285" s="301">
        <v>52.59</v>
      </c>
      <c r="E6285" s="249"/>
    </row>
    <row r="6286" spans="1:5" s="250" customFormat="1" ht="13.5">
      <c r="A6286" s="142">
        <v>97503</v>
      </c>
      <c r="B6286" s="142" t="s">
        <v>29256</v>
      </c>
      <c r="C6286" s="142" t="s">
        <v>2</v>
      </c>
      <c r="D6286" s="301">
        <v>48.63</v>
      </c>
      <c r="E6286" s="249"/>
    </row>
    <row r="6287" spans="1:5" s="250" customFormat="1" ht="13.5">
      <c r="A6287" s="142">
        <v>97468</v>
      </c>
      <c r="B6287" s="142" t="s">
        <v>29257</v>
      </c>
      <c r="C6287" s="142" t="s">
        <v>2</v>
      </c>
      <c r="D6287" s="301">
        <v>66.790000000000006</v>
      </c>
      <c r="E6287" s="249"/>
    </row>
    <row r="6288" spans="1:5" s="250" customFormat="1" ht="13.5">
      <c r="A6288" s="142">
        <v>97506</v>
      </c>
      <c r="B6288" s="142" t="s">
        <v>29258</v>
      </c>
      <c r="C6288" s="142" t="s">
        <v>2</v>
      </c>
      <c r="D6288" s="301">
        <v>60.49</v>
      </c>
      <c r="E6288" s="249"/>
    </row>
    <row r="6289" spans="1:5" s="250" customFormat="1" ht="13.5">
      <c r="A6289" s="142">
        <v>97444</v>
      </c>
      <c r="B6289" s="142" t="s">
        <v>29259</v>
      </c>
      <c r="C6289" s="142" t="s">
        <v>2</v>
      </c>
      <c r="D6289" s="301">
        <v>123.61</v>
      </c>
      <c r="E6289" s="249"/>
    </row>
    <row r="6290" spans="1:5" s="250" customFormat="1" ht="13.5">
      <c r="A6290" s="142">
        <v>97471</v>
      </c>
      <c r="B6290" s="142" t="s">
        <v>29260</v>
      </c>
      <c r="C6290" s="142" t="s">
        <v>2</v>
      </c>
      <c r="D6290" s="301">
        <v>98.38</v>
      </c>
      <c r="E6290" s="249"/>
    </row>
    <row r="6291" spans="1:5" s="250" customFormat="1" ht="13.5">
      <c r="A6291" s="142">
        <v>97509</v>
      </c>
      <c r="B6291" s="142" t="s">
        <v>29261</v>
      </c>
      <c r="C6291" s="142" t="s">
        <v>2</v>
      </c>
      <c r="D6291" s="301">
        <v>89.25</v>
      </c>
      <c r="E6291" s="249"/>
    </row>
    <row r="6292" spans="1:5" s="250" customFormat="1" ht="13.5">
      <c r="A6292" s="142">
        <v>97447</v>
      </c>
      <c r="B6292" s="142" t="s">
        <v>29262</v>
      </c>
      <c r="C6292" s="142" t="s">
        <v>2</v>
      </c>
      <c r="D6292" s="301">
        <v>198.54</v>
      </c>
      <c r="E6292" s="249"/>
    </row>
    <row r="6293" spans="1:5" s="250" customFormat="1" ht="13.5">
      <c r="A6293" s="142">
        <v>97475</v>
      </c>
      <c r="B6293" s="142" t="s">
        <v>29263</v>
      </c>
      <c r="C6293" s="142" t="s">
        <v>2</v>
      </c>
      <c r="D6293" s="301">
        <v>178.91</v>
      </c>
      <c r="E6293" s="249"/>
    </row>
    <row r="6294" spans="1:5" s="250" customFormat="1" ht="13.5">
      <c r="A6294" s="142">
        <v>97512</v>
      </c>
      <c r="B6294" s="142" t="s">
        <v>29264</v>
      </c>
      <c r="C6294" s="142" t="s">
        <v>2</v>
      </c>
      <c r="D6294" s="301">
        <v>165.87</v>
      </c>
      <c r="E6294" s="249"/>
    </row>
    <row r="6295" spans="1:5" s="250" customFormat="1" ht="13.5">
      <c r="A6295" s="142">
        <v>97450</v>
      </c>
      <c r="B6295" s="142" t="s">
        <v>29265</v>
      </c>
      <c r="C6295" s="142" t="s">
        <v>2</v>
      </c>
      <c r="D6295" s="301">
        <v>251.88</v>
      </c>
      <c r="E6295" s="249"/>
    </row>
    <row r="6296" spans="1:5" s="250" customFormat="1" ht="13.5">
      <c r="A6296" s="142">
        <v>97478</v>
      </c>
      <c r="B6296" s="142" t="s">
        <v>29266</v>
      </c>
      <c r="C6296" s="142" t="s">
        <v>2</v>
      </c>
      <c r="D6296" s="301">
        <v>238.99</v>
      </c>
      <c r="E6296" s="249"/>
    </row>
    <row r="6297" spans="1:5" s="250" customFormat="1" ht="13.5">
      <c r="A6297" s="142">
        <v>97515</v>
      </c>
      <c r="B6297" s="142" t="s">
        <v>29267</v>
      </c>
      <c r="C6297" s="142" t="s">
        <v>2</v>
      </c>
      <c r="D6297" s="301">
        <v>221.26</v>
      </c>
      <c r="E6297" s="249"/>
    </row>
    <row r="6298" spans="1:5" s="250" customFormat="1" ht="13.5">
      <c r="A6298" s="142">
        <v>92928</v>
      </c>
      <c r="B6298" s="142" t="s">
        <v>29268</v>
      </c>
      <c r="C6298" s="142" t="s">
        <v>2</v>
      </c>
      <c r="D6298" s="301">
        <v>60.77</v>
      </c>
      <c r="E6298" s="249"/>
    </row>
    <row r="6299" spans="1:5" s="250" customFormat="1" ht="13.5">
      <c r="A6299" s="142">
        <v>92943</v>
      </c>
      <c r="B6299" s="142" t="s">
        <v>29269</v>
      </c>
      <c r="C6299" s="142" t="s">
        <v>2</v>
      </c>
      <c r="D6299" s="301">
        <v>48.84</v>
      </c>
      <c r="E6299" s="249"/>
    </row>
    <row r="6300" spans="1:5" s="250" customFormat="1" ht="13.5">
      <c r="A6300" s="142">
        <v>92929</v>
      </c>
      <c r="B6300" s="142" t="s">
        <v>29270</v>
      </c>
      <c r="C6300" s="142" t="s">
        <v>2</v>
      </c>
      <c r="D6300" s="301">
        <v>59.14</v>
      </c>
      <c r="E6300" s="249"/>
    </row>
    <row r="6301" spans="1:5" s="250" customFormat="1" ht="13.5">
      <c r="A6301" s="142">
        <v>92944</v>
      </c>
      <c r="B6301" s="142" t="s">
        <v>29271</v>
      </c>
      <c r="C6301" s="142" t="s">
        <v>2</v>
      </c>
      <c r="D6301" s="301">
        <v>47.89</v>
      </c>
      <c r="E6301" s="249"/>
    </row>
    <row r="6302" spans="1:5" s="250" customFormat="1" ht="13.5">
      <c r="A6302" s="142">
        <v>92930</v>
      </c>
      <c r="B6302" s="142" t="s">
        <v>29272</v>
      </c>
      <c r="C6302" s="142" t="s">
        <v>2</v>
      </c>
      <c r="D6302" s="301">
        <v>57.97</v>
      </c>
      <c r="E6302" s="249"/>
    </row>
    <row r="6303" spans="1:5" s="250" customFormat="1" ht="13.5">
      <c r="A6303" s="142">
        <v>92945</v>
      </c>
      <c r="B6303" s="142" t="s">
        <v>29273</v>
      </c>
      <c r="C6303" s="142" t="s">
        <v>2</v>
      </c>
      <c r="D6303" s="301">
        <v>47.21</v>
      </c>
      <c r="E6303" s="249"/>
    </row>
    <row r="6304" spans="1:5" s="250" customFormat="1" ht="13.5">
      <c r="A6304" s="142">
        <v>92925</v>
      </c>
      <c r="B6304" s="142" t="s">
        <v>29274</v>
      </c>
      <c r="C6304" s="142" t="s">
        <v>2</v>
      </c>
      <c r="D6304" s="301">
        <v>52.51</v>
      </c>
      <c r="E6304" s="249"/>
    </row>
    <row r="6305" spans="1:5" s="250" customFormat="1" ht="13.5">
      <c r="A6305" s="142">
        <v>92940</v>
      </c>
      <c r="B6305" s="142" t="s">
        <v>29275</v>
      </c>
      <c r="C6305" s="142" t="s">
        <v>2</v>
      </c>
      <c r="D6305" s="301">
        <v>42.03</v>
      </c>
      <c r="E6305" s="249"/>
    </row>
    <row r="6306" spans="1:5" s="250" customFormat="1" ht="13.5">
      <c r="A6306" s="142">
        <v>92926</v>
      </c>
      <c r="B6306" s="142" t="s">
        <v>29276</v>
      </c>
      <c r="C6306" s="142" t="s">
        <v>2</v>
      </c>
      <c r="D6306" s="301">
        <v>50.18</v>
      </c>
      <c r="E6306" s="249"/>
    </row>
    <row r="6307" spans="1:5" s="250" customFormat="1" ht="13.5">
      <c r="A6307" s="142">
        <v>92941</v>
      </c>
      <c r="B6307" s="142" t="s">
        <v>29277</v>
      </c>
      <c r="C6307" s="142" t="s">
        <v>2</v>
      </c>
      <c r="D6307" s="301">
        <v>40.659999999999997</v>
      </c>
      <c r="E6307" s="249"/>
    </row>
    <row r="6308" spans="1:5" s="250" customFormat="1" ht="13.5">
      <c r="A6308" s="142">
        <v>92927</v>
      </c>
      <c r="B6308" s="142" t="s">
        <v>29278</v>
      </c>
      <c r="C6308" s="142" t="s">
        <v>2</v>
      </c>
      <c r="D6308" s="301">
        <v>51.35</v>
      </c>
      <c r="E6308" s="249"/>
    </row>
    <row r="6309" spans="1:5" s="250" customFormat="1" ht="13.5">
      <c r="A6309" s="142">
        <v>92942</v>
      </c>
      <c r="B6309" s="142" t="s">
        <v>29279</v>
      </c>
      <c r="C6309" s="142" t="s">
        <v>2</v>
      </c>
      <c r="D6309" s="301">
        <v>41.34</v>
      </c>
      <c r="E6309" s="249"/>
    </row>
    <row r="6310" spans="1:5" s="250" customFormat="1" ht="13.5">
      <c r="A6310" s="142">
        <v>92918</v>
      </c>
      <c r="B6310" s="142" t="s">
        <v>29280</v>
      </c>
      <c r="C6310" s="142" t="s">
        <v>2</v>
      </c>
      <c r="D6310" s="301">
        <v>40.82</v>
      </c>
      <c r="E6310" s="249"/>
    </row>
    <row r="6311" spans="1:5" s="250" customFormat="1" ht="13.5">
      <c r="A6311" s="142">
        <v>92938</v>
      </c>
      <c r="B6311" s="142" t="s">
        <v>29281</v>
      </c>
      <c r="C6311" s="142" t="s">
        <v>2</v>
      </c>
      <c r="D6311" s="301">
        <v>31.97</v>
      </c>
      <c r="E6311" s="249"/>
    </row>
    <row r="6312" spans="1:5" s="250" customFormat="1" ht="13.5">
      <c r="A6312" s="142">
        <v>92920</v>
      </c>
      <c r="B6312" s="142" t="s">
        <v>29282</v>
      </c>
      <c r="C6312" s="142" t="s">
        <v>2</v>
      </c>
      <c r="D6312" s="301">
        <v>42.28</v>
      </c>
      <c r="E6312" s="249"/>
    </row>
    <row r="6313" spans="1:5" s="250" customFormat="1" ht="13.5">
      <c r="A6313" s="142">
        <v>92939</v>
      </c>
      <c r="B6313" s="142" t="s">
        <v>29283</v>
      </c>
      <c r="C6313" s="142" t="s">
        <v>2</v>
      </c>
      <c r="D6313" s="301">
        <v>32.94</v>
      </c>
      <c r="E6313" s="249"/>
    </row>
    <row r="6314" spans="1:5" s="250" customFormat="1" ht="13.5">
      <c r="A6314" s="142">
        <v>92910</v>
      </c>
      <c r="B6314" s="142" t="s">
        <v>29284</v>
      </c>
      <c r="C6314" s="142" t="s">
        <v>2</v>
      </c>
      <c r="D6314" s="301">
        <v>121.48</v>
      </c>
      <c r="E6314" s="249"/>
    </row>
    <row r="6315" spans="1:5" s="250" customFormat="1" ht="13.5">
      <c r="A6315" s="142">
        <v>92934</v>
      </c>
      <c r="B6315" s="142" t="s">
        <v>29285</v>
      </c>
      <c r="C6315" s="142" t="s">
        <v>2</v>
      </c>
      <c r="D6315" s="301">
        <v>118.12</v>
      </c>
      <c r="E6315" s="249"/>
    </row>
    <row r="6316" spans="1:5" s="250" customFormat="1" ht="13.5">
      <c r="A6316" s="142">
        <v>92949</v>
      </c>
      <c r="B6316" s="142" t="s">
        <v>29286</v>
      </c>
      <c r="C6316" s="142" t="s">
        <v>2</v>
      </c>
      <c r="D6316" s="301">
        <v>103.03</v>
      </c>
      <c r="E6316" s="249"/>
    </row>
    <row r="6317" spans="1:5" s="250" customFormat="1" ht="13.5">
      <c r="A6317" s="142">
        <v>92911</v>
      </c>
      <c r="B6317" s="142" t="s">
        <v>29287</v>
      </c>
      <c r="C6317" s="142" t="s">
        <v>2</v>
      </c>
      <c r="D6317" s="301">
        <v>122.49</v>
      </c>
      <c r="E6317" s="249"/>
    </row>
    <row r="6318" spans="1:5" s="250" customFormat="1" ht="13.5">
      <c r="A6318" s="142">
        <v>92935</v>
      </c>
      <c r="B6318" s="142" t="s">
        <v>29288</v>
      </c>
      <c r="C6318" s="142" t="s">
        <v>2</v>
      </c>
      <c r="D6318" s="301">
        <v>120.44</v>
      </c>
      <c r="E6318" s="249"/>
    </row>
    <row r="6319" spans="1:5" s="250" customFormat="1" ht="13.5">
      <c r="A6319" s="142">
        <v>92950</v>
      </c>
      <c r="B6319" s="142" t="s">
        <v>29289</v>
      </c>
      <c r="C6319" s="142" t="s">
        <v>2</v>
      </c>
      <c r="D6319" s="301">
        <v>104.39</v>
      </c>
      <c r="E6319" s="249"/>
    </row>
    <row r="6320" spans="1:5" s="250" customFormat="1" ht="13.5">
      <c r="A6320" s="142">
        <v>92907</v>
      </c>
      <c r="B6320" s="142" t="s">
        <v>29290</v>
      </c>
      <c r="C6320" s="142" t="s">
        <v>2</v>
      </c>
      <c r="D6320" s="301">
        <v>86.78</v>
      </c>
      <c r="E6320" s="249"/>
    </row>
    <row r="6321" spans="1:5" s="250" customFormat="1" ht="13.5">
      <c r="A6321" s="142">
        <v>92931</v>
      </c>
      <c r="B6321" s="142" t="s">
        <v>29291</v>
      </c>
      <c r="C6321" s="142" t="s">
        <v>2</v>
      </c>
      <c r="D6321" s="301">
        <v>81.45</v>
      </c>
      <c r="E6321" s="249"/>
    </row>
    <row r="6322" spans="1:5" s="250" customFormat="1" ht="13.5">
      <c r="A6322" s="142">
        <v>92946</v>
      </c>
      <c r="B6322" s="142" t="s">
        <v>29292</v>
      </c>
      <c r="C6322" s="142" t="s">
        <v>2</v>
      </c>
      <c r="D6322" s="301">
        <v>67.8</v>
      </c>
      <c r="E6322" s="249"/>
    </row>
    <row r="6323" spans="1:5" s="250" customFormat="1" ht="13.5">
      <c r="A6323" s="142">
        <v>92908</v>
      </c>
      <c r="B6323" s="142" t="s">
        <v>29293</v>
      </c>
      <c r="C6323" s="142" t="s">
        <v>2</v>
      </c>
      <c r="D6323" s="301">
        <v>85.99</v>
      </c>
      <c r="E6323" s="249"/>
    </row>
    <row r="6324" spans="1:5" s="250" customFormat="1" ht="13.5">
      <c r="A6324" s="142">
        <v>92932</v>
      </c>
      <c r="B6324" s="142" t="s">
        <v>29294</v>
      </c>
      <c r="C6324" s="142" t="s">
        <v>2</v>
      </c>
      <c r="D6324" s="301">
        <v>79.61</v>
      </c>
      <c r="E6324" s="249"/>
    </row>
    <row r="6325" spans="1:5" s="250" customFormat="1" ht="13.5">
      <c r="A6325" s="142">
        <v>92947</v>
      </c>
      <c r="B6325" s="142" t="s">
        <v>29295</v>
      </c>
      <c r="C6325" s="142" t="s">
        <v>2</v>
      </c>
      <c r="D6325" s="301">
        <v>66.73</v>
      </c>
      <c r="E6325" s="249"/>
    </row>
    <row r="6326" spans="1:5" s="250" customFormat="1" ht="13.5">
      <c r="A6326" s="142">
        <v>92909</v>
      </c>
      <c r="B6326" s="142" t="s">
        <v>29296</v>
      </c>
      <c r="C6326" s="142" t="s">
        <v>2</v>
      </c>
      <c r="D6326" s="301">
        <v>85.29</v>
      </c>
      <c r="E6326" s="249"/>
    </row>
    <row r="6327" spans="1:5" s="250" customFormat="1" ht="13.5">
      <c r="A6327" s="142">
        <v>92933</v>
      </c>
      <c r="B6327" s="142" t="s">
        <v>29297</v>
      </c>
      <c r="C6327" s="142" t="s">
        <v>2</v>
      </c>
      <c r="D6327" s="301">
        <v>78</v>
      </c>
      <c r="E6327" s="249"/>
    </row>
    <row r="6328" spans="1:5" s="250" customFormat="1" ht="13.5">
      <c r="A6328" s="142">
        <v>92948</v>
      </c>
      <c r="B6328" s="142" t="s">
        <v>29298</v>
      </c>
      <c r="C6328" s="142" t="s">
        <v>2</v>
      </c>
      <c r="D6328" s="301">
        <v>65.790000000000006</v>
      </c>
      <c r="E6328" s="249"/>
    </row>
    <row r="6329" spans="1:5" s="250" customFormat="1" ht="13.5">
      <c r="A6329" s="142">
        <v>92912</v>
      </c>
      <c r="B6329" s="142" t="s">
        <v>29299</v>
      </c>
      <c r="C6329" s="142" t="s">
        <v>2</v>
      </c>
      <c r="D6329" s="301">
        <v>163.4</v>
      </c>
      <c r="E6329" s="249"/>
    </row>
    <row r="6330" spans="1:5" s="250" customFormat="1" ht="13.5">
      <c r="A6330" s="142">
        <v>92913</v>
      </c>
      <c r="B6330" s="142" t="s">
        <v>29300</v>
      </c>
      <c r="C6330" s="142" t="s">
        <v>2</v>
      </c>
      <c r="D6330" s="301">
        <v>165.89</v>
      </c>
      <c r="E6330" s="249"/>
    </row>
    <row r="6331" spans="1:5" s="250" customFormat="1" ht="13.5">
      <c r="A6331" s="142">
        <v>92936</v>
      </c>
      <c r="B6331" s="142" t="s">
        <v>29301</v>
      </c>
      <c r="C6331" s="142" t="s">
        <v>2</v>
      </c>
      <c r="D6331" s="301">
        <v>167.79</v>
      </c>
      <c r="E6331" s="249"/>
    </row>
    <row r="6332" spans="1:5" s="250" customFormat="1" ht="13.5">
      <c r="A6332" s="142">
        <v>92951</v>
      </c>
      <c r="B6332" s="142" t="s">
        <v>29302</v>
      </c>
      <c r="C6332" s="142" t="s">
        <v>2</v>
      </c>
      <c r="D6332" s="301">
        <v>148.87</v>
      </c>
      <c r="E6332" s="249"/>
    </row>
    <row r="6333" spans="1:5" s="250" customFormat="1" ht="13.5">
      <c r="A6333" s="142">
        <v>92914</v>
      </c>
      <c r="B6333" s="142" t="s">
        <v>29303</v>
      </c>
      <c r="C6333" s="142" t="s">
        <v>2</v>
      </c>
      <c r="D6333" s="301">
        <v>164.4</v>
      </c>
      <c r="E6333" s="249"/>
    </row>
    <row r="6334" spans="1:5" s="250" customFormat="1" ht="13.5">
      <c r="A6334" s="142">
        <v>92937</v>
      </c>
      <c r="B6334" s="142" t="s">
        <v>29304</v>
      </c>
      <c r="C6334" s="142" t="s">
        <v>2</v>
      </c>
      <c r="D6334" s="301">
        <v>164.33</v>
      </c>
      <c r="E6334" s="249"/>
    </row>
    <row r="6335" spans="1:5" s="250" customFormat="1" ht="13.5">
      <c r="A6335" s="142">
        <v>92952</v>
      </c>
      <c r="B6335" s="142" t="s">
        <v>29305</v>
      </c>
      <c r="C6335" s="142" t="s">
        <v>2</v>
      </c>
      <c r="D6335" s="301">
        <v>146.85</v>
      </c>
      <c r="E6335" s="249"/>
    </row>
    <row r="6336" spans="1:5" s="250" customFormat="1" ht="13.5">
      <c r="A6336" s="142">
        <v>92953</v>
      </c>
      <c r="B6336" s="142" t="s">
        <v>29306</v>
      </c>
      <c r="C6336" s="142" t="s">
        <v>2</v>
      </c>
      <c r="D6336" s="301">
        <v>25.23</v>
      </c>
      <c r="E6336" s="249"/>
    </row>
    <row r="6337" spans="1:5" s="250" customFormat="1" ht="13.5">
      <c r="A6337" s="142">
        <v>101921</v>
      </c>
      <c r="B6337" s="142" t="s">
        <v>29307</v>
      </c>
      <c r="C6337" s="142" t="s">
        <v>2</v>
      </c>
      <c r="D6337" s="301">
        <v>253.45</v>
      </c>
      <c r="E6337" s="249"/>
    </row>
    <row r="6338" spans="1:5" s="250" customFormat="1" ht="13.5">
      <c r="A6338" s="142">
        <v>101930</v>
      </c>
      <c r="B6338" s="142" t="s">
        <v>29308</v>
      </c>
      <c r="C6338" s="142" t="s">
        <v>2</v>
      </c>
      <c r="D6338" s="301">
        <v>257.95999999999998</v>
      </c>
      <c r="E6338" s="249"/>
    </row>
    <row r="6339" spans="1:5" s="250" customFormat="1" ht="13.5">
      <c r="A6339" s="142">
        <v>101922</v>
      </c>
      <c r="B6339" s="142" t="s">
        <v>29309</v>
      </c>
      <c r="C6339" s="142" t="s">
        <v>2</v>
      </c>
      <c r="D6339" s="301">
        <v>251.97</v>
      </c>
      <c r="E6339" s="249"/>
    </row>
    <row r="6340" spans="1:5" s="250" customFormat="1" ht="13.5">
      <c r="A6340" s="142">
        <v>101931</v>
      </c>
      <c r="B6340" s="142" t="s">
        <v>29310</v>
      </c>
      <c r="C6340" s="142" t="s">
        <v>2</v>
      </c>
      <c r="D6340" s="301">
        <v>254.51</v>
      </c>
      <c r="E6340" s="249"/>
    </row>
    <row r="6341" spans="1:5" s="250" customFormat="1" ht="13.5">
      <c r="A6341" s="142">
        <v>101923</v>
      </c>
      <c r="B6341" s="142" t="s">
        <v>29311</v>
      </c>
      <c r="C6341" s="142" t="s">
        <v>2</v>
      </c>
      <c r="D6341" s="301">
        <v>254.93</v>
      </c>
      <c r="E6341" s="249"/>
    </row>
    <row r="6342" spans="1:5" s="250" customFormat="1" ht="13.5">
      <c r="A6342" s="142">
        <v>101932</v>
      </c>
      <c r="B6342" s="142" t="s">
        <v>29312</v>
      </c>
      <c r="C6342" s="142" t="s">
        <v>2</v>
      </c>
      <c r="D6342" s="301">
        <v>261.42</v>
      </c>
      <c r="E6342" s="249"/>
    </row>
    <row r="6343" spans="1:5" s="250" customFormat="1" ht="13.5">
      <c r="A6343" s="142">
        <v>97537</v>
      </c>
      <c r="B6343" s="142" t="s">
        <v>29313</v>
      </c>
      <c r="C6343" s="142" t="s">
        <v>2</v>
      </c>
      <c r="D6343" s="301">
        <v>23.68</v>
      </c>
      <c r="E6343" s="249"/>
    </row>
    <row r="6344" spans="1:5" s="250" customFormat="1" ht="13.5">
      <c r="A6344" s="142">
        <v>97540</v>
      </c>
      <c r="B6344" s="142" t="s">
        <v>29314</v>
      </c>
      <c r="C6344" s="142" t="s">
        <v>2</v>
      </c>
      <c r="D6344" s="301">
        <v>33.299999999999997</v>
      </c>
      <c r="E6344" s="249"/>
    </row>
    <row r="6345" spans="1:5" s="250" customFormat="1" ht="13.5">
      <c r="A6345" s="142">
        <v>97543</v>
      </c>
      <c r="B6345" s="142" t="s">
        <v>29315</v>
      </c>
      <c r="C6345" s="142" t="s">
        <v>2</v>
      </c>
      <c r="D6345" s="301">
        <v>56.38</v>
      </c>
      <c r="E6345" s="249"/>
    </row>
    <row r="6346" spans="1:5" s="250" customFormat="1" ht="13.5">
      <c r="A6346" s="142">
        <v>97461</v>
      </c>
      <c r="B6346" s="142" t="s">
        <v>29316</v>
      </c>
      <c r="C6346" s="142" t="s">
        <v>2</v>
      </c>
      <c r="D6346" s="301">
        <v>33.08</v>
      </c>
      <c r="E6346" s="249"/>
    </row>
    <row r="6347" spans="1:5" s="250" customFormat="1" ht="13.5">
      <c r="A6347" s="142">
        <v>97499</v>
      </c>
      <c r="B6347" s="142" t="s">
        <v>29317</v>
      </c>
      <c r="C6347" s="142" t="s">
        <v>2</v>
      </c>
      <c r="D6347" s="301">
        <v>30.2</v>
      </c>
      <c r="E6347" s="249"/>
    </row>
    <row r="6348" spans="1:5" s="250" customFormat="1" ht="13.5">
      <c r="A6348" s="142">
        <v>97464</v>
      </c>
      <c r="B6348" s="142" t="s">
        <v>29318</v>
      </c>
      <c r="C6348" s="142" t="s">
        <v>2</v>
      </c>
      <c r="D6348" s="301">
        <v>46.66</v>
      </c>
      <c r="E6348" s="249"/>
    </row>
    <row r="6349" spans="1:5" s="250" customFormat="1" ht="13.5">
      <c r="A6349" s="142">
        <v>97502</v>
      </c>
      <c r="B6349" s="142" t="s">
        <v>29319</v>
      </c>
      <c r="C6349" s="142" t="s">
        <v>2</v>
      </c>
      <c r="D6349" s="301">
        <v>41.6</v>
      </c>
      <c r="E6349" s="249"/>
    </row>
    <row r="6350" spans="1:5" s="250" customFormat="1" ht="13.5">
      <c r="A6350" s="142">
        <v>97467</v>
      </c>
      <c r="B6350" s="142" t="s">
        <v>29320</v>
      </c>
      <c r="C6350" s="142" t="s">
        <v>2</v>
      </c>
      <c r="D6350" s="301">
        <v>58.92</v>
      </c>
      <c r="E6350" s="249"/>
    </row>
    <row r="6351" spans="1:5" s="250" customFormat="1" ht="13.5">
      <c r="A6351" s="142">
        <v>97505</v>
      </c>
      <c r="B6351" s="142" t="s">
        <v>29321</v>
      </c>
      <c r="C6351" s="142" t="s">
        <v>2</v>
      </c>
      <c r="D6351" s="301">
        <v>51.36</v>
      </c>
      <c r="E6351" s="249"/>
    </row>
    <row r="6352" spans="1:5" s="250" customFormat="1" ht="13.5">
      <c r="A6352" s="142">
        <v>97443</v>
      </c>
      <c r="B6352" s="142" t="s">
        <v>29322</v>
      </c>
      <c r="C6352" s="142" t="s">
        <v>2</v>
      </c>
      <c r="D6352" s="301">
        <v>108.22</v>
      </c>
      <c r="E6352" s="249"/>
    </row>
    <row r="6353" spans="1:5" s="250" customFormat="1" ht="13.5">
      <c r="A6353" s="142">
        <v>97470</v>
      </c>
      <c r="B6353" s="142" t="s">
        <v>29323</v>
      </c>
      <c r="C6353" s="142" t="s">
        <v>2</v>
      </c>
      <c r="D6353" s="301">
        <v>85.22</v>
      </c>
      <c r="E6353" s="249"/>
    </row>
    <row r="6354" spans="1:5" s="250" customFormat="1" ht="13.5">
      <c r="A6354" s="142">
        <v>97508</v>
      </c>
      <c r="B6354" s="142" t="s">
        <v>29324</v>
      </c>
      <c r="C6354" s="142" t="s">
        <v>2</v>
      </c>
      <c r="D6354" s="301">
        <v>74.53</v>
      </c>
      <c r="E6354" s="249"/>
    </row>
    <row r="6355" spans="1:5" s="250" customFormat="1" ht="13.5">
      <c r="A6355" s="142">
        <v>97446</v>
      </c>
      <c r="B6355" s="142" t="s">
        <v>29325</v>
      </c>
      <c r="C6355" s="142" t="s">
        <v>2</v>
      </c>
      <c r="D6355" s="301">
        <v>167.28</v>
      </c>
      <c r="E6355" s="249"/>
    </row>
    <row r="6356" spans="1:5" s="250" customFormat="1" ht="13.5">
      <c r="A6356" s="142">
        <v>97474</v>
      </c>
      <c r="B6356" s="142" t="s">
        <v>29326</v>
      </c>
      <c r="C6356" s="142" t="s">
        <v>2</v>
      </c>
      <c r="D6356" s="301">
        <v>151.03</v>
      </c>
      <c r="E6356" s="249"/>
    </row>
    <row r="6357" spans="1:5" s="250" customFormat="1" ht="13.5">
      <c r="A6357" s="142">
        <v>97511</v>
      </c>
      <c r="B6357" s="142" t="s">
        <v>29327</v>
      </c>
      <c r="C6357" s="142" t="s">
        <v>2</v>
      </c>
      <c r="D6357" s="301">
        <v>135.66</v>
      </c>
      <c r="E6357" s="249"/>
    </row>
    <row r="6358" spans="1:5" s="250" customFormat="1" ht="13.5">
      <c r="A6358" s="142">
        <v>97449</v>
      </c>
      <c r="B6358" s="142" t="s">
        <v>29328</v>
      </c>
      <c r="C6358" s="142" t="s">
        <v>2</v>
      </c>
      <c r="D6358" s="301">
        <v>209.34</v>
      </c>
      <c r="E6358" s="249"/>
    </row>
    <row r="6359" spans="1:5" s="250" customFormat="1" ht="13.5">
      <c r="A6359" s="142">
        <v>97477</v>
      </c>
      <c r="B6359" s="142" t="s">
        <v>29329</v>
      </c>
      <c r="C6359" s="142" t="s">
        <v>2</v>
      </c>
      <c r="D6359" s="301">
        <v>199.82</v>
      </c>
      <c r="E6359" s="249"/>
    </row>
    <row r="6360" spans="1:5" s="250" customFormat="1" ht="13.5">
      <c r="A6360" s="142">
        <v>97514</v>
      </c>
      <c r="B6360" s="142" t="s">
        <v>29330</v>
      </c>
      <c r="C6360" s="142" t="s">
        <v>2</v>
      </c>
      <c r="D6360" s="301">
        <v>179.75</v>
      </c>
      <c r="E6360" s="249"/>
    </row>
    <row r="6361" spans="1:5" s="250" customFormat="1" ht="13.5">
      <c r="A6361" s="142">
        <v>101920</v>
      </c>
      <c r="B6361" s="142" t="s">
        <v>29331</v>
      </c>
      <c r="C6361" s="142" t="s">
        <v>2</v>
      </c>
      <c r="D6361" s="301">
        <v>225.79</v>
      </c>
      <c r="E6361" s="249"/>
    </row>
    <row r="6362" spans="1:5" s="250" customFormat="1" ht="13.5">
      <c r="A6362" s="142">
        <v>101929</v>
      </c>
      <c r="B6362" s="142" t="s">
        <v>29332</v>
      </c>
      <c r="C6362" s="142" t="s">
        <v>2</v>
      </c>
      <c r="D6362" s="301">
        <v>234.91</v>
      </c>
      <c r="E6362" s="249"/>
    </row>
    <row r="6363" spans="1:5" s="250" customFormat="1" ht="13.5">
      <c r="A6363" s="142">
        <v>92693</v>
      </c>
      <c r="B6363" s="142" t="s">
        <v>29333</v>
      </c>
      <c r="C6363" s="142" t="s">
        <v>2</v>
      </c>
      <c r="D6363" s="301">
        <v>17.47</v>
      </c>
      <c r="E6363" s="249"/>
    </row>
    <row r="6364" spans="1:5" s="250" customFormat="1" ht="13.5">
      <c r="A6364" s="142">
        <v>92695</v>
      </c>
      <c r="B6364" s="142" t="s">
        <v>29334</v>
      </c>
      <c r="C6364" s="142" t="s">
        <v>2</v>
      </c>
      <c r="D6364" s="301">
        <v>27.47</v>
      </c>
      <c r="E6364" s="249"/>
    </row>
    <row r="6365" spans="1:5" s="250" customFormat="1" ht="13.5">
      <c r="A6365" s="142">
        <v>92697</v>
      </c>
      <c r="B6365" s="142" t="s">
        <v>29335</v>
      </c>
      <c r="C6365" s="142" t="s">
        <v>2</v>
      </c>
      <c r="D6365" s="301">
        <v>44.6</v>
      </c>
      <c r="E6365" s="249"/>
    </row>
    <row r="6366" spans="1:5" s="250" customFormat="1" ht="13.5">
      <c r="A6366" s="142">
        <v>92658</v>
      </c>
      <c r="B6366" s="142" t="s">
        <v>29336</v>
      </c>
      <c r="C6366" s="142" t="s">
        <v>2</v>
      </c>
      <c r="D6366" s="301">
        <v>33.51</v>
      </c>
      <c r="E6366" s="249"/>
    </row>
    <row r="6367" spans="1:5" s="250" customFormat="1" ht="13.5">
      <c r="A6367" s="142">
        <v>92660</v>
      </c>
      <c r="B6367" s="142" t="s">
        <v>29337</v>
      </c>
      <c r="C6367" s="142" t="s">
        <v>2</v>
      </c>
      <c r="D6367" s="301">
        <v>41.43</v>
      </c>
      <c r="E6367" s="249"/>
    </row>
    <row r="6368" spans="1:5" s="250" customFormat="1" ht="13.5">
      <c r="A6368" s="142">
        <v>92662</v>
      </c>
      <c r="B6368" s="142" t="s">
        <v>29338</v>
      </c>
      <c r="C6368" s="142" t="s">
        <v>2</v>
      </c>
      <c r="D6368" s="301">
        <v>48.29</v>
      </c>
      <c r="E6368" s="249"/>
    </row>
    <row r="6369" spans="1:5" s="250" customFormat="1" ht="13.5">
      <c r="A6369" s="142">
        <v>92664</v>
      </c>
      <c r="B6369" s="142" t="s">
        <v>29339</v>
      </c>
      <c r="C6369" s="142" t="s">
        <v>2</v>
      </c>
      <c r="D6369" s="301">
        <v>64.760000000000005</v>
      </c>
      <c r="E6369" s="249"/>
    </row>
    <row r="6370" spans="1:5" s="250" customFormat="1" ht="13.5">
      <c r="A6370" s="142">
        <v>92666</v>
      </c>
      <c r="B6370" s="142" t="s">
        <v>29340</v>
      </c>
      <c r="C6370" s="142" t="s">
        <v>2</v>
      </c>
      <c r="D6370" s="301">
        <v>101.51</v>
      </c>
      <c r="E6370" s="249"/>
    </row>
    <row r="6371" spans="1:5" s="250" customFormat="1" ht="13.5">
      <c r="A6371" s="142">
        <v>92668</v>
      </c>
      <c r="B6371" s="142" t="s">
        <v>29341</v>
      </c>
      <c r="C6371" s="142" t="s">
        <v>2</v>
      </c>
      <c r="D6371" s="301">
        <v>142.32</v>
      </c>
      <c r="E6371" s="249"/>
    </row>
    <row r="6372" spans="1:5" s="250" customFormat="1" ht="13.5">
      <c r="A6372" s="142">
        <v>92370</v>
      </c>
      <c r="B6372" s="142" t="s">
        <v>29342</v>
      </c>
      <c r="C6372" s="142" t="s">
        <v>2</v>
      </c>
      <c r="D6372" s="301">
        <v>43.31</v>
      </c>
      <c r="E6372" s="249"/>
    </row>
    <row r="6373" spans="1:5" s="250" customFormat="1" ht="13.5">
      <c r="A6373" s="142">
        <v>92372</v>
      </c>
      <c r="B6373" s="142" t="s">
        <v>29343</v>
      </c>
      <c r="C6373" s="142" t="s">
        <v>2</v>
      </c>
      <c r="D6373" s="301">
        <v>52.58</v>
      </c>
      <c r="E6373" s="249"/>
    </row>
    <row r="6374" spans="1:5" s="250" customFormat="1" ht="13.5">
      <c r="A6374" s="142">
        <v>92374</v>
      </c>
      <c r="B6374" s="142" t="s">
        <v>29344</v>
      </c>
      <c r="C6374" s="142" t="s">
        <v>2</v>
      </c>
      <c r="D6374" s="301">
        <v>60.98</v>
      </c>
      <c r="E6374" s="249"/>
    </row>
    <row r="6375" spans="1:5" s="250" customFormat="1" ht="13.5">
      <c r="A6375" s="142">
        <v>92345</v>
      </c>
      <c r="B6375" s="142" t="s">
        <v>29345</v>
      </c>
      <c r="C6375" s="142" t="s">
        <v>2</v>
      </c>
      <c r="D6375" s="301">
        <v>83.39</v>
      </c>
      <c r="E6375" s="249"/>
    </row>
    <row r="6376" spans="1:5" s="250" customFormat="1" ht="13.5">
      <c r="A6376" s="142">
        <v>92376</v>
      </c>
      <c r="B6376" s="142" t="s">
        <v>29346</v>
      </c>
      <c r="C6376" s="142" t="s">
        <v>2</v>
      </c>
      <c r="D6376" s="301">
        <v>79.37</v>
      </c>
      <c r="E6376" s="249"/>
    </row>
    <row r="6377" spans="1:5" s="250" customFormat="1" ht="13.5">
      <c r="A6377" s="142">
        <v>92347</v>
      </c>
      <c r="B6377" s="142" t="s">
        <v>29347</v>
      </c>
      <c r="C6377" s="142" t="s">
        <v>2</v>
      </c>
      <c r="D6377" s="301">
        <v>119.06</v>
      </c>
      <c r="E6377" s="249"/>
    </row>
    <row r="6378" spans="1:5" s="250" customFormat="1" ht="13.5">
      <c r="A6378" s="142">
        <v>92378</v>
      </c>
      <c r="B6378" s="142" t="s">
        <v>29348</v>
      </c>
      <c r="C6378" s="142" t="s">
        <v>2</v>
      </c>
      <c r="D6378" s="301">
        <v>118.99</v>
      </c>
      <c r="E6378" s="249"/>
    </row>
    <row r="6379" spans="1:5" s="250" customFormat="1" ht="13.5">
      <c r="A6379" s="142">
        <v>92349</v>
      </c>
      <c r="B6379" s="142" t="s">
        <v>29349</v>
      </c>
      <c r="C6379" s="142" t="s">
        <v>2</v>
      </c>
      <c r="D6379" s="301">
        <v>158.82</v>
      </c>
      <c r="E6379" s="249"/>
    </row>
    <row r="6380" spans="1:5" s="250" customFormat="1" ht="13.5">
      <c r="A6380" s="142">
        <v>92380</v>
      </c>
      <c r="B6380" s="142" t="s">
        <v>29350</v>
      </c>
      <c r="C6380" s="142" t="s">
        <v>2</v>
      </c>
      <c r="D6380" s="301">
        <v>162.68</v>
      </c>
      <c r="E6380" s="249"/>
    </row>
    <row r="6381" spans="1:5" s="250" customFormat="1" ht="13.5">
      <c r="A6381" s="142">
        <v>101917</v>
      </c>
      <c r="B6381" s="142" t="s">
        <v>29351</v>
      </c>
      <c r="C6381" s="142" t="s">
        <v>2</v>
      </c>
      <c r="D6381" s="301">
        <v>192.69</v>
      </c>
      <c r="E6381" s="249"/>
    </row>
    <row r="6382" spans="1:5" s="250" customFormat="1" ht="13.5">
      <c r="A6382" s="142">
        <v>101924</v>
      </c>
      <c r="B6382" s="142" t="s">
        <v>29352</v>
      </c>
      <c r="C6382" s="142" t="s">
        <v>2</v>
      </c>
      <c r="D6382" s="301">
        <v>212.76</v>
      </c>
      <c r="E6382" s="249"/>
    </row>
    <row r="6383" spans="1:5" s="250" customFormat="1" ht="13.5">
      <c r="A6383" s="142">
        <v>101933</v>
      </c>
      <c r="B6383" s="142" t="s">
        <v>29353</v>
      </c>
      <c r="C6383" s="142" t="s">
        <v>2</v>
      </c>
      <c r="D6383" s="301">
        <v>221.88</v>
      </c>
      <c r="E6383" s="249"/>
    </row>
    <row r="6384" spans="1:5" s="250" customFormat="1" ht="13.5">
      <c r="A6384" s="142">
        <v>92692</v>
      </c>
      <c r="B6384" s="142" t="s">
        <v>29354</v>
      </c>
      <c r="C6384" s="142" t="s">
        <v>2</v>
      </c>
      <c r="D6384" s="301">
        <v>17.010000000000002</v>
      </c>
      <c r="E6384" s="249"/>
    </row>
    <row r="6385" spans="1:5" s="250" customFormat="1" ht="13.5">
      <c r="A6385" s="142">
        <v>92694</v>
      </c>
      <c r="B6385" s="142" t="s">
        <v>29355</v>
      </c>
      <c r="C6385" s="142" t="s">
        <v>2</v>
      </c>
      <c r="D6385" s="301">
        <v>27</v>
      </c>
      <c r="E6385" s="249"/>
    </row>
    <row r="6386" spans="1:5" s="250" customFormat="1" ht="13.5">
      <c r="A6386" s="142">
        <v>92696</v>
      </c>
      <c r="B6386" s="142" t="s">
        <v>29356</v>
      </c>
      <c r="C6386" s="142" t="s">
        <v>2</v>
      </c>
      <c r="D6386" s="301">
        <v>42.51</v>
      </c>
      <c r="E6386" s="249"/>
    </row>
    <row r="6387" spans="1:5" s="250" customFormat="1" ht="13.5">
      <c r="A6387" s="142">
        <v>92657</v>
      </c>
      <c r="B6387" s="142" t="s">
        <v>29357</v>
      </c>
      <c r="C6387" s="142" t="s">
        <v>2</v>
      </c>
      <c r="D6387" s="301">
        <v>31.42</v>
      </c>
      <c r="E6387" s="249"/>
    </row>
    <row r="6388" spans="1:5" s="250" customFormat="1" ht="13.5">
      <c r="A6388" s="142">
        <v>92659</v>
      </c>
      <c r="B6388" s="142" t="s">
        <v>29358</v>
      </c>
      <c r="C6388" s="142" t="s">
        <v>2</v>
      </c>
      <c r="D6388" s="301">
        <v>39.49</v>
      </c>
      <c r="E6388" s="249"/>
    </row>
    <row r="6389" spans="1:5" s="250" customFormat="1" ht="13.5">
      <c r="A6389" s="142">
        <v>92661</v>
      </c>
      <c r="B6389" s="142" t="s">
        <v>29359</v>
      </c>
      <c r="C6389" s="142" t="s">
        <v>2</v>
      </c>
      <c r="D6389" s="301">
        <v>47.92</v>
      </c>
      <c r="E6389" s="249"/>
    </row>
    <row r="6390" spans="1:5" s="250" customFormat="1" ht="13.5">
      <c r="A6390" s="142">
        <v>92663</v>
      </c>
      <c r="B6390" s="142" t="s">
        <v>29360</v>
      </c>
      <c r="C6390" s="142" t="s">
        <v>2</v>
      </c>
      <c r="D6390" s="301">
        <v>64.790000000000006</v>
      </c>
      <c r="E6390" s="249"/>
    </row>
    <row r="6391" spans="1:5" s="250" customFormat="1" ht="13.5">
      <c r="A6391" s="142">
        <v>92665</v>
      </c>
      <c r="B6391" s="142" t="s">
        <v>29361</v>
      </c>
      <c r="C6391" s="142" t="s">
        <v>2</v>
      </c>
      <c r="D6391" s="301">
        <v>89.91</v>
      </c>
      <c r="E6391" s="249"/>
    </row>
    <row r="6392" spans="1:5" s="250" customFormat="1" ht="13.5">
      <c r="A6392" s="142">
        <v>92667</v>
      </c>
      <c r="B6392" s="142" t="s">
        <v>29362</v>
      </c>
      <c r="C6392" s="142" t="s">
        <v>2</v>
      </c>
      <c r="D6392" s="301">
        <v>131.99</v>
      </c>
      <c r="E6392" s="249"/>
    </row>
    <row r="6393" spans="1:5" s="250" customFormat="1" ht="13.5">
      <c r="A6393" s="142">
        <v>92369</v>
      </c>
      <c r="B6393" s="142" t="s">
        <v>29363</v>
      </c>
      <c r="C6393" s="142" t="s">
        <v>2</v>
      </c>
      <c r="D6393" s="301">
        <v>41.22</v>
      </c>
      <c r="E6393" s="249"/>
    </row>
    <row r="6394" spans="1:5" s="250" customFormat="1" ht="13.5">
      <c r="A6394" s="142">
        <v>92371</v>
      </c>
      <c r="B6394" s="142" t="s">
        <v>29364</v>
      </c>
      <c r="C6394" s="142" t="s">
        <v>2</v>
      </c>
      <c r="D6394" s="301">
        <v>50.64</v>
      </c>
      <c r="E6394" s="249"/>
    </row>
    <row r="6395" spans="1:5" s="250" customFormat="1" ht="13.5">
      <c r="A6395" s="142">
        <v>92373</v>
      </c>
      <c r="B6395" s="142" t="s">
        <v>29365</v>
      </c>
      <c r="C6395" s="142" t="s">
        <v>2</v>
      </c>
      <c r="D6395" s="301">
        <v>60.61</v>
      </c>
      <c r="E6395" s="249"/>
    </row>
    <row r="6396" spans="1:5" s="250" customFormat="1" ht="13.5">
      <c r="A6396" s="142">
        <v>92344</v>
      </c>
      <c r="B6396" s="142" t="s">
        <v>29366</v>
      </c>
      <c r="C6396" s="142" t="s">
        <v>2</v>
      </c>
      <c r="D6396" s="301">
        <v>83.42</v>
      </c>
      <c r="E6396" s="249"/>
    </row>
    <row r="6397" spans="1:5" s="250" customFormat="1" ht="13.5">
      <c r="A6397" s="142">
        <v>92375</v>
      </c>
      <c r="B6397" s="142" t="s">
        <v>29367</v>
      </c>
      <c r="C6397" s="142" t="s">
        <v>2</v>
      </c>
      <c r="D6397" s="301">
        <v>79.400000000000006</v>
      </c>
      <c r="E6397" s="249"/>
    </row>
    <row r="6398" spans="1:5" s="250" customFormat="1" ht="13.5">
      <c r="A6398" s="142">
        <v>92346</v>
      </c>
      <c r="B6398" s="142" t="s">
        <v>29368</v>
      </c>
      <c r="C6398" s="142" t="s">
        <v>2</v>
      </c>
      <c r="D6398" s="301">
        <v>107.46</v>
      </c>
      <c r="E6398" s="249"/>
    </row>
    <row r="6399" spans="1:5" s="250" customFormat="1" ht="13.5">
      <c r="A6399" s="142">
        <v>92377</v>
      </c>
      <c r="B6399" s="142" t="s">
        <v>29369</v>
      </c>
      <c r="C6399" s="142" t="s">
        <v>2</v>
      </c>
      <c r="D6399" s="301">
        <v>107.39</v>
      </c>
      <c r="E6399" s="249"/>
    </row>
    <row r="6400" spans="1:5" s="250" customFormat="1" ht="13.5">
      <c r="A6400" s="142">
        <v>92348</v>
      </c>
      <c r="B6400" s="142" t="s">
        <v>29370</v>
      </c>
      <c r="C6400" s="142" t="s">
        <v>2</v>
      </c>
      <c r="D6400" s="301">
        <v>148.49</v>
      </c>
      <c r="E6400" s="249"/>
    </row>
    <row r="6401" spans="1:5" s="250" customFormat="1" ht="13.5">
      <c r="A6401" s="142">
        <v>92379</v>
      </c>
      <c r="B6401" s="142" t="s">
        <v>29371</v>
      </c>
      <c r="C6401" s="142" t="s">
        <v>2</v>
      </c>
      <c r="D6401" s="301">
        <v>152.35</v>
      </c>
      <c r="E6401" s="249"/>
    </row>
    <row r="6402" spans="1:5" s="250" customFormat="1" ht="13.5">
      <c r="A6402" s="142">
        <v>106677</v>
      </c>
      <c r="B6402" s="142" t="s">
        <v>29372</v>
      </c>
      <c r="C6402" s="142" t="s">
        <v>2</v>
      </c>
      <c r="D6402" s="301">
        <v>1073.42</v>
      </c>
      <c r="E6402" s="249"/>
    </row>
    <row r="6403" spans="1:5" s="250" customFormat="1" ht="13.5">
      <c r="A6403" s="142">
        <v>95696</v>
      </c>
      <c r="B6403" s="142" t="s">
        <v>29373</v>
      </c>
      <c r="C6403" s="142" t="s">
        <v>2</v>
      </c>
      <c r="D6403" s="301">
        <v>49.29</v>
      </c>
      <c r="E6403" s="249"/>
    </row>
    <row r="6404" spans="1:5" s="250" customFormat="1" ht="13.5">
      <c r="A6404" s="142">
        <v>92335</v>
      </c>
      <c r="B6404" s="142" t="s">
        <v>29374</v>
      </c>
      <c r="C6404" s="142" t="s">
        <v>1</v>
      </c>
      <c r="D6404" s="301">
        <v>120.26</v>
      </c>
      <c r="E6404" s="249"/>
    </row>
    <row r="6405" spans="1:5" s="250" customFormat="1" ht="13.5">
      <c r="A6405" s="142">
        <v>92336</v>
      </c>
      <c r="B6405" s="142" t="s">
        <v>29375</v>
      </c>
      <c r="C6405" s="142" t="s">
        <v>1</v>
      </c>
      <c r="D6405" s="301">
        <v>145.44999999999999</v>
      </c>
      <c r="E6405" s="249"/>
    </row>
    <row r="6406" spans="1:5" s="250" customFormat="1" ht="13.5">
      <c r="A6406" s="142">
        <v>92337</v>
      </c>
      <c r="B6406" s="142" t="s">
        <v>29376</v>
      </c>
      <c r="C6406" s="142" t="s">
        <v>1</v>
      </c>
      <c r="D6406" s="301">
        <v>189.82</v>
      </c>
      <c r="E6406" s="249"/>
    </row>
    <row r="6407" spans="1:5" s="250" customFormat="1" ht="13.5">
      <c r="A6407" s="142">
        <v>92687</v>
      </c>
      <c r="B6407" s="142" t="s">
        <v>29377</v>
      </c>
      <c r="C6407" s="142" t="s">
        <v>1</v>
      </c>
      <c r="D6407" s="301">
        <v>36.14</v>
      </c>
      <c r="E6407" s="249"/>
    </row>
    <row r="6408" spans="1:5" s="250" customFormat="1" ht="13.5">
      <c r="A6408" s="142">
        <v>92688</v>
      </c>
      <c r="B6408" s="142" t="s">
        <v>29378</v>
      </c>
      <c r="C6408" s="142" t="s">
        <v>1</v>
      </c>
      <c r="D6408" s="301">
        <v>50.42</v>
      </c>
      <c r="E6408" s="249"/>
    </row>
    <row r="6409" spans="1:5" s="250" customFormat="1" ht="13.5">
      <c r="A6409" s="142">
        <v>97536</v>
      </c>
      <c r="B6409" s="142" t="s">
        <v>29379</v>
      </c>
      <c r="C6409" s="142" t="s">
        <v>1</v>
      </c>
      <c r="D6409" s="301">
        <v>77.38</v>
      </c>
      <c r="E6409" s="249"/>
    </row>
    <row r="6410" spans="1:5" s="250" customFormat="1" ht="13.5">
      <c r="A6410" s="142">
        <v>97535</v>
      </c>
      <c r="B6410" s="142" t="s">
        <v>29380</v>
      </c>
      <c r="C6410" s="142" t="s">
        <v>1</v>
      </c>
      <c r="D6410" s="301">
        <v>63.84</v>
      </c>
      <c r="E6410" s="249"/>
    </row>
    <row r="6411" spans="1:5" s="250" customFormat="1" ht="13.5">
      <c r="A6411" s="142">
        <v>92652</v>
      </c>
      <c r="B6411" s="142" t="s">
        <v>29381</v>
      </c>
      <c r="C6411" s="142" t="s">
        <v>1</v>
      </c>
      <c r="D6411" s="301">
        <v>78.010000000000005</v>
      </c>
      <c r="E6411" s="249"/>
    </row>
    <row r="6412" spans="1:5" s="250" customFormat="1" ht="13.5">
      <c r="A6412" s="142">
        <v>92653</v>
      </c>
      <c r="B6412" s="142" t="s">
        <v>29382</v>
      </c>
      <c r="C6412" s="142" t="s">
        <v>1</v>
      </c>
      <c r="D6412" s="301">
        <v>89.64</v>
      </c>
      <c r="E6412" s="249"/>
    </row>
    <row r="6413" spans="1:5" s="250" customFormat="1" ht="13.5">
      <c r="A6413" s="142">
        <v>92654</v>
      </c>
      <c r="B6413" s="142" t="s">
        <v>29383</v>
      </c>
      <c r="C6413" s="142" t="s">
        <v>1</v>
      </c>
      <c r="D6413" s="301">
        <v>123.14</v>
      </c>
      <c r="E6413" s="249"/>
    </row>
    <row r="6414" spans="1:5" s="250" customFormat="1" ht="13.5">
      <c r="A6414" s="142">
        <v>92655</v>
      </c>
      <c r="B6414" s="142" t="s">
        <v>29384</v>
      </c>
      <c r="C6414" s="142" t="s">
        <v>1</v>
      </c>
      <c r="D6414" s="301">
        <v>151.06</v>
      </c>
      <c r="E6414" s="249"/>
    </row>
    <row r="6415" spans="1:5" s="250" customFormat="1" ht="13.5">
      <c r="A6415" s="142">
        <v>92656</v>
      </c>
      <c r="B6415" s="142" t="s">
        <v>29385</v>
      </c>
      <c r="C6415" s="142" t="s">
        <v>1</v>
      </c>
      <c r="D6415" s="301">
        <v>198.15</v>
      </c>
      <c r="E6415" s="249"/>
    </row>
    <row r="6416" spans="1:5" s="250" customFormat="1" ht="13.5">
      <c r="A6416" s="142">
        <v>101918</v>
      </c>
      <c r="B6416" s="142" t="s">
        <v>29386</v>
      </c>
      <c r="C6416" s="142" t="s">
        <v>1</v>
      </c>
      <c r="D6416" s="301">
        <v>273.37</v>
      </c>
      <c r="E6416" s="249"/>
    </row>
    <row r="6417" spans="1:5" s="250" customFormat="1" ht="13.5">
      <c r="A6417" s="142">
        <v>101927</v>
      </c>
      <c r="B6417" s="142" t="s">
        <v>29387</v>
      </c>
      <c r="C6417" s="142" t="s">
        <v>1</v>
      </c>
      <c r="D6417" s="301">
        <v>256.95999999999998</v>
      </c>
      <c r="E6417" s="249"/>
    </row>
    <row r="6418" spans="1:5" s="250" customFormat="1" ht="13.5">
      <c r="A6418" s="142">
        <v>97498</v>
      </c>
      <c r="B6418" s="142" t="s">
        <v>29388</v>
      </c>
      <c r="C6418" s="142" t="s">
        <v>1</v>
      </c>
      <c r="D6418" s="301">
        <v>58.41</v>
      </c>
      <c r="E6418" s="249"/>
    </row>
    <row r="6419" spans="1:5" s="250" customFormat="1" ht="13.5">
      <c r="A6419" s="142">
        <v>92364</v>
      </c>
      <c r="B6419" s="142" t="s">
        <v>29389</v>
      </c>
      <c r="C6419" s="142" t="s">
        <v>1</v>
      </c>
      <c r="D6419" s="301">
        <v>72.16</v>
      </c>
      <c r="E6419" s="249"/>
    </row>
    <row r="6420" spans="1:5" s="250" customFormat="1" ht="13.5">
      <c r="A6420" s="142">
        <v>92365</v>
      </c>
      <c r="B6420" s="142" t="s">
        <v>29390</v>
      </c>
      <c r="C6420" s="142" t="s">
        <v>1</v>
      </c>
      <c r="D6420" s="301">
        <v>83.33</v>
      </c>
      <c r="E6420" s="249"/>
    </row>
    <row r="6421" spans="1:5" s="250" customFormat="1" ht="13.5">
      <c r="A6421" s="142">
        <v>92341</v>
      </c>
      <c r="B6421" s="142" t="s">
        <v>29391</v>
      </c>
      <c r="C6421" s="142" t="s">
        <v>1</v>
      </c>
      <c r="D6421" s="301">
        <v>133.9</v>
      </c>
      <c r="E6421" s="249"/>
    </row>
    <row r="6422" spans="1:5" s="250" customFormat="1" ht="13.5">
      <c r="A6422" s="142">
        <v>92366</v>
      </c>
      <c r="B6422" s="142" t="s">
        <v>29392</v>
      </c>
      <c r="C6422" s="142" t="s">
        <v>1</v>
      </c>
      <c r="D6422" s="301">
        <v>116.22</v>
      </c>
      <c r="E6422" s="249"/>
    </row>
    <row r="6423" spans="1:5" s="250" customFormat="1" ht="13.5">
      <c r="A6423" s="142">
        <v>92342</v>
      </c>
      <c r="B6423" s="142" t="s">
        <v>29393</v>
      </c>
      <c r="C6423" s="142" t="s">
        <v>1</v>
      </c>
      <c r="D6423" s="301">
        <v>160.55000000000001</v>
      </c>
      <c r="E6423" s="249"/>
    </row>
    <row r="6424" spans="1:5" s="250" customFormat="1" ht="13.5">
      <c r="A6424" s="142">
        <v>92367</v>
      </c>
      <c r="B6424" s="142" t="s">
        <v>29394</v>
      </c>
      <c r="C6424" s="142" t="s">
        <v>1</v>
      </c>
      <c r="D6424" s="301">
        <v>143.26</v>
      </c>
      <c r="E6424" s="249"/>
    </row>
    <row r="6425" spans="1:5" s="250" customFormat="1" ht="13.5">
      <c r="A6425" s="142">
        <v>92343</v>
      </c>
      <c r="B6425" s="142" t="s">
        <v>29395</v>
      </c>
      <c r="C6425" s="142" t="s">
        <v>1</v>
      </c>
      <c r="D6425" s="301">
        <v>206.38</v>
      </c>
      <c r="E6425" s="249"/>
    </row>
    <row r="6426" spans="1:5" s="250" customFormat="1" ht="13.5">
      <c r="A6426" s="142">
        <v>92368</v>
      </c>
      <c r="B6426" s="142" t="s">
        <v>29396</v>
      </c>
      <c r="C6426" s="142" t="s">
        <v>1</v>
      </c>
      <c r="D6426" s="301">
        <v>189.46</v>
      </c>
      <c r="E6426" s="249"/>
    </row>
    <row r="6427" spans="1:5" s="250" customFormat="1" ht="13.5">
      <c r="A6427" s="142">
        <v>92689</v>
      </c>
      <c r="B6427" s="142" t="s">
        <v>29397</v>
      </c>
      <c r="C6427" s="142" t="s">
        <v>1</v>
      </c>
      <c r="D6427" s="301">
        <v>51.09</v>
      </c>
      <c r="E6427" s="249"/>
    </row>
    <row r="6428" spans="1:5" s="250" customFormat="1" ht="13.5">
      <c r="A6428" s="142">
        <v>92690</v>
      </c>
      <c r="B6428" s="142" t="s">
        <v>29398</v>
      </c>
      <c r="C6428" s="142" t="s">
        <v>1</v>
      </c>
      <c r="D6428" s="301">
        <v>73.650000000000006</v>
      </c>
      <c r="E6428" s="249"/>
    </row>
    <row r="6429" spans="1:5" s="250" customFormat="1" ht="13.5">
      <c r="A6429" s="142">
        <v>92691</v>
      </c>
      <c r="B6429" s="142" t="s">
        <v>29399</v>
      </c>
      <c r="C6429" s="142" t="s">
        <v>1</v>
      </c>
      <c r="D6429" s="301">
        <v>98.73</v>
      </c>
      <c r="E6429" s="249"/>
    </row>
    <row r="6430" spans="1:5" s="250" customFormat="1" ht="13.5">
      <c r="A6430" s="142">
        <v>92359</v>
      </c>
      <c r="B6430" s="142" t="s">
        <v>29400</v>
      </c>
      <c r="C6430" s="142" t="s">
        <v>1</v>
      </c>
      <c r="D6430" s="301">
        <v>66.36</v>
      </c>
      <c r="E6430" s="249"/>
    </row>
    <row r="6431" spans="1:5" s="250" customFormat="1" ht="13.5">
      <c r="A6431" s="142">
        <v>92645</v>
      </c>
      <c r="B6431" s="142" t="s">
        <v>29401</v>
      </c>
      <c r="C6431" s="142" t="s">
        <v>1</v>
      </c>
      <c r="D6431" s="301">
        <v>71.010000000000005</v>
      </c>
      <c r="E6431" s="249"/>
    </row>
    <row r="6432" spans="1:5" s="250" customFormat="1" ht="13.5">
      <c r="A6432" s="142">
        <v>92360</v>
      </c>
      <c r="B6432" s="142" t="s">
        <v>29402</v>
      </c>
      <c r="C6432" s="142" t="s">
        <v>1</v>
      </c>
      <c r="D6432" s="301">
        <v>88.55</v>
      </c>
      <c r="E6432" s="249"/>
    </row>
    <row r="6433" spans="1:5" s="250" customFormat="1" ht="13.5">
      <c r="A6433" s="142">
        <v>92646</v>
      </c>
      <c r="B6433" s="142" t="s">
        <v>29403</v>
      </c>
      <c r="C6433" s="142" t="s">
        <v>1</v>
      </c>
      <c r="D6433" s="301">
        <v>93.2</v>
      </c>
      <c r="E6433" s="249"/>
    </row>
    <row r="6434" spans="1:5" s="250" customFormat="1" ht="13.5">
      <c r="A6434" s="142">
        <v>95697</v>
      </c>
      <c r="B6434" s="142" t="s">
        <v>29404</v>
      </c>
      <c r="C6434" s="142" t="s">
        <v>1</v>
      </c>
      <c r="D6434" s="301">
        <v>97.48</v>
      </c>
      <c r="E6434" s="249"/>
    </row>
    <row r="6435" spans="1:5" s="250" customFormat="1" ht="13.5">
      <c r="A6435" s="142">
        <v>92648</v>
      </c>
      <c r="B6435" s="142" t="s">
        <v>29405</v>
      </c>
      <c r="C6435" s="142" t="s">
        <v>1</v>
      </c>
      <c r="D6435" s="301">
        <v>102.13</v>
      </c>
      <c r="E6435" s="249"/>
    </row>
    <row r="6436" spans="1:5" s="250" customFormat="1" ht="13.5">
      <c r="A6436" s="142">
        <v>92338</v>
      </c>
      <c r="B6436" s="142" t="s">
        <v>29406</v>
      </c>
      <c r="C6436" s="142" t="s">
        <v>1</v>
      </c>
      <c r="D6436" s="301">
        <v>147.22999999999999</v>
      </c>
      <c r="E6436" s="249"/>
    </row>
    <row r="6437" spans="1:5" s="250" customFormat="1" ht="13.5">
      <c r="A6437" s="142">
        <v>92361</v>
      </c>
      <c r="B6437" s="142" t="s">
        <v>29407</v>
      </c>
      <c r="C6437" s="142" t="s">
        <v>1</v>
      </c>
      <c r="D6437" s="301">
        <v>119.74</v>
      </c>
      <c r="E6437" s="249"/>
    </row>
    <row r="6438" spans="1:5" s="250" customFormat="1" ht="13.5">
      <c r="A6438" s="142">
        <v>92649</v>
      </c>
      <c r="B6438" s="142" t="s">
        <v>29408</v>
      </c>
      <c r="C6438" s="142" t="s">
        <v>1</v>
      </c>
      <c r="D6438" s="301">
        <v>124.39</v>
      </c>
      <c r="E6438" s="249"/>
    </row>
    <row r="6439" spans="1:5" s="250" customFormat="1" ht="13.5">
      <c r="A6439" s="142">
        <v>92339</v>
      </c>
      <c r="B6439" s="142" t="s">
        <v>29409</v>
      </c>
      <c r="C6439" s="142" t="s">
        <v>1</v>
      </c>
      <c r="D6439" s="301">
        <v>216.24</v>
      </c>
      <c r="E6439" s="249"/>
    </row>
    <row r="6440" spans="1:5" s="250" customFormat="1" ht="13.5">
      <c r="A6440" s="142">
        <v>92362</v>
      </c>
      <c r="B6440" s="142" t="s">
        <v>29410</v>
      </c>
      <c r="C6440" s="142" t="s">
        <v>1</v>
      </c>
      <c r="D6440" s="301">
        <v>190.7</v>
      </c>
      <c r="E6440" s="249"/>
    </row>
    <row r="6441" spans="1:5" s="250" customFormat="1" ht="13.5">
      <c r="A6441" s="142">
        <v>92650</v>
      </c>
      <c r="B6441" s="142" t="s">
        <v>29411</v>
      </c>
      <c r="C6441" s="142" t="s">
        <v>1</v>
      </c>
      <c r="D6441" s="301">
        <v>195.35</v>
      </c>
      <c r="E6441" s="249"/>
    </row>
    <row r="6442" spans="1:5" s="250" customFormat="1" ht="13.5">
      <c r="A6442" s="142">
        <v>106674</v>
      </c>
      <c r="B6442" s="142" t="s">
        <v>29412</v>
      </c>
      <c r="C6442" s="142" t="s">
        <v>1</v>
      </c>
      <c r="D6442" s="301">
        <v>263.26</v>
      </c>
      <c r="E6442" s="249"/>
    </row>
    <row r="6443" spans="1:5" s="250" customFormat="1" ht="13.5">
      <c r="A6443" s="142">
        <v>106675</v>
      </c>
      <c r="B6443" s="142" t="s">
        <v>29413</v>
      </c>
      <c r="C6443" s="142" t="s">
        <v>1</v>
      </c>
      <c r="D6443" s="301">
        <v>239.66</v>
      </c>
      <c r="E6443" s="249"/>
    </row>
    <row r="6444" spans="1:5" s="250" customFormat="1" ht="13.5">
      <c r="A6444" s="142">
        <v>106676</v>
      </c>
      <c r="B6444" s="142" t="s">
        <v>29414</v>
      </c>
      <c r="C6444" s="142" t="s">
        <v>1</v>
      </c>
      <c r="D6444" s="301">
        <v>244.31</v>
      </c>
      <c r="E6444" s="249"/>
    </row>
    <row r="6445" spans="1:5" s="250" customFormat="1" ht="13.5">
      <c r="A6445" s="142">
        <v>97439</v>
      </c>
      <c r="B6445" s="142" t="s">
        <v>29415</v>
      </c>
      <c r="C6445" s="142" t="s">
        <v>2</v>
      </c>
      <c r="D6445" s="301">
        <v>143.86000000000001</v>
      </c>
      <c r="E6445" s="249"/>
    </row>
    <row r="6446" spans="1:5" s="250" customFormat="1" ht="13.5">
      <c r="A6446" s="142">
        <v>97440</v>
      </c>
      <c r="B6446" s="142" t="s">
        <v>29416</v>
      </c>
      <c r="C6446" s="142" t="s">
        <v>2</v>
      </c>
      <c r="D6446" s="301">
        <v>165.68</v>
      </c>
      <c r="E6446" s="249"/>
    </row>
    <row r="6447" spans="1:5" s="250" customFormat="1" ht="13.5">
      <c r="A6447" s="142">
        <v>97442</v>
      </c>
      <c r="B6447" s="142" t="s">
        <v>29417</v>
      </c>
      <c r="C6447" s="142" t="s">
        <v>2</v>
      </c>
      <c r="D6447" s="301">
        <v>178.73</v>
      </c>
      <c r="E6447" s="249"/>
    </row>
    <row r="6448" spans="1:5" s="250" customFormat="1" ht="13.5">
      <c r="A6448" s="142">
        <v>97552</v>
      </c>
      <c r="B6448" s="142" t="s">
        <v>29418</v>
      </c>
      <c r="C6448" s="142" t="s">
        <v>2</v>
      </c>
      <c r="D6448" s="301">
        <v>48.03</v>
      </c>
      <c r="E6448" s="249"/>
    </row>
    <row r="6449" spans="1:5" s="250" customFormat="1" ht="13.5">
      <c r="A6449" s="142">
        <v>97553</v>
      </c>
      <c r="B6449" s="142" t="s">
        <v>29419</v>
      </c>
      <c r="C6449" s="142" t="s">
        <v>2</v>
      </c>
      <c r="D6449" s="301">
        <v>71.5</v>
      </c>
      <c r="E6449" s="249"/>
    </row>
    <row r="6450" spans="1:5" s="250" customFormat="1" ht="13.5">
      <c r="A6450" s="142">
        <v>97554</v>
      </c>
      <c r="B6450" s="142" t="s">
        <v>29420</v>
      </c>
      <c r="C6450" s="142" t="s">
        <v>2</v>
      </c>
      <c r="D6450" s="301">
        <v>126.75</v>
      </c>
      <c r="E6450" s="249"/>
    </row>
    <row r="6451" spans="1:5" s="250" customFormat="1" ht="13.5">
      <c r="A6451" s="142">
        <v>97491</v>
      </c>
      <c r="B6451" s="142" t="s">
        <v>29421</v>
      </c>
      <c r="C6451" s="142" t="s">
        <v>2</v>
      </c>
      <c r="D6451" s="301">
        <v>80.14</v>
      </c>
      <c r="E6451" s="249"/>
    </row>
    <row r="6452" spans="1:5" s="250" customFormat="1" ht="13.5">
      <c r="A6452" s="142">
        <v>97529</v>
      </c>
      <c r="B6452" s="142" t="s">
        <v>29422</v>
      </c>
      <c r="C6452" s="142" t="s">
        <v>2</v>
      </c>
      <c r="D6452" s="301">
        <v>74.400000000000006</v>
      </c>
      <c r="E6452" s="249"/>
    </row>
    <row r="6453" spans="1:5" s="250" customFormat="1" ht="13.5">
      <c r="A6453" s="142">
        <v>97492</v>
      </c>
      <c r="B6453" s="142" t="s">
        <v>29423</v>
      </c>
      <c r="C6453" s="142" t="s">
        <v>2</v>
      </c>
      <c r="D6453" s="301">
        <v>115.25</v>
      </c>
      <c r="E6453" s="249"/>
    </row>
    <row r="6454" spans="1:5" s="250" customFormat="1" ht="13.5">
      <c r="A6454" s="142">
        <v>97530</v>
      </c>
      <c r="B6454" s="142" t="s">
        <v>29424</v>
      </c>
      <c r="C6454" s="142" t="s">
        <v>2</v>
      </c>
      <c r="D6454" s="301">
        <v>105.13</v>
      </c>
      <c r="E6454" s="249"/>
    </row>
    <row r="6455" spans="1:5" s="250" customFormat="1" ht="13.5">
      <c r="A6455" s="142">
        <v>97493</v>
      </c>
      <c r="B6455" s="142" t="s">
        <v>29425</v>
      </c>
      <c r="C6455" s="142" t="s">
        <v>2</v>
      </c>
      <c r="D6455" s="301">
        <v>147.80000000000001</v>
      </c>
      <c r="E6455" s="249"/>
    </row>
    <row r="6456" spans="1:5" s="250" customFormat="1" ht="13.5">
      <c r="A6456" s="142">
        <v>97531</v>
      </c>
      <c r="B6456" s="142" t="s">
        <v>29426</v>
      </c>
      <c r="C6456" s="142" t="s">
        <v>2</v>
      </c>
      <c r="D6456" s="301">
        <v>132.68</v>
      </c>
      <c r="E6456" s="249"/>
    </row>
    <row r="6457" spans="1:5" s="250" customFormat="1" ht="13.5">
      <c r="A6457" s="142">
        <v>97458</v>
      </c>
      <c r="B6457" s="142" t="s">
        <v>29427</v>
      </c>
      <c r="C6457" s="142" t="s">
        <v>2</v>
      </c>
      <c r="D6457" s="301">
        <v>270.54000000000002</v>
      </c>
      <c r="E6457" s="249"/>
    </row>
    <row r="6458" spans="1:5" s="250" customFormat="1" ht="13.5">
      <c r="A6458" s="142">
        <v>97494</v>
      </c>
      <c r="B6458" s="142" t="s">
        <v>29428</v>
      </c>
      <c r="C6458" s="142" t="s">
        <v>2</v>
      </c>
      <c r="D6458" s="301">
        <v>224.55</v>
      </c>
      <c r="E6458" s="249"/>
    </row>
    <row r="6459" spans="1:5" s="250" customFormat="1" ht="13.5">
      <c r="A6459" s="142">
        <v>97532</v>
      </c>
      <c r="B6459" s="142" t="s">
        <v>29429</v>
      </c>
      <c r="C6459" s="142" t="s">
        <v>2</v>
      </c>
      <c r="D6459" s="301">
        <v>203.17</v>
      </c>
      <c r="E6459" s="249"/>
    </row>
    <row r="6460" spans="1:5" s="250" customFormat="1" ht="13.5">
      <c r="A6460" s="142">
        <v>97459</v>
      </c>
      <c r="B6460" s="142" t="s">
        <v>29430</v>
      </c>
      <c r="C6460" s="142" t="s">
        <v>2</v>
      </c>
      <c r="D6460" s="301">
        <v>433.92</v>
      </c>
      <c r="E6460" s="249"/>
    </row>
    <row r="6461" spans="1:5" s="250" customFormat="1" ht="13.5">
      <c r="A6461" s="142">
        <v>97495</v>
      </c>
      <c r="B6461" s="142" t="s">
        <v>29431</v>
      </c>
      <c r="C6461" s="142" t="s">
        <v>2</v>
      </c>
      <c r="D6461" s="301">
        <v>401.42</v>
      </c>
      <c r="E6461" s="249"/>
    </row>
    <row r="6462" spans="1:5" s="250" customFormat="1" ht="13.5">
      <c r="A6462" s="142">
        <v>97533</v>
      </c>
      <c r="B6462" s="142" t="s">
        <v>29432</v>
      </c>
      <c r="C6462" s="142" t="s">
        <v>2</v>
      </c>
      <c r="D6462" s="301">
        <v>370.66</v>
      </c>
      <c r="E6462" s="249"/>
    </row>
    <row r="6463" spans="1:5" s="250" customFormat="1" ht="13.5">
      <c r="A6463" s="142">
        <v>97460</v>
      </c>
      <c r="B6463" s="142" t="s">
        <v>29433</v>
      </c>
      <c r="C6463" s="142" t="s">
        <v>2</v>
      </c>
      <c r="D6463" s="301">
        <v>645.51</v>
      </c>
      <c r="E6463" s="249"/>
    </row>
    <row r="6464" spans="1:5" s="250" customFormat="1" ht="13.5">
      <c r="A6464" s="142">
        <v>97496</v>
      </c>
      <c r="B6464" s="142" t="s">
        <v>29434</v>
      </c>
      <c r="C6464" s="142" t="s">
        <v>2</v>
      </c>
      <c r="D6464" s="301">
        <v>626.48</v>
      </c>
      <c r="E6464" s="249"/>
    </row>
    <row r="6465" spans="1:5" s="250" customFormat="1" ht="13.5">
      <c r="A6465" s="142">
        <v>97534</v>
      </c>
      <c r="B6465" s="142" t="s">
        <v>29435</v>
      </c>
      <c r="C6465" s="142" t="s">
        <v>2</v>
      </c>
      <c r="D6465" s="301">
        <v>586.34</v>
      </c>
      <c r="E6465" s="249"/>
    </row>
    <row r="6466" spans="1:5" s="250" customFormat="1" ht="13.5">
      <c r="A6466" s="142">
        <v>101926</v>
      </c>
      <c r="B6466" s="142" t="s">
        <v>29436</v>
      </c>
      <c r="C6466" s="142" t="s">
        <v>2</v>
      </c>
      <c r="D6466" s="301">
        <v>458.01</v>
      </c>
      <c r="E6466" s="249"/>
    </row>
    <row r="6467" spans="1:5" s="250" customFormat="1" ht="13.5">
      <c r="A6467" s="142">
        <v>101935</v>
      </c>
      <c r="B6467" s="142" t="s">
        <v>29437</v>
      </c>
      <c r="C6467" s="142" t="s">
        <v>2</v>
      </c>
      <c r="D6467" s="301">
        <v>476.24</v>
      </c>
      <c r="E6467" s="249"/>
    </row>
    <row r="6468" spans="1:5" s="250" customFormat="1" ht="13.5">
      <c r="A6468" s="142">
        <v>92704</v>
      </c>
      <c r="B6468" s="142" t="s">
        <v>29438</v>
      </c>
      <c r="C6468" s="142" t="s">
        <v>2</v>
      </c>
      <c r="D6468" s="301">
        <v>31.82</v>
      </c>
      <c r="E6468" s="249"/>
    </row>
    <row r="6469" spans="1:5" s="250" customFormat="1" ht="13.5">
      <c r="A6469" s="142">
        <v>92705</v>
      </c>
      <c r="B6469" s="142" t="s">
        <v>29439</v>
      </c>
      <c r="C6469" s="142" t="s">
        <v>2</v>
      </c>
      <c r="D6469" s="301">
        <v>51.36</v>
      </c>
      <c r="E6469" s="249"/>
    </row>
    <row r="6470" spans="1:5" s="250" customFormat="1" ht="13.5">
      <c r="A6470" s="142">
        <v>92706</v>
      </c>
      <c r="B6470" s="142" t="s">
        <v>29440</v>
      </c>
      <c r="C6470" s="142" t="s">
        <v>2</v>
      </c>
      <c r="D6470" s="301">
        <v>83.15</v>
      </c>
      <c r="E6470" s="249"/>
    </row>
    <row r="6471" spans="1:5" s="250" customFormat="1" ht="13.5">
      <c r="A6471" s="142">
        <v>92637</v>
      </c>
      <c r="B6471" s="142" t="s">
        <v>29441</v>
      </c>
      <c r="C6471" s="142" t="s">
        <v>2</v>
      </c>
      <c r="D6471" s="301">
        <v>107.14</v>
      </c>
      <c r="E6471" s="249"/>
    </row>
    <row r="6472" spans="1:5" s="250" customFormat="1" ht="13.5">
      <c r="A6472" s="142">
        <v>92681</v>
      </c>
      <c r="B6472" s="142" t="s">
        <v>29442</v>
      </c>
      <c r="C6472" s="142" t="s">
        <v>2</v>
      </c>
      <c r="D6472" s="301">
        <v>60.97</v>
      </c>
      <c r="E6472" s="249"/>
    </row>
    <row r="6473" spans="1:5" s="250" customFormat="1" ht="13.5">
      <c r="A6473" s="142">
        <v>92638</v>
      </c>
      <c r="B6473" s="142" t="s">
        <v>29443</v>
      </c>
      <c r="C6473" s="142" t="s">
        <v>2</v>
      </c>
      <c r="D6473" s="301">
        <v>140.88999999999999</v>
      </c>
      <c r="E6473" s="249"/>
    </row>
    <row r="6474" spans="1:5" s="250" customFormat="1" ht="13.5">
      <c r="A6474" s="142">
        <v>92682</v>
      </c>
      <c r="B6474" s="142" t="s">
        <v>29444</v>
      </c>
      <c r="C6474" s="142" t="s">
        <v>2</v>
      </c>
      <c r="D6474" s="301">
        <v>77.67</v>
      </c>
      <c r="E6474" s="249"/>
    </row>
    <row r="6475" spans="1:5" s="250" customFormat="1" ht="13.5">
      <c r="A6475" s="142">
        <v>92639</v>
      </c>
      <c r="B6475" s="142" t="s">
        <v>29445</v>
      </c>
      <c r="C6475" s="142" t="s">
        <v>2</v>
      </c>
      <c r="D6475" s="301">
        <v>171.89</v>
      </c>
      <c r="E6475" s="249"/>
    </row>
    <row r="6476" spans="1:5" s="250" customFormat="1" ht="13.5">
      <c r="A6476" s="142">
        <v>92683</v>
      </c>
      <c r="B6476" s="142" t="s">
        <v>29446</v>
      </c>
      <c r="C6476" s="142" t="s">
        <v>2</v>
      </c>
      <c r="D6476" s="301">
        <v>91.86</v>
      </c>
      <c r="E6476" s="249"/>
    </row>
    <row r="6477" spans="1:5" s="250" customFormat="1" ht="13.5">
      <c r="A6477" s="142">
        <v>92640</v>
      </c>
      <c r="B6477" s="142" t="s">
        <v>29447</v>
      </c>
      <c r="C6477" s="142" t="s">
        <v>2</v>
      </c>
      <c r="D6477" s="301">
        <v>154.05000000000001</v>
      </c>
      <c r="E6477" s="249"/>
    </row>
    <row r="6478" spans="1:5" s="250" customFormat="1" ht="13.5">
      <c r="A6478" s="142">
        <v>92684</v>
      </c>
      <c r="B6478" s="142" t="s">
        <v>29448</v>
      </c>
      <c r="C6478" s="142" t="s">
        <v>2</v>
      </c>
      <c r="D6478" s="301">
        <v>124.83</v>
      </c>
      <c r="E6478" s="249"/>
    </row>
    <row r="6479" spans="1:5" s="250" customFormat="1" ht="13.5">
      <c r="A6479" s="142">
        <v>92642</v>
      </c>
      <c r="B6479" s="142" t="s">
        <v>29449</v>
      </c>
      <c r="C6479" s="142" t="s">
        <v>2</v>
      </c>
      <c r="D6479" s="301">
        <v>235.13</v>
      </c>
      <c r="E6479" s="249"/>
    </row>
    <row r="6480" spans="1:5" s="250" customFormat="1" ht="13.5">
      <c r="A6480" s="142">
        <v>92685</v>
      </c>
      <c r="B6480" s="142" t="s">
        <v>29450</v>
      </c>
      <c r="C6480" s="142" t="s">
        <v>2</v>
      </c>
      <c r="D6480" s="301">
        <v>200.16</v>
      </c>
      <c r="E6480" s="249"/>
    </row>
    <row r="6481" spans="1:5" s="250" customFormat="1" ht="13.5">
      <c r="A6481" s="142">
        <v>92644</v>
      </c>
      <c r="B6481" s="142" t="s">
        <v>29451</v>
      </c>
      <c r="C6481" s="142" t="s">
        <v>2</v>
      </c>
      <c r="D6481" s="301">
        <v>297.11</v>
      </c>
      <c r="E6481" s="249"/>
    </row>
    <row r="6482" spans="1:5" s="250" customFormat="1" ht="13.5">
      <c r="A6482" s="142">
        <v>92686</v>
      </c>
      <c r="B6482" s="142" t="s">
        <v>29452</v>
      </c>
      <c r="C6482" s="142" t="s">
        <v>2</v>
      </c>
      <c r="D6482" s="301">
        <v>256.39</v>
      </c>
      <c r="E6482" s="249"/>
    </row>
    <row r="6483" spans="1:5" s="250" customFormat="1" ht="13.5">
      <c r="A6483" s="142">
        <v>92356</v>
      </c>
      <c r="B6483" s="142" t="s">
        <v>29453</v>
      </c>
      <c r="C6483" s="142" t="s">
        <v>2</v>
      </c>
      <c r="D6483" s="301">
        <v>162.07</v>
      </c>
      <c r="E6483" s="249"/>
    </row>
    <row r="6484" spans="1:5" s="250" customFormat="1" ht="13.5">
      <c r="A6484" s="142">
        <v>92357</v>
      </c>
      <c r="B6484" s="142" t="s">
        <v>29454</v>
      </c>
      <c r="C6484" s="142" t="s">
        <v>2</v>
      </c>
      <c r="D6484" s="301">
        <v>235.27</v>
      </c>
      <c r="E6484" s="249"/>
    </row>
    <row r="6485" spans="1:5" s="250" customFormat="1" ht="13.5">
      <c r="A6485" s="142">
        <v>92358</v>
      </c>
      <c r="B6485" s="142" t="s">
        <v>29455</v>
      </c>
      <c r="C6485" s="142" t="s">
        <v>2</v>
      </c>
      <c r="D6485" s="301">
        <v>289.39</v>
      </c>
      <c r="E6485" s="249"/>
    </row>
    <row r="6486" spans="1:5" s="250" customFormat="1" ht="13.5">
      <c r="A6486" s="142">
        <v>101919</v>
      </c>
      <c r="B6486" s="142" t="s">
        <v>29456</v>
      </c>
      <c r="C6486" s="142" t="s">
        <v>2</v>
      </c>
      <c r="D6486" s="301">
        <v>467.54</v>
      </c>
      <c r="E6486" s="249"/>
    </row>
    <row r="6487" spans="1:5" s="250" customFormat="1" ht="13.5">
      <c r="A6487" s="142">
        <v>101928</v>
      </c>
      <c r="B6487" s="142" t="s">
        <v>29457</v>
      </c>
      <c r="C6487" s="142" t="s">
        <v>2</v>
      </c>
      <c r="D6487" s="301">
        <v>476.66</v>
      </c>
      <c r="E6487" s="249"/>
    </row>
    <row r="6488" spans="1:5" s="250" customFormat="1" ht="13.5">
      <c r="A6488" s="142">
        <v>92904</v>
      </c>
      <c r="B6488" s="142" t="s">
        <v>29458</v>
      </c>
      <c r="C6488" s="142" t="s">
        <v>2</v>
      </c>
      <c r="D6488" s="301">
        <v>38.06</v>
      </c>
      <c r="E6488" s="249"/>
    </row>
    <row r="6489" spans="1:5" s="250" customFormat="1" ht="13.5">
      <c r="A6489" s="142">
        <v>92905</v>
      </c>
      <c r="B6489" s="142" t="s">
        <v>29459</v>
      </c>
      <c r="C6489" s="142" t="s">
        <v>2</v>
      </c>
      <c r="D6489" s="301">
        <v>54.48</v>
      </c>
      <c r="E6489" s="249"/>
    </row>
    <row r="6490" spans="1:5" s="250" customFormat="1" ht="13.5">
      <c r="A6490" s="142">
        <v>92906</v>
      </c>
      <c r="B6490" s="142" t="s">
        <v>29460</v>
      </c>
      <c r="C6490" s="142" t="s">
        <v>2</v>
      </c>
      <c r="D6490" s="301">
        <v>67.02</v>
      </c>
      <c r="E6490" s="249"/>
    </row>
    <row r="6491" spans="1:5" s="250" customFormat="1" ht="13.5">
      <c r="A6491" s="142">
        <v>92898</v>
      </c>
      <c r="B6491" s="142" t="s">
        <v>29461</v>
      </c>
      <c r="C6491" s="142" t="s">
        <v>2</v>
      </c>
      <c r="D6491" s="301">
        <v>55.93</v>
      </c>
      <c r="E6491" s="249"/>
    </row>
    <row r="6492" spans="1:5" s="250" customFormat="1" ht="13.5">
      <c r="A6492" s="142">
        <v>92899</v>
      </c>
      <c r="B6492" s="142" t="s">
        <v>29462</v>
      </c>
      <c r="C6492" s="142" t="s">
        <v>2</v>
      </c>
      <c r="D6492" s="301">
        <v>83.12</v>
      </c>
      <c r="E6492" s="249"/>
    </row>
    <row r="6493" spans="1:5" s="250" customFormat="1" ht="13.5">
      <c r="A6493" s="142">
        <v>92900</v>
      </c>
      <c r="B6493" s="142" t="s">
        <v>29463</v>
      </c>
      <c r="C6493" s="142" t="s">
        <v>2</v>
      </c>
      <c r="D6493" s="301">
        <v>100.61</v>
      </c>
      <c r="E6493" s="249"/>
    </row>
    <row r="6494" spans="1:5" s="250" customFormat="1" ht="13.5">
      <c r="A6494" s="142">
        <v>92901</v>
      </c>
      <c r="B6494" s="142" t="s">
        <v>29464</v>
      </c>
      <c r="C6494" s="142" t="s">
        <v>2</v>
      </c>
      <c r="D6494" s="301">
        <v>140.12</v>
      </c>
      <c r="E6494" s="249"/>
    </row>
    <row r="6495" spans="1:5" s="250" customFormat="1" ht="13.5">
      <c r="A6495" s="142">
        <v>92902</v>
      </c>
      <c r="B6495" s="142" t="s">
        <v>29465</v>
      </c>
      <c r="C6495" s="142" t="s">
        <v>2</v>
      </c>
      <c r="D6495" s="301">
        <v>219.46</v>
      </c>
      <c r="E6495" s="249"/>
    </row>
    <row r="6496" spans="1:5" s="250" customFormat="1" ht="13.5">
      <c r="A6496" s="142">
        <v>92903</v>
      </c>
      <c r="B6496" s="142" t="s">
        <v>29466</v>
      </c>
      <c r="C6496" s="142" t="s">
        <v>2</v>
      </c>
      <c r="D6496" s="301">
        <v>327.99</v>
      </c>
      <c r="E6496" s="249"/>
    </row>
    <row r="6497" spans="1:5" s="250" customFormat="1" ht="13.5">
      <c r="A6497" s="142">
        <v>92892</v>
      </c>
      <c r="B6497" s="142" t="s">
        <v>29467</v>
      </c>
      <c r="C6497" s="142" t="s">
        <v>2</v>
      </c>
      <c r="D6497" s="301">
        <v>65.73</v>
      </c>
      <c r="E6497" s="249"/>
    </row>
    <row r="6498" spans="1:5" s="250" customFormat="1" ht="13.5">
      <c r="A6498" s="142">
        <v>92893</v>
      </c>
      <c r="B6498" s="142" t="s">
        <v>29468</v>
      </c>
      <c r="C6498" s="142" t="s">
        <v>2</v>
      </c>
      <c r="D6498" s="301">
        <v>94.27</v>
      </c>
      <c r="E6498" s="249"/>
    </row>
    <row r="6499" spans="1:5" s="250" customFormat="1" ht="13.5">
      <c r="A6499" s="142">
        <v>92894</v>
      </c>
      <c r="B6499" s="142" t="s">
        <v>29469</v>
      </c>
      <c r="C6499" s="142" t="s">
        <v>2</v>
      </c>
      <c r="D6499" s="301">
        <v>113.3</v>
      </c>
      <c r="E6499" s="249"/>
    </row>
    <row r="6500" spans="1:5" s="250" customFormat="1" ht="13.5">
      <c r="A6500" s="142">
        <v>92889</v>
      </c>
      <c r="B6500" s="142" t="s">
        <v>29470</v>
      </c>
      <c r="C6500" s="142" t="s">
        <v>2</v>
      </c>
      <c r="D6500" s="301">
        <v>158.75</v>
      </c>
      <c r="E6500" s="249"/>
    </row>
    <row r="6501" spans="1:5" s="250" customFormat="1" ht="13.5">
      <c r="A6501" s="142">
        <v>92895</v>
      </c>
      <c r="B6501" s="142" t="s">
        <v>29471</v>
      </c>
      <c r="C6501" s="142" t="s">
        <v>2</v>
      </c>
      <c r="D6501" s="301">
        <v>154.72999999999999</v>
      </c>
      <c r="E6501" s="249"/>
    </row>
    <row r="6502" spans="1:5" s="250" customFormat="1" ht="13.5">
      <c r="A6502" s="142">
        <v>92890</v>
      </c>
      <c r="B6502" s="142" t="s">
        <v>29472</v>
      </c>
      <c r="C6502" s="142" t="s">
        <v>2</v>
      </c>
      <c r="D6502" s="301">
        <v>237.01</v>
      </c>
      <c r="E6502" s="249"/>
    </row>
    <row r="6503" spans="1:5" s="250" customFormat="1" ht="13.5">
      <c r="A6503" s="142">
        <v>92896</v>
      </c>
      <c r="B6503" s="142" t="s">
        <v>29473</v>
      </c>
      <c r="C6503" s="142" t="s">
        <v>2</v>
      </c>
      <c r="D6503" s="301">
        <v>236.94</v>
      </c>
      <c r="E6503" s="249"/>
    </row>
    <row r="6504" spans="1:5" s="250" customFormat="1" ht="13.5">
      <c r="A6504" s="142">
        <v>92891</v>
      </c>
      <c r="B6504" s="142" t="s">
        <v>29474</v>
      </c>
      <c r="C6504" s="142" t="s">
        <v>2</v>
      </c>
      <c r="D6504" s="301">
        <v>344.49</v>
      </c>
      <c r="E6504" s="249"/>
    </row>
    <row r="6505" spans="1:5" s="250" customFormat="1" ht="13.5">
      <c r="A6505" s="142">
        <v>92897</v>
      </c>
      <c r="B6505" s="142" t="s">
        <v>29475</v>
      </c>
      <c r="C6505" s="142" t="s">
        <v>2</v>
      </c>
      <c r="D6505" s="301">
        <v>348.35</v>
      </c>
      <c r="E6505" s="249"/>
    </row>
    <row r="6506" spans="1:5" s="250" customFormat="1" ht="13.5">
      <c r="A6506" s="142">
        <v>100822</v>
      </c>
      <c r="B6506" s="142" t="s">
        <v>29476</v>
      </c>
      <c r="C6506" s="142" t="s">
        <v>2</v>
      </c>
      <c r="D6506" s="301">
        <v>0</v>
      </c>
      <c r="E6506" s="249"/>
    </row>
    <row r="6507" spans="1:5" s="250" customFormat="1" ht="13.5">
      <c r="A6507" s="142">
        <v>100823</v>
      </c>
      <c r="B6507" s="142" t="s">
        <v>29477</v>
      </c>
      <c r="C6507" s="142" t="s">
        <v>2</v>
      </c>
      <c r="D6507" s="301">
        <v>0</v>
      </c>
      <c r="E6507" s="249"/>
    </row>
    <row r="6508" spans="1:5" s="250" customFormat="1" ht="13.5">
      <c r="A6508" s="142">
        <v>100824</v>
      </c>
      <c r="B6508" s="142" t="s">
        <v>29478</v>
      </c>
      <c r="C6508" s="142" t="s">
        <v>2</v>
      </c>
      <c r="D6508" s="301">
        <v>0</v>
      </c>
      <c r="E6508" s="249"/>
    </row>
    <row r="6509" spans="1:5" s="250" customFormat="1" ht="13.5">
      <c r="A6509" s="142">
        <v>100825</v>
      </c>
      <c r="B6509" s="142" t="s">
        <v>29479</v>
      </c>
      <c r="C6509" s="142" t="s">
        <v>2</v>
      </c>
      <c r="D6509" s="301">
        <v>0</v>
      </c>
      <c r="E6509" s="249"/>
    </row>
    <row r="6510" spans="1:5" s="250" customFormat="1" ht="13.5">
      <c r="A6510" s="142">
        <v>100818</v>
      </c>
      <c r="B6510" s="142" t="s">
        <v>29480</v>
      </c>
      <c r="C6510" s="142" t="s">
        <v>2</v>
      </c>
      <c r="D6510" s="301">
        <v>0</v>
      </c>
      <c r="E6510" s="249"/>
    </row>
    <row r="6511" spans="1:5" s="250" customFormat="1" ht="13.5">
      <c r="A6511" s="142">
        <v>100819</v>
      </c>
      <c r="B6511" s="142" t="s">
        <v>29481</v>
      </c>
      <c r="C6511" s="142" t="s">
        <v>2</v>
      </c>
      <c r="D6511" s="301">
        <v>0</v>
      </c>
      <c r="E6511" s="249"/>
    </row>
    <row r="6512" spans="1:5" s="250" customFormat="1" ht="13.5">
      <c r="A6512" s="142">
        <v>100820</v>
      </c>
      <c r="B6512" s="142" t="s">
        <v>29482</v>
      </c>
      <c r="C6512" s="142" t="s">
        <v>2</v>
      </c>
      <c r="D6512" s="301">
        <v>0</v>
      </c>
      <c r="E6512" s="249"/>
    </row>
    <row r="6513" spans="1:5" s="250" customFormat="1" ht="13.5">
      <c r="A6513" s="142">
        <v>100821</v>
      </c>
      <c r="B6513" s="142" t="s">
        <v>29483</v>
      </c>
      <c r="C6513" s="142" t="s">
        <v>2</v>
      </c>
      <c r="D6513" s="301">
        <v>0</v>
      </c>
      <c r="E6513" s="249"/>
    </row>
    <row r="6514" spans="1:5" s="250" customFormat="1" ht="13.5">
      <c r="A6514" s="142">
        <v>100846</v>
      </c>
      <c r="B6514" s="142" t="s">
        <v>29484</v>
      </c>
      <c r="C6514" s="142" t="s">
        <v>2</v>
      </c>
      <c r="D6514" s="301">
        <v>0</v>
      </c>
      <c r="E6514" s="249"/>
    </row>
    <row r="6515" spans="1:5" s="250" customFormat="1" ht="13.5">
      <c r="A6515" s="142">
        <v>100834</v>
      </c>
      <c r="B6515" s="142" t="s">
        <v>29485</v>
      </c>
      <c r="C6515" s="142" t="s">
        <v>2</v>
      </c>
      <c r="D6515" s="301">
        <v>0</v>
      </c>
      <c r="E6515" s="249"/>
    </row>
    <row r="6516" spans="1:5" s="250" customFormat="1" ht="13.5">
      <c r="A6516" s="142">
        <v>100835</v>
      </c>
      <c r="B6516" s="142" t="s">
        <v>29486</v>
      </c>
      <c r="C6516" s="142" t="s">
        <v>2</v>
      </c>
      <c r="D6516" s="301">
        <v>0</v>
      </c>
      <c r="E6516" s="249"/>
    </row>
    <row r="6517" spans="1:5" s="250" customFormat="1" ht="13.5">
      <c r="A6517" s="142">
        <v>100836</v>
      </c>
      <c r="B6517" s="142" t="s">
        <v>29487</v>
      </c>
      <c r="C6517" s="142" t="s">
        <v>2</v>
      </c>
      <c r="D6517" s="301">
        <v>0</v>
      </c>
      <c r="E6517" s="249"/>
    </row>
    <row r="6518" spans="1:5" s="250" customFormat="1" ht="13.5">
      <c r="A6518" s="142">
        <v>100837</v>
      </c>
      <c r="B6518" s="142" t="s">
        <v>29488</v>
      </c>
      <c r="C6518" s="142" t="s">
        <v>2</v>
      </c>
      <c r="D6518" s="301">
        <v>0</v>
      </c>
      <c r="E6518" s="249"/>
    </row>
    <row r="6519" spans="1:5" s="250" customFormat="1" ht="13.5">
      <c r="A6519" s="142">
        <v>100826</v>
      </c>
      <c r="B6519" s="142" t="s">
        <v>29489</v>
      </c>
      <c r="C6519" s="142" t="s">
        <v>2</v>
      </c>
      <c r="D6519" s="301">
        <v>0</v>
      </c>
      <c r="E6519" s="249"/>
    </row>
    <row r="6520" spans="1:5" s="250" customFormat="1" ht="13.5">
      <c r="A6520" s="142">
        <v>100827</v>
      </c>
      <c r="B6520" s="142" t="s">
        <v>29490</v>
      </c>
      <c r="C6520" s="142" t="s">
        <v>2</v>
      </c>
      <c r="D6520" s="301">
        <v>0</v>
      </c>
      <c r="E6520" s="249"/>
    </row>
    <row r="6521" spans="1:5" s="250" customFormat="1" ht="13.5">
      <c r="A6521" s="142">
        <v>100828</v>
      </c>
      <c r="B6521" s="142" t="s">
        <v>29491</v>
      </c>
      <c r="C6521" s="142" t="s">
        <v>2</v>
      </c>
      <c r="D6521" s="301">
        <v>0</v>
      </c>
      <c r="E6521" s="249"/>
    </row>
    <row r="6522" spans="1:5" s="250" customFormat="1" ht="13.5">
      <c r="A6522" s="142">
        <v>100829</v>
      </c>
      <c r="B6522" s="142" t="s">
        <v>29492</v>
      </c>
      <c r="C6522" s="142" t="s">
        <v>2</v>
      </c>
      <c r="D6522" s="301">
        <v>0</v>
      </c>
      <c r="E6522" s="249"/>
    </row>
    <row r="6523" spans="1:5" s="250" customFormat="1" ht="13.5">
      <c r="A6523" s="142">
        <v>100830</v>
      </c>
      <c r="B6523" s="142" t="s">
        <v>29493</v>
      </c>
      <c r="C6523" s="142" t="s">
        <v>2</v>
      </c>
      <c r="D6523" s="301">
        <v>0</v>
      </c>
      <c r="E6523" s="249"/>
    </row>
    <row r="6524" spans="1:5" s="250" customFormat="1" ht="13.5">
      <c r="A6524" s="142">
        <v>100831</v>
      </c>
      <c r="B6524" s="142" t="s">
        <v>29494</v>
      </c>
      <c r="C6524" s="142" t="s">
        <v>2</v>
      </c>
      <c r="D6524" s="301">
        <v>0</v>
      </c>
      <c r="E6524" s="249"/>
    </row>
    <row r="6525" spans="1:5" s="250" customFormat="1" ht="13.5">
      <c r="A6525" s="142">
        <v>100832</v>
      </c>
      <c r="B6525" s="142" t="s">
        <v>29495</v>
      </c>
      <c r="C6525" s="142" t="s">
        <v>2</v>
      </c>
      <c r="D6525" s="301">
        <v>0</v>
      </c>
      <c r="E6525" s="249"/>
    </row>
    <row r="6526" spans="1:5" s="250" customFormat="1" ht="13.5">
      <c r="A6526" s="142">
        <v>100833</v>
      </c>
      <c r="B6526" s="142" t="s">
        <v>29496</v>
      </c>
      <c r="C6526" s="142" t="s">
        <v>2</v>
      </c>
      <c r="D6526" s="301">
        <v>0</v>
      </c>
      <c r="E6526" s="249"/>
    </row>
    <row r="6527" spans="1:5" s="250" customFormat="1" ht="13.5">
      <c r="A6527" s="142">
        <v>100790</v>
      </c>
      <c r="B6527" s="142" t="s">
        <v>29497</v>
      </c>
      <c r="C6527" s="142" t="s">
        <v>2</v>
      </c>
      <c r="D6527" s="301">
        <v>0</v>
      </c>
      <c r="E6527" s="249"/>
    </row>
    <row r="6528" spans="1:5" s="250" customFormat="1" ht="13.5">
      <c r="A6528" s="142">
        <v>100789</v>
      </c>
      <c r="B6528" s="142" t="s">
        <v>29498</v>
      </c>
      <c r="C6528" s="142" t="s">
        <v>2</v>
      </c>
      <c r="D6528" s="301">
        <v>0</v>
      </c>
      <c r="E6528" s="249"/>
    </row>
    <row r="6529" spans="1:5" s="250" customFormat="1" ht="13.5">
      <c r="A6529" s="142">
        <v>100788</v>
      </c>
      <c r="B6529" s="142" t="s">
        <v>22157</v>
      </c>
      <c r="C6529" s="142" t="s">
        <v>2</v>
      </c>
      <c r="D6529" s="301">
        <v>913.97</v>
      </c>
      <c r="E6529" s="249"/>
    </row>
    <row r="6530" spans="1:5" s="250" customFormat="1" ht="13.5">
      <c r="A6530" s="142">
        <v>100811</v>
      </c>
      <c r="B6530" s="142" t="s">
        <v>29499</v>
      </c>
      <c r="C6530" s="142" t="s">
        <v>2</v>
      </c>
      <c r="D6530" s="301">
        <v>0</v>
      </c>
      <c r="E6530" s="249"/>
    </row>
    <row r="6531" spans="1:5" s="250" customFormat="1" ht="13.5">
      <c r="A6531" s="142">
        <v>100812</v>
      </c>
      <c r="B6531" s="142" t="s">
        <v>29500</v>
      </c>
      <c r="C6531" s="142" t="s">
        <v>2</v>
      </c>
      <c r="D6531" s="301">
        <v>0</v>
      </c>
      <c r="E6531" s="249"/>
    </row>
    <row r="6532" spans="1:5" s="250" customFormat="1" ht="13.5">
      <c r="A6532" s="142">
        <v>100813</v>
      </c>
      <c r="B6532" s="142" t="s">
        <v>29501</v>
      </c>
      <c r="C6532" s="142" t="s">
        <v>2</v>
      </c>
      <c r="D6532" s="301">
        <v>0</v>
      </c>
      <c r="E6532" s="249"/>
    </row>
    <row r="6533" spans="1:5" s="250" customFormat="1" ht="13.5">
      <c r="A6533" s="142">
        <v>100814</v>
      </c>
      <c r="B6533" s="142" t="s">
        <v>29502</v>
      </c>
      <c r="C6533" s="142" t="s">
        <v>2</v>
      </c>
      <c r="D6533" s="301">
        <v>0</v>
      </c>
      <c r="E6533" s="249"/>
    </row>
    <row r="6534" spans="1:5" s="250" customFormat="1" ht="13.5">
      <c r="A6534" s="142">
        <v>100815</v>
      </c>
      <c r="B6534" s="142" t="s">
        <v>29503</v>
      </c>
      <c r="C6534" s="142" t="s">
        <v>2</v>
      </c>
      <c r="D6534" s="301">
        <v>0</v>
      </c>
      <c r="E6534" s="249"/>
    </row>
    <row r="6535" spans="1:5" s="250" customFormat="1" ht="13.5">
      <c r="A6535" s="142">
        <v>100816</v>
      </c>
      <c r="B6535" s="142" t="s">
        <v>29504</v>
      </c>
      <c r="C6535" s="142" t="s">
        <v>2</v>
      </c>
      <c r="D6535" s="301">
        <v>0</v>
      </c>
      <c r="E6535" s="249"/>
    </row>
    <row r="6536" spans="1:5" s="250" customFormat="1" ht="13.5">
      <c r="A6536" s="142">
        <v>100817</v>
      </c>
      <c r="B6536" s="142" t="s">
        <v>29505</v>
      </c>
      <c r="C6536" s="142" t="s">
        <v>2</v>
      </c>
      <c r="D6536" s="301">
        <v>0</v>
      </c>
      <c r="E6536" s="249"/>
    </row>
    <row r="6537" spans="1:5" s="250" customFormat="1" ht="13.5">
      <c r="A6537" s="142">
        <v>100795</v>
      </c>
      <c r="B6537" s="142" t="s">
        <v>29506</v>
      </c>
      <c r="C6537" s="142" t="s">
        <v>1</v>
      </c>
      <c r="D6537" s="301">
        <v>0</v>
      </c>
      <c r="E6537" s="249"/>
    </row>
    <row r="6538" spans="1:5" s="250" customFormat="1" ht="13.5">
      <c r="A6538" s="142">
        <v>100842</v>
      </c>
      <c r="B6538" s="142" t="s">
        <v>29507</v>
      </c>
      <c r="C6538" s="142" t="s">
        <v>1</v>
      </c>
      <c r="D6538" s="301">
        <v>0</v>
      </c>
      <c r="E6538" s="249"/>
    </row>
    <row r="6539" spans="1:5" s="250" customFormat="1" ht="13.5">
      <c r="A6539" s="142">
        <v>100796</v>
      </c>
      <c r="B6539" s="142" t="s">
        <v>29508</v>
      </c>
      <c r="C6539" s="142" t="s">
        <v>1</v>
      </c>
      <c r="D6539" s="301">
        <v>0</v>
      </c>
      <c r="E6539" s="249"/>
    </row>
    <row r="6540" spans="1:5" s="250" customFormat="1" ht="13.5">
      <c r="A6540" s="142">
        <v>100843</v>
      </c>
      <c r="B6540" s="142" t="s">
        <v>29509</v>
      </c>
      <c r="C6540" s="142" t="s">
        <v>1</v>
      </c>
      <c r="D6540" s="301">
        <v>0</v>
      </c>
      <c r="E6540" s="249"/>
    </row>
    <row r="6541" spans="1:5" s="250" customFormat="1" ht="13.5">
      <c r="A6541" s="142">
        <v>100844</v>
      </c>
      <c r="B6541" s="142" t="s">
        <v>29510</v>
      </c>
      <c r="C6541" s="142" t="s">
        <v>1</v>
      </c>
      <c r="D6541" s="301">
        <v>0</v>
      </c>
      <c r="E6541" s="249"/>
    </row>
    <row r="6542" spans="1:5" s="250" customFormat="1" ht="13.5">
      <c r="A6542" s="142">
        <v>100797</v>
      </c>
      <c r="B6542" s="142" t="s">
        <v>29511</v>
      </c>
      <c r="C6542" s="142" t="s">
        <v>1</v>
      </c>
      <c r="D6542" s="301">
        <v>0</v>
      </c>
      <c r="E6542" s="249"/>
    </row>
    <row r="6543" spans="1:5" s="250" customFormat="1" ht="13.5">
      <c r="A6543" s="142">
        <v>100798</v>
      </c>
      <c r="B6543" s="142" t="s">
        <v>29512</v>
      </c>
      <c r="C6543" s="142" t="s">
        <v>1</v>
      </c>
      <c r="D6543" s="301">
        <v>0</v>
      </c>
      <c r="E6543" s="249"/>
    </row>
    <row r="6544" spans="1:5" s="250" customFormat="1" ht="13.5">
      <c r="A6544" s="142">
        <v>100845</v>
      </c>
      <c r="B6544" s="142" t="s">
        <v>29513</v>
      </c>
      <c r="C6544" s="142" t="s">
        <v>1</v>
      </c>
      <c r="D6544" s="301">
        <v>0</v>
      </c>
      <c r="E6544" s="249"/>
    </row>
    <row r="6545" spans="1:5" s="250" customFormat="1" ht="13.5">
      <c r="A6545" s="142">
        <v>100799</v>
      </c>
      <c r="B6545" s="142" t="s">
        <v>22162</v>
      </c>
      <c r="C6545" s="142" t="s">
        <v>1</v>
      </c>
      <c r="D6545" s="301">
        <v>20.52</v>
      </c>
      <c r="E6545" s="249"/>
    </row>
    <row r="6546" spans="1:5" s="250" customFormat="1" ht="13.5">
      <c r="A6546" s="142">
        <v>100807</v>
      </c>
      <c r="B6546" s="142" t="s">
        <v>22170</v>
      </c>
      <c r="C6546" s="142" t="s">
        <v>1</v>
      </c>
      <c r="D6546" s="301">
        <v>27.69</v>
      </c>
      <c r="E6546" s="249"/>
    </row>
    <row r="6547" spans="1:5" s="250" customFormat="1" ht="13.5">
      <c r="A6547" s="142">
        <v>100800</v>
      </c>
      <c r="B6547" s="142" t="s">
        <v>22163</v>
      </c>
      <c r="C6547" s="142" t="s">
        <v>1</v>
      </c>
      <c r="D6547" s="301">
        <v>28.86</v>
      </c>
      <c r="E6547" s="249"/>
    </row>
    <row r="6548" spans="1:5" s="250" customFormat="1" ht="13.5">
      <c r="A6548" s="142">
        <v>100808</v>
      </c>
      <c r="B6548" s="142" t="s">
        <v>22171</v>
      </c>
      <c r="C6548" s="142" t="s">
        <v>1</v>
      </c>
      <c r="D6548" s="301">
        <v>37.36</v>
      </c>
      <c r="E6548" s="249"/>
    </row>
    <row r="6549" spans="1:5" s="250" customFormat="1" ht="13.5">
      <c r="A6549" s="142">
        <v>100801</v>
      </c>
      <c r="B6549" s="142" t="s">
        <v>22164</v>
      </c>
      <c r="C6549" s="142" t="s">
        <v>1</v>
      </c>
      <c r="D6549" s="301">
        <v>37.56</v>
      </c>
      <c r="E6549" s="249"/>
    </row>
    <row r="6550" spans="1:5" s="250" customFormat="1" ht="13.5">
      <c r="A6550" s="142">
        <v>100809</v>
      </c>
      <c r="B6550" s="142" t="s">
        <v>22172</v>
      </c>
      <c r="C6550" s="142" t="s">
        <v>1</v>
      </c>
      <c r="D6550" s="301">
        <v>47.75</v>
      </c>
      <c r="E6550" s="249"/>
    </row>
    <row r="6551" spans="1:5" s="250" customFormat="1" ht="13.5">
      <c r="A6551" s="142">
        <v>100802</v>
      </c>
      <c r="B6551" s="142" t="s">
        <v>22165</v>
      </c>
      <c r="C6551" s="142" t="s">
        <v>1</v>
      </c>
      <c r="D6551" s="301">
        <v>49.87</v>
      </c>
      <c r="E6551" s="249"/>
    </row>
    <row r="6552" spans="1:5" s="250" customFormat="1" ht="13.5">
      <c r="A6552" s="142">
        <v>100810</v>
      </c>
      <c r="B6552" s="142" t="s">
        <v>22173</v>
      </c>
      <c r="C6552" s="142" t="s">
        <v>1</v>
      </c>
      <c r="D6552" s="301">
        <v>62.39</v>
      </c>
      <c r="E6552" s="249"/>
    </row>
    <row r="6553" spans="1:5" s="250" customFormat="1" ht="13.5">
      <c r="A6553" s="142">
        <v>100791</v>
      </c>
      <c r="B6553" s="142" t="s">
        <v>22158</v>
      </c>
      <c r="C6553" s="142" t="s">
        <v>1</v>
      </c>
      <c r="D6553" s="301">
        <v>19.91</v>
      </c>
      <c r="E6553" s="249"/>
    </row>
    <row r="6554" spans="1:5" s="250" customFormat="1" ht="13.5">
      <c r="A6554" s="142">
        <v>100803</v>
      </c>
      <c r="B6554" s="142" t="s">
        <v>22166</v>
      </c>
      <c r="C6554" s="142" t="s">
        <v>1</v>
      </c>
      <c r="D6554" s="301">
        <v>18.64</v>
      </c>
      <c r="E6554" s="249"/>
    </row>
    <row r="6555" spans="1:5" s="250" customFormat="1" ht="13.5">
      <c r="A6555" s="142">
        <v>100792</v>
      </c>
      <c r="B6555" s="142" t="s">
        <v>22159</v>
      </c>
      <c r="C6555" s="142" t="s">
        <v>1</v>
      </c>
      <c r="D6555" s="301">
        <v>28.24</v>
      </c>
      <c r="E6555" s="249"/>
    </row>
    <row r="6556" spans="1:5" s="250" customFormat="1" ht="13.5">
      <c r="A6556" s="142">
        <v>100804</v>
      </c>
      <c r="B6556" s="142" t="s">
        <v>22167</v>
      </c>
      <c r="C6556" s="142" t="s">
        <v>1</v>
      </c>
      <c r="D6556" s="301">
        <v>26.75</v>
      </c>
      <c r="E6556" s="249"/>
    </row>
    <row r="6557" spans="1:5" s="250" customFormat="1" ht="13.5">
      <c r="A6557" s="142">
        <v>100793</v>
      </c>
      <c r="B6557" s="142" t="s">
        <v>22160</v>
      </c>
      <c r="C6557" s="142" t="s">
        <v>1</v>
      </c>
      <c r="D6557" s="301">
        <v>36.950000000000003</v>
      </c>
      <c r="E6557" s="249"/>
    </row>
    <row r="6558" spans="1:5" s="250" customFormat="1" ht="13.5">
      <c r="A6558" s="142">
        <v>100805</v>
      </c>
      <c r="B6558" s="142" t="s">
        <v>22168</v>
      </c>
      <c r="C6558" s="142" t="s">
        <v>1</v>
      </c>
      <c r="D6558" s="301">
        <v>35.159999999999997</v>
      </c>
      <c r="E6558" s="249"/>
    </row>
    <row r="6559" spans="1:5" s="250" customFormat="1" ht="13.5">
      <c r="A6559" s="142">
        <v>100794</v>
      </c>
      <c r="B6559" s="142" t="s">
        <v>22161</v>
      </c>
      <c r="C6559" s="142" t="s">
        <v>1</v>
      </c>
      <c r="D6559" s="301">
        <v>49.26</v>
      </c>
      <c r="E6559" s="249"/>
    </row>
    <row r="6560" spans="1:5" s="250" customFormat="1" ht="13.5">
      <c r="A6560" s="142">
        <v>100806</v>
      </c>
      <c r="B6560" s="142" t="s">
        <v>22169</v>
      </c>
      <c r="C6560" s="142" t="s">
        <v>1</v>
      </c>
      <c r="D6560" s="301">
        <v>47.06</v>
      </c>
      <c r="E6560" s="249"/>
    </row>
    <row r="6561" spans="1:5" s="250" customFormat="1" ht="13.5">
      <c r="A6561" s="142">
        <v>100838</v>
      </c>
      <c r="B6561" s="142" t="s">
        <v>29514</v>
      </c>
      <c r="C6561" s="142" t="s">
        <v>2</v>
      </c>
      <c r="D6561" s="301">
        <v>0</v>
      </c>
      <c r="E6561" s="249"/>
    </row>
    <row r="6562" spans="1:5" s="250" customFormat="1" ht="13.5">
      <c r="A6562" s="142">
        <v>100839</v>
      </c>
      <c r="B6562" s="142" t="s">
        <v>29515</v>
      </c>
      <c r="C6562" s="142" t="s">
        <v>2</v>
      </c>
      <c r="D6562" s="301">
        <v>0</v>
      </c>
      <c r="E6562" s="249"/>
    </row>
    <row r="6563" spans="1:5" s="250" customFormat="1" ht="13.5">
      <c r="A6563" s="142">
        <v>100840</v>
      </c>
      <c r="B6563" s="142" t="s">
        <v>29516</v>
      </c>
      <c r="C6563" s="142" t="s">
        <v>2</v>
      </c>
      <c r="D6563" s="301">
        <v>0</v>
      </c>
      <c r="E6563" s="249"/>
    </row>
    <row r="6564" spans="1:5" s="250" customFormat="1" ht="13.5">
      <c r="A6564" s="142">
        <v>100841</v>
      </c>
      <c r="B6564" s="142" t="s">
        <v>29517</v>
      </c>
      <c r="C6564" s="142" t="s">
        <v>2</v>
      </c>
      <c r="D6564" s="301">
        <v>0</v>
      </c>
      <c r="E6564" s="249"/>
    </row>
    <row r="6565" spans="1:5" s="250" customFormat="1" ht="13.5">
      <c r="A6565" s="142">
        <v>103283</v>
      </c>
      <c r="B6565" s="142" t="s">
        <v>29518</v>
      </c>
      <c r="C6565" s="142" t="s">
        <v>2</v>
      </c>
      <c r="D6565" s="301">
        <v>0</v>
      </c>
      <c r="E6565" s="249"/>
    </row>
    <row r="6566" spans="1:5" s="250" customFormat="1" ht="13.5">
      <c r="A6566" s="142">
        <v>103284</v>
      </c>
      <c r="B6566" s="142" t="s">
        <v>29519</v>
      </c>
      <c r="C6566" s="142" t="s">
        <v>2</v>
      </c>
      <c r="D6566" s="301">
        <v>0</v>
      </c>
      <c r="E6566" s="249"/>
    </row>
    <row r="6567" spans="1:5" s="250" customFormat="1" ht="13.5">
      <c r="A6567" s="142">
        <v>103282</v>
      </c>
      <c r="B6567" s="142" t="s">
        <v>29520</v>
      </c>
      <c r="C6567" s="142" t="s">
        <v>2</v>
      </c>
      <c r="D6567" s="301">
        <v>0</v>
      </c>
      <c r="E6567" s="249"/>
    </row>
    <row r="6568" spans="1:5" s="250" customFormat="1" ht="13.5">
      <c r="A6568" s="142">
        <v>103279</v>
      </c>
      <c r="B6568" s="142" t="s">
        <v>29521</v>
      </c>
      <c r="C6568" s="142" t="s">
        <v>2</v>
      </c>
      <c r="D6568" s="301">
        <v>0</v>
      </c>
      <c r="E6568" s="249"/>
    </row>
    <row r="6569" spans="1:5" s="250" customFormat="1" ht="13.5">
      <c r="A6569" s="142">
        <v>103280</v>
      </c>
      <c r="B6569" s="142" t="s">
        <v>29522</v>
      </c>
      <c r="C6569" s="142" t="s">
        <v>2</v>
      </c>
      <c r="D6569" s="301">
        <v>0</v>
      </c>
      <c r="E6569" s="249"/>
    </row>
    <row r="6570" spans="1:5" s="250" customFormat="1" ht="13.5">
      <c r="A6570" s="142">
        <v>103281</v>
      </c>
      <c r="B6570" s="142" t="s">
        <v>29523</v>
      </c>
      <c r="C6570" s="142" t="s">
        <v>2</v>
      </c>
      <c r="D6570" s="301">
        <v>0</v>
      </c>
      <c r="E6570" s="249"/>
    </row>
    <row r="6571" spans="1:5" s="250" customFormat="1" ht="13.5">
      <c r="A6571" s="142">
        <v>103247</v>
      </c>
      <c r="B6571" s="142" t="s">
        <v>23878</v>
      </c>
      <c r="C6571" s="142" t="s">
        <v>2</v>
      </c>
      <c r="D6571" s="301">
        <v>2567.63</v>
      </c>
      <c r="E6571" s="249"/>
    </row>
    <row r="6572" spans="1:5" s="250" customFormat="1" ht="13.5">
      <c r="A6572" s="142">
        <v>103250</v>
      </c>
      <c r="B6572" s="142" t="s">
        <v>23881</v>
      </c>
      <c r="C6572" s="142" t="s">
        <v>2</v>
      </c>
      <c r="D6572" s="301">
        <v>3715.45</v>
      </c>
      <c r="E6572" s="249"/>
    </row>
    <row r="6573" spans="1:5" s="250" customFormat="1" ht="13.5">
      <c r="A6573" s="142">
        <v>103253</v>
      </c>
      <c r="B6573" s="142" t="s">
        <v>23884</v>
      </c>
      <c r="C6573" s="142" t="s">
        <v>2</v>
      </c>
      <c r="D6573" s="301">
        <v>5051.54</v>
      </c>
      <c r="E6573" s="249"/>
    </row>
    <row r="6574" spans="1:5" s="250" customFormat="1" ht="13.5">
      <c r="A6574" s="142">
        <v>103244</v>
      </c>
      <c r="B6574" s="142" t="s">
        <v>23875</v>
      </c>
      <c r="C6574" s="142" t="s">
        <v>2</v>
      </c>
      <c r="D6574" s="301">
        <v>2317.2199999999998</v>
      </c>
      <c r="E6574" s="249"/>
    </row>
    <row r="6575" spans="1:5" s="250" customFormat="1" ht="13.5">
      <c r="A6575" s="142">
        <v>103256</v>
      </c>
      <c r="B6575" s="142" t="s">
        <v>26030</v>
      </c>
      <c r="C6575" s="142" t="s">
        <v>2</v>
      </c>
      <c r="D6575" s="301">
        <v>9363.36</v>
      </c>
      <c r="E6575" s="249"/>
    </row>
    <row r="6576" spans="1:5" s="250" customFormat="1" ht="13.5">
      <c r="A6576" s="142">
        <v>103258</v>
      </c>
      <c r="B6576" s="142" t="s">
        <v>26032</v>
      </c>
      <c r="C6576" s="142" t="s">
        <v>2</v>
      </c>
      <c r="D6576" s="301">
        <v>10462.200000000001</v>
      </c>
      <c r="E6576" s="249"/>
    </row>
    <row r="6577" spans="1:5" s="250" customFormat="1" ht="13.5">
      <c r="A6577" s="142">
        <v>103260</v>
      </c>
      <c r="B6577" s="142" t="s">
        <v>26034</v>
      </c>
      <c r="C6577" s="142" t="s">
        <v>2</v>
      </c>
      <c r="D6577" s="301">
        <v>5820.75</v>
      </c>
      <c r="E6577" s="249"/>
    </row>
    <row r="6578" spans="1:5" s="250" customFormat="1" ht="13.5">
      <c r="A6578" s="142">
        <v>103261</v>
      </c>
      <c r="B6578" s="142" t="s">
        <v>26035</v>
      </c>
      <c r="C6578" s="142" t="s">
        <v>2</v>
      </c>
      <c r="D6578" s="301">
        <v>11800.85</v>
      </c>
      <c r="E6578" s="249"/>
    </row>
    <row r="6579" spans="1:5" s="250" customFormat="1" ht="13.5">
      <c r="A6579" s="142">
        <v>103263</v>
      </c>
      <c r="B6579" s="142" t="s">
        <v>23887</v>
      </c>
      <c r="C6579" s="142" t="s">
        <v>2</v>
      </c>
      <c r="D6579" s="301">
        <v>16426.84</v>
      </c>
      <c r="E6579" s="249"/>
    </row>
    <row r="6580" spans="1:5" s="250" customFormat="1" ht="13.5">
      <c r="A6580" s="142">
        <v>103265</v>
      </c>
      <c r="B6580" s="142" t="s">
        <v>23889</v>
      </c>
      <c r="C6580" s="142" t="s">
        <v>2</v>
      </c>
      <c r="D6580" s="301">
        <v>19774.39</v>
      </c>
      <c r="E6580" s="249"/>
    </row>
    <row r="6581" spans="1:5" s="250" customFormat="1" ht="13.5">
      <c r="A6581" s="142">
        <v>103268</v>
      </c>
      <c r="B6581" s="142" t="s">
        <v>23892</v>
      </c>
      <c r="C6581" s="142" t="s">
        <v>2</v>
      </c>
      <c r="D6581" s="301">
        <v>6962.9</v>
      </c>
      <c r="E6581" s="249"/>
    </row>
    <row r="6582" spans="1:5" s="250" customFormat="1" ht="13.5">
      <c r="A6582" s="142">
        <v>103270</v>
      </c>
      <c r="B6582" s="142" t="s">
        <v>23894</v>
      </c>
      <c r="C6582" s="142" t="s">
        <v>2</v>
      </c>
      <c r="D6582" s="301">
        <v>7481.5</v>
      </c>
      <c r="E6582" s="249"/>
    </row>
    <row r="6583" spans="1:5" s="250" customFormat="1" ht="13.5">
      <c r="A6583" s="142">
        <v>103272</v>
      </c>
      <c r="B6583" s="142" t="s">
        <v>23896</v>
      </c>
      <c r="C6583" s="142" t="s">
        <v>2</v>
      </c>
      <c r="D6583" s="301">
        <v>10927.01</v>
      </c>
      <c r="E6583" s="249"/>
    </row>
    <row r="6584" spans="1:5" s="250" customFormat="1" ht="13.5">
      <c r="A6584" s="142">
        <v>103274</v>
      </c>
      <c r="B6584" s="142" t="s">
        <v>23898</v>
      </c>
      <c r="C6584" s="142" t="s">
        <v>2</v>
      </c>
      <c r="D6584" s="301">
        <v>12930.97</v>
      </c>
      <c r="E6584" s="249"/>
    </row>
    <row r="6585" spans="1:5" s="250" customFormat="1" ht="13.5">
      <c r="A6585" s="142">
        <v>103276</v>
      </c>
      <c r="B6585" s="142" t="s">
        <v>23900</v>
      </c>
      <c r="C6585" s="142" t="s">
        <v>2</v>
      </c>
      <c r="D6585" s="301">
        <v>13492.61</v>
      </c>
      <c r="E6585" s="249"/>
    </row>
    <row r="6586" spans="1:5" s="250" customFormat="1" ht="13.5">
      <c r="A6586" s="142">
        <v>103267</v>
      </c>
      <c r="B6586" s="142" t="s">
        <v>23891</v>
      </c>
      <c r="C6586" s="142" t="s">
        <v>2</v>
      </c>
      <c r="D6586" s="301">
        <v>5876.29</v>
      </c>
      <c r="E6586" s="249"/>
    </row>
    <row r="6587" spans="1:5" s="250" customFormat="1" ht="13.5">
      <c r="A6587" s="142">
        <v>103269</v>
      </c>
      <c r="B6587" s="142" t="s">
        <v>23893</v>
      </c>
      <c r="C6587" s="142" t="s">
        <v>2</v>
      </c>
      <c r="D6587" s="301">
        <v>7210.05</v>
      </c>
      <c r="E6587" s="249"/>
    </row>
    <row r="6588" spans="1:5" s="250" customFormat="1" ht="13.5">
      <c r="A6588" s="142">
        <v>103271</v>
      </c>
      <c r="B6588" s="142" t="s">
        <v>23895</v>
      </c>
      <c r="C6588" s="142" t="s">
        <v>2</v>
      </c>
      <c r="D6588" s="301">
        <v>10581.81</v>
      </c>
      <c r="E6588" s="249"/>
    </row>
    <row r="6589" spans="1:5" s="250" customFormat="1" ht="13.5">
      <c r="A6589" s="142">
        <v>103273</v>
      </c>
      <c r="B6589" s="142" t="s">
        <v>23897</v>
      </c>
      <c r="C6589" s="142" t="s">
        <v>2</v>
      </c>
      <c r="D6589" s="301">
        <v>11307.46</v>
      </c>
      <c r="E6589" s="249"/>
    </row>
    <row r="6590" spans="1:5" s="250" customFormat="1" ht="13.5">
      <c r="A6590" s="142">
        <v>103275</v>
      </c>
      <c r="B6590" s="142" t="s">
        <v>23899</v>
      </c>
      <c r="C6590" s="142" t="s">
        <v>2</v>
      </c>
      <c r="D6590" s="301">
        <v>12864.69</v>
      </c>
      <c r="E6590" s="249"/>
    </row>
    <row r="6591" spans="1:5" s="250" customFormat="1" ht="13.5">
      <c r="A6591" s="142">
        <v>103248</v>
      </c>
      <c r="B6591" s="142" t="s">
        <v>23879</v>
      </c>
      <c r="C6591" s="142" t="s">
        <v>2</v>
      </c>
      <c r="D6591" s="301">
        <v>2105.21</v>
      </c>
      <c r="E6591" s="249"/>
    </row>
    <row r="6592" spans="1:5" s="250" customFormat="1" ht="13.5">
      <c r="A6592" s="142">
        <v>103249</v>
      </c>
      <c r="B6592" s="142" t="s">
        <v>23880</v>
      </c>
      <c r="C6592" s="142" t="s">
        <v>2</v>
      </c>
      <c r="D6592" s="301">
        <v>2258.86</v>
      </c>
      <c r="E6592" s="249"/>
    </row>
    <row r="6593" spans="1:5" s="250" customFormat="1" ht="13.5">
      <c r="A6593" s="142">
        <v>103251</v>
      </c>
      <c r="B6593" s="142" t="s">
        <v>23882</v>
      </c>
      <c r="C6593" s="142" t="s">
        <v>2</v>
      </c>
      <c r="D6593" s="301">
        <v>2943.14</v>
      </c>
      <c r="E6593" s="249"/>
    </row>
    <row r="6594" spans="1:5" s="250" customFormat="1" ht="13.5">
      <c r="A6594" s="142">
        <v>103252</v>
      </c>
      <c r="B6594" s="142" t="s">
        <v>23883</v>
      </c>
      <c r="C6594" s="142" t="s">
        <v>2</v>
      </c>
      <c r="D6594" s="301">
        <v>3254.59</v>
      </c>
      <c r="E6594" s="249"/>
    </row>
    <row r="6595" spans="1:5" s="250" customFormat="1" ht="13.5">
      <c r="A6595" s="142">
        <v>103254</v>
      </c>
      <c r="B6595" s="142" t="s">
        <v>23885</v>
      </c>
      <c r="C6595" s="142" t="s">
        <v>2</v>
      </c>
      <c r="D6595" s="301">
        <v>3788.9</v>
      </c>
      <c r="E6595" s="249"/>
    </row>
    <row r="6596" spans="1:5" s="250" customFormat="1" ht="13.5">
      <c r="A6596" s="142">
        <v>103255</v>
      </c>
      <c r="B6596" s="142" t="s">
        <v>23886</v>
      </c>
      <c r="C6596" s="142" t="s">
        <v>2</v>
      </c>
      <c r="D6596" s="301">
        <v>4234.3900000000003</v>
      </c>
      <c r="E6596" s="249"/>
    </row>
    <row r="6597" spans="1:5" s="250" customFormat="1" ht="13.5">
      <c r="A6597" s="142">
        <v>103245</v>
      </c>
      <c r="B6597" s="142" t="s">
        <v>23876</v>
      </c>
      <c r="C6597" s="142" t="s">
        <v>2</v>
      </c>
      <c r="D6597" s="301">
        <v>1835.79</v>
      </c>
      <c r="E6597" s="249"/>
    </row>
    <row r="6598" spans="1:5" s="250" customFormat="1" ht="13.5">
      <c r="A6598" s="142">
        <v>103246</v>
      </c>
      <c r="B6598" s="142" t="s">
        <v>23877</v>
      </c>
      <c r="C6598" s="142" t="s">
        <v>2</v>
      </c>
      <c r="D6598" s="301">
        <v>1998.6</v>
      </c>
      <c r="E6598" s="249"/>
    </row>
    <row r="6599" spans="1:5" s="250" customFormat="1" ht="13.5">
      <c r="A6599" s="142">
        <v>103257</v>
      </c>
      <c r="B6599" s="142" t="s">
        <v>26031</v>
      </c>
      <c r="C6599" s="142" t="s">
        <v>2</v>
      </c>
      <c r="D6599" s="301">
        <v>5378.09</v>
      </c>
      <c r="E6599" s="249"/>
    </row>
    <row r="6600" spans="1:5" s="250" customFormat="1" ht="13.5">
      <c r="A6600" s="142">
        <v>103259</v>
      </c>
      <c r="B6600" s="142" t="s">
        <v>26033</v>
      </c>
      <c r="C6600" s="142" t="s">
        <v>2</v>
      </c>
      <c r="D6600" s="301">
        <v>5668.19</v>
      </c>
      <c r="E6600" s="249"/>
    </row>
    <row r="6601" spans="1:5" s="250" customFormat="1" ht="13.5">
      <c r="A6601" s="142">
        <v>103262</v>
      </c>
      <c r="B6601" s="142" t="s">
        <v>26036</v>
      </c>
      <c r="C6601" s="142" t="s">
        <v>2</v>
      </c>
      <c r="D6601" s="301">
        <v>7432.85</v>
      </c>
      <c r="E6601" s="249"/>
    </row>
    <row r="6602" spans="1:5" s="250" customFormat="1" ht="13.5">
      <c r="A6602" s="142">
        <v>103264</v>
      </c>
      <c r="B6602" s="142" t="s">
        <v>23888</v>
      </c>
      <c r="C6602" s="142" t="s">
        <v>2</v>
      </c>
      <c r="D6602" s="301">
        <v>9275.19</v>
      </c>
      <c r="E6602" s="249"/>
    </row>
    <row r="6603" spans="1:5" s="250" customFormat="1" ht="13.5">
      <c r="A6603" s="142">
        <v>103266</v>
      </c>
      <c r="B6603" s="142" t="s">
        <v>23890</v>
      </c>
      <c r="C6603" s="142" t="s">
        <v>2</v>
      </c>
      <c r="D6603" s="301">
        <v>10341.959999999999</v>
      </c>
      <c r="E6603" s="249"/>
    </row>
    <row r="6604" spans="1:5" s="250" customFormat="1" ht="13.5">
      <c r="A6604" s="142">
        <v>103277</v>
      </c>
      <c r="B6604" s="142" t="s">
        <v>23901</v>
      </c>
      <c r="C6604" s="142" t="s">
        <v>2</v>
      </c>
      <c r="D6604" s="301">
        <v>24855.69</v>
      </c>
      <c r="E6604" s="249"/>
    </row>
    <row r="6605" spans="1:5" s="250" customFormat="1" ht="13.5">
      <c r="A6605" s="142">
        <v>103278</v>
      </c>
      <c r="B6605" s="142" t="s">
        <v>23902</v>
      </c>
      <c r="C6605" s="142" t="s">
        <v>2</v>
      </c>
      <c r="D6605" s="301">
        <v>31757.83</v>
      </c>
      <c r="E6605" s="249"/>
    </row>
    <row r="6606" spans="1:5" s="250" customFormat="1" ht="13.5">
      <c r="A6606" s="142">
        <v>103285</v>
      </c>
      <c r="B6606" s="142" t="s">
        <v>29524</v>
      </c>
      <c r="C6606" s="142" t="s">
        <v>2</v>
      </c>
      <c r="D6606" s="301">
        <v>0</v>
      </c>
      <c r="E6606" s="249"/>
    </row>
    <row r="6607" spans="1:5" s="250" customFormat="1" ht="13.5">
      <c r="A6607" s="142">
        <v>103286</v>
      </c>
      <c r="B6607" s="142" t="s">
        <v>29525</v>
      </c>
      <c r="C6607" s="142" t="s">
        <v>2</v>
      </c>
      <c r="D6607" s="301">
        <v>0</v>
      </c>
      <c r="E6607" s="249"/>
    </row>
    <row r="6608" spans="1:5" s="250" customFormat="1" ht="13.5">
      <c r="A6608" s="142">
        <v>103287</v>
      </c>
      <c r="B6608" s="142" t="s">
        <v>29526</v>
      </c>
      <c r="C6608" s="142" t="s">
        <v>2</v>
      </c>
      <c r="D6608" s="301">
        <v>0</v>
      </c>
      <c r="E6608" s="249"/>
    </row>
    <row r="6609" spans="1:5" s="250" customFormat="1" ht="13.5">
      <c r="A6609" s="142">
        <v>103288</v>
      </c>
      <c r="B6609" s="142" t="s">
        <v>22156</v>
      </c>
      <c r="C6609" s="142" t="s">
        <v>2</v>
      </c>
      <c r="D6609" s="301">
        <v>18.2</v>
      </c>
      <c r="E6609" s="249"/>
    </row>
    <row r="6610" spans="1:5" s="250" customFormat="1" ht="13.5">
      <c r="A6610" s="142">
        <v>103291</v>
      </c>
      <c r="B6610" s="142" t="s">
        <v>29527</v>
      </c>
      <c r="C6610" s="142" t="s">
        <v>1</v>
      </c>
      <c r="D6610" s="301">
        <v>89.7</v>
      </c>
      <c r="E6610" s="249"/>
    </row>
    <row r="6611" spans="1:5" s="250" customFormat="1" ht="13.5">
      <c r="A6611" s="142">
        <v>103289</v>
      </c>
      <c r="B6611" s="142" t="s">
        <v>29528</v>
      </c>
      <c r="C6611" s="142" t="s">
        <v>1</v>
      </c>
      <c r="D6611" s="301">
        <v>45.14</v>
      </c>
      <c r="E6611" s="249"/>
    </row>
    <row r="6612" spans="1:5" s="250" customFormat="1" ht="13.5">
      <c r="A6612" s="142">
        <v>103290</v>
      </c>
      <c r="B6612" s="142" t="s">
        <v>29529</v>
      </c>
      <c r="C6612" s="142" t="s">
        <v>1</v>
      </c>
      <c r="D6612" s="301">
        <v>69.94</v>
      </c>
      <c r="E6612" s="249"/>
    </row>
    <row r="6613" spans="1:5" s="250" customFormat="1" ht="13.5">
      <c r="A6613" s="142">
        <v>103292</v>
      </c>
      <c r="B6613" s="142" t="s">
        <v>29530</v>
      </c>
      <c r="C6613" s="142" t="s">
        <v>1</v>
      </c>
      <c r="D6613" s="301">
        <v>109.4</v>
      </c>
      <c r="E6613" s="249"/>
    </row>
    <row r="6614" spans="1:5" s="250" customFormat="1" ht="13.5">
      <c r="A6614" s="142">
        <v>106044</v>
      </c>
      <c r="B6614" s="142" t="s">
        <v>29531</v>
      </c>
      <c r="C6614" s="142" t="s">
        <v>2</v>
      </c>
      <c r="D6614" s="301">
        <v>81.06</v>
      </c>
      <c r="E6614" s="249"/>
    </row>
    <row r="6615" spans="1:5" s="250" customFormat="1" ht="13.5">
      <c r="A6615" s="142">
        <v>106045</v>
      </c>
      <c r="B6615" s="142" t="s">
        <v>29532</v>
      </c>
      <c r="C6615" s="142" t="s">
        <v>2</v>
      </c>
      <c r="D6615" s="301">
        <v>195.73</v>
      </c>
      <c r="E6615" s="249"/>
    </row>
    <row r="6616" spans="1:5" s="250" customFormat="1" ht="13.5">
      <c r="A6616" s="142">
        <v>106042</v>
      </c>
      <c r="B6616" s="142" t="s">
        <v>29533</v>
      </c>
      <c r="C6616" s="142" t="s">
        <v>2</v>
      </c>
      <c r="D6616" s="301">
        <v>84.01</v>
      </c>
      <c r="E6616" s="249"/>
    </row>
    <row r="6617" spans="1:5" s="250" customFormat="1" ht="13.5">
      <c r="A6617" s="142">
        <v>106043</v>
      </c>
      <c r="B6617" s="142" t="s">
        <v>29534</v>
      </c>
      <c r="C6617" s="142" t="s">
        <v>2</v>
      </c>
      <c r="D6617" s="301">
        <v>168.59</v>
      </c>
      <c r="E6617" s="249"/>
    </row>
    <row r="6618" spans="1:5" s="250" customFormat="1" ht="13.5">
      <c r="A6618" s="142">
        <v>106046</v>
      </c>
      <c r="B6618" s="142" t="s">
        <v>29535</v>
      </c>
      <c r="C6618" s="142" t="s">
        <v>2</v>
      </c>
      <c r="D6618" s="301">
        <v>53.41</v>
      </c>
      <c r="E6618" s="249"/>
    </row>
    <row r="6619" spans="1:5" s="250" customFormat="1" ht="13.5">
      <c r="A6619" s="142">
        <v>106047</v>
      </c>
      <c r="B6619" s="142" t="s">
        <v>29536</v>
      </c>
      <c r="C6619" s="142" t="s">
        <v>2</v>
      </c>
      <c r="D6619" s="301">
        <v>100.12</v>
      </c>
      <c r="E6619" s="249"/>
    </row>
    <row r="6620" spans="1:5" s="250" customFormat="1" ht="13.5">
      <c r="A6620" s="142">
        <v>106038</v>
      </c>
      <c r="B6620" s="142" t="s">
        <v>29537</v>
      </c>
      <c r="C6620" s="142" t="s">
        <v>2</v>
      </c>
      <c r="D6620" s="301">
        <v>68.290000000000006</v>
      </c>
      <c r="E6620" s="249"/>
    </row>
    <row r="6621" spans="1:5" s="250" customFormat="1" ht="13.5">
      <c r="A6621" s="142">
        <v>106039</v>
      </c>
      <c r="B6621" s="142" t="s">
        <v>29538</v>
      </c>
      <c r="C6621" s="142" t="s">
        <v>2</v>
      </c>
      <c r="D6621" s="301">
        <v>92.36</v>
      </c>
      <c r="E6621" s="249"/>
    </row>
    <row r="6622" spans="1:5" s="250" customFormat="1" ht="13.5">
      <c r="A6622" s="142">
        <v>106040</v>
      </c>
      <c r="B6622" s="142" t="s">
        <v>29539</v>
      </c>
      <c r="C6622" s="142" t="s">
        <v>2</v>
      </c>
      <c r="D6622" s="301">
        <v>109.18</v>
      </c>
      <c r="E6622" s="249"/>
    </row>
    <row r="6623" spans="1:5" s="250" customFormat="1" ht="13.5">
      <c r="A6623" s="142">
        <v>106041</v>
      </c>
      <c r="B6623" s="142" t="s">
        <v>29540</v>
      </c>
      <c r="C6623" s="142" t="s">
        <v>2</v>
      </c>
      <c r="D6623" s="301">
        <v>212.78</v>
      </c>
      <c r="E6623" s="249"/>
    </row>
    <row r="6624" spans="1:5" s="250" customFormat="1" ht="13.5">
      <c r="A6624" s="142">
        <v>97329</v>
      </c>
      <c r="B6624" s="142" t="s">
        <v>29541</v>
      </c>
      <c r="C6624" s="142" t="s">
        <v>1</v>
      </c>
      <c r="D6624" s="301">
        <v>84.82</v>
      </c>
      <c r="E6624" s="249"/>
    </row>
    <row r="6625" spans="1:5" s="250" customFormat="1" ht="13.5">
      <c r="A6625" s="142">
        <v>97327</v>
      </c>
      <c r="B6625" s="142" t="s">
        <v>29542</v>
      </c>
      <c r="C6625" s="142" t="s">
        <v>1</v>
      </c>
      <c r="D6625" s="301">
        <v>40.26</v>
      </c>
      <c r="E6625" s="249"/>
    </row>
    <row r="6626" spans="1:5" s="250" customFormat="1" ht="13.5">
      <c r="A6626" s="142">
        <v>106034</v>
      </c>
      <c r="B6626" s="142" t="s">
        <v>29543</v>
      </c>
      <c r="C6626" s="142" t="s">
        <v>1</v>
      </c>
      <c r="D6626" s="301">
        <v>167.08</v>
      </c>
      <c r="E6626" s="249"/>
    </row>
    <row r="6627" spans="1:5" s="250" customFormat="1" ht="13.5">
      <c r="A6627" s="142">
        <v>97328</v>
      </c>
      <c r="B6627" s="142" t="s">
        <v>29544</v>
      </c>
      <c r="C6627" s="142" t="s">
        <v>1</v>
      </c>
      <c r="D6627" s="301">
        <v>65.06</v>
      </c>
      <c r="E6627" s="249"/>
    </row>
    <row r="6628" spans="1:5" s="250" customFormat="1" ht="13.5">
      <c r="A6628" s="142">
        <v>97330</v>
      </c>
      <c r="B6628" s="142" t="s">
        <v>29545</v>
      </c>
      <c r="C6628" s="142" t="s">
        <v>1</v>
      </c>
      <c r="D6628" s="301">
        <v>104.52</v>
      </c>
      <c r="E6628" s="249"/>
    </row>
    <row r="6629" spans="1:5" s="250" customFormat="1" ht="13.5">
      <c r="A6629" s="142">
        <v>106035</v>
      </c>
      <c r="B6629" s="142" t="s">
        <v>29546</v>
      </c>
      <c r="C6629" s="142" t="s">
        <v>1</v>
      </c>
      <c r="D6629" s="301">
        <v>0</v>
      </c>
      <c r="E6629" s="249"/>
    </row>
    <row r="6630" spans="1:5" s="250" customFormat="1" ht="13.5">
      <c r="A6630" s="142">
        <v>106036</v>
      </c>
      <c r="B6630" s="142" t="s">
        <v>29547</v>
      </c>
      <c r="C6630" s="142" t="s">
        <v>1</v>
      </c>
      <c r="D6630" s="301">
        <v>0</v>
      </c>
      <c r="E6630" s="249"/>
    </row>
    <row r="6631" spans="1:5" s="250" customFormat="1" ht="13.5">
      <c r="A6631" s="142">
        <v>106037</v>
      </c>
      <c r="B6631" s="142" t="s">
        <v>29548</v>
      </c>
      <c r="C6631" s="142" t="s">
        <v>1</v>
      </c>
      <c r="D6631" s="301">
        <v>0</v>
      </c>
      <c r="E6631" s="249"/>
    </row>
    <row r="6632" spans="1:5" s="250" customFormat="1" ht="13.5">
      <c r="A6632" s="142">
        <v>93085</v>
      </c>
      <c r="B6632" s="142" t="s">
        <v>23467</v>
      </c>
      <c r="C6632" s="142" t="s">
        <v>2</v>
      </c>
      <c r="D6632" s="301">
        <v>22.18</v>
      </c>
      <c r="E6632" s="249"/>
    </row>
    <row r="6633" spans="1:5" s="250" customFormat="1" ht="13.5">
      <c r="A6633" s="142">
        <v>103892</v>
      </c>
      <c r="B6633" s="142" t="s">
        <v>23576</v>
      </c>
      <c r="C6633" s="142" t="s">
        <v>2</v>
      </c>
      <c r="D6633" s="301">
        <v>23.55</v>
      </c>
      <c r="E6633" s="249"/>
    </row>
    <row r="6634" spans="1:5" s="250" customFormat="1" ht="13.5">
      <c r="A6634" s="142">
        <v>103823</v>
      </c>
      <c r="B6634" s="142" t="s">
        <v>23523</v>
      </c>
      <c r="C6634" s="142" t="s">
        <v>2</v>
      </c>
      <c r="D6634" s="301">
        <v>26.05</v>
      </c>
      <c r="E6634" s="249"/>
    </row>
    <row r="6635" spans="1:5" s="250" customFormat="1" ht="13.5">
      <c r="A6635" s="142">
        <v>103856</v>
      </c>
      <c r="B6635" s="142" t="s">
        <v>23546</v>
      </c>
      <c r="C6635" s="142" t="s">
        <v>2</v>
      </c>
      <c r="D6635" s="301">
        <v>23.42</v>
      </c>
      <c r="E6635" s="249"/>
    </row>
    <row r="6636" spans="1:5" s="250" customFormat="1" ht="13.5">
      <c r="A6636" s="142">
        <v>93108</v>
      </c>
      <c r="B6636" s="142" t="s">
        <v>23488</v>
      </c>
      <c r="C6636" s="142" t="s">
        <v>2</v>
      </c>
      <c r="D6636" s="301">
        <v>20.18</v>
      </c>
      <c r="E6636" s="249"/>
    </row>
    <row r="6637" spans="1:5" s="250" customFormat="1" ht="13.5">
      <c r="A6637" s="142">
        <v>93091</v>
      </c>
      <c r="B6637" s="142" t="s">
        <v>23473</v>
      </c>
      <c r="C6637" s="142" t="s">
        <v>2</v>
      </c>
      <c r="D6637" s="301">
        <v>25.51</v>
      </c>
      <c r="E6637" s="249"/>
    </row>
    <row r="6638" spans="1:5" s="250" customFormat="1" ht="13.5">
      <c r="A6638" s="142">
        <v>103900</v>
      </c>
      <c r="B6638" s="142" t="s">
        <v>23584</v>
      </c>
      <c r="C6638" s="142" t="s">
        <v>2</v>
      </c>
      <c r="D6638" s="301">
        <v>30.93</v>
      </c>
      <c r="E6638" s="249"/>
    </row>
    <row r="6639" spans="1:5" s="250" customFormat="1" ht="13.5">
      <c r="A6639" s="142">
        <v>103831</v>
      </c>
      <c r="B6639" s="142" t="s">
        <v>23528</v>
      </c>
      <c r="C6639" s="142" t="s">
        <v>2</v>
      </c>
      <c r="D6639" s="301">
        <v>38.9</v>
      </c>
      <c r="E6639" s="249"/>
    </row>
    <row r="6640" spans="1:5" s="250" customFormat="1" ht="13.5">
      <c r="A6640" s="142">
        <v>103864</v>
      </c>
      <c r="B6640" s="142" t="s">
        <v>23554</v>
      </c>
      <c r="C6640" s="142" t="s">
        <v>2</v>
      </c>
      <c r="D6640" s="301">
        <v>32.35</v>
      </c>
      <c r="E6640" s="249"/>
    </row>
    <row r="6641" spans="1:5" s="250" customFormat="1" ht="13.5">
      <c r="A6641" s="142">
        <v>93133</v>
      </c>
      <c r="B6641" s="142" t="s">
        <v>23505</v>
      </c>
      <c r="C6641" s="142" t="s">
        <v>2</v>
      </c>
      <c r="D6641" s="301">
        <v>29.23</v>
      </c>
      <c r="E6641" s="249"/>
    </row>
    <row r="6642" spans="1:5" s="250" customFormat="1" ht="13.5">
      <c r="A6642" s="142">
        <v>93057</v>
      </c>
      <c r="B6642" s="142" t="s">
        <v>23440</v>
      </c>
      <c r="C6642" s="142" t="s">
        <v>2</v>
      </c>
      <c r="D6642" s="301">
        <v>22.04</v>
      </c>
      <c r="E6642" s="249"/>
    </row>
    <row r="6643" spans="1:5" s="250" customFormat="1" ht="13.5">
      <c r="A6643" s="142">
        <v>93062</v>
      </c>
      <c r="B6643" s="142" t="s">
        <v>23445</v>
      </c>
      <c r="C6643" s="142" t="s">
        <v>2</v>
      </c>
      <c r="D6643" s="301">
        <v>43.22</v>
      </c>
      <c r="E6643" s="249"/>
    </row>
    <row r="6644" spans="1:5" s="250" customFormat="1" ht="13.5">
      <c r="A6644" s="142">
        <v>93065</v>
      </c>
      <c r="B6644" s="142" t="s">
        <v>23448</v>
      </c>
      <c r="C6644" s="142" t="s">
        <v>2</v>
      </c>
      <c r="D6644" s="301">
        <v>71.260000000000005</v>
      </c>
      <c r="E6644" s="249"/>
    </row>
    <row r="6645" spans="1:5" s="250" customFormat="1" ht="13.5">
      <c r="A6645" s="142">
        <v>93068</v>
      </c>
      <c r="B6645" s="142" t="s">
        <v>23451</v>
      </c>
      <c r="C6645" s="142" t="s">
        <v>2</v>
      </c>
      <c r="D6645" s="301">
        <v>100.66</v>
      </c>
      <c r="E6645" s="249"/>
    </row>
    <row r="6646" spans="1:5" s="250" customFormat="1" ht="13.5">
      <c r="A6646" s="142">
        <v>93071</v>
      </c>
      <c r="B6646" s="142" t="s">
        <v>23454</v>
      </c>
      <c r="C6646" s="142" t="s">
        <v>2</v>
      </c>
      <c r="D6646" s="301">
        <v>278.39999999999998</v>
      </c>
      <c r="E6646" s="249"/>
    </row>
    <row r="6647" spans="1:5" s="250" customFormat="1" ht="13.5">
      <c r="A6647" s="142">
        <v>93081</v>
      </c>
      <c r="B6647" s="142" t="s">
        <v>23463</v>
      </c>
      <c r="C6647" s="142" t="s">
        <v>2</v>
      </c>
      <c r="D6647" s="301">
        <v>29.35</v>
      </c>
      <c r="E6647" s="249"/>
    </row>
    <row r="6648" spans="1:5" s="250" customFormat="1" ht="13.5">
      <c r="A6648" s="142">
        <v>103887</v>
      </c>
      <c r="B6648" s="142" t="s">
        <v>23571</v>
      </c>
      <c r="C6648" s="142" t="s">
        <v>2</v>
      </c>
      <c r="D6648" s="301">
        <v>31.39</v>
      </c>
      <c r="E6648" s="249"/>
    </row>
    <row r="6649" spans="1:5" s="250" customFormat="1" ht="13.5">
      <c r="A6649" s="142">
        <v>103818</v>
      </c>
      <c r="B6649" s="142" t="s">
        <v>25132</v>
      </c>
      <c r="C6649" s="142" t="s">
        <v>2</v>
      </c>
      <c r="D6649" s="301">
        <v>31.36</v>
      </c>
      <c r="E6649" s="249"/>
    </row>
    <row r="6650" spans="1:5" s="250" customFormat="1" ht="13.5">
      <c r="A6650" s="142">
        <v>103851</v>
      </c>
      <c r="B6650" s="142" t="s">
        <v>25139</v>
      </c>
      <c r="C6650" s="142" t="s">
        <v>2</v>
      </c>
      <c r="D6650" s="301">
        <v>31.06</v>
      </c>
      <c r="E6650" s="249"/>
    </row>
    <row r="6651" spans="1:5" s="250" customFormat="1" ht="13.5">
      <c r="A6651" s="142">
        <v>93104</v>
      </c>
      <c r="B6651" s="142" t="s">
        <v>23484</v>
      </c>
      <c r="C6651" s="142" t="s">
        <v>2</v>
      </c>
      <c r="D6651" s="301">
        <v>29.46</v>
      </c>
      <c r="E6651" s="249"/>
    </row>
    <row r="6652" spans="1:5" s="250" customFormat="1" ht="13.5">
      <c r="A6652" s="142">
        <v>98602</v>
      </c>
      <c r="B6652" s="142" t="s">
        <v>23508</v>
      </c>
      <c r="C6652" s="142" t="s">
        <v>2</v>
      </c>
      <c r="D6652" s="301">
        <v>28.86</v>
      </c>
      <c r="E6652" s="249"/>
    </row>
    <row r="6653" spans="1:5" s="250" customFormat="1" ht="13.5">
      <c r="A6653" s="142">
        <v>93087</v>
      </c>
      <c r="B6653" s="142" t="s">
        <v>23469</v>
      </c>
      <c r="C6653" s="142" t="s">
        <v>2</v>
      </c>
      <c r="D6653" s="301">
        <v>30.65</v>
      </c>
      <c r="E6653" s="249"/>
    </row>
    <row r="6654" spans="1:5" s="250" customFormat="1" ht="13.5">
      <c r="A6654" s="142">
        <v>103893</v>
      </c>
      <c r="B6654" s="142" t="s">
        <v>23577</v>
      </c>
      <c r="C6654" s="142" t="s">
        <v>2</v>
      </c>
      <c r="D6654" s="301">
        <v>33.159999999999997</v>
      </c>
      <c r="E6654" s="249"/>
    </row>
    <row r="6655" spans="1:5" s="250" customFormat="1" ht="13.5">
      <c r="A6655" s="142">
        <v>103824</v>
      </c>
      <c r="B6655" s="142" t="s">
        <v>25133</v>
      </c>
      <c r="C6655" s="142" t="s">
        <v>2</v>
      </c>
      <c r="D6655" s="301">
        <v>35.950000000000003</v>
      </c>
      <c r="E6655" s="249"/>
    </row>
    <row r="6656" spans="1:5" s="250" customFormat="1" ht="13.5">
      <c r="A6656" s="142">
        <v>103857</v>
      </c>
      <c r="B6656" s="142" t="s">
        <v>23547</v>
      </c>
      <c r="C6656" s="142" t="s">
        <v>2</v>
      </c>
      <c r="D6656" s="301">
        <v>33.53</v>
      </c>
      <c r="E6656" s="249"/>
    </row>
    <row r="6657" spans="1:5" s="250" customFormat="1" ht="13.5">
      <c r="A6657" s="142">
        <v>93110</v>
      </c>
      <c r="B6657" s="142" t="s">
        <v>23490</v>
      </c>
      <c r="C6657" s="142" t="s">
        <v>2</v>
      </c>
      <c r="D6657" s="301">
        <v>31.99</v>
      </c>
      <c r="E6657" s="249"/>
    </row>
    <row r="6658" spans="1:5" s="250" customFormat="1" ht="13.5">
      <c r="A6658" s="142">
        <v>93054</v>
      </c>
      <c r="B6658" s="142" t="s">
        <v>23437</v>
      </c>
      <c r="C6658" s="142" t="s">
        <v>2</v>
      </c>
      <c r="D6658" s="301">
        <v>35.75</v>
      </c>
      <c r="E6658" s="249"/>
    </row>
    <row r="6659" spans="1:5" s="250" customFormat="1" ht="13.5">
      <c r="A6659" s="142">
        <v>93088</v>
      </c>
      <c r="B6659" s="142" t="s">
        <v>23470</v>
      </c>
      <c r="C6659" s="142" t="s">
        <v>2</v>
      </c>
      <c r="D6659" s="301">
        <v>38.04</v>
      </c>
      <c r="E6659" s="249"/>
    </row>
    <row r="6660" spans="1:5" s="250" customFormat="1" ht="13.5">
      <c r="A6660" s="142">
        <v>103894</v>
      </c>
      <c r="B6660" s="142" t="s">
        <v>23578</v>
      </c>
      <c r="C6660" s="142" t="s">
        <v>2</v>
      </c>
      <c r="D6660" s="301">
        <v>40.04</v>
      </c>
      <c r="E6660" s="249"/>
    </row>
    <row r="6661" spans="1:5" s="250" customFormat="1" ht="13.5">
      <c r="A6661" s="142">
        <v>103825</v>
      </c>
      <c r="B6661" s="142" t="s">
        <v>25134</v>
      </c>
      <c r="C6661" s="142" t="s">
        <v>2</v>
      </c>
      <c r="D6661" s="301">
        <v>42.83</v>
      </c>
      <c r="E6661" s="249"/>
    </row>
    <row r="6662" spans="1:5" s="250" customFormat="1" ht="13.5">
      <c r="A6662" s="142">
        <v>103858</v>
      </c>
      <c r="B6662" s="142" t="s">
        <v>23548</v>
      </c>
      <c r="C6662" s="142" t="s">
        <v>2</v>
      </c>
      <c r="D6662" s="301">
        <v>40.409999999999997</v>
      </c>
      <c r="E6662" s="249"/>
    </row>
    <row r="6663" spans="1:5" s="250" customFormat="1" ht="13.5">
      <c r="A6663" s="142">
        <v>93111</v>
      </c>
      <c r="B6663" s="142" t="s">
        <v>23491</v>
      </c>
      <c r="C6663" s="142" t="s">
        <v>2</v>
      </c>
      <c r="D6663" s="301">
        <v>38.869999999999997</v>
      </c>
      <c r="E6663" s="249"/>
    </row>
    <row r="6664" spans="1:5" s="250" customFormat="1" ht="13.5">
      <c r="A6664" s="142">
        <v>93059</v>
      </c>
      <c r="B6664" s="142" t="s">
        <v>23442</v>
      </c>
      <c r="C6664" s="142" t="s">
        <v>2</v>
      </c>
      <c r="D6664" s="301">
        <v>47.34</v>
      </c>
      <c r="E6664" s="249"/>
    </row>
    <row r="6665" spans="1:5" s="250" customFormat="1" ht="13.5">
      <c r="A6665" s="142">
        <v>93093</v>
      </c>
      <c r="B6665" s="142" t="s">
        <v>23475</v>
      </c>
      <c r="C6665" s="142" t="s">
        <v>2</v>
      </c>
      <c r="D6665" s="301">
        <v>49</v>
      </c>
      <c r="E6665" s="249"/>
    </row>
    <row r="6666" spans="1:5" s="250" customFormat="1" ht="13.5">
      <c r="A6666" s="142">
        <v>103899</v>
      </c>
      <c r="B6666" s="142" t="s">
        <v>23583</v>
      </c>
      <c r="C6666" s="142" t="s">
        <v>2</v>
      </c>
      <c r="D6666" s="301">
        <v>51.91</v>
      </c>
      <c r="E6666" s="249"/>
    </row>
    <row r="6667" spans="1:5" s="250" customFormat="1" ht="13.5">
      <c r="A6667" s="142">
        <v>103830</v>
      </c>
      <c r="B6667" s="142" t="s">
        <v>25135</v>
      </c>
      <c r="C6667" s="142" t="s">
        <v>2</v>
      </c>
      <c r="D6667" s="301">
        <v>56.69</v>
      </c>
      <c r="E6667" s="249"/>
    </row>
    <row r="6668" spans="1:5" s="250" customFormat="1" ht="13.5">
      <c r="A6668" s="142">
        <v>103863</v>
      </c>
      <c r="B6668" s="142" t="s">
        <v>23553</v>
      </c>
      <c r="C6668" s="142" t="s">
        <v>2</v>
      </c>
      <c r="D6668" s="301">
        <v>52.86</v>
      </c>
      <c r="E6668" s="249"/>
    </row>
    <row r="6669" spans="1:5" s="250" customFormat="1" ht="13.5">
      <c r="A6669" s="142">
        <v>93114</v>
      </c>
      <c r="B6669" s="142" t="s">
        <v>23493</v>
      </c>
      <c r="C6669" s="142" t="s">
        <v>2</v>
      </c>
      <c r="D6669" s="301">
        <v>51.39</v>
      </c>
      <c r="E6669" s="249"/>
    </row>
    <row r="6670" spans="1:5" s="250" customFormat="1" ht="13.5">
      <c r="A6670" s="142">
        <v>93075</v>
      </c>
      <c r="B6670" s="142" t="s">
        <v>23457</v>
      </c>
      <c r="C6670" s="142" t="s">
        <v>2</v>
      </c>
      <c r="D6670" s="301">
        <v>30.77</v>
      </c>
      <c r="E6670" s="249"/>
    </row>
    <row r="6671" spans="1:5" s="250" customFormat="1" ht="13.5">
      <c r="A6671" s="142">
        <v>103876</v>
      </c>
      <c r="B6671" s="142" t="s">
        <v>23560</v>
      </c>
      <c r="C6671" s="142" t="s">
        <v>2</v>
      </c>
      <c r="D6671" s="301">
        <v>33.840000000000003</v>
      </c>
      <c r="E6671" s="249"/>
    </row>
    <row r="6672" spans="1:5" s="250" customFormat="1" ht="13.5">
      <c r="A6672" s="142">
        <v>103807</v>
      </c>
      <c r="B6672" s="142" t="s">
        <v>25129</v>
      </c>
      <c r="C6672" s="142" t="s">
        <v>2</v>
      </c>
      <c r="D6672" s="301">
        <v>33.79</v>
      </c>
      <c r="E6672" s="249"/>
    </row>
    <row r="6673" spans="1:5" s="250" customFormat="1" ht="13.5">
      <c r="A6673" s="142">
        <v>103840</v>
      </c>
      <c r="B6673" s="142" t="s">
        <v>25136</v>
      </c>
      <c r="C6673" s="142" t="s">
        <v>2</v>
      </c>
      <c r="D6673" s="301">
        <v>33.33</v>
      </c>
      <c r="E6673" s="249"/>
    </row>
    <row r="6674" spans="1:5" s="250" customFormat="1" ht="13.5">
      <c r="A6674" s="142">
        <v>93098</v>
      </c>
      <c r="B6674" s="142" t="s">
        <v>23478</v>
      </c>
      <c r="C6674" s="142" t="s">
        <v>2</v>
      </c>
      <c r="D6674" s="301">
        <v>30.93</v>
      </c>
      <c r="E6674" s="249"/>
    </row>
    <row r="6675" spans="1:5" s="250" customFormat="1" ht="13.5">
      <c r="A6675" s="142">
        <v>93120</v>
      </c>
      <c r="B6675" s="142" t="s">
        <v>23499</v>
      </c>
      <c r="C6675" s="142" t="s">
        <v>2</v>
      </c>
      <c r="D6675" s="301">
        <v>41.45</v>
      </c>
      <c r="E6675" s="249"/>
    </row>
    <row r="6676" spans="1:5" s="250" customFormat="1" ht="13.5">
      <c r="A6676" s="142">
        <v>93077</v>
      </c>
      <c r="B6676" s="142" t="s">
        <v>23459</v>
      </c>
      <c r="C6676" s="142" t="s">
        <v>2</v>
      </c>
      <c r="D6676" s="301">
        <v>44.14</v>
      </c>
      <c r="E6676" s="249"/>
    </row>
    <row r="6677" spans="1:5" s="250" customFormat="1" ht="13.5">
      <c r="A6677" s="142">
        <v>103879</v>
      </c>
      <c r="B6677" s="142" t="s">
        <v>23563</v>
      </c>
      <c r="C6677" s="142" t="s">
        <v>2</v>
      </c>
      <c r="D6677" s="301">
        <v>47.9</v>
      </c>
      <c r="E6677" s="249"/>
    </row>
    <row r="6678" spans="1:5" s="250" customFormat="1" ht="13.5">
      <c r="A6678" s="142">
        <v>103810</v>
      </c>
      <c r="B6678" s="142" t="s">
        <v>25130</v>
      </c>
      <c r="C6678" s="142" t="s">
        <v>2</v>
      </c>
      <c r="D6678" s="301">
        <v>52.04</v>
      </c>
      <c r="E6678" s="249"/>
    </row>
    <row r="6679" spans="1:5" s="250" customFormat="1" ht="13.5">
      <c r="A6679" s="142">
        <v>103843</v>
      </c>
      <c r="B6679" s="142" t="s">
        <v>25137</v>
      </c>
      <c r="C6679" s="142" t="s">
        <v>2</v>
      </c>
      <c r="D6679" s="301">
        <v>48.42</v>
      </c>
      <c r="E6679" s="249"/>
    </row>
    <row r="6680" spans="1:5" s="250" customFormat="1" ht="13.5">
      <c r="A6680" s="142">
        <v>93100</v>
      </c>
      <c r="B6680" s="142" t="s">
        <v>23480</v>
      </c>
      <c r="C6680" s="142" t="s">
        <v>2</v>
      </c>
      <c r="D6680" s="301">
        <v>46.13</v>
      </c>
      <c r="E6680" s="249"/>
    </row>
    <row r="6681" spans="1:5" s="250" customFormat="1" ht="13.5">
      <c r="A6681" s="142">
        <v>93121</v>
      </c>
      <c r="B6681" s="142" t="s">
        <v>23500</v>
      </c>
      <c r="C6681" s="142" t="s">
        <v>2</v>
      </c>
      <c r="D6681" s="301">
        <v>46.93</v>
      </c>
      <c r="E6681" s="249"/>
    </row>
    <row r="6682" spans="1:5" s="250" customFormat="1" ht="13.5">
      <c r="A6682" s="142">
        <v>93078</v>
      </c>
      <c r="B6682" s="142" t="s">
        <v>23460</v>
      </c>
      <c r="C6682" s="142" t="s">
        <v>2</v>
      </c>
      <c r="D6682" s="301">
        <v>49.61</v>
      </c>
      <c r="E6682" s="249"/>
    </row>
    <row r="6683" spans="1:5" s="250" customFormat="1" ht="13.5">
      <c r="A6683" s="142">
        <v>103880</v>
      </c>
      <c r="B6683" s="142" t="s">
        <v>23564</v>
      </c>
      <c r="C6683" s="142" t="s">
        <v>2</v>
      </c>
      <c r="D6683" s="301">
        <v>53.38</v>
      </c>
      <c r="E6683" s="249"/>
    </row>
    <row r="6684" spans="1:5" s="250" customFormat="1" ht="13.5">
      <c r="A6684" s="142">
        <v>103811</v>
      </c>
      <c r="B6684" s="142" t="s">
        <v>25131</v>
      </c>
      <c r="C6684" s="142" t="s">
        <v>2</v>
      </c>
      <c r="D6684" s="301">
        <v>57.51</v>
      </c>
      <c r="E6684" s="249"/>
    </row>
    <row r="6685" spans="1:5" s="250" customFormat="1" ht="13.5">
      <c r="A6685" s="142">
        <v>103844</v>
      </c>
      <c r="B6685" s="142" t="s">
        <v>25138</v>
      </c>
      <c r="C6685" s="142" t="s">
        <v>2</v>
      </c>
      <c r="D6685" s="301">
        <v>53.9</v>
      </c>
      <c r="E6685" s="249"/>
    </row>
    <row r="6686" spans="1:5" s="250" customFormat="1" ht="13.5">
      <c r="A6686" s="142">
        <v>93101</v>
      </c>
      <c r="B6686" s="142" t="s">
        <v>23481</v>
      </c>
      <c r="C6686" s="142" t="s">
        <v>2</v>
      </c>
      <c r="D6686" s="301">
        <v>51.61</v>
      </c>
      <c r="E6686" s="249"/>
    </row>
    <row r="6687" spans="1:5" s="250" customFormat="1" ht="13.5">
      <c r="A6687" s="142">
        <v>92311</v>
      </c>
      <c r="B6687" s="142" t="s">
        <v>29549</v>
      </c>
      <c r="C6687" s="142" t="s">
        <v>2</v>
      </c>
      <c r="D6687" s="301">
        <v>19.11</v>
      </c>
      <c r="E6687" s="249"/>
    </row>
    <row r="6688" spans="1:5" s="250" customFormat="1" ht="13.5">
      <c r="A6688" s="142">
        <v>103874</v>
      </c>
      <c r="B6688" s="142" t="s">
        <v>23558</v>
      </c>
      <c r="C6688" s="142" t="s">
        <v>2</v>
      </c>
      <c r="D6688" s="301">
        <v>25.79</v>
      </c>
      <c r="E6688" s="249"/>
    </row>
    <row r="6689" spans="1:5" s="250" customFormat="1" ht="13.5">
      <c r="A6689" s="142">
        <v>103805</v>
      </c>
      <c r="B6689" s="142" t="s">
        <v>23509</v>
      </c>
      <c r="C6689" s="142" t="s">
        <v>2</v>
      </c>
      <c r="D6689" s="301">
        <v>25.69</v>
      </c>
      <c r="E6689" s="249"/>
    </row>
    <row r="6690" spans="1:5" s="250" customFormat="1" ht="13.5">
      <c r="A6690" s="142">
        <v>103838</v>
      </c>
      <c r="B6690" s="142" t="s">
        <v>23532</v>
      </c>
      <c r="C6690" s="142" t="s">
        <v>2</v>
      </c>
      <c r="D6690" s="301">
        <v>24.77</v>
      </c>
      <c r="E6690" s="249"/>
    </row>
    <row r="6691" spans="1:5" s="250" customFormat="1" ht="13.5">
      <c r="A6691" s="142">
        <v>92326</v>
      </c>
      <c r="B6691" s="142" t="s">
        <v>23426</v>
      </c>
      <c r="C6691" s="142" t="s">
        <v>2</v>
      </c>
      <c r="D6691" s="301">
        <v>19.95</v>
      </c>
      <c r="E6691" s="249"/>
    </row>
    <row r="6692" spans="1:5" s="250" customFormat="1" ht="13.5">
      <c r="A6692" s="142">
        <v>92287</v>
      </c>
      <c r="B6692" s="142" t="s">
        <v>23400</v>
      </c>
      <c r="C6692" s="142" t="s">
        <v>2</v>
      </c>
      <c r="D6692" s="301">
        <v>27.54</v>
      </c>
      <c r="E6692" s="249"/>
    </row>
    <row r="6693" spans="1:5" s="250" customFormat="1" ht="13.5">
      <c r="A6693" s="142">
        <v>92312</v>
      </c>
      <c r="B6693" s="142" t="s">
        <v>23418</v>
      </c>
      <c r="C6693" s="142" t="s">
        <v>2</v>
      </c>
      <c r="D6693" s="301">
        <v>32.909999999999997</v>
      </c>
      <c r="E6693" s="249"/>
    </row>
    <row r="6694" spans="1:5" s="250" customFormat="1" ht="13.5">
      <c r="A6694" s="142">
        <v>103877</v>
      </c>
      <c r="B6694" s="142" t="s">
        <v>23561</v>
      </c>
      <c r="C6694" s="142" t="s">
        <v>2</v>
      </c>
      <c r="D6694" s="301">
        <v>40.44</v>
      </c>
      <c r="E6694" s="249"/>
    </row>
    <row r="6695" spans="1:5" s="250" customFormat="1" ht="13.5">
      <c r="A6695" s="142">
        <v>103808</v>
      </c>
      <c r="B6695" s="142" t="s">
        <v>23511</v>
      </c>
      <c r="C6695" s="142" t="s">
        <v>2</v>
      </c>
      <c r="D6695" s="301">
        <v>48.71</v>
      </c>
      <c r="E6695" s="249"/>
    </row>
    <row r="6696" spans="1:5" s="250" customFormat="1" ht="13.5">
      <c r="A6696" s="142">
        <v>103841</v>
      </c>
      <c r="B6696" s="142" t="s">
        <v>23534</v>
      </c>
      <c r="C6696" s="142" t="s">
        <v>2</v>
      </c>
      <c r="D6696" s="301">
        <v>41.48</v>
      </c>
      <c r="E6696" s="249"/>
    </row>
    <row r="6697" spans="1:5" s="250" customFormat="1" ht="13.5">
      <c r="A6697" s="142">
        <v>92327</v>
      </c>
      <c r="B6697" s="142" t="s">
        <v>23427</v>
      </c>
      <c r="C6697" s="142" t="s">
        <v>2</v>
      </c>
      <c r="D6697" s="301">
        <v>36.9</v>
      </c>
      <c r="E6697" s="249"/>
    </row>
    <row r="6698" spans="1:5" s="250" customFormat="1" ht="13.5">
      <c r="A6698" s="142">
        <v>92288</v>
      </c>
      <c r="B6698" s="142" t="s">
        <v>23401</v>
      </c>
      <c r="C6698" s="142" t="s">
        <v>2</v>
      </c>
      <c r="D6698" s="301">
        <v>43.91</v>
      </c>
      <c r="E6698" s="249"/>
    </row>
    <row r="6699" spans="1:5" s="250" customFormat="1" ht="13.5">
      <c r="A6699" s="142">
        <v>92313</v>
      </c>
      <c r="B6699" s="142" t="s">
        <v>23419</v>
      </c>
      <c r="C6699" s="142" t="s">
        <v>2</v>
      </c>
      <c r="D6699" s="301">
        <v>48.9</v>
      </c>
      <c r="E6699" s="249"/>
    </row>
    <row r="6700" spans="1:5" s="250" customFormat="1" ht="13.5">
      <c r="A6700" s="142">
        <v>103881</v>
      </c>
      <c r="B6700" s="142" t="s">
        <v>23565</v>
      </c>
      <c r="C6700" s="142" t="s">
        <v>2</v>
      </c>
      <c r="D6700" s="301">
        <v>57.6</v>
      </c>
      <c r="E6700" s="249"/>
    </row>
    <row r="6701" spans="1:5" s="250" customFormat="1" ht="13.5">
      <c r="A6701" s="142">
        <v>103812</v>
      </c>
      <c r="B6701" s="142" t="s">
        <v>23513</v>
      </c>
      <c r="C6701" s="142" t="s">
        <v>2</v>
      </c>
      <c r="D6701" s="301">
        <v>73.03</v>
      </c>
      <c r="E6701" s="249"/>
    </row>
    <row r="6702" spans="1:5" s="250" customFormat="1" ht="13.5">
      <c r="A6702" s="142">
        <v>103845</v>
      </c>
      <c r="B6702" s="142" t="s">
        <v>23536</v>
      </c>
      <c r="C6702" s="142" t="s">
        <v>2</v>
      </c>
      <c r="D6702" s="301">
        <v>60.38</v>
      </c>
      <c r="E6702" s="249"/>
    </row>
    <row r="6703" spans="1:5" s="250" customFormat="1" ht="13.5">
      <c r="A6703" s="142">
        <v>92328</v>
      </c>
      <c r="B6703" s="142" t="s">
        <v>23428</v>
      </c>
      <c r="C6703" s="142" t="s">
        <v>2</v>
      </c>
      <c r="D6703" s="301">
        <v>55.99</v>
      </c>
      <c r="E6703" s="249"/>
    </row>
    <row r="6704" spans="1:5" s="250" customFormat="1" ht="13.5">
      <c r="A6704" s="142">
        <v>92289</v>
      </c>
      <c r="B6704" s="142" t="s">
        <v>23402</v>
      </c>
      <c r="C6704" s="142" t="s">
        <v>2</v>
      </c>
      <c r="D6704" s="301">
        <v>78.959999999999994</v>
      </c>
      <c r="E6704" s="249"/>
    </row>
    <row r="6705" spans="1:5" s="250" customFormat="1" ht="13.5">
      <c r="A6705" s="142">
        <v>92290</v>
      </c>
      <c r="B6705" s="142" t="s">
        <v>23403</v>
      </c>
      <c r="C6705" s="142" t="s">
        <v>2</v>
      </c>
      <c r="D6705" s="301">
        <v>120.5</v>
      </c>
      <c r="E6705" s="249"/>
    </row>
    <row r="6706" spans="1:5" s="250" customFormat="1" ht="13.5">
      <c r="A6706" s="142">
        <v>92291</v>
      </c>
      <c r="B6706" s="142" t="s">
        <v>23404</v>
      </c>
      <c r="C6706" s="142" t="s">
        <v>2</v>
      </c>
      <c r="D6706" s="301">
        <v>187.59</v>
      </c>
      <c r="E6706" s="249"/>
    </row>
    <row r="6707" spans="1:5" s="250" customFormat="1" ht="13.5">
      <c r="A6707" s="142">
        <v>92292</v>
      </c>
      <c r="B6707" s="142" t="s">
        <v>23405</v>
      </c>
      <c r="C6707" s="142" t="s">
        <v>2</v>
      </c>
      <c r="D6707" s="301">
        <v>589.48</v>
      </c>
      <c r="E6707" s="249"/>
    </row>
    <row r="6708" spans="1:5" s="250" customFormat="1" ht="13.5">
      <c r="A6708" s="142">
        <v>93082</v>
      </c>
      <c r="B6708" s="142" t="s">
        <v>23464</v>
      </c>
      <c r="C6708" s="142" t="s">
        <v>2</v>
      </c>
      <c r="D6708" s="301">
        <v>38.200000000000003</v>
      </c>
      <c r="E6708" s="249"/>
    </row>
    <row r="6709" spans="1:5" s="250" customFormat="1" ht="13.5">
      <c r="A6709" s="142">
        <v>103885</v>
      </c>
      <c r="B6709" s="142" t="s">
        <v>23569</v>
      </c>
      <c r="C6709" s="142" t="s">
        <v>2</v>
      </c>
      <c r="D6709" s="301">
        <v>42.3</v>
      </c>
      <c r="E6709" s="249"/>
    </row>
    <row r="6710" spans="1:5" s="250" customFormat="1" ht="13.5">
      <c r="A6710" s="142">
        <v>103816</v>
      </c>
      <c r="B6710" s="142" t="s">
        <v>23517</v>
      </c>
      <c r="C6710" s="142" t="s">
        <v>2</v>
      </c>
      <c r="D6710" s="301">
        <v>42.25</v>
      </c>
      <c r="E6710" s="249"/>
    </row>
    <row r="6711" spans="1:5" s="250" customFormat="1" ht="13.5">
      <c r="A6711" s="142">
        <v>103849</v>
      </c>
      <c r="B6711" s="142" t="s">
        <v>23540</v>
      </c>
      <c r="C6711" s="142" t="s">
        <v>2</v>
      </c>
      <c r="D6711" s="301">
        <v>41.64</v>
      </c>
      <c r="E6711" s="249"/>
    </row>
    <row r="6712" spans="1:5" s="250" customFormat="1" ht="13.5">
      <c r="A6712" s="142">
        <v>93105</v>
      </c>
      <c r="B6712" s="142" t="s">
        <v>23485</v>
      </c>
      <c r="C6712" s="142" t="s">
        <v>2</v>
      </c>
      <c r="D6712" s="301">
        <v>38.43</v>
      </c>
      <c r="E6712" s="249"/>
    </row>
    <row r="6713" spans="1:5" s="250" customFormat="1" ht="13.5">
      <c r="A6713" s="142">
        <v>93055</v>
      </c>
      <c r="B6713" s="142" t="s">
        <v>23438</v>
      </c>
      <c r="C6713" s="142" t="s">
        <v>2</v>
      </c>
      <c r="D6713" s="301">
        <v>73.69</v>
      </c>
      <c r="E6713" s="249"/>
    </row>
    <row r="6714" spans="1:5" s="250" customFormat="1" ht="13.5">
      <c r="A6714" s="142">
        <v>93089</v>
      </c>
      <c r="B6714" s="142" t="s">
        <v>23471</v>
      </c>
      <c r="C6714" s="142" t="s">
        <v>2</v>
      </c>
      <c r="D6714" s="301">
        <v>77.28</v>
      </c>
      <c r="E6714" s="249"/>
    </row>
    <row r="6715" spans="1:5" s="250" customFormat="1" ht="13.5">
      <c r="A6715" s="142">
        <v>103891</v>
      </c>
      <c r="B6715" s="142" t="s">
        <v>23575</v>
      </c>
      <c r="C6715" s="142" t="s">
        <v>2</v>
      </c>
      <c r="D6715" s="301">
        <v>82.31</v>
      </c>
      <c r="E6715" s="249"/>
    </row>
    <row r="6716" spans="1:5" s="250" customFormat="1" ht="13.5">
      <c r="A6716" s="142">
        <v>103822</v>
      </c>
      <c r="B6716" s="142" t="s">
        <v>23522</v>
      </c>
      <c r="C6716" s="142" t="s">
        <v>2</v>
      </c>
      <c r="D6716" s="301">
        <v>87.87</v>
      </c>
      <c r="E6716" s="249"/>
    </row>
    <row r="6717" spans="1:5" s="250" customFormat="1" ht="13.5">
      <c r="A6717" s="142">
        <v>103855</v>
      </c>
      <c r="B6717" s="142" t="s">
        <v>23545</v>
      </c>
      <c r="C6717" s="142" t="s">
        <v>2</v>
      </c>
      <c r="D6717" s="301">
        <v>83.03</v>
      </c>
      <c r="E6717" s="249"/>
    </row>
    <row r="6718" spans="1:5" s="250" customFormat="1" ht="13.5">
      <c r="A6718" s="142">
        <v>93112</v>
      </c>
      <c r="B6718" s="142" t="s">
        <v>23492</v>
      </c>
      <c r="C6718" s="142" t="s">
        <v>2</v>
      </c>
      <c r="D6718" s="301">
        <v>79.95</v>
      </c>
      <c r="E6718" s="249"/>
    </row>
    <row r="6719" spans="1:5" s="250" customFormat="1" ht="13.5">
      <c r="A6719" s="142">
        <v>93060</v>
      </c>
      <c r="B6719" s="142" t="s">
        <v>23443</v>
      </c>
      <c r="C6719" s="142" t="s">
        <v>2</v>
      </c>
      <c r="D6719" s="301">
        <v>129.65</v>
      </c>
      <c r="E6719" s="249"/>
    </row>
    <row r="6720" spans="1:5" s="250" customFormat="1" ht="13.5">
      <c r="A6720" s="142">
        <v>93094</v>
      </c>
      <c r="B6720" s="142" t="s">
        <v>23476</v>
      </c>
      <c r="C6720" s="142" t="s">
        <v>2</v>
      </c>
      <c r="D6720" s="301">
        <v>132.99</v>
      </c>
      <c r="E6720" s="249"/>
    </row>
    <row r="6721" spans="1:5" s="250" customFormat="1" ht="13.5">
      <c r="A6721" s="142">
        <v>103897</v>
      </c>
      <c r="B6721" s="142" t="s">
        <v>23581</v>
      </c>
      <c r="C6721" s="142" t="s">
        <v>2</v>
      </c>
      <c r="D6721" s="301">
        <v>138.79</v>
      </c>
      <c r="E6721" s="249"/>
    </row>
    <row r="6722" spans="1:5" s="250" customFormat="1" ht="13.5">
      <c r="A6722" s="142">
        <v>103828</v>
      </c>
      <c r="B6722" s="142" t="s">
        <v>23526</v>
      </c>
      <c r="C6722" s="142" t="s">
        <v>2</v>
      </c>
      <c r="D6722" s="301">
        <v>148.35</v>
      </c>
      <c r="E6722" s="249"/>
    </row>
    <row r="6723" spans="1:5" s="250" customFormat="1" ht="13.5">
      <c r="A6723" s="142">
        <v>103861</v>
      </c>
      <c r="B6723" s="142" t="s">
        <v>23551</v>
      </c>
      <c r="C6723" s="142" t="s">
        <v>2</v>
      </c>
      <c r="D6723" s="301">
        <v>140.69</v>
      </c>
      <c r="E6723" s="249"/>
    </row>
    <row r="6724" spans="1:5" s="250" customFormat="1" ht="13.5">
      <c r="A6724" s="142">
        <v>93115</v>
      </c>
      <c r="B6724" s="142" t="s">
        <v>23494</v>
      </c>
      <c r="C6724" s="142" t="s">
        <v>2</v>
      </c>
      <c r="D6724" s="301">
        <v>137.74</v>
      </c>
      <c r="E6724" s="249"/>
    </row>
    <row r="6725" spans="1:5" s="250" customFormat="1" ht="13.5">
      <c r="A6725" s="142">
        <v>93074</v>
      </c>
      <c r="B6725" s="142" t="s">
        <v>23456</v>
      </c>
      <c r="C6725" s="142" t="s">
        <v>2</v>
      </c>
      <c r="D6725" s="301">
        <v>19.600000000000001</v>
      </c>
      <c r="E6725" s="249"/>
    </row>
    <row r="6726" spans="1:5" s="250" customFormat="1" ht="13.5">
      <c r="A6726" s="142">
        <v>103875</v>
      </c>
      <c r="B6726" s="142" t="s">
        <v>23559</v>
      </c>
      <c r="C6726" s="142" t="s">
        <v>2</v>
      </c>
      <c r="D6726" s="301">
        <v>25.73</v>
      </c>
      <c r="E6726" s="249"/>
    </row>
    <row r="6727" spans="1:5" s="250" customFormat="1" ht="13.5">
      <c r="A6727" s="142">
        <v>103806</v>
      </c>
      <c r="B6727" s="142" t="s">
        <v>23510</v>
      </c>
      <c r="C6727" s="142" t="s">
        <v>2</v>
      </c>
      <c r="D6727" s="301">
        <v>25.63</v>
      </c>
      <c r="E6727" s="249"/>
    </row>
    <row r="6728" spans="1:5" s="250" customFormat="1" ht="13.5">
      <c r="A6728" s="142">
        <v>103839</v>
      </c>
      <c r="B6728" s="142" t="s">
        <v>23533</v>
      </c>
      <c r="C6728" s="142" t="s">
        <v>2</v>
      </c>
      <c r="D6728" s="301">
        <v>24.71</v>
      </c>
      <c r="E6728" s="249"/>
    </row>
    <row r="6729" spans="1:5" s="250" customFormat="1" ht="13.5">
      <c r="A6729" s="142">
        <v>93097</v>
      </c>
      <c r="B6729" s="142" t="s">
        <v>23477</v>
      </c>
      <c r="C6729" s="142" t="s">
        <v>2</v>
      </c>
      <c r="D6729" s="301">
        <v>19.93</v>
      </c>
      <c r="E6729" s="249"/>
    </row>
    <row r="6730" spans="1:5" s="250" customFormat="1" ht="13.5">
      <c r="A6730" s="142">
        <v>93119</v>
      </c>
      <c r="B6730" s="142" t="s">
        <v>23498</v>
      </c>
      <c r="C6730" s="142" t="s">
        <v>2</v>
      </c>
      <c r="D6730" s="301">
        <v>27.05</v>
      </c>
      <c r="E6730" s="249"/>
    </row>
    <row r="6731" spans="1:5" s="250" customFormat="1" ht="13.5">
      <c r="A6731" s="142">
        <v>93076</v>
      </c>
      <c r="B6731" s="142" t="s">
        <v>23458</v>
      </c>
      <c r="C6731" s="142" t="s">
        <v>2</v>
      </c>
      <c r="D6731" s="301">
        <v>32.42</v>
      </c>
      <c r="E6731" s="249"/>
    </row>
    <row r="6732" spans="1:5" s="250" customFormat="1" ht="13.5">
      <c r="A6732" s="142">
        <v>103878</v>
      </c>
      <c r="B6732" s="142" t="s">
        <v>23562</v>
      </c>
      <c r="C6732" s="142" t="s">
        <v>2</v>
      </c>
      <c r="D6732" s="301">
        <v>39.950000000000003</v>
      </c>
      <c r="E6732" s="249"/>
    </row>
    <row r="6733" spans="1:5" s="250" customFormat="1" ht="13.5">
      <c r="A6733" s="142">
        <v>103809</v>
      </c>
      <c r="B6733" s="142" t="s">
        <v>23512</v>
      </c>
      <c r="C6733" s="142" t="s">
        <v>2</v>
      </c>
      <c r="D6733" s="378">
        <v>48.22</v>
      </c>
      <c r="E6733" s="249"/>
    </row>
    <row r="6734" spans="1:5" s="250" customFormat="1" ht="13.5">
      <c r="A6734" s="142">
        <v>103842</v>
      </c>
      <c r="B6734" s="142" t="s">
        <v>23535</v>
      </c>
      <c r="C6734" s="142" t="s">
        <v>2</v>
      </c>
      <c r="D6734" s="378">
        <v>40.99</v>
      </c>
      <c r="E6734" s="249"/>
    </row>
    <row r="6735" spans="1:5" s="250" customFormat="1" ht="13.5">
      <c r="A6735" s="142">
        <v>93099</v>
      </c>
      <c r="B6735" s="142" t="s">
        <v>23479</v>
      </c>
      <c r="C6735" s="142" t="s">
        <v>2</v>
      </c>
      <c r="D6735" s="378">
        <v>36.409999999999997</v>
      </c>
      <c r="E6735" s="249"/>
    </row>
    <row r="6736" spans="1:5" s="250" customFormat="1" ht="13.5">
      <c r="A6736" s="142">
        <v>93122</v>
      </c>
      <c r="B6736" s="142" t="s">
        <v>23501</v>
      </c>
      <c r="C6736" s="142" t="s">
        <v>2</v>
      </c>
      <c r="D6736" s="378">
        <v>40.96</v>
      </c>
      <c r="E6736" s="249"/>
    </row>
    <row r="6737" spans="1:5" s="250" customFormat="1" ht="13.5">
      <c r="A6737" s="142">
        <v>93079</v>
      </c>
      <c r="B6737" s="142" t="s">
        <v>23461</v>
      </c>
      <c r="C6737" s="142" t="s">
        <v>2</v>
      </c>
      <c r="D6737" s="378">
        <v>45.95</v>
      </c>
      <c r="E6737" s="249"/>
    </row>
    <row r="6738" spans="1:5" s="250" customFormat="1" ht="13.5">
      <c r="A6738" s="142">
        <v>103882</v>
      </c>
      <c r="B6738" s="142" t="s">
        <v>23566</v>
      </c>
      <c r="C6738" s="142" t="s">
        <v>2</v>
      </c>
      <c r="D6738" s="378">
        <v>54.65</v>
      </c>
      <c r="E6738" s="249"/>
    </row>
    <row r="6739" spans="1:5" s="250" customFormat="1" ht="13.5">
      <c r="A6739" s="142">
        <v>103813</v>
      </c>
      <c r="B6739" s="142" t="s">
        <v>23514</v>
      </c>
      <c r="C6739" s="142" t="s">
        <v>2</v>
      </c>
      <c r="D6739" s="301">
        <v>70.08</v>
      </c>
      <c r="E6739" s="249"/>
    </row>
    <row r="6740" spans="1:5" s="250" customFormat="1" ht="13.5">
      <c r="A6740" s="142">
        <v>103846</v>
      </c>
      <c r="B6740" s="142" t="s">
        <v>23537</v>
      </c>
      <c r="C6740" s="142" t="s">
        <v>2</v>
      </c>
      <c r="D6740" s="301">
        <v>57.43</v>
      </c>
      <c r="E6740" s="249"/>
    </row>
    <row r="6741" spans="1:5" s="250" customFormat="1" ht="13.5">
      <c r="A6741" s="142">
        <v>93102</v>
      </c>
      <c r="B6741" s="142" t="s">
        <v>23482</v>
      </c>
      <c r="C6741" s="142" t="s">
        <v>2</v>
      </c>
      <c r="D6741" s="301">
        <v>53.04</v>
      </c>
      <c r="E6741" s="249"/>
    </row>
    <row r="6742" spans="1:5" s="250" customFormat="1" ht="13.5">
      <c r="A6742" s="142">
        <v>93123</v>
      </c>
      <c r="B6742" s="142" t="s">
        <v>29550</v>
      </c>
      <c r="C6742" s="142" t="s">
        <v>2</v>
      </c>
      <c r="D6742" s="301">
        <v>93.42</v>
      </c>
      <c r="E6742" s="249"/>
    </row>
    <row r="6743" spans="1:5" s="250" customFormat="1" ht="13.5">
      <c r="A6743" s="142">
        <v>93124</v>
      </c>
      <c r="B6743" s="142" t="s">
        <v>23502</v>
      </c>
      <c r="C6743" s="142" t="s">
        <v>2</v>
      </c>
      <c r="D6743" s="301">
        <v>147.63999999999999</v>
      </c>
      <c r="E6743" s="249"/>
    </row>
    <row r="6744" spans="1:5" s="250" customFormat="1" ht="13.5">
      <c r="A6744" s="142">
        <v>93125</v>
      </c>
      <c r="B6744" s="142" t="s">
        <v>23503</v>
      </c>
      <c r="C6744" s="142" t="s">
        <v>2</v>
      </c>
      <c r="D6744" s="301">
        <v>217.65</v>
      </c>
      <c r="E6744" s="249"/>
    </row>
    <row r="6745" spans="1:5" s="250" customFormat="1" ht="13.5">
      <c r="A6745" s="142">
        <v>93126</v>
      </c>
      <c r="B6745" s="142" t="s">
        <v>23504</v>
      </c>
      <c r="C6745" s="142" t="s">
        <v>2</v>
      </c>
      <c r="D6745" s="301">
        <v>484.96</v>
      </c>
      <c r="E6745" s="249"/>
    </row>
    <row r="6746" spans="1:5" s="250" customFormat="1" ht="13.5">
      <c r="A6746" s="142">
        <v>93063</v>
      </c>
      <c r="B6746" s="142" t="s">
        <v>23446</v>
      </c>
      <c r="C6746" s="142" t="s">
        <v>2</v>
      </c>
      <c r="D6746" s="301">
        <v>1088.68</v>
      </c>
      <c r="E6746" s="249"/>
    </row>
    <row r="6747" spans="1:5" s="250" customFormat="1" ht="13.5">
      <c r="A6747" s="142">
        <v>93066</v>
      </c>
      <c r="B6747" s="142" t="s">
        <v>23449</v>
      </c>
      <c r="C6747" s="142" t="s">
        <v>2</v>
      </c>
      <c r="D6747" s="301">
        <v>1366.3</v>
      </c>
      <c r="E6747" s="249"/>
    </row>
    <row r="6748" spans="1:5" s="250" customFormat="1" ht="13.5">
      <c r="A6748" s="142">
        <v>93069</v>
      </c>
      <c r="B6748" s="142" t="s">
        <v>23452</v>
      </c>
      <c r="C6748" s="142" t="s">
        <v>2</v>
      </c>
      <c r="D6748" s="301">
        <v>1894.12</v>
      </c>
      <c r="E6748" s="249"/>
    </row>
    <row r="6749" spans="1:5" s="250" customFormat="1" ht="13.5">
      <c r="A6749" s="142">
        <v>93072</v>
      </c>
      <c r="B6749" s="142" t="s">
        <v>23455</v>
      </c>
      <c r="C6749" s="142" t="s">
        <v>2</v>
      </c>
      <c r="D6749" s="301">
        <v>2499.98</v>
      </c>
      <c r="E6749" s="249"/>
    </row>
    <row r="6750" spans="1:5" s="250" customFormat="1" ht="13.5">
      <c r="A6750" s="142">
        <v>93083</v>
      </c>
      <c r="B6750" s="142" t="s">
        <v>23465</v>
      </c>
      <c r="C6750" s="142" t="s">
        <v>2</v>
      </c>
      <c r="D6750" s="301">
        <v>747.24</v>
      </c>
      <c r="E6750" s="249"/>
    </row>
    <row r="6751" spans="1:5" s="250" customFormat="1" ht="13.5">
      <c r="A6751" s="142">
        <v>103886</v>
      </c>
      <c r="B6751" s="142" t="s">
        <v>23570</v>
      </c>
      <c r="C6751" s="142" t="s">
        <v>2</v>
      </c>
      <c r="D6751" s="301">
        <v>751.34</v>
      </c>
      <c r="E6751" s="249"/>
    </row>
    <row r="6752" spans="1:5" s="250" customFormat="1" ht="13.5">
      <c r="A6752" s="142">
        <v>103817</v>
      </c>
      <c r="B6752" s="142" t="s">
        <v>23518</v>
      </c>
      <c r="C6752" s="142" t="s">
        <v>2</v>
      </c>
      <c r="D6752" s="301">
        <v>751.29</v>
      </c>
      <c r="E6752" s="249"/>
    </row>
    <row r="6753" spans="1:5" s="250" customFormat="1" ht="13.5">
      <c r="A6753" s="142">
        <v>103850</v>
      </c>
      <c r="B6753" s="142" t="s">
        <v>23541</v>
      </c>
      <c r="C6753" s="142" t="s">
        <v>2</v>
      </c>
      <c r="D6753" s="301">
        <v>750.68</v>
      </c>
      <c r="E6753" s="249"/>
    </row>
    <row r="6754" spans="1:5" s="250" customFormat="1" ht="13.5">
      <c r="A6754" s="142">
        <v>93106</v>
      </c>
      <c r="B6754" s="142" t="s">
        <v>23486</v>
      </c>
      <c r="C6754" s="142" t="s">
        <v>2</v>
      </c>
      <c r="D6754" s="301">
        <v>747.47</v>
      </c>
      <c r="E6754" s="249"/>
    </row>
    <row r="6755" spans="1:5" s="250" customFormat="1" ht="13.5">
      <c r="A6755" s="142">
        <v>93052</v>
      </c>
      <c r="B6755" s="142" t="s">
        <v>23436</v>
      </c>
      <c r="C6755" s="142" t="s">
        <v>2</v>
      </c>
      <c r="D6755" s="301">
        <v>863.89</v>
      </c>
      <c r="E6755" s="249"/>
    </row>
    <row r="6756" spans="1:5" s="250" customFormat="1" ht="13.5">
      <c r="A6756" s="142">
        <v>93086</v>
      </c>
      <c r="B6756" s="142" t="s">
        <v>23468</v>
      </c>
      <c r="C6756" s="142" t="s">
        <v>2</v>
      </c>
      <c r="D6756" s="301">
        <v>867.48</v>
      </c>
      <c r="E6756" s="249"/>
    </row>
    <row r="6757" spans="1:5" s="250" customFormat="1" ht="13.5">
      <c r="A6757" s="142">
        <v>103890</v>
      </c>
      <c r="B6757" s="142" t="s">
        <v>23574</v>
      </c>
      <c r="C6757" s="142" t="s">
        <v>2</v>
      </c>
      <c r="D6757" s="301">
        <v>872.51</v>
      </c>
      <c r="E6757" s="249"/>
    </row>
    <row r="6758" spans="1:5" s="250" customFormat="1" ht="13.5">
      <c r="A6758" s="142">
        <v>103821</v>
      </c>
      <c r="B6758" s="142" t="s">
        <v>23521</v>
      </c>
      <c r="C6758" s="142" t="s">
        <v>2</v>
      </c>
      <c r="D6758" s="301">
        <v>878.07</v>
      </c>
      <c r="E6758" s="249"/>
    </row>
    <row r="6759" spans="1:5" s="250" customFormat="1" ht="13.5">
      <c r="A6759" s="142">
        <v>103854</v>
      </c>
      <c r="B6759" s="142" t="s">
        <v>23544</v>
      </c>
      <c r="C6759" s="142" t="s">
        <v>2</v>
      </c>
      <c r="D6759" s="301">
        <v>873.23</v>
      </c>
      <c r="E6759" s="249"/>
    </row>
    <row r="6760" spans="1:5" s="250" customFormat="1" ht="13.5">
      <c r="A6760" s="142">
        <v>93109</v>
      </c>
      <c r="B6760" s="142" t="s">
        <v>23489</v>
      </c>
      <c r="C6760" s="142" t="s">
        <v>2</v>
      </c>
      <c r="D6760" s="301">
        <v>870.15</v>
      </c>
      <c r="E6760" s="249"/>
    </row>
    <row r="6761" spans="1:5" s="250" customFormat="1" ht="13.5">
      <c r="A6761" s="142">
        <v>93058</v>
      </c>
      <c r="B6761" s="142" t="s">
        <v>23441</v>
      </c>
      <c r="C6761" s="142" t="s">
        <v>2</v>
      </c>
      <c r="D6761" s="301">
        <v>950.18</v>
      </c>
      <c r="E6761" s="249"/>
    </row>
    <row r="6762" spans="1:5" s="250" customFormat="1" ht="13.5">
      <c r="A6762" s="142">
        <v>93092</v>
      </c>
      <c r="B6762" s="142" t="s">
        <v>23474</v>
      </c>
      <c r="C6762" s="142" t="s">
        <v>2</v>
      </c>
      <c r="D6762" s="301">
        <v>953.52</v>
      </c>
      <c r="E6762" s="249"/>
    </row>
    <row r="6763" spans="1:5" s="250" customFormat="1" ht="13.5">
      <c r="A6763" s="142">
        <v>103898</v>
      </c>
      <c r="B6763" s="142" t="s">
        <v>23582</v>
      </c>
      <c r="C6763" s="142" t="s">
        <v>2</v>
      </c>
      <c r="D6763" s="301">
        <v>959.32</v>
      </c>
      <c r="E6763" s="249"/>
    </row>
    <row r="6764" spans="1:5" s="250" customFormat="1" ht="13.5">
      <c r="A6764" s="142">
        <v>103829</v>
      </c>
      <c r="B6764" s="142" t="s">
        <v>23527</v>
      </c>
      <c r="C6764" s="142" t="s">
        <v>2</v>
      </c>
      <c r="D6764" s="301">
        <v>968.88</v>
      </c>
      <c r="E6764" s="249"/>
    </row>
    <row r="6765" spans="1:5" s="250" customFormat="1" ht="13.5">
      <c r="A6765" s="142">
        <v>103862</v>
      </c>
      <c r="B6765" s="142" t="s">
        <v>23552</v>
      </c>
      <c r="C6765" s="142" t="s">
        <v>2</v>
      </c>
      <c r="D6765" s="301">
        <v>961.22</v>
      </c>
      <c r="E6765" s="249"/>
    </row>
    <row r="6766" spans="1:5" s="250" customFormat="1" ht="13.5">
      <c r="A6766" s="142">
        <v>93116</v>
      </c>
      <c r="B6766" s="142" t="s">
        <v>23495</v>
      </c>
      <c r="C6766" s="142" t="s">
        <v>2</v>
      </c>
      <c r="D6766" s="301">
        <v>958.27</v>
      </c>
      <c r="E6766" s="249"/>
    </row>
    <row r="6767" spans="1:5" s="250" customFormat="1" ht="13.5">
      <c r="A6767" s="142">
        <v>92314</v>
      </c>
      <c r="B6767" s="142" t="s">
        <v>23420</v>
      </c>
      <c r="C6767" s="142" t="s">
        <v>2</v>
      </c>
      <c r="D6767" s="301">
        <v>12.65</v>
      </c>
      <c r="E6767" s="249"/>
    </row>
    <row r="6768" spans="1:5" s="250" customFormat="1" ht="13.5">
      <c r="A6768" s="142">
        <v>103883</v>
      </c>
      <c r="B6768" s="142" t="s">
        <v>23567</v>
      </c>
      <c r="C6768" s="142" t="s">
        <v>2</v>
      </c>
      <c r="D6768" s="301">
        <v>16.75</v>
      </c>
      <c r="E6768" s="249"/>
    </row>
    <row r="6769" spans="1:5" s="250" customFormat="1" ht="13.5">
      <c r="A6769" s="142">
        <v>103814</v>
      </c>
      <c r="B6769" s="142" t="s">
        <v>23515</v>
      </c>
      <c r="C6769" s="142" t="s">
        <v>2</v>
      </c>
      <c r="D6769" s="301">
        <v>16.7</v>
      </c>
      <c r="E6769" s="249"/>
    </row>
    <row r="6770" spans="1:5" s="250" customFormat="1" ht="13.5">
      <c r="A6770" s="142">
        <v>103847</v>
      </c>
      <c r="B6770" s="142" t="s">
        <v>23538</v>
      </c>
      <c r="C6770" s="142" t="s">
        <v>2</v>
      </c>
      <c r="D6770" s="378">
        <v>16.09</v>
      </c>
      <c r="E6770" s="249"/>
    </row>
    <row r="6771" spans="1:5" s="250" customFormat="1" ht="13.5">
      <c r="A6771" s="142">
        <v>92329</v>
      </c>
      <c r="B6771" s="142" t="s">
        <v>23429</v>
      </c>
      <c r="C6771" s="142" t="s">
        <v>2</v>
      </c>
      <c r="D6771" s="378">
        <v>12.88</v>
      </c>
      <c r="E6771" s="249"/>
    </row>
    <row r="6772" spans="1:5" s="250" customFormat="1" ht="13.5">
      <c r="A6772" s="142">
        <v>92293</v>
      </c>
      <c r="B6772" s="142" t="s">
        <v>23406</v>
      </c>
      <c r="C6772" s="142" t="s">
        <v>2</v>
      </c>
      <c r="D6772" s="378">
        <v>15.45</v>
      </c>
      <c r="E6772" s="249"/>
    </row>
    <row r="6773" spans="1:5" s="250" customFormat="1" ht="13.5">
      <c r="A6773" s="142">
        <v>92315</v>
      </c>
      <c r="B6773" s="142" t="s">
        <v>23421</v>
      </c>
      <c r="C6773" s="142" t="s">
        <v>2</v>
      </c>
      <c r="D6773" s="378">
        <v>19.04</v>
      </c>
      <c r="E6773" s="249"/>
    </row>
    <row r="6774" spans="1:5" s="250" customFormat="1" ht="13.5">
      <c r="A6774" s="142">
        <v>103888</v>
      </c>
      <c r="B6774" s="142" t="s">
        <v>23572</v>
      </c>
      <c r="C6774" s="142" t="s">
        <v>2</v>
      </c>
      <c r="D6774" s="378">
        <v>24.07</v>
      </c>
      <c r="E6774" s="249"/>
    </row>
    <row r="6775" spans="1:5" s="250" customFormat="1" ht="13.5">
      <c r="A6775" s="142">
        <v>103819</v>
      </c>
      <c r="B6775" s="142" t="s">
        <v>23519</v>
      </c>
      <c r="C6775" s="142" t="s">
        <v>2</v>
      </c>
      <c r="D6775" s="378">
        <v>29.63</v>
      </c>
      <c r="E6775" s="249"/>
    </row>
    <row r="6776" spans="1:5" s="250" customFormat="1" ht="13.5">
      <c r="A6776" s="142">
        <v>103852</v>
      </c>
      <c r="B6776" s="142" t="s">
        <v>23542</v>
      </c>
      <c r="C6776" s="142" t="s">
        <v>2</v>
      </c>
      <c r="D6776" s="378">
        <v>24.79</v>
      </c>
      <c r="E6776" s="249"/>
    </row>
    <row r="6777" spans="1:5" s="250" customFormat="1" ht="13.5">
      <c r="A6777" s="142">
        <v>92330</v>
      </c>
      <c r="B6777" s="142" t="s">
        <v>23430</v>
      </c>
      <c r="C6777" s="142" t="s">
        <v>2</v>
      </c>
      <c r="D6777" s="301">
        <v>21.71</v>
      </c>
      <c r="E6777" s="249"/>
    </row>
    <row r="6778" spans="1:5" s="250" customFormat="1" ht="13.5">
      <c r="A6778" s="142">
        <v>92294</v>
      </c>
      <c r="B6778" s="142" t="s">
        <v>23407</v>
      </c>
      <c r="C6778" s="142" t="s">
        <v>2</v>
      </c>
      <c r="D6778" s="301">
        <v>26.6</v>
      </c>
      <c r="E6778" s="249"/>
    </row>
    <row r="6779" spans="1:5" s="250" customFormat="1" ht="13.5">
      <c r="A6779" s="142">
        <v>92316</v>
      </c>
      <c r="B6779" s="142" t="s">
        <v>23422</v>
      </c>
      <c r="C6779" s="142" t="s">
        <v>2</v>
      </c>
      <c r="D6779" s="301">
        <v>29.94</v>
      </c>
      <c r="E6779" s="249"/>
    </row>
    <row r="6780" spans="1:5" s="250" customFormat="1" ht="13.5">
      <c r="A6780" s="142">
        <v>103895</v>
      </c>
      <c r="B6780" s="142" t="s">
        <v>23579</v>
      </c>
      <c r="C6780" s="142" t="s">
        <v>2</v>
      </c>
      <c r="D6780" s="301">
        <v>35.74</v>
      </c>
      <c r="E6780" s="249"/>
    </row>
    <row r="6781" spans="1:5" s="250" customFormat="1" ht="13.5">
      <c r="A6781" s="142">
        <v>103826</v>
      </c>
      <c r="B6781" s="142" t="s">
        <v>23524</v>
      </c>
      <c r="C6781" s="142" t="s">
        <v>2</v>
      </c>
      <c r="D6781" s="301">
        <v>45.3</v>
      </c>
      <c r="E6781" s="249"/>
    </row>
    <row r="6782" spans="1:5" s="250" customFormat="1" ht="13.5">
      <c r="A6782" s="142">
        <v>103859</v>
      </c>
      <c r="B6782" s="142" t="s">
        <v>23549</v>
      </c>
      <c r="C6782" s="142" t="s">
        <v>2</v>
      </c>
      <c r="D6782" s="301">
        <v>37.64</v>
      </c>
      <c r="E6782" s="249"/>
    </row>
    <row r="6783" spans="1:5" s="250" customFormat="1" ht="13.5">
      <c r="A6783" s="142">
        <v>92331</v>
      </c>
      <c r="B6783" s="142" t="s">
        <v>23431</v>
      </c>
      <c r="C6783" s="142" t="s">
        <v>2</v>
      </c>
      <c r="D6783" s="301">
        <v>34.69</v>
      </c>
      <c r="E6783" s="249"/>
    </row>
    <row r="6784" spans="1:5" s="250" customFormat="1" ht="13.5">
      <c r="A6784" s="142">
        <v>92295</v>
      </c>
      <c r="B6784" s="142" t="s">
        <v>23408</v>
      </c>
      <c r="C6784" s="142" t="s">
        <v>2</v>
      </c>
      <c r="D6784" s="301">
        <v>51.13</v>
      </c>
      <c r="E6784" s="249"/>
    </row>
    <row r="6785" spans="1:5" s="250" customFormat="1" ht="13.5">
      <c r="A6785" s="142">
        <v>92296</v>
      </c>
      <c r="B6785" s="142" t="s">
        <v>23409</v>
      </c>
      <c r="C6785" s="142" t="s">
        <v>2</v>
      </c>
      <c r="D6785" s="301">
        <v>67.959999999999994</v>
      </c>
      <c r="E6785" s="249"/>
    </row>
    <row r="6786" spans="1:5" s="250" customFormat="1" ht="13.5">
      <c r="A6786" s="142">
        <v>92297</v>
      </c>
      <c r="B6786" s="142" t="s">
        <v>23410</v>
      </c>
      <c r="C6786" s="142" t="s">
        <v>2</v>
      </c>
      <c r="D6786" s="301">
        <v>106.06</v>
      </c>
      <c r="E6786" s="249"/>
    </row>
    <row r="6787" spans="1:5" s="250" customFormat="1" ht="13.5">
      <c r="A6787" s="142">
        <v>92298</v>
      </c>
      <c r="B6787" s="142" t="s">
        <v>23411</v>
      </c>
      <c r="C6787" s="142" t="s">
        <v>2</v>
      </c>
      <c r="D6787" s="301">
        <v>302.77999999999997</v>
      </c>
      <c r="E6787" s="249"/>
    </row>
    <row r="6788" spans="1:5" s="250" customFormat="1" ht="13.5">
      <c r="A6788" s="142">
        <v>93080</v>
      </c>
      <c r="B6788" s="142" t="s">
        <v>23462</v>
      </c>
      <c r="C6788" s="142" t="s">
        <v>2</v>
      </c>
      <c r="D6788" s="301">
        <v>12.7</v>
      </c>
      <c r="E6788" s="249"/>
    </row>
    <row r="6789" spans="1:5" s="250" customFormat="1" ht="13.5">
      <c r="A6789" s="142">
        <v>103884</v>
      </c>
      <c r="B6789" s="142" t="s">
        <v>23568</v>
      </c>
      <c r="C6789" s="142" t="s">
        <v>2</v>
      </c>
      <c r="D6789" s="301">
        <v>16.8</v>
      </c>
      <c r="E6789" s="249"/>
    </row>
    <row r="6790" spans="1:5" s="250" customFormat="1" ht="13.5">
      <c r="A6790" s="142">
        <v>103815</v>
      </c>
      <c r="B6790" s="142" t="s">
        <v>23516</v>
      </c>
      <c r="C6790" s="142" t="s">
        <v>2</v>
      </c>
      <c r="D6790" s="301">
        <v>16.75</v>
      </c>
      <c r="E6790" s="249"/>
    </row>
    <row r="6791" spans="1:5" s="250" customFormat="1" ht="13.5">
      <c r="A6791" s="142">
        <v>103848</v>
      </c>
      <c r="B6791" s="142" t="s">
        <v>23539</v>
      </c>
      <c r="C6791" s="142" t="s">
        <v>2</v>
      </c>
      <c r="D6791" s="378">
        <v>16.14</v>
      </c>
      <c r="E6791" s="249"/>
    </row>
    <row r="6792" spans="1:5" s="250" customFormat="1" ht="13.5">
      <c r="A6792" s="142">
        <v>93103</v>
      </c>
      <c r="B6792" s="142" t="s">
        <v>23483</v>
      </c>
      <c r="C6792" s="142" t="s">
        <v>2</v>
      </c>
      <c r="D6792" s="378">
        <v>12.93</v>
      </c>
      <c r="E6792" s="249"/>
    </row>
    <row r="6793" spans="1:5" s="250" customFormat="1" ht="13.5">
      <c r="A6793" s="142">
        <v>93050</v>
      </c>
      <c r="B6793" s="142" t="s">
        <v>23435</v>
      </c>
      <c r="C6793" s="142" t="s">
        <v>2</v>
      </c>
      <c r="D6793" s="378">
        <v>17.64</v>
      </c>
      <c r="E6793" s="249"/>
    </row>
    <row r="6794" spans="1:5" s="250" customFormat="1" ht="13.5">
      <c r="A6794" s="142">
        <v>93084</v>
      </c>
      <c r="B6794" s="142" t="s">
        <v>23466</v>
      </c>
      <c r="C6794" s="142" t="s">
        <v>2</v>
      </c>
      <c r="D6794" s="378">
        <v>21.23</v>
      </c>
      <c r="E6794" s="249"/>
    </row>
    <row r="6795" spans="1:5" s="250" customFormat="1" ht="13.5">
      <c r="A6795" s="142">
        <v>103889</v>
      </c>
      <c r="B6795" s="142" t="s">
        <v>23573</v>
      </c>
      <c r="C6795" s="142" t="s">
        <v>2</v>
      </c>
      <c r="D6795" s="378">
        <v>26.26</v>
      </c>
      <c r="E6795" s="249"/>
    </row>
    <row r="6796" spans="1:5" s="250" customFormat="1" ht="13.5">
      <c r="A6796" s="142">
        <v>103820</v>
      </c>
      <c r="B6796" s="142" t="s">
        <v>23520</v>
      </c>
      <c r="C6796" s="142" t="s">
        <v>2</v>
      </c>
      <c r="D6796" s="378">
        <v>31.82</v>
      </c>
      <c r="E6796" s="249"/>
    </row>
    <row r="6797" spans="1:5" s="250" customFormat="1" ht="13.5">
      <c r="A6797" s="142">
        <v>103853</v>
      </c>
      <c r="B6797" s="142" t="s">
        <v>23543</v>
      </c>
      <c r="C6797" s="142" t="s">
        <v>2</v>
      </c>
      <c r="D6797" s="378">
        <v>26.98</v>
      </c>
      <c r="E6797" s="249"/>
    </row>
    <row r="6798" spans="1:5" s="250" customFormat="1" ht="13.5">
      <c r="A6798" s="142">
        <v>93107</v>
      </c>
      <c r="B6798" s="142" t="s">
        <v>23487</v>
      </c>
      <c r="C6798" s="142" t="s">
        <v>2</v>
      </c>
      <c r="D6798" s="378">
        <v>23.9</v>
      </c>
      <c r="E6798" s="249"/>
    </row>
    <row r="6799" spans="1:5" s="250" customFormat="1" ht="13.5">
      <c r="A6799" s="142">
        <v>93056</v>
      </c>
      <c r="B6799" s="142" t="s">
        <v>23439</v>
      </c>
      <c r="C6799" s="142" t="s">
        <v>2</v>
      </c>
      <c r="D6799" s="378">
        <v>26.6</v>
      </c>
      <c r="E6799" s="249"/>
    </row>
    <row r="6800" spans="1:5" s="250" customFormat="1" ht="13.5">
      <c r="A6800" s="142">
        <v>93090</v>
      </c>
      <c r="B6800" s="142" t="s">
        <v>23472</v>
      </c>
      <c r="C6800" s="142" t="s">
        <v>2</v>
      </c>
      <c r="D6800" s="378">
        <v>29.94</v>
      </c>
      <c r="E6800" s="249"/>
    </row>
    <row r="6801" spans="1:5" s="250" customFormat="1" ht="13.5">
      <c r="A6801" s="142">
        <v>103896</v>
      </c>
      <c r="B6801" s="142" t="s">
        <v>23580</v>
      </c>
      <c r="C6801" s="142" t="s">
        <v>2</v>
      </c>
      <c r="D6801" s="378">
        <v>35.74</v>
      </c>
      <c r="E6801" s="249"/>
    </row>
    <row r="6802" spans="1:5" s="250" customFormat="1" ht="13.5">
      <c r="A6802" s="142">
        <v>103827</v>
      </c>
      <c r="B6802" s="142" t="s">
        <v>23525</v>
      </c>
      <c r="C6802" s="142" t="s">
        <v>2</v>
      </c>
      <c r="D6802" s="378">
        <v>45.3</v>
      </c>
      <c r="E6802" s="249"/>
    </row>
    <row r="6803" spans="1:5" s="250" customFormat="1" ht="13.5">
      <c r="A6803" s="142">
        <v>103860</v>
      </c>
      <c r="B6803" s="142" t="s">
        <v>23550</v>
      </c>
      <c r="C6803" s="142" t="s">
        <v>2</v>
      </c>
      <c r="D6803" s="378">
        <v>37.64</v>
      </c>
      <c r="E6803" s="249"/>
    </row>
    <row r="6804" spans="1:5" s="250" customFormat="1" ht="13.5">
      <c r="A6804" s="142">
        <v>93113</v>
      </c>
      <c r="B6804" s="142" t="s">
        <v>29551</v>
      </c>
      <c r="C6804" s="142" t="s">
        <v>2</v>
      </c>
      <c r="D6804" s="378">
        <v>34.69</v>
      </c>
      <c r="E6804" s="249"/>
    </row>
    <row r="6805" spans="1:5" s="250" customFormat="1" ht="13.5">
      <c r="A6805" s="142">
        <v>93061</v>
      </c>
      <c r="B6805" s="142" t="s">
        <v>23444</v>
      </c>
      <c r="C6805" s="142" t="s">
        <v>2</v>
      </c>
      <c r="D6805" s="378">
        <v>51.35</v>
      </c>
      <c r="E6805" s="249"/>
    </row>
    <row r="6806" spans="1:5" s="250" customFormat="1" ht="13.5">
      <c r="A6806" s="142">
        <v>93064</v>
      </c>
      <c r="B6806" s="142" t="s">
        <v>23447</v>
      </c>
      <c r="C6806" s="142" t="s">
        <v>2</v>
      </c>
      <c r="D6806" s="378">
        <v>79.38</v>
      </c>
      <c r="E6806" s="249"/>
    </row>
    <row r="6807" spans="1:5" s="250" customFormat="1" ht="13.5">
      <c r="A6807" s="142">
        <v>93067</v>
      </c>
      <c r="B6807" s="142" t="s">
        <v>23450</v>
      </c>
      <c r="C6807" s="142" t="s">
        <v>2</v>
      </c>
      <c r="D6807" s="378">
        <v>118.5</v>
      </c>
      <c r="E6807" s="249"/>
    </row>
    <row r="6808" spans="1:5" s="250" customFormat="1" ht="13.5">
      <c r="A6808" s="142">
        <v>93070</v>
      </c>
      <c r="B6808" s="142" t="s">
        <v>23453</v>
      </c>
      <c r="C6808" s="142" t="s">
        <v>2</v>
      </c>
      <c r="D6808" s="378">
        <v>302.77999999999997</v>
      </c>
      <c r="E6808" s="249"/>
    </row>
    <row r="6809" spans="1:5" s="250" customFormat="1" ht="13.5">
      <c r="A6809" s="142">
        <v>93117</v>
      </c>
      <c r="B6809" s="142" t="s">
        <v>23496</v>
      </c>
      <c r="C6809" s="142" t="s">
        <v>2</v>
      </c>
      <c r="D6809" s="378">
        <v>94.04</v>
      </c>
      <c r="E6809" s="249"/>
    </row>
    <row r="6810" spans="1:5" s="250" customFormat="1" ht="13.5">
      <c r="A6810" s="142">
        <v>93118</v>
      </c>
      <c r="B6810" s="142" t="s">
        <v>23497</v>
      </c>
      <c r="C6810" s="142" t="s">
        <v>2</v>
      </c>
      <c r="D6810" s="378">
        <v>138.52000000000001</v>
      </c>
      <c r="E6810" s="249"/>
    </row>
    <row r="6811" spans="1:5" s="250" customFormat="1" ht="13.5">
      <c r="A6811" s="142">
        <v>92317</v>
      </c>
      <c r="B6811" s="142" t="s">
        <v>23423</v>
      </c>
      <c r="C6811" s="142" t="s">
        <v>2</v>
      </c>
      <c r="D6811" s="378">
        <v>26.68</v>
      </c>
      <c r="E6811" s="249"/>
    </row>
    <row r="6812" spans="1:5" s="250" customFormat="1" ht="13.5">
      <c r="A6812" s="142">
        <v>92332</v>
      </c>
      <c r="B6812" s="142" t="s">
        <v>23432</v>
      </c>
      <c r="C6812" s="142" t="s">
        <v>2</v>
      </c>
      <c r="D6812" s="378">
        <v>27.13</v>
      </c>
      <c r="E6812" s="249"/>
    </row>
    <row r="6813" spans="1:5" s="250" customFormat="1" ht="13.5">
      <c r="A6813" s="142">
        <v>92299</v>
      </c>
      <c r="B6813" s="142" t="s">
        <v>23412</v>
      </c>
      <c r="C6813" s="142" t="s">
        <v>2</v>
      </c>
      <c r="D6813" s="378">
        <v>36.18</v>
      </c>
      <c r="E6813" s="249"/>
    </row>
    <row r="6814" spans="1:5" s="250" customFormat="1" ht="13.5">
      <c r="A6814" s="142">
        <v>92318</v>
      </c>
      <c r="B6814" s="142" t="s">
        <v>23424</v>
      </c>
      <c r="C6814" s="142" t="s">
        <v>2</v>
      </c>
      <c r="D6814" s="378">
        <v>43.35</v>
      </c>
      <c r="E6814" s="249"/>
    </row>
    <row r="6815" spans="1:5" s="250" customFormat="1" ht="13.5">
      <c r="A6815" s="142">
        <v>103833</v>
      </c>
      <c r="B6815" s="142" t="s">
        <v>23530</v>
      </c>
      <c r="C6815" s="142" t="s">
        <v>2</v>
      </c>
      <c r="D6815" s="378">
        <v>64.44</v>
      </c>
      <c r="E6815" s="249"/>
    </row>
    <row r="6816" spans="1:5" s="250" customFormat="1" ht="13.5">
      <c r="A6816" s="142">
        <v>92333</v>
      </c>
      <c r="B6816" s="142" t="s">
        <v>23433</v>
      </c>
      <c r="C6816" s="142" t="s">
        <v>2</v>
      </c>
      <c r="D6816" s="378">
        <v>48.67</v>
      </c>
      <c r="E6816" s="249"/>
    </row>
    <row r="6817" spans="1:5" s="250" customFormat="1" ht="13.5">
      <c r="A6817" s="142">
        <v>92300</v>
      </c>
      <c r="B6817" s="142" t="s">
        <v>23413</v>
      </c>
      <c r="C6817" s="142" t="s">
        <v>2</v>
      </c>
      <c r="D6817" s="301">
        <v>55.67</v>
      </c>
      <c r="E6817" s="249"/>
    </row>
    <row r="6818" spans="1:5" s="250" customFormat="1" ht="13.5">
      <c r="A6818" s="142">
        <v>92319</v>
      </c>
      <c r="B6818" s="142" t="s">
        <v>23425</v>
      </c>
      <c r="C6818" s="142" t="s">
        <v>2</v>
      </c>
      <c r="D6818" s="301">
        <v>62.32</v>
      </c>
      <c r="E6818" s="249"/>
    </row>
    <row r="6819" spans="1:5" s="250" customFormat="1" ht="13.5">
      <c r="A6819" s="142">
        <v>92334</v>
      </c>
      <c r="B6819" s="142" t="s">
        <v>23434</v>
      </c>
      <c r="C6819" s="142" t="s">
        <v>2</v>
      </c>
      <c r="D6819" s="301">
        <v>71.8</v>
      </c>
      <c r="E6819" s="249"/>
    </row>
    <row r="6820" spans="1:5" s="250" customFormat="1" ht="13.5">
      <c r="A6820" s="142">
        <v>92301</v>
      </c>
      <c r="B6820" s="142" t="s">
        <v>23414</v>
      </c>
      <c r="C6820" s="142" t="s">
        <v>2</v>
      </c>
      <c r="D6820" s="301">
        <v>112.38</v>
      </c>
      <c r="E6820" s="249"/>
    </row>
    <row r="6821" spans="1:5" s="250" customFormat="1" ht="13.5">
      <c r="A6821" s="142">
        <v>92302</v>
      </c>
      <c r="B6821" s="142" t="s">
        <v>23415</v>
      </c>
      <c r="C6821" s="142" t="s">
        <v>2</v>
      </c>
      <c r="D6821" s="301">
        <v>148.9</v>
      </c>
      <c r="E6821" s="249"/>
    </row>
    <row r="6822" spans="1:5" s="250" customFormat="1" ht="13.5">
      <c r="A6822" s="142">
        <v>92303</v>
      </c>
      <c r="B6822" s="142" t="s">
        <v>23416</v>
      </c>
      <c r="C6822" s="142" t="s">
        <v>2</v>
      </c>
      <c r="D6822" s="301">
        <v>275.8</v>
      </c>
      <c r="E6822" s="249"/>
    </row>
    <row r="6823" spans="1:5" s="250" customFormat="1" ht="13.5">
      <c r="A6823" s="142">
        <v>92304</v>
      </c>
      <c r="B6823" s="142" t="s">
        <v>23417</v>
      </c>
      <c r="C6823" s="142" t="s">
        <v>2</v>
      </c>
      <c r="D6823" s="301">
        <v>724.23</v>
      </c>
      <c r="E6823" s="249"/>
    </row>
    <row r="6824" spans="1:5" s="250" customFormat="1" ht="13.5">
      <c r="A6824" s="142">
        <v>103835</v>
      </c>
      <c r="B6824" s="142" t="s">
        <v>23189</v>
      </c>
      <c r="C6824" s="142" t="s">
        <v>1</v>
      </c>
      <c r="D6824" s="301">
        <v>99.43</v>
      </c>
      <c r="E6824" s="249"/>
    </row>
    <row r="6825" spans="1:5" s="250" customFormat="1" ht="13.5">
      <c r="A6825" s="142">
        <v>92308</v>
      </c>
      <c r="B6825" s="142" t="s">
        <v>23171</v>
      </c>
      <c r="C6825" s="142" t="s">
        <v>1</v>
      </c>
      <c r="D6825" s="301">
        <v>77.55</v>
      </c>
      <c r="E6825" s="249"/>
    </row>
    <row r="6826" spans="1:5" s="250" customFormat="1" ht="13.5">
      <c r="A6826" s="142">
        <v>103871</v>
      </c>
      <c r="B6826" s="142" t="s">
        <v>23195</v>
      </c>
      <c r="C6826" s="142" t="s">
        <v>1</v>
      </c>
      <c r="D6826" s="301">
        <v>89.5</v>
      </c>
      <c r="E6826" s="249"/>
    </row>
    <row r="6827" spans="1:5" s="250" customFormat="1" ht="13.5">
      <c r="A6827" s="142">
        <v>92323</v>
      </c>
      <c r="B6827" s="142" t="s">
        <v>23177</v>
      </c>
      <c r="C6827" s="142" t="s">
        <v>1</v>
      </c>
      <c r="D6827" s="301">
        <v>88.84</v>
      </c>
      <c r="E6827" s="249"/>
    </row>
    <row r="6828" spans="1:5" s="250" customFormat="1" ht="13.5">
      <c r="A6828" s="142">
        <v>92305</v>
      </c>
      <c r="B6828" s="142" t="s">
        <v>23168</v>
      </c>
      <c r="C6828" s="142" t="s">
        <v>1</v>
      </c>
      <c r="D6828" s="301">
        <v>60.89</v>
      </c>
      <c r="E6828" s="249"/>
    </row>
    <row r="6829" spans="1:5" s="250" customFormat="1" ht="13.5">
      <c r="A6829" s="142">
        <v>103868</v>
      </c>
      <c r="B6829" s="142" t="s">
        <v>23192</v>
      </c>
      <c r="C6829" s="142" t="s">
        <v>1</v>
      </c>
      <c r="D6829" s="301">
        <v>76.53</v>
      </c>
      <c r="E6829" s="249"/>
    </row>
    <row r="6830" spans="1:5" s="250" customFormat="1" ht="13.5">
      <c r="A6830" s="142">
        <v>103802</v>
      </c>
      <c r="B6830" s="142" t="s">
        <v>23186</v>
      </c>
      <c r="C6830" s="142" t="s">
        <v>1</v>
      </c>
      <c r="D6830" s="301">
        <v>63.72</v>
      </c>
      <c r="E6830" s="249"/>
    </row>
    <row r="6831" spans="1:5" s="250" customFormat="1" ht="13.5">
      <c r="A6831" s="142">
        <v>92320</v>
      </c>
      <c r="B6831" s="142" t="s">
        <v>23174</v>
      </c>
      <c r="C6831" s="142" t="s">
        <v>1</v>
      </c>
      <c r="D6831" s="301">
        <v>75.73</v>
      </c>
      <c r="E6831" s="249"/>
    </row>
    <row r="6832" spans="1:5" s="250" customFormat="1" ht="13.5">
      <c r="A6832" s="142">
        <v>97335</v>
      </c>
      <c r="B6832" s="142" t="s">
        <v>23180</v>
      </c>
      <c r="C6832" s="142" t="s">
        <v>1</v>
      </c>
      <c r="D6832" s="301">
        <v>133.57</v>
      </c>
      <c r="E6832" s="249"/>
    </row>
    <row r="6833" spans="1:5" s="250" customFormat="1" ht="13.5">
      <c r="A6833" s="142">
        <v>103836</v>
      </c>
      <c r="B6833" s="142" t="s">
        <v>23190</v>
      </c>
      <c r="C6833" s="142" t="s">
        <v>1</v>
      </c>
      <c r="D6833" s="301">
        <v>155.58000000000001</v>
      </c>
      <c r="E6833" s="249"/>
    </row>
    <row r="6834" spans="1:5" s="250" customFormat="1" ht="13.5">
      <c r="A6834" s="142">
        <v>92281</v>
      </c>
      <c r="B6834" s="142" t="s">
        <v>23162</v>
      </c>
      <c r="C6834" s="142" t="s">
        <v>1</v>
      </c>
      <c r="D6834" s="301">
        <v>151.99</v>
      </c>
      <c r="E6834" s="249"/>
    </row>
    <row r="6835" spans="1:5" s="250" customFormat="1" ht="13.5">
      <c r="A6835" s="142">
        <v>92309</v>
      </c>
      <c r="B6835" s="142" t="s">
        <v>23172</v>
      </c>
      <c r="C6835" s="142" t="s">
        <v>1</v>
      </c>
      <c r="D6835" s="301">
        <v>162.81</v>
      </c>
      <c r="E6835" s="249"/>
    </row>
    <row r="6836" spans="1:5" s="250" customFormat="1" ht="13.5">
      <c r="A6836" s="142">
        <v>103872</v>
      </c>
      <c r="B6836" s="142" t="s">
        <v>23196</v>
      </c>
      <c r="C6836" s="142" t="s">
        <v>1</v>
      </c>
      <c r="D6836" s="301">
        <v>177.82</v>
      </c>
      <c r="E6836" s="249"/>
    </row>
    <row r="6837" spans="1:5" s="250" customFormat="1" ht="13.5">
      <c r="A6837" s="142">
        <v>92324</v>
      </c>
      <c r="B6837" s="142" t="s">
        <v>23178</v>
      </c>
      <c r="C6837" s="142" t="s">
        <v>1</v>
      </c>
      <c r="D6837" s="301">
        <v>184.81</v>
      </c>
      <c r="E6837" s="249"/>
    </row>
    <row r="6838" spans="1:5" s="250" customFormat="1" ht="13.5">
      <c r="A6838" s="142">
        <v>92275</v>
      </c>
      <c r="B6838" s="142" t="s">
        <v>23156</v>
      </c>
      <c r="C6838" s="142" t="s">
        <v>1</v>
      </c>
      <c r="D6838" s="301">
        <v>92.6</v>
      </c>
      <c r="E6838" s="249"/>
    </row>
    <row r="6839" spans="1:5" s="250" customFormat="1" ht="13.5">
      <c r="A6839" s="142">
        <v>92306</v>
      </c>
      <c r="B6839" s="142" t="s">
        <v>23169</v>
      </c>
      <c r="C6839" s="142" t="s">
        <v>1</v>
      </c>
      <c r="D6839" s="301">
        <v>99.82</v>
      </c>
      <c r="E6839" s="249"/>
    </row>
    <row r="6840" spans="1:5" s="250" customFormat="1" ht="13.5">
      <c r="A6840" s="142">
        <v>103869</v>
      </c>
      <c r="B6840" s="142" t="s">
        <v>23193</v>
      </c>
      <c r="C6840" s="142" t="s">
        <v>1</v>
      </c>
      <c r="D6840" s="301">
        <v>118.54</v>
      </c>
      <c r="E6840" s="249"/>
    </row>
    <row r="6841" spans="1:5" s="250" customFormat="1" ht="13.5">
      <c r="A6841" s="142">
        <v>103803</v>
      </c>
      <c r="B6841" s="142" t="s">
        <v>23187</v>
      </c>
      <c r="C6841" s="142" t="s">
        <v>1</v>
      </c>
      <c r="D6841" s="301">
        <v>109.58</v>
      </c>
      <c r="E6841" s="249"/>
    </row>
    <row r="6842" spans="1:5" s="250" customFormat="1" ht="13.5">
      <c r="A6842" s="142">
        <v>92321</v>
      </c>
      <c r="B6842" s="142" t="s">
        <v>23175</v>
      </c>
      <c r="C6842" s="142" t="s">
        <v>1</v>
      </c>
      <c r="D6842" s="301">
        <v>125.39</v>
      </c>
      <c r="E6842" s="249"/>
    </row>
    <row r="6843" spans="1:5" s="250" customFormat="1" ht="13.5">
      <c r="A6843" s="142">
        <v>97336</v>
      </c>
      <c r="B6843" s="142" t="s">
        <v>23181</v>
      </c>
      <c r="C6843" s="142" t="s">
        <v>1</v>
      </c>
      <c r="D6843" s="301">
        <v>169.97</v>
      </c>
      <c r="E6843" s="249"/>
    </row>
    <row r="6844" spans="1:5" s="250" customFormat="1" ht="13.5">
      <c r="A6844" s="142">
        <v>103837</v>
      </c>
      <c r="B6844" s="142" t="s">
        <v>23191</v>
      </c>
      <c r="C6844" s="142" t="s">
        <v>1</v>
      </c>
      <c r="D6844" s="301">
        <v>196.48</v>
      </c>
      <c r="E6844" s="249"/>
    </row>
    <row r="6845" spans="1:5" s="250" customFormat="1" ht="13.5">
      <c r="A6845" s="142">
        <v>92282</v>
      </c>
      <c r="B6845" s="142" t="s">
        <v>23163</v>
      </c>
      <c r="C6845" s="142" t="s">
        <v>1</v>
      </c>
      <c r="D6845" s="301">
        <v>179.37</v>
      </c>
      <c r="E6845" s="249"/>
    </row>
    <row r="6846" spans="1:5" s="250" customFormat="1" ht="13.5">
      <c r="A6846" s="142">
        <v>92310</v>
      </c>
      <c r="B6846" s="142" t="s">
        <v>23173</v>
      </c>
      <c r="C6846" s="142" t="s">
        <v>1</v>
      </c>
      <c r="D6846" s="301">
        <v>190.53</v>
      </c>
      <c r="E6846" s="249"/>
    </row>
    <row r="6847" spans="1:5" s="250" customFormat="1" ht="13.5">
      <c r="A6847" s="142">
        <v>103873</v>
      </c>
      <c r="B6847" s="142" t="s">
        <v>23197</v>
      </c>
      <c r="C6847" s="142" t="s">
        <v>1</v>
      </c>
      <c r="D6847" s="301">
        <v>208.17</v>
      </c>
      <c r="E6847" s="249"/>
    </row>
    <row r="6848" spans="1:5" s="250" customFormat="1" ht="13.5">
      <c r="A6848" s="142">
        <v>92325</v>
      </c>
      <c r="B6848" s="142" t="s">
        <v>23179</v>
      </c>
      <c r="C6848" s="142" t="s">
        <v>1</v>
      </c>
      <c r="D6848" s="301">
        <v>221.72</v>
      </c>
      <c r="E6848" s="249"/>
    </row>
    <row r="6849" spans="1:5" s="250" customFormat="1" ht="13.5">
      <c r="A6849" s="142">
        <v>92276</v>
      </c>
      <c r="B6849" s="142" t="s">
        <v>23157</v>
      </c>
      <c r="C6849" s="142" t="s">
        <v>1</v>
      </c>
      <c r="D6849" s="301">
        <v>117.57</v>
      </c>
      <c r="E6849" s="249"/>
    </row>
    <row r="6850" spans="1:5" s="250" customFormat="1" ht="13.5">
      <c r="A6850" s="142">
        <v>92307</v>
      </c>
      <c r="B6850" s="142" t="s">
        <v>23170</v>
      </c>
      <c r="C6850" s="142" t="s">
        <v>1</v>
      </c>
      <c r="D6850" s="301">
        <v>125.12</v>
      </c>
      <c r="E6850" s="249"/>
    </row>
    <row r="6851" spans="1:5" s="250" customFormat="1" ht="13.5">
      <c r="A6851" s="142">
        <v>103870</v>
      </c>
      <c r="B6851" s="142" t="s">
        <v>23194</v>
      </c>
      <c r="C6851" s="142" t="s">
        <v>1</v>
      </c>
      <c r="D6851" s="301">
        <v>146.47999999999999</v>
      </c>
      <c r="E6851" s="249"/>
    </row>
    <row r="6852" spans="1:5" s="250" customFormat="1" ht="13.5">
      <c r="A6852" s="142">
        <v>103804</v>
      </c>
      <c r="B6852" s="142" t="s">
        <v>23188</v>
      </c>
      <c r="C6852" s="142" t="s">
        <v>1</v>
      </c>
      <c r="D6852" s="301">
        <v>133.74</v>
      </c>
      <c r="E6852" s="249"/>
    </row>
    <row r="6853" spans="1:5" s="250" customFormat="1" ht="13.5">
      <c r="A6853" s="142">
        <v>92322</v>
      </c>
      <c r="B6853" s="142" t="s">
        <v>23176</v>
      </c>
      <c r="C6853" s="142" t="s">
        <v>1</v>
      </c>
      <c r="D6853" s="301">
        <v>159.88</v>
      </c>
      <c r="E6853" s="249"/>
    </row>
    <row r="6854" spans="1:5" s="250" customFormat="1" ht="13.5">
      <c r="A6854" s="142">
        <v>97337</v>
      </c>
      <c r="B6854" s="142" t="s">
        <v>23182</v>
      </c>
      <c r="C6854" s="142" t="s">
        <v>1</v>
      </c>
      <c r="D6854" s="301">
        <v>255.81</v>
      </c>
      <c r="E6854" s="249"/>
    </row>
    <row r="6855" spans="1:5" s="250" customFormat="1" ht="13.5">
      <c r="A6855" s="142">
        <v>92283</v>
      </c>
      <c r="B6855" s="142" t="s">
        <v>23164</v>
      </c>
      <c r="C6855" s="142" t="s">
        <v>1</v>
      </c>
      <c r="D6855" s="301">
        <v>247.99</v>
      </c>
      <c r="E6855" s="249"/>
    </row>
    <row r="6856" spans="1:5" s="250" customFormat="1" ht="13.5">
      <c r="A6856" s="142">
        <v>92277</v>
      </c>
      <c r="B6856" s="142" t="s">
        <v>23158</v>
      </c>
      <c r="C6856" s="142" t="s">
        <v>1</v>
      </c>
      <c r="D6856" s="301">
        <v>170.06</v>
      </c>
      <c r="E6856" s="249"/>
    </row>
    <row r="6857" spans="1:5" s="250" customFormat="1" ht="13.5">
      <c r="A6857" s="142">
        <v>97338</v>
      </c>
      <c r="B6857" s="142" t="s">
        <v>23183</v>
      </c>
      <c r="C6857" s="142" t="s">
        <v>1</v>
      </c>
      <c r="D6857" s="301">
        <v>307.8</v>
      </c>
      <c r="E6857" s="249"/>
    </row>
    <row r="6858" spans="1:5" s="250" customFormat="1" ht="13.5">
      <c r="A6858" s="142">
        <v>92284</v>
      </c>
      <c r="B6858" s="142" t="s">
        <v>23165</v>
      </c>
      <c r="C6858" s="142" t="s">
        <v>1</v>
      </c>
      <c r="D6858" s="301">
        <v>317.76</v>
      </c>
      <c r="E6858" s="249"/>
    </row>
    <row r="6859" spans="1:5" s="250" customFormat="1" ht="13.5">
      <c r="A6859" s="142">
        <v>92278</v>
      </c>
      <c r="B6859" s="142" t="s">
        <v>23159</v>
      </c>
      <c r="C6859" s="142" t="s">
        <v>1</v>
      </c>
      <c r="D6859" s="301">
        <v>228.99</v>
      </c>
      <c r="E6859" s="249"/>
    </row>
    <row r="6860" spans="1:5" s="250" customFormat="1" ht="13.5">
      <c r="A6860" s="142">
        <v>97339</v>
      </c>
      <c r="B6860" s="142" t="s">
        <v>23184</v>
      </c>
      <c r="C6860" s="142" t="s">
        <v>1</v>
      </c>
      <c r="D6860" s="301">
        <v>437.26</v>
      </c>
      <c r="E6860" s="249"/>
    </row>
    <row r="6861" spans="1:5" s="250" customFormat="1" ht="13.5">
      <c r="A6861" s="142">
        <v>92285</v>
      </c>
      <c r="B6861" s="142" t="s">
        <v>23166</v>
      </c>
      <c r="C6861" s="142" t="s">
        <v>1</v>
      </c>
      <c r="D6861" s="301">
        <v>437.22</v>
      </c>
      <c r="E6861" s="249"/>
    </row>
    <row r="6862" spans="1:5" s="250" customFormat="1" ht="13.5">
      <c r="A6862" s="142">
        <v>92279</v>
      </c>
      <c r="B6862" s="142" t="s">
        <v>23160</v>
      </c>
      <c r="C6862" s="142" t="s">
        <v>1</v>
      </c>
      <c r="D6862" s="301">
        <v>331.24</v>
      </c>
      <c r="E6862" s="249"/>
    </row>
    <row r="6863" spans="1:5" s="250" customFormat="1" ht="13.5">
      <c r="A6863" s="142">
        <v>97340</v>
      </c>
      <c r="B6863" s="142" t="s">
        <v>23185</v>
      </c>
      <c r="C6863" s="142" t="s">
        <v>1</v>
      </c>
      <c r="D6863" s="301">
        <v>565.21</v>
      </c>
      <c r="E6863" s="249"/>
    </row>
    <row r="6864" spans="1:5" s="250" customFormat="1" ht="13.5">
      <c r="A6864" s="142">
        <v>92286</v>
      </c>
      <c r="B6864" s="142" t="s">
        <v>23167</v>
      </c>
      <c r="C6864" s="142" t="s">
        <v>1</v>
      </c>
      <c r="D6864" s="378">
        <v>572.80999999999995</v>
      </c>
      <c r="E6864" s="249"/>
    </row>
    <row r="6865" spans="1:5" s="250" customFormat="1" ht="13.5">
      <c r="A6865" s="142">
        <v>92280</v>
      </c>
      <c r="B6865" s="142" t="s">
        <v>23161</v>
      </c>
      <c r="C6865" s="142" t="s">
        <v>1</v>
      </c>
      <c r="D6865" s="378">
        <v>465.36</v>
      </c>
      <c r="E6865" s="249"/>
    </row>
    <row r="6866" spans="1:5" s="250" customFormat="1" ht="13.5">
      <c r="A6866" s="142">
        <v>103901</v>
      </c>
      <c r="B6866" s="142" t="s">
        <v>23585</v>
      </c>
      <c r="C6866" s="142" t="s">
        <v>2</v>
      </c>
      <c r="D6866" s="301">
        <v>34.869999999999997</v>
      </c>
      <c r="E6866" s="249"/>
    </row>
    <row r="6867" spans="1:5" s="250" customFormat="1" ht="13.5">
      <c r="A6867" s="142">
        <v>103832</v>
      </c>
      <c r="B6867" s="142" t="s">
        <v>23529</v>
      </c>
      <c r="C6867" s="142" t="s">
        <v>2</v>
      </c>
      <c r="D6867" s="301">
        <v>34.75</v>
      </c>
      <c r="E6867" s="249"/>
    </row>
    <row r="6868" spans="1:5" s="250" customFormat="1" ht="13.5">
      <c r="A6868" s="142">
        <v>103865</v>
      </c>
      <c r="B6868" s="142" t="s">
        <v>23555</v>
      </c>
      <c r="C6868" s="142" t="s">
        <v>2</v>
      </c>
      <c r="D6868" s="301">
        <v>33.5</v>
      </c>
      <c r="E6868" s="249"/>
    </row>
    <row r="6869" spans="1:5" s="250" customFormat="1" ht="13.5">
      <c r="A6869" s="142">
        <v>103902</v>
      </c>
      <c r="B6869" s="142" t="s">
        <v>23586</v>
      </c>
      <c r="C6869" s="142" t="s">
        <v>2</v>
      </c>
      <c r="D6869" s="301">
        <v>53.39</v>
      </c>
      <c r="E6869" s="249"/>
    </row>
    <row r="6870" spans="1:5" s="250" customFormat="1" ht="13.5">
      <c r="A6870" s="142">
        <v>103866</v>
      </c>
      <c r="B6870" s="142" t="s">
        <v>23556</v>
      </c>
      <c r="C6870" s="142" t="s">
        <v>2</v>
      </c>
      <c r="D6870" s="301">
        <v>54.78</v>
      </c>
      <c r="E6870" s="249"/>
    </row>
    <row r="6871" spans="1:5" s="250" customFormat="1" ht="13.5">
      <c r="A6871" s="142">
        <v>103903</v>
      </c>
      <c r="B6871" s="142" t="s">
        <v>23587</v>
      </c>
      <c r="C6871" s="142" t="s">
        <v>2</v>
      </c>
      <c r="D6871" s="301">
        <v>73.92</v>
      </c>
      <c r="E6871" s="249"/>
    </row>
    <row r="6872" spans="1:5" s="250" customFormat="1" ht="13.5">
      <c r="A6872" s="142">
        <v>103834</v>
      </c>
      <c r="B6872" s="142" t="s">
        <v>23531</v>
      </c>
      <c r="C6872" s="142" t="s">
        <v>2</v>
      </c>
      <c r="D6872" s="301">
        <v>94.54</v>
      </c>
      <c r="E6872" s="249"/>
    </row>
    <row r="6873" spans="1:5" s="250" customFormat="1" ht="13.5">
      <c r="A6873" s="142">
        <v>103867</v>
      </c>
      <c r="B6873" s="142" t="s">
        <v>23557</v>
      </c>
      <c r="C6873" s="142" t="s">
        <v>2</v>
      </c>
      <c r="D6873" s="301">
        <v>77.680000000000007</v>
      </c>
      <c r="E6873" s="249"/>
    </row>
    <row r="6874" spans="1:5" s="250" customFormat="1" ht="13.5">
      <c r="A6874" s="142">
        <v>105113</v>
      </c>
      <c r="B6874" s="142" t="s">
        <v>26000</v>
      </c>
      <c r="C6874" s="142" t="s">
        <v>2</v>
      </c>
      <c r="D6874" s="301">
        <v>8752.3799999999992</v>
      </c>
      <c r="E6874" s="249"/>
    </row>
    <row r="6875" spans="1:5" s="250" customFormat="1" ht="13.5">
      <c r="A6875" s="142">
        <v>98461</v>
      </c>
      <c r="B6875" s="142" t="s">
        <v>25998</v>
      </c>
      <c r="C6875" s="142" t="s">
        <v>2</v>
      </c>
      <c r="D6875" s="301">
        <v>6612.74</v>
      </c>
      <c r="E6875" s="249"/>
    </row>
    <row r="6876" spans="1:5" s="250" customFormat="1" ht="13.5">
      <c r="A6876" s="142">
        <v>98462</v>
      </c>
      <c r="B6876" s="142" t="s">
        <v>25999</v>
      </c>
      <c r="C6876" s="142" t="s">
        <v>2</v>
      </c>
      <c r="D6876" s="301">
        <v>11325.83</v>
      </c>
      <c r="E6876" s="249"/>
    </row>
    <row r="6877" spans="1:5" s="250" customFormat="1" ht="13.5">
      <c r="A6877" s="142">
        <v>105130</v>
      </c>
      <c r="B6877" s="142" t="s">
        <v>24452</v>
      </c>
      <c r="C6877" s="142" t="s">
        <v>1</v>
      </c>
      <c r="D6877" s="301">
        <v>34.130000000000003</v>
      </c>
      <c r="E6877" s="249"/>
    </row>
    <row r="6878" spans="1:5" s="250" customFormat="1" ht="13.5">
      <c r="A6878" s="142">
        <v>105114</v>
      </c>
      <c r="B6878" s="142" t="s">
        <v>24446</v>
      </c>
      <c r="C6878" s="142" t="s">
        <v>7</v>
      </c>
      <c r="D6878" s="301">
        <v>2078.71</v>
      </c>
      <c r="E6878" s="249"/>
    </row>
    <row r="6879" spans="1:5" s="250" customFormat="1" ht="13.5">
      <c r="A6879" s="142">
        <v>105129</v>
      </c>
      <c r="B6879" s="142" t="s">
        <v>29552</v>
      </c>
      <c r="C6879" s="142" t="s">
        <v>2</v>
      </c>
      <c r="D6879" s="301">
        <v>0</v>
      </c>
      <c r="E6879" s="249"/>
    </row>
    <row r="6880" spans="1:5" s="250" customFormat="1" ht="13.5">
      <c r="A6880" s="142">
        <v>105127</v>
      </c>
      <c r="B6880" s="142" t="s">
        <v>24450</v>
      </c>
      <c r="C6880" s="142" t="s">
        <v>1</v>
      </c>
      <c r="D6880" s="301">
        <v>31.49</v>
      </c>
      <c r="E6880" s="249"/>
    </row>
    <row r="6881" spans="1:5" s="250" customFormat="1" ht="13.5">
      <c r="A6881" s="142">
        <v>105128</v>
      </c>
      <c r="B6881" s="142" t="s">
        <v>24451</v>
      </c>
      <c r="C6881" s="142" t="s">
        <v>1</v>
      </c>
      <c r="D6881" s="301">
        <v>105.59</v>
      </c>
      <c r="E6881" s="249"/>
    </row>
    <row r="6882" spans="1:5" s="250" customFormat="1" ht="13.5">
      <c r="A6882" s="142">
        <v>105126</v>
      </c>
      <c r="B6882" s="142" t="s">
        <v>24449</v>
      </c>
      <c r="C6882" s="142" t="s">
        <v>1</v>
      </c>
      <c r="D6882" s="301">
        <v>35.1</v>
      </c>
      <c r="E6882" s="249"/>
    </row>
    <row r="6883" spans="1:5" s="250" customFormat="1" ht="13.5">
      <c r="A6883" s="142">
        <v>105116</v>
      </c>
      <c r="B6883" s="142" t="s">
        <v>24448</v>
      </c>
      <c r="C6883" s="142" t="s">
        <v>2</v>
      </c>
      <c r="D6883" s="301">
        <v>15.71</v>
      </c>
      <c r="E6883" s="249"/>
    </row>
    <row r="6884" spans="1:5" s="250" customFormat="1" ht="13.5">
      <c r="A6884" s="142">
        <v>105115</v>
      </c>
      <c r="B6884" s="142" t="s">
        <v>24447</v>
      </c>
      <c r="C6884" s="142" t="s">
        <v>2</v>
      </c>
      <c r="D6884" s="301">
        <v>153.07</v>
      </c>
      <c r="E6884" s="249"/>
    </row>
    <row r="6885" spans="1:5" s="250" customFormat="1" ht="13.5">
      <c r="A6885" s="142">
        <v>98453</v>
      </c>
      <c r="B6885" s="142" t="s">
        <v>24439</v>
      </c>
      <c r="C6885" s="142" t="s">
        <v>4</v>
      </c>
      <c r="D6885" s="301">
        <v>182.4</v>
      </c>
      <c r="E6885" s="249"/>
    </row>
    <row r="6886" spans="1:5" s="250" customFormat="1" ht="13.5">
      <c r="A6886" s="142">
        <v>98454</v>
      </c>
      <c r="B6886" s="142" t="s">
        <v>24440</v>
      </c>
      <c r="C6886" s="142" t="s">
        <v>4</v>
      </c>
      <c r="D6886" s="301">
        <v>230.01</v>
      </c>
      <c r="E6886" s="249"/>
    </row>
    <row r="6887" spans="1:5" s="250" customFormat="1" ht="13.5">
      <c r="A6887" s="142">
        <v>98449</v>
      </c>
      <c r="B6887" s="142" t="s">
        <v>24437</v>
      </c>
      <c r="C6887" s="142" t="s">
        <v>4</v>
      </c>
      <c r="D6887" s="301">
        <v>157.36000000000001</v>
      </c>
      <c r="E6887" s="249"/>
    </row>
    <row r="6888" spans="1:5" s="250" customFormat="1" ht="13.5">
      <c r="A6888" s="142">
        <v>98455</v>
      </c>
      <c r="B6888" s="142" t="s">
        <v>24441</v>
      </c>
      <c r="C6888" s="142" t="s">
        <v>4</v>
      </c>
      <c r="D6888" s="301">
        <v>146.55000000000001</v>
      </c>
      <c r="E6888" s="249"/>
    </row>
    <row r="6889" spans="1:5" s="250" customFormat="1" ht="13.5">
      <c r="A6889" s="142">
        <v>98456</v>
      </c>
      <c r="B6889" s="142" t="s">
        <v>24442</v>
      </c>
      <c r="C6889" s="142" t="s">
        <v>4</v>
      </c>
      <c r="D6889" s="301">
        <v>186.52</v>
      </c>
      <c r="E6889" s="249"/>
    </row>
    <row r="6890" spans="1:5" s="250" customFormat="1" ht="13.5">
      <c r="A6890" s="142">
        <v>98451</v>
      </c>
      <c r="B6890" s="142" t="s">
        <v>24438</v>
      </c>
      <c r="C6890" s="142" t="s">
        <v>4</v>
      </c>
      <c r="D6890" s="301">
        <v>127.03</v>
      </c>
      <c r="E6890" s="249"/>
    </row>
    <row r="6891" spans="1:5" s="250" customFormat="1" ht="13.5">
      <c r="A6891" s="142">
        <v>98445</v>
      </c>
      <c r="B6891" s="142" t="s">
        <v>24433</v>
      </c>
      <c r="C6891" s="142" t="s">
        <v>4</v>
      </c>
      <c r="D6891" s="301">
        <v>131.83000000000001</v>
      </c>
      <c r="E6891" s="249"/>
    </row>
    <row r="6892" spans="1:5" s="250" customFormat="1" ht="13.5">
      <c r="A6892" s="142">
        <v>98446</v>
      </c>
      <c r="B6892" s="142" t="s">
        <v>24434</v>
      </c>
      <c r="C6892" s="142" t="s">
        <v>4</v>
      </c>
      <c r="D6892" s="301">
        <v>169.21</v>
      </c>
      <c r="E6892" s="249"/>
    </row>
    <row r="6893" spans="1:5" s="250" customFormat="1" ht="13.5">
      <c r="A6893" s="142">
        <v>98441</v>
      </c>
      <c r="B6893" s="142" t="s">
        <v>24431</v>
      </c>
      <c r="C6893" s="142" t="s">
        <v>4</v>
      </c>
      <c r="D6893" s="301">
        <v>112.13</v>
      </c>
      <c r="E6893" s="249"/>
    </row>
    <row r="6894" spans="1:5" s="250" customFormat="1" ht="13.5">
      <c r="A6894" s="142">
        <v>98447</v>
      </c>
      <c r="B6894" s="142" t="s">
        <v>24435</v>
      </c>
      <c r="C6894" s="142" t="s">
        <v>4</v>
      </c>
      <c r="D6894" s="301">
        <v>100.77</v>
      </c>
      <c r="E6894" s="249"/>
    </row>
    <row r="6895" spans="1:5" s="250" customFormat="1" ht="13.5">
      <c r="A6895" s="142">
        <v>98448</v>
      </c>
      <c r="B6895" s="142" t="s">
        <v>24436</v>
      </c>
      <c r="C6895" s="142" t="s">
        <v>4</v>
      </c>
      <c r="D6895" s="301">
        <v>129.99</v>
      </c>
      <c r="E6895" s="249"/>
    </row>
    <row r="6896" spans="1:5" s="250" customFormat="1" ht="13.5">
      <c r="A6896" s="142">
        <v>98443</v>
      </c>
      <c r="B6896" s="142" t="s">
        <v>24432</v>
      </c>
      <c r="C6896" s="142" t="s">
        <v>4</v>
      </c>
      <c r="D6896" s="301">
        <v>85.52</v>
      </c>
      <c r="E6896" s="249"/>
    </row>
    <row r="6897" spans="1:5" s="250" customFormat="1" ht="13.5">
      <c r="A6897" s="142">
        <v>105122</v>
      </c>
      <c r="B6897" s="142" t="s">
        <v>29553</v>
      </c>
      <c r="C6897" s="142" t="s">
        <v>4</v>
      </c>
      <c r="D6897" s="301">
        <v>0</v>
      </c>
      <c r="E6897" s="249"/>
    </row>
    <row r="6898" spans="1:5" s="250" customFormat="1" ht="13.5">
      <c r="A6898" s="142">
        <v>105125</v>
      </c>
      <c r="B6898" s="142" t="s">
        <v>29554</v>
      </c>
      <c r="C6898" s="142" t="s">
        <v>4</v>
      </c>
      <c r="D6898" s="301">
        <v>0</v>
      </c>
      <c r="E6898" s="249"/>
    </row>
    <row r="6899" spans="1:5" s="250" customFormat="1" ht="13.5">
      <c r="A6899" s="142">
        <v>105133</v>
      </c>
      <c r="B6899" s="142" t="s">
        <v>29555</v>
      </c>
      <c r="C6899" s="142" t="s">
        <v>4</v>
      </c>
      <c r="D6899" s="301">
        <v>0</v>
      </c>
      <c r="E6899" s="249"/>
    </row>
    <row r="6900" spans="1:5" s="250" customFormat="1" ht="13.5">
      <c r="A6900" s="142">
        <v>105123</v>
      </c>
      <c r="B6900" s="142" t="s">
        <v>29556</v>
      </c>
      <c r="C6900" s="142" t="s">
        <v>4</v>
      </c>
      <c r="D6900" s="301">
        <v>0</v>
      </c>
      <c r="E6900" s="249"/>
    </row>
    <row r="6901" spans="1:5" s="250" customFormat="1" ht="13.5">
      <c r="A6901" s="142">
        <v>105124</v>
      </c>
      <c r="B6901" s="142" t="s">
        <v>29557</v>
      </c>
      <c r="C6901" s="142" t="s">
        <v>4</v>
      </c>
      <c r="D6901" s="301">
        <v>0</v>
      </c>
      <c r="E6901" s="249"/>
    </row>
    <row r="6902" spans="1:5" s="250" customFormat="1" ht="13.5">
      <c r="A6902" s="142">
        <v>105134</v>
      </c>
      <c r="B6902" s="142" t="s">
        <v>29558</v>
      </c>
      <c r="C6902" s="142" t="s">
        <v>4</v>
      </c>
      <c r="D6902" s="301">
        <v>0</v>
      </c>
      <c r="E6902" s="249"/>
    </row>
    <row r="6903" spans="1:5" s="250" customFormat="1" ht="13.5">
      <c r="A6903" s="142">
        <v>105117</v>
      </c>
      <c r="B6903" s="142" t="s">
        <v>29559</v>
      </c>
      <c r="C6903" s="142" t="s">
        <v>4</v>
      </c>
      <c r="D6903" s="301">
        <v>0</v>
      </c>
      <c r="E6903" s="249"/>
    </row>
    <row r="6904" spans="1:5" s="250" customFormat="1" ht="13.5">
      <c r="A6904" s="142">
        <v>105119</v>
      </c>
      <c r="B6904" s="142" t="s">
        <v>29560</v>
      </c>
      <c r="C6904" s="142" t="s">
        <v>4</v>
      </c>
      <c r="D6904" s="301">
        <v>0</v>
      </c>
      <c r="E6904" s="249"/>
    </row>
    <row r="6905" spans="1:5" s="250" customFormat="1" ht="13.5">
      <c r="A6905" s="142">
        <v>105131</v>
      </c>
      <c r="B6905" s="142" t="s">
        <v>29561</v>
      </c>
      <c r="C6905" s="142" t="s">
        <v>4</v>
      </c>
      <c r="D6905" s="301">
        <v>0</v>
      </c>
      <c r="E6905" s="249"/>
    </row>
    <row r="6906" spans="1:5" s="250" customFormat="1" ht="13.5">
      <c r="A6906" s="142">
        <v>105120</v>
      </c>
      <c r="B6906" s="142" t="s">
        <v>29562</v>
      </c>
      <c r="C6906" s="142" t="s">
        <v>4</v>
      </c>
      <c r="D6906" s="301">
        <v>0</v>
      </c>
      <c r="E6906" s="249"/>
    </row>
    <row r="6907" spans="1:5" s="250" customFormat="1" ht="13.5">
      <c r="A6907" s="142">
        <v>105121</v>
      </c>
      <c r="B6907" s="142" t="s">
        <v>29563</v>
      </c>
      <c r="C6907" s="142" t="s">
        <v>4</v>
      </c>
      <c r="D6907" s="301">
        <v>0</v>
      </c>
      <c r="E6907" s="249"/>
    </row>
    <row r="6908" spans="1:5" s="250" customFormat="1" ht="13.5">
      <c r="A6908" s="142">
        <v>105132</v>
      </c>
      <c r="B6908" s="142" t="s">
        <v>29564</v>
      </c>
      <c r="C6908" s="142" t="s">
        <v>4</v>
      </c>
      <c r="D6908" s="301">
        <v>0</v>
      </c>
      <c r="E6908" s="249"/>
    </row>
    <row r="6909" spans="1:5" s="250" customFormat="1" ht="13.5">
      <c r="A6909" s="142">
        <v>98460</v>
      </c>
      <c r="B6909" s="142" t="s">
        <v>24445</v>
      </c>
      <c r="C6909" s="142" t="s">
        <v>4</v>
      </c>
      <c r="D6909" s="301">
        <v>75.14</v>
      </c>
      <c r="E6909" s="249"/>
    </row>
    <row r="6910" spans="1:5" s="250" customFormat="1" ht="13.5">
      <c r="A6910" s="142">
        <v>98457</v>
      </c>
      <c r="B6910" s="142" t="s">
        <v>29565</v>
      </c>
      <c r="C6910" s="142" t="s">
        <v>4</v>
      </c>
      <c r="D6910" s="301">
        <v>0</v>
      </c>
      <c r="E6910" s="249"/>
    </row>
    <row r="6911" spans="1:5" s="250" customFormat="1" ht="13.5">
      <c r="A6911" s="142">
        <v>98458</v>
      </c>
      <c r="B6911" s="142" t="s">
        <v>24443</v>
      </c>
      <c r="C6911" s="142" t="s">
        <v>4</v>
      </c>
      <c r="D6911" s="301">
        <v>111.38</v>
      </c>
      <c r="E6911" s="249"/>
    </row>
    <row r="6912" spans="1:5" s="250" customFormat="1" ht="13.5">
      <c r="A6912" s="142">
        <v>98459</v>
      </c>
      <c r="B6912" s="142" t="s">
        <v>24444</v>
      </c>
      <c r="C6912" s="142" t="s">
        <v>4</v>
      </c>
      <c r="D6912" s="301">
        <v>99.78</v>
      </c>
      <c r="E6912" s="249"/>
    </row>
    <row r="6913" spans="1:5" s="250" customFormat="1" ht="13.5">
      <c r="A6913" s="142">
        <v>105118</v>
      </c>
      <c r="B6913" s="142" t="s">
        <v>29566</v>
      </c>
      <c r="C6913" s="142" t="s">
        <v>4</v>
      </c>
      <c r="D6913" s="301">
        <v>0</v>
      </c>
      <c r="E6913" s="249"/>
    </row>
    <row r="6914" spans="1:5" s="250" customFormat="1" ht="13.5">
      <c r="A6914" s="142">
        <v>106056</v>
      </c>
      <c r="B6914" s="142" t="s">
        <v>29567</v>
      </c>
      <c r="C6914" s="142" t="s">
        <v>4</v>
      </c>
      <c r="D6914" s="301">
        <v>196.37</v>
      </c>
      <c r="E6914" s="249"/>
    </row>
    <row r="6915" spans="1:5" s="250" customFormat="1" ht="13.5">
      <c r="A6915" s="142">
        <v>106057</v>
      </c>
      <c r="B6915" s="142" t="s">
        <v>29568</v>
      </c>
      <c r="C6915" s="142" t="s">
        <v>4</v>
      </c>
      <c r="D6915" s="301">
        <v>204.7</v>
      </c>
      <c r="E6915" s="249"/>
    </row>
    <row r="6916" spans="1:5" s="250" customFormat="1" ht="13.5">
      <c r="A6916" s="142">
        <v>104690</v>
      </c>
      <c r="B6916" s="142" t="s">
        <v>29569</v>
      </c>
      <c r="C6916" s="142" t="s">
        <v>4</v>
      </c>
      <c r="D6916" s="301">
        <v>208.94</v>
      </c>
      <c r="E6916" s="249"/>
    </row>
    <row r="6917" spans="1:5" s="250" customFormat="1" ht="13.5">
      <c r="A6917" s="142">
        <v>101958</v>
      </c>
      <c r="B6917" s="142" t="s">
        <v>29570</v>
      </c>
      <c r="C6917" s="142" t="s">
        <v>4</v>
      </c>
      <c r="D6917" s="301">
        <v>249.73</v>
      </c>
      <c r="E6917" s="249"/>
    </row>
    <row r="6918" spans="1:5" s="250" customFormat="1" ht="13.5">
      <c r="A6918" s="142">
        <v>106065</v>
      </c>
      <c r="B6918" s="142" t="s">
        <v>29571</v>
      </c>
      <c r="C6918" s="142" t="s">
        <v>4</v>
      </c>
      <c r="D6918" s="301">
        <v>268.62</v>
      </c>
      <c r="E6918" s="249"/>
    </row>
    <row r="6919" spans="1:5" s="250" customFormat="1" ht="13.5">
      <c r="A6919" s="142">
        <v>101959</v>
      </c>
      <c r="B6919" s="142" t="s">
        <v>29572</v>
      </c>
      <c r="C6919" s="142" t="s">
        <v>4</v>
      </c>
      <c r="D6919" s="301">
        <v>179.92</v>
      </c>
      <c r="E6919" s="249"/>
    </row>
    <row r="6920" spans="1:5" s="250" customFormat="1" ht="13.5">
      <c r="A6920" s="142">
        <v>101960</v>
      </c>
      <c r="B6920" s="142" t="s">
        <v>29573</v>
      </c>
      <c r="C6920" s="142" t="s">
        <v>4</v>
      </c>
      <c r="D6920" s="301">
        <v>194.65</v>
      </c>
      <c r="E6920" s="249"/>
    </row>
    <row r="6921" spans="1:5" s="250" customFormat="1" ht="13.5">
      <c r="A6921" s="142">
        <v>106058</v>
      </c>
      <c r="B6921" s="142" t="s">
        <v>29574</v>
      </c>
      <c r="C6921" s="142" t="s">
        <v>4</v>
      </c>
      <c r="D6921" s="301">
        <v>204.08</v>
      </c>
      <c r="E6921" s="249"/>
    </row>
    <row r="6922" spans="1:5" s="250" customFormat="1" ht="13.5">
      <c r="A6922" s="142">
        <v>101962</v>
      </c>
      <c r="B6922" s="142" t="s">
        <v>29575</v>
      </c>
      <c r="C6922" s="142" t="s">
        <v>4</v>
      </c>
      <c r="D6922" s="301">
        <v>234.56</v>
      </c>
      <c r="E6922" s="249"/>
    </row>
    <row r="6923" spans="1:5" s="250" customFormat="1" ht="13.5">
      <c r="A6923" s="142">
        <v>106066</v>
      </c>
      <c r="B6923" s="142" t="s">
        <v>29576</v>
      </c>
      <c r="C6923" s="142" t="s">
        <v>4</v>
      </c>
      <c r="D6923" s="301">
        <v>254.57</v>
      </c>
      <c r="E6923" s="249"/>
    </row>
    <row r="6924" spans="1:5" s="250" customFormat="1" ht="13.5">
      <c r="A6924" s="142">
        <v>106048</v>
      </c>
      <c r="B6924" s="142" t="s">
        <v>29577</v>
      </c>
      <c r="C6924" s="142" t="s">
        <v>4</v>
      </c>
      <c r="D6924" s="301">
        <v>163.65</v>
      </c>
      <c r="E6924" s="249"/>
    </row>
    <row r="6925" spans="1:5" s="250" customFormat="1" ht="13.5">
      <c r="A6925" s="142">
        <v>106049</v>
      </c>
      <c r="B6925" s="142" t="s">
        <v>29578</v>
      </c>
      <c r="C6925" s="142" t="s">
        <v>4</v>
      </c>
      <c r="D6925" s="301">
        <v>171.98</v>
      </c>
      <c r="E6925" s="249"/>
    </row>
    <row r="6926" spans="1:5" s="250" customFormat="1" ht="13.5">
      <c r="A6926" s="142">
        <v>106050</v>
      </c>
      <c r="B6926" s="142" t="s">
        <v>29579</v>
      </c>
      <c r="C6926" s="142" t="s">
        <v>4</v>
      </c>
      <c r="D6926" s="301">
        <v>184.38</v>
      </c>
      <c r="E6926" s="249"/>
    </row>
    <row r="6927" spans="1:5" s="250" customFormat="1" ht="13.5">
      <c r="A6927" s="142">
        <v>106051</v>
      </c>
      <c r="B6927" s="142" t="s">
        <v>29580</v>
      </c>
      <c r="C6927" s="142" t="s">
        <v>4</v>
      </c>
      <c r="D6927" s="301">
        <v>225.17</v>
      </c>
      <c r="E6927" s="249"/>
    </row>
    <row r="6928" spans="1:5" s="250" customFormat="1" ht="13.5">
      <c r="A6928" s="142">
        <v>106063</v>
      </c>
      <c r="B6928" s="142" t="s">
        <v>29581</v>
      </c>
      <c r="C6928" s="142" t="s">
        <v>4</v>
      </c>
      <c r="D6928" s="301">
        <v>244.06</v>
      </c>
      <c r="E6928" s="249"/>
    </row>
    <row r="6929" spans="1:5" s="250" customFormat="1" ht="13.5">
      <c r="A6929" s="142">
        <v>106052</v>
      </c>
      <c r="B6929" s="142" t="s">
        <v>29582</v>
      </c>
      <c r="C6929" s="142" t="s">
        <v>4</v>
      </c>
      <c r="D6929" s="301">
        <v>144.76</v>
      </c>
      <c r="E6929" s="249"/>
    </row>
    <row r="6930" spans="1:5" s="250" customFormat="1" ht="13.5">
      <c r="A6930" s="142">
        <v>106053</v>
      </c>
      <c r="B6930" s="142" t="s">
        <v>29583</v>
      </c>
      <c r="C6930" s="142" t="s">
        <v>4</v>
      </c>
      <c r="D6930" s="301">
        <v>159.49</v>
      </c>
      <c r="E6930" s="249"/>
    </row>
    <row r="6931" spans="1:5" s="250" customFormat="1" ht="13.5">
      <c r="A6931" s="142">
        <v>106054</v>
      </c>
      <c r="B6931" s="142" t="s">
        <v>29584</v>
      </c>
      <c r="C6931" s="142" t="s">
        <v>4</v>
      </c>
      <c r="D6931" s="301">
        <v>176.56</v>
      </c>
      <c r="E6931" s="249"/>
    </row>
    <row r="6932" spans="1:5" s="250" customFormat="1" ht="13.5">
      <c r="A6932" s="142">
        <v>106055</v>
      </c>
      <c r="B6932" s="142" t="s">
        <v>29585</v>
      </c>
      <c r="C6932" s="142" t="s">
        <v>4</v>
      </c>
      <c r="D6932" s="301">
        <v>207.04</v>
      </c>
      <c r="E6932" s="249"/>
    </row>
    <row r="6933" spans="1:5" s="250" customFormat="1" ht="13.5">
      <c r="A6933" s="142">
        <v>106064</v>
      </c>
      <c r="B6933" s="142" t="s">
        <v>29586</v>
      </c>
      <c r="C6933" s="142" t="s">
        <v>4</v>
      </c>
      <c r="D6933" s="301">
        <v>227.05</v>
      </c>
      <c r="E6933" s="249"/>
    </row>
    <row r="6934" spans="1:5" s="250" customFormat="1" ht="13.5">
      <c r="A6934" s="142">
        <v>106067</v>
      </c>
      <c r="B6934" s="142" t="s">
        <v>29587</v>
      </c>
      <c r="C6934" s="142" t="s">
        <v>4</v>
      </c>
      <c r="D6934" s="301">
        <v>303.16000000000003</v>
      </c>
      <c r="E6934" s="249"/>
    </row>
    <row r="6935" spans="1:5" s="250" customFormat="1" ht="13.5">
      <c r="A6935" s="142">
        <v>106070</v>
      </c>
      <c r="B6935" s="142" t="s">
        <v>29588</v>
      </c>
      <c r="C6935" s="142" t="s">
        <v>4</v>
      </c>
      <c r="D6935" s="301">
        <v>339.31</v>
      </c>
      <c r="E6935" s="249"/>
    </row>
    <row r="6936" spans="1:5" s="250" customFormat="1" ht="13.5">
      <c r="A6936" s="142">
        <v>106071</v>
      </c>
      <c r="B6936" s="142" t="s">
        <v>29589</v>
      </c>
      <c r="C6936" s="142" t="s">
        <v>4</v>
      </c>
      <c r="D6936" s="301">
        <v>394.28</v>
      </c>
      <c r="E6936" s="249"/>
    </row>
    <row r="6937" spans="1:5" s="250" customFormat="1" ht="13.5">
      <c r="A6937" s="142">
        <v>106072</v>
      </c>
      <c r="B6937" s="142" t="s">
        <v>29590</v>
      </c>
      <c r="C6937" s="142" t="s">
        <v>4</v>
      </c>
      <c r="D6937" s="301">
        <v>430.38</v>
      </c>
      <c r="E6937" s="249"/>
    </row>
    <row r="6938" spans="1:5" s="250" customFormat="1" ht="13.5">
      <c r="A6938" s="142">
        <v>106073</v>
      </c>
      <c r="B6938" s="142" t="s">
        <v>29591</v>
      </c>
      <c r="C6938" s="142" t="s">
        <v>4</v>
      </c>
      <c r="D6938" s="301">
        <v>519.87</v>
      </c>
      <c r="E6938" s="249"/>
    </row>
    <row r="6939" spans="1:5" s="250" customFormat="1" ht="13.5">
      <c r="A6939" s="142">
        <v>106068</v>
      </c>
      <c r="B6939" s="142" t="s">
        <v>29592</v>
      </c>
      <c r="C6939" s="142" t="s">
        <v>4</v>
      </c>
      <c r="D6939" s="301">
        <v>303.68</v>
      </c>
      <c r="E6939" s="249"/>
    </row>
    <row r="6940" spans="1:5" s="250" customFormat="1" ht="13.5">
      <c r="A6940" s="142">
        <v>106069</v>
      </c>
      <c r="B6940" s="142" t="s">
        <v>29593</v>
      </c>
      <c r="C6940" s="142" t="s">
        <v>4</v>
      </c>
      <c r="D6940" s="301">
        <v>333.79</v>
      </c>
      <c r="E6940" s="249"/>
    </row>
    <row r="6941" spans="1:5" s="250" customFormat="1" ht="13.5">
      <c r="A6941" s="142">
        <v>106074</v>
      </c>
      <c r="B6941" s="142" t="s">
        <v>29594</v>
      </c>
      <c r="C6941" s="142" t="s">
        <v>4</v>
      </c>
      <c r="D6941" s="301">
        <v>359.45</v>
      </c>
      <c r="E6941" s="249"/>
    </row>
    <row r="6942" spans="1:5" s="250" customFormat="1" ht="13.5">
      <c r="A6942" s="142">
        <v>106075</v>
      </c>
      <c r="B6942" s="142" t="s">
        <v>29595</v>
      </c>
      <c r="C6942" s="142" t="s">
        <v>4</v>
      </c>
      <c r="D6942" s="301">
        <v>396.32</v>
      </c>
      <c r="E6942" s="249"/>
    </row>
    <row r="6943" spans="1:5" s="250" customFormat="1" ht="13.5">
      <c r="A6943" s="142">
        <v>106076</v>
      </c>
      <c r="B6943" s="142" t="s">
        <v>29596</v>
      </c>
      <c r="C6943" s="142" t="s">
        <v>4</v>
      </c>
      <c r="D6943" s="301">
        <v>460.03</v>
      </c>
      <c r="E6943" s="249"/>
    </row>
    <row r="6944" spans="1:5" s="250" customFormat="1" ht="13.5">
      <c r="A6944" s="142">
        <v>101964</v>
      </c>
      <c r="B6944" s="142" t="s">
        <v>29597</v>
      </c>
      <c r="C6944" s="142" t="s">
        <v>4</v>
      </c>
      <c r="D6944" s="301">
        <v>199.44</v>
      </c>
      <c r="E6944" s="249"/>
    </row>
    <row r="6945" spans="1:5" s="250" customFormat="1" ht="13.5">
      <c r="A6945" s="142">
        <v>106059</v>
      </c>
      <c r="B6945" s="142" t="s">
        <v>29598</v>
      </c>
      <c r="C6945" s="142" t="s">
        <v>4</v>
      </c>
      <c r="D6945" s="301">
        <v>212.59</v>
      </c>
      <c r="E6945" s="249"/>
    </row>
    <row r="6946" spans="1:5" s="250" customFormat="1" ht="13.5">
      <c r="A6946" s="142">
        <v>101963</v>
      </c>
      <c r="B6946" s="142" t="s">
        <v>29599</v>
      </c>
      <c r="C6946" s="142" t="s">
        <v>4</v>
      </c>
      <c r="D6946" s="301">
        <v>219.26</v>
      </c>
      <c r="E6946" s="249"/>
    </row>
    <row r="6947" spans="1:5" s="250" customFormat="1" ht="13.5">
      <c r="A6947" s="142">
        <v>101947</v>
      </c>
      <c r="B6947" s="142" t="s">
        <v>29600</v>
      </c>
      <c r="C6947" s="142" t="s">
        <v>4</v>
      </c>
      <c r="D6947" s="301">
        <v>223.94</v>
      </c>
      <c r="E6947" s="249"/>
    </row>
    <row r="6948" spans="1:5" s="250" customFormat="1" ht="13.5">
      <c r="A6948" s="142">
        <v>101948</v>
      </c>
      <c r="B6948" s="142" t="s">
        <v>29601</v>
      </c>
      <c r="C6948" s="142" t="s">
        <v>4</v>
      </c>
      <c r="D6948" s="301">
        <v>236.8</v>
      </c>
      <c r="E6948" s="249"/>
    </row>
    <row r="6949" spans="1:5" s="250" customFormat="1" ht="13.5">
      <c r="A6949" s="142">
        <v>101949</v>
      </c>
      <c r="B6949" s="142" t="s">
        <v>29602</v>
      </c>
      <c r="C6949" s="142" t="s">
        <v>4</v>
      </c>
      <c r="D6949" s="301">
        <v>247.24</v>
      </c>
      <c r="E6949" s="249"/>
    </row>
    <row r="6950" spans="1:5" s="250" customFormat="1" ht="13.5">
      <c r="A6950" s="142">
        <v>101950</v>
      </c>
      <c r="B6950" s="142" t="s">
        <v>29603</v>
      </c>
      <c r="C6950" s="142" t="s">
        <v>4</v>
      </c>
      <c r="D6950" s="301">
        <v>283.49</v>
      </c>
      <c r="E6950" s="249"/>
    </row>
    <row r="6951" spans="1:5" s="250" customFormat="1" ht="13.5">
      <c r="A6951" s="142">
        <v>106061</v>
      </c>
      <c r="B6951" s="142" t="s">
        <v>29604</v>
      </c>
      <c r="C6951" s="142" t="s">
        <v>4</v>
      </c>
      <c r="D6951" s="301">
        <v>318.82</v>
      </c>
      <c r="E6951" s="249"/>
    </row>
    <row r="6952" spans="1:5" s="250" customFormat="1" ht="13.5">
      <c r="A6952" s="142">
        <v>101951</v>
      </c>
      <c r="B6952" s="142" t="s">
        <v>29605</v>
      </c>
      <c r="C6952" s="142" t="s">
        <v>4</v>
      </c>
      <c r="D6952" s="301">
        <v>222.62</v>
      </c>
      <c r="E6952" s="249"/>
    </row>
    <row r="6953" spans="1:5" s="250" customFormat="1" ht="13.5">
      <c r="A6953" s="142">
        <v>101952</v>
      </c>
      <c r="B6953" s="142" t="s">
        <v>29606</v>
      </c>
      <c r="C6953" s="142" t="s">
        <v>4</v>
      </c>
      <c r="D6953" s="301">
        <v>239.54</v>
      </c>
      <c r="E6953" s="249"/>
    </row>
    <row r="6954" spans="1:5" s="250" customFormat="1" ht="13.5">
      <c r="A6954" s="142">
        <v>101953</v>
      </c>
      <c r="B6954" s="142" t="s">
        <v>29607</v>
      </c>
      <c r="C6954" s="142" t="s">
        <v>4</v>
      </c>
      <c r="D6954" s="301">
        <v>255.22</v>
      </c>
      <c r="E6954" s="249"/>
    </row>
    <row r="6955" spans="1:5" s="250" customFormat="1" ht="13.5">
      <c r="A6955" s="142">
        <v>101954</v>
      </c>
      <c r="B6955" s="142" t="s">
        <v>29608</v>
      </c>
      <c r="C6955" s="142" t="s">
        <v>4</v>
      </c>
      <c r="D6955" s="301">
        <v>290.17</v>
      </c>
      <c r="E6955" s="249"/>
    </row>
    <row r="6956" spans="1:5" s="250" customFormat="1" ht="13.5">
      <c r="A6956" s="142">
        <v>106062</v>
      </c>
      <c r="B6956" s="142" t="s">
        <v>29609</v>
      </c>
      <c r="C6956" s="142" t="s">
        <v>4</v>
      </c>
      <c r="D6956" s="301">
        <v>312.89</v>
      </c>
      <c r="E6956" s="249"/>
    </row>
    <row r="6957" spans="1:5" s="250" customFormat="1" ht="13.5">
      <c r="A6957" s="142">
        <v>100323</v>
      </c>
      <c r="B6957" s="142" t="s">
        <v>24685</v>
      </c>
      <c r="C6957" s="142" t="s">
        <v>7</v>
      </c>
      <c r="D6957" s="301">
        <v>183.11</v>
      </c>
      <c r="E6957" s="249"/>
    </row>
    <row r="6958" spans="1:5" s="250" customFormat="1" ht="13.5">
      <c r="A6958" s="142">
        <v>100324</v>
      </c>
      <c r="B6958" s="142" t="s">
        <v>24686</v>
      </c>
      <c r="C6958" s="142" t="s">
        <v>7</v>
      </c>
      <c r="D6958" s="301">
        <v>256.41000000000003</v>
      </c>
      <c r="E6958" s="249"/>
    </row>
    <row r="6959" spans="1:5" s="250" customFormat="1" ht="13.5">
      <c r="A6959" s="142">
        <v>96624</v>
      </c>
      <c r="B6959" s="142" t="s">
        <v>24683</v>
      </c>
      <c r="C6959" s="142" t="s">
        <v>7</v>
      </c>
      <c r="D6959" s="301">
        <v>256.89</v>
      </c>
      <c r="E6959" s="249"/>
    </row>
    <row r="6960" spans="1:5" s="250" customFormat="1" ht="13.5">
      <c r="A6960" s="142">
        <v>100322</v>
      </c>
      <c r="B6960" s="142" t="s">
        <v>24684</v>
      </c>
      <c r="C6960" s="142" t="s">
        <v>7</v>
      </c>
      <c r="D6960" s="301">
        <v>245.97</v>
      </c>
      <c r="E6960" s="249"/>
    </row>
    <row r="6961" spans="1:5" s="250" customFormat="1" ht="13.5">
      <c r="A6961" s="142">
        <v>96623</v>
      </c>
      <c r="B6961" s="142" t="s">
        <v>24682</v>
      </c>
      <c r="C6961" s="142" t="s">
        <v>7</v>
      </c>
      <c r="D6961" s="301">
        <v>275.88</v>
      </c>
      <c r="E6961" s="249"/>
    </row>
    <row r="6962" spans="1:5" s="250" customFormat="1" ht="13.5">
      <c r="A6962" s="142">
        <v>96622</v>
      </c>
      <c r="B6962" s="142" t="s">
        <v>24681</v>
      </c>
      <c r="C6962" s="142" t="s">
        <v>7</v>
      </c>
      <c r="D6962" s="301">
        <v>302.74</v>
      </c>
      <c r="E6962" s="249"/>
    </row>
    <row r="6963" spans="1:5" s="250" customFormat="1" ht="13.5">
      <c r="A6963" s="142">
        <v>96621</v>
      </c>
      <c r="B6963" s="142" t="s">
        <v>24680</v>
      </c>
      <c r="C6963" s="142" t="s">
        <v>7</v>
      </c>
      <c r="D6963" s="301">
        <v>321.73</v>
      </c>
      <c r="E6963" s="249"/>
    </row>
    <row r="6964" spans="1:5" s="250" customFormat="1" ht="13.5">
      <c r="A6964" s="142">
        <v>96617</v>
      </c>
      <c r="B6964" s="142" t="s">
        <v>24677</v>
      </c>
      <c r="C6964" s="142" t="s">
        <v>4</v>
      </c>
      <c r="D6964" s="301">
        <v>22.65</v>
      </c>
      <c r="E6964" s="249"/>
    </row>
    <row r="6965" spans="1:5" s="250" customFormat="1" ht="13.5">
      <c r="A6965" s="142">
        <v>96619</v>
      </c>
      <c r="B6965" s="142" t="s">
        <v>24678</v>
      </c>
      <c r="C6965" s="142" t="s">
        <v>4</v>
      </c>
      <c r="D6965" s="301">
        <v>45.2</v>
      </c>
      <c r="E6965" s="249"/>
    </row>
    <row r="6966" spans="1:5" s="250" customFormat="1" ht="13.5">
      <c r="A6966" s="142">
        <v>96616</v>
      </c>
      <c r="B6966" s="142" t="s">
        <v>24676</v>
      </c>
      <c r="C6966" s="142" t="s">
        <v>7</v>
      </c>
      <c r="D6966" s="301">
        <v>904.17</v>
      </c>
      <c r="E6966" s="249"/>
    </row>
    <row r="6967" spans="1:5" s="250" customFormat="1" ht="13.5">
      <c r="A6967" s="142">
        <v>95240</v>
      </c>
      <c r="B6967" s="142" t="s">
        <v>24674</v>
      </c>
      <c r="C6967" s="142" t="s">
        <v>4</v>
      </c>
      <c r="D6967" s="301">
        <v>21.61</v>
      </c>
      <c r="E6967" s="249"/>
    </row>
    <row r="6968" spans="1:5" s="250" customFormat="1" ht="13.5">
      <c r="A6968" s="142">
        <v>95241</v>
      </c>
      <c r="B6968" s="142" t="s">
        <v>24675</v>
      </c>
      <c r="C6968" s="142" t="s">
        <v>4</v>
      </c>
      <c r="D6968" s="301">
        <v>41.23</v>
      </c>
      <c r="E6968" s="249"/>
    </row>
    <row r="6969" spans="1:5" s="250" customFormat="1" ht="13.5">
      <c r="A6969" s="142">
        <v>96620</v>
      </c>
      <c r="B6969" s="142" t="s">
        <v>24679</v>
      </c>
      <c r="C6969" s="142" t="s">
        <v>7</v>
      </c>
      <c r="D6969" s="301">
        <v>824.73</v>
      </c>
      <c r="E6969" s="249"/>
    </row>
    <row r="6970" spans="1:5" s="250" customFormat="1" ht="13.5">
      <c r="A6970" s="142">
        <v>104043</v>
      </c>
      <c r="B6970" s="142" t="s">
        <v>23697</v>
      </c>
      <c r="C6970" s="142" t="s">
        <v>2</v>
      </c>
      <c r="D6970" s="301">
        <v>10.35</v>
      </c>
      <c r="E6970" s="249"/>
    </row>
    <row r="6971" spans="1:5" s="250" customFormat="1" ht="13.5">
      <c r="A6971" s="142">
        <v>104044</v>
      </c>
      <c r="B6971" s="142" t="s">
        <v>23698</v>
      </c>
      <c r="C6971" s="142" t="s">
        <v>2</v>
      </c>
      <c r="D6971" s="301">
        <v>11.1</v>
      </c>
      <c r="E6971" s="249"/>
    </row>
    <row r="6972" spans="1:5" s="250" customFormat="1" ht="13.5">
      <c r="A6972" s="142">
        <v>104045</v>
      </c>
      <c r="B6972" s="142" t="s">
        <v>23699</v>
      </c>
      <c r="C6972" s="142" t="s">
        <v>2</v>
      </c>
      <c r="D6972" s="301">
        <v>17.03</v>
      </c>
      <c r="E6972" s="249"/>
    </row>
    <row r="6973" spans="1:5" s="250" customFormat="1" ht="13.5">
      <c r="A6973" s="142">
        <v>104049</v>
      </c>
      <c r="B6973" s="142" t="s">
        <v>23703</v>
      </c>
      <c r="C6973" s="142" t="s">
        <v>2</v>
      </c>
      <c r="D6973" s="301">
        <v>7.59</v>
      </c>
      <c r="E6973" s="249"/>
    </row>
    <row r="6974" spans="1:5" s="250" customFormat="1" ht="13.5">
      <c r="A6974" s="142">
        <v>104050</v>
      </c>
      <c r="B6974" s="142" t="s">
        <v>23704</v>
      </c>
      <c r="C6974" s="142" t="s">
        <v>2</v>
      </c>
      <c r="D6974" s="301">
        <v>11.4</v>
      </c>
      <c r="E6974" s="249"/>
    </row>
    <row r="6975" spans="1:5" s="250" customFormat="1" ht="13.5">
      <c r="A6975" s="142">
        <v>104084</v>
      </c>
      <c r="B6975" s="142" t="s">
        <v>23723</v>
      </c>
      <c r="C6975" s="142" t="s">
        <v>2</v>
      </c>
      <c r="D6975" s="301">
        <v>115.59</v>
      </c>
      <c r="E6975" s="249"/>
    </row>
    <row r="6976" spans="1:5" s="250" customFormat="1" ht="13.5">
      <c r="A6976" s="142">
        <v>104037</v>
      </c>
      <c r="B6976" s="142" t="s">
        <v>29610</v>
      </c>
      <c r="C6976" s="142" t="s">
        <v>2</v>
      </c>
      <c r="D6976" s="301">
        <v>0</v>
      </c>
      <c r="E6976" s="249"/>
    </row>
    <row r="6977" spans="1:5" s="250" customFormat="1" ht="13.5">
      <c r="A6977" s="142">
        <v>104035</v>
      </c>
      <c r="B6977" s="142" t="s">
        <v>23694</v>
      </c>
      <c r="C6977" s="142" t="s">
        <v>2</v>
      </c>
      <c r="D6977" s="301">
        <v>47.12</v>
      </c>
      <c r="E6977" s="249"/>
    </row>
    <row r="6978" spans="1:5" s="250" customFormat="1" ht="13.5">
      <c r="A6978" s="142">
        <v>104036</v>
      </c>
      <c r="B6978" s="142" t="s">
        <v>23695</v>
      </c>
      <c r="C6978" s="142" t="s">
        <v>2</v>
      </c>
      <c r="D6978" s="301">
        <v>48.63</v>
      </c>
      <c r="E6978" s="249"/>
    </row>
    <row r="6979" spans="1:5" s="250" customFormat="1" ht="13.5">
      <c r="A6979" s="142">
        <v>104034</v>
      </c>
      <c r="B6979" s="142" t="s">
        <v>23693</v>
      </c>
      <c r="C6979" s="142" t="s">
        <v>2</v>
      </c>
      <c r="D6979" s="301">
        <v>31.44</v>
      </c>
      <c r="E6979" s="249"/>
    </row>
    <row r="6980" spans="1:5" s="250" customFormat="1" ht="13.5">
      <c r="A6980" s="142">
        <v>104031</v>
      </c>
      <c r="B6980" s="142" t="s">
        <v>23690</v>
      </c>
      <c r="C6980" s="142" t="s">
        <v>2</v>
      </c>
      <c r="D6980" s="301">
        <v>22.06</v>
      </c>
      <c r="E6980" s="249"/>
    </row>
    <row r="6981" spans="1:5" s="250" customFormat="1" ht="13.5">
      <c r="A6981" s="142">
        <v>104032</v>
      </c>
      <c r="B6981" s="142" t="s">
        <v>23691</v>
      </c>
      <c r="C6981" s="142" t="s">
        <v>2</v>
      </c>
      <c r="D6981" s="301">
        <v>26.9</v>
      </c>
      <c r="E6981" s="249"/>
    </row>
    <row r="6982" spans="1:5" s="250" customFormat="1" ht="13.5">
      <c r="A6982" s="142">
        <v>104033</v>
      </c>
      <c r="B6982" s="142" t="s">
        <v>23692</v>
      </c>
      <c r="C6982" s="142" t="s">
        <v>2</v>
      </c>
      <c r="D6982" s="301">
        <v>24.91</v>
      </c>
      <c r="E6982" s="249"/>
    </row>
    <row r="6983" spans="1:5" s="250" customFormat="1" ht="13.5">
      <c r="A6983" s="142">
        <v>104038</v>
      </c>
      <c r="B6983" s="142" t="s">
        <v>29611</v>
      </c>
      <c r="C6983" s="142" t="s">
        <v>2</v>
      </c>
      <c r="D6983" s="301">
        <v>0</v>
      </c>
      <c r="E6983" s="249"/>
    </row>
    <row r="6984" spans="1:5" s="250" customFormat="1" ht="13.5">
      <c r="A6984" s="142">
        <v>104051</v>
      </c>
      <c r="B6984" s="142" t="s">
        <v>23705</v>
      </c>
      <c r="C6984" s="142" t="s">
        <v>2</v>
      </c>
      <c r="D6984" s="301">
        <v>9.2799999999999994</v>
      </c>
      <c r="E6984" s="249"/>
    </row>
    <row r="6985" spans="1:5" s="250" customFormat="1" ht="13.5">
      <c r="A6985" s="142">
        <v>104052</v>
      </c>
      <c r="B6985" s="142" t="s">
        <v>23706</v>
      </c>
      <c r="C6985" s="142" t="s">
        <v>2</v>
      </c>
      <c r="D6985" s="301">
        <v>12.99</v>
      </c>
      <c r="E6985" s="249"/>
    </row>
    <row r="6986" spans="1:5" s="250" customFormat="1" ht="13.5">
      <c r="A6986" s="142">
        <v>104046</v>
      </c>
      <c r="B6986" s="142" t="s">
        <v>23700</v>
      </c>
      <c r="C6986" s="142" t="s">
        <v>2</v>
      </c>
      <c r="D6986" s="301">
        <v>9.92</v>
      </c>
      <c r="E6986" s="249"/>
    </row>
    <row r="6987" spans="1:5" s="250" customFormat="1" ht="13.5">
      <c r="A6987" s="142">
        <v>104047</v>
      </c>
      <c r="B6987" s="142" t="s">
        <v>23701</v>
      </c>
      <c r="C6987" s="142" t="s">
        <v>2</v>
      </c>
      <c r="D6987" s="301">
        <v>11.54</v>
      </c>
      <c r="E6987" s="249"/>
    </row>
    <row r="6988" spans="1:5" s="250" customFormat="1" ht="13.5">
      <c r="A6988" s="142">
        <v>104048</v>
      </c>
      <c r="B6988" s="142" t="s">
        <v>23702</v>
      </c>
      <c r="C6988" s="142" t="s">
        <v>2</v>
      </c>
      <c r="D6988" s="301">
        <v>16.649999999999999</v>
      </c>
      <c r="E6988" s="249"/>
    </row>
    <row r="6989" spans="1:5" s="250" customFormat="1" ht="13.5">
      <c r="A6989" s="142">
        <v>104063</v>
      </c>
      <c r="B6989" s="142" t="s">
        <v>23716</v>
      </c>
      <c r="C6989" s="142" t="s">
        <v>2</v>
      </c>
      <c r="D6989" s="301">
        <v>98.22</v>
      </c>
      <c r="E6989" s="249"/>
    </row>
    <row r="6990" spans="1:5" s="250" customFormat="1" ht="13.5">
      <c r="A6990" s="142">
        <v>104065</v>
      </c>
      <c r="B6990" s="142" t="s">
        <v>23718</v>
      </c>
      <c r="C6990" s="142" t="s">
        <v>2</v>
      </c>
      <c r="D6990" s="301">
        <v>213.3</v>
      </c>
      <c r="E6990" s="249"/>
    </row>
    <row r="6991" spans="1:5" s="250" customFormat="1" ht="13.5">
      <c r="A6991" s="142">
        <v>104062</v>
      </c>
      <c r="B6991" s="142" t="s">
        <v>23715</v>
      </c>
      <c r="C6991" s="142" t="s">
        <v>2</v>
      </c>
      <c r="D6991" s="301">
        <v>103.52</v>
      </c>
      <c r="E6991" s="249"/>
    </row>
    <row r="6992" spans="1:5" s="250" customFormat="1" ht="13.5">
      <c r="A6992" s="142">
        <v>104064</v>
      </c>
      <c r="B6992" s="142" t="s">
        <v>23717</v>
      </c>
      <c r="C6992" s="142" t="s">
        <v>2</v>
      </c>
      <c r="D6992" s="301">
        <v>253.13</v>
      </c>
      <c r="E6992" s="249"/>
    </row>
    <row r="6993" spans="1:5" s="250" customFormat="1" ht="13.5">
      <c r="A6993" s="142">
        <v>104059</v>
      </c>
      <c r="B6993" s="142" t="s">
        <v>23712</v>
      </c>
      <c r="C6993" s="142" t="s">
        <v>2</v>
      </c>
      <c r="D6993" s="301">
        <v>14.24</v>
      </c>
      <c r="E6993" s="249"/>
    </row>
    <row r="6994" spans="1:5" s="250" customFormat="1" ht="13.5">
      <c r="A6994" s="142">
        <v>104058</v>
      </c>
      <c r="B6994" s="142" t="s">
        <v>23711</v>
      </c>
      <c r="C6994" s="142" t="s">
        <v>2</v>
      </c>
      <c r="D6994" s="301">
        <v>9.52</v>
      </c>
      <c r="E6994" s="249"/>
    </row>
    <row r="6995" spans="1:5" s="250" customFormat="1" ht="13.5">
      <c r="A6995" s="142">
        <v>104082</v>
      </c>
      <c r="B6995" s="142" t="s">
        <v>23721</v>
      </c>
      <c r="C6995" s="142" t="s">
        <v>2</v>
      </c>
      <c r="D6995" s="301">
        <v>41.56</v>
      </c>
      <c r="E6995" s="249"/>
    </row>
    <row r="6996" spans="1:5" s="250" customFormat="1" ht="13.5">
      <c r="A6996" s="142">
        <v>104083</v>
      </c>
      <c r="B6996" s="142" t="s">
        <v>23722</v>
      </c>
      <c r="C6996" s="142" t="s">
        <v>2</v>
      </c>
      <c r="D6996" s="301">
        <v>100.57</v>
      </c>
      <c r="E6996" s="249"/>
    </row>
    <row r="6997" spans="1:5" s="250" customFormat="1" ht="13.5">
      <c r="A6997" s="142">
        <v>104057</v>
      </c>
      <c r="B6997" s="142" t="s">
        <v>29612</v>
      </c>
      <c r="C6997" s="142" t="s">
        <v>2</v>
      </c>
      <c r="D6997" s="301">
        <v>0</v>
      </c>
      <c r="E6997" s="249"/>
    </row>
    <row r="6998" spans="1:5" s="250" customFormat="1" ht="13.5">
      <c r="A6998" s="142">
        <v>104056</v>
      </c>
      <c r="B6998" s="142" t="s">
        <v>23710</v>
      </c>
      <c r="C6998" s="142" t="s">
        <v>2</v>
      </c>
      <c r="D6998" s="378">
        <v>33.67</v>
      </c>
      <c r="E6998" s="249"/>
    </row>
    <row r="6999" spans="1:5" s="250" customFormat="1" ht="13.5">
      <c r="A6999" s="142">
        <v>104055</v>
      </c>
      <c r="B6999" s="142" t="s">
        <v>23709</v>
      </c>
      <c r="C6999" s="142" t="s">
        <v>2</v>
      </c>
      <c r="D6999" s="301">
        <v>22.34</v>
      </c>
      <c r="E6999" s="249"/>
    </row>
    <row r="7000" spans="1:5" s="250" customFormat="1" ht="13.5">
      <c r="A7000" s="142">
        <v>104076</v>
      </c>
      <c r="B7000" s="142" t="s">
        <v>23720</v>
      </c>
      <c r="C7000" s="142" t="s">
        <v>2</v>
      </c>
      <c r="D7000" s="378">
        <v>65.66</v>
      </c>
      <c r="E7000" s="249"/>
    </row>
    <row r="7001" spans="1:5" s="250" customFormat="1" ht="13.5">
      <c r="A7001" s="142">
        <v>104060</v>
      </c>
      <c r="B7001" s="142" t="s">
        <v>23713</v>
      </c>
      <c r="C7001" s="142" t="s">
        <v>1</v>
      </c>
      <c r="D7001" s="378">
        <v>10.37</v>
      </c>
      <c r="E7001" s="249"/>
    </row>
    <row r="7002" spans="1:5" s="250" customFormat="1" ht="13.5">
      <c r="A7002" s="142">
        <v>104061</v>
      </c>
      <c r="B7002" s="142" t="s">
        <v>23714</v>
      </c>
      <c r="C7002" s="142" t="s">
        <v>1</v>
      </c>
      <c r="D7002" s="301">
        <v>18.32</v>
      </c>
      <c r="E7002" s="249"/>
    </row>
    <row r="7003" spans="1:5" s="250" customFormat="1" ht="13.5">
      <c r="A7003" s="142">
        <v>104085</v>
      </c>
      <c r="B7003" s="142" t="s">
        <v>23724</v>
      </c>
      <c r="C7003" s="142" t="s">
        <v>1</v>
      </c>
      <c r="D7003" s="378">
        <v>78.239999999999995</v>
      </c>
      <c r="E7003" s="249"/>
    </row>
    <row r="7004" spans="1:5" s="250" customFormat="1" ht="13.5">
      <c r="A7004" s="142">
        <v>104086</v>
      </c>
      <c r="B7004" s="142" t="s">
        <v>23725</v>
      </c>
      <c r="C7004" s="142" t="s">
        <v>1</v>
      </c>
      <c r="D7004" s="301">
        <v>141.1</v>
      </c>
      <c r="E7004" s="249"/>
    </row>
    <row r="7005" spans="1:5" s="250" customFormat="1" ht="13.5">
      <c r="A7005" s="142">
        <v>104073</v>
      </c>
      <c r="B7005" s="142" t="s">
        <v>29613</v>
      </c>
      <c r="C7005" s="142" t="s">
        <v>2</v>
      </c>
      <c r="D7005" s="301">
        <v>0</v>
      </c>
      <c r="E7005" s="249"/>
    </row>
    <row r="7006" spans="1:5" s="250" customFormat="1" ht="13.5">
      <c r="A7006" s="142">
        <v>104074</v>
      </c>
      <c r="B7006" s="142" t="s">
        <v>29614</v>
      </c>
      <c r="C7006" s="142" t="s">
        <v>2</v>
      </c>
      <c r="D7006" s="301">
        <v>0</v>
      </c>
      <c r="E7006" s="249"/>
    </row>
    <row r="7007" spans="1:5" s="250" customFormat="1" ht="13.5">
      <c r="A7007" s="142">
        <v>104075</v>
      </c>
      <c r="B7007" s="142" t="s">
        <v>29615</v>
      </c>
      <c r="C7007" s="142" t="s">
        <v>2</v>
      </c>
      <c r="D7007" s="301">
        <v>0</v>
      </c>
      <c r="E7007" s="249"/>
    </row>
    <row r="7008" spans="1:5" s="250" customFormat="1" ht="13.5">
      <c r="A7008" s="142">
        <v>104039</v>
      </c>
      <c r="B7008" s="142" t="s">
        <v>23696</v>
      </c>
      <c r="C7008" s="142" t="s">
        <v>2</v>
      </c>
      <c r="D7008" s="301">
        <v>87.18</v>
      </c>
      <c r="E7008" s="249"/>
    </row>
    <row r="7009" spans="1:5" s="250" customFormat="1" ht="13.5">
      <c r="A7009" s="142">
        <v>104040</v>
      </c>
      <c r="B7009" s="142" t="s">
        <v>29616</v>
      </c>
      <c r="C7009" s="142" t="s">
        <v>2</v>
      </c>
      <c r="D7009" s="301">
        <v>0</v>
      </c>
      <c r="E7009" s="249"/>
    </row>
    <row r="7010" spans="1:5" s="250" customFormat="1" ht="13.5">
      <c r="A7010" s="142">
        <v>104041</v>
      </c>
      <c r="B7010" s="142" t="s">
        <v>29617</v>
      </c>
      <c r="C7010" s="142" t="s">
        <v>2</v>
      </c>
      <c r="D7010" s="301">
        <v>0</v>
      </c>
      <c r="E7010" s="249"/>
    </row>
    <row r="7011" spans="1:5" s="250" customFormat="1" ht="13.5">
      <c r="A7011" s="142">
        <v>104042</v>
      </c>
      <c r="B7011" s="142" t="s">
        <v>29618</v>
      </c>
      <c r="C7011" s="142" t="s">
        <v>2</v>
      </c>
      <c r="D7011" s="301">
        <v>0</v>
      </c>
      <c r="E7011" s="249"/>
    </row>
    <row r="7012" spans="1:5" s="250" customFormat="1" ht="13.5">
      <c r="A7012" s="142">
        <v>104072</v>
      </c>
      <c r="B7012" s="142" t="s">
        <v>23719</v>
      </c>
      <c r="C7012" s="142" t="s">
        <v>2</v>
      </c>
      <c r="D7012" s="301">
        <v>379.61</v>
      </c>
      <c r="E7012" s="249"/>
    </row>
    <row r="7013" spans="1:5" s="250" customFormat="1" ht="13.5">
      <c r="A7013" s="142">
        <v>104053</v>
      </c>
      <c r="B7013" s="142" t="s">
        <v>23707</v>
      </c>
      <c r="C7013" s="142" t="s">
        <v>2</v>
      </c>
      <c r="D7013" s="301">
        <v>10.69</v>
      </c>
      <c r="E7013" s="249"/>
    </row>
    <row r="7014" spans="1:5" s="250" customFormat="1" ht="13.5">
      <c r="A7014" s="142">
        <v>104054</v>
      </c>
      <c r="B7014" s="142" t="s">
        <v>23708</v>
      </c>
      <c r="C7014" s="142" t="s">
        <v>2</v>
      </c>
      <c r="D7014" s="301">
        <v>20.74</v>
      </c>
      <c r="E7014" s="249"/>
    </row>
    <row r="7015" spans="1:5" s="250" customFormat="1" ht="13.5">
      <c r="A7015" s="142">
        <v>99818</v>
      </c>
      <c r="B7015" s="142" t="s">
        <v>29619</v>
      </c>
      <c r="C7015" s="142" t="s">
        <v>2</v>
      </c>
      <c r="D7015" s="301">
        <v>6.44</v>
      </c>
      <c r="E7015" s="249"/>
    </row>
    <row r="7016" spans="1:5" s="250" customFormat="1" ht="13.5">
      <c r="A7016" s="142">
        <v>99819</v>
      </c>
      <c r="B7016" s="142" t="s">
        <v>29620</v>
      </c>
      <c r="C7016" s="142" t="s">
        <v>4</v>
      </c>
      <c r="D7016" s="301">
        <v>22.19</v>
      </c>
      <c r="E7016" s="249"/>
    </row>
    <row r="7017" spans="1:5" s="250" customFormat="1" ht="13.5">
      <c r="A7017" s="142">
        <v>99817</v>
      </c>
      <c r="B7017" s="142" t="s">
        <v>29621</v>
      </c>
      <c r="C7017" s="142" t="s">
        <v>2</v>
      </c>
      <c r="D7017" s="301">
        <v>7.45</v>
      </c>
      <c r="E7017" s="249"/>
    </row>
    <row r="7018" spans="1:5" s="250" customFormat="1" ht="13.5">
      <c r="A7018" s="142">
        <v>99815</v>
      </c>
      <c r="B7018" s="142" t="s">
        <v>29622</v>
      </c>
      <c r="C7018" s="142" t="s">
        <v>2</v>
      </c>
      <c r="D7018" s="301">
        <v>10.74</v>
      </c>
      <c r="E7018" s="249"/>
    </row>
    <row r="7019" spans="1:5" s="250" customFormat="1" ht="13.5">
      <c r="A7019" s="142">
        <v>99811</v>
      </c>
      <c r="B7019" s="142" t="s">
        <v>29623</v>
      </c>
      <c r="C7019" s="142" t="s">
        <v>4</v>
      </c>
      <c r="D7019" s="301">
        <v>0.83</v>
      </c>
      <c r="E7019" s="249"/>
    </row>
    <row r="7020" spans="1:5" s="250" customFormat="1" ht="13.5">
      <c r="A7020" s="142">
        <v>99826</v>
      </c>
      <c r="B7020" s="142" t="s">
        <v>29624</v>
      </c>
      <c r="C7020" s="142" t="s">
        <v>4</v>
      </c>
      <c r="D7020" s="301">
        <v>2.0299999999999998</v>
      </c>
      <c r="E7020" s="249"/>
    </row>
    <row r="7021" spans="1:5" s="250" customFormat="1" ht="13.5">
      <c r="A7021" s="142">
        <v>106170</v>
      </c>
      <c r="B7021" s="142" t="s">
        <v>29625</v>
      </c>
      <c r="C7021" s="142" t="s">
        <v>4</v>
      </c>
      <c r="D7021" s="301">
        <v>8.36</v>
      </c>
      <c r="E7021" s="249"/>
    </row>
    <row r="7022" spans="1:5" s="250" customFormat="1" ht="13.5">
      <c r="A7022" s="142">
        <v>99821</v>
      </c>
      <c r="B7022" s="142" t="s">
        <v>29626</v>
      </c>
      <c r="C7022" s="142" t="s">
        <v>4</v>
      </c>
      <c r="D7022" s="301">
        <v>5.86</v>
      </c>
      <c r="E7022" s="249"/>
    </row>
    <row r="7023" spans="1:5" s="250" customFormat="1" ht="13.5">
      <c r="A7023" s="142">
        <v>99820</v>
      </c>
      <c r="B7023" s="142" t="s">
        <v>29627</v>
      </c>
      <c r="C7023" s="142" t="s">
        <v>4</v>
      </c>
      <c r="D7023" s="301">
        <v>3.12</v>
      </c>
      <c r="E7023" s="249"/>
    </row>
    <row r="7024" spans="1:5" s="250" customFormat="1" ht="13.5">
      <c r="A7024" s="142">
        <v>99805</v>
      </c>
      <c r="B7024" s="142" t="s">
        <v>29628</v>
      </c>
      <c r="C7024" s="142" t="s">
        <v>4</v>
      </c>
      <c r="D7024" s="301">
        <v>13.57</v>
      </c>
      <c r="E7024" s="249"/>
    </row>
    <row r="7025" spans="1:5" s="250" customFormat="1" ht="13.5">
      <c r="A7025" s="142">
        <v>99803</v>
      </c>
      <c r="B7025" s="142" t="s">
        <v>29629</v>
      </c>
      <c r="C7025" s="142" t="s">
        <v>4</v>
      </c>
      <c r="D7025" s="301">
        <v>4.88</v>
      </c>
      <c r="E7025" s="249"/>
    </row>
    <row r="7026" spans="1:5" s="250" customFormat="1" ht="13.5">
      <c r="A7026" s="142">
        <v>99802</v>
      </c>
      <c r="B7026" s="142" t="s">
        <v>29630</v>
      </c>
      <c r="C7026" s="142" t="s">
        <v>4</v>
      </c>
      <c r="D7026" s="301">
        <v>0.67</v>
      </c>
      <c r="E7026" s="249"/>
    </row>
    <row r="7027" spans="1:5" s="250" customFormat="1" ht="13.5">
      <c r="A7027" s="142">
        <v>99810</v>
      </c>
      <c r="B7027" s="142" t="s">
        <v>29631</v>
      </c>
      <c r="C7027" s="142" t="s">
        <v>4</v>
      </c>
      <c r="D7027" s="301">
        <v>8.02</v>
      </c>
      <c r="E7027" s="249"/>
    </row>
    <row r="7028" spans="1:5" s="250" customFormat="1" ht="13.5">
      <c r="A7028" s="142">
        <v>99809</v>
      </c>
      <c r="B7028" s="142" t="s">
        <v>29632</v>
      </c>
      <c r="C7028" s="142" t="s">
        <v>4</v>
      </c>
      <c r="D7028" s="301">
        <v>8.4700000000000006</v>
      </c>
      <c r="E7028" s="249"/>
    </row>
    <row r="7029" spans="1:5" s="250" customFormat="1" ht="13.5">
      <c r="A7029" s="142">
        <v>99801</v>
      </c>
      <c r="B7029" s="142" t="s">
        <v>29633</v>
      </c>
      <c r="C7029" s="142" t="s">
        <v>4</v>
      </c>
      <c r="D7029" s="301">
        <v>0</v>
      </c>
      <c r="E7029" s="249"/>
    </row>
    <row r="7030" spans="1:5" s="250" customFormat="1" ht="13.5">
      <c r="A7030" s="142">
        <v>106166</v>
      </c>
      <c r="B7030" s="142" t="s">
        <v>29634</v>
      </c>
      <c r="C7030" s="142" t="s">
        <v>4</v>
      </c>
      <c r="D7030" s="301">
        <v>1.69</v>
      </c>
      <c r="E7030" s="249"/>
    </row>
    <row r="7031" spans="1:5" s="250" customFormat="1" ht="13.5">
      <c r="A7031" s="142">
        <v>99822</v>
      </c>
      <c r="B7031" s="142" t="s">
        <v>29635</v>
      </c>
      <c r="C7031" s="142" t="s">
        <v>4</v>
      </c>
      <c r="D7031" s="301">
        <v>1.32</v>
      </c>
      <c r="E7031" s="249"/>
    </row>
    <row r="7032" spans="1:5" s="250" customFormat="1" ht="13.5">
      <c r="A7032" s="142">
        <v>99825</v>
      </c>
      <c r="B7032" s="142" t="s">
        <v>29636</v>
      </c>
      <c r="C7032" s="142" t="s">
        <v>4</v>
      </c>
      <c r="D7032" s="301">
        <v>5.61</v>
      </c>
      <c r="E7032" s="249"/>
    </row>
    <row r="7033" spans="1:5" s="250" customFormat="1" ht="13.5">
      <c r="A7033" s="142">
        <v>99824</v>
      </c>
      <c r="B7033" s="142" t="s">
        <v>29637</v>
      </c>
      <c r="C7033" s="142" t="s">
        <v>4</v>
      </c>
      <c r="D7033" s="301">
        <v>3.27</v>
      </c>
      <c r="E7033" s="249"/>
    </row>
    <row r="7034" spans="1:5" s="250" customFormat="1" ht="13.5">
      <c r="A7034" s="142">
        <v>99823</v>
      </c>
      <c r="B7034" s="142" t="s">
        <v>29638</v>
      </c>
      <c r="C7034" s="142" t="s">
        <v>4</v>
      </c>
      <c r="D7034" s="301">
        <v>2.86</v>
      </c>
      <c r="E7034" s="249"/>
    </row>
    <row r="7035" spans="1:5" s="250" customFormat="1" ht="13.5">
      <c r="A7035" s="142">
        <v>99806</v>
      </c>
      <c r="B7035" s="142" t="s">
        <v>29639</v>
      </c>
      <c r="C7035" s="142" t="s">
        <v>4</v>
      </c>
      <c r="D7035" s="301">
        <v>3.48</v>
      </c>
      <c r="E7035" s="249"/>
    </row>
    <row r="7036" spans="1:5" s="250" customFormat="1" ht="13.5">
      <c r="A7036" s="142">
        <v>99813</v>
      </c>
      <c r="B7036" s="142" t="s">
        <v>29640</v>
      </c>
      <c r="C7036" s="142" t="s">
        <v>4</v>
      </c>
      <c r="D7036" s="301">
        <v>3.66</v>
      </c>
      <c r="E7036" s="249"/>
    </row>
    <row r="7037" spans="1:5" s="250" customFormat="1" ht="13.5">
      <c r="A7037" s="142">
        <v>106169</v>
      </c>
      <c r="B7037" s="142" t="s">
        <v>29641</v>
      </c>
      <c r="C7037" s="142" t="s">
        <v>2</v>
      </c>
      <c r="D7037" s="301">
        <v>4.4000000000000004</v>
      </c>
      <c r="E7037" s="249"/>
    </row>
    <row r="7038" spans="1:5" s="250" customFormat="1" ht="13.5">
      <c r="A7038" s="142">
        <v>106167</v>
      </c>
      <c r="B7038" s="142" t="s">
        <v>29642</v>
      </c>
      <c r="C7038" s="142" t="s">
        <v>4</v>
      </c>
      <c r="D7038" s="301">
        <v>0.09</v>
      </c>
      <c r="E7038" s="249"/>
    </row>
    <row r="7039" spans="1:5" s="250" customFormat="1" ht="13.5">
      <c r="A7039" s="142">
        <v>106168</v>
      </c>
      <c r="B7039" s="142" t="s">
        <v>29643</v>
      </c>
      <c r="C7039" s="142" t="s">
        <v>4</v>
      </c>
      <c r="D7039" s="301">
        <v>0.76</v>
      </c>
      <c r="E7039" s="249"/>
    </row>
    <row r="7040" spans="1:5" s="250" customFormat="1" ht="13.5">
      <c r="A7040" s="142">
        <v>99814</v>
      </c>
      <c r="B7040" s="142" t="s">
        <v>29644</v>
      </c>
      <c r="C7040" s="142" t="s">
        <v>4</v>
      </c>
      <c r="D7040" s="301">
        <v>2.02</v>
      </c>
      <c r="E7040" s="249"/>
    </row>
    <row r="7041" spans="1:5" s="250" customFormat="1" ht="13.5">
      <c r="A7041" s="142">
        <v>99816</v>
      </c>
      <c r="B7041" s="142" t="s">
        <v>29645</v>
      </c>
      <c r="C7041" s="142" t="s">
        <v>2</v>
      </c>
      <c r="D7041" s="301">
        <v>10.32</v>
      </c>
      <c r="E7041" s="249"/>
    </row>
    <row r="7042" spans="1:5" s="250" customFormat="1" ht="13.5">
      <c r="A7042" s="142">
        <v>106171</v>
      </c>
      <c r="B7042" s="142" t="s">
        <v>29646</v>
      </c>
      <c r="C7042" s="142" t="s">
        <v>4</v>
      </c>
      <c r="D7042" s="301">
        <v>2.0499999999999998</v>
      </c>
      <c r="E7042" s="249"/>
    </row>
    <row r="7043" spans="1:5" s="250" customFormat="1" ht="13.5">
      <c r="A7043" s="142">
        <v>88238</v>
      </c>
      <c r="B7043" s="142" t="s">
        <v>22728</v>
      </c>
      <c r="C7043" s="142" t="s">
        <v>5</v>
      </c>
      <c r="D7043" s="301">
        <v>31.13</v>
      </c>
      <c r="E7043" s="249"/>
    </row>
    <row r="7044" spans="1:5" s="250" customFormat="1" ht="13.5">
      <c r="A7044" s="142">
        <v>101374</v>
      </c>
      <c r="B7044" s="142" t="s">
        <v>22728</v>
      </c>
      <c r="C7044" s="142" t="s">
        <v>1621</v>
      </c>
      <c r="D7044" s="301">
        <v>5302.36</v>
      </c>
      <c r="E7044" s="249"/>
    </row>
    <row r="7045" spans="1:5" s="250" customFormat="1" ht="13.5">
      <c r="A7045" s="142">
        <v>88239</v>
      </c>
      <c r="B7045" s="142" t="s">
        <v>22729</v>
      </c>
      <c r="C7045" s="142" t="s">
        <v>5</v>
      </c>
      <c r="D7045" s="301">
        <v>30.77</v>
      </c>
      <c r="E7045" s="249"/>
    </row>
    <row r="7046" spans="1:5" s="250" customFormat="1" ht="13.5">
      <c r="A7046" s="142">
        <v>101375</v>
      </c>
      <c r="B7046" s="142" t="s">
        <v>23001</v>
      </c>
      <c r="C7046" s="142" t="s">
        <v>1621</v>
      </c>
      <c r="D7046" s="301">
        <v>5310.4</v>
      </c>
      <c r="E7046" s="249"/>
    </row>
    <row r="7047" spans="1:5" s="250" customFormat="1" ht="13.5">
      <c r="A7047" s="142">
        <v>88240</v>
      </c>
      <c r="B7047" s="142" t="s">
        <v>22730</v>
      </c>
      <c r="C7047" s="142" t="s">
        <v>5</v>
      </c>
      <c r="D7047" s="301">
        <v>29.99</v>
      </c>
      <c r="E7047" s="249"/>
    </row>
    <row r="7048" spans="1:5" s="250" customFormat="1" ht="13.5">
      <c r="A7048" s="142">
        <v>101376</v>
      </c>
      <c r="B7048" s="142" t="s">
        <v>23002</v>
      </c>
      <c r="C7048" s="142" t="s">
        <v>1621</v>
      </c>
      <c r="D7048" s="301">
        <v>5114.4799999999996</v>
      </c>
      <c r="E7048" s="249"/>
    </row>
    <row r="7049" spans="1:5" s="250" customFormat="1" ht="13.5">
      <c r="A7049" s="142">
        <v>88241</v>
      </c>
      <c r="B7049" s="142" t="s">
        <v>22731</v>
      </c>
      <c r="C7049" s="142" t="s">
        <v>5</v>
      </c>
      <c r="D7049" s="301">
        <v>29.35</v>
      </c>
      <c r="E7049" s="249"/>
    </row>
    <row r="7050" spans="1:5" s="250" customFormat="1" ht="13.5">
      <c r="A7050" s="142">
        <v>101377</v>
      </c>
      <c r="B7050" s="142" t="s">
        <v>22731</v>
      </c>
      <c r="C7050" s="142" t="s">
        <v>1621</v>
      </c>
      <c r="D7050" s="301">
        <v>4992.42</v>
      </c>
      <c r="E7050" s="249"/>
    </row>
    <row r="7051" spans="1:5" s="250" customFormat="1" ht="13.5">
      <c r="A7051" s="142">
        <v>88242</v>
      </c>
      <c r="B7051" s="142" t="s">
        <v>22732</v>
      </c>
      <c r="C7051" s="142" t="s">
        <v>5</v>
      </c>
      <c r="D7051" s="301">
        <v>31.19</v>
      </c>
      <c r="E7051" s="249"/>
    </row>
    <row r="7052" spans="1:5" s="250" customFormat="1" ht="13.5">
      <c r="A7052" s="142">
        <v>100301</v>
      </c>
      <c r="B7052" s="142" t="s">
        <v>22918</v>
      </c>
      <c r="C7052" s="142" t="s">
        <v>5</v>
      </c>
      <c r="D7052" s="301">
        <v>32.81</v>
      </c>
      <c r="E7052" s="249"/>
    </row>
    <row r="7053" spans="1:5" s="250" customFormat="1" ht="13.5">
      <c r="A7053" s="142">
        <v>101378</v>
      </c>
      <c r="B7053" s="142" t="s">
        <v>22918</v>
      </c>
      <c r="C7053" s="142" t="s">
        <v>1621</v>
      </c>
      <c r="D7053" s="301">
        <v>5568.64</v>
      </c>
      <c r="E7053" s="249"/>
    </row>
    <row r="7054" spans="1:5" s="250" customFormat="1" ht="13.5">
      <c r="A7054" s="142">
        <v>101379</v>
      </c>
      <c r="B7054" s="142" t="s">
        <v>23003</v>
      </c>
      <c r="C7054" s="142" t="s">
        <v>1621</v>
      </c>
      <c r="D7054" s="301">
        <v>5302.36</v>
      </c>
      <c r="E7054" s="249"/>
    </row>
    <row r="7055" spans="1:5" s="250" customFormat="1" ht="13.5">
      <c r="A7055" s="142">
        <v>88243</v>
      </c>
      <c r="B7055" s="142" t="s">
        <v>22733</v>
      </c>
      <c r="C7055" s="142" t="s">
        <v>5</v>
      </c>
      <c r="D7055" s="301">
        <v>29.3</v>
      </c>
      <c r="E7055" s="249"/>
    </row>
    <row r="7056" spans="1:5" s="250" customFormat="1" ht="13.5">
      <c r="A7056" s="142">
        <v>101380</v>
      </c>
      <c r="B7056" s="142" t="s">
        <v>22733</v>
      </c>
      <c r="C7056" s="142" t="s">
        <v>1621</v>
      </c>
      <c r="D7056" s="301">
        <v>4982.6499999999996</v>
      </c>
      <c r="E7056" s="249"/>
    </row>
    <row r="7057" spans="1:5" s="250" customFormat="1" ht="13.5">
      <c r="A7057" s="142">
        <v>90766</v>
      </c>
      <c r="B7057" s="142" t="s">
        <v>22796</v>
      </c>
      <c r="C7057" s="142" t="s">
        <v>5</v>
      </c>
      <c r="D7057" s="301">
        <v>35.35</v>
      </c>
      <c r="E7057" s="249"/>
    </row>
    <row r="7058" spans="1:5" s="250" customFormat="1" ht="13.5">
      <c r="A7058" s="142">
        <v>93563</v>
      </c>
      <c r="B7058" s="142" t="s">
        <v>22796</v>
      </c>
      <c r="C7058" s="142" t="s">
        <v>1621</v>
      </c>
      <c r="D7058" s="301">
        <v>6065.42</v>
      </c>
      <c r="E7058" s="249"/>
    </row>
    <row r="7059" spans="1:5" s="250" customFormat="1" ht="13.5">
      <c r="A7059" s="142">
        <v>90767</v>
      </c>
      <c r="B7059" s="142" t="s">
        <v>22797</v>
      </c>
      <c r="C7059" s="142" t="s">
        <v>5</v>
      </c>
      <c r="D7059" s="301">
        <v>36.159999999999997</v>
      </c>
      <c r="E7059" s="249"/>
    </row>
    <row r="7060" spans="1:5" s="250" customFormat="1" ht="13.5">
      <c r="A7060" s="142">
        <v>93564</v>
      </c>
      <c r="B7060" s="142" t="s">
        <v>22797</v>
      </c>
      <c r="C7060" s="142" t="s">
        <v>1621</v>
      </c>
      <c r="D7060" s="301">
        <v>6141.62</v>
      </c>
      <c r="E7060" s="249"/>
    </row>
    <row r="7061" spans="1:5" s="250" customFormat="1" ht="13.5">
      <c r="A7061" s="142">
        <v>88245</v>
      </c>
      <c r="B7061" s="142" t="s">
        <v>22734</v>
      </c>
      <c r="C7061" s="142" t="s">
        <v>5</v>
      </c>
      <c r="D7061" s="301">
        <v>36.06</v>
      </c>
      <c r="E7061" s="249"/>
    </row>
    <row r="7062" spans="1:5" s="250" customFormat="1" ht="13.5">
      <c r="A7062" s="142">
        <v>101381</v>
      </c>
      <c r="B7062" s="142" t="s">
        <v>22734</v>
      </c>
      <c r="C7062" s="142" t="s">
        <v>1621</v>
      </c>
      <c r="D7062" s="301">
        <v>6151.88</v>
      </c>
      <c r="E7062" s="249"/>
    </row>
    <row r="7063" spans="1:5" s="250" customFormat="1" ht="13.5">
      <c r="A7063" s="142">
        <v>90768</v>
      </c>
      <c r="B7063" s="142" t="s">
        <v>22798</v>
      </c>
      <c r="C7063" s="142" t="s">
        <v>5</v>
      </c>
      <c r="D7063" s="301">
        <v>133.91</v>
      </c>
      <c r="E7063" s="249"/>
    </row>
    <row r="7064" spans="1:5" s="250" customFormat="1" ht="13.5">
      <c r="A7064" s="142">
        <v>90769</v>
      </c>
      <c r="B7064" s="142" t="s">
        <v>22799</v>
      </c>
      <c r="C7064" s="142" t="s">
        <v>5</v>
      </c>
      <c r="D7064" s="301">
        <v>151.07</v>
      </c>
      <c r="E7064" s="249"/>
    </row>
    <row r="7065" spans="1:5" s="250" customFormat="1" ht="13.5">
      <c r="A7065" s="142">
        <v>90770</v>
      </c>
      <c r="B7065" s="142" t="s">
        <v>22800</v>
      </c>
      <c r="C7065" s="142" t="s">
        <v>5</v>
      </c>
      <c r="D7065" s="301">
        <v>155.51</v>
      </c>
      <c r="E7065" s="249"/>
    </row>
    <row r="7066" spans="1:5" s="250" customFormat="1" ht="13.5">
      <c r="A7066" s="142">
        <v>93569</v>
      </c>
      <c r="B7066" s="142" t="s">
        <v>22810</v>
      </c>
      <c r="C7066" s="142" t="s">
        <v>1621</v>
      </c>
      <c r="D7066" s="301">
        <v>23186.19</v>
      </c>
      <c r="E7066" s="249"/>
    </row>
    <row r="7067" spans="1:5" s="250" customFormat="1" ht="13.5">
      <c r="A7067" s="142">
        <v>93570</v>
      </c>
      <c r="B7067" s="142" t="s">
        <v>22811</v>
      </c>
      <c r="C7067" s="142" t="s">
        <v>1621</v>
      </c>
      <c r="D7067" s="301">
        <v>26164.78</v>
      </c>
      <c r="E7067" s="249"/>
    </row>
    <row r="7068" spans="1:5" s="250" customFormat="1" ht="13.5">
      <c r="A7068" s="142">
        <v>93571</v>
      </c>
      <c r="B7068" s="142" t="s">
        <v>22812</v>
      </c>
      <c r="C7068" s="142" t="s">
        <v>1621</v>
      </c>
      <c r="D7068" s="301">
        <v>26938.34</v>
      </c>
      <c r="E7068" s="249"/>
    </row>
    <row r="7069" spans="1:5" s="250" customFormat="1" ht="13.5">
      <c r="A7069" s="142">
        <v>101382</v>
      </c>
      <c r="B7069" s="142" t="s">
        <v>23004</v>
      </c>
      <c r="C7069" s="142" t="s">
        <v>1621</v>
      </c>
      <c r="D7069" s="301">
        <v>5433.5</v>
      </c>
      <c r="E7069" s="249"/>
    </row>
    <row r="7070" spans="1:5" s="250" customFormat="1" ht="13.5">
      <c r="A7070" s="142">
        <v>88246</v>
      </c>
      <c r="B7070" s="142" t="s">
        <v>22735</v>
      </c>
      <c r="C7070" s="142" t="s">
        <v>5</v>
      </c>
      <c r="D7070" s="301">
        <v>31.92</v>
      </c>
      <c r="E7070" s="249"/>
    </row>
    <row r="7071" spans="1:5" s="250" customFormat="1" ht="13.5">
      <c r="A7071" s="142">
        <v>100303</v>
      </c>
      <c r="B7071" s="142" t="s">
        <v>22919</v>
      </c>
      <c r="C7071" s="142" t="s">
        <v>5</v>
      </c>
      <c r="D7071" s="301">
        <v>27.03</v>
      </c>
      <c r="E7071" s="249"/>
    </row>
    <row r="7072" spans="1:5" s="250" customFormat="1" ht="13.5">
      <c r="A7072" s="142">
        <v>101383</v>
      </c>
      <c r="B7072" s="142" t="s">
        <v>22919</v>
      </c>
      <c r="C7072" s="142" t="s">
        <v>1621</v>
      </c>
      <c r="D7072" s="301">
        <v>4581.83</v>
      </c>
      <c r="E7072" s="249"/>
    </row>
    <row r="7073" spans="1:5" s="250" customFormat="1" ht="13.5">
      <c r="A7073" s="142">
        <v>88247</v>
      </c>
      <c r="B7073" s="142" t="s">
        <v>22736</v>
      </c>
      <c r="C7073" s="142" t="s">
        <v>5</v>
      </c>
      <c r="D7073" s="301">
        <v>31.67</v>
      </c>
      <c r="E7073" s="249"/>
    </row>
    <row r="7074" spans="1:5" s="250" customFormat="1" ht="13.5">
      <c r="A7074" s="142">
        <v>88248</v>
      </c>
      <c r="B7074" s="142" t="s">
        <v>22737</v>
      </c>
      <c r="C7074" s="142" t="s">
        <v>5</v>
      </c>
      <c r="D7074" s="301">
        <v>30.78</v>
      </c>
      <c r="E7074" s="249"/>
    </row>
    <row r="7075" spans="1:5" s="250" customFormat="1" ht="13.5">
      <c r="A7075" s="142">
        <v>101384</v>
      </c>
      <c r="B7075" s="142" t="s">
        <v>22737</v>
      </c>
      <c r="C7075" s="142" t="s">
        <v>1621</v>
      </c>
      <c r="D7075" s="301">
        <v>5223.25</v>
      </c>
      <c r="E7075" s="249"/>
    </row>
    <row r="7076" spans="1:5" s="250" customFormat="1" ht="13.5">
      <c r="A7076" s="142">
        <v>90772</v>
      </c>
      <c r="B7076" s="142" t="s">
        <v>22801</v>
      </c>
      <c r="C7076" s="142" t="s">
        <v>5</v>
      </c>
      <c r="D7076" s="301">
        <v>28.71</v>
      </c>
      <c r="E7076" s="249"/>
    </row>
    <row r="7077" spans="1:5" s="250" customFormat="1" ht="13.5">
      <c r="A7077" s="142">
        <v>93566</v>
      </c>
      <c r="B7077" s="142" t="s">
        <v>22801</v>
      </c>
      <c r="C7077" s="142" t="s">
        <v>1621</v>
      </c>
      <c r="D7077" s="301">
        <v>4910.26</v>
      </c>
      <c r="E7077" s="249"/>
    </row>
    <row r="7078" spans="1:5" s="250" customFormat="1" ht="13.5">
      <c r="A7078" s="142">
        <v>101385</v>
      </c>
      <c r="B7078" s="142" t="s">
        <v>23005</v>
      </c>
      <c r="C7078" s="142" t="s">
        <v>1621</v>
      </c>
      <c r="D7078" s="301">
        <v>7007.27</v>
      </c>
      <c r="E7078" s="249"/>
    </row>
    <row r="7079" spans="1:5" s="250" customFormat="1" ht="13.5">
      <c r="A7079" s="142">
        <v>88249</v>
      </c>
      <c r="B7079" s="142" t="s">
        <v>22738</v>
      </c>
      <c r="C7079" s="142" t="s">
        <v>5</v>
      </c>
      <c r="D7079" s="301">
        <v>40.840000000000003</v>
      </c>
      <c r="E7079" s="249"/>
    </row>
    <row r="7080" spans="1:5" s="250" customFormat="1" ht="13.5">
      <c r="A7080" s="142">
        <v>88250</v>
      </c>
      <c r="B7080" s="142" t="s">
        <v>22739</v>
      </c>
      <c r="C7080" s="142" t="s">
        <v>5</v>
      </c>
      <c r="D7080" s="301">
        <v>29.99</v>
      </c>
      <c r="E7080" s="249"/>
    </row>
    <row r="7081" spans="1:5" s="250" customFormat="1" ht="13.5">
      <c r="A7081" s="142">
        <v>101386</v>
      </c>
      <c r="B7081" s="142" t="s">
        <v>22739</v>
      </c>
      <c r="C7081" s="142" t="s">
        <v>1621</v>
      </c>
      <c r="D7081" s="301">
        <v>5114.4799999999996</v>
      </c>
      <c r="E7081" s="249"/>
    </row>
    <row r="7082" spans="1:5" s="250" customFormat="1" ht="13.5">
      <c r="A7082" s="142">
        <v>101387</v>
      </c>
      <c r="B7082" s="142" t="s">
        <v>23006</v>
      </c>
      <c r="C7082" s="142" t="s">
        <v>1621</v>
      </c>
      <c r="D7082" s="301">
        <v>5302.36</v>
      </c>
      <c r="E7082" s="249"/>
    </row>
    <row r="7083" spans="1:5" s="250" customFormat="1" ht="13.5">
      <c r="A7083" s="142">
        <v>88251</v>
      </c>
      <c r="B7083" s="142" t="s">
        <v>22740</v>
      </c>
      <c r="C7083" s="142" t="s">
        <v>5</v>
      </c>
      <c r="D7083" s="301">
        <v>31.13</v>
      </c>
      <c r="E7083" s="249"/>
    </row>
    <row r="7084" spans="1:5" s="250" customFormat="1" ht="13.5">
      <c r="A7084" s="142">
        <v>88252</v>
      </c>
      <c r="B7084" s="142" t="s">
        <v>22741</v>
      </c>
      <c r="C7084" s="142" t="s">
        <v>5</v>
      </c>
      <c r="D7084" s="301">
        <v>28.81</v>
      </c>
      <c r="E7084" s="249"/>
    </row>
    <row r="7085" spans="1:5" s="250" customFormat="1" ht="13.5">
      <c r="A7085" s="142">
        <v>101388</v>
      </c>
      <c r="B7085" s="142" t="s">
        <v>22741</v>
      </c>
      <c r="C7085" s="142" t="s">
        <v>1621</v>
      </c>
      <c r="D7085" s="301">
        <v>4895.26</v>
      </c>
      <c r="E7085" s="249"/>
    </row>
    <row r="7086" spans="1:5" s="250" customFormat="1" ht="13.5">
      <c r="A7086" s="142">
        <v>88253</v>
      </c>
      <c r="B7086" s="142" t="s">
        <v>22742</v>
      </c>
      <c r="C7086" s="142" t="s">
        <v>5</v>
      </c>
      <c r="D7086" s="301">
        <v>28.67</v>
      </c>
      <c r="E7086" s="249"/>
    </row>
    <row r="7087" spans="1:5" s="250" customFormat="1" ht="13.5">
      <c r="A7087" s="142">
        <v>101389</v>
      </c>
      <c r="B7087" s="142" t="s">
        <v>22742</v>
      </c>
      <c r="C7087" s="142" t="s">
        <v>1621</v>
      </c>
      <c r="D7087" s="301">
        <v>4894.62</v>
      </c>
      <c r="E7087" s="249"/>
    </row>
    <row r="7088" spans="1:5" s="250" customFormat="1" ht="13.5">
      <c r="A7088" s="142">
        <v>101390</v>
      </c>
      <c r="B7088" s="142" t="s">
        <v>23007</v>
      </c>
      <c r="C7088" s="142" t="s">
        <v>1621</v>
      </c>
      <c r="D7088" s="301">
        <v>10483.02</v>
      </c>
      <c r="E7088" s="249"/>
    </row>
    <row r="7089" spans="1:5" s="250" customFormat="1" ht="13.5">
      <c r="A7089" s="142">
        <v>88255</v>
      </c>
      <c r="B7089" s="142" t="s">
        <v>22743</v>
      </c>
      <c r="C7089" s="142" t="s">
        <v>5</v>
      </c>
      <c r="D7089" s="301">
        <v>60.84</v>
      </c>
      <c r="E7089" s="249"/>
    </row>
    <row r="7090" spans="1:5" s="250" customFormat="1" ht="13.5">
      <c r="A7090" s="142">
        <v>88256</v>
      </c>
      <c r="B7090" s="142" t="s">
        <v>23008</v>
      </c>
      <c r="C7090" s="142" t="s">
        <v>5</v>
      </c>
      <c r="D7090" s="301">
        <v>36.14</v>
      </c>
      <c r="E7090" s="249"/>
    </row>
    <row r="7091" spans="1:5" s="250" customFormat="1" ht="13.5">
      <c r="A7091" s="142">
        <v>101391</v>
      </c>
      <c r="B7091" s="142" t="s">
        <v>23008</v>
      </c>
      <c r="C7091" s="142" t="s">
        <v>1621</v>
      </c>
      <c r="D7091" s="301">
        <v>6152.49</v>
      </c>
      <c r="E7091" s="249"/>
    </row>
    <row r="7092" spans="1:5" s="250" customFormat="1" ht="13.5">
      <c r="A7092" s="142">
        <v>88257</v>
      </c>
      <c r="B7092" s="142" t="s">
        <v>22744</v>
      </c>
      <c r="C7092" s="142" t="s">
        <v>5</v>
      </c>
      <c r="D7092" s="301">
        <v>35.47</v>
      </c>
      <c r="E7092" s="249"/>
    </row>
    <row r="7093" spans="1:5" s="250" customFormat="1" ht="13.5">
      <c r="A7093" s="142">
        <v>101392</v>
      </c>
      <c r="B7093" s="142" t="s">
        <v>23009</v>
      </c>
      <c r="C7093" s="142" t="s">
        <v>1621</v>
      </c>
      <c r="D7093" s="301">
        <v>6033.02</v>
      </c>
      <c r="E7093" s="249"/>
    </row>
    <row r="7094" spans="1:5" s="250" customFormat="1" ht="13.5">
      <c r="A7094" s="142">
        <v>88260</v>
      </c>
      <c r="B7094" s="142" t="s">
        <v>22745</v>
      </c>
      <c r="C7094" s="142" t="s">
        <v>5</v>
      </c>
      <c r="D7094" s="301">
        <v>32.4</v>
      </c>
      <c r="E7094" s="249"/>
    </row>
    <row r="7095" spans="1:5" s="250" customFormat="1" ht="13.5">
      <c r="A7095" s="142">
        <v>101394</v>
      </c>
      <c r="B7095" s="142" t="s">
        <v>22745</v>
      </c>
      <c r="C7095" s="142" t="s">
        <v>1621</v>
      </c>
      <c r="D7095" s="301">
        <v>5519.64</v>
      </c>
      <c r="E7095" s="249"/>
    </row>
    <row r="7096" spans="1:5" s="250" customFormat="1" ht="13.5">
      <c r="A7096" s="142">
        <v>101395</v>
      </c>
      <c r="B7096" s="142" t="s">
        <v>23010</v>
      </c>
      <c r="C7096" s="142" t="s">
        <v>1621</v>
      </c>
      <c r="D7096" s="301">
        <v>5231.6099999999997</v>
      </c>
      <c r="E7096" s="249"/>
    </row>
    <row r="7097" spans="1:5" s="250" customFormat="1" ht="13.5">
      <c r="A7097" s="142">
        <v>88261</v>
      </c>
      <c r="B7097" s="142" t="s">
        <v>23011</v>
      </c>
      <c r="C7097" s="142" t="s">
        <v>5</v>
      </c>
      <c r="D7097" s="301">
        <v>37.96</v>
      </c>
      <c r="E7097" s="249"/>
    </row>
    <row r="7098" spans="1:5" s="250" customFormat="1" ht="13.5">
      <c r="A7098" s="142">
        <v>101396</v>
      </c>
      <c r="B7098" s="142" t="s">
        <v>23011</v>
      </c>
      <c r="C7098" s="142" t="s">
        <v>1621</v>
      </c>
      <c r="D7098" s="301">
        <v>6467.43</v>
      </c>
      <c r="E7098" s="249"/>
    </row>
    <row r="7099" spans="1:5" s="250" customFormat="1" ht="13.5">
      <c r="A7099" s="142">
        <v>88262</v>
      </c>
      <c r="B7099" s="142" t="s">
        <v>22746</v>
      </c>
      <c r="C7099" s="142" t="s">
        <v>5</v>
      </c>
      <c r="D7099" s="301">
        <v>37.880000000000003</v>
      </c>
      <c r="E7099" s="249"/>
    </row>
    <row r="7100" spans="1:5" s="250" customFormat="1" ht="13.5">
      <c r="A7100" s="142">
        <v>101397</v>
      </c>
      <c r="B7100" s="142" t="s">
        <v>22746</v>
      </c>
      <c r="C7100" s="142" t="s">
        <v>1621</v>
      </c>
      <c r="D7100" s="301">
        <v>6467.43</v>
      </c>
      <c r="E7100" s="249"/>
    </row>
    <row r="7101" spans="1:5" s="250" customFormat="1" ht="13.5">
      <c r="A7101" s="142">
        <v>101398</v>
      </c>
      <c r="B7101" s="142" t="s">
        <v>23012</v>
      </c>
      <c r="C7101" s="142" t="s">
        <v>1621</v>
      </c>
      <c r="D7101" s="301">
        <v>4717.1499999999996</v>
      </c>
      <c r="E7101" s="249"/>
    </row>
    <row r="7102" spans="1:5" s="250" customFormat="1" ht="13.5">
      <c r="A7102" s="142">
        <v>88263</v>
      </c>
      <c r="B7102" s="142" t="s">
        <v>22747</v>
      </c>
      <c r="C7102" s="142" t="s">
        <v>5</v>
      </c>
      <c r="D7102" s="301">
        <v>27.72</v>
      </c>
      <c r="E7102" s="249"/>
    </row>
    <row r="7103" spans="1:5" s="250" customFormat="1" ht="13.5">
      <c r="A7103" s="142">
        <v>95308</v>
      </c>
      <c r="B7103" s="142" t="s">
        <v>22814</v>
      </c>
      <c r="C7103" s="142" t="s">
        <v>5</v>
      </c>
      <c r="D7103" s="301">
        <v>0.21</v>
      </c>
      <c r="E7103" s="249"/>
    </row>
    <row r="7104" spans="1:5" s="250" customFormat="1" ht="13.5">
      <c r="A7104" s="142">
        <v>101286</v>
      </c>
      <c r="B7104" s="142" t="s">
        <v>22927</v>
      </c>
      <c r="C7104" s="142" t="s">
        <v>1621</v>
      </c>
      <c r="D7104" s="301">
        <v>28.87</v>
      </c>
      <c r="E7104" s="249"/>
    </row>
    <row r="7105" spans="1:5" s="250" customFormat="1" ht="13.5">
      <c r="A7105" s="142">
        <v>95309</v>
      </c>
      <c r="B7105" s="142" t="s">
        <v>22815</v>
      </c>
      <c r="C7105" s="142" t="s">
        <v>5</v>
      </c>
      <c r="D7105" s="301">
        <v>0.27</v>
      </c>
      <c r="E7105" s="249"/>
    </row>
    <row r="7106" spans="1:5" s="250" customFormat="1" ht="13.5">
      <c r="A7106" s="142">
        <v>101287</v>
      </c>
      <c r="B7106" s="142" t="s">
        <v>22928</v>
      </c>
      <c r="C7106" s="142" t="s">
        <v>1621</v>
      </c>
      <c r="D7106" s="301">
        <v>93.41</v>
      </c>
      <c r="E7106" s="249"/>
    </row>
    <row r="7107" spans="1:5" s="250" customFormat="1" ht="13.5">
      <c r="A7107" s="142">
        <v>95310</v>
      </c>
      <c r="B7107" s="142" t="s">
        <v>22816</v>
      </c>
      <c r="C7107" s="142" t="s">
        <v>5</v>
      </c>
      <c r="D7107" s="301">
        <v>0.21</v>
      </c>
      <c r="E7107" s="249"/>
    </row>
    <row r="7108" spans="1:5" s="250" customFormat="1" ht="13.5">
      <c r="A7108" s="142">
        <v>101288</v>
      </c>
      <c r="B7108" s="142" t="s">
        <v>22929</v>
      </c>
      <c r="C7108" s="142" t="s">
        <v>1621</v>
      </c>
      <c r="D7108" s="301">
        <v>28.87</v>
      </c>
      <c r="E7108" s="249"/>
    </row>
    <row r="7109" spans="1:5" s="250" customFormat="1" ht="13.5">
      <c r="A7109" s="142">
        <v>95311</v>
      </c>
      <c r="B7109" s="142" t="s">
        <v>22817</v>
      </c>
      <c r="C7109" s="142" t="s">
        <v>5</v>
      </c>
      <c r="D7109" s="301">
        <v>0.19</v>
      </c>
      <c r="E7109" s="249"/>
    </row>
    <row r="7110" spans="1:5" s="250" customFormat="1" ht="13.5">
      <c r="A7110" s="142">
        <v>101289</v>
      </c>
      <c r="B7110" s="142" t="s">
        <v>22930</v>
      </c>
      <c r="C7110" s="142" t="s">
        <v>1621</v>
      </c>
      <c r="D7110" s="301">
        <v>26.18</v>
      </c>
      <c r="E7110" s="249"/>
    </row>
    <row r="7111" spans="1:5" s="250" customFormat="1" ht="13.5">
      <c r="A7111" s="142">
        <v>95312</v>
      </c>
      <c r="B7111" s="142" t="s">
        <v>22818</v>
      </c>
      <c r="C7111" s="142" t="s">
        <v>5</v>
      </c>
      <c r="D7111" s="301">
        <v>0.27</v>
      </c>
      <c r="E7111" s="249"/>
    </row>
    <row r="7112" spans="1:5" s="250" customFormat="1" ht="13.5">
      <c r="A7112" s="142">
        <v>100291</v>
      </c>
      <c r="B7112" s="142" t="s">
        <v>22913</v>
      </c>
      <c r="C7112" s="142" t="s">
        <v>5</v>
      </c>
      <c r="D7112" s="301">
        <v>0.27</v>
      </c>
      <c r="E7112" s="249"/>
    </row>
    <row r="7113" spans="1:5" s="250" customFormat="1" ht="13.5">
      <c r="A7113" s="142">
        <v>101290</v>
      </c>
      <c r="B7113" s="142" t="s">
        <v>22931</v>
      </c>
      <c r="C7113" s="142" t="s">
        <v>1621</v>
      </c>
      <c r="D7113" s="301">
        <v>36.950000000000003</v>
      </c>
      <c r="E7113" s="249"/>
    </row>
    <row r="7114" spans="1:5" s="250" customFormat="1" ht="13.5">
      <c r="A7114" s="142">
        <v>101291</v>
      </c>
      <c r="B7114" s="142" t="s">
        <v>22932</v>
      </c>
      <c r="C7114" s="142" t="s">
        <v>1621</v>
      </c>
      <c r="D7114" s="301">
        <v>28.87</v>
      </c>
      <c r="E7114" s="249"/>
    </row>
    <row r="7115" spans="1:5" s="250" customFormat="1" ht="13.5">
      <c r="A7115" s="142">
        <v>95313</v>
      </c>
      <c r="B7115" s="142" t="s">
        <v>22819</v>
      </c>
      <c r="C7115" s="142" t="s">
        <v>5</v>
      </c>
      <c r="D7115" s="301">
        <v>0.19</v>
      </c>
      <c r="E7115" s="249"/>
    </row>
    <row r="7116" spans="1:5" s="250" customFormat="1" ht="13.5">
      <c r="A7116" s="142">
        <v>101292</v>
      </c>
      <c r="B7116" s="142" t="s">
        <v>22933</v>
      </c>
      <c r="C7116" s="142" t="s">
        <v>1621</v>
      </c>
      <c r="D7116" s="301">
        <v>26.18</v>
      </c>
      <c r="E7116" s="249"/>
    </row>
    <row r="7117" spans="1:5" s="250" customFormat="1" ht="13.5">
      <c r="A7117" s="142">
        <v>95392</v>
      </c>
      <c r="B7117" s="142" t="s">
        <v>22885</v>
      </c>
      <c r="C7117" s="142" t="s">
        <v>5</v>
      </c>
      <c r="D7117" s="301">
        <v>0.12</v>
      </c>
      <c r="E7117" s="249"/>
    </row>
    <row r="7118" spans="1:5" s="250" customFormat="1" ht="13.5">
      <c r="A7118" s="142">
        <v>95413</v>
      </c>
      <c r="B7118" s="142" t="s">
        <v>22899</v>
      </c>
      <c r="C7118" s="142" t="s">
        <v>1621</v>
      </c>
      <c r="D7118" s="301">
        <v>16.45</v>
      </c>
      <c r="E7118" s="249"/>
    </row>
    <row r="7119" spans="1:5" s="250" customFormat="1" ht="13.5">
      <c r="A7119" s="142">
        <v>95393</v>
      </c>
      <c r="B7119" s="142" t="s">
        <v>22886</v>
      </c>
      <c r="C7119" s="142" t="s">
        <v>5</v>
      </c>
      <c r="D7119" s="301">
        <v>0.52</v>
      </c>
      <c r="E7119" s="249"/>
    </row>
    <row r="7120" spans="1:5" s="250" customFormat="1" ht="13.5">
      <c r="A7120" s="142">
        <v>95414</v>
      </c>
      <c r="B7120" s="142" t="s">
        <v>22900</v>
      </c>
      <c r="C7120" s="142" t="s">
        <v>1621</v>
      </c>
      <c r="D7120" s="301">
        <v>69.81</v>
      </c>
      <c r="E7120" s="249"/>
    </row>
    <row r="7121" spans="1:5" s="250" customFormat="1" ht="13.5">
      <c r="A7121" s="142">
        <v>95314</v>
      </c>
      <c r="B7121" s="142" t="s">
        <v>22820</v>
      </c>
      <c r="C7121" s="142" t="s">
        <v>5</v>
      </c>
      <c r="D7121" s="301">
        <v>0.27</v>
      </c>
      <c r="E7121" s="249"/>
    </row>
    <row r="7122" spans="1:5" s="250" customFormat="1" ht="13.5">
      <c r="A7122" s="142">
        <v>101293</v>
      </c>
      <c r="B7122" s="142" t="s">
        <v>22934</v>
      </c>
      <c r="C7122" s="142" t="s">
        <v>1621</v>
      </c>
      <c r="D7122" s="301">
        <v>36.26</v>
      </c>
      <c r="E7122" s="249"/>
    </row>
    <row r="7123" spans="1:5" s="250" customFormat="1" ht="13.5">
      <c r="A7123" s="142">
        <v>95394</v>
      </c>
      <c r="B7123" s="142" t="s">
        <v>22887</v>
      </c>
      <c r="C7123" s="142" t="s">
        <v>5</v>
      </c>
      <c r="D7123" s="301">
        <v>1.01</v>
      </c>
      <c r="E7123" s="249"/>
    </row>
    <row r="7124" spans="1:5" s="250" customFormat="1" ht="13.5">
      <c r="A7124" s="142">
        <v>95395</v>
      </c>
      <c r="B7124" s="142" t="s">
        <v>22888</v>
      </c>
      <c r="C7124" s="142" t="s">
        <v>5</v>
      </c>
      <c r="D7124" s="301">
        <v>1.1599999999999999</v>
      </c>
      <c r="E7124" s="249"/>
    </row>
    <row r="7125" spans="1:5" s="250" customFormat="1" ht="13.5">
      <c r="A7125" s="142">
        <v>95396</v>
      </c>
      <c r="B7125" s="142" t="s">
        <v>22889</v>
      </c>
      <c r="C7125" s="142" t="s">
        <v>5</v>
      </c>
      <c r="D7125" s="301">
        <v>1.19</v>
      </c>
      <c r="E7125" s="249"/>
    </row>
    <row r="7126" spans="1:5" s="250" customFormat="1" ht="13.5">
      <c r="A7126" s="142">
        <v>95419</v>
      </c>
      <c r="B7126" s="142" t="s">
        <v>22905</v>
      </c>
      <c r="C7126" s="142" t="s">
        <v>1621</v>
      </c>
      <c r="D7126" s="301">
        <v>134.62</v>
      </c>
      <c r="E7126" s="249"/>
    </row>
    <row r="7127" spans="1:5" s="250" customFormat="1" ht="13.5">
      <c r="A7127" s="142">
        <v>95420</v>
      </c>
      <c r="B7127" s="142" t="s">
        <v>22906</v>
      </c>
      <c r="C7127" s="142" t="s">
        <v>1621</v>
      </c>
      <c r="D7127" s="301">
        <v>153.26</v>
      </c>
      <c r="E7127" s="249"/>
    </row>
    <row r="7128" spans="1:5" s="250" customFormat="1" ht="13.5">
      <c r="A7128" s="142">
        <v>95421</v>
      </c>
      <c r="B7128" s="142" t="s">
        <v>22907</v>
      </c>
      <c r="C7128" s="142" t="s">
        <v>1621</v>
      </c>
      <c r="D7128" s="301">
        <v>158.1</v>
      </c>
      <c r="E7128" s="249"/>
    </row>
    <row r="7129" spans="1:5" s="250" customFormat="1" ht="13.5">
      <c r="A7129" s="142">
        <v>101294</v>
      </c>
      <c r="B7129" s="142" t="s">
        <v>22935</v>
      </c>
      <c r="C7129" s="142" t="s">
        <v>1621</v>
      </c>
      <c r="D7129" s="301">
        <v>40.5</v>
      </c>
      <c r="E7129" s="249"/>
    </row>
    <row r="7130" spans="1:5" s="250" customFormat="1" ht="13.5">
      <c r="A7130" s="142">
        <v>95315</v>
      </c>
      <c r="B7130" s="142" t="s">
        <v>22821</v>
      </c>
      <c r="C7130" s="142" t="s">
        <v>5</v>
      </c>
      <c r="D7130" s="301">
        <v>0.3</v>
      </c>
      <c r="E7130" s="249"/>
    </row>
    <row r="7131" spans="1:5" s="250" customFormat="1" ht="13.5">
      <c r="A7131" s="142">
        <v>100293</v>
      </c>
      <c r="B7131" s="142" t="s">
        <v>22914</v>
      </c>
      <c r="C7131" s="142" t="s">
        <v>5</v>
      </c>
      <c r="D7131" s="301">
        <v>0.21</v>
      </c>
      <c r="E7131" s="249"/>
    </row>
    <row r="7132" spans="1:5" s="250" customFormat="1" ht="13.5">
      <c r="A7132" s="142">
        <v>101295</v>
      </c>
      <c r="B7132" s="142" t="s">
        <v>22936</v>
      </c>
      <c r="C7132" s="142" t="s">
        <v>1621</v>
      </c>
      <c r="D7132" s="301">
        <v>28.94</v>
      </c>
      <c r="E7132" s="249"/>
    </row>
    <row r="7133" spans="1:5" s="250" customFormat="1" ht="13.5">
      <c r="A7133" s="142">
        <v>95316</v>
      </c>
      <c r="B7133" s="142" t="s">
        <v>22822</v>
      </c>
      <c r="C7133" s="142" t="s">
        <v>5</v>
      </c>
      <c r="D7133" s="301">
        <v>0.7</v>
      </c>
      <c r="E7133" s="249"/>
    </row>
    <row r="7134" spans="1:5" s="250" customFormat="1" ht="13.5">
      <c r="A7134" s="142">
        <v>95317</v>
      </c>
      <c r="B7134" s="142" t="s">
        <v>22823</v>
      </c>
      <c r="C7134" s="142" t="s">
        <v>5</v>
      </c>
      <c r="D7134" s="301">
        <v>0.34</v>
      </c>
      <c r="E7134" s="249"/>
    </row>
    <row r="7135" spans="1:5" s="250" customFormat="1" ht="13.5">
      <c r="A7135" s="142">
        <v>101296</v>
      </c>
      <c r="B7135" s="142" t="s">
        <v>22937</v>
      </c>
      <c r="C7135" s="142" t="s">
        <v>1621</v>
      </c>
      <c r="D7135" s="301">
        <v>44.99</v>
      </c>
      <c r="E7135" s="249"/>
    </row>
    <row r="7136" spans="1:5" s="250" customFormat="1" ht="13.5">
      <c r="A7136" s="142">
        <v>95398</v>
      </c>
      <c r="B7136" s="142" t="s">
        <v>22890</v>
      </c>
      <c r="C7136" s="142" t="s">
        <v>5</v>
      </c>
      <c r="D7136" s="301">
        <v>0.09</v>
      </c>
      <c r="E7136" s="249"/>
    </row>
    <row r="7137" spans="1:5" s="250" customFormat="1" ht="13.5">
      <c r="A7137" s="142">
        <v>95416</v>
      </c>
      <c r="B7137" s="142" t="s">
        <v>22902</v>
      </c>
      <c r="C7137" s="142" t="s">
        <v>1621</v>
      </c>
      <c r="D7137" s="301">
        <v>12.02</v>
      </c>
      <c r="E7137" s="249"/>
    </row>
    <row r="7138" spans="1:5" s="250" customFormat="1" ht="13.5">
      <c r="A7138" s="142">
        <v>101297</v>
      </c>
      <c r="B7138" s="142" t="s">
        <v>29647</v>
      </c>
      <c r="C7138" s="142" t="s">
        <v>1621</v>
      </c>
      <c r="D7138" s="301">
        <v>32.78</v>
      </c>
      <c r="E7138" s="249"/>
    </row>
    <row r="7139" spans="1:5" s="250" customFormat="1" ht="13.5">
      <c r="A7139" s="142">
        <v>95318</v>
      </c>
      <c r="B7139" s="142" t="s">
        <v>22824</v>
      </c>
      <c r="C7139" s="142" t="s">
        <v>5</v>
      </c>
      <c r="D7139" s="301">
        <v>0.24</v>
      </c>
      <c r="E7139" s="249"/>
    </row>
    <row r="7140" spans="1:5" s="250" customFormat="1" ht="13.5">
      <c r="A7140" s="142">
        <v>101298</v>
      </c>
      <c r="B7140" s="142" t="s">
        <v>22938</v>
      </c>
      <c r="C7140" s="142" t="s">
        <v>1621</v>
      </c>
      <c r="D7140" s="301">
        <v>28.87</v>
      </c>
      <c r="E7140" s="249"/>
    </row>
    <row r="7141" spans="1:5" s="250" customFormat="1" ht="13.5">
      <c r="A7141" s="142">
        <v>95319</v>
      </c>
      <c r="B7141" s="142" t="s">
        <v>22825</v>
      </c>
      <c r="C7141" s="142" t="s">
        <v>5</v>
      </c>
      <c r="D7141" s="301">
        <v>0.21</v>
      </c>
      <c r="E7141" s="249"/>
    </row>
    <row r="7142" spans="1:5" s="250" customFormat="1" ht="13.5">
      <c r="A7142" s="142">
        <v>101299</v>
      </c>
      <c r="B7142" s="142" t="s">
        <v>22939</v>
      </c>
      <c r="C7142" s="142" t="s">
        <v>1621</v>
      </c>
      <c r="D7142" s="301">
        <v>36.950000000000003</v>
      </c>
      <c r="E7142" s="249"/>
    </row>
    <row r="7143" spans="1:5" s="250" customFormat="1" ht="13.5">
      <c r="A7143" s="142">
        <v>95320</v>
      </c>
      <c r="B7143" s="142" t="s">
        <v>22826</v>
      </c>
      <c r="C7143" s="142" t="s">
        <v>5</v>
      </c>
      <c r="D7143" s="301">
        <v>0.21</v>
      </c>
      <c r="E7143" s="249"/>
    </row>
    <row r="7144" spans="1:5" s="250" customFormat="1" ht="13.5">
      <c r="A7144" s="142">
        <v>95321</v>
      </c>
      <c r="B7144" s="142" t="s">
        <v>22827</v>
      </c>
      <c r="C7144" s="142" t="s">
        <v>5</v>
      </c>
      <c r="D7144" s="301">
        <v>0.19</v>
      </c>
      <c r="E7144" s="249"/>
    </row>
    <row r="7145" spans="1:5" s="250" customFormat="1" ht="13.5">
      <c r="A7145" s="142">
        <v>101300</v>
      </c>
      <c r="B7145" s="142" t="s">
        <v>22940</v>
      </c>
      <c r="C7145" s="142" t="s">
        <v>1621</v>
      </c>
      <c r="D7145" s="301">
        <v>25.42</v>
      </c>
      <c r="E7145" s="249"/>
    </row>
    <row r="7146" spans="1:5" s="250" customFormat="1" ht="13.5">
      <c r="A7146" s="142">
        <v>95322</v>
      </c>
      <c r="B7146" s="142" t="s">
        <v>22828</v>
      </c>
      <c r="C7146" s="142" t="s">
        <v>5</v>
      </c>
      <c r="D7146" s="301">
        <v>0.14000000000000001</v>
      </c>
      <c r="E7146" s="249"/>
    </row>
    <row r="7147" spans="1:5" s="250" customFormat="1" ht="13.5">
      <c r="A7147" s="142">
        <v>101301</v>
      </c>
      <c r="B7147" s="142" t="s">
        <v>22941</v>
      </c>
      <c r="C7147" s="142" t="s">
        <v>1621</v>
      </c>
      <c r="D7147" s="301">
        <v>19.53</v>
      </c>
      <c r="E7147" s="249"/>
    </row>
    <row r="7148" spans="1:5" s="250" customFormat="1" ht="13.5">
      <c r="A7148" s="142">
        <v>95323</v>
      </c>
      <c r="B7148" s="142" t="s">
        <v>22829</v>
      </c>
      <c r="C7148" s="142" t="s">
        <v>5</v>
      </c>
      <c r="D7148" s="301">
        <v>0.41</v>
      </c>
      <c r="E7148" s="249"/>
    </row>
    <row r="7149" spans="1:5" s="250" customFormat="1" ht="13.5">
      <c r="A7149" s="142">
        <v>101302</v>
      </c>
      <c r="B7149" s="142" t="s">
        <v>22942</v>
      </c>
      <c r="C7149" s="142" t="s">
        <v>1621</v>
      </c>
      <c r="D7149" s="301">
        <v>54.41</v>
      </c>
      <c r="E7149" s="249"/>
    </row>
    <row r="7150" spans="1:5" s="250" customFormat="1" ht="13.5">
      <c r="A7150" s="142">
        <v>95324</v>
      </c>
      <c r="B7150" s="142" t="s">
        <v>29648</v>
      </c>
      <c r="C7150" s="142" t="s">
        <v>5</v>
      </c>
      <c r="D7150" s="301">
        <v>0.35</v>
      </c>
      <c r="E7150" s="249"/>
    </row>
    <row r="7151" spans="1:5" s="250" customFormat="1" ht="13.5">
      <c r="A7151" s="142">
        <v>101304</v>
      </c>
      <c r="B7151" s="142" t="s">
        <v>29649</v>
      </c>
      <c r="C7151" s="142" t="s">
        <v>1621</v>
      </c>
      <c r="D7151" s="301">
        <v>46.4</v>
      </c>
      <c r="E7151" s="249"/>
    </row>
    <row r="7152" spans="1:5" s="250" customFormat="1" ht="13.5">
      <c r="A7152" s="142">
        <v>95325</v>
      </c>
      <c r="B7152" s="142" t="s">
        <v>22830</v>
      </c>
      <c r="C7152" s="142" t="s">
        <v>5</v>
      </c>
      <c r="D7152" s="301">
        <v>0.43</v>
      </c>
      <c r="E7152" s="249"/>
    </row>
    <row r="7153" spans="1:5" s="250" customFormat="1" ht="13.5">
      <c r="A7153" s="142">
        <v>101305</v>
      </c>
      <c r="B7153" s="142" t="s">
        <v>22944</v>
      </c>
      <c r="C7153" s="142" t="s">
        <v>1621</v>
      </c>
      <c r="D7153" s="301">
        <v>57.43</v>
      </c>
      <c r="E7153" s="249"/>
    </row>
    <row r="7154" spans="1:5" s="250" customFormat="1" ht="13.5">
      <c r="A7154" s="142">
        <v>95328</v>
      </c>
      <c r="B7154" s="142" t="s">
        <v>22831</v>
      </c>
      <c r="C7154" s="142" t="s">
        <v>5</v>
      </c>
      <c r="D7154" s="301">
        <v>0.23</v>
      </c>
      <c r="E7154" s="249"/>
    </row>
    <row r="7155" spans="1:5" s="250" customFormat="1" ht="13.5">
      <c r="A7155" s="142">
        <v>101307</v>
      </c>
      <c r="B7155" s="142" t="s">
        <v>22945</v>
      </c>
      <c r="C7155" s="142" t="s">
        <v>1621</v>
      </c>
      <c r="D7155" s="301">
        <v>30.76</v>
      </c>
      <c r="E7155" s="249"/>
    </row>
    <row r="7156" spans="1:5" s="250" customFormat="1" ht="13.5">
      <c r="A7156" s="142">
        <v>101309</v>
      </c>
      <c r="B7156" s="142" t="s">
        <v>22947</v>
      </c>
      <c r="C7156" s="142" t="s">
        <v>1621</v>
      </c>
      <c r="D7156" s="301">
        <v>36.950000000000003</v>
      </c>
      <c r="E7156" s="249"/>
    </row>
    <row r="7157" spans="1:5" s="250" customFormat="1" ht="13.5">
      <c r="A7157" s="142">
        <v>95329</v>
      </c>
      <c r="B7157" s="142" t="s">
        <v>22832</v>
      </c>
      <c r="C7157" s="142" t="s">
        <v>5</v>
      </c>
      <c r="D7157" s="301">
        <v>0.38</v>
      </c>
      <c r="E7157" s="249"/>
    </row>
    <row r="7158" spans="1:5" s="250" customFormat="1" ht="13.5">
      <c r="A7158" s="142">
        <v>101310</v>
      </c>
      <c r="B7158" s="142" t="s">
        <v>22948</v>
      </c>
      <c r="C7158" s="142" t="s">
        <v>1621</v>
      </c>
      <c r="D7158" s="301">
        <v>50.69</v>
      </c>
      <c r="E7158" s="249"/>
    </row>
    <row r="7159" spans="1:5" s="250" customFormat="1" ht="13.5">
      <c r="A7159" s="142">
        <v>101311</v>
      </c>
      <c r="B7159" s="142" t="s">
        <v>22949</v>
      </c>
      <c r="C7159" s="142" t="s">
        <v>1621</v>
      </c>
      <c r="D7159" s="301">
        <v>39.61</v>
      </c>
      <c r="E7159" s="249"/>
    </row>
    <row r="7160" spans="1:5" s="250" customFormat="1" ht="13.5">
      <c r="A7160" s="142">
        <v>95330</v>
      </c>
      <c r="B7160" s="142" t="s">
        <v>22833</v>
      </c>
      <c r="C7160" s="142" t="s">
        <v>5</v>
      </c>
      <c r="D7160" s="301">
        <v>0.3</v>
      </c>
      <c r="E7160" s="249"/>
    </row>
    <row r="7161" spans="1:5" s="250" customFormat="1" ht="13.5">
      <c r="A7161" s="142">
        <v>101312</v>
      </c>
      <c r="B7161" s="142" t="s">
        <v>22950</v>
      </c>
      <c r="C7161" s="142" t="s">
        <v>1621</v>
      </c>
      <c r="D7161" s="301">
        <v>25.42</v>
      </c>
      <c r="E7161" s="249"/>
    </row>
    <row r="7162" spans="1:5" s="250" customFormat="1" ht="13.5">
      <c r="A7162" s="142">
        <v>95331</v>
      </c>
      <c r="B7162" s="142" t="s">
        <v>22834</v>
      </c>
      <c r="C7162" s="142" t="s">
        <v>5</v>
      </c>
      <c r="D7162" s="301">
        <v>0.19</v>
      </c>
      <c r="E7162" s="249"/>
    </row>
    <row r="7163" spans="1:5" s="250" customFormat="1" ht="13.5">
      <c r="A7163" s="142">
        <v>95400</v>
      </c>
      <c r="B7163" s="142" t="s">
        <v>22891</v>
      </c>
      <c r="C7163" s="142" t="s">
        <v>5</v>
      </c>
      <c r="D7163" s="301">
        <v>0.12</v>
      </c>
      <c r="E7163" s="249"/>
    </row>
    <row r="7164" spans="1:5" s="250" customFormat="1" ht="13.5">
      <c r="A7164" s="142">
        <v>95411</v>
      </c>
      <c r="B7164" s="142" t="s">
        <v>22898</v>
      </c>
      <c r="C7164" s="142" t="s">
        <v>1621</v>
      </c>
      <c r="D7164" s="301">
        <v>16.7</v>
      </c>
      <c r="E7164" s="249"/>
    </row>
    <row r="7165" spans="1:5" s="250" customFormat="1" ht="13.5">
      <c r="A7165" s="142">
        <v>95332</v>
      </c>
      <c r="B7165" s="142" t="s">
        <v>22835</v>
      </c>
      <c r="C7165" s="142" t="s">
        <v>5</v>
      </c>
      <c r="D7165" s="301">
        <v>1.1499999999999999</v>
      </c>
      <c r="E7165" s="249"/>
    </row>
    <row r="7166" spans="1:5" s="250" customFormat="1" ht="13.5">
      <c r="A7166" s="142">
        <v>101313</v>
      </c>
      <c r="B7166" s="142" t="s">
        <v>22951</v>
      </c>
      <c r="C7166" s="142" t="s">
        <v>1621</v>
      </c>
      <c r="D7166" s="301">
        <v>152.77000000000001</v>
      </c>
      <c r="E7166" s="249"/>
    </row>
    <row r="7167" spans="1:5" s="250" customFormat="1" ht="13.5">
      <c r="A7167" s="142">
        <v>95334</v>
      </c>
      <c r="B7167" s="142" t="s">
        <v>22836</v>
      </c>
      <c r="C7167" s="142" t="s">
        <v>5</v>
      </c>
      <c r="D7167" s="301">
        <v>1.1000000000000001</v>
      </c>
      <c r="E7167" s="249"/>
    </row>
    <row r="7168" spans="1:5" s="250" customFormat="1" ht="13.5">
      <c r="A7168" s="142">
        <v>101315</v>
      </c>
      <c r="B7168" s="142" t="s">
        <v>22952</v>
      </c>
      <c r="C7168" s="142" t="s">
        <v>1621</v>
      </c>
      <c r="D7168" s="301">
        <v>145.30000000000001</v>
      </c>
      <c r="E7168" s="249"/>
    </row>
    <row r="7169" spans="1:5" s="250" customFormat="1" ht="13.5">
      <c r="A7169" s="142">
        <v>95335</v>
      </c>
      <c r="B7169" s="142" t="s">
        <v>22837</v>
      </c>
      <c r="C7169" s="142" t="s">
        <v>5</v>
      </c>
      <c r="D7169" s="301">
        <v>0.38</v>
      </c>
      <c r="E7169" s="249"/>
    </row>
    <row r="7170" spans="1:5" s="250" customFormat="1" ht="13.5">
      <c r="A7170" s="142">
        <v>101316</v>
      </c>
      <c r="B7170" s="142" t="s">
        <v>22953</v>
      </c>
      <c r="C7170" s="142" t="s">
        <v>1621</v>
      </c>
      <c r="D7170" s="301">
        <v>50.75</v>
      </c>
      <c r="E7170" s="249"/>
    </row>
    <row r="7171" spans="1:5" s="250" customFormat="1" ht="13.5">
      <c r="A7171" s="142">
        <v>95401</v>
      </c>
      <c r="B7171" s="142" t="s">
        <v>22892</v>
      </c>
      <c r="C7171" s="142" t="s">
        <v>5</v>
      </c>
      <c r="D7171" s="301">
        <v>0.9</v>
      </c>
      <c r="E7171" s="249"/>
    </row>
    <row r="7172" spans="1:5" s="250" customFormat="1" ht="13.5">
      <c r="A7172" s="142">
        <v>95422</v>
      </c>
      <c r="B7172" s="142" t="s">
        <v>22908</v>
      </c>
      <c r="C7172" s="142" t="s">
        <v>1621</v>
      </c>
      <c r="D7172" s="301">
        <v>119.65</v>
      </c>
      <c r="E7172" s="249"/>
    </row>
    <row r="7173" spans="1:5" s="250" customFormat="1" ht="13.5">
      <c r="A7173" s="142">
        <v>95402</v>
      </c>
      <c r="B7173" s="142" t="s">
        <v>22893</v>
      </c>
      <c r="C7173" s="142" t="s">
        <v>5</v>
      </c>
      <c r="D7173" s="301">
        <v>2.0099999999999998</v>
      </c>
      <c r="E7173" s="249"/>
    </row>
    <row r="7174" spans="1:5" s="250" customFormat="1" ht="13.5">
      <c r="A7174" s="142">
        <v>95415</v>
      </c>
      <c r="B7174" s="142" t="s">
        <v>22901</v>
      </c>
      <c r="C7174" s="142" t="s">
        <v>1621</v>
      </c>
      <c r="D7174" s="301">
        <v>266.36</v>
      </c>
      <c r="E7174" s="249"/>
    </row>
    <row r="7175" spans="1:5" s="250" customFormat="1" ht="13.5">
      <c r="A7175" s="142">
        <v>95403</v>
      </c>
      <c r="B7175" s="142" t="s">
        <v>22894</v>
      </c>
      <c r="C7175" s="142" t="s">
        <v>5</v>
      </c>
      <c r="D7175" s="301">
        <v>2.16</v>
      </c>
      <c r="E7175" s="249"/>
    </row>
    <row r="7176" spans="1:5" s="250" customFormat="1" ht="13.5">
      <c r="A7176" s="142">
        <v>95417</v>
      </c>
      <c r="B7176" s="142" t="s">
        <v>22903</v>
      </c>
      <c r="C7176" s="142" t="s">
        <v>1621</v>
      </c>
      <c r="D7176" s="301">
        <v>286.17</v>
      </c>
      <c r="E7176" s="249"/>
    </row>
    <row r="7177" spans="1:5" s="250" customFormat="1" ht="13.5">
      <c r="A7177" s="142">
        <v>95404</v>
      </c>
      <c r="B7177" s="142" t="s">
        <v>22895</v>
      </c>
      <c r="C7177" s="142" t="s">
        <v>5</v>
      </c>
      <c r="D7177" s="301">
        <v>2.5299999999999998</v>
      </c>
      <c r="E7177" s="249"/>
    </row>
    <row r="7178" spans="1:5" s="250" customFormat="1" ht="13.5">
      <c r="A7178" s="142">
        <v>95418</v>
      </c>
      <c r="B7178" s="142" t="s">
        <v>22904</v>
      </c>
      <c r="C7178" s="142" t="s">
        <v>1621</v>
      </c>
      <c r="D7178" s="301">
        <v>334.62</v>
      </c>
      <c r="E7178" s="249"/>
    </row>
    <row r="7179" spans="1:5" s="250" customFormat="1" ht="13.5">
      <c r="A7179" s="142">
        <v>95337</v>
      </c>
      <c r="B7179" s="142" t="s">
        <v>22838</v>
      </c>
      <c r="C7179" s="142" t="s">
        <v>5</v>
      </c>
      <c r="D7179" s="301">
        <v>0.19</v>
      </c>
      <c r="E7179" s="249"/>
    </row>
    <row r="7180" spans="1:5" s="250" customFormat="1" ht="13.5">
      <c r="A7180" s="142">
        <v>101322</v>
      </c>
      <c r="B7180" s="142" t="s">
        <v>22955</v>
      </c>
      <c r="C7180" s="142" t="s">
        <v>1621</v>
      </c>
      <c r="D7180" s="301">
        <v>25.98</v>
      </c>
      <c r="E7180" s="249"/>
    </row>
    <row r="7181" spans="1:5" s="250" customFormat="1" ht="13.5">
      <c r="A7181" s="142">
        <v>95338</v>
      </c>
      <c r="B7181" s="142" t="s">
        <v>22839</v>
      </c>
      <c r="C7181" s="142" t="s">
        <v>5</v>
      </c>
      <c r="D7181" s="301">
        <v>0.46</v>
      </c>
      <c r="E7181" s="249"/>
    </row>
    <row r="7182" spans="1:5" s="250" customFormat="1" ht="13.5">
      <c r="A7182" s="142">
        <v>101323</v>
      </c>
      <c r="B7182" s="142" t="s">
        <v>22956</v>
      </c>
      <c r="C7182" s="142" t="s">
        <v>1621</v>
      </c>
      <c r="D7182" s="301">
        <v>61.1</v>
      </c>
      <c r="E7182" s="249"/>
    </row>
    <row r="7183" spans="1:5" s="250" customFormat="1" ht="13.5">
      <c r="A7183" s="142">
        <v>102918</v>
      </c>
      <c r="B7183" s="142" t="s">
        <v>29650</v>
      </c>
      <c r="C7183" s="142" t="s">
        <v>5</v>
      </c>
      <c r="D7183" s="301">
        <v>0</v>
      </c>
      <c r="E7183" s="249"/>
    </row>
    <row r="7184" spans="1:5" s="250" customFormat="1" ht="13.5">
      <c r="A7184" s="142">
        <v>101325</v>
      </c>
      <c r="B7184" s="142" t="s">
        <v>22958</v>
      </c>
      <c r="C7184" s="142" t="s">
        <v>1621</v>
      </c>
      <c r="D7184" s="301">
        <v>61.32</v>
      </c>
      <c r="E7184" s="249"/>
    </row>
    <row r="7185" spans="1:5" s="250" customFormat="1" ht="13.5">
      <c r="A7185" s="142">
        <v>95390</v>
      </c>
      <c r="B7185" s="142" t="s">
        <v>22884</v>
      </c>
      <c r="C7185" s="142" t="s">
        <v>5</v>
      </c>
      <c r="D7185" s="301">
        <v>0.09</v>
      </c>
      <c r="E7185" s="249"/>
    </row>
    <row r="7186" spans="1:5" s="250" customFormat="1" ht="13.5">
      <c r="A7186" s="142">
        <v>101326</v>
      </c>
      <c r="B7186" s="142" t="s">
        <v>22959</v>
      </c>
      <c r="C7186" s="142" t="s">
        <v>1621</v>
      </c>
      <c r="D7186" s="301">
        <v>12.68</v>
      </c>
      <c r="E7186" s="249"/>
    </row>
    <row r="7187" spans="1:5" s="250" customFormat="1" ht="13.5">
      <c r="A7187" s="142">
        <v>95340</v>
      </c>
      <c r="B7187" s="142" t="s">
        <v>22841</v>
      </c>
      <c r="C7187" s="142" t="s">
        <v>5</v>
      </c>
      <c r="D7187" s="301">
        <v>0.37</v>
      </c>
      <c r="E7187" s="249"/>
    </row>
    <row r="7188" spans="1:5" s="250" customFormat="1" ht="13.5">
      <c r="A7188" s="142">
        <v>101330</v>
      </c>
      <c r="B7188" s="142" t="s">
        <v>22962</v>
      </c>
      <c r="C7188" s="142" t="s">
        <v>1621</v>
      </c>
      <c r="D7188" s="301">
        <v>49.54</v>
      </c>
      <c r="E7188" s="249"/>
    </row>
    <row r="7189" spans="1:5" s="250" customFormat="1" ht="13.5">
      <c r="A7189" s="142">
        <v>101331</v>
      </c>
      <c r="B7189" s="142" t="s">
        <v>22963</v>
      </c>
      <c r="C7189" s="142" t="s">
        <v>1621</v>
      </c>
      <c r="D7189" s="301">
        <v>46.75</v>
      </c>
      <c r="E7189" s="249"/>
    </row>
    <row r="7190" spans="1:5" s="250" customFormat="1" ht="13.5">
      <c r="A7190" s="142">
        <v>95341</v>
      </c>
      <c r="B7190" s="142" t="s">
        <v>22842</v>
      </c>
      <c r="C7190" s="142" t="s">
        <v>5</v>
      </c>
      <c r="D7190" s="301">
        <v>0.35</v>
      </c>
      <c r="E7190" s="249"/>
    </row>
    <row r="7191" spans="1:5" s="250" customFormat="1" ht="13.5">
      <c r="A7191" s="142">
        <v>95339</v>
      </c>
      <c r="B7191" s="142" t="s">
        <v>22840</v>
      </c>
      <c r="C7191" s="142" t="s">
        <v>5</v>
      </c>
      <c r="D7191" s="301">
        <v>0.47</v>
      </c>
      <c r="E7191" s="249"/>
    </row>
    <row r="7192" spans="1:5" s="250" customFormat="1" ht="13.5">
      <c r="A7192" s="142">
        <v>101329</v>
      </c>
      <c r="B7192" s="142" t="s">
        <v>22961</v>
      </c>
      <c r="C7192" s="142" t="s">
        <v>1621</v>
      </c>
      <c r="D7192" s="301">
        <v>62.39</v>
      </c>
      <c r="E7192" s="249"/>
    </row>
    <row r="7193" spans="1:5" s="250" customFormat="1" ht="13.5">
      <c r="A7193" s="142">
        <v>95342</v>
      </c>
      <c r="B7193" s="142" t="s">
        <v>22843</v>
      </c>
      <c r="C7193" s="142" t="s">
        <v>5</v>
      </c>
      <c r="D7193" s="301">
        <v>0.28999999999999998</v>
      </c>
      <c r="E7193" s="249"/>
    </row>
    <row r="7194" spans="1:5" s="250" customFormat="1" ht="13.5">
      <c r="A7194" s="142">
        <v>101333</v>
      </c>
      <c r="B7194" s="142" t="s">
        <v>22965</v>
      </c>
      <c r="C7194" s="142" t="s">
        <v>1621</v>
      </c>
      <c r="D7194" s="301">
        <v>39.4</v>
      </c>
      <c r="E7194" s="249"/>
    </row>
    <row r="7195" spans="1:5" s="250" customFormat="1" ht="13.5">
      <c r="A7195" s="142">
        <v>100298</v>
      </c>
      <c r="B7195" s="142" t="s">
        <v>22916</v>
      </c>
      <c r="C7195" s="142" t="s">
        <v>5</v>
      </c>
      <c r="D7195" s="301">
        <v>0.72</v>
      </c>
      <c r="E7195" s="249"/>
    </row>
    <row r="7196" spans="1:5" s="250" customFormat="1" ht="13.5">
      <c r="A7196" s="142">
        <v>101334</v>
      </c>
      <c r="B7196" s="142" t="s">
        <v>22966</v>
      </c>
      <c r="C7196" s="142" t="s">
        <v>1621</v>
      </c>
      <c r="D7196" s="301">
        <v>96.3</v>
      </c>
      <c r="E7196" s="249"/>
    </row>
    <row r="7197" spans="1:5" s="250" customFormat="1" ht="13.5">
      <c r="A7197" s="142">
        <v>95405</v>
      </c>
      <c r="B7197" s="142" t="s">
        <v>22896</v>
      </c>
      <c r="C7197" s="142" t="s">
        <v>5</v>
      </c>
      <c r="D7197" s="301">
        <v>1.47</v>
      </c>
      <c r="E7197" s="249"/>
    </row>
    <row r="7198" spans="1:5" s="250" customFormat="1" ht="13.5">
      <c r="A7198" s="142">
        <v>95423</v>
      </c>
      <c r="B7198" s="142" t="s">
        <v>22909</v>
      </c>
      <c r="C7198" s="142" t="s">
        <v>1621</v>
      </c>
      <c r="D7198" s="301">
        <v>195.18</v>
      </c>
      <c r="E7198" s="249"/>
    </row>
    <row r="7199" spans="1:5" s="250" customFormat="1" ht="13.5">
      <c r="A7199" s="142">
        <v>100295</v>
      </c>
      <c r="B7199" s="142" t="s">
        <v>22915</v>
      </c>
      <c r="C7199" s="142" t="s">
        <v>5</v>
      </c>
      <c r="D7199" s="301">
        <v>0.9</v>
      </c>
      <c r="E7199" s="249"/>
    </row>
    <row r="7200" spans="1:5" s="250" customFormat="1" ht="13.5">
      <c r="A7200" s="142">
        <v>101303</v>
      </c>
      <c r="B7200" s="142" t="s">
        <v>22943</v>
      </c>
      <c r="C7200" s="142" t="s">
        <v>1621</v>
      </c>
      <c r="D7200" s="301">
        <v>119.18</v>
      </c>
      <c r="E7200" s="249"/>
    </row>
    <row r="7201" spans="1:5" s="250" customFormat="1" ht="13.5">
      <c r="A7201" s="142">
        <v>95344</v>
      </c>
      <c r="B7201" s="142" t="s">
        <v>22844</v>
      </c>
      <c r="C7201" s="142" t="s">
        <v>5</v>
      </c>
      <c r="D7201" s="301">
        <v>0.31</v>
      </c>
      <c r="E7201" s="249"/>
    </row>
    <row r="7202" spans="1:5" s="250" customFormat="1" ht="13.5">
      <c r="A7202" s="142">
        <v>101308</v>
      </c>
      <c r="B7202" s="142" t="s">
        <v>22946</v>
      </c>
      <c r="C7202" s="142" t="s">
        <v>1621</v>
      </c>
      <c r="D7202" s="301">
        <v>41.01</v>
      </c>
      <c r="E7202" s="249"/>
    </row>
    <row r="7203" spans="1:5" s="250" customFormat="1" ht="13.5">
      <c r="A7203" s="142">
        <v>105536</v>
      </c>
      <c r="B7203" s="142" t="s">
        <v>29651</v>
      </c>
      <c r="C7203" s="142" t="s">
        <v>5</v>
      </c>
      <c r="D7203" s="301">
        <v>0</v>
      </c>
      <c r="E7203" s="249"/>
    </row>
    <row r="7204" spans="1:5" ht="13.5">
      <c r="A7204" s="142">
        <v>101320</v>
      </c>
      <c r="B7204" s="142" t="s">
        <v>22954</v>
      </c>
      <c r="C7204" s="142" t="s">
        <v>1621</v>
      </c>
      <c r="D7204" s="301">
        <v>39.39</v>
      </c>
    </row>
    <row r="7205" spans="1:5" ht="13.5">
      <c r="A7205" s="142">
        <v>95343</v>
      </c>
      <c r="B7205" s="142" t="s">
        <v>29652</v>
      </c>
      <c r="C7205" s="142" t="s">
        <v>5</v>
      </c>
      <c r="D7205" s="301">
        <v>0.46</v>
      </c>
    </row>
    <row r="7206" spans="1:5" ht="13.5">
      <c r="A7206" s="142">
        <v>95345</v>
      </c>
      <c r="B7206" s="142" t="s">
        <v>22845</v>
      </c>
      <c r="C7206" s="142" t="s">
        <v>5</v>
      </c>
      <c r="D7206" s="301">
        <v>1.1000000000000001</v>
      </c>
    </row>
    <row r="7207" spans="1:5" ht="13.5">
      <c r="A7207" s="142">
        <v>95346</v>
      </c>
      <c r="B7207" s="142" t="s">
        <v>22846</v>
      </c>
      <c r="C7207" s="142" t="s">
        <v>5</v>
      </c>
      <c r="D7207" s="301">
        <v>0.13</v>
      </c>
    </row>
    <row r="7208" spans="1:5" ht="13.5">
      <c r="A7208" s="142">
        <v>101324</v>
      </c>
      <c r="B7208" s="142" t="s">
        <v>22957</v>
      </c>
      <c r="C7208" s="142" t="s">
        <v>1621</v>
      </c>
      <c r="D7208" s="301">
        <v>17.53</v>
      </c>
    </row>
    <row r="7209" spans="1:5" ht="13.5">
      <c r="A7209" s="142">
        <v>101328</v>
      </c>
      <c r="B7209" s="142" t="s">
        <v>22960</v>
      </c>
      <c r="C7209" s="142" t="s">
        <v>1621</v>
      </c>
      <c r="D7209" s="301">
        <v>20.98</v>
      </c>
    </row>
    <row r="7210" spans="1:5" ht="13.5">
      <c r="A7210" s="142">
        <v>95347</v>
      </c>
      <c r="B7210" s="142" t="s">
        <v>22847</v>
      </c>
      <c r="C7210" s="142" t="s">
        <v>5</v>
      </c>
      <c r="D7210" s="301">
        <v>0.12</v>
      </c>
    </row>
    <row r="7211" spans="1:5" ht="13.5">
      <c r="A7211" s="142">
        <v>95408</v>
      </c>
      <c r="B7211" s="142" t="s">
        <v>29653</v>
      </c>
      <c r="C7211" s="142" t="s">
        <v>1621</v>
      </c>
      <c r="D7211" s="301">
        <v>16.87</v>
      </c>
    </row>
    <row r="7212" spans="1:5" ht="13.5">
      <c r="A7212" s="142">
        <v>95348</v>
      </c>
      <c r="B7212" s="142" t="s">
        <v>22848</v>
      </c>
      <c r="C7212" s="142" t="s">
        <v>5</v>
      </c>
      <c r="D7212" s="301">
        <v>0.15</v>
      </c>
    </row>
    <row r="7213" spans="1:5" ht="13.5">
      <c r="A7213" s="142">
        <v>101332</v>
      </c>
      <c r="B7213" s="142" t="s">
        <v>22964</v>
      </c>
      <c r="C7213" s="142" t="s">
        <v>1621</v>
      </c>
      <c r="D7213" s="301">
        <v>14.05</v>
      </c>
    </row>
    <row r="7214" spans="1:5" ht="13.5">
      <c r="A7214" s="142">
        <v>95349</v>
      </c>
      <c r="B7214" s="142" t="s">
        <v>22849</v>
      </c>
      <c r="C7214" s="142" t="s">
        <v>5</v>
      </c>
      <c r="D7214" s="301">
        <v>0.1</v>
      </c>
    </row>
    <row r="7215" spans="1:5" ht="13.5">
      <c r="A7215" s="142">
        <v>101336</v>
      </c>
      <c r="B7215" s="142" t="s">
        <v>22967</v>
      </c>
      <c r="C7215" s="142" t="s">
        <v>1621</v>
      </c>
      <c r="D7215" s="301">
        <v>58.91</v>
      </c>
    </row>
    <row r="7216" spans="1:5" ht="13.5">
      <c r="A7216" s="142">
        <v>95351</v>
      </c>
      <c r="B7216" s="142" t="s">
        <v>22850</v>
      </c>
      <c r="C7216" s="142" t="s">
        <v>5</v>
      </c>
      <c r="D7216" s="301">
        <v>0.44</v>
      </c>
    </row>
    <row r="7217" spans="1:4" ht="13.5">
      <c r="A7217" s="142">
        <v>95352</v>
      </c>
      <c r="B7217" s="142" t="s">
        <v>22851</v>
      </c>
      <c r="C7217" s="142" t="s">
        <v>5</v>
      </c>
      <c r="D7217" s="301">
        <v>0.15</v>
      </c>
    </row>
    <row r="7218" spans="1:4" ht="13.5">
      <c r="A7218" s="142">
        <v>101337</v>
      </c>
      <c r="B7218" s="142" t="s">
        <v>22968</v>
      </c>
      <c r="C7218" s="142" t="s">
        <v>1621</v>
      </c>
      <c r="D7218" s="301">
        <v>20.8</v>
      </c>
    </row>
    <row r="7219" spans="1:4" ht="13.5">
      <c r="A7219" s="142">
        <v>101338</v>
      </c>
      <c r="B7219" s="142" t="s">
        <v>22969</v>
      </c>
      <c r="C7219" s="142" t="s">
        <v>1621</v>
      </c>
      <c r="D7219" s="301">
        <v>33.6</v>
      </c>
    </row>
    <row r="7220" spans="1:4" ht="13.5">
      <c r="A7220" s="142">
        <v>95354</v>
      </c>
      <c r="B7220" s="142" t="s">
        <v>22852</v>
      </c>
      <c r="C7220" s="142" t="s">
        <v>5</v>
      </c>
      <c r="D7220" s="301">
        <v>0.23</v>
      </c>
    </row>
    <row r="7221" spans="1:4" ht="13.5">
      <c r="A7221" s="142">
        <v>101339</v>
      </c>
      <c r="B7221" s="142" t="s">
        <v>22970</v>
      </c>
      <c r="C7221" s="142" t="s">
        <v>1621</v>
      </c>
      <c r="D7221" s="301">
        <v>31.36</v>
      </c>
    </row>
    <row r="7222" spans="1:4" ht="13.5">
      <c r="A7222" s="142">
        <v>101340</v>
      </c>
      <c r="B7222" s="142" t="s">
        <v>22971</v>
      </c>
      <c r="C7222" s="142" t="s">
        <v>1621</v>
      </c>
      <c r="D7222" s="301">
        <v>26.8</v>
      </c>
    </row>
    <row r="7223" spans="1:4" ht="13.5">
      <c r="A7223" s="142">
        <v>95389</v>
      </c>
      <c r="B7223" s="142" t="s">
        <v>22883</v>
      </c>
      <c r="C7223" s="142" t="s">
        <v>5</v>
      </c>
      <c r="D7223" s="301">
        <v>0.2</v>
      </c>
    </row>
    <row r="7224" spans="1:4" ht="13.5">
      <c r="A7224" s="142">
        <v>101341</v>
      </c>
      <c r="B7224" s="142" t="s">
        <v>22972</v>
      </c>
      <c r="C7224" s="142" t="s">
        <v>1621</v>
      </c>
      <c r="D7224" s="301">
        <v>19.05</v>
      </c>
    </row>
    <row r="7225" spans="1:4" ht="13.5">
      <c r="A7225" s="142">
        <v>95355</v>
      </c>
      <c r="B7225" s="142" t="s">
        <v>22853</v>
      </c>
      <c r="C7225" s="142" t="s">
        <v>5</v>
      </c>
      <c r="D7225" s="301">
        <v>0.14000000000000001</v>
      </c>
    </row>
    <row r="7226" spans="1:4" ht="13.5">
      <c r="A7226" s="142">
        <v>95356</v>
      </c>
      <c r="B7226" s="142" t="s">
        <v>22854</v>
      </c>
      <c r="C7226" s="142" t="s">
        <v>5</v>
      </c>
      <c r="D7226" s="301">
        <v>0.23</v>
      </c>
    </row>
    <row r="7227" spans="1:4" ht="13.5">
      <c r="A7227" s="142">
        <v>101342</v>
      </c>
      <c r="B7227" s="142" t="s">
        <v>22973</v>
      </c>
      <c r="C7227" s="142" t="s">
        <v>1621</v>
      </c>
      <c r="D7227" s="301">
        <v>31.36</v>
      </c>
    </row>
    <row r="7228" spans="1:4" ht="13.5">
      <c r="A7228" s="142">
        <v>95357</v>
      </c>
      <c r="B7228" s="142" t="s">
        <v>22855</v>
      </c>
      <c r="C7228" s="142" t="s">
        <v>5</v>
      </c>
      <c r="D7228" s="301">
        <v>0.36</v>
      </c>
    </row>
    <row r="7229" spans="1:4" ht="13.5">
      <c r="A7229" s="142">
        <v>101343</v>
      </c>
      <c r="B7229" s="142" t="s">
        <v>22974</v>
      </c>
      <c r="C7229" s="142" t="s">
        <v>1621</v>
      </c>
      <c r="D7229" s="301">
        <v>47.69</v>
      </c>
    </row>
    <row r="7230" spans="1:4" ht="13.5">
      <c r="A7230" s="142">
        <v>95358</v>
      </c>
      <c r="B7230" s="142" t="s">
        <v>22856</v>
      </c>
      <c r="C7230" s="142" t="s">
        <v>5</v>
      </c>
      <c r="D7230" s="301">
        <v>0.38</v>
      </c>
    </row>
    <row r="7231" spans="1:4" ht="13.5">
      <c r="A7231" s="142">
        <v>101344</v>
      </c>
      <c r="B7231" s="142" t="s">
        <v>22975</v>
      </c>
      <c r="C7231" s="142" t="s">
        <v>1621</v>
      </c>
      <c r="D7231" s="301">
        <v>51.42</v>
      </c>
    </row>
    <row r="7232" spans="1:4" ht="13.5">
      <c r="A7232" s="142">
        <v>95359</v>
      </c>
      <c r="B7232" s="142" t="s">
        <v>22857</v>
      </c>
      <c r="C7232" s="142" t="s">
        <v>5</v>
      </c>
      <c r="D7232" s="301">
        <v>0.68</v>
      </c>
    </row>
    <row r="7233" spans="1:4" ht="13.5">
      <c r="A7233" s="142">
        <v>101345</v>
      </c>
      <c r="B7233" s="142" t="s">
        <v>22976</v>
      </c>
      <c r="C7233" s="142" t="s">
        <v>1621</v>
      </c>
      <c r="D7233" s="301">
        <v>90.31</v>
      </c>
    </row>
    <row r="7234" spans="1:4" ht="13.5">
      <c r="A7234" s="142">
        <v>101346</v>
      </c>
      <c r="B7234" s="142" t="s">
        <v>22977</v>
      </c>
      <c r="C7234" s="142" t="s">
        <v>1621</v>
      </c>
      <c r="D7234" s="301">
        <v>28.32</v>
      </c>
    </row>
    <row r="7235" spans="1:4" ht="13.5">
      <c r="A7235" s="142">
        <v>101347</v>
      </c>
      <c r="B7235" s="142" t="s">
        <v>22978</v>
      </c>
      <c r="C7235" s="142" t="s">
        <v>1621</v>
      </c>
      <c r="D7235" s="301">
        <v>49.74</v>
      </c>
    </row>
    <row r="7236" spans="1:4" ht="13.5">
      <c r="A7236" s="142">
        <v>95361</v>
      </c>
      <c r="B7236" s="142" t="s">
        <v>22859</v>
      </c>
      <c r="C7236" s="142" t="s">
        <v>5</v>
      </c>
      <c r="D7236" s="301">
        <v>0.17</v>
      </c>
    </row>
    <row r="7237" spans="1:4" ht="13.5">
      <c r="A7237" s="142">
        <v>101348</v>
      </c>
      <c r="B7237" s="142" t="s">
        <v>22979</v>
      </c>
      <c r="C7237" s="142" t="s">
        <v>1621</v>
      </c>
      <c r="D7237" s="301">
        <v>23.45</v>
      </c>
    </row>
    <row r="7238" spans="1:4" ht="13.5">
      <c r="A7238" s="142">
        <v>101349</v>
      </c>
      <c r="B7238" s="142" t="s">
        <v>22980</v>
      </c>
      <c r="C7238" s="142" t="s">
        <v>1621</v>
      </c>
      <c r="D7238" s="301">
        <v>41.92</v>
      </c>
    </row>
    <row r="7239" spans="1:4" ht="13.5">
      <c r="A7239" s="142">
        <v>95362</v>
      </c>
      <c r="B7239" s="142" t="s">
        <v>22860</v>
      </c>
      <c r="C7239" s="142" t="s">
        <v>5</v>
      </c>
      <c r="D7239" s="301">
        <v>0.31</v>
      </c>
    </row>
    <row r="7240" spans="1:4" ht="13.5">
      <c r="A7240" s="142">
        <v>95363</v>
      </c>
      <c r="B7240" s="142" t="s">
        <v>22861</v>
      </c>
      <c r="C7240" s="142" t="s">
        <v>5</v>
      </c>
      <c r="D7240" s="301">
        <v>0.31</v>
      </c>
    </row>
    <row r="7241" spans="1:4" ht="13.5">
      <c r="A7241" s="142">
        <v>101350</v>
      </c>
      <c r="B7241" s="142" t="s">
        <v>22981</v>
      </c>
      <c r="C7241" s="142" t="s">
        <v>1621</v>
      </c>
      <c r="D7241" s="301">
        <v>41.92</v>
      </c>
    </row>
    <row r="7242" spans="1:4" ht="13.5">
      <c r="A7242" s="142">
        <v>95360</v>
      </c>
      <c r="B7242" s="142" t="s">
        <v>22858</v>
      </c>
      <c r="C7242" s="142" t="s">
        <v>5</v>
      </c>
      <c r="D7242" s="378">
        <v>0.37</v>
      </c>
    </row>
    <row r="7243" spans="1:4" ht="13.5">
      <c r="A7243" s="142">
        <v>101351</v>
      </c>
      <c r="B7243" s="142" t="s">
        <v>22982</v>
      </c>
      <c r="C7243" s="142" t="s">
        <v>1621</v>
      </c>
      <c r="D7243" s="378">
        <v>31.36</v>
      </c>
    </row>
    <row r="7244" spans="1:4" ht="13.5">
      <c r="A7244" s="142">
        <v>95365</v>
      </c>
      <c r="B7244" s="142" t="s">
        <v>22863</v>
      </c>
      <c r="C7244" s="142" t="s">
        <v>5</v>
      </c>
      <c r="D7244" s="301">
        <v>0.23</v>
      </c>
    </row>
    <row r="7245" spans="1:4" ht="13.5">
      <c r="A7245" s="142">
        <v>101352</v>
      </c>
      <c r="B7245" s="142" t="s">
        <v>22983</v>
      </c>
      <c r="C7245" s="142" t="s">
        <v>1621</v>
      </c>
      <c r="D7245" s="378">
        <v>31.36</v>
      </c>
    </row>
    <row r="7246" spans="1:4" ht="13.5">
      <c r="A7246" s="142">
        <v>95364</v>
      </c>
      <c r="B7246" s="142" t="s">
        <v>22862</v>
      </c>
      <c r="C7246" s="142" t="s">
        <v>5</v>
      </c>
      <c r="D7246" s="301">
        <v>0.23</v>
      </c>
    </row>
    <row r="7247" spans="1:4" ht="13.5">
      <c r="A7247" s="142">
        <v>95366</v>
      </c>
      <c r="B7247" s="142" t="s">
        <v>22864</v>
      </c>
      <c r="C7247" s="142" t="s">
        <v>5</v>
      </c>
      <c r="D7247" s="301">
        <v>0.19</v>
      </c>
    </row>
    <row r="7248" spans="1:4" ht="13.5">
      <c r="A7248" s="142">
        <v>101353</v>
      </c>
      <c r="B7248" s="142" t="s">
        <v>22984</v>
      </c>
      <c r="C7248" s="142" t="s">
        <v>1621</v>
      </c>
      <c r="D7248" s="378">
        <v>25.67</v>
      </c>
    </row>
    <row r="7249" spans="1:4" ht="13.5">
      <c r="A7249" s="142">
        <v>95367</v>
      </c>
      <c r="B7249" s="142" t="s">
        <v>22865</v>
      </c>
      <c r="C7249" s="142" t="s">
        <v>5</v>
      </c>
      <c r="D7249" s="378">
        <v>0.31</v>
      </c>
    </row>
    <row r="7250" spans="1:4" ht="13.5">
      <c r="A7250" s="142">
        <v>101355</v>
      </c>
      <c r="B7250" s="142" t="s">
        <v>22985</v>
      </c>
      <c r="C7250" s="142" t="s">
        <v>1621</v>
      </c>
      <c r="D7250" s="378">
        <v>41.92</v>
      </c>
    </row>
    <row r="7251" spans="1:4" ht="13.5">
      <c r="A7251" s="142">
        <v>95368</v>
      </c>
      <c r="B7251" s="142" t="s">
        <v>22866</v>
      </c>
      <c r="C7251" s="142" t="s">
        <v>5</v>
      </c>
      <c r="D7251" s="378">
        <v>0.21</v>
      </c>
    </row>
    <row r="7252" spans="1:4" ht="13.5">
      <c r="A7252" s="142">
        <v>95369</v>
      </c>
      <c r="B7252" s="142" t="s">
        <v>22867</v>
      </c>
      <c r="C7252" s="142" t="s">
        <v>5</v>
      </c>
      <c r="D7252" s="378">
        <v>0.25</v>
      </c>
    </row>
    <row r="7253" spans="1:4" ht="13.5">
      <c r="A7253" s="142">
        <v>95370</v>
      </c>
      <c r="B7253" s="142" t="s">
        <v>22868</v>
      </c>
      <c r="C7253" s="142" t="s">
        <v>5</v>
      </c>
      <c r="D7253" s="378">
        <v>0.35</v>
      </c>
    </row>
    <row r="7254" spans="1:4" ht="13.5">
      <c r="A7254" s="142">
        <v>101356</v>
      </c>
      <c r="B7254" s="142" t="s">
        <v>22986</v>
      </c>
      <c r="C7254" s="142" t="s">
        <v>1621</v>
      </c>
      <c r="D7254" s="378">
        <v>46.4</v>
      </c>
    </row>
    <row r="7255" spans="1:4" ht="13.5">
      <c r="A7255" s="142">
        <v>95371</v>
      </c>
      <c r="B7255" s="142" t="s">
        <v>22869</v>
      </c>
      <c r="C7255" s="142" t="s">
        <v>5</v>
      </c>
      <c r="D7255" s="378">
        <v>0.5</v>
      </c>
    </row>
    <row r="7256" spans="1:4" ht="13.5">
      <c r="A7256" s="142">
        <v>101357</v>
      </c>
      <c r="B7256" s="142" t="s">
        <v>22987</v>
      </c>
      <c r="C7256" s="142" t="s">
        <v>1621</v>
      </c>
      <c r="D7256" s="378">
        <v>66.63</v>
      </c>
    </row>
    <row r="7257" spans="1:4" ht="13.5">
      <c r="A7257" s="142">
        <v>95372</v>
      </c>
      <c r="B7257" s="142" t="s">
        <v>22870</v>
      </c>
      <c r="C7257" s="142" t="s">
        <v>5</v>
      </c>
      <c r="D7257" s="378">
        <v>0.38</v>
      </c>
    </row>
    <row r="7258" spans="1:4" ht="13.5">
      <c r="A7258" s="142">
        <v>101358</v>
      </c>
      <c r="B7258" s="142" t="s">
        <v>22988</v>
      </c>
      <c r="C7258" s="142" t="s">
        <v>1621</v>
      </c>
      <c r="D7258" s="378">
        <v>50.69</v>
      </c>
    </row>
    <row r="7259" spans="1:4" ht="13.5">
      <c r="A7259" s="142">
        <v>95373</v>
      </c>
      <c r="B7259" s="142" t="s">
        <v>22871</v>
      </c>
      <c r="C7259" s="142" t="s">
        <v>5</v>
      </c>
      <c r="D7259" s="378">
        <v>0.35</v>
      </c>
    </row>
    <row r="7260" spans="1:4" ht="13.5">
      <c r="A7260" s="142">
        <v>101359</v>
      </c>
      <c r="B7260" s="142" t="s">
        <v>22989</v>
      </c>
      <c r="C7260" s="142" t="s">
        <v>1621</v>
      </c>
      <c r="D7260" s="378">
        <v>46.75</v>
      </c>
    </row>
    <row r="7261" spans="1:4" ht="13.5">
      <c r="A7261" s="142">
        <v>101360</v>
      </c>
      <c r="B7261" s="142" t="s">
        <v>22990</v>
      </c>
      <c r="C7261" s="142" t="s">
        <v>1621</v>
      </c>
      <c r="D7261" s="378">
        <v>50.69</v>
      </c>
    </row>
    <row r="7262" spans="1:4" ht="13.5">
      <c r="A7262" s="142">
        <v>95374</v>
      </c>
      <c r="B7262" s="142" t="s">
        <v>22872</v>
      </c>
      <c r="C7262" s="142" t="s">
        <v>5</v>
      </c>
      <c r="D7262" s="378">
        <v>0.38</v>
      </c>
    </row>
    <row r="7263" spans="1:4" ht="13.5">
      <c r="A7263" s="142">
        <v>95375</v>
      </c>
      <c r="B7263" s="142" t="s">
        <v>22873</v>
      </c>
      <c r="C7263" s="142" t="s">
        <v>5</v>
      </c>
      <c r="D7263" s="378">
        <v>0.47</v>
      </c>
    </row>
    <row r="7264" spans="1:4" ht="13.5">
      <c r="A7264" s="142">
        <v>101361</v>
      </c>
      <c r="B7264" s="142" t="s">
        <v>22991</v>
      </c>
      <c r="C7264" s="142" t="s">
        <v>1621</v>
      </c>
      <c r="D7264" s="378">
        <v>63.01</v>
      </c>
    </row>
    <row r="7265" spans="1:4" ht="13.5">
      <c r="A7265" s="142">
        <v>95376</v>
      </c>
      <c r="B7265" s="142" t="s">
        <v>22874</v>
      </c>
      <c r="C7265" s="142" t="s">
        <v>5</v>
      </c>
      <c r="D7265" s="378">
        <v>0.1</v>
      </c>
    </row>
    <row r="7266" spans="1:4" ht="13.5">
      <c r="A7266" s="142">
        <v>95377</v>
      </c>
      <c r="B7266" s="142" t="s">
        <v>22875</v>
      </c>
      <c r="C7266" s="142" t="s">
        <v>5</v>
      </c>
      <c r="D7266" s="378">
        <v>0.32</v>
      </c>
    </row>
    <row r="7267" spans="1:4" ht="13.5">
      <c r="A7267" s="142">
        <v>101363</v>
      </c>
      <c r="B7267" s="142" t="s">
        <v>22992</v>
      </c>
      <c r="C7267" s="142" t="s">
        <v>1621</v>
      </c>
      <c r="D7267" s="378">
        <v>42.7</v>
      </c>
    </row>
    <row r="7268" spans="1:4" ht="13.5">
      <c r="A7268" s="142">
        <v>95378</v>
      </c>
      <c r="B7268" s="142" t="s">
        <v>22876</v>
      </c>
      <c r="C7268" s="142" t="s">
        <v>5</v>
      </c>
      <c r="D7268" s="301">
        <v>0.35</v>
      </c>
    </row>
    <row r="7269" spans="1:4" ht="13.5">
      <c r="A7269" s="142">
        <v>101364</v>
      </c>
      <c r="B7269" s="142" t="s">
        <v>22993</v>
      </c>
      <c r="C7269" s="142" t="s">
        <v>1621</v>
      </c>
      <c r="D7269" s="301">
        <v>46.72</v>
      </c>
    </row>
    <row r="7270" spans="1:4" ht="13.5">
      <c r="A7270" s="142">
        <v>95379</v>
      </c>
      <c r="B7270" s="142" t="s">
        <v>22877</v>
      </c>
      <c r="C7270" s="142" t="s">
        <v>5</v>
      </c>
      <c r="D7270" s="378">
        <v>0.31</v>
      </c>
    </row>
    <row r="7271" spans="1:4" ht="13.5">
      <c r="A7271" s="142">
        <v>101365</v>
      </c>
      <c r="B7271" s="142" t="s">
        <v>22994</v>
      </c>
      <c r="C7271" s="142" t="s">
        <v>1621</v>
      </c>
      <c r="D7271" s="301">
        <v>41.08</v>
      </c>
    </row>
    <row r="7272" spans="1:4" ht="13.5">
      <c r="A7272" s="142">
        <v>95380</v>
      </c>
      <c r="B7272" s="142" t="s">
        <v>29654</v>
      </c>
      <c r="C7272" s="142" t="s">
        <v>5</v>
      </c>
      <c r="D7272" s="301">
        <v>0.36</v>
      </c>
    </row>
    <row r="7273" spans="1:4" ht="13.5">
      <c r="A7273" s="142">
        <v>101366</v>
      </c>
      <c r="B7273" s="142" t="s">
        <v>22995</v>
      </c>
      <c r="C7273" s="142" t="s">
        <v>1621</v>
      </c>
      <c r="D7273" s="301">
        <v>48.27</v>
      </c>
    </row>
    <row r="7274" spans="1:4" ht="13.5">
      <c r="A7274" s="142">
        <v>100535</v>
      </c>
      <c r="B7274" s="142" t="s">
        <v>22925</v>
      </c>
      <c r="C7274" s="142" t="s">
        <v>5</v>
      </c>
      <c r="D7274" s="301">
        <v>0.56000000000000005</v>
      </c>
    </row>
    <row r="7275" spans="1:4" ht="13.5">
      <c r="A7275" s="142">
        <v>100536</v>
      </c>
      <c r="B7275" s="142" t="s">
        <v>22926</v>
      </c>
      <c r="C7275" s="142" t="s">
        <v>1621</v>
      </c>
      <c r="D7275" s="301">
        <v>74.180000000000007</v>
      </c>
    </row>
    <row r="7276" spans="1:4" ht="13.5">
      <c r="A7276" s="142">
        <v>101368</v>
      </c>
      <c r="B7276" s="142" t="s">
        <v>22996</v>
      </c>
      <c r="C7276" s="142" t="s">
        <v>1621</v>
      </c>
      <c r="D7276" s="301">
        <v>55.11</v>
      </c>
    </row>
    <row r="7277" spans="1:4" ht="13.5">
      <c r="A7277" s="142">
        <v>101369</v>
      </c>
      <c r="B7277" s="142" t="s">
        <v>22997</v>
      </c>
      <c r="C7277" s="142" t="s">
        <v>1621</v>
      </c>
      <c r="D7277" s="301">
        <v>82.68</v>
      </c>
    </row>
    <row r="7278" spans="1:4" ht="13.5">
      <c r="A7278" s="142">
        <v>95385</v>
      </c>
      <c r="B7278" s="142" t="s">
        <v>22880</v>
      </c>
      <c r="C7278" s="142" t="s">
        <v>5</v>
      </c>
      <c r="D7278" s="301">
        <v>0.28999999999999998</v>
      </c>
    </row>
    <row r="7279" spans="1:4" ht="13.5">
      <c r="A7279" s="142">
        <v>101370</v>
      </c>
      <c r="B7279" s="142" t="s">
        <v>22998</v>
      </c>
      <c r="C7279" s="142" t="s">
        <v>1621</v>
      </c>
      <c r="D7279" s="301">
        <v>39.14</v>
      </c>
    </row>
    <row r="7280" spans="1:4" ht="13.5">
      <c r="A7280" s="142">
        <v>95406</v>
      </c>
      <c r="B7280" s="142" t="s">
        <v>22897</v>
      </c>
      <c r="C7280" s="142" t="s">
        <v>5</v>
      </c>
      <c r="D7280" s="301">
        <v>0.32</v>
      </c>
    </row>
    <row r="7281" spans="1:4" ht="13.5">
      <c r="A7281" s="142">
        <v>95424</v>
      </c>
      <c r="B7281" s="142" t="s">
        <v>22910</v>
      </c>
      <c r="C7281" s="142" t="s">
        <v>1621</v>
      </c>
      <c r="D7281" s="301">
        <v>43.4</v>
      </c>
    </row>
    <row r="7282" spans="1:4" ht="13.5">
      <c r="A7282" s="142">
        <v>95386</v>
      </c>
      <c r="B7282" s="142" t="s">
        <v>22881</v>
      </c>
      <c r="C7282" s="142" t="s">
        <v>5</v>
      </c>
      <c r="D7282" s="301">
        <v>0.37</v>
      </c>
    </row>
    <row r="7283" spans="1:4" ht="13.5">
      <c r="A7283" s="142">
        <v>95383</v>
      </c>
      <c r="B7283" s="142" t="s">
        <v>22878</v>
      </c>
      <c r="C7283" s="142" t="s">
        <v>5</v>
      </c>
      <c r="D7283" s="301">
        <v>0.41</v>
      </c>
    </row>
    <row r="7284" spans="1:4" ht="13.5">
      <c r="A7284" s="142">
        <v>95384</v>
      </c>
      <c r="B7284" s="142" t="s">
        <v>22879</v>
      </c>
      <c r="C7284" s="142" t="s">
        <v>5</v>
      </c>
      <c r="D7284" s="301">
        <v>0.62</v>
      </c>
    </row>
    <row r="7285" spans="1:4" ht="13.5">
      <c r="A7285" s="142">
        <v>100299</v>
      </c>
      <c r="B7285" s="142" t="s">
        <v>22917</v>
      </c>
      <c r="C7285" s="142" t="s">
        <v>5</v>
      </c>
      <c r="D7285" s="301">
        <v>0.64</v>
      </c>
    </row>
    <row r="7286" spans="1:4" ht="13.5">
      <c r="A7286" s="142">
        <v>100315</v>
      </c>
      <c r="B7286" s="142" t="s">
        <v>22923</v>
      </c>
      <c r="C7286" s="142" t="s">
        <v>1621</v>
      </c>
      <c r="D7286" s="301">
        <v>84.62</v>
      </c>
    </row>
    <row r="7287" spans="1:4" ht="13.5">
      <c r="A7287" s="142">
        <v>95387</v>
      </c>
      <c r="B7287" s="142" t="s">
        <v>22882</v>
      </c>
      <c r="C7287" s="142" t="s">
        <v>5</v>
      </c>
      <c r="D7287" s="301">
        <v>0.28999999999999998</v>
      </c>
    </row>
    <row r="7288" spans="1:4" ht="13.5">
      <c r="A7288" s="142">
        <v>101371</v>
      </c>
      <c r="B7288" s="142" t="s">
        <v>22999</v>
      </c>
      <c r="C7288" s="142" t="s">
        <v>1621</v>
      </c>
      <c r="D7288" s="301">
        <v>38.549999999999997</v>
      </c>
    </row>
    <row r="7289" spans="1:4" ht="13.5">
      <c r="A7289" s="142">
        <v>100288</v>
      </c>
      <c r="B7289" s="142" t="s">
        <v>22911</v>
      </c>
      <c r="C7289" s="142" t="s">
        <v>5</v>
      </c>
      <c r="D7289" s="301">
        <v>0.08</v>
      </c>
    </row>
    <row r="7290" spans="1:4" ht="13.5">
      <c r="A7290" s="142">
        <v>101372</v>
      </c>
      <c r="B7290" s="142" t="s">
        <v>23000</v>
      </c>
      <c r="C7290" s="142" t="s">
        <v>1621</v>
      </c>
      <c r="D7290" s="301">
        <v>11.19</v>
      </c>
    </row>
    <row r="7291" spans="1:4" ht="13.5">
      <c r="A7291" s="142">
        <v>90775</v>
      </c>
      <c r="B7291" s="142" t="s">
        <v>22802</v>
      </c>
      <c r="C7291" s="142" t="s">
        <v>5</v>
      </c>
      <c r="D7291" s="301">
        <v>35.74</v>
      </c>
    </row>
    <row r="7292" spans="1:4" ht="13.5">
      <c r="A7292" s="142">
        <v>93561</v>
      </c>
      <c r="B7292" s="142" t="s">
        <v>22802</v>
      </c>
      <c r="C7292" s="142" t="s">
        <v>1621</v>
      </c>
      <c r="D7292" s="301">
        <v>6136.37</v>
      </c>
    </row>
    <row r="7293" spans="1:4" ht="13.5">
      <c r="A7293" s="142">
        <v>88264</v>
      </c>
      <c r="B7293" s="142" t="s">
        <v>22748</v>
      </c>
      <c r="C7293" s="142" t="s">
        <v>5</v>
      </c>
      <c r="D7293" s="301">
        <v>44.2</v>
      </c>
    </row>
    <row r="7294" spans="1:4" ht="13.5">
      <c r="A7294" s="142">
        <v>101399</v>
      </c>
      <c r="B7294" s="142" t="s">
        <v>22748</v>
      </c>
      <c r="C7294" s="142" t="s">
        <v>1621</v>
      </c>
      <c r="D7294" s="301">
        <v>7422.07</v>
      </c>
    </row>
    <row r="7295" spans="1:4" ht="13.5">
      <c r="A7295" s="142">
        <v>88266</v>
      </c>
      <c r="B7295" s="142" t="s">
        <v>22749</v>
      </c>
      <c r="C7295" s="142" t="s">
        <v>5</v>
      </c>
      <c r="D7295" s="301">
        <v>48.77</v>
      </c>
    </row>
    <row r="7296" spans="1:4" ht="13.5">
      <c r="A7296" s="142">
        <v>101401</v>
      </c>
      <c r="B7296" s="142" t="s">
        <v>22749</v>
      </c>
      <c r="C7296" s="142" t="s">
        <v>1621</v>
      </c>
      <c r="D7296" s="301">
        <v>8236.65</v>
      </c>
    </row>
    <row r="7297" spans="1:4" ht="13.5">
      <c r="A7297" s="142">
        <v>88267</v>
      </c>
      <c r="B7297" s="142" t="s">
        <v>22750</v>
      </c>
      <c r="C7297" s="142" t="s">
        <v>5</v>
      </c>
      <c r="D7297" s="301">
        <v>33.270000000000003</v>
      </c>
    </row>
    <row r="7298" spans="1:4" ht="13.5">
      <c r="A7298" s="142">
        <v>101402</v>
      </c>
      <c r="B7298" s="142" t="s">
        <v>22750</v>
      </c>
      <c r="C7298" s="142" t="s">
        <v>1621</v>
      </c>
      <c r="D7298" s="301">
        <v>5648.23</v>
      </c>
    </row>
    <row r="7299" spans="1:4" ht="13.5">
      <c r="A7299" s="142">
        <v>90776</v>
      </c>
      <c r="B7299" s="142" t="s">
        <v>22803</v>
      </c>
      <c r="C7299" s="142" t="s">
        <v>5</v>
      </c>
      <c r="D7299" s="301">
        <v>54.9</v>
      </c>
    </row>
    <row r="7300" spans="1:4" ht="13.5">
      <c r="A7300" s="142">
        <v>93572</v>
      </c>
      <c r="B7300" s="142" t="s">
        <v>22813</v>
      </c>
      <c r="C7300" s="142" t="s">
        <v>1621</v>
      </c>
      <c r="D7300" s="301">
        <v>9349.32</v>
      </c>
    </row>
    <row r="7301" spans="1:4" ht="13.5">
      <c r="A7301" s="142">
        <v>90777</v>
      </c>
      <c r="B7301" s="142" t="s">
        <v>22804</v>
      </c>
      <c r="C7301" s="142" t="s">
        <v>5</v>
      </c>
      <c r="D7301" s="301">
        <v>148.91</v>
      </c>
    </row>
    <row r="7302" spans="1:4" ht="13.5">
      <c r="A7302" s="142">
        <v>93565</v>
      </c>
      <c r="B7302" s="142" t="s">
        <v>22804</v>
      </c>
      <c r="C7302" s="142" t="s">
        <v>1621</v>
      </c>
      <c r="D7302" s="301">
        <v>25635.25</v>
      </c>
    </row>
    <row r="7303" spans="1:4" ht="13.5">
      <c r="A7303" s="142">
        <v>90778</v>
      </c>
      <c r="B7303" s="142" t="s">
        <v>22805</v>
      </c>
      <c r="C7303" s="142" t="s">
        <v>5</v>
      </c>
      <c r="D7303" s="301">
        <v>159.21</v>
      </c>
    </row>
    <row r="7304" spans="1:4" ht="13.5">
      <c r="A7304" s="142">
        <v>93567</v>
      </c>
      <c r="B7304" s="142" t="s">
        <v>22805</v>
      </c>
      <c r="C7304" s="142" t="s">
        <v>1621</v>
      </c>
      <c r="D7304" s="301">
        <v>27416.36</v>
      </c>
    </row>
    <row r="7305" spans="1:4" ht="13.5">
      <c r="A7305" s="142">
        <v>90779</v>
      </c>
      <c r="B7305" s="142" t="s">
        <v>22806</v>
      </c>
      <c r="C7305" s="142" t="s">
        <v>5</v>
      </c>
      <c r="D7305" s="301">
        <v>184.44</v>
      </c>
    </row>
    <row r="7306" spans="1:4" ht="13.5">
      <c r="A7306" s="142">
        <v>93568</v>
      </c>
      <c r="B7306" s="142" t="s">
        <v>22806</v>
      </c>
      <c r="C7306" s="142" t="s">
        <v>1621</v>
      </c>
      <c r="D7306" s="301">
        <v>31773.040000000001</v>
      </c>
    </row>
    <row r="7307" spans="1:4" ht="13.5">
      <c r="A7307" s="142">
        <v>88269</v>
      </c>
      <c r="B7307" s="142" t="s">
        <v>22751</v>
      </c>
      <c r="C7307" s="142" t="s">
        <v>5</v>
      </c>
      <c r="D7307" s="301">
        <v>29.21</v>
      </c>
    </row>
    <row r="7308" spans="1:4" ht="13.5">
      <c r="A7308" s="142">
        <v>101407</v>
      </c>
      <c r="B7308" s="142" t="s">
        <v>22751</v>
      </c>
      <c r="C7308" s="142" t="s">
        <v>1621</v>
      </c>
      <c r="D7308" s="301">
        <v>4969.93</v>
      </c>
    </row>
    <row r="7309" spans="1:4" ht="13.5">
      <c r="A7309" s="142">
        <v>88270</v>
      </c>
      <c r="B7309" s="142" t="s">
        <v>22752</v>
      </c>
      <c r="C7309" s="142" t="s">
        <v>5</v>
      </c>
      <c r="D7309" s="301">
        <v>34.270000000000003</v>
      </c>
    </row>
    <row r="7310" spans="1:4" ht="13.5">
      <c r="A7310" s="142">
        <v>101408</v>
      </c>
      <c r="B7310" s="142" t="s">
        <v>22752</v>
      </c>
      <c r="C7310" s="142" t="s">
        <v>1621</v>
      </c>
      <c r="D7310" s="301">
        <v>5805.09</v>
      </c>
    </row>
    <row r="7311" spans="1:4" ht="13.5">
      <c r="A7311" s="142">
        <v>102919</v>
      </c>
      <c r="B7311" s="142" t="s">
        <v>29655</v>
      </c>
      <c r="C7311" s="142" t="s">
        <v>5</v>
      </c>
      <c r="D7311" s="301">
        <v>0</v>
      </c>
    </row>
    <row r="7312" spans="1:4" ht="13.5">
      <c r="A7312" s="142">
        <v>101409</v>
      </c>
      <c r="B7312" s="142" t="s">
        <v>23013</v>
      </c>
      <c r="C7312" s="142" t="s">
        <v>1621</v>
      </c>
      <c r="D7312" s="301">
        <v>7305.99</v>
      </c>
    </row>
    <row r="7313" spans="1:4" ht="13.5">
      <c r="A7313" s="142">
        <v>88441</v>
      </c>
      <c r="B7313" s="142" t="s">
        <v>22795</v>
      </c>
      <c r="C7313" s="142" t="s">
        <v>5</v>
      </c>
      <c r="D7313" s="301">
        <v>30.95</v>
      </c>
    </row>
    <row r="7314" spans="1:4" ht="13.5">
      <c r="A7314" s="142">
        <v>101410</v>
      </c>
      <c r="B7314" s="142" t="s">
        <v>22795</v>
      </c>
      <c r="C7314" s="142" t="s">
        <v>1621</v>
      </c>
      <c r="D7314" s="301">
        <v>5290.46</v>
      </c>
    </row>
    <row r="7315" spans="1:4" ht="13.5">
      <c r="A7315" s="142">
        <v>88272</v>
      </c>
      <c r="B7315" s="142" t="s">
        <v>22753</v>
      </c>
      <c r="C7315" s="142" t="s">
        <v>5</v>
      </c>
      <c r="D7315" s="301">
        <v>39.909999999999997</v>
      </c>
    </row>
    <row r="7316" spans="1:4" ht="13.5">
      <c r="A7316" s="142">
        <v>88273</v>
      </c>
      <c r="B7316" s="142" t="s">
        <v>22754</v>
      </c>
      <c r="C7316" s="142" t="s">
        <v>5</v>
      </c>
      <c r="D7316" s="301">
        <v>37.36</v>
      </c>
    </row>
    <row r="7317" spans="1:4" ht="13.5">
      <c r="A7317" s="142">
        <v>101413</v>
      </c>
      <c r="B7317" s="142" t="s">
        <v>22754</v>
      </c>
      <c r="C7317" s="142" t="s">
        <v>1621</v>
      </c>
      <c r="D7317" s="301">
        <v>6364.26</v>
      </c>
    </row>
    <row r="7318" spans="1:4" ht="13.5">
      <c r="A7318" s="142">
        <v>101414</v>
      </c>
      <c r="B7318" s="142" t="s">
        <v>23015</v>
      </c>
      <c r="C7318" s="142" t="s">
        <v>1621</v>
      </c>
      <c r="D7318" s="301">
        <v>6183.47</v>
      </c>
    </row>
    <row r="7319" spans="1:4" ht="13.5">
      <c r="A7319" s="142">
        <v>88274</v>
      </c>
      <c r="B7319" s="142" t="s">
        <v>22755</v>
      </c>
      <c r="C7319" s="142" t="s">
        <v>5</v>
      </c>
      <c r="D7319" s="301">
        <v>36.32</v>
      </c>
    </row>
    <row r="7320" spans="1:4" ht="13.5">
      <c r="A7320" s="142">
        <v>101412</v>
      </c>
      <c r="B7320" s="142" t="s">
        <v>23014</v>
      </c>
      <c r="C7320" s="142" t="s">
        <v>1621</v>
      </c>
      <c r="D7320" s="301">
        <v>6782.07</v>
      </c>
    </row>
    <row r="7321" spans="1:4" ht="13.5">
      <c r="A7321" s="142">
        <v>101415</v>
      </c>
      <c r="B7321" s="142" t="s">
        <v>23016</v>
      </c>
      <c r="C7321" s="142" t="s">
        <v>1621</v>
      </c>
      <c r="D7321" s="301">
        <v>8085.23</v>
      </c>
    </row>
    <row r="7322" spans="1:4" ht="13.5">
      <c r="A7322" s="142">
        <v>100308</v>
      </c>
      <c r="B7322" s="142" t="s">
        <v>22921</v>
      </c>
      <c r="C7322" s="142" t="s">
        <v>5</v>
      </c>
      <c r="D7322" s="301">
        <v>39.14</v>
      </c>
    </row>
    <row r="7323" spans="1:4" ht="13.5">
      <c r="A7323" s="142">
        <v>101416</v>
      </c>
      <c r="B7323" s="142" t="s">
        <v>22921</v>
      </c>
      <c r="C7323" s="142" t="s">
        <v>1621</v>
      </c>
      <c r="D7323" s="301">
        <v>6612.85</v>
      </c>
    </row>
    <row r="7324" spans="1:4" ht="13.5">
      <c r="A7324" s="142">
        <v>88275</v>
      </c>
      <c r="B7324" s="142" t="s">
        <v>22756</v>
      </c>
      <c r="C7324" s="142" t="s">
        <v>5</v>
      </c>
      <c r="D7324" s="301">
        <v>47.04</v>
      </c>
    </row>
    <row r="7325" spans="1:4" ht="13.5">
      <c r="A7325" s="142">
        <v>90780</v>
      </c>
      <c r="B7325" s="142" t="s">
        <v>22807</v>
      </c>
      <c r="C7325" s="142" t="s">
        <v>5</v>
      </c>
      <c r="D7325" s="301">
        <v>82.45</v>
      </c>
    </row>
    <row r="7326" spans="1:4" ht="13.5">
      <c r="A7326" s="142">
        <v>94295</v>
      </c>
      <c r="B7326" s="142" t="s">
        <v>22807</v>
      </c>
      <c r="C7326" s="142" t="s">
        <v>1621</v>
      </c>
      <c r="D7326" s="301">
        <v>14078.95</v>
      </c>
    </row>
    <row r="7327" spans="1:4" ht="13.5">
      <c r="A7327" s="142">
        <v>88277</v>
      </c>
      <c r="B7327" s="142" t="s">
        <v>22757</v>
      </c>
      <c r="C7327" s="142" t="s">
        <v>5</v>
      </c>
      <c r="D7327" s="301">
        <v>42.75</v>
      </c>
    </row>
    <row r="7328" spans="1:4" ht="13.5">
      <c r="A7328" s="142">
        <v>100307</v>
      </c>
      <c r="B7328" s="142" t="s">
        <v>22920</v>
      </c>
      <c r="C7328" s="142" t="s">
        <v>5</v>
      </c>
      <c r="D7328" s="301">
        <v>42.18</v>
      </c>
    </row>
    <row r="7329" spans="1:4" ht="13.5">
      <c r="A7329" s="142">
        <v>101417</v>
      </c>
      <c r="B7329" s="142" t="s">
        <v>22920</v>
      </c>
      <c r="C7329" s="142" t="s">
        <v>1621</v>
      </c>
      <c r="D7329" s="301">
        <v>7113.44</v>
      </c>
    </row>
    <row r="7330" spans="1:4" ht="13.5">
      <c r="A7330" s="142">
        <v>88278</v>
      </c>
      <c r="B7330" s="142" t="s">
        <v>23017</v>
      </c>
      <c r="C7330" s="142" t="s">
        <v>5</v>
      </c>
      <c r="D7330" s="301">
        <v>38.06</v>
      </c>
    </row>
    <row r="7331" spans="1:4" ht="13.5">
      <c r="A7331" s="142">
        <v>101418</v>
      </c>
      <c r="B7331" s="142" t="s">
        <v>23017</v>
      </c>
      <c r="C7331" s="142" t="s">
        <v>1621</v>
      </c>
      <c r="D7331" s="301">
        <v>6510.67</v>
      </c>
    </row>
    <row r="7332" spans="1:4" ht="13.5">
      <c r="A7332" s="142">
        <v>105535</v>
      </c>
      <c r="B7332" s="142" t="s">
        <v>29656</v>
      </c>
      <c r="C7332" s="142" t="s">
        <v>5</v>
      </c>
      <c r="D7332" s="301">
        <v>0</v>
      </c>
    </row>
    <row r="7333" spans="1:4" ht="13.5">
      <c r="A7333" s="142">
        <v>101419</v>
      </c>
      <c r="B7333" s="142" t="s">
        <v>23018</v>
      </c>
      <c r="C7333" s="142" t="s">
        <v>1621</v>
      </c>
      <c r="D7333" s="301">
        <v>8280.5300000000007</v>
      </c>
    </row>
    <row r="7334" spans="1:4" ht="13.5">
      <c r="A7334" s="142">
        <v>88279</v>
      </c>
      <c r="B7334" s="142" t="s">
        <v>29657</v>
      </c>
      <c r="C7334" s="142" t="s">
        <v>5</v>
      </c>
      <c r="D7334" s="301">
        <v>49.04</v>
      </c>
    </row>
    <row r="7335" spans="1:4" ht="13.5">
      <c r="A7335" s="142">
        <v>88281</v>
      </c>
      <c r="B7335" s="142" t="s">
        <v>22758</v>
      </c>
      <c r="C7335" s="142" t="s">
        <v>5</v>
      </c>
      <c r="D7335" s="301">
        <v>37.1</v>
      </c>
    </row>
    <row r="7336" spans="1:4" ht="13.5">
      <c r="A7336" s="142">
        <v>93558</v>
      </c>
      <c r="B7336" s="142" t="s">
        <v>22809</v>
      </c>
      <c r="C7336" s="142" t="s">
        <v>1621</v>
      </c>
      <c r="D7336" s="301">
        <v>6197.31</v>
      </c>
    </row>
    <row r="7337" spans="1:4" ht="13.5">
      <c r="A7337" s="142">
        <v>101420</v>
      </c>
      <c r="B7337" s="142" t="s">
        <v>23019</v>
      </c>
      <c r="C7337" s="142" t="s">
        <v>1621</v>
      </c>
      <c r="D7337" s="301">
        <v>6370.05</v>
      </c>
    </row>
    <row r="7338" spans="1:4" ht="13.5">
      <c r="A7338" s="142">
        <v>101421</v>
      </c>
      <c r="B7338" s="142" t="s">
        <v>23020</v>
      </c>
      <c r="C7338" s="142" t="s">
        <v>1621</v>
      </c>
      <c r="D7338" s="301">
        <v>7271.6</v>
      </c>
    </row>
    <row r="7339" spans="1:4" ht="13.5">
      <c r="A7339" s="142">
        <v>88282</v>
      </c>
      <c r="B7339" s="142" t="s">
        <v>22759</v>
      </c>
      <c r="C7339" s="142" t="s">
        <v>5</v>
      </c>
      <c r="D7339" s="301">
        <v>36.1</v>
      </c>
    </row>
    <row r="7340" spans="1:4" ht="13.5">
      <c r="A7340" s="142">
        <v>88283</v>
      </c>
      <c r="B7340" s="142" t="s">
        <v>22760</v>
      </c>
      <c r="C7340" s="142" t="s">
        <v>5</v>
      </c>
      <c r="D7340" s="301">
        <v>42.25</v>
      </c>
    </row>
    <row r="7341" spans="1:4" ht="13.5">
      <c r="A7341" s="142">
        <v>101422</v>
      </c>
      <c r="B7341" s="142" t="s">
        <v>23021</v>
      </c>
      <c r="C7341" s="142" t="s">
        <v>1621</v>
      </c>
      <c r="D7341" s="301">
        <v>5461.38</v>
      </c>
    </row>
    <row r="7342" spans="1:4" ht="13.5">
      <c r="A7342" s="142">
        <v>88284</v>
      </c>
      <c r="B7342" s="142" t="s">
        <v>25640</v>
      </c>
      <c r="C7342" s="142" t="s">
        <v>5</v>
      </c>
      <c r="D7342" s="301">
        <v>31.87</v>
      </c>
    </row>
    <row r="7343" spans="1:4" ht="13.5">
      <c r="A7343" s="142">
        <v>101424</v>
      </c>
      <c r="B7343" s="142" t="s">
        <v>23022</v>
      </c>
      <c r="C7343" s="142" t="s">
        <v>1621</v>
      </c>
      <c r="D7343" s="301">
        <v>6569.64</v>
      </c>
    </row>
    <row r="7344" spans="1:4" ht="13.5">
      <c r="A7344" s="142">
        <v>88286</v>
      </c>
      <c r="B7344" s="142" t="s">
        <v>22761</v>
      </c>
      <c r="C7344" s="142" t="s">
        <v>5</v>
      </c>
      <c r="D7344" s="301">
        <v>38.54</v>
      </c>
    </row>
    <row r="7345" spans="1:4" ht="13.5">
      <c r="A7345" s="142">
        <v>88288</v>
      </c>
      <c r="B7345" s="142" t="s">
        <v>22762</v>
      </c>
      <c r="C7345" s="142" t="s">
        <v>5</v>
      </c>
      <c r="D7345" s="301">
        <v>29.83</v>
      </c>
    </row>
    <row r="7346" spans="1:4" ht="13.5">
      <c r="A7346" s="142">
        <v>101425</v>
      </c>
      <c r="B7346" s="142" t="s">
        <v>22762</v>
      </c>
      <c r="C7346" s="142" t="s">
        <v>1621</v>
      </c>
      <c r="D7346" s="301">
        <v>5097.25</v>
      </c>
    </row>
    <row r="7347" spans="1:4" ht="13.5">
      <c r="A7347" s="142">
        <v>101426</v>
      </c>
      <c r="B7347" s="142" t="s">
        <v>23023</v>
      </c>
      <c r="C7347" s="142" t="s">
        <v>1621</v>
      </c>
      <c r="D7347" s="301">
        <v>7159.93</v>
      </c>
    </row>
    <row r="7348" spans="1:4" ht="13.5">
      <c r="A7348" s="142">
        <v>88291</v>
      </c>
      <c r="B7348" s="142" t="s">
        <v>22763</v>
      </c>
      <c r="C7348" s="142" t="s">
        <v>5</v>
      </c>
      <c r="D7348" s="301">
        <v>39.64</v>
      </c>
    </row>
    <row r="7349" spans="1:4" ht="13.5">
      <c r="A7349" s="142">
        <v>101427</v>
      </c>
      <c r="B7349" s="142" t="s">
        <v>22763</v>
      </c>
      <c r="C7349" s="142" t="s">
        <v>1621</v>
      </c>
      <c r="D7349" s="301">
        <v>6801.53</v>
      </c>
    </row>
    <row r="7350" spans="1:4" ht="13.5">
      <c r="A7350" s="142">
        <v>101428</v>
      </c>
      <c r="B7350" s="142" t="s">
        <v>23024</v>
      </c>
      <c r="C7350" s="142" t="s">
        <v>1621</v>
      </c>
      <c r="D7350" s="301">
        <v>6073.22</v>
      </c>
    </row>
    <row r="7351" spans="1:4" ht="13.5">
      <c r="A7351" s="142">
        <v>88377</v>
      </c>
      <c r="B7351" s="142" t="s">
        <v>22794</v>
      </c>
      <c r="C7351" s="142" t="s">
        <v>5</v>
      </c>
      <c r="D7351" s="301">
        <v>35.46</v>
      </c>
    </row>
    <row r="7352" spans="1:4" ht="13.5">
      <c r="A7352" s="142">
        <v>101429</v>
      </c>
      <c r="B7352" s="142" t="s">
        <v>23025</v>
      </c>
      <c r="C7352" s="142" t="s">
        <v>1621</v>
      </c>
      <c r="D7352" s="301">
        <v>4835.4399999999996</v>
      </c>
    </row>
    <row r="7353" spans="1:4" ht="13.5">
      <c r="A7353" s="142">
        <v>88292</v>
      </c>
      <c r="B7353" s="142" t="s">
        <v>22764</v>
      </c>
      <c r="C7353" s="142" t="s">
        <v>5</v>
      </c>
      <c r="D7353" s="301">
        <v>28.33</v>
      </c>
    </row>
    <row r="7354" spans="1:4" ht="13.5">
      <c r="A7354" s="142">
        <v>88293</v>
      </c>
      <c r="B7354" s="142" t="s">
        <v>22765</v>
      </c>
      <c r="C7354" s="142" t="s">
        <v>5</v>
      </c>
      <c r="D7354" s="301">
        <v>39.64</v>
      </c>
    </row>
    <row r="7355" spans="1:4" ht="13.5">
      <c r="A7355" s="142">
        <v>101430</v>
      </c>
      <c r="B7355" s="142" t="s">
        <v>23026</v>
      </c>
      <c r="C7355" s="142" t="s">
        <v>1621</v>
      </c>
      <c r="D7355" s="301">
        <v>6801.53</v>
      </c>
    </row>
    <row r="7356" spans="1:4" ht="13.5">
      <c r="A7356" s="142">
        <v>88294</v>
      </c>
      <c r="B7356" s="142" t="s">
        <v>22766</v>
      </c>
      <c r="C7356" s="142" t="s">
        <v>5</v>
      </c>
      <c r="D7356" s="301">
        <v>42.52</v>
      </c>
    </row>
    <row r="7357" spans="1:4" ht="13.5">
      <c r="A7357" s="142">
        <v>101431</v>
      </c>
      <c r="B7357" s="142" t="s">
        <v>22766</v>
      </c>
      <c r="C7357" s="142" t="s">
        <v>1621</v>
      </c>
      <c r="D7357" s="301">
        <v>7279.7</v>
      </c>
    </row>
    <row r="7358" spans="1:4" ht="13.5">
      <c r="A7358" s="142">
        <v>88295</v>
      </c>
      <c r="B7358" s="142" t="s">
        <v>22767</v>
      </c>
      <c r="C7358" s="142" t="s">
        <v>5</v>
      </c>
      <c r="D7358" s="301">
        <v>35.01</v>
      </c>
    </row>
    <row r="7359" spans="1:4" ht="13.5">
      <c r="A7359" s="142">
        <v>101432</v>
      </c>
      <c r="B7359" s="142" t="s">
        <v>23027</v>
      </c>
      <c r="C7359" s="142" t="s">
        <v>1621</v>
      </c>
      <c r="D7359" s="301">
        <v>5961.67</v>
      </c>
    </row>
    <row r="7360" spans="1:4" ht="13.5">
      <c r="A7360" s="142">
        <v>88296</v>
      </c>
      <c r="B7360" s="142" t="s">
        <v>22768</v>
      </c>
      <c r="C7360" s="142" t="s">
        <v>5</v>
      </c>
      <c r="D7360" s="301">
        <v>53.32</v>
      </c>
    </row>
    <row r="7361" spans="1:4" ht="13.5">
      <c r="A7361" s="142">
        <v>101433</v>
      </c>
      <c r="B7361" s="142" t="s">
        <v>22768</v>
      </c>
      <c r="C7361" s="142" t="s">
        <v>1621</v>
      </c>
      <c r="D7361" s="301">
        <v>9115.7099999999991</v>
      </c>
    </row>
    <row r="7362" spans="1:4" ht="13.5">
      <c r="A7362" s="142">
        <v>101434</v>
      </c>
      <c r="B7362" s="142" t="s">
        <v>23028</v>
      </c>
      <c r="C7362" s="142" t="s">
        <v>1621</v>
      </c>
      <c r="D7362" s="301">
        <v>5050.28</v>
      </c>
    </row>
    <row r="7363" spans="1:4" ht="13.5">
      <c r="A7363" s="142">
        <v>88298</v>
      </c>
      <c r="B7363" s="142" t="s">
        <v>22770</v>
      </c>
      <c r="C7363" s="142" t="s">
        <v>5</v>
      </c>
      <c r="D7363" s="301">
        <v>32.380000000000003</v>
      </c>
    </row>
    <row r="7364" spans="1:4" ht="13.5">
      <c r="A7364" s="142">
        <v>101436</v>
      </c>
      <c r="B7364" s="142" t="s">
        <v>22770</v>
      </c>
      <c r="C7364" s="142" t="s">
        <v>1621</v>
      </c>
      <c r="D7364" s="301">
        <v>5538.24</v>
      </c>
    </row>
    <row r="7365" spans="1:4" ht="13.5">
      <c r="A7365" s="142">
        <v>101437</v>
      </c>
      <c r="B7365" s="142" t="s">
        <v>23030</v>
      </c>
      <c r="C7365" s="142" t="s">
        <v>1621</v>
      </c>
      <c r="D7365" s="301">
        <v>8489.0499999999993</v>
      </c>
    </row>
    <row r="7366" spans="1:4" ht="13.5">
      <c r="A7366" s="142">
        <v>88299</v>
      </c>
      <c r="B7366" s="142" t="s">
        <v>22771</v>
      </c>
      <c r="C7366" s="142" t="s">
        <v>5</v>
      </c>
      <c r="D7366" s="301">
        <v>49.37</v>
      </c>
    </row>
    <row r="7367" spans="1:4" ht="13.5">
      <c r="A7367" s="142">
        <v>88300</v>
      </c>
      <c r="B7367" s="142" t="s">
        <v>22772</v>
      </c>
      <c r="C7367" s="142" t="s">
        <v>5</v>
      </c>
      <c r="D7367" s="301">
        <v>49.37</v>
      </c>
    </row>
    <row r="7368" spans="1:4" ht="13.5">
      <c r="A7368" s="142">
        <v>101438</v>
      </c>
      <c r="B7368" s="142" t="s">
        <v>22772</v>
      </c>
      <c r="C7368" s="142" t="s">
        <v>1621</v>
      </c>
      <c r="D7368" s="301">
        <v>8489.0499999999993</v>
      </c>
    </row>
    <row r="7369" spans="1:4" ht="13.5">
      <c r="A7369" s="142">
        <v>88297</v>
      </c>
      <c r="B7369" s="142" t="s">
        <v>22769</v>
      </c>
      <c r="C7369" s="142" t="s">
        <v>5</v>
      </c>
      <c r="D7369" s="378">
        <v>43.86</v>
      </c>
    </row>
    <row r="7370" spans="1:4" ht="13.5">
      <c r="A7370" s="142">
        <v>101435</v>
      </c>
      <c r="B7370" s="142" t="s">
        <v>23029</v>
      </c>
      <c r="C7370" s="142" t="s">
        <v>1621</v>
      </c>
      <c r="D7370" s="378">
        <v>7515.32</v>
      </c>
    </row>
    <row r="7371" spans="1:4" ht="13.5">
      <c r="A7371" s="142">
        <v>101440</v>
      </c>
      <c r="B7371" s="142" t="s">
        <v>23031</v>
      </c>
      <c r="C7371" s="142" t="s">
        <v>1621</v>
      </c>
      <c r="D7371" s="378">
        <v>6801.53</v>
      </c>
    </row>
    <row r="7372" spans="1:4" ht="13.5">
      <c r="A7372" s="142">
        <v>88302</v>
      </c>
      <c r="B7372" s="142" t="s">
        <v>22774</v>
      </c>
      <c r="C7372" s="142" t="s">
        <v>5</v>
      </c>
      <c r="D7372" s="378">
        <v>39.64</v>
      </c>
    </row>
    <row r="7373" spans="1:4" ht="13.5">
      <c r="A7373" s="142">
        <v>88301</v>
      </c>
      <c r="B7373" s="142" t="s">
        <v>22773</v>
      </c>
      <c r="C7373" s="142" t="s">
        <v>5</v>
      </c>
      <c r="D7373" s="378">
        <v>39.64</v>
      </c>
    </row>
    <row r="7374" spans="1:4" ht="13.5">
      <c r="A7374" s="142">
        <v>101439</v>
      </c>
      <c r="B7374" s="142" t="s">
        <v>22773</v>
      </c>
      <c r="C7374" s="142" t="s">
        <v>1621</v>
      </c>
      <c r="D7374" s="378">
        <v>6801.53</v>
      </c>
    </row>
    <row r="7375" spans="1:4" ht="13.5">
      <c r="A7375" s="142">
        <v>88303</v>
      </c>
      <c r="B7375" s="142" t="s">
        <v>22775</v>
      </c>
      <c r="C7375" s="142" t="s">
        <v>5</v>
      </c>
      <c r="D7375" s="378">
        <v>34.43</v>
      </c>
    </row>
    <row r="7376" spans="1:4" ht="13.5">
      <c r="A7376" s="142">
        <v>101441</v>
      </c>
      <c r="B7376" s="142" t="s">
        <v>22775</v>
      </c>
      <c r="C7376" s="142" t="s">
        <v>1621</v>
      </c>
      <c r="D7376" s="378">
        <v>5891.94</v>
      </c>
    </row>
    <row r="7377" spans="1:4" ht="13.5">
      <c r="A7377" s="142">
        <v>88304</v>
      </c>
      <c r="B7377" s="142" t="s">
        <v>22776</v>
      </c>
      <c r="C7377" s="142" t="s">
        <v>5</v>
      </c>
      <c r="D7377" s="378">
        <v>49.37</v>
      </c>
    </row>
    <row r="7378" spans="1:4" ht="13.5">
      <c r="A7378" s="142">
        <v>101443</v>
      </c>
      <c r="B7378" s="142" t="s">
        <v>22776</v>
      </c>
      <c r="C7378" s="142" t="s">
        <v>1621</v>
      </c>
      <c r="D7378" s="378">
        <v>8489.0499999999993</v>
      </c>
    </row>
    <row r="7379" spans="1:4" ht="13.5">
      <c r="A7379" s="142">
        <v>88306</v>
      </c>
      <c r="B7379" s="142" t="s">
        <v>22777</v>
      </c>
      <c r="C7379" s="142" t="s">
        <v>5</v>
      </c>
      <c r="D7379" s="378">
        <v>29.64</v>
      </c>
    </row>
    <row r="7380" spans="1:4" ht="13.5">
      <c r="A7380" s="142">
        <v>88307</v>
      </c>
      <c r="B7380" s="142" t="s">
        <v>22778</v>
      </c>
      <c r="C7380" s="142" t="s">
        <v>5</v>
      </c>
      <c r="D7380" s="378">
        <v>41.71</v>
      </c>
    </row>
    <row r="7381" spans="1:4" ht="13.5">
      <c r="A7381" s="142">
        <v>88308</v>
      </c>
      <c r="B7381" s="142" t="s">
        <v>22779</v>
      </c>
      <c r="C7381" s="142" t="s">
        <v>5</v>
      </c>
      <c r="D7381" s="378">
        <v>36.14</v>
      </c>
    </row>
    <row r="7382" spans="1:4" ht="13.5">
      <c r="A7382" s="142">
        <v>101444</v>
      </c>
      <c r="B7382" s="142" t="s">
        <v>22779</v>
      </c>
      <c r="C7382" s="142" t="s">
        <v>1621</v>
      </c>
      <c r="D7382" s="378">
        <v>6152.49</v>
      </c>
    </row>
    <row r="7383" spans="1:4" ht="13.5">
      <c r="A7383" s="142">
        <v>88309</v>
      </c>
      <c r="B7383" s="142" t="s">
        <v>22780</v>
      </c>
      <c r="C7383" s="142" t="s">
        <v>5</v>
      </c>
      <c r="D7383" s="301">
        <v>36.29</v>
      </c>
    </row>
    <row r="7384" spans="1:4" ht="13.5">
      <c r="A7384" s="142">
        <v>101445</v>
      </c>
      <c r="B7384" s="142" t="s">
        <v>22780</v>
      </c>
      <c r="C7384" s="142" t="s">
        <v>1621</v>
      </c>
      <c r="D7384" s="301">
        <v>6151.88</v>
      </c>
    </row>
    <row r="7385" spans="1:4" ht="13.5">
      <c r="A7385" s="142">
        <v>88310</v>
      </c>
      <c r="B7385" s="142" t="s">
        <v>22781</v>
      </c>
      <c r="C7385" s="142" t="s">
        <v>5</v>
      </c>
      <c r="D7385" s="301">
        <v>40</v>
      </c>
    </row>
    <row r="7386" spans="1:4" ht="13.5">
      <c r="A7386" s="142">
        <v>101446</v>
      </c>
      <c r="B7386" s="142" t="s">
        <v>22781</v>
      </c>
      <c r="C7386" s="142" t="s">
        <v>1621</v>
      </c>
      <c r="D7386" s="301">
        <v>6804.46</v>
      </c>
    </row>
    <row r="7387" spans="1:4" ht="13.5">
      <c r="A7387" s="142">
        <v>88311</v>
      </c>
      <c r="B7387" s="142" t="s">
        <v>22782</v>
      </c>
      <c r="C7387" s="142" t="s">
        <v>5</v>
      </c>
      <c r="D7387" s="301">
        <v>37.94</v>
      </c>
    </row>
    <row r="7388" spans="1:4" ht="13.5">
      <c r="A7388" s="142">
        <v>101447</v>
      </c>
      <c r="B7388" s="142" t="s">
        <v>22782</v>
      </c>
      <c r="C7388" s="142" t="s">
        <v>1621</v>
      </c>
      <c r="D7388" s="301">
        <v>6449.79</v>
      </c>
    </row>
    <row r="7389" spans="1:4" ht="13.5">
      <c r="A7389" s="142">
        <v>88312</v>
      </c>
      <c r="B7389" s="142" t="s">
        <v>22783</v>
      </c>
      <c r="C7389" s="142" t="s">
        <v>5</v>
      </c>
      <c r="D7389" s="301">
        <v>40</v>
      </c>
    </row>
    <row r="7390" spans="1:4" ht="13.5">
      <c r="A7390" s="142">
        <v>101448</v>
      </c>
      <c r="B7390" s="142" t="s">
        <v>22783</v>
      </c>
      <c r="C7390" s="142" t="s">
        <v>1621</v>
      </c>
      <c r="D7390" s="301">
        <v>6804.46</v>
      </c>
    </row>
    <row r="7391" spans="1:4" ht="13.5">
      <c r="A7391" s="142">
        <v>101449</v>
      </c>
      <c r="B7391" s="142" t="s">
        <v>23032</v>
      </c>
      <c r="C7391" s="142" t="s">
        <v>1621</v>
      </c>
      <c r="D7391" s="301">
        <v>5736.92</v>
      </c>
    </row>
    <row r="7392" spans="1:4" ht="13.5">
      <c r="A7392" s="142">
        <v>88313</v>
      </c>
      <c r="B7392" s="142" t="s">
        <v>22784</v>
      </c>
      <c r="C7392" s="142" t="s">
        <v>5</v>
      </c>
      <c r="D7392" s="301">
        <v>33.81</v>
      </c>
    </row>
    <row r="7393" spans="1:4" ht="13.5">
      <c r="A7393" s="142">
        <v>88314</v>
      </c>
      <c r="B7393" s="142" t="s">
        <v>22785</v>
      </c>
      <c r="C7393" s="142" t="s">
        <v>5</v>
      </c>
      <c r="D7393" s="301">
        <v>31.13</v>
      </c>
    </row>
    <row r="7394" spans="1:4" ht="13.5">
      <c r="A7394" s="142">
        <v>88315</v>
      </c>
      <c r="B7394" s="142" t="s">
        <v>22786</v>
      </c>
      <c r="C7394" s="142" t="s">
        <v>5</v>
      </c>
      <c r="D7394" s="301">
        <v>40.32</v>
      </c>
    </row>
    <row r="7395" spans="1:4" ht="13.5">
      <c r="A7395" s="142">
        <v>101451</v>
      </c>
      <c r="B7395" s="142" t="s">
        <v>22786</v>
      </c>
      <c r="C7395" s="142" t="s">
        <v>1621</v>
      </c>
      <c r="D7395" s="301">
        <v>6893.2</v>
      </c>
    </row>
    <row r="7396" spans="1:4" ht="13.5">
      <c r="A7396" s="142">
        <v>88316</v>
      </c>
      <c r="B7396" s="142" t="s">
        <v>22787</v>
      </c>
      <c r="C7396" s="142" t="s">
        <v>5</v>
      </c>
      <c r="D7396" s="301">
        <v>28.97</v>
      </c>
    </row>
    <row r="7397" spans="1:4" ht="13.5">
      <c r="A7397" s="142">
        <v>101452</v>
      </c>
      <c r="B7397" s="142" t="s">
        <v>23033</v>
      </c>
      <c r="C7397" s="142" t="s">
        <v>1621</v>
      </c>
      <c r="D7397" s="301">
        <v>4895.26</v>
      </c>
    </row>
    <row r="7398" spans="1:4" ht="13.5">
      <c r="A7398" s="142">
        <v>88318</v>
      </c>
      <c r="B7398" s="142" t="s">
        <v>22789</v>
      </c>
      <c r="C7398" s="142" t="s">
        <v>5</v>
      </c>
      <c r="D7398" s="301">
        <v>45.21</v>
      </c>
    </row>
    <row r="7399" spans="1:4" ht="13.5">
      <c r="A7399" s="142">
        <v>88317</v>
      </c>
      <c r="B7399" s="142" t="s">
        <v>22788</v>
      </c>
      <c r="C7399" s="142" t="s">
        <v>5</v>
      </c>
      <c r="D7399" s="301">
        <v>40.450000000000003</v>
      </c>
    </row>
    <row r="7400" spans="1:4" ht="13.5">
      <c r="A7400" s="142">
        <v>101453</v>
      </c>
      <c r="B7400" s="142" t="s">
        <v>22788</v>
      </c>
      <c r="C7400" s="142" t="s">
        <v>1621</v>
      </c>
      <c r="D7400" s="301">
        <v>6901.01</v>
      </c>
    </row>
    <row r="7401" spans="1:4" ht="13.5">
      <c r="A7401" s="142">
        <v>101454</v>
      </c>
      <c r="B7401" s="142" t="s">
        <v>23034</v>
      </c>
      <c r="C7401" s="142" t="s">
        <v>1621</v>
      </c>
      <c r="D7401" s="301">
        <v>7728.89</v>
      </c>
    </row>
    <row r="7402" spans="1:4" ht="13.5">
      <c r="A7402" s="142">
        <v>100533</v>
      </c>
      <c r="B7402" s="142" t="s">
        <v>22924</v>
      </c>
      <c r="C7402" s="142" t="s">
        <v>5</v>
      </c>
      <c r="D7402" s="301">
        <v>42.56</v>
      </c>
    </row>
    <row r="7403" spans="1:4" ht="13.5">
      <c r="A7403" s="142">
        <v>100534</v>
      </c>
      <c r="B7403" s="142" t="s">
        <v>22924</v>
      </c>
      <c r="C7403" s="142" t="s">
        <v>1621</v>
      </c>
      <c r="D7403" s="301">
        <v>7249.17</v>
      </c>
    </row>
    <row r="7404" spans="1:4" ht="13.5">
      <c r="A7404" s="142">
        <v>88323</v>
      </c>
      <c r="B7404" s="142" t="s">
        <v>22791</v>
      </c>
      <c r="C7404" s="142" t="s">
        <v>5</v>
      </c>
      <c r="D7404" s="301">
        <v>37.54</v>
      </c>
    </row>
    <row r="7405" spans="1:4" ht="13.5">
      <c r="A7405" s="142">
        <v>101458</v>
      </c>
      <c r="B7405" s="142" t="s">
        <v>23037</v>
      </c>
      <c r="C7405" s="142" t="s">
        <v>1621</v>
      </c>
      <c r="D7405" s="301">
        <v>6413.24</v>
      </c>
    </row>
    <row r="7406" spans="1:4" ht="13.5">
      <c r="A7406" s="142">
        <v>90781</v>
      </c>
      <c r="B7406" s="142" t="s">
        <v>22808</v>
      </c>
      <c r="C7406" s="142" t="s">
        <v>5</v>
      </c>
      <c r="D7406" s="301">
        <v>50.63</v>
      </c>
    </row>
    <row r="7407" spans="1:4" ht="13.5">
      <c r="A7407" s="142">
        <v>94296</v>
      </c>
      <c r="B7407" s="142" t="s">
        <v>22808</v>
      </c>
      <c r="C7407" s="142" t="s">
        <v>1621</v>
      </c>
      <c r="D7407" s="301">
        <v>8708.2099999999991</v>
      </c>
    </row>
    <row r="7408" spans="1:4" ht="13.5">
      <c r="A7408" s="142">
        <v>88324</v>
      </c>
      <c r="B7408" s="142" t="s">
        <v>22792</v>
      </c>
      <c r="C7408" s="142" t="s">
        <v>5</v>
      </c>
      <c r="D7408" s="301">
        <v>43.86</v>
      </c>
    </row>
    <row r="7409" spans="1:4" ht="13.5">
      <c r="A7409" s="142">
        <v>88321</v>
      </c>
      <c r="B7409" s="142" t="s">
        <v>22790</v>
      </c>
      <c r="C7409" s="142" t="s">
        <v>5</v>
      </c>
      <c r="D7409" s="301">
        <v>61.36</v>
      </c>
    </row>
    <row r="7410" spans="1:4" ht="13.5">
      <c r="A7410" s="142">
        <v>101456</v>
      </c>
      <c r="B7410" s="142" t="s">
        <v>23035</v>
      </c>
      <c r="C7410" s="142" t="s">
        <v>1621</v>
      </c>
      <c r="D7410" s="301">
        <v>10573.98</v>
      </c>
    </row>
    <row r="7411" spans="1:4" ht="13.5">
      <c r="A7411" s="142">
        <v>100309</v>
      </c>
      <c r="B7411" s="142" t="s">
        <v>22922</v>
      </c>
      <c r="C7411" s="142" t="s">
        <v>5</v>
      </c>
      <c r="D7411" s="301">
        <v>47.03</v>
      </c>
    </row>
    <row r="7412" spans="1:4" ht="13.5">
      <c r="A7412" s="142">
        <v>100321</v>
      </c>
      <c r="B7412" s="142" t="s">
        <v>22922</v>
      </c>
      <c r="C7412" s="142" t="s">
        <v>1621</v>
      </c>
      <c r="D7412" s="301">
        <v>8020.38</v>
      </c>
    </row>
    <row r="7413" spans="1:4" ht="13.5">
      <c r="A7413" s="142">
        <v>88322</v>
      </c>
      <c r="B7413" s="142" t="s">
        <v>23036</v>
      </c>
      <c r="C7413" s="142" t="s">
        <v>5</v>
      </c>
      <c r="D7413" s="301">
        <v>65.75</v>
      </c>
    </row>
    <row r="7414" spans="1:4" ht="13.5">
      <c r="A7414" s="142">
        <v>101457</v>
      </c>
      <c r="B7414" s="142" t="s">
        <v>23036</v>
      </c>
      <c r="C7414" s="142" t="s">
        <v>1621</v>
      </c>
      <c r="D7414" s="301">
        <v>11306.78</v>
      </c>
    </row>
    <row r="7415" spans="1:4" ht="13.5">
      <c r="A7415" s="142">
        <v>88325</v>
      </c>
      <c r="B7415" s="142" t="s">
        <v>22793</v>
      </c>
      <c r="C7415" s="142" t="s">
        <v>5</v>
      </c>
      <c r="D7415" s="301">
        <v>32.04</v>
      </c>
    </row>
    <row r="7416" spans="1:4" ht="13.5">
      <c r="A7416" s="142">
        <v>101459</v>
      </c>
      <c r="B7416" s="142" t="s">
        <v>22793</v>
      </c>
      <c r="C7416" s="142" t="s">
        <v>1621</v>
      </c>
      <c r="D7416" s="301">
        <v>5446.23</v>
      </c>
    </row>
    <row r="7417" spans="1:4" ht="13.5">
      <c r="A7417" s="142">
        <v>100289</v>
      </c>
      <c r="B7417" s="142" t="s">
        <v>22912</v>
      </c>
      <c r="C7417" s="142" t="s">
        <v>5</v>
      </c>
      <c r="D7417" s="301">
        <v>28.68</v>
      </c>
    </row>
    <row r="7418" spans="1:4" ht="13.5">
      <c r="A7418" s="142">
        <v>101460</v>
      </c>
      <c r="B7418" s="142" t="s">
        <v>22912</v>
      </c>
      <c r="C7418" s="142" t="s">
        <v>1621</v>
      </c>
      <c r="D7418" s="301">
        <v>4892.32</v>
      </c>
    </row>
    <row r="7419" spans="1:4" ht="13.5">
      <c r="A7419" s="142">
        <v>105011</v>
      </c>
      <c r="B7419" s="142" t="s">
        <v>25627</v>
      </c>
      <c r="C7419" s="142" t="s">
        <v>1</v>
      </c>
      <c r="D7419" s="301">
        <v>0.69</v>
      </c>
    </row>
    <row r="7420" spans="1:4" ht="13.5">
      <c r="A7420" s="142">
        <v>99061</v>
      </c>
      <c r="B7420" s="142" t="s">
        <v>25623</v>
      </c>
      <c r="C7420" s="142" t="s">
        <v>2</v>
      </c>
      <c r="D7420" s="301">
        <v>150.16999999999999</v>
      </c>
    </row>
    <row r="7421" spans="1:4" ht="13.5">
      <c r="A7421" s="142">
        <v>99060</v>
      </c>
      <c r="B7421" s="142" t="s">
        <v>25622</v>
      </c>
      <c r="C7421" s="142" t="s">
        <v>2</v>
      </c>
      <c r="D7421" s="301">
        <v>243.29</v>
      </c>
    </row>
    <row r="7422" spans="1:4" ht="13.5">
      <c r="A7422" s="142">
        <v>105008</v>
      </c>
      <c r="B7422" s="142" t="s">
        <v>29658</v>
      </c>
      <c r="C7422" s="142" t="s">
        <v>2</v>
      </c>
      <c r="D7422" s="301">
        <v>0</v>
      </c>
    </row>
    <row r="7423" spans="1:4" ht="13.5">
      <c r="A7423" s="142">
        <v>105009</v>
      </c>
      <c r="B7423" s="142" t="s">
        <v>29659</v>
      </c>
      <c r="C7423" s="142" t="s">
        <v>1</v>
      </c>
      <c r="D7423" s="301">
        <v>99.76</v>
      </c>
    </row>
    <row r="7424" spans="1:4" ht="13.5">
      <c r="A7424" s="142">
        <v>99059</v>
      </c>
      <c r="B7424" s="142" t="s">
        <v>29660</v>
      </c>
      <c r="C7424" s="142" t="s">
        <v>1</v>
      </c>
      <c r="D7424" s="301">
        <v>81.06</v>
      </c>
    </row>
    <row r="7425" spans="1:4" ht="13.5">
      <c r="A7425" s="142">
        <v>105137</v>
      </c>
      <c r="B7425" s="142" t="s">
        <v>29661</v>
      </c>
      <c r="C7425" s="142" t="s">
        <v>1</v>
      </c>
      <c r="D7425" s="301">
        <v>0</v>
      </c>
    </row>
    <row r="7426" spans="1:4" ht="13.5">
      <c r="A7426" s="142">
        <v>105136</v>
      </c>
      <c r="B7426" s="142" t="s">
        <v>29662</v>
      </c>
      <c r="C7426" s="142" t="s">
        <v>2</v>
      </c>
      <c r="D7426" s="301">
        <v>0</v>
      </c>
    </row>
    <row r="7427" spans="1:4" ht="13.5">
      <c r="A7427" s="142">
        <v>105007</v>
      </c>
      <c r="B7427" s="142" t="s">
        <v>25626</v>
      </c>
      <c r="C7427" s="142" t="s">
        <v>2</v>
      </c>
      <c r="D7427" s="301">
        <v>50.75</v>
      </c>
    </row>
    <row r="7428" spans="1:4" ht="13.5">
      <c r="A7428" s="142">
        <v>99063</v>
      </c>
      <c r="B7428" s="142" t="s">
        <v>25625</v>
      </c>
      <c r="C7428" s="142" t="s">
        <v>1</v>
      </c>
      <c r="D7428" s="301">
        <v>12.02</v>
      </c>
    </row>
    <row r="7429" spans="1:4" ht="13.5">
      <c r="A7429" s="142">
        <v>105010</v>
      </c>
      <c r="B7429" s="142" t="s">
        <v>29663</v>
      </c>
      <c r="C7429" s="142" t="s">
        <v>2</v>
      </c>
      <c r="D7429" s="301">
        <v>0</v>
      </c>
    </row>
    <row r="7430" spans="1:4" ht="13.5">
      <c r="A7430" s="142">
        <v>99062</v>
      </c>
      <c r="B7430" s="142" t="s">
        <v>25624</v>
      </c>
      <c r="C7430" s="142" t="s">
        <v>2</v>
      </c>
      <c r="D7430" s="301">
        <v>2.75</v>
      </c>
    </row>
    <row r="7431" spans="1:4" ht="13.5">
      <c r="A7431" s="142">
        <v>100857</v>
      </c>
      <c r="B7431" s="142" t="s">
        <v>29664</v>
      </c>
      <c r="C7431" s="142" t="s">
        <v>2</v>
      </c>
      <c r="D7431" s="301">
        <v>418.91</v>
      </c>
    </row>
    <row r="7432" spans="1:4" ht="13.5">
      <c r="A7432" s="142">
        <v>86905</v>
      </c>
      <c r="B7432" s="142" t="s">
        <v>29665</v>
      </c>
      <c r="C7432" s="142" t="s">
        <v>2</v>
      </c>
      <c r="D7432" s="301">
        <v>326.58</v>
      </c>
    </row>
    <row r="7433" spans="1:4" ht="13.5">
      <c r="A7433" s="142">
        <v>86908</v>
      </c>
      <c r="B7433" s="142" t="s">
        <v>29666</v>
      </c>
      <c r="C7433" s="142" t="s">
        <v>2</v>
      </c>
      <c r="D7433" s="301">
        <v>384.31</v>
      </c>
    </row>
    <row r="7434" spans="1:4" ht="13.5">
      <c r="A7434" s="142">
        <v>100849</v>
      </c>
      <c r="B7434" s="142" t="s">
        <v>29667</v>
      </c>
      <c r="C7434" s="142" t="s">
        <v>2</v>
      </c>
      <c r="D7434" s="301">
        <v>47.7</v>
      </c>
    </row>
    <row r="7435" spans="1:4" ht="13.5">
      <c r="A7435" s="142">
        <v>100851</v>
      </c>
      <c r="B7435" s="142" t="s">
        <v>29668</v>
      </c>
      <c r="C7435" s="142" t="s">
        <v>2</v>
      </c>
      <c r="D7435" s="301">
        <v>95.82</v>
      </c>
    </row>
    <row r="7436" spans="1:4" ht="13.5">
      <c r="A7436" s="142">
        <v>100850</v>
      </c>
      <c r="B7436" s="142" t="s">
        <v>29669</v>
      </c>
      <c r="C7436" s="142" t="s">
        <v>2</v>
      </c>
      <c r="D7436" s="301">
        <v>0</v>
      </c>
    </row>
    <row r="7437" spans="1:4" ht="13.5">
      <c r="A7437" s="142">
        <v>86888</v>
      </c>
      <c r="B7437" s="142" t="s">
        <v>29670</v>
      </c>
      <c r="C7437" s="142" t="s">
        <v>2</v>
      </c>
      <c r="D7437" s="301">
        <v>570.69000000000005</v>
      </c>
    </row>
    <row r="7438" spans="1:4" ht="13.5">
      <c r="A7438" s="142">
        <v>86932</v>
      </c>
      <c r="B7438" s="142" t="s">
        <v>29671</v>
      </c>
      <c r="C7438" s="142" t="s">
        <v>2</v>
      </c>
      <c r="D7438" s="301">
        <v>632.27</v>
      </c>
    </row>
    <row r="7439" spans="1:4" ht="13.5">
      <c r="A7439" s="142">
        <v>86931</v>
      </c>
      <c r="B7439" s="142" t="s">
        <v>29672</v>
      </c>
      <c r="C7439" s="142" t="s">
        <v>2</v>
      </c>
      <c r="D7439" s="301">
        <v>583.53</v>
      </c>
    </row>
    <row r="7440" spans="1:4" ht="13.5">
      <c r="A7440" s="142">
        <v>106771</v>
      </c>
      <c r="B7440" s="142" t="s">
        <v>29673</v>
      </c>
      <c r="C7440" s="142" t="s">
        <v>2</v>
      </c>
      <c r="D7440" s="301">
        <v>0</v>
      </c>
    </row>
    <row r="7441" spans="1:4" ht="13.5">
      <c r="A7441" s="142">
        <v>100878</v>
      </c>
      <c r="B7441" s="142" t="s">
        <v>29674</v>
      </c>
      <c r="C7441" s="142" t="s">
        <v>2</v>
      </c>
      <c r="D7441" s="301">
        <v>773.75</v>
      </c>
    </row>
    <row r="7442" spans="1:4" ht="13.5">
      <c r="A7442" s="142">
        <v>95471</v>
      </c>
      <c r="B7442" s="142" t="s">
        <v>29675</v>
      </c>
      <c r="C7442" s="142" t="s">
        <v>2</v>
      </c>
      <c r="D7442" s="301">
        <v>930.55</v>
      </c>
    </row>
    <row r="7443" spans="1:4" ht="13.5">
      <c r="A7443" s="142">
        <v>95469</v>
      </c>
      <c r="B7443" s="142" t="s">
        <v>29676</v>
      </c>
      <c r="C7443" s="142" t="s">
        <v>2</v>
      </c>
      <c r="D7443" s="301">
        <v>362.59</v>
      </c>
    </row>
    <row r="7444" spans="1:4" ht="13.5">
      <c r="A7444" s="142">
        <v>100848</v>
      </c>
      <c r="B7444" s="142" t="s">
        <v>29677</v>
      </c>
      <c r="C7444" s="142" t="s">
        <v>2</v>
      </c>
      <c r="D7444" s="301">
        <v>666.53</v>
      </c>
    </row>
    <row r="7445" spans="1:4" ht="13.5">
      <c r="A7445" s="142">
        <v>86895</v>
      </c>
      <c r="B7445" s="142" t="s">
        <v>29678</v>
      </c>
      <c r="C7445" s="142" t="s">
        <v>2</v>
      </c>
      <c r="D7445" s="301">
        <v>238.9</v>
      </c>
    </row>
    <row r="7446" spans="1:4" ht="13.5">
      <c r="A7446" s="142">
        <v>86889</v>
      </c>
      <c r="B7446" s="142" t="s">
        <v>29679</v>
      </c>
      <c r="C7446" s="142" t="s">
        <v>2</v>
      </c>
      <c r="D7446" s="301">
        <v>489.56</v>
      </c>
    </row>
    <row r="7447" spans="1:4" ht="13.5">
      <c r="A7447" s="142">
        <v>106780</v>
      </c>
      <c r="B7447" s="142" t="s">
        <v>29680</v>
      </c>
      <c r="C7447" s="142" t="s">
        <v>2</v>
      </c>
      <c r="D7447" s="301">
        <v>639.23</v>
      </c>
    </row>
    <row r="7448" spans="1:4" ht="13.5">
      <c r="A7448" s="142">
        <v>106781</v>
      </c>
      <c r="B7448" s="142" t="s">
        <v>29681</v>
      </c>
      <c r="C7448" s="142" t="s">
        <v>2</v>
      </c>
      <c r="D7448" s="301">
        <v>932.27</v>
      </c>
    </row>
    <row r="7449" spans="1:4" ht="13.5">
      <c r="A7449" s="142">
        <v>86899</v>
      </c>
      <c r="B7449" s="142" t="s">
        <v>29682</v>
      </c>
      <c r="C7449" s="142" t="s">
        <v>2</v>
      </c>
      <c r="D7449" s="301">
        <v>208.38</v>
      </c>
    </row>
    <row r="7450" spans="1:4" ht="13.5">
      <c r="A7450" s="142">
        <v>86893</v>
      </c>
      <c r="B7450" s="142" t="s">
        <v>29683</v>
      </c>
      <c r="C7450" s="142" t="s">
        <v>2</v>
      </c>
      <c r="D7450" s="301">
        <v>408.2</v>
      </c>
    </row>
    <row r="7451" spans="1:4" ht="13.5">
      <c r="A7451" s="142">
        <v>86934</v>
      </c>
      <c r="B7451" s="142" t="s">
        <v>29684</v>
      </c>
      <c r="C7451" s="142" t="s">
        <v>2</v>
      </c>
      <c r="D7451" s="301">
        <v>387.04</v>
      </c>
    </row>
    <row r="7452" spans="1:4" ht="13.5">
      <c r="A7452" s="142">
        <v>86933</v>
      </c>
      <c r="B7452" s="142" t="s">
        <v>29685</v>
      </c>
      <c r="C7452" s="142" t="s">
        <v>2</v>
      </c>
      <c r="D7452" s="301">
        <v>397.08</v>
      </c>
    </row>
    <row r="7453" spans="1:4" ht="13.5">
      <c r="A7453" s="142">
        <v>86894</v>
      </c>
      <c r="B7453" s="142" t="s">
        <v>29686</v>
      </c>
      <c r="C7453" s="142" t="s">
        <v>2</v>
      </c>
      <c r="D7453" s="301">
        <v>280.18</v>
      </c>
    </row>
    <row r="7454" spans="1:4" ht="13.5">
      <c r="A7454" s="142">
        <v>93441</v>
      </c>
      <c r="B7454" s="142" t="s">
        <v>29687</v>
      </c>
      <c r="C7454" s="142" t="s">
        <v>2</v>
      </c>
      <c r="D7454" s="301">
        <v>975.28</v>
      </c>
    </row>
    <row r="7455" spans="1:4" ht="13.5">
      <c r="A7455" s="142">
        <v>93396</v>
      </c>
      <c r="B7455" s="142" t="s">
        <v>29688</v>
      </c>
      <c r="C7455" s="142" t="s">
        <v>2</v>
      </c>
      <c r="D7455" s="301">
        <v>655.39</v>
      </c>
    </row>
    <row r="7456" spans="1:4" ht="13.5">
      <c r="A7456" s="142">
        <v>93442</v>
      </c>
      <c r="B7456" s="142" t="s">
        <v>29689</v>
      </c>
      <c r="C7456" s="142" t="s">
        <v>2</v>
      </c>
      <c r="D7456" s="301">
        <v>1159.3499999999999</v>
      </c>
    </row>
    <row r="7457" spans="1:4" ht="13.5">
      <c r="A7457" s="142">
        <v>86947</v>
      </c>
      <c r="B7457" s="142" t="s">
        <v>29690</v>
      </c>
      <c r="C7457" s="142" t="s">
        <v>2</v>
      </c>
      <c r="D7457" s="301">
        <v>1244.9100000000001</v>
      </c>
    </row>
    <row r="7458" spans="1:4" ht="13.5">
      <c r="A7458" s="142">
        <v>100875</v>
      </c>
      <c r="B7458" s="142" t="s">
        <v>29691</v>
      </c>
      <c r="C7458" s="142" t="s">
        <v>2</v>
      </c>
      <c r="D7458" s="301">
        <v>860.76</v>
      </c>
    </row>
    <row r="7459" spans="1:4" ht="13.5">
      <c r="A7459" s="142">
        <v>100863</v>
      </c>
      <c r="B7459" s="142" t="s">
        <v>29692</v>
      </c>
      <c r="C7459" s="142" t="s">
        <v>2</v>
      </c>
      <c r="D7459" s="301">
        <v>510.84</v>
      </c>
    </row>
    <row r="7460" spans="1:4" ht="13.5">
      <c r="A7460" s="142">
        <v>100864</v>
      </c>
      <c r="B7460" s="142" t="s">
        <v>29693</v>
      </c>
      <c r="C7460" s="142" t="s">
        <v>2</v>
      </c>
      <c r="D7460" s="301">
        <v>554.71</v>
      </c>
    </row>
    <row r="7461" spans="1:4" ht="13.5">
      <c r="A7461" s="142">
        <v>100865</v>
      </c>
      <c r="B7461" s="142" t="s">
        <v>29694</v>
      </c>
      <c r="C7461" s="142" t="s">
        <v>2</v>
      </c>
      <c r="D7461" s="301">
        <v>463.91</v>
      </c>
    </row>
    <row r="7462" spans="1:4" ht="13.5">
      <c r="A7462" s="142">
        <v>100870</v>
      </c>
      <c r="B7462" s="142" t="s">
        <v>29695</v>
      </c>
      <c r="C7462" s="142" t="s">
        <v>2</v>
      </c>
      <c r="D7462" s="301">
        <v>249.63</v>
      </c>
    </row>
    <row r="7463" spans="1:4" ht="13.5">
      <c r="A7463" s="142">
        <v>100871</v>
      </c>
      <c r="B7463" s="142" t="s">
        <v>29696</v>
      </c>
      <c r="C7463" s="142" t="s">
        <v>2</v>
      </c>
      <c r="D7463" s="301">
        <v>265.33999999999997</v>
      </c>
    </row>
    <row r="7464" spans="1:4" ht="13.5">
      <c r="A7464" s="142">
        <v>100872</v>
      </c>
      <c r="B7464" s="142" t="s">
        <v>29697</v>
      </c>
      <c r="C7464" s="142" t="s">
        <v>2</v>
      </c>
      <c r="D7464" s="301">
        <v>275.38</v>
      </c>
    </row>
    <row r="7465" spans="1:4" ht="13.5">
      <c r="A7465" s="142">
        <v>100873</v>
      </c>
      <c r="B7465" s="142" t="s">
        <v>29698</v>
      </c>
      <c r="C7465" s="142" t="s">
        <v>2</v>
      </c>
      <c r="D7465" s="301">
        <v>281.64</v>
      </c>
    </row>
    <row r="7466" spans="1:4" ht="13.5">
      <c r="A7466" s="142">
        <v>106770</v>
      </c>
      <c r="B7466" s="142" t="s">
        <v>29699</v>
      </c>
      <c r="C7466" s="142" t="s">
        <v>2</v>
      </c>
      <c r="D7466" s="301">
        <v>0</v>
      </c>
    </row>
    <row r="7467" spans="1:4" ht="13.5">
      <c r="A7467" s="142">
        <v>100866</v>
      </c>
      <c r="B7467" s="142" t="s">
        <v>29700</v>
      </c>
      <c r="C7467" s="142" t="s">
        <v>2</v>
      </c>
      <c r="D7467" s="301">
        <v>273.29000000000002</v>
      </c>
    </row>
    <row r="7468" spans="1:4" ht="13.5">
      <c r="A7468" s="142">
        <v>100867</v>
      </c>
      <c r="B7468" s="142" t="s">
        <v>29701</v>
      </c>
      <c r="C7468" s="142" t="s">
        <v>2</v>
      </c>
      <c r="D7468" s="301">
        <v>287.75</v>
      </c>
    </row>
    <row r="7469" spans="1:4" ht="13.5">
      <c r="A7469" s="142">
        <v>100868</v>
      </c>
      <c r="B7469" s="142" t="s">
        <v>29702</v>
      </c>
      <c r="C7469" s="142" t="s">
        <v>2</v>
      </c>
      <c r="D7469" s="301">
        <v>297.38</v>
      </c>
    </row>
    <row r="7470" spans="1:4" ht="13.5">
      <c r="A7470" s="142">
        <v>100869</v>
      </c>
      <c r="B7470" s="142" t="s">
        <v>29703</v>
      </c>
      <c r="C7470" s="142" t="s">
        <v>2</v>
      </c>
      <c r="D7470" s="301">
        <v>304.76</v>
      </c>
    </row>
    <row r="7471" spans="1:4" ht="13.5">
      <c r="A7471" s="142">
        <v>106764</v>
      </c>
      <c r="B7471" s="142" t="s">
        <v>29704</v>
      </c>
      <c r="C7471" s="142" t="s">
        <v>2</v>
      </c>
      <c r="D7471" s="301">
        <v>46.17</v>
      </c>
    </row>
    <row r="7472" spans="1:4" ht="13.5">
      <c r="A7472" s="142">
        <v>100860</v>
      </c>
      <c r="B7472" s="142" t="s">
        <v>29705</v>
      </c>
      <c r="C7472" s="142" t="s">
        <v>2</v>
      </c>
      <c r="D7472" s="301">
        <v>151.51</v>
      </c>
    </row>
    <row r="7473" spans="1:4" ht="13.5">
      <c r="A7473" s="142">
        <v>86936</v>
      </c>
      <c r="B7473" s="142" t="s">
        <v>29706</v>
      </c>
      <c r="C7473" s="142" t="s">
        <v>2</v>
      </c>
      <c r="D7473" s="301">
        <v>550.44000000000005</v>
      </c>
    </row>
    <row r="7474" spans="1:4" ht="13.5">
      <c r="A7474" s="142">
        <v>86935</v>
      </c>
      <c r="B7474" s="142" t="s">
        <v>29707</v>
      </c>
      <c r="C7474" s="142" t="s">
        <v>2</v>
      </c>
      <c r="D7474" s="301">
        <v>330.15</v>
      </c>
    </row>
    <row r="7475" spans="1:4" ht="13.5">
      <c r="A7475" s="142">
        <v>86938</v>
      </c>
      <c r="B7475" s="142" t="s">
        <v>29708</v>
      </c>
      <c r="C7475" s="142" t="s">
        <v>2</v>
      </c>
      <c r="D7475" s="301">
        <v>481.18</v>
      </c>
    </row>
    <row r="7476" spans="1:4" ht="13.5">
      <c r="A7476" s="142">
        <v>86937</v>
      </c>
      <c r="B7476" s="142" t="s">
        <v>29709</v>
      </c>
      <c r="C7476" s="142" t="s">
        <v>2</v>
      </c>
      <c r="D7476" s="301">
        <v>260.89</v>
      </c>
    </row>
    <row r="7477" spans="1:4" ht="13.5">
      <c r="A7477" s="142">
        <v>86901</v>
      </c>
      <c r="B7477" s="142" t="s">
        <v>29710</v>
      </c>
      <c r="C7477" s="142" t="s">
        <v>2</v>
      </c>
      <c r="D7477" s="301">
        <v>172.5</v>
      </c>
    </row>
    <row r="7478" spans="1:4" ht="13.5">
      <c r="A7478" s="142">
        <v>106773</v>
      </c>
      <c r="B7478" s="142" t="s">
        <v>29711</v>
      </c>
      <c r="C7478" s="142" t="s">
        <v>2</v>
      </c>
      <c r="D7478" s="301">
        <v>0</v>
      </c>
    </row>
    <row r="7479" spans="1:4" ht="13.5">
      <c r="A7479" s="142">
        <v>86900</v>
      </c>
      <c r="B7479" s="142" t="s">
        <v>29712</v>
      </c>
      <c r="C7479" s="142" t="s">
        <v>2</v>
      </c>
      <c r="D7479" s="301">
        <v>235.88</v>
      </c>
    </row>
    <row r="7480" spans="1:4" ht="13.5">
      <c r="A7480" s="142">
        <v>100852</v>
      </c>
      <c r="B7480" s="142" t="s">
        <v>29713</v>
      </c>
      <c r="C7480" s="142" t="s">
        <v>2</v>
      </c>
      <c r="D7480" s="301">
        <v>257.97000000000003</v>
      </c>
    </row>
    <row r="7481" spans="1:4" ht="13.5">
      <c r="A7481" s="142">
        <v>106769</v>
      </c>
      <c r="B7481" s="142" t="s">
        <v>29714</v>
      </c>
      <c r="C7481" s="142" t="s">
        <v>2</v>
      </c>
      <c r="D7481" s="301">
        <v>0</v>
      </c>
    </row>
    <row r="7482" spans="1:4" ht="13.5">
      <c r="A7482" s="142">
        <v>106768</v>
      </c>
      <c r="B7482" s="142" t="s">
        <v>29715</v>
      </c>
      <c r="C7482" s="142" t="s">
        <v>2</v>
      </c>
      <c r="D7482" s="301">
        <v>0</v>
      </c>
    </row>
    <row r="7483" spans="1:4" ht="13.5">
      <c r="A7483" s="142">
        <v>106766</v>
      </c>
      <c r="B7483" s="142" t="s">
        <v>29716</v>
      </c>
      <c r="C7483" s="142" t="s">
        <v>2</v>
      </c>
      <c r="D7483" s="301">
        <v>81.150000000000006</v>
      </c>
    </row>
    <row r="7484" spans="1:4" ht="13.5">
      <c r="A7484" s="142">
        <v>106765</v>
      </c>
      <c r="B7484" s="142" t="s">
        <v>29717</v>
      </c>
      <c r="C7484" s="142" t="s">
        <v>2</v>
      </c>
      <c r="D7484" s="301">
        <v>81.150000000000006</v>
      </c>
    </row>
    <row r="7485" spans="1:4" ht="13.5">
      <c r="A7485" s="142">
        <v>106774</v>
      </c>
      <c r="B7485" s="142" t="s">
        <v>29718</v>
      </c>
      <c r="C7485" s="142" t="s">
        <v>2</v>
      </c>
      <c r="D7485" s="301">
        <v>0</v>
      </c>
    </row>
    <row r="7486" spans="1:4" ht="13.5">
      <c r="A7486" s="142">
        <v>86886</v>
      </c>
      <c r="B7486" s="142" t="s">
        <v>29719</v>
      </c>
      <c r="C7486" s="142" t="s">
        <v>2</v>
      </c>
      <c r="D7486" s="301">
        <v>56.85</v>
      </c>
    </row>
    <row r="7487" spans="1:4" ht="13.5">
      <c r="A7487" s="142">
        <v>86887</v>
      </c>
      <c r="B7487" s="142" t="s">
        <v>29720</v>
      </c>
      <c r="C7487" s="142" t="s">
        <v>2</v>
      </c>
      <c r="D7487" s="301">
        <v>61.58</v>
      </c>
    </row>
    <row r="7488" spans="1:4" ht="13.5">
      <c r="A7488" s="142">
        <v>86884</v>
      </c>
      <c r="B7488" s="142" t="s">
        <v>29721</v>
      </c>
      <c r="C7488" s="142" t="s">
        <v>2</v>
      </c>
      <c r="D7488" s="301">
        <v>11.58</v>
      </c>
    </row>
    <row r="7489" spans="1:4" ht="13.5">
      <c r="A7489" s="142">
        <v>86885</v>
      </c>
      <c r="B7489" s="142" t="s">
        <v>29722</v>
      </c>
      <c r="C7489" s="142" t="s">
        <v>2</v>
      </c>
      <c r="D7489" s="301">
        <v>12.84</v>
      </c>
    </row>
    <row r="7490" spans="1:4" ht="13.5">
      <c r="A7490" s="142">
        <v>95546</v>
      </c>
      <c r="B7490" s="142" t="s">
        <v>29723</v>
      </c>
      <c r="C7490" s="142" t="s">
        <v>2</v>
      </c>
      <c r="D7490" s="301">
        <v>214.58</v>
      </c>
    </row>
    <row r="7491" spans="1:4" ht="13.5">
      <c r="A7491" s="142">
        <v>106775</v>
      </c>
      <c r="B7491" s="142" t="s">
        <v>29724</v>
      </c>
      <c r="C7491" s="142" t="s">
        <v>2</v>
      </c>
      <c r="D7491" s="301">
        <v>0</v>
      </c>
    </row>
    <row r="7492" spans="1:4" ht="13.5">
      <c r="A7492" s="142">
        <v>86902</v>
      </c>
      <c r="B7492" s="142" t="s">
        <v>29725</v>
      </c>
      <c r="C7492" s="142" t="s">
        <v>2</v>
      </c>
      <c r="D7492" s="301">
        <v>330.75</v>
      </c>
    </row>
    <row r="7493" spans="1:4" ht="13.5">
      <c r="A7493" s="142">
        <v>86939</v>
      </c>
      <c r="B7493" s="142" t="s">
        <v>29726</v>
      </c>
      <c r="C7493" s="142" t="s">
        <v>2</v>
      </c>
      <c r="D7493" s="301">
        <v>423.76</v>
      </c>
    </row>
    <row r="7494" spans="1:4" ht="13.5">
      <c r="A7494" s="142">
        <v>86903</v>
      </c>
      <c r="B7494" s="142" t="s">
        <v>29727</v>
      </c>
      <c r="C7494" s="142" t="s">
        <v>2</v>
      </c>
      <c r="D7494" s="301">
        <v>394.85</v>
      </c>
    </row>
    <row r="7495" spans="1:4" ht="13.5">
      <c r="A7495" s="142">
        <v>86940</v>
      </c>
      <c r="B7495" s="142" t="s">
        <v>29728</v>
      </c>
      <c r="C7495" s="142" t="s">
        <v>2</v>
      </c>
      <c r="D7495" s="301">
        <v>1153.27</v>
      </c>
    </row>
    <row r="7496" spans="1:4" ht="13.5">
      <c r="A7496" s="142">
        <v>86941</v>
      </c>
      <c r="B7496" s="142" t="s">
        <v>29729</v>
      </c>
      <c r="C7496" s="142" t="s">
        <v>2</v>
      </c>
      <c r="D7496" s="301">
        <v>878.96</v>
      </c>
    </row>
    <row r="7497" spans="1:4" ht="13.5">
      <c r="A7497" s="142">
        <v>86904</v>
      </c>
      <c r="B7497" s="142" t="s">
        <v>29730</v>
      </c>
      <c r="C7497" s="142" t="s">
        <v>2</v>
      </c>
      <c r="D7497" s="378">
        <v>166.27</v>
      </c>
    </row>
    <row r="7498" spans="1:4" ht="13.5">
      <c r="A7498" s="142">
        <v>86943</v>
      </c>
      <c r="B7498" s="142" t="s">
        <v>29731</v>
      </c>
      <c r="C7498" s="142" t="s">
        <v>2</v>
      </c>
      <c r="D7498" s="301">
        <v>259.27999999999997</v>
      </c>
    </row>
    <row r="7499" spans="1:4" ht="13.5">
      <c r="A7499" s="142">
        <v>86942</v>
      </c>
      <c r="B7499" s="142" t="s">
        <v>29732</v>
      </c>
      <c r="C7499" s="142" t="s">
        <v>2</v>
      </c>
      <c r="D7499" s="378">
        <v>269.32</v>
      </c>
    </row>
    <row r="7500" spans="1:4" ht="13.5">
      <c r="A7500" s="142">
        <v>100856</v>
      </c>
      <c r="B7500" s="142" t="s">
        <v>29733</v>
      </c>
      <c r="C7500" s="142" t="s">
        <v>2</v>
      </c>
      <c r="D7500" s="301">
        <v>32.08</v>
      </c>
    </row>
    <row r="7501" spans="1:4" ht="13.5">
      <c r="A7501" s="142">
        <v>106776</v>
      </c>
      <c r="B7501" s="142" t="s">
        <v>29734</v>
      </c>
      <c r="C7501" s="142" t="s">
        <v>2</v>
      </c>
      <c r="D7501" s="301">
        <v>826.14</v>
      </c>
    </row>
    <row r="7502" spans="1:4" ht="13.5">
      <c r="A7502" s="142">
        <v>100858</v>
      </c>
      <c r="B7502" s="142" t="s">
        <v>29735</v>
      </c>
      <c r="C7502" s="142" t="s">
        <v>2</v>
      </c>
      <c r="D7502" s="301">
        <v>775.84</v>
      </c>
    </row>
    <row r="7503" spans="1:4" ht="13.5">
      <c r="A7503" s="142">
        <v>100859</v>
      </c>
      <c r="B7503" s="142" t="s">
        <v>29736</v>
      </c>
      <c r="C7503" s="142" t="s">
        <v>2</v>
      </c>
      <c r="D7503" s="301">
        <v>1204.19</v>
      </c>
    </row>
    <row r="7504" spans="1:4" ht="13.5">
      <c r="A7504" s="142">
        <v>95544</v>
      </c>
      <c r="B7504" s="142" t="s">
        <v>29737</v>
      </c>
      <c r="C7504" s="142" t="s">
        <v>2</v>
      </c>
      <c r="D7504" s="301">
        <v>61.21</v>
      </c>
    </row>
    <row r="7505" spans="1:4" ht="13.5">
      <c r="A7505" s="142">
        <v>106772</v>
      </c>
      <c r="B7505" s="142" t="s">
        <v>29738</v>
      </c>
      <c r="C7505" s="142" t="s">
        <v>2</v>
      </c>
      <c r="D7505" s="301">
        <v>370.06</v>
      </c>
    </row>
    <row r="7506" spans="1:4" ht="13.5">
      <c r="A7506" s="142">
        <v>95543</v>
      </c>
      <c r="B7506" s="142" t="s">
        <v>29739</v>
      </c>
      <c r="C7506" s="142" t="s">
        <v>2</v>
      </c>
      <c r="D7506" s="301">
        <v>86.34</v>
      </c>
    </row>
    <row r="7507" spans="1:4" ht="13.5">
      <c r="A7507" s="142">
        <v>95542</v>
      </c>
      <c r="B7507" s="142" t="s">
        <v>29740</v>
      </c>
      <c r="C7507" s="142" t="s">
        <v>2</v>
      </c>
      <c r="D7507" s="301">
        <v>50.7</v>
      </c>
    </row>
    <row r="7508" spans="1:4" ht="13.5">
      <c r="A7508" s="142">
        <v>106767</v>
      </c>
      <c r="B7508" s="142" t="s">
        <v>29741</v>
      </c>
      <c r="C7508" s="142" t="s">
        <v>2</v>
      </c>
      <c r="D7508" s="301">
        <v>0</v>
      </c>
    </row>
    <row r="7509" spans="1:4" ht="13.5">
      <c r="A7509" s="142">
        <v>100874</v>
      </c>
      <c r="B7509" s="142" t="s">
        <v>29742</v>
      </c>
      <c r="C7509" s="142" t="s">
        <v>2</v>
      </c>
      <c r="D7509" s="301">
        <v>273.29000000000002</v>
      </c>
    </row>
    <row r="7510" spans="1:4" ht="13.5">
      <c r="A7510" s="142">
        <v>95545</v>
      </c>
      <c r="B7510" s="142" t="s">
        <v>29743</v>
      </c>
      <c r="C7510" s="142" t="s">
        <v>2</v>
      </c>
      <c r="D7510" s="301">
        <v>60.09</v>
      </c>
    </row>
    <row r="7511" spans="1:4" ht="13.5">
      <c r="A7511" s="142">
        <v>95547</v>
      </c>
      <c r="B7511" s="142" t="s">
        <v>29744</v>
      </c>
      <c r="C7511" s="142" t="s">
        <v>2</v>
      </c>
      <c r="D7511" s="301">
        <v>70.59</v>
      </c>
    </row>
    <row r="7512" spans="1:4" ht="13.5">
      <c r="A7512" s="142">
        <v>86883</v>
      </c>
      <c r="B7512" s="142" t="s">
        <v>29745</v>
      </c>
      <c r="C7512" s="142" t="s">
        <v>2</v>
      </c>
      <c r="D7512" s="301">
        <v>11.71</v>
      </c>
    </row>
    <row r="7513" spans="1:4" ht="13.5">
      <c r="A7513" s="142">
        <v>86881</v>
      </c>
      <c r="B7513" s="142" t="s">
        <v>29746</v>
      </c>
      <c r="C7513" s="142" t="s">
        <v>2</v>
      </c>
      <c r="D7513" s="301">
        <v>232</v>
      </c>
    </row>
    <row r="7514" spans="1:4" ht="13.5">
      <c r="A7514" s="142">
        <v>86882</v>
      </c>
      <c r="B7514" s="142" t="s">
        <v>29747</v>
      </c>
      <c r="C7514" s="142" t="s">
        <v>2</v>
      </c>
      <c r="D7514" s="301">
        <v>21.75</v>
      </c>
    </row>
    <row r="7515" spans="1:4" ht="13.5">
      <c r="A7515" s="142">
        <v>100861</v>
      </c>
      <c r="B7515" s="142" t="s">
        <v>29748</v>
      </c>
      <c r="C7515" s="142" t="s">
        <v>2</v>
      </c>
      <c r="D7515" s="301">
        <v>43.73</v>
      </c>
    </row>
    <row r="7516" spans="1:4" ht="13.5">
      <c r="A7516" s="142">
        <v>100862</v>
      </c>
      <c r="B7516" s="142" t="s">
        <v>29749</v>
      </c>
      <c r="C7516" s="142" t="s">
        <v>2</v>
      </c>
      <c r="D7516" s="301">
        <v>47.14</v>
      </c>
    </row>
    <row r="7517" spans="1:4" ht="13.5">
      <c r="A7517" s="142">
        <v>86872</v>
      </c>
      <c r="B7517" s="142" t="s">
        <v>29750</v>
      </c>
      <c r="C7517" s="142" t="s">
        <v>2</v>
      </c>
      <c r="D7517" s="301">
        <v>835.09</v>
      </c>
    </row>
    <row r="7518" spans="1:4" ht="13.5">
      <c r="A7518" s="142">
        <v>86919</v>
      </c>
      <c r="B7518" s="142" t="s">
        <v>29751</v>
      </c>
      <c r="C7518" s="142" t="s">
        <v>2</v>
      </c>
      <c r="D7518" s="301">
        <v>1003.83</v>
      </c>
    </row>
    <row r="7519" spans="1:4" ht="13.5">
      <c r="A7519" s="142">
        <v>86920</v>
      </c>
      <c r="B7519" s="142" t="s">
        <v>29752</v>
      </c>
      <c r="C7519" s="142" t="s">
        <v>2</v>
      </c>
      <c r="D7519" s="301">
        <v>902.56</v>
      </c>
    </row>
    <row r="7520" spans="1:4" ht="13.5">
      <c r="A7520" s="142">
        <v>86921</v>
      </c>
      <c r="B7520" s="142" t="s">
        <v>29753</v>
      </c>
      <c r="C7520" s="142" t="s">
        <v>2</v>
      </c>
      <c r="D7520" s="301">
        <v>878.87</v>
      </c>
    </row>
    <row r="7521" spans="1:4" ht="13.5">
      <c r="A7521" s="142">
        <v>86874</v>
      </c>
      <c r="B7521" s="142" t="s">
        <v>29754</v>
      </c>
      <c r="C7521" s="142" t="s">
        <v>2</v>
      </c>
      <c r="D7521" s="301">
        <v>581.48</v>
      </c>
    </row>
    <row r="7522" spans="1:4" ht="13.5">
      <c r="A7522" s="142">
        <v>86922</v>
      </c>
      <c r="B7522" s="142" t="s">
        <v>29755</v>
      </c>
      <c r="C7522" s="142" t="s">
        <v>2</v>
      </c>
      <c r="D7522" s="301">
        <v>970.51</v>
      </c>
    </row>
    <row r="7523" spans="1:4" ht="13.5">
      <c r="A7523" s="142">
        <v>86923</v>
      </c>
      <c r="B7523" s="142" t="s">
        <v>29756</v>
      </c>
      <c r="C7523" s="142" t="s">
        <v>2</v>
      </c>
      <c r="D7523" s="301">
        <v>658.99</v>
      </c>
    </row>
    <row r="7524" spans="1:4" ht="13.5">
      <c r="A7524" s="142">
        <v>86924</v>
      </c>
      <c r="B7524" s="142" t="s">
        <v>29757</v>
      </c>
      <c r="C7524" s="142" t="s">
        <v>2</v>
      </c>
      <c r="D7524" s="301">
        <v>635.29999999999995</v>
      </c>
    </row>
    <row r="7525" spans="1:4" ht="13.5">
      <c r="A7525" s="142">
        <v>86875</v>
      </c>
      <c r="B7525" s="142" t="s">
        <v>29758</v>
      </c>
      <c r="C7525" s="142" t="s">
        <v>2</v>
      </c>
      <c r="D7525" s="301">
        <v>486.84</v>
      </c>
    </row>
    <row r="7526" spans="1:4" ht="13.5">
      <c r="A7526" s="142">
        <v>86925</v>
      </c>
      <c r="B7526" s="142" t="s">
        <v>29759</v>
      </c>
      <c r="C7526" s="142" t="s">
        <v>2</v>
      </c>
      <c r="D7526" s="301">
        <v>554.30999999999995</v>
      </c>
    </row>
    <row r="7527" spans="1:4" ht="13.5">
      <c r="A7527" s="142">
        <v>86926</v>
      </c>
      <c r="B7527" s="142" t="s">
        <v>29760</v>
      </c>
      <c r="C7527" s="142" t="s">
        <v>2</v>
      </c>
      <c r="D7527" s="301">
        <v>530.62</v>
      </c>
    </row>
    <row r="7528" spans="1:4" ht="13.5">
      <c r="A7528" s="142">
        <v>86876</v>
      </c>
      <c r="B7528" s="142" t="s">
        <v>29761</v>
      </c>
      <c r="C7528" s="142" t="s">
        <v>2</v>
      </c>
      <c r="D7528" s="301">
        <v>281.33999999999997</v>
      </c>
    </row>
    <row r="7529" spans="1:4" ht="13.5">
      <c r="A7529" s="142">
        <v>86929</v>
      </c>
      <c r="B7529" s="142" t="s">
        <v>29762</v>
      </c>
      <c r="C7529" s="142" t="s">
        <v>2</v>
      </c>
      <c r="D7529" s="301">
        <v>348.81</v>
      </c>
    </row>
    <row r="7530" spans="1:4" ht="13.5">
      <c r="A7530" s="142">
        <v>86930</v>
      </c>
      <c r="B7530" s="142" t="s">
        <v>29763</v>
      </c>
      <c r="C7530" s="142" t="s">
        <v>2</v>
      </c>
      <c r="D7530" s="301">
        <v>325.12</v>
      </c>
    </row>
    <row r="7531" spans="1:4" ht="13.5">
      <c r="A7531" s="142">
        <v>86927</v>
      </c>
      <c r="B7531" s="142" t="s">
        <v>29764</v>
      </c>
      <c r="C7531" s="142" t="s">
        <v>2</v>
      </c>
      <c r="D7531" s="301">
        <v>358.85</v>
      </c>
    </row>
    <row r="7532" spans="1:4" ht="13.5">
      <c r="A7532" s="142">
        <v>86928</v>
      </c>
      <c r="B7532" s="142" t="s">
        <v>29765</v>
      </c>
      <c r="C7532" s="142" t="s">
        <v>2</v>
      </c>
      <c r="D7532" s="301">
        <v>335.16</v>
      </c>
    </row>
    <row r="7533" spans="1:4" ht="13.5">
      <c r="A7533" s="142">
        <v>106777</v>
      </c>
      <c r="B7533" s="142" t="s">
        <v>29766</v>
      </c>
      <c r="C7533" s="142" t="s">
        <v>2</v>
      </c>
      <c r="D7533" s="301">
        <v>0</v>
      </c>
    </row>
    <row r="7534" spans="1:4" ht="13.5">
      <c r="A7534" s="142">
        <v>86914</v>
      </c>
      <c r="B7534" s="142" t="s">
        <v>29767</v>
      </c>
      <c r="C7534" s="142" t="s">
        <v>2</v>
      </c>
      <c r="D7534" s="301">
        <v>80.349999999999994</v>
      </c>
    </row>
    <row r="7535" spans="1:4" ht="13.5">
      <c r="A7535" s="142">
        <v>86913</v>
      </c>
      <c r="B7535" s="142" t="s">
        <v>29768</v>
      </c>
      <c r="C7535" s="142" t="s">
        <v>2</v>
      </c>
      <c r="D7535" s="301">
        <v>46.29</v>
      </c>
    </row>
    <row r="7536" spans="1:4" ht="13.5">
      <c r="A7536" s="142">
        <v>106778</v>
      </c>
      <c r="B7536" s="142" t="s">
        <v>29769</v>
      </c>
      <c r="C7536" s="142" t="s">
        <v>2</v>
      </c>
      <c r="D7536" s="301">
        <v>0</v>
      </c>
    </row>
    <row r="7537" spans="1:4" ht="13.5">
      <c r="A7537" s="142">
        <v>106779</v>
      </c>
      <c r="B7537" s="142" t="s">
        <v>29770</v>
      </c>
      <c r="C7537" s="142" t="s">
        <v>2</v>
      </c>
      <c r="D7537" s="301">
        <v>119.41</v>
      </c>
    </row>
    <row r="7538" spans="1:4" ht="13.5">
      <c r="A7538" s="142">
        <v>100854</v>
      </c>
      <c r="B7538" s="142" t="s">
        <v>29771</v>
      </c>
      <c r="C7538" s="142" t="s">
        <v>2</v>
      </c>
      <c r="D7538" s="301">
        <v>1409.13</v>
      </c>
    </row>
    <row r="7539" spans="1:4" ht="13.5">
      <c r="A7539" s="142">
        <v>100853</v>
      </c>
      <c r="B7539" s="142" t="s">
        <v>29772</v>
      </c>
      <c r="C7539" s="142" t="s">
        <v>2</v>
      </c>
      <c r="D7539" s="301">
        <v>279.11</v>
      </c>
    </row>
    <row r="7540" spans="1:4" ht="13.5">
      <c r="A7540" s="142">
        <v>86915</v>
      </c>
      <c r="B7540" s="142" t="s">
        <v>29773</v>
      </c>
      <c r="C7540" s="142" t="s">
        <v>2</v>
      </c>
      <c r="D7540" s="301">
        <v>113.85</v>
      </c>
    </row>
    <row r="7541" spans="1:4" ht="13.5">
      <c r="A7541" s="142">
        <v>86906</v>
      </c>
      <c r="B7541" s="142" t="s">
        <v>29774</v>
      </c>
      <c r="C7541" s="142" t="s">
        <v>2</v>
      </c>
      <c r="D7541" s="301">
        <v>60.25</v>
      </c>
    </row>
    <row r="7542" spans="1:4" ht="13.5">
      <c r="A7542" s="142">
        <v>86911</v>
      </c>
      <c r="B7542" s="142" t="s">
        <v>29775</v>
      </c>
      <c r="C7542" s="142" t="s">
        <v>2</v>
      </c>
      <c r="D7542" s="301">
        <v>71.14</v>
      </c>
    </row>
    <row r="7543" spans="1:4" ht="13.5">
      <c r="A7543" s="142">
        <v>86909</v>
      </c>
      <c r="B7543" s="142" t="s">
        <v>29776</v>
      </c>
      <c r="C7543" s="142" t="s">
        <v>2</v>
      </c>
      <c r="D7543" s="301">
        <v>105.36</v>
      </c>
    </row>
    <row r="7544" spans="1:4" ht="13.5">
      <c r="A7544" s="142">
        <v>86910</v>
      </c>
      <c r="B7544" s="142" t="s">
        <v>29777</v>
      </c>
      <c r="C7544" s="142" t="s">
        <v>2</v>
      </c>
      <c r="D7544" s="301">
        <v>102.76</v>
      </c>
    </row>
    <row r="7545" spans="1:4" ht="13.5">
      <c r="A7545" s="142">
        <v>86916</v>
      </c>
      <c r="B7545" s="142" t="s">
        <v>29778</v>
      </c>
      <c r="C7545" s="142" t="s">
        <v>2</v>
      </c>
      <c r="D7545" s="301">
        <v>22.6</v>
      </c>
    </row>
    <row r="7546" spans="1:4" ht="13.5">
      <c r="A7546" s="142">
        <v>86877</v>
      </c>
      <c r="B7546" s="142" t="s">
        <v>29779</v>
      </c>
      <c r="C7546" s="142" t="s">
        <v>2</v>
      </c>
      <c r="D7546" s="301">
        <v>76.680000000000007</v>
      </c>
    </row>
    <row r="7547" spans="1:4" ht="13.5">
      <c r="A7547" s="142">
        <v>86878</v>
      </c>
      <c r="B7547" s="142" t="s">
        <v>29780</v>
      </c>
      <c r="C7547" s="142" t="s">
        <v>2</v>
      </c>
      <c r="D7547" s="301">
        <v>82.56</v>
      </c>
    </row>
    <row r="7548" spans="1:4" ht="13.5">
      <c r="A7548" s="142">
        <v>86879</v>
      </c>
      <c r="B7548" s="142" t="s">
        <v>29781</v>
      </c>
      <c r="C7548" s="142" t="s">
        <v>2</v>
      </c>
      <c r="D7548" s="301">
        <v>9.4700000000000006</v>
      </c>
    </row>
    <row r="7549" spans="1:4" ht="13.5">
      <c r="A7549" s="142">
        <v>86880</v>
      </c>
      <c r="B7549" s="142" t="s">
        <v>29782</v>
      </c>
      <c r="C7549" s="142" t="s">
        <v>2</v>
      </c>
      <c r="D7549" s="301">
        <v>24.01</v>
      </c>
    </row>
    <row r="7550" spans="1:4" ht="13.5">
      <c r="A7550" s="142">
        <v>101663</v>
      </c>
      <c r="B7550" s="142" t="s">
        <v>29783</v>
      </c>
      <c r="C7550" s="142" t="s">
        <v>2</v>
      </c>
      <c r="D7550" s="301">
        <v>31.38</v>
      </c>
    </row>
    <row r="7551" spans="1:4" ht="13.5">
      <c r="A7551" s="142">
        <v>101664</v>
      </c>
      <c r="B7551" s="142" t="s">
        <v>29784</v>
      </c>
      <c r="C7551" s="142" t="s">
        <v>2</v>
      </c>
      <c r="D7551" s="301">
        <v>32.42</v>
      </c>
    </row>
    <row r="7552" spans="1:4" ht="13.5">
      <c r="A7552" s="142">
        <v>101665</v>
      </c>
      <c r="B7552" s="142" t="s">
        <v>29785</v>
      </c>
      <c r="C7552" s="142" t="s">
        <v>2</v>
      </c>
      <c r="D7552" s="301">
        <v>36.909999999999997</v>
      </c>
    </row>
    <row r="7553" spans="1:4" ht="13.5">
      <c r="A7553" s="142">
        <v>101634</v>
      </c>
      <c r="B7553" s="142" t="s">
        <v>29786</v>
      </c>
      <c r="C7553" s="142" t="s">
        <v>2</v>
      </c>
      <c r="D7553" s="301">
        <v>0</v>
      </c>
    </row>
    <row r="7554" spans="1:4" ht="13.5">
      <c r="A7554" s="142">
        <v>101635</v>
      </c>
      <c r="B7554" s="142" t="s">
        <v>29787</v>
      </c>
      <c r="C7554" s="142" t="s">
        <v>2</v>
      </c>
      <c r="D7554" s="301">
        <v>0</v>
      </c>
    </row>
    <row r="7555" spans="1:4" ht="13.5">
      <c r="A7555" s="142">
        <v>101636</v>
      </c>
      <c r="B7555" s="142" t="s">
        <v>29788</v>
      </c>
      <c r="C7555" s="142" t="s">
        <v>2</v>
      </c>
      <c r="D7555" s="301">
        <v>157.69999999999999</v>
      </c>
    </row>
    <row r="7556" spans="1:4" ht="13.5">
      <c r="A7556" s="142">
        <v>101637</v>
      </c>
      <c r="B7556" s="142" t="s">
        <v>29789</v>
      </c>
      <c r="C7556" s="142" t="s">
        <v>2</v>
      </c>
      <c r="D7556" s="301">
        <v>150.80000000000001</v>
      </c>
    </row>
    <row r="7557" spans="1:4" ht="13.5">
      <c r="A7557" s="142">
        <v>101638</v>
      </c>
      <c r="B7557" s="142" t="s">
        <v>29790</v>
      </c>
      <c r="C7557" s="142" t="s">
        <v>2</v>
      </c>
      <c r="D7557" s="301">
        <v>0</v>
      </c>
    </row>
    <row r="7558" spans="1:4" ht="13.5">
      <c r="A7558" s="142">
        <v>101639</v>
      </c>
      <c r="B7558" s="142" t="s">
        <v>29791</v>
      </c>
      <c r="C7558" s="142" t="s">
        <v>2</v>
      </c>
      <c r="D7558" s="301">
        <v>0</v>
      </c>
    </row>
    <row r="7559" spans="1:4" ht="13.5">
      <c r="A7559" s="142">
        <v>105919</v>
      </c>
      <c r="B7559" s="142" t="s">
        <v>29792</v>
      </c>
      <c r="C7559" s="142" t="s">
        <v>2</v>
      </c>
      <c r="D7559" s="301">
        <v>0</v>
      </c>
    </row>
    <row r="7560" spans="1:4" ht="13.5">
      <c r="A7560" s="142">
        <v>101658</v>
      </c>
      <c r="B7560" s="142" t="s">
        <v>29793</v>
      </c>
      <c r="C7560" s="142" t="s">
        <v>2</v>
      </c>
      <c r="D7560" s="301">
        <v>507.14</v>
      </c>
    </row>
    <row r="7561" spans="1:4" ht="13.5">
      <c r="A7561" s="142">
        <v>101659</v>
      </c>
      <c r="B7561" s="142" t="s">
        <v>29794</v>
      </c>
      <c r="C7561" s="142" t="s">
        <v>2</v>
      </c>
      <c r="D7561" s="301">
        <v>575.72</v>
      </c>
    </row>
    <row r="7562" spans="1:4" ht="13.5">
      <c r="A7562" s="142">
        <v>101660</v>
      </c>
      <c r="B7562" s="142" t="s">
        <v>29795</v>
      </c>
      <c r="C7562" s="142" t="s">
        <v>2</v>
      </c>
      <c r="D7562" s="301">
        <v>899.48</v>
      </c>
    </row>
    <row r="7563" spans="1:4" ht="13.5">
      <c r="A7563" s="142">
        <v>101654</v>
      </c>
      <c r="B7563" s="142" t="s">
        <v>29796</v>
      </c>
      <c r="C7563" s="142" t="s">
        <v>2</v>
      </c>
      <c r="D7563" s="301">
        <v>210.25</v>
      </c>
    </row>
    <row r="7564" spans="1:4" ht="13.5">
      <c r="A7564" s="142">
        <v>101655</v>
      </c>
      <c r="B7564" s="142" t="s">
        <v>29797</v>
      </c>
      <c r="C7564" s="142" t="s">
        <v>2</v>
      </c>
      <c r="D7564" s="301">
        <v>318.07</v>
      </c>
    </row>
    <row r="7565" spans="1:4" ht="13.5">
      <c r="A7565" s="142">
        <v>101656</v>
      </c>
      <c r="B7565" s="142" t="s">
        <v>29798</v>
      </c>
      <c r="C7565" s="142" t="s">
        <v>2</v>
      </c>
      <c r="D7565" s="301">
        <v>343.25</v>
      </c>
    </row>
    <row r="7566" spans="1:4" ht="13.5">
      <c r="A7566" s="142">
        <v>101657</v>
      </c>
      <c r="B7566" s="142" t="s">
        <v>29799</v>
      </c>
      <c r="C7566" s="142" t="s">
        <v>2</v>
      </c>
      <c r="D7566" s="301">
        <v>396.87</v>
      </c>
    </row>
    <row r="7567" spans="1:4" ht="13.5">
      <c r="A7567" s="142">
        <v>105923</v>
      </c>
      <c r="B7567" s="142" t="s">
        <v>29800</v>
      </c>
      <c r="C7567" s="142" t="s">
        <v>2</v>
      </c>
      <c r="D7567" s="301">
        <v>0</v>
      </c>
    </row>
    <row r="7568" spans="1:4" ht="13.5">
      <c r="A7568" s="142">
        <v>105921</v>
      </c>
      <c r="B7568" s="142" t="s">
        <v>29801</v>
      </c>
      <c r="C7568" s="142" t="s">
        <v>2</v>
      </c>
      <c r="D7568" s="301">
        <v>0</v>
      </c>
    </row>
    <row r="7569" spans="1:4" ht="13.5">
      <c r="A7569" s="142">
        <v>105920</v>
      </c>
      <c r="B7569" s="142" t="s">
        <v>29802</v>
      </c>
      <c r="C7569" s="142" t="s">
        <v>2</v>
      </c>
      <c r="D7569" s="301">
        <v>0</v>
      </c>
    </row>
    <row r="7570" spans="1:4" ht="13.5">
      <c r="A7570" s="142">
        <v>105922</v>
      </c>
      <c r="B7570" s="142" t="s">
        <v>29803</v>
      </c>
      <c r="C7570" s="142" t="s">
        <v>2</v>
      </c>
      <c r="D7570" s="301">
        <v>0</v>
      </c>
    </row>
    <row r="7571" spans="1:4" ht="13.5">
      <c r="A7571" s="142">
        <v>101632</v>
      </c>
      <c r="B7571" s="142" t="s">
        <v>29804</v>
      </c>
      <c r="C7571" s="142" t="s">
        <v>2</v>
      </c>
      <c r="D7571" s="301">
        <v>28.44</v>
      </c>
    </row>
    <row r="7572" spans="1:4" ht="13.5">
      <c r="A7572" s="142">
        <v>101661</v>
      </c>
      <c r="B7572" s="142" t="s">
        <v>29805</v>
      </c>
      <c r="C7572" s="142" t="s">
        <v>2</v>
      </c>
      <c r="D7572" s="301">
        <v>159.44</v>
      </c>
    </row>
    <row r="7573" spans="1:4" ht="13.5">
      <c r="A7573" s="142">
        <v>105924</v>
      </c>
      <c r="B7573" s="142" t="s">
        <v>29806</v>
      </c>
      <c r="C7573" s="142" t="s">
        <v>2</v>
      </c>
      <c r="D7573" s="301">
        <v>17.61</v>
      </c>
    </row>
    <row r="7574" spans="1:4" ht="13.5">
      <c r="A7574" s="142">
        <v>101651</v>
      </c>
      <c r="B7574" s="142" t="s">
        <v>29807</v>
      </c>
      <c r="C7574" s="142" t="s">
        <v>2</v>
      </c>
      <c r="D7574" s="301">
        <v>70.81</v>
      </c>
    </row>
    <row r="7575" spans="1:4" ht="13.5">
      <c r="A7575" s="142">
        <v>101630</v>
      </c>
      <c r="B7575" s="142" t="s">
        <v>29808</v>
      </c>
      <c r="C7575" s="142" t="s">
        <v>2</v>
      </c>
      <c r="D7575" s="301">
        <v>85.26</v>
      </c>
    </row>
    <row r="7576" spans="1:4" ht="13.5">
      <c r="A7576" s="142">
        <v>101633</v>
      </c>
      <c r="B7576" s="142" t="s">
        <v>29809</v>
      </c>
      <c r="C7576" s="142" t="s">
        <v>2</v>
      </c>
      <c r="D7576" s="301">
        <v>95.87</v>
      </c>
    </row>
    <row r="7577" spans="1:4" ht="13.5">
      <c r="A7577" s="142">
        <v>104219</v>
      </c>
      <c r="B7577" s="142" t="s">
        <v>24140</v>
      </c>
      <c r="C7577" s="142" t="s">
        <v>4</v>
      </c>
      <c r="D7577" s="301">
        <v>89.23</v>
      </c>
    </row>
    <row r="7578" spans="1:4" ht="13.5">
      <c r="A7578" s="142">
        <v>104223</v>
      </c>
      <c r="B7578" s="142" t="s">
        <v>24144</v>
      </c>
      <c r="C7578" s="142" t="s">
        <v>4</v>
      </c>
      <c r="D7578" s="378">
        <v>116.67</v>
      </c>
    </row>
    <row r="7579" spans="1:4" ht="13.5">
      <c r="A7579" s="142">
        <v>104227</v>
      </c>
      <c r="B7579" s="142" t="s">
        <v>24148</v>
      </c>
      <c r="C7579" s="142" t="s">
        <v>4</v>
      </c>
      <c r="D7579" s="378">
        <v>134.13</v>
      </c>
    </row>
    <row r="7580" spans="1:4" ht="13.5">
      <c r="A7580" s="142">
        <v>104231</v>
      </c>
      <c r="B7580" s="142" t="s">
        <v>24152</v>
      </c>
      <c r="C7580" s="142" t="s">
        <v>4</v>
      </c>
      <c r="D7580" s="378">
        <v>148.01</v>
      </c>
    </row>
    <row r="7581" spans="1:4" ht="13.5">
      <c r="A7581" s="142">
        <v>104235</v>
      </c>
      <c r="B7581" s="142" t="s">
        <v>24156</v>
      </c>
      <c r="C7581" s="142" t="s">
        <v>4</v>
      </c>
      <c r="D7581" s="378">
        <v>71.88</v>
      </c>
    </row>
    <row r="7582" spans="1:4" ht="13.5">
      <c r="A7582" s="142">
        <v>104239</v>
      </c>
      <c r="B7582" s="142" t="s">
        <v>24160</v>
      </c>
      <c r="C7582" s="142" t="s">
        <v>4</v>
      </c>
      <c r="D7582" s="378">
        <v>98.25</v>
      </c>
    </row>
    <row r="7583" spans="1:4" ht="13.5">
      <c r="A7583" s="142">
        <v>104243</v>
      </c>
      <c r="B7583" s="142" t="s">
        <v>24164</v>
      </c>
      <c r="C7583" s="142" t="s">
        <v>4</v>
      </c>
      <c r="D7583" s="378">
        <v>114.57</v>
      </c>
    </row>
    <row r="7584" spans="1:4" ht="13.5">
      <c r="A7584" s="142">
        <v>104247</v>
      </c>
      <c r="B7584" s="142" t="s">
        <v>24168</v>
      </c>
      <c r="C7584" s="142" t="s">
        <v>4</v>
      </c>
      <c r="D7584" s="378">
        <v>121.95</v>
      </c>
    </row>
    <row r="7585" spans="1:4" ht="13.5">
      <c r="A7585" s="142">
        <v>87795</v>
      </c>
      <c r="B7585" s="142" t="s">
        <v>24098</v>
      </c>
      <c r="C7585" s="142" t="s">
        <v>4</v>
      </c>
      <c r="D7585" s="378">
        <v>74.680000000000007</v>
      </c>
    </row>
    <row r="7586" spans="1:4" ht="13.5">
      <c r="A7586" s="142">
        <v>87800</v>
      </c>
      <c r="B7586" s="142" t="s">
        <v>24101</v>
      </c>
      <c r="C7586" s="142" t="s">
        <v>4</v>
      </c>
      <c r="D7586" s="378">
        <v>102.29</v>
      </c>
    </row>
    <row r="7587" spans="1:4" ht="13.5">
      <c r="A7587" s="142">
        <v>87804</v>
      </c>
      <c r="B7587" s="142" t="s">
        <v>24104</v>
      </c>
      <c r="C7587" s="142" t="s">
        <v>4</v>
      </c>
      <c r="D7587" s="378">
        <v>118.61</v>
      </c>
    </row>
    <row r="7588" spans="1:4" ht="13.5">
      <c r="A7588" s="142">
        <v>87808</v>
      </c>
      <c r="B7588" s="142" t="s">
        <v>24107</v>
      </c>
      <c r="C7588" s="142" t="s">
        <v>4</v>
      </c>
      <c r="D7588" s="378">
        <v>125.86</v>
      </c>
    </row>
    <row r="7589" spans="1:4" ht="13.5">
      <c r="A7589" s="142">
        <v>87778</v>
      </c>
      <c r="B7589" s="142" t="s">
        <v>24087</v>
      </c>
      <c r="C7589" s="142" t="s">
        <v>4</v>
      </c>
      <c r="D7589" s="378">
        <v>93.8</v>
      </c>
    </row>
    <row r="7590" spans="1:4" ht="13.5">
      <c r="A7590" s="142">
        <v>87783</v>
      </c>
      <c r="B7590" s="142" t="s">
        <v>24090</v>
      </c>
      <c r="C7590" s="142" t="s">
        <v>4</v>
      </c>
      <c r="D7590" s="378">
        <v>122.61</v>
      </c>
    </row>
    <row r="7591" spans="1:4" ht="13.5">
      <c r="A7591" s="142">
        <v>87787</v>
      </c>
      <c r="B7591" s="142" t="s">
        <v>24093</v>
      </c>
      <c r="C7591" s="142" t="s">
        <v>4</v>
      </c>
      <c r="D7591" s="378">
        <v>140.07</v>
      </c>
    </row>
    <row r="7592" spans="1:4" ht="13.5">
      <c r="A7592" s="142">
        <v>87791</v>
      </c>
      <c r="B7592" s="142" t="s">
        <v>24095</v>
      </c>
      <c r="C7592" s="142" t="s">
        <v>4</v>
      </c>
      <c r="D7592" s="378">
        <v>154.54</v>
      </c>
    </row>
    <row r="7593" spans="1:4" ht="13.5">
      <c r="A7593" s="142">
        <v>87832</v>
      </c>
      <c r="B7593" s="142" t="s">
        <v>24124</v>
      </c>
      <c r="C7593" s="142" t="s">
        <v>4</v>
      </c>
      <c r="D7593" s="378">
        <v>149.75</v>
      </c>
    </row>
    <row r="7594" spans="1:4" ht="13.5">
      <c r="A7594" s="142">
        <v>87812</v>
      </c>
      <c r="B7594" s="142" t="s">
        <v>24110</v>
      </c>
      <c r="C7594" s="142" t="s">
        <v>4</v>
      </c>
      <c r="D7594" s="378">
        <v>119.93</v>
      </c>
    </row>
    <row r="7595" spans="1:4" ht="13.5">
      <c r="A7595" s="142">
        <v>87816</v>
      </c>
      <c r="B7595" s="142" t="s">
        <v>24113</v>
      </c>
      <c r="C7595" s="142" t="s">
        <v>4</v>
      </c>
      <c r="D7595" s="378">
        <v>147.6</v>
      </c>
    </row>
    <row r="7596" spans="1:4" ht="13.5">
      <c r="A7596" s="142">
        <v>87820</v>
      </c>
      <c r="B7596" s="142" t="s">
        <v>24116</v>
      </c>
      <c r="C7596" s="142" t="s">
        <v>4</v>
      </c>
      <c r="D7596" s="378">
        <v>163.92</v>
      </c>
    </row>
    <row r="7597" spans="1:4" ht="13.5">
      <c r="A7597" s="142">
        <v>87824</v>
      </c>
      <c r="B7597" s="142" t="s">
        <v>24118</v>
      </c>
      <c r="C7597" s="142" t="s">
        <v>4</v>
      </c>
      <c r="D7597" s="378">
        <v>191.52</v>
      </c>
    </row>
    <row r="7598" spans="1:4" ht="13.5">
      <c r="A7598" s="142">
        <v>87828</v>
      </c>
      <c r="B7598" s="142" t="s">
        <v>24121</v>
      </c>
      <c r="C7598" s="142" t="s">
        <v>4</v>
      </c>
      <c r="D7598" s="378">
        <v>120.18</v>
      </c>
    </row>
    <row r="7599" spans="1:4" ht="13.5">
      <c r="A7599" s="142">
        <v>104251</v>
      </c>
      <c r="B7599" s="142" t="s">
        <v>26347</v>
      </c>
      <c r="C7599" s="142" t="s">
        <v>4</v>
      </c>
      <c r="D7599" s="378">
        <v>111.7</v>
      </c>
    </row>
    <row r="7600" spans="1:4" ht="13.5">
      <c r="A7600" s="142">
        <v>104255</v>
      </c>
      <c r="B7600" s="142" t="s">
        <v>26348</v>
      </c>
      <c r="C7600" s="142" t="s">
        <v>4</v>
      </c>
      <c r="D7600" s="378">
        <v>138.07</v>
      </c>
    </row>
    <row r="7601" spans="1:4" ht="13.5">
      <c r="A7601" s="142">
        <v>104259</v>
      </c>
      <c r="B7601" s="142" t="s">
        <v>26349</v>
      </c>
      <c r="C7601" s="142" t="s">
        <v>4</v>
      </c>
      <c r="D7601" s="378">
        <v>154.38999999999999</v>
      </c>
    </row>
    <row r="7602" spans="1:4" ht="13.5">
      <c r="A7602" s="142">
        <v>104263</v>
      </c>
      <c r="B7602" s="142" t="s">
        <v>26350</v>
      </c>
      <c r="C7602" s="142" t="s">
        <v>4</v>
      </c>
      <c r="D7602" s="378">
        <v>179.78</v>
      </c>
    </row>
    <row r="7603" spans="1:4" ht="13.5">
      <c r="A7603" s="142">
        <v>87794</v>
      </c>
      <c r="B7603" s="142" t="s">
        <v>24097</v>
      </c>
      <c r="C7603" s="142" t="s">
        <v>4</v>
      </c>
      <c r="D7603" s="378">
        <v>52.97</v>
      </c>
    </row>
    <row r="7604" spans="1:4" ht="13.5">
      <c r="A7604" s="142">
        <v>87799</v>
      </c>
      <c r="B7604" s="142" t="s">
        <v>24100</v>
      </c>
      <c r="C7604" s="142" t="s">
        <v>4</v>
      </c>
      <c r="D7604" s="378">
        <v>73.53</v>
      </c>
    </row>
    <row r="7605" spans="1:4" ht="13.5">
      <c r="A7605" s="142">
        <v>87803</v>
      </c>
      <c r="B7605" s="142" t="s">
        <v>24103</v>
      </c>
      <c r="C7605" s="142" t="s">
        <v>4</v>
      </c>
      <c r="D7605" s="378">
        <v>81.62</v>
      </c>
    </row>
    <row r="7606" spans="1:4" ht="13.5">
      <c r="A7606" s="142">
        <v>87807</v>
      </c>
      <c r="B7606" s="142" t="s">
        <v>24106</v>
      </c>
      <c r="C7606" s="142" t="s">
        <v>4</v>
      </c>
      <c r="D7606" s="378">
        <v>89.24</v>
      </c>
    </row>
    <row r="7607" spans="1:4" ht="13.5">
      <c r="A7607" s="142">
        <v>104218</v>
      </c>
      <c r="B7607" s="142" t="s">
        <v>24139</v>
      </c>
      <c r="C7607" s="142" t="s">
        <v>4</v>
      </c>
      <c r="D7607" s="378">
        <v>66.900000000000006</v>
      </c>
    </row>
    <row r="7608" spans="1:4" ht="13.5">
      <c r="A7608" s="142">
        <v>87777</v>
      </c>
      <c r="B7608" s="142" t="s">
        <v>24086</v>
      </c>
      <c r="C7608" s="142" t="s">
        <v>4</v>
      </c>
      <c r="D7608" s="378">
        <v>71.989999999999995</v>
      </c>
    </row>
    <row r="7609" spans="1:4" ht="13.5">
      <c r="A7609" s="142">
        <v>104222</v>
      </c>
      <c r="B7609" s="142" t="s">
        <v>24143</v>
      </c>
      <c r="C7609" s="142" t="s">
        <v>4</v>
      </c>
      <c r="D7609" s="378">
        <v>86.5</v>
      </c>
    </row>
    <row r="7610" spans="1:4" ht="13.5">
      <c r="A7610" s="142">
        <v>87781</v>
      </c>
      <c r="B7610" s="142" t="s">
        <v>24089</v>
      </c>
      <c r="C7610" s="142" t="s">
        <v>4</v>
      </c>
      <c r="D7610" s="378">
        <v>93.03</v>
      </c>
    </row>
    <row r="7611" spans="1:4" ht="13.5">
      <c r="A7611" s="142">
        <v>104226</v>
      </c>
      <c r="B7611" s="142" t="s">
        <v>24147</v>
      </c>
      <c r="C7611" s="142" t="s">
        <v>4</v>
      </c>
      <c r="D7611" s="378">
        <v>95.16</v>
      </c>
    </row>
    <row r="7612" spans="1:4" ht="13.5">
      <c r="A7612" s="142">
        <v>87786</v>
      </c>
      <c r="B7612" s="142" t="s">
        <v>24092</v>
      </c>
      <c r="C7612" s="142" t="s">
        <v>4</v>
      </c>
      <c r="D7612" s="378">
        <v>101.69</v>
      </c>
    </row>
    <row r="7613" spans="1:4" ht="13.5">
      <c r="A7613" s="142">
        <v>104230</v>
      </c>
      <c r="B7613" s="142" t="s">
        <v>24151</v>
      </c>
      <c r="C7613" s="142" t="s">
        <v>4</v>
      </c>
      <c r="D7613" s="378">
        <v>111.98</v>
      </c>
    </row>
    <row r="7614" spans="1:4" ht="13.5">
      <c r="A7614" s="142">
        <v>104234</v>
      </c>
      <c r="B7614" s="142" t="s">
        <v>24155</v>
      </c>
      <c r="C7614" s="142" t="s">
        <v>4</v>
      </c>
      <c r="D7614" s="378">
        <v>49.97</v>
      </c>
    </row>
    <row r="7615" spans="1:4" ht="13.5">
      <c r="A7615" s="142">
        <v>104238</v>
      </c>
      <c r="B7615" s="142" t="s">
        <v>24159</v>
      </c>
      <c r="C7615" s="142" t="s">
        <v>4</v>
      </c>
      <c r="D7615" s="378">
        <v>69.09</v>
      </c>
    </row>
    <row r="7616" spans="1:4" ht="13.5">
      <c r="A7616" s="142">
        <v>104242</v>
      </c>
      <c r="B7616" s="142" t="s">
        <v>24163</v>
      </c>
      <c r="C7616" s="142" t="s">
        <v>4</v>
      </c>
      <c r="D7616" s="378">
        <v>77.180000000000007</v>
      </c>
    </row>
    <row r="7617" spans="1:4" ht="13.5">
      <c r="A7617" s="142">
        <v>104246</v>
      </c>
      <c r="B7617" s="142" t="s">
        <v>24167</v>
      </c>
      <c r="C7617" s="142" t="s">
        <v>4</v>
      </c>
      <c r="D7617" s="378">
        <v>84.35</v>
      </c>
    </row>
    <row r="7618" spans="1:4" ht="13.5">
      <c r="A7618" s="142">
        <v>104250</v>
      </c>
      <c r="B7618" s="142" t="s">
        <v>24171</v>
      </c>
      <c r="C7618" s="142" t="s">
        <v>4</v>
      </c>
      <c r="D7618" s="378">
        <v>93.9</v>
      </c>
    </row>
    <row r="7619" spans="1:4" ht="13.5">
      <c r="A7619" s="142">
        <v>87811</v>
      </c>
      <c r="B7619" s="142" t="s">
        <v>24109</v>
      </c>
      <c r="C7619" s="142" t="s">
        <v>4</v>
      </c>
      <c r="D7619" s="378">
        <v>103.03</v>
      </c>
    </row>
    <row r="7620" spans="1:4" ht="13.5">
      <c r="A7620" s="142">
        <v>104254</v>
      </c>
      <c r="B7620" s="142" t="s">
        <v>24174</v>
      </c>
      <c r="C7620" s="142" t="s">
        <v>4</v>
      </c>
      <c r="D7620" s="378">
        <v>113.02</v>
      </c>
    </row>
    <row r="7621" spans="1:4" ht="13.5">
      <c r="A7621" s="142">
        <v>87815</v>
      </c>
      <c r="B7621" s="142" t="s">
        <v>24112</v>
      </c>
      <c r="C7621" s="142" t="s">
        <v>4</v>
      </c>
      <c r="D7621" s="378">
        <v>123.6</v>
      </c>
    </row>
    <row r="7622" spans="1:4" ht="13.5">
      <c r="A7622" s="142">
        <v>104258</v>
      </c>
      <c r="B7622" s="142" t="s">
        <v>24177</v>
      </c>
      <c r="C7622" s="142" t="s">
        <v>4</v>
      </c>
      <c r="D7622" s="378">
        <v>121.11</v>
      </c>
    </row>
    <row r="7623" spans="1:4" ht="13.5">
      <c r="A7623" s="142">
        <v>87819</v>
      </c>
      <c r="B7623" s="142" t="s">
        <v>24115</v>
      </c>
      <c r="C7623" s="142" t="s">
        <v>4</v>
      </c>
      <c r="D7623" s="378">
        <v>131.69</v>
      </c>
    </row>
    <row r="7624" spans="1:4" ht="13.5">
      <c r="A7624" s="142">
        <v>104262</v>
      </c>
      <c r="B7624" s="142" t="s">
        <v>24180</v>
      </c>
      <c r="C7624" s="142" t="s">
        <v>4</v>
      </c>
      <c r="D7624" s="378">
        <v>156.34</v>
      </c>
    </row>
    <row r="7625" spans="1:4" ht="13.5">
      <c r="A7625" s="142">
        <v>87823</v>
      </c>
      <c r="B7625" s="142" t="s">
        <v>25463</v>
      </c>
      <c r="C7625" s="142" t="s">
        <v>4</v>
      </c>
      <c r="D7625" s="378">
        <v>170.76</v>
      </c>
    </row>
    <row r="7626" spans="1:4" ht="13.5">
      <c r="A7626" s="142">
        <v>87827</v>
      </c>
      <c r="B7626" s="142" t="s">
        <v>24120</v>
      </c>
      <c r="C7626" s="142" t="s">
        <v>4</v>
      </c>
      <c r="D7626" s="378">
        <v>96.7</v>
      </c>
    </row>
    <row r="7627" spans="1:4" ht="13.5">
      <c r="A7627" s="142">
        <v>87831</v>
      </c>
      <c r="B7627" s="142" t="s">
        <v>24123</v>
      </c>
      <c r="C7627" s="142" t="s">
        <v>4</v>
      </c>
      <c r="D7627" s="378">
        <v>117.2</v>
      </c>
    </row>
    <row r="7628" spans="1:4" ht="13.5">
      <c r="A7628" s="142">
        <v>104220</v>
      </c>
      <c r="B7628" s="142" t="s">
        <v>24141</v>
      </c>
      <c r="C7628" s="142" t="s">
        <v>4</v>
      </c>
      <c r="D7628" s="378">
        <v>65.42</v>
      </c>
    </row>
    <row r="7629" spans="1:4" ht="13.5">
      <c r="A7629" s="142">
        <v>104203</v>
      </c>
      <c r="B7629" s="142" t="s">
        <v>24125</v>
      </c>
      <c r="C7629" s="142" t="s">
        <v>4</v>
      </c>
      <c r="D7629" s="378">
        <v>70.62</v>
      </c>
    </row>
    <row r="7630" spans="1:4" ht="13.5">
      <c r="A7630" s="142">
        <v>104224</v>
      </c>
      <c r="B7630" s="142" t="s">
        <v>24145</v>
      </c>
      <c r="C7630" s="142" t="s">
        <v>4</v>
      </c>
      <c r="D7630" s="378">
        <v>84.57</v>
      </c>
    </row>
    <row r="7631" spans="1:4" ht="13.5">
      <c r="A7631" s="142">
        <v>104204</v>
      </c>
      <c r="B7631" s="142" t="s">
        <v>24126</v>
      </c>
      <c r="C7631" s="142" t="s">
        <v>4</v>
      </c>
      <c r="D7631" s="378">
        <v>91.32</v>
      </c>
    </row>
    <row r="7632" spans="1:4" ht="13.5">
      <c r="A7632" s="142">
        <v>104228</v>
      </c>
      <c r="B7632" s="142" t="s">
        <v>24149</v>
      </c>
      <c r="C7632" s="142" t="s">
        <v>4</v>
      </c>
      <c r="D7632" s="378">
        <v>92.35</v>
      </c>
    </row>
    <row r="7633" spans="1:4" ht="13.5">
      <c r="A7633" s="142">
        <v>104205</v>
      </c>
      <c r="B7633" s="142" t="s">
        <v>24127</v>
      </c>
      <c r="C7633" s="142" t="s">
        <v>4</v>
      </c>
      <c r="D7633" s="378">
        <v>99.11</v>
      </c>
    </row>
    <row r="7634" spans="1:4" ht="13.5">
      <c r="A7634" s="142">
        <v>104232</v>
      </c>
      <c r="B7634" s="142" t="s">
        <v>24153</v>
      </c>
      <c r="C7634" s="142" t="s">
        <v>4</v>
      </c>
      <c r="D7634" s="378">
        <v>102.16</v>
      </c>
    </row>
    <row r="7635" spans="1:4" ht="13.5">
      <c r="A7635" s="142">
        <v>104206</v>
      </c>
      <c r="B7635" s="142" t="s">
        <v>24128</v>
      </c>
      <c r="C7635" s="142" t="s">
        <v>4</v>
      </c>
      <c r="D7635" s="378">
        <v>109.58</v>
      </c>
    </row>
    <row r="7636" spans="1:4" ht="13.5">
      <c r="A7636" s="142">
        <v>104236</v>
      </c>
      <c r="B7636" s="142" t="s">
        <v>24157</v>
      </c>
      <c r="C7636" s="142" t="s">
        <v>4</v>
      </c>
      <c r="D7636" s="378">
        <v>48.16</v>
      </c>
    </row>
    <row r="7637" spans="1:4" ht="13.5">
      <c r="A7637" s="142">
        <v>104207</v>
      </c>
      <c r="B7637" s="142" t="s">
        <v>24129</v>
      </c>
      <c r="C7637" s="142" t="s">
        <v>4</v>
      </c>
      <c r="D7637" s="378">
        <v>51.35</v>
      </c>
    </row>
    <row r="7638" spans="1:4" ht="13.5">
      <c r="A7638" s="142">
        <v>104240</v>
      </c>
      <c r="B7638" s="142" t="s">
        <v>24161</v>
      </c>
      <c r="C7638" s="142" t="s">
        <v>4</v>
      </c>
      <c r="D7638" s="378">
        <v>66.930000000000007</v>
      </c>
    </row>
    <row r="7639" spans="1:4" ht="13.5">
      <c r="A7639" s="142">
        <v>104208</v>
      </c>
      <c r="B7639" s="142" t="s">
        <v>24130</v>
      </c>
      <c r="C7639" s="142" t="s">
        <v>4</v>
      </c>
      <c r="D7639" s="378">
        <v>71.53</v>
      </c>
    </row>
    <row r="7640" spans="1:4" ht="13.5">
      <c r="A7640" s="142">
        <v>104244</v>
      </c>
      <c r="B7640" s="142" t="s">
        <v>24165</v>
      </c>
      <c r="C7640" s="142" t="s">
        <v>4</v>
      </c>
      <c r="D7640" s="378">
        <v>74.260000000000005</v>
      </c>
    </row>
    <row r="7641" spans="1:4" ht="13.5">
      <c r="A7641" s="142">
        <v>104209</v>
      </c>
      <c r="B7641" s="142" t="s">
        <v>24131</v>
      </c>
      <c r="C7641" s="142" t="s">
        <v>4</v>
      </c>
      <c r="D7641" s="378">
        <v>78.86</v>
      </c>
    </row>
    <row r="7642" spans="1:4" ht="13.5">
      <c r="A7642" s="142">
        <v>104248</v>
      </c>
      <c r="B7642" s="142" t="s">
        <v>24169</v>
      </c>
      <c r="C7642" s="142" t="s">
        <v>4</v>
      </c>
      <c r="D7642" s="378">
        <v>77.05</v>
      </c>
    </row>
    <row r="7643" spans="1:4" ht="13.5">
      <c r="A7643" s="142">
        <v>104210</v>
      </c>
      <c r="B7643" s="142" t="s">
        <v>24132</v>
      </c>
      <c r="C7643" s="142" t="s">
        <v>4</v>
      </c>
      <c r="D7643" s="378">
        <v>81.489999999999995</v>
      </c>
    </row>
    <row r="7644" spans="1:4" ht="13.5">
      <c r="A7644" s="142">
        <v>104252</v>
      </c>
      <c r="B7644" s="142" t="s">
        <v>24172</v>
      </c>
      <c r="C7644" s="142" t="s">
        <v>4</v>
      </c>
      <c r="D7644" s="378">
        <v>93.79</v>
      </c>
    </row>
    <row r="7645" spans="1:4" ht="13.5">
      <c r="A7645" s="142">
        <v>104211</v>
      </c>
      <c r="B7645" s="142" t="s">
        <v>24133</v>
      </c>
      <c r="C7645" s="142" t="s">
        <v>4</v>
      </c>
      <c r="D7645" s="378">
        <v>103.15</v>
      </c>
    </row>
    <row r="7646" spans="1:4" ht="13.5">
      <c r="A7646" s="142">
        <v>104212</v>
      </c>
      <c r="B7646" s="142" t="s">
        <v>24134</v>
      </c>
      <c r="C7646" s="142" t="s">
        <v>4</v>
      </c>
      <c r="D7646" s="378">
        <v>123.4</v>
      </c>
    </row>
    <row r="7647" spans="1:4" ht="13.5">
      <c r="A7647" s="142">
        <v>104213</v>
      </c>
      <c r="B7647" s="142" t="s">
        <v>24135</v>
      </c>
      <c r="C7647" s="142" t="s">
        <v>4</v>
      </c>
      <c r="D7647" s="378">
        <v>130.72999999999999</v>
      </c>
    </row>
    <row r="7648" spans="1:4" ht="13.5">
      <c r="A7648" s="142">
        <v>104214</v>
      </c>
      <c r="B7648" s="142" t="s">
        <v>24136</v>
      </c>
      <c r="C7648" s="142" t="s">
        <v>4</v>
      </c>
      <c r="D7648" s="378">
        <v>156.51</v>
      </c>
    </row>
    <row r="7649" spans="1:4" ht="13.5">
      <c r="A7649" s="142">
        <v>104215</v>
      </c>
      <c r="B7649" s="142" t="s">
        <v>29810</v>
      </c>
      <c r="C7649" s="142" t="s">
        <v>4</v>
      </c>
      <c r="D7649" s="378">
        <v>95.54</v>
      </c>
    </row>
    <row r="7650" spans="1:4" ht="13.5">
      <c r="A7650" s="142">
        <v>104216</v>
      </c>
      <c r="B7650" s="142" t="s">
        <v>24137</v>
      </c>
      <c r="C7650" s="142" t="s">
        <v>4</v>
      </c>
      <c r="D7650" s="378">
        <v>115.32</v>
      </c>
    </row>
    <row r="7651" spans="1:4" ht="13.5">
      <c r="A7651" s="142">
        <v>104217</v>
      </c>
      <c r="B7651" s="142" t="s">
        <v>24138</v>
      </c>
      <c r="C7651" s="142" t="s">
        <v>4</v>
      </c>
      <c r="D7651" s="378">
        <v>62.19</v>
      </c>
    </row>
    <row r="7652" spans="1:4" ht="13.5">
      <c r="A7652" s="142">
        <v>104221</v>
      </c>
      <c r="B7652" s="142" t="s">
        <v>24142</v>
      </c>
      <c r="C7652" s="142" t="s">
        <v>4</v>
      </c>
      <c r="D7652" s="378">
        <v>80.19</v>
      </c>
    </row>
    <row r="7653" spans="1:4" ht="13.5">
      <c r="A7653" s="142">
        <v>104225</v>
      </c>
      <c r="B7653" s="142" t="s">
        <v>24146</v>
      </c>
      <c r="C7653" s="142" t="s">
        <v>4</v>
      </c>
      <c r="D7653" s="378">
        <v>87.23</v>
      </c>
    </row>
    <row r="7654" spans="1:4" ht="13.5">
      <c r="A7654" s="142">
        <v>104229</v>
      </c>
      <c r="B7654" s="142" t="s">
        <v>24150</v>
      </c>
      <c r="C7654" s="142" t="s">
        <v>4</v>
      </c>
      <c r="D7654" s="301">
        <v>103.26</v>
      </c>
    </row>
    <row r="7655" spans="1:4" ht="13.5">
      <c r="A7655" s="142">
        <v>104233</v>
      </c>
      <c r="B7655" s="142" t="s">
        <v>24154</v>
      </c>
      <c r="C7655" s="142" t="s">
        <v>4</v>
      </c>
      <c r="D7655" s="301">
        <v>45.57</v>
      </c>
    </row>
    <row r="7656" spans="1:4">
      <c r="A7656" s="241">
        <v>104237</v>
      </c>
      <c r="B7656" s="93" t="s">
        <v>24158</v>
      </c>
      <c r="C7656" s="94" t="s">
        <v>4</v>
      </c>
      <c r="D7656" s="248">
        <v>63.19</v>
      </c>
    </row>
    <row r="7657" spans="1:4">
      <c r="A7657" s="241">
        <v>104241</v>
      </c>
      <c r="B7657" s="93" t="s">
        <v>24162</v>
      </c>
      <c r="C7657" s="94" t="s">
        <v>4</v>
      </c>
      <c r="D7657" s="248">
        <v>69.78</v>
      </c>
    </row>
    <row r="7658" spans="1:4">
      <c r="A7658" s="241">
        <v>104245</v>
      </c>
      <c r="B7658" s="93" t="s">
        <v>24166</v>
      </c>
      <c r="C7658" s="94" t="s">
        <v>4</v>
      </c>
      <c r="D7658" s="248">
        <v>76.2</v>
      </c>
    </row>
    <row r="7659" spans="1:4">
      <c r="A7659" s="241">
        <v>104249</v>
      </c>
      <c r="B7659" s="93" t="s">
        <v>24170</v>
      </c>
      <c r="C7659" s="94" t="s">
        <v>4</v>
      </c>
      <c r="D7659" s="248">
        <v>89.5</v>
      </c>
    </row>
    <row r="7660" spans="1:4">
      <c r="A7660" s="241">
        <v>104253</v>
      </c>
      <c r="B7660" s="93" t="s">
        <v>24173</v>
      </c>
      <c r="C7660" s="94" t="s">
        <v>4</v>
      </c>
      <c r="D7660" s="248">
        <v>107.12</v>
      </c>
    </row>
    <row r="7661" spans="1:4">
      <c r="A7661" s="241">
        <v>104256</v>
      </c>
      <c r="B7661" s="93" t="s">
        <v>24175</v>
      </c>
      <c r="C7661" s="94" t="s">
        <v>4</v>
      </c>
      <c r="D7661" s="248">
        <v>112.56</v>
      </c>
    </row>
    <row r="7662" spans="1:4">
      <c r="A7662" s="241">
        <v>104260</v>
      </c>
      <c r="B7662" s="93" t="s">
        <v>24178</v>
      </c>
      <c r="C7662" s="94" t="s">
        <v>4</v>
      </c>
      <c r="D7662" s="248">
        <v>119.89</v>
      </c>
    </row>
    <row r="7663" spans="1:4">
      <c r="A7663" s="241">
        <v>104264</v>
      </c>
      <c r="B7663" s="93" t="s">
        <v>24181</v>
      </c>
      <c r="C7663" s="94" t="s">
        <v>4</v>
      </c>
      <c r="D7663" s="248">
        <v>143.16</v>
      </c>
    </row>
    <row r="7664" spans="1:4">
      <c r="A7664" s="241">
        <v>87792</v>
      </c>
      <c r="B7664" s="93" t="s">
        <v>24096</v>
      </c>
      <c r="C7664" s="94" t="s">
        <v>4</v>
      </c>
      <c r="D7664" s="248">
        <v>48.57</v>
      </c>
    </row>
    <row r="7665" spans="1:4">
      <c r="A7665" s="241">
        <v>87797</v>
      </c>
      <c r="B7665" s="93" t="s">
        <v>24099</v>
      </c>
      <c r="C7665" s="94" t="s">
        <v>4</v>
      </c>
      <c r="D7665" s="248">
        <v>67.63</v>
      </c>
    </row>
    <row r="7666" spans="1:4">
      <c r="A7666" s="241">
        <v>87801</v>
      </c>
      <c r="B7666" s="93" t="s">
        <v>24102</v>
      </c>
      <c r="C7666" s="94" t="s">
        <v>4</v>
      </c>
      <c r="D7666" s="248">
        <v>74.22</v>
      </c>
    </row>
    <row r="7667" spans="1:4">
      <c r="A7667" s="241">
        <v>87805</v>
      </c>
      <c r="B7667" s="93" t="s">
        <v>24105</v>
      </c>
      <c r="C7667" s="94" t="s">
        <v>4</v>
      </c>
      <c r="D7667" s="248">
        <v>81.09</v>
      </c>
    </row>
    <row r="7668" spans="1:4">
      <c r="A7668" s="241">
        <v>87775</v>
      </c>
      <c r="B7668" s="93" t="s">
        <v>24085</v>
      </c>
      <c r="C7668" s="94" t="s">
        <v>4</v>
      </c>
      <c r="D7668" s="248">
        <v>67.28</v>
      </c>
    </row>
    <row r="7669" spans="1:4">
      <c r="A7669" s="241">
        <v>87779</v>
      </c>
      <c r="B7669" s="93" t="s">
        <v>24088</v>
      </c>
      <c r="C7669" s="94" t="s">
        <v>4</v>
      </c>
      <c r="D7669" s="248">
        <v>86.72</v>
      </c>
    </row>
    <row r="7670" spans="1:4">
      <c r="A7670" s="241">
        <v>87784</v>
      </c>
      <c r="B7670" s="93" t="s">
        <v>24091</v>
      </c>
      <c r="C7670" s="94" t="s">
        <v>4</v>
      </c>
      <c r="D7670" s="248">
        <v>93.76</v>
      </c>
    </row>
    <row r="7671" spans="1:4">
      <c r="A7671" s="241">
        <v>87788</v>
      </c>
      <c r="B7671" s="93" t="s">
        <v>24094</v>
      </c>
      <c r="C7671" s="94" t="s">
        <v>4</v>
      </c>
      <c r="D7671" s="248">
        <v>111.35</v>
      </c>
    </row>
    <row r="7672" spans="1:4">
      <c r="A7672" s="241">
        <v>87809</v>
      </c>
      <c r="B7672" s="93" t="s">
        <v>24108</v>
      </c>
      <c r="C7672" s="94" t="s">
        <v>4</v>
      </c>
      <c r="D7672" s="248">
        <v>98.63</v>
      </c>
    </row>
    <row r="7673" spans="1:4">
      <c r="A7673" s="241">
        <v>87813</v>
      </c>
      <c r="B7673" s="93" t="s">
        <v>24111</v>
      </c>
      <c r="C7673" s="94" t="s">
        <v>4</v>
      </c>
      <c r="D7673" s="248">
        <v>117.7</v>
      </c>
    </row>
    <row r="7674" spans="1:4">
      <c r="A7674" s="241">
        <v>104257</v>
      </c>
      <c r="B7674" s="93" t="s">
        <v>24176</v>
      </c>
      <c r="C7674" s="94" t="s">
        <v>4</v>
      </c>
      <c r="D7674" s="248">
        <v>113.71</v>
      </c>
    </row>
    <row r="7675" spans="1:4">
      <c r="A7675" s="241">
        <v>87817</v>
      </c>
      <c r="B7675" s="93" t="s">
        <v>24114</v>
      </c>
      <c r="C7675" s="94" t="s">
        <v>4</v>
      </c>
      <c r="D7675" s="248">
        <v>124.29</v>
      </c>
    </row>
    <row r="7676" spans="1:4">
      <c r="A7676" s="241">
        <v>104261</v>
      </c>
      <c r="B7676" s="93" t="s">
        <v>24179</v>
      </c>
      <c r="C7676" s="94" t="s">
        <v>4</v>
      </c>
      <c r="D7676" s="248">
        <v>148.19</v>
      </c>
    </row>
    <row r="7677" spans="1:4">
      <c r="A7677" s="241">
        <v>87821</v>
      </c>
      <c r="B7677" s="93" t="s">
        <v>24117</v>
      </c>
      <c r="C7677" s="94" t="s">
        <v>4</v>
      </c>
      <c r="D7677" s="248">
        <v>162.61000000000001</v>
      </c>
    </row>
    <row r="7678" spans="1:4">
      <c r="A7678" s="241">
        <v>87825</v>
      </c>
      <c r="B7678" s="93" t="s">
        <v>24119</v>
      </c>
      <c r="C7678" s="94" t="s">
        <v>4</v>
      </c>
      <c r="D7678" s="248">
        <v>91.31</v>
      </c>
    </row>
    <row r="7679" spans="1:4">
      <c r="A7679" s="241">
        <v>87829</v>
      </c>
      <c r="B7679" s="93" t="s">
        <v>24122</v>
      </c>
      <c r="C7679" s="94" t="s">
        <v>4</v>
      </c>
      <c r="D7679" s="248">
        <v>109.98</v>
      </c>
    </row>
    <row r="7680" spans="1:4">
      <c r="A7680" s="241">
        <v>87557</v>
      </c>
      <c r="B7680" s="93" t="s">
        <v>25461</v>
      </c>
      <c r="C7680" s="94" t="s">
        <v>4</v>
      </c>
      <c r="D7680" s="248">
        <v>43.52</v>
      </c>
    </row>
    <row r="7681" spans="1:4">
      <c r="A7681" s="241">
        <v>87539</v>
      </c>
      <c r="B7681" s="93" t="s">
        <v>25451</v>
      </c>
      <c r="C7681" s="94" t="s">
        <v>4</v>
      </c>
      <c r="D7681" s="248">
        <v>65.2</v>
      </c>
    </row>
    <row r="7682" spans="1:4">
      <c r="A7682" s="241">
        <v>104972</v>
      </c>
      <c r="B7682" s="93" t="s">
        <v>25505</v>
      </c>
      <c r="C7682" s="94" t="s">
        <v>4</v>
      </c>
      <c r="D7682" s="248">
        <v>42.95</v>
      </c>
    </row>
    <row r="7683" spans="1:4">
      <c r="A7683" s="241">
        <v>104954</v>
      </c>
      <c r="B7683" s="93" t="s">
        <v>25487</v>
      </c>
      <c r="C7683" s="94" t="s">
        <v>4</v>
      </c>
      <c r="D7683" s="248">
        <v>59.2</v>
      </c>
    </row>
    <row r="7684" spans="1:4">
      <c r="A7684" s="241">
        <v>104976</v>
      </c>
      <c r="B7684" s="93" t="s">
        <v>25509</v>
      </c>
      <c r="C7684" s="94" t="s">
        <v>4</v>
      </c>
      <c r="D7684" s="248">
        <v>37.74</v>
      </c>
    </row>
    <row r="7685" spans="1:4">
      <c r="A7685" s="241">
        <v>104966</v>
      </c>
      <c r="B7685" s="93" t="s">
        <v>25499</v>
      </c>
      <c r="C7685" s="94" t="s">
        <v>4</v>
      </c>
      <c r="D7685" s="248">
        <v>53.99</v>
      </c>
    </row>
    <row r="7686" spans="1:4">
      <c r="A7686" s="241">
        <v>104968</v>
      </c>
      <c r="B7686" s="93" t="s">
        <v>25501</v>
      </c>
      <c r="C7686" s="94" t="s">
        <v>4</v>
      </c>
      <c r="D7686" s="248">
        <v>51.7</v>
      </c>
    </row>
    <row r="7687" spans="1:4">
      <c r="A7687" s="241">
        <v>104962</v>
      </c>
      <c r="B7687" s="93" t="s">
        <v>25495</v>
      </c>
      <c r="C7687" s="94" t="s">
        <v>4</v>
      </c>
      <c r="D7687" s="248">
        <v>67.95</v>
      </c>
    </row>
    <row r="7688" spans="1:4">
      <c r="A7688" s="241">
        <v>87550</v>
      </c>
      <c r="B7688" s="93" t="s">
        <v>25458</v>
      </c>
      <c r="C7688" s="94" t="s">
        <v>4</v>
      </c>
      <c r="D7688" s="248">
        <v>33.28</v>
      </c>
    </row>
    <row r="7689" spans="1:4">
      <c r="A7689" s="241">
        <v>87532</v>
      </c>
      <c r="B7689" s="93" t="s">
        <v>25448</v>
      </c>
      <c r="C7689" s="94" t="s">
        <v>4</v>
      </c>
      <c r="D7689" s="248">
        <v>46.92</v>
      </c>
    </row>
    <row r="7690" spans="1:4">
      <c r="A7690" s="241">
        <v>87554</v>
      </c>
      <c r="B7690" s="93" t="s">
        <v>25460</v>
      </c>
      <c r="C7690" s="94" t="s">
        <v>4</v>
      </c>
      <c r="D7690" s="248">
        <v>29.91</v>
      </c>
    </row>
    <row r="7691" spans="1:4">
      <c r="A7691" s="241">
        <v>87536</v>
      </c>
      <c r="B7691" s="93" t="s">
        <v>25450</v>
      </c>
      <c r="C7691" s="94" t="s">
        <v>4</v>
      </c>
      <c r="D7691" s="248">
        <v>43.56</v>
      </c>
    </row>
    <row r="7692" spans="1:4">
      <c r="A7692" s="241">
        <v>87528</v>
      </c>
      <c r="B7692" s="93" t="s">
        <v>25444</v>
      </c>
      <c r="C7692" s="94" t="s">
        <v>4</v>
      </c>
      <c r="D7692" s="248">
        <v>52.57</v>
      </c>
    </row>
    <row r="7693" spans="1:4">
      <c r="A7693" s="241">
        <v>87546</v>
      </c>
      <c r="B7693" s="93" t="s">
        <v>25454</v>
      </c>
      <c r="C7693" s="94" t="s">
        <v>4</v>
      </c>
      <c r="D7693" s="248">
        <v>38.93</v>
      </c>
    </row>
    <row r="7694" spans="1:4">
      <c r="A7694" s="241">
        <v>104971</v>
      </c>
      <c r="B7694" s="93" t="s">
        <v>25504</v>
      </c>
      <c r="C7694" s="94" t="s">
        <v>4</v>
      </c>
      <c r="D7694" s="248">
        <v>40.04</v>
      </c>
    </row>
    <row r="7695" spans="1:4">
      <c r="A7695" s="241">
        <v>104965</v>
      </c>
      <c r="B7695" s="93" t="s">
        <v>25498</v>
      </c>
      <c r="C7695" s="94" t="s">
        <v>4</v>
      </c>
      <c r="D7695" s="248">
        <v>54.64</v>
      </c>
    </row>
    <row r="7696" spans="1:4">
      <c r="A7696" s="241">
        <v>104975</v>
      </c>
      <c r="B7696" s="93" t="s">
        <v>25508</v>
      </c>
      <c r="C7696" s="94" t="s">
        <v>4</v>
      </c>
      <c r="D7696" s="248">
        <v>34.83</v>
      </c>
    </row>
    <row r="7697" spans="1:4">
      <c r="A7697" s="241">
        <v>104957</v>
      </c>
      <c r="B7697" s="93" t="s">
        <v>25490</v>
      </c>
      <c r="C7697" s="94" t="s">
        <v>4</v>
      </c>
      <c r="D7697" s="248">
        <v>49.43</v>
      </c>
    </row>
    <row r="7698" spans="1:4">
      <c r="A7698" s="241">
        <v>104967</v>
      </c>
      <c r="B7698" s="93" t="s">
        <v>25500</v>
      </c>
      <c r="C7698" s="94" t="s">
        <v>4</v>
      </c>
      <c r="D7698" s="248">
        <v>48.79</v>
      </c>
    </row>
    <row r="7699" spans="1:4">
      <c r="A7699" s="241">
        <v>104961</v>
      </c>
      <c r="B7699" s="93" t="s">
        <v>25494</v>
      </c>
      <c r="C7699" s="94" t="s">
        <v>4</v>
      </c>
      <c r="D7699" s="248">
        <v>63.39</v>
      </c>
    </row>
    <row r="7700" spans="1:4">
      <c r="A7700" s="241">
        <v>87549</v>
      </c>
      <c r="B7700" s="93" t="s">
        <v>25457</v>
      </c>
      <c r="C7700" s="94" t="s">
        <v>4</v>
      </c>
      <c r="D7700" s="248">
        <v>30.37</v>
      </c>
    </row>
    <row r="7701" spans="1:4">
      <c r="A7701" s="241">
        <v>87531</v>
      </c>
      <c r="B7701" s="93" t="s">
        <v>25447</v>
      </c>
      <c r="C7701" s="94" t="s">
        <v>4</v>
      </c>
      <c r="D7701" s="248">
        <v>42.36</v>
      </c>
    </row>
    <row r="7702" spans="1:4">
      <c r="A7702" s="241">
        <v>87553</v>
      </c>
      <c r="B7702" s="93" t="s">
        <v>25459</v>
      </c>
      <c r="C7702" s="94" t="s">
        <v>4</v>
      </c>
      <c r="D7702" s="248">
        <v>27</v>
      </c>
    </row>
    <row r="7703" spans="1:4">
      <c r="A7703" s="241">
        <v>87535</v>
      </c>
      <c r="B7703" s="93" t="s">
        <v>25449</v>
      </c>
      <c r="C7703" s="94" t="s">
        <v>4</v>
      </c>
      <c r="D7703" s="248">
        <v>39</v>
      </c>
    </row>
    <row r="7704" spans="1:4">
      <c r="A7704" s="241">
        <v>87527</v>
      </c>
      <c r="B7704" s="93" t="s">
        <v>25443</v>
      </c>
      <c r="C7704" s="94" t="s">
        <v>4</v>
      </c>
      <c r="D7704" s="248">
        <v>48.01</v>
      </c>
    </row>
    <row r="7705" spans="1:4">
      <c r="A7705" s="241">
        <v>87545</v>
      </c>
      <c r="B7705" s="93" t="s">
        <v>25453</v>
      </c>
      <c r="C7705" s="94" t="s">
        <v>4</v>
      </c>
      <c r="D7705" s="248">
        <v>36.020000000000003</v>
      </c>
    </row>
    <row r="7706" spans="1:4">
      <c r="A7706" s="241">
        <v>104960</v>
      </c>
      <c r="B7706" s="93" t="s">
        <v>25493</v>
      </c>
      <c r="C7706" s="94" t="s">
        <v>4</v>
      </c>
      <c r="D7706" s="248">
        <v>41.54</v>
      </c>
    </row>
    <row r="7707" spans="1:4">
      <c r="A7707" s="241">
        <v>87561</v>
      </c>
      <c r="B7707" s="93" t="s">
        <v>25462</v>
      </c>
      <c r="C7707" s="94" t="s">
        <v>4</v>
      </c>
      <c r="D7707" s="248">
        <v>42.8</v>
      </c>
    </row>
    <row r="7708" spans="1:4">
      <c r="A7708" s="241">
        <v>104953</v>
      </c>
      <c r="B7708" s="93" t="s">
        <v>25486</v>
      </c>
      <c r="C7708" s="94" t="s">
        <v>4</v>
      </c>
      <c r="D7708" s="248">
        <v>63.22</v>
      </c>
    </row>
    <row r="7709" spans="1:4">
      <c r="A7709" s="241">
        <v>87543</v>
      </c>
      <c r="B7709" s="93" t="s">
        <v>25452</v>
      </c>
      <c r="C7709" s="94" t="s">
        <v>4</v>
      </c>
      <c r="D7709" s="248">
        <v>25.64</v>
      </c>
    </row>
    <row r="7710" spans="1:4">
      <c r="A7710" s="241">
        <v>104959</v>
      </c>
      <c r="B7710" s="93" t="s">
        <v>25492</v>
      </c>
      <c r="C7710" s="94" t="s">
        <v>4</v>
      </c>
      <c r="D7710" s="248">
        <v>30.76</v>
      </c>
    </row>
    <row r="7711" spans="1:4">
      <c r="A7711" s="241">
        <v>104958</v>
      </c>
      <c r="B7711" s="93" t="s">
        <v>25491</v>
      </c>
      <c r="C7711" s="94" t="s">
        <v>4</v>
      </c>
      <c r="D7711" s="248">
        <v>27.85</v>
      </c>
    </row>
    <row r="7712" spans="1:4">
      <c r="A7712" s="241">
        <v>104970</v>
      </c>
      <c r="B7712" s="93" t="s">
        <v>25503</v>
      </c>
      <c r="C7712" s="94" t="s">
        <v>4</v>
      </c>
      <c r="D7712" s="248">
        <v>45.48</v>
      </c>
    </row>
    <row r="7713" spans="1:4">
      <c r="A7713" s="241">
        <v>104964</v>
      </c>
      <c r="B7713" s="93" t="s">
        <v>25497</v>
      </c>
      <c r="C7713" s="94" t="s">
        <v>4</v>
      </c>
      <c r="D7713" s="248">
        <v>61.74</v>
      </c>
    </row>
    <row r="7714" spans="1:4">
      <c r="A7714" s="241">
        <v>104956</v>
      </c>
      <c r="B7714" s="93" t="s">
        <v>25489</v>
      </c>
      <c r="C7714" s="94" t="s">
        <v>4</v>
      </c>
      <c r="D7714" s="248">
        <v>55.29</v>
      </c>
    </row>
    <row r="7715" spans="1:4">
      <c r="A7715" s="241">
        <v>104974</v>
      </c>
      <c r="B7715" s="93" t="s">
        <v>25507</v>
      </c>
      <c r="C7715" s="94" t="s">
        <v>4</v>
      </c>
      <c r="D7715" s="248">
        <v>39.04</v>
      </c>
    </row>
    <row r="7716" spans="1:4">
      <c r="A7716" s="241">
        <v>87548</v>
      </c>
      <c r="B7716" s="93" t="s">
        <v>25456</v>
      </c>
      <c r="C7716" s="94" t="s">
        <v>4</v>
      </c>
      <c r="D7716" s="248">
        <v>34.909999999999997</v>
      </c>
    </row>
    <row r="7717" spans="1:4">
      <c r="A7717" s="241">
        <v>87530</v>
      </c>
      <c r="B7717" s="93" t="s">
        <v>25446</v>
      </c>
      <c r="C7717" s="94" t="s">
        <v>4</v>
      </c>
      <c r="D7717" s="248">
        <v>48.56</v>
      </c>
    </row>
    <row r="7718" spans="1:4">
      <c r="A7718" s="241">
        <v>104952</v>
      </c>
      <c r="B7718" s="93" t="s">
        <v>25485</v>
      </c>
      <c r="C7718" s="94" t="s">
        <v>4</v>
      </c>
      <c r="D7718" s="248">
        <v>44.4</v>
      </c>
    </row>
    <row r="7719" spans="1:4">
      <c r="A7719" s="241">
        <v>104969</v>
      </c>
      <c r="B7719" s="93" t="s">
        <v>25502</v>
      </c>
      <c r="C7719" s="94" t="s">
        <v>4</v>
      </c>
      <c r="D7719" s="248">
        <v>42.57</v>
      </c>
    </row>
    <row r="7720" spans="1:4">
      <c r="A7720" s="241">
        <v>104963</v>
      </c>
      <c r="B7720" s="93" t="s">
        <v>25496</v>
      </c>
      <c r="C7720" s="94" t="s">
        <v>4</v>
      </c>
      <c r="D7720" s="248">
        <v>57.18</v>
      </c>
    </row>
    <row r="7721" spans="1:4">
      <c r="A7721" s="241">
        <v>104955</v>
      </c>
      <c r="B7721" s="93" t="s">
        <v>25488</v>
      </c>
      <c r="C7721" s="94" t="s">
        <v>4</v>
      </c>
      <c r="D7721" s="248">
        <v>50.73</v>
      </c>
    </row>
    <row r="7722" spans="1:4">
      <c r="A7722" s="241">
        <v>104973</v>
      </c>
      <c r="B7722" s="93" t="s">
        <v>25506</v>
      </c>
      <c r="C7722" s="94" t="s">
        <v>4</v>
      </c>
      <c r="D7722" s="248">
        <v>36.130000000000003</v>
      </c>
    </row>
    <row r="7723" spans="1:4">
      <c r="A7723" s="241">
        <v>87547</v>
      </c>
      <c r="B7723" s="93" t="s">
        <v>25455</v>
      </c>
      <c r="C7723" s="94" t="s">
        <v>4</v>
      </c>
      <c r="D7723" s="248">
        <v>32</v>
      </c>
    </row>
    <row r="7724" spans="1:4">
      <c r="A7724" s="241">
        <v>87529</v>
      </c>
      <c r="B7724" s="93" t="s">
        <v>25445</v>
      </c>
      <c r="C7724" s="94" t="s">
        <v>4</v>
      </c>
      <c r="D7724" s="248">
        <v>44</v>
      </c>
    </row>
    <row r="7725" spans="1:4">
      <c r="A7725" s="241">
        <v>104951</v>
      </c>
      <c r="B7725" s="93" t="s">
        <v>25484</v>
      </c>
      <c r="C7725" s="94" t="s">
        <v>4</v>
      </c>
      <c r="D7725" s="248">
        <v>39.840000000000003</v>
      </c>
    </row>
    <row r="7726" spans="1:4">
      <c r="A7726" s="241">
        <v>104978</v>
      </c>
      <c r="B7726" s="93" t="s">
        <v>25511</v>
      </c>
      <c r="C7726" s="94" t="s">
        <v>4</v>
      </c>
      <c r="D7726" s="248">
        <v>45.76</v>
      </c>
    </row>
    <row r="7727" spans="1:4">
      <c r="A7727" s="241">
        <v>104977</v>
      </c>
      <c r="B7727" s="93" t="s">
        <v>25510</v>
      </c>
      <c r="C7727" s="94" t="s">
        <v>4</v>
      </c>
      <c r="D7727" s="248">
        <v>60.13</v>
      </c>
    </row>
    <row r="7728" spans="1:4">
      <c r="A7728" s="241">
        <v>90408</v>
      </c>
      <c r="B7728" s="93" t="s">
        <v>25473</v>
      </c>
      <c r="C7728" s="94" t="s">
        <v>4</v>
      </c>
      <c r="D7728" s="248">
        <v>39.799999999999997</v>
      </c>
    </row>
    <row r="7729" spans="1:4">
      <c r="A7729" s="241">
        <v>90406</v>
      </c>
      <c r="B7729" s="93" t="s">
        <v>25472</v>
      </c>
      <c r="C7729" s="94" t="s">
        <v>4</v>
      </c>
      <c r="D7729" s="248">
        <v>52.88</v>
      </c>
    </row>
    <row r="7730" spans="1:4">
      <c r="A7730" s="241">
        <v>106626</v>
      </c>
      <c r="B7730" s="93" t="s">
        <v>29811</v>
      </c>
      <c r="C7730" s="94" t="s">
        <v>2</v>
      </c>
      <c r="D7730" s="248">
        <v>0</v>
      </c>
    </row>
    <row r="7731" spans="1:4">
      <c r="A7731" s="241">
        <v>106627</v>
      </c>
      <c r="B7731" s="93" t="s">
        <v>29812</v>
      </c>
      <c r="C7731" s="94" t="s">
        <v>2</v>
      </c>
      <c r="D7731" s="248">
        <v>0</v>
      </c>
    </row>
    <row r="7732" spans="1:4">
      <c r="A7732" s="241">
        <v>106628</v>
      </c>
      <c r="B7732" s="93" t="s">
        <v>29813</v>
      </c>
      <c r="C7732" s="94" t="s">
        <v>2</v>
      </c>
      <c r="D7732" s="248">
        <v>0</v>
      </c>
    </row>
    <row r="7733" spans="1:4">
      <c r="A7733" s="241">
        <v>106629</v>
      </c>
      <c r="B7733" s="93" t="s">
        <v>29814</v>
      </c>
      <c r="C7733" s="94" t="s">
        <v>2</v>
      </c>
      <c r="D7733" s="248">
        <v>0</v>
      </c>
    </row>
    <row r="7734" spans="1:4">
      <c r="A7734" s="241">
        <v>106631</v>
      </c>
      <c r="B7734" s="93" t="s">
        <v>29815</v>
      </c>
      <c r="C7734" s="94" t="s">
        <v>2</v>
      </c>
      <c r="D7734" s="248">
        <v>0</v>
      </c>
    </row>
    <row r="7735" spans="1:4">
      <c r="A7735" s="241">
        <v>106630</v>
      </c>
      <c r="B7735" s="93" t="s">
        <v>29816</v>
      </c>
      <c r="C7735" s="94" t="s">
        <v>2</v>
      </c>
      <c r="D7735" s="248">
        <v>0</v>
      </c>
    </row>
    <row r="7736" spans="1:4">
      <c r="A7736" s="241">
        <v>106633</v>
      </c>
      <c r="B7736" s="93" t="s">
        <v>29817</v>
      </c>
      <c r="C7736" s="94" t="s">
        <v>2</v>
      </c>
      <c r="D7736" s="248">
        <v>0</v>
      </c>
    </row>
    <row r="7737" spans="1:4">
      <c r="A7737" s="241">
        <v>106632</v>
      </c>
      <c r="B7737" s="93" t="s">
        <v>29818</v>
      </c>
      <c r="C7737" s="94" t="s">
        <v>2</v>
      </c>
      <c r="D7737" s="248">
        <v>0</v>
      </c>
    </row>
    <row r="7738" spans="1:4">
      <c r="A7738" s="241">
        <v>106634</v>
      </c>
      <c r="B7738" s="93" t="s">
        <v>29819</v>
      </c>
      <c r="C7738" s="94" t="s">
        <v>2</v>
      </c>
      <c r="D7738" s="248">
        <v>0</v>
      </c>
    </row>
    <row r="7739" spans="1:4">
      <c r="A7739" s="241">
        <v>106636</v>
      </c>
      <c r="B7739" s="93" t="s">
        <v>29820</v>
      </c>
      <c r="C7739" s="94" t="s">
        <v>2</v>
      </c>
      <c r="D7739" s="248">
        <v>0</v>
      </c>
    </row>
    <row r="7740" spans="1:4">
      <c r="A7740" s="241">
        <v>106635</v>
      </c>
      <c r="B7740" s="93" t="s">
        <v>29821</v>
      </c>
      <c r="C7740" s="94" t="s">
        <v>2</v>
      </c>
      <c r="D7740" s="248">
        <v>0</v>
      </c>
    </row>
    <row r="7741" spans="1:4">
      <c r="A7741" s="241">
        <v>106637</v>
      </c>
      <c r="B7741" s="93" t="s">
        <v>29822</v>
      </c>
      <c r="C7741" s="94" t="s">
        <v>2</v>
      </c>
      <c r="D7741" s="248">
        <v>0</v>
      </c>
    </row>
    <row r="7742" spans="1:4">
      <c r="A7742" s="241">
        <v>106639</v>
      </c>
      <c r="B7742" s="93" t="s">
        <v>29823</v>
      </c>
      <c r="C7742" s="94" t="s">
        <v>2</v>
      </c>
      <c r="D7742" s="248">
        <v>0</v>
      </c>
    </row>
    <row r="7743" spans="1:4">
      <c r="A7743" s="241">
        <v>106638</v>
      </c>
      <c r="B7743" s="93" t="s">
        <v>29824</v>
      </c>
      <c r="C7743" s="94" t="s">
        <v>2</v>
      </c>
      <c r="D7743" s="248">
        <v>0</v>
      </c>
    </row>
    <row r="7744" spans="1:4">
      <c r="A7744" s="241">
        <v>106641</v>
      </c>
      <c r="B7744" s="93" t="s">
        <v>29825</v>
      </c>
      <c r="C7744" s="94" t="s">
        <v>2</v>
      </c>
      <c r="D7744" s="248">
        <v>0</v>
      </c>
    </row>
    <row r="7745" spans="1:4">
      <c r="A7745" s="241">
        <v>106640</v>
      </c>
      <c r="B7745" s="93" t="s">
        <v>29826</v>
      </c>
      <c r="C7745" s="94" t="s">
        <v>2</v>
      </c>
      <c r="D7745" s="248">
        <v>0</v>
      </c>
    </row>
    <row r="7746" spans="1:4">
      <c r="A7746" s="241">
        <v>106644</v>
      </c>
      <c r="B7746" s="93" t="s">
        <v>29827</v>
      </c>
      <c r="C7746" s="94" t="s">
        <v>2</v>
      </c>
      <c r="D7746" s="248">
        <v>0</v>
      </c>
    </row>
    <row r="7747" spans="1:4">
      <c r="A7747" s="241">
        <v>106646</v>
      </c>
      <c r="B7747" s="93" t="s">
        <v>29828</v>
      </c>
      <c r="C7747" s="94" t="s">
        <v>2</v>
      </c>
      <c r="D7747" s="248">
        <v>0</v>
      </c>
    </row>
    <row r="7748" spans="1:4">
      <c r="A7748" s="241">
        <v>106645</v>
      </c>
      <c r="B7748" s="93" t="s">
        <v>29829</v>
      </c>
      <c r="C7748" s="94" t="s">
        <v>2</v>
      </c>
      <c r="D7748" s="248">
        <v>0</v>
      </c>
    </row>
    <row r="7749" spans="1:4">
      <c r="A7749" s="241">
        <v>106643</v>
      </c>
      <c r="B7749" s="93" t="s">
        <v>29830</v>
      </c>
      <c r="C7749" s="94" t="s">
        <v>2</v>
      </c>
      <c r="D7749" s="248">
        <v>0</v>
      </c>
    </row>
    <row r="7750" spans="1:4">
      <c r="A7750" s="241">
        <v>106642</v>
      </c>
      <c r="B7750" s="93" t="s">
        <v>29831</v>
      </c>
      <c r="C7750" s="94" t="s">
        <v>2</v>
      </c>
      <c r="D7750" s="248">
        <v>0</v>
      </c>
    </row>
    <row r="7751" spans="1:4">
      <c r="A7751" s="241">
        <v>106649</v>
      </c>
      <c r="B7751" s="93" t="s">
        <v>29832</v>
      </c>
      <c r="C7751" s="94" t="s">
        <v>2</v>
      </c>
      <c r="D7751" s="248">
        <v>0</v>
      </c>
    </row>
    <row r="7752" spans="1:4">
      <c r="A7752" s="241">
        <v>106648</v>
      </c>
      <c r="B7752" s="93" t="s">
        <v>29833</v>
      </c>
      <c r="C7752" s="94" t="s">
        <v>2</v>
      </c>
      <c r="D7752" s="248">
        <v>0</v>
      </c>
    </row>
    <row r="7753" spans="1:4">
      <c r="A7753" s="241">
        <v>106647</v>
      </c>
      <c r="B7753" s="93" t="s">
        <v>29834</v>
      </c>
      <c r="C7753" s="94" t="s">
        <v>2</v>
      </c>
      <c r="D7753" s="248">
        <v>0</v>
      </c>
    </row>
    <row r="7754" spans="1:4">
      <c r="A7754" s="241">
        <v>106652</v>
      </c>
      <c r="B7754" s="93" t="s">
        <v>29835</v>
      </c>
      <c r="C7754" s="94" t="s">
        <v>2</v>
      </c>
      <c r="D7754" s="248">
        <v>0</v>
      </c>
    </row>
    <row r="7755" spans="1:4">
      <c r="A7755" s="241">
        <v>106653</v>
      </c>
      <c r="B7755" s="93" t="s">
        <v>29836</v>
      </c>
      <c r="C7755" s="94" t="s">
        <v>2</v>
      </c>
      <c r="D7755" s="248">
        <v>0</v>
      </c>
    </row>
    <row r="7756" spans="1:4">
      <c r="A7756" s="241">
        <v>106654</v>
      </c>
      <c r="B7756" s="93" t="s">
        <v>29837</v>
      </c>
      <c r="C7756" s="94" t="s">
        <v>2</v>
      </c>
      <c r="D7756" s="248">
        <v>0</v>
      </c>
    </row>
    <row r="7757" spans="1:4">
      <c r="A7757" s="241">
        <v>106651</v>
      </c>
      <c r="B7757" s="93" t="s">
        <v>29838</v>
      </c>
      <c r="C7757" s="94" t="s">
        <v>2</v>
      </c>
      <c r="D7757" s="248">
        <v>0</v>
      </c>
    </row>
    <row r="7758" spans="1:4">
      <c r="A7758" s="241">
        <v>106650</v>
      </c>
      <c r="B7758" s="93" t="s">
        <v>29839</v>
      </c>
      <c r="C7758" s="94" t="s">
        <v>2</v>
      </c>
      <c r="D7758" s="248">
        <v>0</v>
      </c>
    </row>
    <row r="7759" spans="1:4">
      <c r="A7759" s="241">
        <v>106655</v>
      </c>
      <c r="B7759" s="93" t="s">
        <v>29840</v>
      </c>
      <c r="C7759" s="94" t="s">
        <v>2</v>
      </c>
      <c r="D7759" s="248">
        <v>0</v>
      </c>
    </row>
    <row r="7760" spans="1:4">
      <c r="A7760" s="241">
        <v>106657</v>
      </c>
      <c r="B7760" s="93" t="s">
        <v>29841</v>
      </c>
      <c r="C7760" s="94" t="s">
        <v>2</v>
      </c>
      <c r="D7760" s="248">
        <v>0</v>
      </c>
    </row>
    <row r="7761" spans="1:4">
      <c r="A7761" s="241">
        <v>106656</v>
      </c>
      <c r="B7761" s="93" t="s">
        <v>29842</v>
      </c>
      <c r="C7761" s="94" t="s">
        <v>2</v>
      </c>
      <c r="D7761" s="248">
        <v>0</v>
      </c>
    </row>
    <row r="7762" spans="1:4">
      <c r="A7762" s="241">
        <v>106661</v>
      </c>
      <c r="B7762" s="93" t="s">
        <v>29843</v>
      </c>
      <c r="C7762" s="94" t="s">
        <v>2</v>
      </c>
      <c r="D7762" s="248">
        <v>0</v>
      </c>
    </row>
    <row r="7763" spans="1:4">
      <c r="A7763" s="241">
        <v>106660</v>
      </c>
      <c r="B7763" s="93" t="s">
        <v>29844</v>
      </c>
      <c r="C7763" s="94" t="s">
        <v>2</v>
      </c>
      <c r="D7763" s="248">
        <v>0</v>
      </c>
    </row>
    <row r="7764" spans="1:4">
      <c r="A7764" s="241">
        <v>106659</v>
      </c>
      <c r="B7764" s="93" t="s">
        <v>29845</v>
      </c>
      <c r="C7764" s="94" t="s">
        <v>2</v>
      </c>
      <c r="D7764" s="248">
        <v>0</v>
      </c>
    </row>
    <row r="7765" spans="1:4">
      <c r="A7765" s="241">
        <v>106658</v>
      </c>
      <c r="B7765" s="93" t="s">
        <v>29846</v>
      </c>
      <c r="C7765" s="94" t="s">
        <v>2</v>
      </c>
      <c r="D7765" s="248">
        <v>0</v>
      </c>
    </row>
    <row r="7766" spans="1:4">
      <c r="A7766" s="241">
        <v>106663</v>
      </c>
      <c r="B7766" s="93" t="s">
        <v>29847</v>
      </c>
      <c r="C7766" s="94" t="s">
        <v>2</v>
      </c>
      <c r="D7766" s="248">
        <v>0</v>
      </c>
    </row>
    <row r="7767" spans="1:4">
      <c r="A7767" s="241">
        <v>106662</v>
      </c>
      <c r="B7767" s="93" t="s">
        <v>29848</v>
      </c>
      <c r="C7767" s="94" t="s">
        <v>2</v>
      </c>
      <c r="D7767" s="248">
        <v>0</v>
      </c>
    </row>
    <row r="7768" spans="1:4">
      <c r="A7768" s="241">
        <v>106664</v>
      </c>
      <c r="B7768" s="93" t="s">
        <v>29849</v>
      </c>
      <c r="C7768" s="94" t="s">
        <v>2</v>
      </c>
      <c r="D7768" s="248">
        <v>0</v>
      </c>
    </row>
    <row r="7769" spans="1:4">
      <c r="A7769" s="241">
        <v>106602</v>
      </c>
      <c r="B7769" s="93" t="s">
        <v>29850</v>
      </c>
      <c r="C7769" s="94" t="s">
        <v>1617</v>
      </c>
      <c r="D7769" s="248">
        <v>0</v>
      </c>
    </row>
    <row r="7770" spans="1:4">
      <c r="A7770" s="241">
        <v>106603</v>
      </c>
      <c r="B7770" s="93" t="s">
        <v>29851</v>
      </c>
      <c r="C7770" s="94" t="s">
        <v>1617</v>
      </c>
      <c r="D7770" s="248">
        <v>0</v>
      </c>
    </row>
    <row r="7771" spans="1:4">
      <c r="A7771" s="241">
        <v>106604</v>
      </c>
      <c r="B7771" s="93" t="s">
        <v>29852</v>
      </c>
      <c r="C7771" s="94" t="s">
        <v>1617</v>
      </c>
      <c r="D7771" s="248">
        <v>0</v>
      </c>
    </row>
    <row r="7772" spans="1:4">
      <c r="A7772" s="241">
        <v>106598</v>
      </c>
      <c r="B7772" s="93" t="s">
        <v>29853</v>
      </c>
      <c r="C7772" s="94" t="s">
        <v>1617</v>
      </c>
      <c r="D7772" s="248">
        <v>0</v>
      </c>
    </row>
    <row r="7773" spans="1:4">
      <c r="A7773" s="241">
        <v>106599</v>
      </c>
      <c r="B7773" s="93" t="s">
        <v>29854</v>
      </c>
      <c r="C7773" s="94" t="s">
        <v>1617</v>
      </c>
      <c r="D7773" s="248">
        <v>0</v>
      </c>
    </row>
    <row r="7774" spans="1:4">
      <c r="A7774" s="241">
        <v>106601</v>
      </c>
      <c r="B7774" s="93" t="s">
        <v>29855</v>
      </c>
      <c r="C7774" s="94" t="s">
        <v>1617</v>
      </c>
      <c r="D7774" s="248">
        <v>0</v>
      </c>
    </row>
    <row r="7775" spans="1:4">
      <c r="A7775" s="241">
        <v>106600</v>
      </c>
      <c r="B7775" s="93" t="s">
        <v>29856</v>
      </c>
      <c r="C7775" s="94" t="s">
        <v>1617</v>
      </c>
      <c r="D7775" s="248">
        <v>0</v>
      </c>
    </row>
    <row r="7776" spans="1:4">
      <c r="A7776" s="241">
        <v>106609</v>
      </c>
      <c r="B7776" s="93" t="s">
        <v>29857</v>
      </c>
      <c r="C7776" s="94" t="s">
        <v>1617</v>
      </c>
      <c r="D7776" s="248">
        <v>0</v>
      </c>
    </row>
    <row r="7777" spans="1:4">
      <c r="A7777" s="241">
        <v>106610</v>
      </c>
      <c r="B7777" s="93" t="s">
        <v>29858</v>
      </c>
      <c r="C7777" s="94" t="s">
        <v>1617</v>
      </c>
      <c r="D7777" s="248">
        <v>0</v>
      </c>
    </row>
    <row r="7778" spans="1:4">
      <c r="A7778" s="241">
        <v>106611</v>
      </c>
      <c r="B7778" s="93" t="s">
        <v>29859</v>
      </c>
      <c r="C7778" s="94" t="s">
        <v>1617</v>
      </c>
      <c r="D7778" s="248">
        <v>0</v>
      </c>
    </row>
    <row r="7779" spans="1:4">
      <c r="A7779" s="241">
        <v>106605</v>
      </c>
      <c r="B7779" s="93" t="s">
        <v>29860</v>
      </c>
      <c r="C7779" s="94" t="s">
        <v>1617</v>
      </c>
      <c r="D7779" s="248">
        <v>0</v>
      </c>
    </row>
    <row r="7780" spans="1:4">
      <c r="A7780" s="241">
        <v>106606</v>
      </c>
      <c r="B7780" s="93" t="s">
        <v>29861</v>
      </c>
      <c r="C7780" s="94" t="s">
        <v>1617</v>
      </c>
      <c r="D7780" s="248">
        <v>0</v>
      </c>
    </row>
    <row r="7781" spans="1:4">
      <c r="A7781" s="241">
        <v>106608</v>
      </c>
      <c r="B7781" s="93" t="s">
        <v>29862</v>
      </c>
      <c r="C7781" s="94" t="s">
        <v>1617</v>
      </c>
      <c r="D7781" s="248">
        <v>0</v>
      </c>
    </row>
    <row r="7782" spans="1:4">
      <c r="A7782" s="241">
        <v>106607</v>
      </c>
      <c r="B7782" s="93" t="s">
        <v>29863</v>
      </c>
      <c r="C7782" s="94" t="s">
        <v>1617</v>
      </c>
      <c r="D7782" s="248">
        <v>0</v>
      </c>
    </row>
    <row r="7783" spans="1:4">
      <c r="A7783" s="241">
        <v>106581</v>
      </c>
      <c r="B7783" s="93" t="s">
        <v>29864</v>
      </c>
      <c r="C7783" s="94" t="s">
        <v>1617</v>
      </c>
      <c r="D7783" s="248">
        <v>0</v>
      </c>
    </row>
    <row r="7784" spans="1:4">
      <c r="A7784" s="241">
        <v>106582</v>
      </c>
      <c r="B7784" s="93" t="s">
        <v>29865</v>
      </c>
      <c r="C7784" s="94" t="s">
        <v>1617</v>
      </c>
      <c r="D7784" s="248">
        <v>0</v>
      </c>
    </row>
    <row r="7785" spans="1:4">
      <c r="A7785" s="241">
        <v>106583</v>
      </c>
      <c r="B7785" s="93" t="s">
        <v>29866</v>
      </c>
      <c r="C7785" s="94" t="s">
        <v>1617</v>
      </c>
      <c r="D7785" s="248">
        <v>0</v>
      </c>
    </row>
    <row r="7786" spans="1:4">
      <c r="A7786" s="241">
        <v>106577</v>
      </c>
      <c r="B7786" s="93" t="s">
        <v>29867</v>
      </c>
      <c r="C7786" s="94" t="s">
        <v>1617</v>
      </c>
      <c r="D7786" s="248">
        <v>0</v>
      </c>
    </row>
    <row r="7787" spans="1:4">
      <c r="A7787" s="241">
        <v>106578</v>
      </c>
      <c r="B7787" s="93" t="s">
        <v>29868</v>
      </c>
      <c r="C7787" s="94" t="s">
        <v>1617</v>
      </c>
      <c r="D7787" s="248">
        <v>0</v>
      </c>
    </row>
    <row r="7788" spans="1:4">
      <c r="A7788" s="241">
        <v>106580</v>
      </c>
      <c r="B7788" s="93" t="s">
        <v>29869</v>
      </c>
      <c r="C7788" s="94" t="s">
        <v>1617</v>
      </c>
      <c r="D7788" s="248">
        <v>0</v>
      </c>
    </row>
    <row r="7789" spans="1:4">
      <c r="A7789" s="241">
        <v>106579</v>
      </c>
      <c r="B7789" s="93" t="s">
        <v>29870</v>
      </c>
      <c r="C7789" s="94" t="s">
        <v>1617</v>
      </c>
      <c r="D7789" s="248">
        <v>0</v>
      </c>
    </row>
    <row r="7790" spans="1:4">
      <c r="A7790" s="241">
        <v>106588</v>
      </c>
      <c r="B7790" s="93" t="s">
        <v>29871</v>
      </c>
      <c r="C7790" s="94" t="s">
        <v>1617</v>
      </c>
      <c r="D7790" s="248">
        <v>0</v>
      </c>
    </row>
    <row r="7791" spans="1:4">
      <c r="A7791" s="241">
        <v>106589</v>
      </c>
      <c r="B7791" s="93" t="s">
        <v>29872</v>
      </c>
      <c r="C7791" s="94" t="s">
        <v>1617</v>
      </c>
      <c r="D7791" s="248">
        <v>0</v>
      </c>
    </row>
    <row r="7792" spans="1:4">
      <c r="A7792" s="241">
        <v>106590</v>
      </c>
      <c r="B7792" s="93" t="s">
        <v>29873</v>
      </c>
      <c r="C7792" s="94" t="s">
        <v>1617</v>
      </c>
      <c r="D7792" s="248">
        <v>0</v>
      </c>
    </row>
    <row r="7793" spans="1:4">
      <c r="A7793" s="241">
        <v>106584</v>
      </c>
      <c r="B7793" s="93" t="s">
        <v>29874</v>
      </c>
      <c r="C7793" s="94" t="s">
        <v>1617</v>
      </c>
      <c r="D7793" s="248">
        <v>0</v>
      </c>
    </row>
    <row r="7794" spans="1:4">
      <c r="A7794" s="241">
        <v>106585</v>
      </c>
      <c r="B7794" s="93" t="s">
        <v>29875</v>
      </c>
      <c r="C7794" s="94" t="s">
        <v>1617</v>
      </c>
      <c r="D7794" s="248">
        <v>0</v>
      </c>
    </row>
    <row r="7795" spans="1:4">
      <c r="A7795" s="241">
        <v>106587</v>
      </c>
      <c r="B7795" s="93" t="s">
        <v>29876</v>
      </c>
      <c r="C7795" s="94" t="s">
        <v>1617</v>
      </c>
      <c r="D7795" s="248">
        <v>0</v>
      </c>
    </row>
    <row r="7796" spans="1:4">
      <c r="A7796" s="241">
        <v>106586</v>
      </c>
      <c r="B7796" s="93" t="s">
        <v>29877</v>
      </c>
      <c r="C7796" s="94" t="s">
        <v>1617</v>
      </c>
      <c r="D7796" s="248">
        <v>0</v>
      </c>
    </row>
    <row r="7797" spans="1:4">
      <c r="A7797" s="241">
        <v>106595</v>
      </c>
      <c r="B7797" s="93" t="s">
        <v>29878</v>
      </c>
      <c r="C7797" s="94" t="s">
        <v>1617</v>
      </c>
      <c r="D7797" s="248">
        <v>0</v>
      </c>
    </row>
    <row r="7798" spans="1:4">
      <c r="A7798" s="241">
        <v>106596</v>
      </c>
      <c r="B7798" s="93" t="s">
        <v>29879</v>
      </c>
      <c r="C7798" s="94" t="s">
        <v>1617</v>
      </c>
      <c r="D7798" s="248">
        <v>0</v>
      </c>
    </row>
    <row r="7799" spans="1:4">
      <c r="A7799" s="241">
        <v>106597</v>
      </c>
      <c r="B7799" s="93" t="s">
        <v>29880</v>
      </c>
      <c r="C7799" s="94" t="s">
        <v>1617</v>
      </c>
      <c r="D7799" s="248">
        <v>0</v>
      </c>
    </row>
    <row r="7800" spans="1:4">
      <c r="A7800" s="241">
        <v>106591</v>
      </c>
      <c r="B7800" s="93" t="s">
        <v>29881</v>
      </c>
      <c r="C7800" s="94" t="s">
        <v>1617</v>
      </c>
      <c r="D7800" s="248">
        <v>0</v>
      </c>
    </row>
    <row r="7801" spans="1:4">
      <c r="A7801" s="241">
        <v>106592</v>
      </c>
      <c r="B7801" s="93" t="s">
        <v>29882</v>
      </c>
      <c r="C7801" s="94" t="s">
        <v>1617</v>
      </c>
      <c r="D7801" s="248">
        <v>0</v>
      </c>
    </row>
    <row r="7802" spans="1:4">
      <c r="A7802" s="241">
        <v>106594</v>
      </c>
      <c r="B7802" s="93" t="s">
        <v>29883</v>
      </c>
      <c r="C7802" s="94" t="s">
        <v>1617</v>
      </c>
      <c r="D7802" s="248">
        <v>0</v>
      </c>
    </row>
    <row r="7803" spans="1:4">
      <c r="A7803" s="241">
        <v>106593</v>
      </c>
      <c r="B7803" s="93" t="s">
        <v>29884</v>
      </c>
      <c r="C7803" s="94" t="s">
        <v>1617</v>
      </c>
      <c r="D7803" s="248">
        <v>0</v>
      </c>
    </row>
    <row r="7804" spans="1:4">
      <c r="A7804" s="241">
        <v>106616</v>
      </c>
      <c r="B7804" s="93" t="s">
        <v>29885</v>
      </c>
      <c r="C7804" s="94" t="s">
        <v>1617</v>
      </c>
      <c r="D7804" s="248">
        <v>0</v>
      </c>
    </row>
    <row r="7805" spans="1:4">
      <c r="A7805" s="241">
        <v>106617</v>
      </c>
      <c r="B7805" s="93" t="s">
        <v>29886</v>
      </c>
      <c r="C7805" s="94" t="s">
        <v>1617</v>
      </c>
      <c r="D7805" s="248">
        <v>0</v>
      </c>
    </row>
    <row r="7806" spans="1:4">
      <c r="A7806" s="241">
        <v>106618</v>
      </c>
      <c r="B7806" s="93" t="s">
        <v>29887</v>
      </c>
      <c r="C7806" s="94" t="s">
        <v>1617</v>
      </c>
      <c r="D7806" s="248">
        <v>0</v>
      </c>
    </row>
    <row r="7807" spans="1:4">
      <c r="A7807" s="241">
        <v>106612</v>
      </c>
      <c r="B7807" s="93" t="s">
        <v>29888</v>
      </c>
      <c r="C7807" s="94" t="s">
        <v>1617</v>
      </c>
      <c r="D7807" s="248">
        <v>0</v>
      </c>
    </row>
    <row r="7808" spans="1:4">
      <c r="A7808" s="241">
        <v>106613</v>
      </c>
      <c r="B7808" s="93" t="s">
        <v>29889</v>
      </c>
      <c r="C7808" s="94" t="s">
        <v>1617</v>
      </c>
      <c r="D7808" s="248">
        <v>0</v>
      </c>
    </row>
    <row r="7809" spans="1:4">
      <c r="A7809" s="241">
        <v>106615</v>
      </c>
      <c r="B7809" s="93" t="s">
        <v>29890</v>
      </c>
      <c r="C7809" s="94" t="s">
        <v>1617</v>
      </c>
      <c r="D7809" s="248">
        <v>0</v>
      </c>
    </row>
    <row r="7810" spans="1:4">
      <c r="A7810" s="241">
        <v>106614</v>
      </c>
      <c r="B7810" s="93" t="s">
        <v>29891</v>
      </c>
      <c r="C7810" s="94" t="s">
        <v>1617</v>
      </c>
      <c r="D7810" s="248">
        <v>0</v>
      </c>
    </row>
    <row r="7811" spans="1:4">
      <c r="A7811" s="241">
        <v>106623</v>
      </c>
      <c r="B7811" s="93" t="s">
        <v>29892</v>
      </c>
      <c r="C7811" s="94" t="s">
        <v>1617</v>
      </c>
      <c r="D7811" s="248">
        <v>0</v>
      </c>
    </row>
    <row r="7812" spans="1:4">
      <c r="A7812" s="241">
        <v>106624</v>
      </c>
      <c r="B7812" s="93" t="s">
        <v>29893</v>
      </c>
      <c r="C7812" s="94" t="s">
        <v>1617</v>
      </c>
      <c r="D7812" s="248">
        <v>0</v>
      </c>
    </row>
    <row r="7813" spans="1:4">
      <c r="A7813" s="241">
        <v>106625</v>
      </c>
      <c r="B7813" s="93" t="s">
        <v>29894</v>
      </c>
      <c r="C7813" s="94" t="s">
        <v>1617</v>
      </c>
      <c r="D7813" s="248">
        <v>0</v>
      </c>
    </row>
    <row r="7814" spans="1:4">
      <c r="A7814" s="241">
        <v>106619</v>
      </c>
      <c r="B7814" s="93" t="s">
        <v>29895</v>
      </c>
      <c r="C7814" s="94" t="s">
        <v>1617</v>
      </c>
      <c r="D7814" s="248">
        <v>0</v>
      </c>
    </row>
    <row r="7815" spans="1:4">
      <c r="A7815" s="241">
        <v>106620</v>
      </c>
      <c r="B7815" s="93" t="s">
        <v>29896</v>
      </c>
      <c r="C7815" s="94" t="s">
        <v>1617</v>
      </c>
      <c r="D7815" s="248">
        <v>0</v>
      </c>
    </row>
    <row r="7816" spans="1:4">
      <c r="A7816" s="241">
        <v>106622</v>
      </c>
      <c r="B7816" s="93" t="s">
        <v>29897</v>
      </c>
      <c r="C7816" s="94" t="s">
        <v>1617</v>
      </c>
      <c r="D7816" s="248">
        <v>0</v>
      </c>
    </row>
    <row r="7817" spans="1:4">
      <c r="A7817" s="241">
        <v>106621</v>
      </c>
      <c r="B7817" s="93" t="s">
        <v>29898</v>
      </c>
      <c r="C7817" s="94" t="s">
        <v>1617</v>
      </c>
      <c r="D7817" s="248">
        <v>0</v>
      </c>
    </row>
    <row r="7818" spans="1:4">
      <c r="A7818" s="241">
        <v>103313</v>
      </c>
      <c r="B7818" s="93" t="s">
        <v>29899</v>
      </c>
      <c r="C7818" s="94" t="s">
        <v>2</v>
      </c>
      <c r="D7818" s="248">
        <v>0</v>
      </c>
    </row>
    <row r="7819" spans="1:4">
      <c r="A7819" s="241">
        <v>103309</v>
      </c>
      <c r="B7819" s="93" t="s">
        <v>29900</v>
      </c>
      <c r="C7819" s="94" t="s">
        <v>2</v>
      </c>
      <c r="D7819" s="248">
        <v>0</v>
      </c>
    </row>
    <row r="7820" spans="1:4">
      <c r="A7820" s="241">
        <v>103312</v>
      </c>
      <c r="B7820" s="93" t="s">
        <v>29901</v>
      </c>
      <c r="C7820" s="94" t="s">
        <v>2</v>
      </c>
      <c r="D7820" s="248">
        <v>0</v>
      </c>
    </row>
    <row r="7821" spans="1:4">
      <c r="A7821" s="241">
        <v>103296</v>
      </c>
      <c r="B7821" s="93" t="s">
        <v>29902</v>
      </c>
      <c r="C7821" s="94" t="s">
        <v>2</v>
      </c>
      <c r="D7821" s="248">
        <v>0</v>
      </c>
    </row>
    <row r="7822" spans="1:4">
      <c r="A7822" s="241">
        <v>103300</v>
      </c>
      <c r="B7822" s="93" t="s">
        <v>29903</v>
      </c>
      <c r="C7822" s="94" t="s">
        <v>2</v>
      </c>
      <c r="D7822" s="248">
        <v>0</v>
      </c>
    </row>
    <row r="7823" spans="1:4">
      <c r="A7823" s="241">
        <v>103301</v>
      </c>
      <c r="B7823" s="93" t="s">
        <v>29904</v>
      </c>
      <c r="C7823" s="94" t="s">
        <v>2</v>
      </c>
      <c r="D7823" s="248">
        <v>0</v>
      </c>
    </row>
    <row r="7824" spans="1:4">
      <c r="A7824" s="241">
        <v>103304</v>
      </c>
      <c r="B7824" s="93" t="s">
        <v>22723</v>
      </c>
      <c r="C7824" s="94" t="s">
        <v>2</v>
      </c>
      <c r="D7824" s="248">
        <v>1261.75</v>
      </c>
    </row>
    <row r="7825" spans="1:4">
      <c r="A7825" s="241">
        <v>103305</v>
      </c>
      <c r="B7825" s="93" t="s">
        <v>29905</v>
      </c>
      <c r="C7825" s="94" t="s">
        <v>2</v>
      </c>
      <c r="D7825" s="248">
        <v>0</v>
      </c>
    </row>
    <row r="7826" spans="1:4">
      <c r="A7826" s="241">
        <v>103294</v>
      </c>
      <c r="B7826" s="93" t="s">
        <v>29906</v>
      </c>
      <c r="C7826" s="94" t="s">
        <v>2</v>
      </c>
      <c r="D7826" s="248">
        <v>0</v>
      </c>
    </row>
    <row r="7827" spans="1:4">
      <c r="A7827" s="241">
        <v>103298</v>
      </c>
      <c r="B7827" s="93" t="s">
        <v>29907</v>
      </c>
      <c r="C7827" s="94" t="s">
        <v>2</v>
      </c>
      <c r="D7827" s="248">
        <v>0</v>
      </c>
    </row>
    <row r="7828" spans="1:4">
      <c r="A7828" s="241">
        <v>103293</v>
      </c>
      <c r="B7828" s="93" t="s">
        <v>29908</v>
      </c>
      <c r="C7828" s="94" t="s">
        <v>2</v>
      </c>
      <c r="D7828" s="248">
        <v>0</v>
      </c>
    </row>
    <row r="7829" spans="1:4">
      <c r="A7829" s="241">
        <v>103297</v>
      </c>
      <c r="B7829" s="93" t="s">
        <v>29909</v>
      </c>
      <c r="C7829" s="94" t="s">
        <v>2</v>
      </c>
      <c r="D7829" s="248">
        <v>0</v>
      </c>
    </row>
    <row r="7830" spans="1:4">
      <c r="A7830" s="241">
        <v>103311</v>
      </c>
      <c r="B7830" s="93" t="s">
        <v>29910</v>
      </c>
      <c r="C7830" s="94" t="s">
        <v>2</v>
      </c>
      <c r="D7830" s="248">
        <v>0</v>
      </c>
    </row>
    <row r="7831" spans="1:4">
      <c r="A7831" s="241">
        <v>103306</v>
      </c>
      <c r="B7831" s="93" t="s">
        <v>29911</v>
      </c>
      <c r="C7831" s="94" t="s">
        <v>2</v>
      </c>
      <c r="D7831" s="248">
        <v>0</v>
      </c>
    </row>
    <row r="7832" spans="1:4">
      <c r="A7832" s="241">
        <v>103308</v>
      </c>
      <c r="B7832" s="93" t="s">
        <v>29912</v>
      </c>
      <c r="C7832" s="94" t="s">
        <v>2</v>
      </c>
      <c r="D7832" s="248">
        <v>0</v>
      </c>
    </row>
    <row r="7833" spans="1:4">
      <c r="A7833" s="241">
        <v>103295</v>
      </c>
      <c r="B7833" s="93" t="s">
        <v>29913</v>
      </c>
      <c r="C7833" s="94" t="s">
        <v>2</v>
      </c>
      <c r="D7833" s="248">
        <v>0</v>
      </c>
    </row>
    <row r="7834" spans="1:4">
      <c r="A7834" s="241">
        <v>103299</v>
      </c>
      <c r="B7834" s="93" t="s">
        <v>29914</v>
      </c>
      <c r="C7834" s="94" t="s">
        <v>2</v>
      </c>
      <c r="D7834" s="248">
        <v>0</v>
      </c>
    </row>
    <row r="7835" spans="1:4">
      <c r="A7835" s="241">
        <v>103302</v>
      </c>
      <c r="B7835" s="93" t="s">
        <v>29915</v>
      </c>
      <c r="C7835" s="94" t="s">
        <v>2</v>
      </c>
      <c r="D7835" s="248">
        <v>0</v>
      </c>
    </row>
    <row r="7836" spans="1:4">
      <c r="A7836" s="241">
        <v>103307</v>
      </c>
      <c r="B7836" s="93" t="s">
        <v>22724</v>
      </c>
      <c r="C7836" s="94" t="s">
        <v>2</v>
      </c>
      <c r="D7836" s="248">
        <v>1367.5</v>
      </c>
    </row>
    <row r="7837" spans="1:4">
      <c r="A7837" s="241">
        <v>103310</v>
      </c>
      <c r="B7837" s="93" t="s">
        <v>22725</v>
      </c>
      <c r="C7837" s="94" t="s">
        <v>2</v>
      </c>
      <c r="D7837" s="248">
        <v>1300.99</v>
      </c>
    </row>
    <row r="7838" spans="1:4">
      <c r="A7838" s="241">
        <v>103303</v>
      </c>
      <c r="B7838" s="93" t="s">
        <v>29916</v>
      </c>
      <c r="C7838" s="94" t="s">
        <v>2</v>
      </c>
      <c r="D7838" s="248">
        <v>0</v>
      </c>
    </row>
    <row r="7839" spans="1:4">
      <c r="A7839" s="241">
        <v>103314</v>
      </c>
      <c r="B7839" s="93" t="s">
        <v>22726</v>
      </c>
      <c r="C7839" s="94" t="s">
        <v>4</v>
      </c>
      <c r="D7839" s="248">
        <v>325.11</v>
      </c>
    </row>
    <row r="7840" spans="1:4">
      <c r="A7840" s="241">
        <v>103315</v>
      </c>
      <c r="B7840" s="93" t="s">
        <v>22727</v>
      </c>
      <c r="C7840" s="94" t="s">
        <v>4</v>
      </c>
      <c r="D7840" s="248">
        <v>313.98</v>
      </c>
    </row>
    <row r="7841" spans="1:4">
      <c r="A7841" s="241">
        <v>105188</v>
      </c>
      <c r="B7841" s="93" t="s">
        <v>26354</v>
      </c>
      <c r="C7841" s="94" t="s">
        <v>4</v>
      </c>
      <c r="D7841" s="248">
        <v>140.37</v>
      </c>
    </row>
    <row r="7842" spans="1:4">
      <c r="A7842" s="241">
        <v>87841</v>
      </c>
      <c r="B7842" s="93" t="s">
        <v>25467</v>
      </c>
      <c r="C7842" s="94" t="s">
        <v>4</v>
      </c>
      <c r="D7842" s="248">
        <v>127.52</v>
      </c>
    </row>
    <row r="7843" spans="1:4">
      <c r="A7843" s="241">
        <v>87853</v>
      </c>
      <c r="B7843" s="93" t="s">
        <v>25471</v>
      </c>
      <c r="C7843" s="94" t="s">
        <v>4</v>
      </c>
      <c r="D7843" s="248">
        <v>143.1</v>
      </c>
    </row>
    <row r="7844" spans="1:4">
      <c r="A7844" s="241">
        <v>105187</v>
      </c>
      <c r="B7844" s="93" t="s">
        <v>26353</v>
      </c>
      <c r="C7844" s="94" t="s">
        <v>4</v>
      </c>
      <c r="D7844" s="248">
        <v>190.57</v>
      </c>
    </row>
    <row r="7845" spans="1:4">
      <c r="A7845" s="241">
        <v>87840</v>
      </c>
      <c r="B7845" s="93" t="s">
        <v>25466</v>
      </c>
      <c r="C7845" s="94" t="s">
        <v>4</v>
      </c>
      <c r="D7845" s="248">
        <v>177.72</v>
      </c>
    </row>
    <row r="7846" spans="1:4">
      <c r="A7846" s="241">
        <v>87852</v>
      </c>
      <c r="B7846" s="93" t="s">
        <v>25470</v>
      </c>
      <c r="C7846" s="94" t="s">
        <v>4</v>
      </c>
      <c r="D7846" s="248">
        <v>193.3</v>
      </c>
    </row>
    <row r="7847" spans="1:4">
      <c r="A7847" s="241">
        <v>105186</v>
      </c>
      <c r="B7847" s="93" t="s">
        <v>26352</v>
      </c>
      <c r="C7847" s="94" t="s">
        <v>4</v>
      </c>
      <c r="D7847" s="248">
        <v>147.66999999999999</v>
      </c>
    </row>
    <row r="7848" spans="1:4">
      <c r="A7848" s="241">
        <v>87839</v>
      </c>
      <c r="B7848" s="93" t="s">
        <v>25465</v>
      </c>
      <c r="C7848" s="94" t="s">
        <v>4</v>
      </c>
      <c r="D7848" s="248">
        <v>135.02000000000001</v>
      </c>
    </row>
    <row r="7849" spans="1:4">
      <c r="A7849" s="241">
        <v>87851</v>
      </c>
      <c r="B7849" s="93" t="s">
        <v>25469</v>
      </c>
      <c r="C7849" s="94" t="s">
        <v>4</v>
      </c>
      <c r="D7849" s="248">
        <v>151.27000000000001</v>
      </c>
    </row>
    <row r="7850" spans="1:4">
      <c r="A7850" s="241">
        <v>105185</v>
      </c>
      <c r="B7850" s="93" t="s">
        <v>26351</v>
      </c>
      <c r="C7850" s="94" t="s">
        <v>4</v>
      </c>
      <c r="D7850" s="248">
        <v>198.07</v>
      </c>
    </row>
    <row r="7851" spans="1:4">
      <c r="A7851" s="241">
        <v>87838</v>
      </c>
      <c r="B7851" s="93" t="s">
        <v>25464</v>
      </c>
      <c r="C7851" s="94" t="s">
        <v>4</v>
      </c>
      <c r="D7851" s="248">
        <v>185.49</v>
      </c>
    </row>
    <row r="7852" spans="1:4">
      <c r="A7852" s="241">
        <v>87850</v>
      </c>
      <c r="B7852" s="93" t="s">
        <v>25468</v>
      </c>
      <c r="C7852" s="94" t="s">
        <v>4</v>
      </c>
      <c r="D7852" s="248">
        <v>201.74</v>
      </c>
    </row>
    <row r="7853" spans="1:4">
      <c r="A7853" s="241">
        <v>105110</v>
      </c>
      <c r="B7853" s="93" t="s">
        <v>25560</v>
      </c>
      <c r="C7853" s="94" t="s">
        <v>1</v>
      </c>
      <c r="D7853" s="248">
        <v>273.56</v>
      </c>
    </row>
    <row r="7854" spans="1:4">
      <c r="A7854" s="241">
        <v>105105</v>
      </c>
      <c r="B7854" s="93" t="s">
        <v>25557</v>
      </c>
      <c r="C7854" s="94" t="s">
        <v>1</v>
      </c>
      <c r="D7854" s="248">
        <v>90.88</v>
      </c>
    </row>
    <row r="7855" spans="1:4">
      <c r="A7855" s="241">
        <v>105103</v>
      </c>
      <c r="B7855" s="93" t="s">
        <v>25555</v>
      </c>
      <c r="C7855" s="94" t="s">
        <v>1</v>
      </c>
      <c r="D7855" s="248">
        <v>129.41</v>
      </c>
    </row>
    <row r="7856" spans="1:4">
      <c r="A7856" s="241">
        <v>105112</v>
      </c>
      <c r="B7856" s="93" t="s">
        <v>25562</v>
      </c>
      <c r="C7856" s="94" t="s">
        <v>1</v>
      </c>
      <c r="D7856" s="248">
        <v>228.47</v>
      </c>
    </row>
    <row r="7857" spans="1:4">
      <c r="A7857" s="241">
        <v>105109</v>
      </c>
      <c r="B7857" s="93" t="s">
        <v>29917</v>
      </c>
      <c r="C7857" s="94" t="s">
        <v>2</v>
      </c>
      <c r="D7857" s="248">
        <v>0</v>
      </c>
    </row>
    <row r="7858" spans="1:4">
      <c r="A7858" s="241">
        <v>105108</v>
      </c>
      <c r="B7858" s="93" t="s">
        <v>29918</v>
      </c>
      <c r="C7858" s="94" t="s">
        <v>2</v>
      </c>
      <c r="D7858" s="248">
        <v>0</v>
      </c>
    </row>
    <row r="7859" spans="1:4">
      <c r="A7859" s="241">
        <v>105104</v>
      </c>
      <c r="B7859" s="93" t="s">
        <v>25556</v>
      </c>
      <c r="C7859" s="94" t="s">
        <v>2</v>
      </c>
      <c r="D7859" s="248">
        <v>5617.26</v>
      </c>
    </row>
    <row r="7860" spans="1:4">
      <c r="A7860" s="241">
        <v>105107</v>
      </c>
      <c r="B7860" s="93" t="s">
        <v>25559</v>
      </c>
      <c r="C7860" s="94" t="s">
        <v>2</v>
      </c>
      <c r="D7860" s="248">
        <v>4349.75</v>
      </c>
    </row>
    <row r="7861" spans="1:4">
      <c r="A7861" s="241">
        <v>105106</v>
      </c>
      <c r="B7861" s="93" t="s">
        <v>25558</v>
      </c>
      <c r="C7861" s="94" t="s">
        <v>2</v>
      </c>
      <c r="D7861" s="248">
        <v>2945.8</v>
      </c>
    </row>
    <row r="7862" spans="1:4">
      <c r="A7862" s="241">
        <v>105111</v>
      </c>
      <c r="B7862" s="93" t="s">
        <v>25561</v>
      </c>
      <c r="C7862" s="94" t="s">
        <v>2</v>
      </c>
      <c r="D7862" s="248">
        <v>21035.29</v>
      </c>
    </row>
    <row r="7863" spans="1:4">
      <c r="A7863" s="241">
        <v>98520</v>
      </c>
      <c r="B7863" s="93" t="s">
        <v>26377</v>
      </c>
      <c r="C7863" s="94" t="s">
        <v>4</v>
      </c>
      <c r="D7863" s="248">
        <v>8.18</v>
      </c>
    </row>
    <row r="7864" spans="1:4">
      <c r="A7864" s="241">
        <v>98521</v>
      </c>
      <c r="B7864" s="93" t="s">
        <v>26378</v>
      </c>
      <c r="C7864" s="94" t="s">
        <v>4</v>
      </c>
      <c r="D7864" s="248">
        <v>0.45</v>
      </c>
    </row>
    <row r="7865" spans="1:4">
      <c r="A7865" s="241">
        <v>105521</v>
      </c>
      <c r="B7865" s="93" t="s">
        <v>26379</v>
      </c>
      <c r="C7865" s="94" t="s">
        <v>4</v>
      </c>
      <c r="D7865" s="248">
        <v>5.51</v>
      </c>
    </row>
    <row r="7866" spans="1:4">
      <c r="A7866" s="241">
        <v>98509</v>
      </c>
      <c r="B7866" s="93" t="s">
        <v>29919</v>
      </c>
      <c r="C7866" s="94" t="s">
        <v>2</v>
      </c>
      <c r="D7866" s="248">
        <v>57.84</v>
      </c>
    </row>
    <row r="7867" spans="1:4">
      <c r="A7867" s="241">
        <v>98507</v>
      </c>
      <c r="B7867" s="93" t="s">
        <v>29920</v>
      </c>
      <c r="C7867" s="94" t="s">
        <v>2</v>
      </c>
      <c r="D7867" s="248">
        <v>0</v>
      </c>
    </row>
    <row r="7868" spans="1:4">
      <c r="A7868" s="241">
        <v>98508</v>
      </c>
      <c r="B7868" s="93" t="s">
        <v>29921</v>
      </c>
      <c r="C7868" s="94" t="s">
        <v>2</v>
      </c>
      <c r="D7868" s="248">
        <v>0</v>
      </c>
    </row>
    <row r="7869" spans="1:4">
      <c r="A7869" s="241">
        <v>98506</v>
      </c>
      <c r="B7869" s="93" t="s">
        <v>29922</v>
      </c>
      <c r="C7869" s="94" t="s">
        <v>2</v>
      </c>
      <c r="D7869" s="248">
        <v>0</v>
      </c>
    </row>
    <row r="7870" spans="1:4">
      <c r="A7870" s="241">
        <v>98505</v>
      </c>
      <c r="B7870" s="93" t="s">
        <v>26382</v>
      </c>
      <c r="C7870" s="94" t="s">
        <v>4</v>
      </c>
      <c r="D7870" s="248">
        <v>87.4</v>
      </c>
    </row>
    <row r="7871" spans="1:4">
      <c r="A7871" s="241">
        <v>98504</v>
      </c>
      <c r="B7871" s="93" t="s">
        <v>26381</v>
      </c>
      <c r="C7871" s="94" t="s">
        <v>4</v>
      </c>
      <c r="D7871" s="248">
        <v>16.84</v>
      </c>
    </row>
    <row r="7872" spans="1:4">
      <c r="A7872" s="241">
        <v>98503</v>
      </c>
      <c r="B7872" s="93" t="s">
        <v>26380</v>
      </c>
      <c r="C7872" s="94" t="s">
        <v>4</v>
      </c>
      <c r="D7872" s="248">
        <v>29.09</v>
      </c>
    </row>
    <row r="7873" spans="1:4">
      <c r="A7873" s="241">
        <v>103946</v>
      </c>
      <c r="B7873" s="93" t="s">
        <v>26383</v>
      </c>
      <c r="C7873" s="94" t="s">
        <v>4</v>
      </c>
      <c r="D7873" s="248">
        <v>21.64</v>
      </c>
    </row>
    <row r="7874" spans="1:4">
      <c r="A7874" s="241">
        <v>98517</v>
      </c>
      <c r="B7874" s="93" t="s">
        <v>29923</v>
      </c>
      <c r="C7874" s="94" t="s">
        <v>2</v>
      </c>
      <c r="D7874" s="248">
        <v>0</v>
      </c>
    </row>
    <row r="7875" spans="1:4">
      <c r="A7875" s="241">
        <v>98518</v>
      </c>
      <c r="B7875" s="93" t="s">
        <v>29924</v>
      </c>
      <c r="C7875" s="94" t="s">
        <v>2</v>
      </c>
      <c r="D7875" s="248">
        <v>0</v>
      </c>
    </row>
    <row r="7876" spans="1:4">
      <c r="A7876" s="241">
        <v>98516</v>
      </c>
      <c r="B7876" s="93" t="s">
        <v>26375</v>
      </c>
      <c r="C7876" s="94" t="s">
        <v>2</v>
      </c>
      <c r="D7876" s="248">
        <v>372.17</v>
      </c>
    </row>
    <row r="7877" spans="1:4">
      <c r="A7877" s="241">
        <v>98514</v>
      </c>
      <c r="B7877" s="93" t="s">
        <v>29925</v>
      </c>
      <c r="C7877" s="94" t="s">
        <v>2</v>
      </c>
      <c r="D7877" s="248">
        <v>0</v>
      </c>
    </row>
    <row r="7878" spans="1:4">
      <c r="A7878" s="241">
        <v>98515</v>
      </c>
      <c r="B7878" s="93" t="s">
        <v>29926</v>
      </c>
      <c r="C7878" s="94" t="s">
        <v>2</v>
      </c>
      <c r="D7878" s="248">
        <v>0</v>
      </c>
    </row>
    <row r="7879" spans="1:4">
      <c r="A7879" s="241">
        <v>98513</v>
      </c>
      <c r="B7879" s="93" t="s">
        <v>29927</v>
      </c>
      <c r="C7879" s="94" t="s">
        <v>2</v>
      </c>
      <c r="D7879" s="248">
        <v>0</v>
      </c>
    </row>
    <row r="7880" spans="1:4">
      <c r="A7880" s="241">
        <v>98511</v>
      </c>
      <c r="B7880" s="93" t="s">
        <v>26374</v>
      </c>
      <c r="C7880" s="94" t="s">
        <v>2</v>
      </c>
      <c r="D7880" s="248">
        <v>179.69</v>
      </c>
    </row>
    <row r="7881" spans="1:4">
      <c r="A7881" s="241">
        <v>98512</v>
      </c>
      <c r="B7881" s="93" t="s">
        <v>29928</v>
      </c>
      <c r="C7881" s="94" t="s">
        <v>2</v>
      </c>
      <c r="D7881" s="248">
        <v>0</v>
      </c>
    </row>
    <row r="7882" spans="1:4">
      <c r="A7882" s="241">
        <v>98510</v>
      </c>
      <c r="B7882" s="93" t="s">
        <v>26373</v>
      </c>
      <c r="C7882" s="94" t="s">
        <v>2</v>
      </c>
      <c r="D7882" s="248">
        <v>103.98</v>
      </c>
    </row>
    <row r="7883" spans="1:4">
      <c r="A7883" s="241">
        <v>98519</v>
      </c>
      <c r="B7883" s="93" t="s">
        <v>26376</v>
      </c>
      <c r="C7883" s="94" t="s">
        <v>4</v>
      </c>
      <c r="D7883" s="248">
        <v>4.91</v>
      </c>
    </row>
    <row r="7884" spans="1:4">
      <c r="A7884" s="241">
        <v>91599</v>
      </c>
      <c r="B7884" s="93" t="s">
        <v>29929</v>
      </c>
      <c r="C7884" s="94" t="s">
        <v>3</v>
      </c>
      <c r="D7884" s="248">
        <v>7.96</v>
      </c>
    </row>
    <row r="7885" spans="1:4">
      <c r="A7885" s="241">
        <v>100065</v>
      </c>
      <c r="B7885" s="93" t="s">
        <v>29930</v>
      </c>
      <c r="C7885" s="94" t="s">
        <v>3</v>
      </c>
      <c r="D7885" s="248">
        <v>0</v>
      </c>
    </row>
    <row r="7886" spans="1:4">
      <c r="A7886" s="241">
        <v>100069</v>
      </c>
      <c r="B7886" s="93" t="s">
        <v>29931</v>
      </c>
      <c r="C7886" s="94" t="s">
        <v>3</v>
      </c>
      <c r="D7886" s="248">
        <v>0</v>
      </c>
    </row>
    <row r="7887" spans="1:4">
      <c r="A7887" s="241">
        <v>100063</v>
      </c>
      <c r="B7887" s="93" t="s">
        <v>29932</v>
      </c>
      <c r="C7887" s="94" t="s">
        <v>3</v>
      </c>
      <c r="D7887" s="248">
        <v>0</v>
      </c>
    </row>
    <row r="7888" spans="1:4">
      <c r="A7888" s="241">
        <v>91597</v>
      </c>
      <c r="B7888" s="93" t="s">
        <v>29933</v>
      </c>
      <c r="C7888" s="94" t="s">
        <v>3</v>
      </c>
      <c r="D7888" s="248">
        <v>7.61</v>
      </c>
    </row>
    <row r="7889" spans="1:4">
      <c r="A7889" s="241">
        <v>91598</v>
      </c>
      <c r="B7889" s="93" t="s">
        <v>29934</v>
      </c>
      <c r="C7889" s="94" t="s">
        <v>3</v>
      </c>
      <c r="D7889" s="248">
        <v>9.93</v>
      </c>
    </row>
    <row r="7890" spans="1:4">
      <c r="A7890" s="241">
        <v>91596</v>
      </c>
      <c r="B7890" s="93" t="s">
        <v>29935</v>
      </c>
      <c r="C7890" s="94" t="s">
        <v>3</v>
      </c>
      <c r="D7890" s="248">
        <v>10.199999999999999</v>
      </c>
    </row>
    <row r="7891" spans="1:4">
      <c r="A7891" s="241">
        <v>100064</v>
      </c>
      <c r="B7891" s="93" t="s">
        <v>29936</v>
      </c>
      <c r="C7891" s="94" t="s">
        <v>3</v>
      </c>
      <c r="D7891" s="248">
        <v>10.11</v>
      </c>
    </row>
    <row r="7892" spans="1:4">
      <c r="A7892" s="241">
        <v>100066</v>
      </c>
      <c r="B7892" s="93" t="s">
        <v>29937</v>
      </c>
      <c r="C7892" s="94" t="s">
        <v>3</v>
      </c>
      <c r="D7892" s="248">
        <v>10.119999999999999</v>
      </c>
    </row>
    <row r="7893" spans="1:4">
      <c r="A7893" s="241">
        <v>91603</v>
      </c>
      <c r="B7893" s="93" t="s">
        <v>29938</v>
      </c>
      <c r="C7893" s="94" t="s">
        <v>3</v>
      </c>
      <c r="D7893" s="248">
        <v>11.38</v>
      </c>
    </row>
    <row r="7894" spans="1:4">
      <c r="A7894" s="241">
        <v>100068</v>
      </c>
      <c r="B7894" s="93" t="s">
        <v>29939</v>
      </c>
      <c r="C7894" s="94" t="s">
        <v>3</v>
      </c>
      <c r="D7894" s="248">
        <v>9.77</v>
      </c>
    </row>
    <row r="7895" spans="1:4">
      <c r="A7895" s="241">
        <v>100067</v>
      </c>
      <c r="B7895" s="93" t="s">
        <v>29940</v>
      </c>
      <c r="C7895" s="94" t="s">
        <v>3</v>
      </c>
      <c r="D7895" s="248">
        <v>13.78</v>
      </c>
    </row>
    <row r="7896" spans="1:4">
      <c r="A7896" s="241">
        <v>91601</v>
      </c>
      <c r="B7896" s="93" t="s">
        <v>29941</v>
      </c>
      <c r="C7896" s="94" t="s">
        <v>3</v>
      </c>
      <c r="D7896" s="248">
        <v>14.04</v>
      </c>
    </row>
    <row r="7897" spans="1:4">
      <c r="A7897" s="241">
        <v>91602</v>
      </c>
      <c r="B7897" s="93" t="s">
        <v>29942</v>
      </c>
      <c r="C7897" s="94" t="s">
        <v>3</v>
      </c>
      <c r="D7897" s="248">
        <v>12.87</v>
      </c>
    </row>
    <row r="7898" spans="1:4">
      <c r="A7898" s="241">
        <v>91593</v>
      </c>
      <c r="B7898" s="93" t="s">
        <v>29943</v>
      </c>
      <c r="C7898" s="94" t="s">
        <v>3</v>
      </c>
      <c r="D7898" s="248">
        <v>10.31</v>
      </c>
    </row>
    <row r="7899" spans="1:4">
      <c r="A7899" s="241">
        <v>105814</v>
      </c>
      <c r="B7899" s="93" t="s">
        <v>29944</v>
      </c>
      <c r="C7899" s="94" t="s">
        <v>3</v>
      </c>
      <c r="D7899" s="248">
        <v>9.9600000000000009</v>
      </c>
    </row>
    <row r="7900" spans="1:4">
      <c r="A7900" s="241">
        <v>91594</v>
      </c>
      <c r="B7900" s="93" t="s">
        <v>29945</v>
      </c>
      <c r="C7900" s="94" t="s">
        <v>3</v>
      </c>
      <c r="D7900" s="248">
        <v>10.31</v>
      </c>
    </row>
    <row r="7901" spans="1:4">
      <c r="A7901" s="241">
        <v>91595</v>
      </c>
      <c r="B7901" s="93" t="s">
        <v>29946</v>
      </c>
      <c r="C7901" s="94" t="s">
        <v>3</v>
      </c>
      <c r="D7901" s="248">
        <v>10.62</v>
      </c>
    </row>
    <row r="7902" spans="1:4">
      <c r="A7902" s="241">
        <v>105815</v>
      </c>
      <c r="B7902" s="93" t="s">
        <v>29947</v>
      </c>
      <c r="C7902" s="94" t="s">
        <v>3</v>
      </c>
      <c r="D7902" s="248">
        <v>0</v>
      </c>
    </row>
    <row r="7903" spans="1:4">
      <c r="A7903" s="241">
        <v>91600</v>
      </c>
      <c r="B7903" s="93" t="s">
        <v>29948</v>
      </c>
      <c r="C7903" s="94" t="s">
        <v>3</v>
      </c>
      <c r="D7903" s="248">
        <v>11.73</v>
      </c>
    </row>
    <row r="7904" spans="1:4">
      <c r="A7904" s="241">
        <v>99235</v>
      </c>
      <c r="B7904" s="93" t="s">
        <v>29949</v>
      </c>
      <c r="C7904" s="94" t="s">
        <v>7</v>
      </c>
      <c r="D7904" s="248">
        <v>781.2</v>
      </c>
    </row>
    <row r="7905" spans="1:4">
      <c r="A7905" s="241">
        <v>105539</v>
      </c>
      <c r="B7905" s="93" t="s">
        <v>29950</v>
      </c>
      <c r="C7905" s="94" t="s">
        <v>7</v>
      </c>
      <c r="D7905" s="248">
        <v>0</v>
      </c>
    </row>
    <row r="7906" spans="1:4">
      <c r="A7906" s="241">
        <v>99439</v>
      </c>
      <c r="B7906" s="93" t="s">
        <v>29951</v>
      </c>
      <c r="C7906" s="94" t="s">
        <v>7</v>
      </c>
      <c r="D7906" s="248">
        <v>861.57</v>
      </c>
    </row>
    <row r="7907" spans="1:4">
      <c r="A7907" s="241">
        <v>105540</v>
      </c>
      <c r="B7907" s="93" t="s">
        <v>29952</v>
      </c>
      <c r="C7907" s="94" t="s">
        <v>7</v>
      </c>
      <c r="D7907" s="248">
        <v>0</v>
      </c>
    </row>
    <row r="7908" spans="1:4">
      <c r="A7908" s="241">
        <v>103184</v>
      </c>
      <c r="B7908" s="93" t="s">
        <v>29953</v>
      </c>
      <c r="C7908" s="94" t="s">
        <v>7</v>
      </c>
      <c r="D7908" s="248">
        <v>808.61</v>
      </c>
    </row>
    <row r="7909" spans="1:4">
      <c r="A7909" s="241">
        <v>103183</v>
      </c>
      <c r="B7909" s="93" t="s">
        <v>29954</v>
      </c>
      <c r="C7909" s="94" t="s">
        <v>7</v>
      </c>
      <c r="D7909" s="248">
        <v>956.58</v>
      </c>
    </row>
    <row r="7910" spans="1:4">
      <c r="A7910" s="241">
        <v>99434</v>
      </c>
      <c r="B7910" s="93" t="s">
        <v>29955</v>
      </c>
      <c r="C7910" s="94" t="s">
        <v>7</v>
      </c>
      <c r="D7910" s="248">
        <v>876.92</v>
      </c>
    </row>
    <row r="7911" spans="1:4">
      <c r="A7911" s="241">
        <v>99431</v>
      </c>
      <c r="B7911" s="93" t="s">
        <v>29956</v>
      </c>
      <c r="C7911" s="94" t="s">
        <v>7</v>
      </c>
      <c r="D7911" s="248">
        <v>872.14</v>
      </c>
    </row>
    <row r="7912" spans="1:4">
      <c r="A7912" s="241">
        <v>99435</v>
      </c>
      <c r="B7912" s="93" t="s">
        <v>29957</v>
      </c>
      <c r="C7912" s="94" t="s">
        <v>7</v>
      </c>
      <c r="D7912" s="248">
        <v>855.75</v>
      </c>
    </row>
    <row r="7913" spans="1:4">
      <c r="A7913" s="241">
        <v>99432</v>
      </c>
      <c r="B7913" s="93" t="s">
        <v>29958</v>
      </c>
      <c r="C7913" s="94" t="s">
        <v>7</v>
      </c>
      <c r="D7913" s="248">
        <v>852.32</v>
      </c>
    </row>
    <row r="7914" spans="1:4">
      <c r="A7914" s="241">
        <v>99438</v>
      </c>
      <c r="B7914" s="93" t="s">
        <v>29959</v>
      </c>
      <c r="C7914" s="94" t="s">
        <v>7</v>
      </c>
      <c r="D7914" s="248">
        <v>840.38</v>
      </c>
    </row>
    <row r="7915" spans="1:4">
      <c r="A7915" s="241">
        <v>105538</v>
      </c>
      <c r="B7915" s="93" t="s">
        <v>29960</v>
      </c>
      <c r="C7915" s="94" t="s">
        <v>7</v>
      </c>
      <c r="D7915" s="248">
        <v>0</v>
      </c>
    </row>
    <row r="7916" spans="1:4">
      <c r="A7916" s="241">
        <v>99436</v>
      </c>
      <c r="B7916" s="93" t="s">
        <v>29961</v>
      </c>
      <c r="C7916" s="94" t="s">
        <v>7</v>
      </c>
      <c r="D7916" s="248">
        <v>953.46</v>
      </c>
    </row>
    <row r="7917" spans="1:4">
      <c r="A7917" s="241">
        <v>99437</v>
      </c>
      <c r="B7917" s="93" t="s">
        <v>29962</v>
      </c>
      <c r="C7917" s="94" t="s">
        <v>7</v>
      </c>
      <c r="D7917" s="248">
        <v>831.35</v>
      </c>
    </row>
    <row r="7918" spans="1:4">
      <c r="A7918" s="241">
        <v>105537</v>
      </c>
      <c r="B7918" s="93" t="s">
        <v>29963</v>
      </c>
      <c r="C7918" s="94" t="s">
        <v>7</v>
      </c>
      <c r="D7918" s="248">
        <v>0</v>
      </c>
    </row>
    <row r="7919" spans="1:4">
      <c r="A7919" s="241">
        <v>99433</v>
      </c>
      <c r="B7919" s="93" t="s">
        <v>29964</v>
      </c>
      <c r="C7919" s="94" t="s">
        <v>7</v>
      </c>
      <c r="D7919" s="248">
        <v>926.18</v>
      </c>
    </row>
    <row r="7920" spans="1:4">
      <c r="A7920" s="241">
        <v>104422</v>
      </c>
      <c r="B7920" s="93" t="s">
        <v>29965</v>
      </c>
      <c r="C7920" s="94" t="s">
        <v>4</v>
      </c>
      <c r="D7920" s="248">
        <v>11.46</v>
      </c>
    </row>
    <row r="7921" spans="1:4">
      <c r="A7921" s="241">
        <v>105824</v>
      </c>
      <c r="B7921" s="93" t="s">
        <v>29966</v>
      </c>
      <c r="C7921" s="94" t="s">
        <v>4</v>
      </c>
      <c r="D7921" s="248">
        <v>13.77</v>
      </c>
    </row>
    <row r="7922" spans="1:4">
      <c r="A7922" s="241">
        <v>105825</v>
      </c>
      <c r="B7922" s="93" t="s">
        <v>29967</v>
      </c>
      <c r="C7922" s="94" t="s">
        <v>4</v>
      </c>
      <c r="D7922" s="248">
        <v>8.27</v>
      </c>
    </row>
    <row r="7923" spans="1:4">
      <c r="A7923" s="241">
        <v>104421</v>
      </c>
      <c r="B7923" s="93" t="s">
        <v>29968</v>
      </c>
      <c r="C7923" s="94" t="s">
        <v>4</v>
      </c>
      <c r="D7923" s="248">
        <v>18.18</v>
      </c>
    </row>
    <row r="7924" spans="1:4">
      <c r="A7924" s="241">
        <v>105822</v>
      </c>
      <c r="B7924" s="93" t="s">
        <v>29969</v>
      </c>
      <c r="C7924" s="94" t="s">
        <v>4</v>
      </c>
      <c r="D7924" s="248">
        <v>20.49</v>
      </c>
    </row>
    <row r="7925" spans="1:4">
      <c r="A7925" s="241">
        <v>105823</v>
      </c>
      <c r="B7925" s="93" t="s">
        <v>29970</v>
      </c>
      <c r="C7925" s="94" t="s">
        <v>4</v>
      </c>
      <c r="D7925" s="248">
        <v>14.99</v>
      </c>
    </row>
    <row r="7926" spans="1:4">
      <c r="A7926" s="241">
        <v>104423</v>
      </c>
      <c r="B7926" s="93" t="s">
        <v>29971</v>
      </c>
      <c r="C7926" s="94" t="s">
        <v>4</v>
      </c>
      <c r="D7926" s="248">
        <v>16.16</v>
      </c>
    </row>
    <row r="7927" spans="1:4">
      <c r="A7927" s="241">
        <v>105826</v>
      </c>
      <c r="B7927" s="93" t="s">
        <v>29972</v>
      </c>
      <c r="C7927" s="94" t="s">
        <v>4</v>
      </c>
      <c r="D7927" s="248">
        <v>18.47</v>
      </c>
    </row>
    <row r="7928" spans="1:4">
      <c r="A7928" s="241">
        <v>105827</v>
      </c>
      <c r="B7928" s="93" t="s">
        <v>29973</v>
      </c>
      <c r="C7928" s="94" t="s">
        <v>4</v>
      </c>
      <c r="D7928" s="248">
        <v>12.97</v>
      </c>
    </row>
    <row r="7929" spans="1:4">
      <c r="A7929" s="241">
        <v>104425</v>
      </c>
      <c r="B7929" s="93" t="s">
        <v>29974</v>
      </c>
      <c r="C7929" s="94" t="s">
        <v>4</v>
      </c>
      <c r="D7929" s="248">
        <v>9.41</v>
      </c>
    </row>
    <row r="7930" spans="1:4">
      <c r="A7930" s="241">
        <v>105828</v>
      </c>
      <c r="B7930" s="93" t="s">
        <v>29975</v>
      </c>
      <c r="C7930" s="94" t="s">
        <v>4</v>
      </c>
      <c r="D7930" s="248">
        <v>11.72</v>
      </c>
    </row>
    <row r="7931" spans="1:4">
      <c r="A7931" s="241">
        <v>105829</v>
      </c>
      <c r="B7931" s="93" t="s">
        <v>29976</v>
      </c>
      <c r="C7931" s="94" t="s">
        <v>4</v>
      </c>
      <c r="D7931" s="248">
        <v>6.22</v>
      </c>
    </row>
    <row r="7932" spans="1:4">
      <c r="A7932" s="241">
        <v>91525</v>
      </c>
      <c r="B7932" s="93" t="s">
        <v>29977</v>
      </c>
      <c r="C7932" s="94" t="s">
        <v>4</v>
      </c>
      <c r="D7932" s="248">
        <v>8.2200000000000006</v>
      </c>
    </row>
    <row r="7933" spans="1:4">
      <c r="A7933" s="241">
        <v>105818</v>
      </c>
      <c r="B7933" s="93" t="s">
        <v>29978</v>
      </c>
      <c r="C7933" s="94" t="s">
        <v>4</v>
      </c>
      <c r="D7933" s="248">
        <v>12.04</v>
      </c>
    </row>
    <row r="7934" spans="1:4">
      <c r="A7934" s="241">
        <v>105819</v>
      </c>
      <c r="B7934" s="93" t="s">
        <v>29979</v>
      </c>
      <c r="C7934" s="94" t="s">
        <v>4</v>
      </c>
      <c r="D7934" s="248">
        <v>6.6</v>
      </c>
    </row>
    <row r="7935" spans="1:4">
      <c r="A7935" s="241">
        <v>104414</v>
      </c>
      <c r="B7935" s="93" t="s">
        <v>29980</v>
      </c>
      <c r="C7935" s="94" t="s">
        <v>4</v>
      </c>
      <c r="D7935" s="248">
        <v>7.17</v>
      </c>
    </row>
    <row r="7936" spans="1:4">
      <c r="A7936" s="241">
        <v>105816</v>
      </c>
      <c r="B7936" s="93" t="s">
        <v>29981</v>
      </c>
      <c r="C7936" s="94" t="s">
        <v>4</v>
      </c>
      <c r="D7936" s="248">
        <v>10.99</v>
      </c>
    </row>
    <row r="7937" spans="1:4">
      <c r="A7937" s="241">
        <v>105817</v>
      </c>
      <c r="B7937" s="93" t="s">
        <v>29982</v>
      </c>
      <c r="C7937" s="94" t="s">
        <v>4</v>
      </c>
      <c r="D7937" s="248">
        <v>5.55</v>
      </c>
    </row>
    <row r="7938" spans="1:4">
      <c r="A7938" s="241">
        <v>104415</v>
      </c>
      <c r="B7938" s="93" t="s">
        <v>29983</v>
      </c>
      <c r="C7938" s="94" t="s">
        <v>4</v>
      </c>
      <c r="D7938" s="248">
        <v>13.79</v>
      </c>
    </row>
    <row r="7939" spans="1:4">
      <c r="A7939" s="241">
        <v>105820</v>
      </c>
      <c r="B7939" s="93" t="s">
        <v>29984</v>
      </c>
      <c r="C7939" s="94" t="s">
        <v>4</v>
      </c>
      <c r="D7939" s="248">
        <v>17.61</v>
      </c>
    </row>
    <row r="7940" spans="1:4">
      <c r="A7940" s="241">
        <v>105821</v>
      </c>
      <c r="B7940" s="93" t="s">
        <v>29985</v>
      </c>
      <c r="C7940" s="94" t="s">
        <v>4</v>
      </c>
      <c r="D7940" s="248">
        <v>12.17</v>
      </c>
    </row>
    <row r="7941" spans="1:4">
      <c r="A7941" s="241">
        <v>104418</v>
      </c>
      <c r="B7941" s="93" t="s">
        <v>29986</v>
      </c>
      <c r="C7941" s="94" t="s">
        <v>4</v>
      </c>
      <c r="D7941" s="248">
        <v>3.32</v>
      </c>
    </row>
    <row r="7942" spans="1:4">
      <c r="A7942" s="241">
        <v>91515</v>
      </c>
      <c r="B7942" s="93" t="s">
        <v>29987</v>
      </c>
      <c r="C7942" s="94" t="s">
        <v>4</v>
      </c>
      <c r="D7942" s="248">
        <v>6.14</v>
      </c>
    </row>
    <row r="7943" spans="1:4">
      <c r="A7943" s="241">
        <v>104419</v>
      </c>
      <c r="B7943" s="93" t="s">
        <v>29988</v>
      </c>
      <c r="C7943" s="94" t="s">
        <v>4</v>
      </c>
      <c r="D7943" s="248">
        <v>5.3</v>
      </c>
    </row>
    <row r="7944" spans="1:4">
      <c r="A7944" s="241">
        <v>91519</v>
      </c>
      <c r="B7944" s="93" t="s">
        <v>29989</v>
      </c>
      <c r="C7944" s="94" t="s">
        <v>4</v>
      </c>
      <c r="D7944" s="248">
        <v>2.5299999999999998</v>
      </c>
    </row>
    <row r="7945" spans="1:4">
      <c r="A7945" s="241">
        <v>91520</v>
      </c>
      <c r="B7945" s="93" t="s">
        <v>29990</v>
      </c>
      <c r="C7945" s="94" t="s">
        <v>4</v>
      </c>
      <c r="D7945" s="248">
        <v>2.58</v>
      </c>
    </row>
    <row r="7946" spans="1:4">
      <c r="A7946" s="241">
        <v>104416</v>
      </c>
      <c r="B7946" s="93" t="s">
        <v>29991</v>
      </c>
      <c r="C7946" s="94" t="s">
        <v>4</v>
      </c>
      <c r="D7946" s="248">
        <v>2.13</v>
      </c>
    </row>
    <row r="7947" spans="1:4">
      <c r="A7947" s="241">
        <v>104417</v>
      </c>
      <c r="B7947" s="93" t="s">
        <v>29992</v>
      </c>
      <c r="C7947" s="94" t="s">
        <v>4</v>
      </c>
      <c r="D7947" s="248">
        <v>4.8600000000000003</v>
      </c>
    </row>
    <row r="7948" spans="1:4">
      <c r="A7948" s="241">
        <v>91522</v>
      </c>
      <c r="B7948" s="93" t="s">
        <v>29993</v>
      </c>
      <c r="C7948" s="94" t="s">
        <v>4</v>
      </c>
      <c r="D7948" s="248">
        <v>4.3600000000000003</v>
      </c>
    </row>
    <row r="7949" spans="1:4">
      <c r="A7949" s="241">
        <v>104412</v>
      </c>
      <c r="B7949" s="93" t="s">
        <v>29994</v>
      </c>
      <c r="C7949" s="94" t="s">
        <v>4</v>
      </c>
      <c r="D7949" s="248">
        <v>3.92</v>
      </c>
    </row>
    <row r="7950" spans="1:4">
      <c r="A7950" s="241">
        <v>104413</v>
      </c>
      <c r="B7950" s="93" t="s">
        <v>29995</v>
      </c>
      <c r="C7950" s="94" t="s">
        <v>4</v>
      </c>
      <c r="D7950" s="248">
        <v>6.68</v>
      </c>
    </row>
    <row r="7951" spans="1:4">
      <c r="A7951" s="241">
        <v>102569</v>
      </c>
      <c r="B7951" s="93" t="s">
        <v>29996</v>
      </c>
      <c r="C7951" s="94" t="s">
        <v>4</v>
      </c>
      <c r="D7951" s="248">
        <v>0</v>
      </c>
    </row>
    <row r="7952" spans="1:4">
      <c r="A7952" s="241">
        <v>102574</v>
      </c>
      <c r="B7952" s="93" t="s">
        <v>29997</v>
      </c>
      <c r="C7952" s="94" t="s">
        <v>4</v>
      </c>
      <c r="D7952" s="248">
        <v>0</v>
      </c>
    </row>
    <row r="7953" spans="1:4">
      <c r="A7953" s="241">
        <v>102573</v>
      </c>
      <c r="B7953" s="93" t="s">
        <v>29998</v>
      </c>
      <c r="C7953" s="94" t="s">
        <v>4</v>
      </c>
      <c r="D7953" s="248">
        <v>0</v>
      </c>
    </row>
    <row r="7954" spans="1:4">
      <c r="A7954" s="241">
        <v>102577</v>
      </c>
      <c r="B7954" s="93" t="s">
        <v>29999</v>
      </c>
      <c r="C7954" s="94" t="s">
        <v>4</v>
      </c>
      <c r="D7954" s="248">
        <v>0</v>
      </c>
    </row>
    <row r="7955" spans="1:4">
      <c r="A7955" s="241">
        <v>102576</v>
      </c>
      <c r="B7955" s="93" t="s">
        <v>30000</v>
      </c>
      <c r="C7955" s="94" t="s">
        <v>4</v>
      </c>
      <c r="D7955" s="248">
        <v>0</v>
      </c>
    </row>
    <row r="7956" spans="1:4">
      <c r="A7956" s="241">
        <v>103083</v>
      </c>
      <c r="B7956" s="93" t="s">
        <v>30001</v>
      </c>
      <c r="C7956" s="94" t="s">
        <v>4</v>
      </c>
      <c r="D7956" s="248">
        <v>0</v>
      </c>
    </row>
    <row r="7957" spans="1:4">
      <c r="A7957" s="241">
        <v>103081</v>
      </c>
      <c r="B7957" s="93" t="s">
        <v>30002</v>
      </c>
      <c r="C7957" s="94" t="s">
        <v>4</v>
      </c>
      <c r="D7957" s="248">
        <v>0</v>
      </c>
    </row>
    <row r="7958" spans="1:4">
      <c r="A7958" s="241">
        <v>103082</v>
      </c>
      <c r="B7958" s="93" t="s">
        <v>30003</v>
      </c>
      <c r="C7958" s="94" t="s">
        <v>4</v>
      </c>
      <c r="D7958" s="248">
        <v>0</v>
      </c>
    </row>
    <row r="7959" spans="1:4">
      <c r="A7959" s="241">
        <v>103086</v>
      </c>
      <c r="B7959" s="93" t="s">
        <v>30004</v>
      </c>
      <c r="C7959" s="94" t="s">
        <v>4</v>
      </c>
      <c r="D7959" s="248">
        <v>0</v>
      </c>
    </row>
    <row r="7960" spans="1:4">
      <c r="A7960" s="241">
        <v>103085</v>
      </c>
      <c r="B7960" s="93" t="s">
        <v>30005</v>
      </c>
      <c r="C7960" s="94" t="s">
        <v>4</v>
      </c>
      <c r="D7960" s="248">
        <v>0</v>
      </c>
    </row>
    <row r="7961" spans="1:4">
      <c r="A7961" s="241">
        <v>104726</v>
      </c>
      <c r="B7961" s="93" t="s">
        <v>30006</v>
      </c>
      <c r="C7961" s="94" t="s">
        <v>4</v>
      </c>
      <c r="D7961" s="248">
        <v>0</v>
      </c>
    </row>
    <row r="7962" spans="1:4">
      <c r="A7962" s="241">
        <v>104725</v>
      </c>
      <c r="B7962" s="93" t="s">
        <v>30007</v>
      </c>
      <c r="C7962" s="94" t="s">
        <v>4</v>
      </c>
      <c r="D7962" s="248">
        <v>0</v>
      </c>
    </row>
    <row r="7963" spans="1:4">
      <c r="A7963" s="241">
        <v>96374</v>
      </c>
      <c r="B7963" s="93" t="s">
        <v>25360</v>
      </c>
      <c r="C7963" s="94" t="s">
        <v>1</v>
      </c>
      <c r="D7963" s="248">
        <v>36.299999999999997</v>
      </c>
    </row>
    <row r="7964" spans="1:4">
      <c r="A7964" s="241">
        <v>96373</v>
      </c>
      <c r="B7964" s="93" t="s">
        <v>25359</v>
      </c>
      <c r="C7964" s="94" t="s">
        <v>1</v>
      </c>
      <c r="D7964" s="248">
        <v>10.91</v>
      </c>
    </row>
    <row r="7965" spans="1:4">
      <c r="A7965" s="241">
        <v>96368</v>
      </c>
      <c r="B7965" s="93" t="s">
        <v>25355</v>
      </c>
      <c r="C7965" s="94" t="s">
        <v>4</v>
      </c>
      <c r="D7965" s="248">
        <v>174.14</v>
      </c>
    </row>
    <row r="7966" spans="1:4">
      <c r="A7966" s="241">
        <v>96364</v>
      </c>
      <c r="B7966" s="93" t="s">
        <v>25352</v>
      </c>
      <c r="C7966" s="94" t="s">
        <v>4</v>
      </c>
      <c r="D7966" s="248">
        <v>146.81</v>
      </c>
    </row>
    <row r="7967" spans="1:4">
      <c r="A7967" s="241">
        <v>96369</v>
      </c>
      <c r="B7967" s="93" t="s">
        <v>25356</v>
      </c>
      <c r="C7967" s="94" t="s">
        <v>4</v>
      </c>
      <c r="D7967" s="248">
        <v>195.94</v>
      </c>
    </row>
    <row r="7968" spans="1:4">
      <c r="A7968" s="241">
        <v>104723</v>
      </c>
      <c r="B7968" s="93" t="s">
        <v>25366</v>
      </c>
      <c r="C7968" s="94" t="s">
        <v>4</v>
      </c>
      <c r="D7968" s="248">
        <v>235.24</v>
      </c>
    </row>
    <row r="7969" spans="1:4">
      <c r="A7969" s="241">
        <v>96367</v>
      </c>
      <c r="B7969" s="93" t="s">
        <v>25354</v>
      </c>
      <c r="C7969" s="94" t="s">
        <v>4</v>
      </c>
      <c r="D7969" s="248">
        <v>161.12</v>
      </c>
    </row>
    <row r="7970" spans="1:4">
      <c r="A7970" s="241">
        <v>104722</v>
      </c>
      <c r="B7970" s="93" t="s">
        <v>25365</v>
      </c>
      <c r="C7970" s="94" t="s">
        <v>4</v>
      </c>
      <c r="D7970" s="248">
        <v>184.63</v>
      </c>
    </row>
    <row r="7971" spans="1:4">
      <c r="A7971" s="241">
        <v>96366</v>
      </c>
      <c r="B7971" s="93" t="s">
        <v>25353</v>
      </c>
      <c r="C7971" s="94" t="s">
        <v>4</v>
      </c>
      <c r="D7971" s="248">
        <v>148.52000000000001</v>
      </c>
    </row>
    <row r="7972" spans="1:4">
      <c r="A7972" s="241">
        <v>96361</v>
      </c>
      <c r="B7972" s="93" t="s">
        <v>25349</v>
      </c>
      <c r="C7972" s="94" t="s">
        <v>4</v>
      </c>
      <c r="D7972" s="248">
        <v>139.61000000000001</v>
      </c>
    </row>
    <row r="7973" spans="1:4">
      <c r="A7973" s="241">
        <v>104719</v>
      </c>
      <c r="B7973" s="93" t="s">
        <v>25362</v>
      </c>
      <c r="C7973" s="94" t="s">
        <v>4</v>
      </c>
      <c r="D7973" s="248">
        <v>175.51</v>
      </c>
    </row>
    <row r="7974" spans="1:4">
      <c r="A7974" s="241">
        <v>96360</v>
      </c>
      <c r="B7974" s="93" t="s">
        <v>25348</v>
      </c>
      <c r="C7974" s="94" t="s">
        <v>4</v>
      </c>
      <c r="D7974" s="248">
        <v>119.53</v>
      </c>
    </row>
    <row r="7975" spans="1:4">
      <c r="A7975" s="241">
        <v>96359</v>
      </c>
      <c r="B7975" s="93" t="s">
        <v>25347</v>
      </c>
      <c r="C7975" s="94" t="s">
        <v>4</v>
      </c>
      <c r="D7975" s="248">
        <v>104.82</v>
      </c>
    </row>
    <row r="7976" spans="1:4">
      <c r="A7976" s="241">
        <v>104718</v>
      </c>
      <c r="B7976" s="93" t="s">
        <v>25361</v>
      </c>
      <c r="C7976" s="94" t="s">
        <v>4</v>
      </c>
      <c r="D7976" s="248">
        <v>124.9</v>
      </c>
    </row>
    <row r="7977" spans="1:4">
      <c r="A7977" s="241">
        <v>96358</v>
      </c>
      <c r="B7977" s="93" t="s">
        <v>25346</v>
      </c>
      <c r="C7977" s="94" t="s">
        <v>4</v>
      </c>
      <c r="D7977" s="248">
        <v>93.94</v>
      </c>
    </row>
    <row r="7978" spans="1:4">
      <c r="A7978" s="241">
        <v>96371</v>
      </c>
      <c r="B7978" s="93" t="s">
        <v>25358</v>
      </c>
      <c r="C7978" s="94" t="s">
        <v>4</v>
      </c>
      <c r="D7978" s="248">
        <v>71.489999999999995</v>
      </c>
    </row>
    <row r="7979" spans="1:4">
      <c r="A7979" s="241">
        <v>104724</v>
      </c>
      <c r="B7979" s="93" t="s">
        <v>25367</v>
      </c>
      <c r="C7979" s="94" t="s">
        <v>4</v>
      </c>
      <c r="D7979" s="248">
        <v>89.85</v>
      </c>
    </row>
    <row r="7980" spans="1:4">
      <c r="A7980" s="241">
        <v>96370</v>
      </c>
      <c r="B7980" s="93" t="s">
        <v>25357</v>
      </c>
      <c r="C7980" s="94" t="s">
        <v>4</v>
      </c>
      <c r="D7980" s="248">
        <v>61.51</v>
      </c>
    </row>
    <row r="7981" spans="1:4">
      <c r="A7981" s="241">
        <v>96365</v>
      </c>
      <c r="B7981" s="93" t="s">
        <v>30008</v>
      </c>
      <c r="C7981" s="94" t="s">
        <v>4</v>
      </c>
      <c r="D7981" s="248">
        <v>167.77</v>
      </c>
    </row>
    <row r="7982" spans="1:4">
      <c r="A7982" s="241">
        <v>104721</v>
      </c>
      <c r="B7982" s="93" t="s">
        <v>25364</v>
      </c>
      <c r="C7982" s="94" t="s">
        <v>4</v>
      </c>
      <c r="D7982" s="248">
        <v>205.36</v>
      </c>
    </row>
    <row r="7983" spans="1:4">
      <c r="A7983" s="241">
        <v>96363</v>
      </c>
      <c r="B7983" s="93" t="s">
        <v>25351</v>
      </c>
      <c r="C7983" s="94" t="s">
        <v>4</v>
      </c>
      <c r="D7983" s="248">
        <v>132.97</v>
      </c>
    </row>
    <row r="7984" spans="1:4">
      <c r="A7984" s="241">
        <v>104720</v>
      </c>
      <c r="B7984" s="93" t="s">
        <v>25363</v>
      </c>
      <c r="C7984" s="94" t="s">
        <v>4</v>
      </c>
      <c r="D7984" s="248">
        <v>154.76</v>
      </c>
    </row>
    <row r="7985" spans="1:4">
      <c r="A7985" s="241">
        <v>96362</v>
      </c>
      <c r="B7985" s="93" t="s">
        <v>25350</v>
      </c>
      <c r="C7985" s="94" t="s">
        <v>4</v>
      </c>
      <c r="D7985" s="248">
        <v>121.22</v>
      </c>
    </row>
    <row r="7986" spans="1:4">
      <c r="A7986" s="241">
        <v>103191</v>
      </c>
      <c r="B7986" s="93" t="s">
        <v>22712</v>
      </c>
      <c r="C7986" s="94" t="s">
        <v>2</v>
      </c>
      <c r="D7986" s="248">
        <v>2409.5100000000002</v>
      </c>
    </row>
    <row r="7987" spans="1:4">
      <c r="A7987" s="241">
        <v>103206</v>
      </c>
      <c r="B7987" s="93" t="s">
        <v>22718</v>
      </c>
      <c r="C7987" s="94" t="s">
        <v>2</v>
      </c>
      <c r="D7987" s="248">
        <v>2429.2199999999998</v>
      </c>
    </row>
    <row r="7988" spans="1:4">
      <c r="A7988" s="241">
        <v>103211</v>
      </c>
      <c r="B7988" s="93" t="s">
        <v>30009</v>
      </c>
      <c r="C7988" s="94" t="s">
        <v>2</v>
      </c>
      <c r="D7988" s="248">
        <v>0</v>
      </c>
    </row>
    <row r="7989" spans="1:4">
      <c r="A7989" s="241">
        <v>103196</v>
      </c>
      <c r="B7989" s="93" t="s">
        <v>30010</v>
      </c>
      <c r="C7989" s="94" t="s">
        <v>2</v>
      </c>
      <c r="D7989" s="248">
        <v>0</v>
      </c>
    </row>
    <row r="7990" spans="1:4">
      <c r="A7990" s="241">
        <v>103212</v>
      </c>
      <c r="B7990" s="93" t="s">
        <v>30011</v>
      </c>
      <c r="C7990" s="94" t="s">
        <v>2</v>
      </c>
      <c r="D7990" s="248">
        <v>0</v>
      </c>
    </row>
    <row r="7991" spans="1:4">
      <c r="A7991" s="241">
        <v>103197</v>
      </c>
      <c r="B7991" s="93" t="s">
        <v>30012</v>
      </c>
      <c r="C7991" s="94" t="s">
        <v>2</v>
      </c>
      <c r="D7991" s="248">
        <v>0</v>
      </c>
    </row>
    <row r="7992" spans="1:4">
      <c r="A7992" s="241">
        <v>103217</v>
      </c>
      <c r="B7992" s="93" t="s">
        <v>30013</v>
      </c>
      <c r="C7992" s="94" t="s">
        <v>2</v>
      </c>
      <c r="D7992" s="248">
        <v>0</v>
      </c>
    </row>
    <row r="7993" spans="1:4">
      <c r="A7993" s="241">
        <v>103202</v>
      </c>
      <c r="B7993" s="93" t="s">
        <v>30014</v>
      </c>
      <c r="C7993" s="94" t="s">
        <v>2</v>
      </c>
      <c r="D7993" s="248">
        <v>0</v>
      </c>
    </row>
    <row r="7994" spans="1:4">
      <c r="A7994" s="241">
        <v>103215</v>
      </c>
      <c r="B7994" s="93" t="s">
        <v>30015</v>
      </c>
      <c r="C7994" s="94" t="s">
        <v>2</v>
      </c>
      <c r="D7994" s="248">
        <v>0</v>
      </c>
    </row>
    <row r="7995" spans="1:4">
      <c r="A7995" s="241">
        <v>103200</v>
      </c>
      <c r="B7995" s="93" t="s">
        <v>30016</v>
      </c>
      <c r="C7995" s="94" t="s">
        <v>2</v>
      </c>
      <c r="D7995" s="248">
        <v>0</v>
      </c>
    </row>
    <row r="7996" spans="1:4">
      <c r="A7996" s="241">
        <v>103216</v>
      </c>
      <c r="B7996" s="93" t="s">
        <v>30017</v>
      </c>
      <c r="C7996" s="94" t="s">
        <v>2</v>
      </c>
      <c r="D7996" s="248">
        <v>0</v>
      </c>
    </row>
    <row r="7997" spans="1:4">
      <c r="A7997" s="241">
        <v>103201</v>
      </c>
      <c r="B7997" s="93" t="s">
        <v>30018</v>
      </c>
      <c r="C7997" s="94" t="s">
        <v>2</v>
      </c>
      <c r="D7997" s="248">
        <v>0</v>
      </c>
    </row>
    <row r="7998" spans="1:4">
      <c r="A7998" s="241">
        <v>103185</v>
      </c>
      <c r="B7998" s="93" t="s">
        <v>22706</v>
      </c>
      <c r="C7998" s="94" t="s">
        <v>2</v>
      </c>
      <c r="D7998" s="248">
        <v>6195.33</v>
      </c>
    </row>
    <row r="7999" spans="1:4">
      <c r="A7999" s="241">
        <v>103218</v>
      </c>
      <c r="B7999" s="93" t="s">
        <v>30019</v>
      </c>
      <c r="C7999" s="94" t="s">
        <v>2</v>
      </c>
      <c r="D7999" s="248">
        <v>0</v>
      </c>
    </row>
    <row r="8000" spans="1:4">
      <c r="A8000" s="241">
        <v>103203</v>
      </c>
      <c r="B8000" s="93" t="s">
        <v>30020</v>
      </c>
      <c r="C8000" s="94" t="s">
        <v>2</v>
      </c>
      <c r="D8000" s="248">
        <v>0</v>
      </c>
    </row>
    <row r="8001" spans="1:4">
      <c r="A8001" s="241">
        <v>103213</v>
      </c>
      <c r="B8001" s="93" t="s">
        <v>30021</v>
      </c>
      <c r="C8001" s="94" t="s">
        <v>2</v>
      </c>
      <c r="D8001" s="248">
        <v>0</v>
      </c>
    </row>
    <row r="8002" spans="1:4">
      <c r="A8002" s="241">
        <v>103198</v>
      </c>
      <c r="B8002" s="93" t="s">
        <v>30022</v>
      </c>
      <c r="C8002" s="94" t="s">
        <v>2</v>
      </c>
      <c r="D8002" s="248">
        <v>0</v>
      </c>
    </row>
    <row r="8003" spans="1:4">
      <c r="A8003" s="241">
        <v>103214</v>
      </c>
      <c r="B8003" s="93" t="s">
        <v>30023</v>
      </c>
      <c r="C8003" s="94" t="s">
        <v>2</v>
      </c>
      <c r="D8003" s="248">
        <v>0</v>
      </c>
    </row>
    <row r="8004" spans="1:4">
      <c r="A8004" s="241">
        <v>103199</v>
      </c>
      <c r="B8004" s="93" t="s">
        <v>30024</v>
      </c>
      <c r="C8004" s="94" t="s">
        <v>2</v>
      </c>
      <c r="D8004" s="248">
        <v>0</v>
      </c>
    </row>
    <row r="8005" spans="1:4">
      <c r="A8005" s="241">
        <v>103219</v>
      </c>
      <c r="B8005" s="93" t="s">
        <v>30025</v>
      </c>
      <c r="C8005" s="94" t="s">
        <v>2</v>
      </c>
      <c r="D8005" s="248">
        <v>0</v>
      </c>
    </row>
    <row r="8006" spans="1:4">
      <c r="A8006" s="241">
        <v>103204</v>
      </c>
      <c r="B8006" s="93" t="s">
        <v>30026</v>
      </c>
      <c r="C8006" s="94" t="s">
        <v>2</v>
      </c>
      <c r="D8006" s="248">
        <v>0</v>
      </c>
    </row>
    <row r="8007" spans="1:4">
      <c r="A8007" s="241">
        <v>103186</v>
      </c>
      <c r="B8007" s="93" t="s">
        <v>22707</v>
      </c>
      <c r="C8007" s="94" t="s">
        <v>2</v>
      </c>
      <c r="D8007" s="248">
        <v>6503.95</v>
      </c>
    </row>
    <row r="8008" spans="1:4">
      <c r="A8008" s="241">
        <v>103210</v>
      </c>
      <c r="B8008" s="93" t="s">
        <v>22722</v>
      </c>
      <c r="C8008" s="94" t="s">
        <v>2</v>
      </c>
      <c r="D8008" s="248">
        <v>2359.3000000000002</v>
      </c>
    </row>
    <row r="8009" spans="1:4">
      <c r="A8009" s="241">
        <v>103195</v>
      </c>
      <c r="B8009" s="93" t="s">
        <v>22716</v>
      </c>
      <c r="C8009" s="94" t="s">
        <v>2</v>
      </c>
      <c r="D8009" s="248">
        <v>2223.75</v>
      </c>
    </row>
    <row r="8010" spans="1:4">
      <c r="A8010" s="241">
        <v>103205</v>
      </c>
      <c r="B8010" s="93" t="s">
        <v>22717</v>
      </c>
      <c r="C8010" s="94" t="s">
        <v>2</v>
      </c>
      <c r="D8010" s="248">
        <v>4137.33</v>
      </c>
    </row>
    <row r="8011" spans="1:4">
      <c r="A8011" s="241">
        <v>103190</v>
      </c>
      <c r="B8011" s="93" t="s">
        <v>22711</v>
      </c>
      <c r="C8011" s="94" t="s">
        <v>2</v>
      </c>
      <c r="D8011" s="248">
        <v>4117.62</v>
      </c>
    </row>
    <row r="8012" spans="1:4">
      <c r="A8012" s="241">
        <v>103207</v>
      </c>
      <c r="B8012" s="93" t="s">
        <v>22719</v>
      </c>
      <c r="C8012" s="94" t="s">
        <v>2</v>
      </c>
      <c r="D8012" s="248">
        <v>2582.86</v>
      </c>
    </row>
    <row r="8013" spans="1:4">
      <c r="A8013" s="241">
        <v>103192</v>
      </c>
      <c r="B8013" s="93" t="s">
        <v>22713</v>
      </c>
      <c r="C8013" s="94" t="s">
        <v>2</v>
      </c>
      <c r="D8013" s="248">
        <v>2563.15</v>
      </c>
    </row>
    <row r="8014" spans="1:4">
      <c r="A8014" s="241">
        <v>103208</v>
      </c>
      <c r="B8014" s="93" t="s">
        <v>22720</v>
      </c>
      <c r="C8014" s="94" t="s">
        <v>2</v>
      </c>
      <c r="D8014" s="248">
        <v>2001.59</v>
      </c>
    </row>
    <row r="8015" spans="1:4">
      <c r="A8015" s="241">
        <v>103193</v>
      </c>
      <c r="B8015" s="93" t="s">
        <v>22714</v>
      </c>
      <c r="C8015" s="94" t="s">
        <v>2</v>
      </c>
      <c r="D8015" s="248">
        <v>1981.88</v>
      </c>
    </row>
    <row r="8016" spans="1:4">
      <c r="A8016" s="241">
        <v>103187</v>
      </c>
      <c r="B8016" s="93" t="s">
        <v>22708</v>
      </c>
      <c r="C8016" s="94" t="s">
        <v>2</v>
      </c>
      <c r="D8016" s="248">
        <v>4905.62</v>
      </c>
    </row>
    <row r="8017" spans="1:4">
      <c r="A8017" s="241">
        <v>103188</v>
      </c>
      <c r="B8017" s="93" t="s">
        <v>22709</v>
      </c>
      <c r="C8017" s="94" t="s">
        <v>2</v>
      </c>
      <c r="D8017" s="248">
        <v>5264.94</v>
      </c>
    </row>
    <row r="8018" spans="1:4">
      <c r="A8018" s="241">
        <v>103189</v>
      </c>
      <c r="B8018" s="93" t="s">
        <v>22710</v>
      </c>
      <c r="C8018" s="94" t="s">
        <v>2</v>
      </c>
      <c r="D8018" s="248">
        <v>2643.43</v>
      </c>
    </row>
    <row r="8019" spans="1:4">
      <c r="A8019" s="241">
        <v>103209</v>
      </c>
      <c r="B8019" s="93" t="s">
        <v>22721</v>
      </c>
      <c r="C8019" s="94" t="s">
        <v>2</v>
      </c>
      <c r="D8019" s="248">
        <v>2859.56</v>
      </c>
    </row>
    <row r="8020" spans="1:4">
      <c r="A8020" s="241">
        <v>103194</v>
      </c>
      <c r="B8020" s="93" t="s">
        <v>22715</v>
      </c>
      <c r="C8020" s="94" t="s">
        <v>2</v>
      </c>
      <c r="D8020" s="248">
        <v>2839.85</v>
      </c>
    </row>
    <row r="8021" spans="1:4">
      <c r="A8021" s="241">
        <v>95001</v>
      </c>
      <c r="B8021" s="93" t="s">
        <v>30027</v>
      </c>
      <c r="C8021" s="94" t="s">
        <v>4</v>
      </c>
      <c r="D8021" s="248">
        <v>0</v>
      </c>
    </row>
    <row r="8022" spans="1:4">
      <c r="A8022" s="241">
        <v>95000</v>
      </c>
      <c r="B8022" s="93" t="s">
        <v>30028</v>
      </c>
      <c r="C8022" s="94" t="s">
        <v>4</v>
      </c>
      <c r="D8022" s="248">
        <v>0</v>
      </c>
    </row>
    <row r="8023" spans="1:4">
      <c r="A8023" s="241">
        <v>95005</v>
      </c>
      <c r="B8023" s="93" t="s">
        <v>30029</v>
      </c>
      <c r="C8023" s="94" t="s">
        <v>4</v>
      </c>
      <c r="D8023" s="248">
        <v>0</v>
      </c>
    </row>
    <row r="8024" spans="1:4">
      <c r="A8024" s="241">
        <v>95004</v>
      </c>
      <c r="B8024" s="93" t="s">
        <v>30030</v>
      </c>
      <c r="C8024" s="94" t="s">
        <v>4</v>
      </c>
      <c r="D8024" s="248">
        <v>0</v>
      </c>
    </row>
    <row r="8025" spans="1:4">
      <c r="A8025" s="241">
        <v>95003</v>
      </c>
      <c r="B8025" s="93" t="s">
        <v>30031</v>
      </c>
      <c r="C8025" s="94" t="s">
        <v>4</v>
      </c>
      <c r="D8025" s="248">
        <v>0</v>
      </c>
    </row>
    <row r="8026" spans="1:4">
      <c r="A8026" s="241">
        <v>95002</v>
      </c>
      <c r="B8026" s="93" t="s">
        <v>30032</v>
      </c>
      <c r="C8026" s="94" t="s">
        <v>4</v>
      </c>
      <c r="D8026" s="248">
        <v>0</v>
      </c>
    </row>
    <row r="8027" spans="1:4">
      <c r="A8027" s="241">
        <v>95007</v>
      </c>
      <c r="B8027" s="93" t="s">
        <v>30033</v>
      </c>
      <c r="C8027" s="94" t="s">
        <v>4</v>
      </c>
      <c r="D8027" s="248">
        <v>0</v>
      </c>
    </row>
    <row r="8028" spans="1:4">
      <c r="A8028" s="241">
        <v>95006</v>
      </c>
      <c r="B8028" s="93" t="s">
        <v>30034</v>
      </c>
      <c r="C8028" s="94" t="s">
        <v>4</v>
      </c>
      <c r="D8028" s="248">
        <v>0</v>
      </c>
    </row>
    <row r="8029" spans="1:4">
      <c r="A8029" s="241">
        <v>104313</v>
      </c>
      <c r="B8029" s="93" t="s">
        <v>30035</v>
      </c>
      <c r="C8029" s="94" t="s">
        <v>4</v>
      </c>
      <c r="D8029" s="248">
        <v>0</v>
      </c>
    </row>
    <row r="8030" spans="1:4">
      <c r="A8030" s="241">
        <v>104312</v>
      </c>
      <c r="B8030" s="93" t="s">
        <v>30036</v>
      </c>
      <c r="C8030" s="94" t="s">
        <v>4</v>
      </c>
      <c r="D8030" s="248">
        <v>0</v>
      </c>
    </row>
    <row r="8031" spans="1:4">
      <c r="A8031" s="241">
        <v>94992</v>
      </c>
      <c r="B8031" s="93" t="s">
        <v>24071</v>
      </c>
      <c r="C8031" s="94" t="s">
        <v>4</v>
      </c>
      <c r="D8031" s="248">
        <v>83.55</v>
      </c>
    </row>
    <row r="8032" spans="1:4">
      <c r="A8032" s="241">
        <v>94994</v>
      </c>
      <c r="B8032" s="93" t="s">
        <v>24073</v>
      </c>
      <c r="C8032" s="94" t="s">
        <v>4</v>
      </c>
      <c r="D8032" s="248">
        <v>101.31</v>
      </c>
    </row>
    <row r="8033" spans="1:4">
      <c r="A8033" s="241">
        <v>94990</v>
      </c>
      <c r="B8033" s="93" t="s">
        <v>24070</v>
      </c>
      <c r="C8033" s="94" t="s">
        <v>7</v>
      </c>
      <c r="D8033" s="248">
        <v>861.54</v>
      </c>
    </row>
    <row r="8034" spans="1:4">
      <c r="A8034" s="241">
        <v>94991</v>
      </c>
      <c r="B8034" s="93" t="s">
        <v>25425</v>
      </c>
      <c r="C8034" s="94" t="s">
        <v>7</v>
      </c>
      <c r="D8034" s="248">
        <v>868.59</v>
      </c>
    </row>
    <row r="8035" spans="1:4">
      <c r="A8035" s="241">
        <v>104626</v>
      </c>
      <c r="B8035" s="93" t="s">
        <v>25426</v>
      </c>
      <c r="C8035" s="94" t="s">
        <v>7</v>
      </c>
      <c r="D8035" s="248">
        <v>888.98</v>
      </c>
    </row>
    <row r="8036" spans="1:4">
      <c r="A8036" s="241">
        <v>94993</v>
      </c>
      <c r="B8036" s="93" t="s">
        <v>24072</v>
      </c>
      <c r="C8036" s="94" t="s">
        <v>4</v>
      </c>
      <c r="D8036" s="248">
        <v>83.96</v>
      </c>
    </row>
    <row r="8037" spans="1:4">
      <c r="A8037" s="241">
        <v>94995</v>
      </c>
      <c r="B8037" s="93" t="s">
        <v>24074</v>
      </c>
      <c r="C8037" s="94" t="s">
        <v>4</v>
      </c>
      <c r="D8037" s="248">
        <v>101.87</v>
      </c>
    </row>
    <row r="8038" spans="1:4">
      <c r="A8038" s="241">
        <v>101169</v>
      </c>
      <c r="B8038" s="93" t="s">
        <v>22439</v>
      </c>
      <c r="C8038" s="94" t="s">
        <v>4</v>
      </c>
      <c r="D8038" s="248">
        <v>242.71</v>
      </c>
    </row>
    <row r="8039" spans="1:4">
      <c r="A8039" s="241">
        <v>104383</v>
      </c>
      <c r="B8039" s="93" t="s">
        <v>30037</v>
      </c>
      <c r="C8039" s="94" t="s">
        <v>4</v>
      </c>
      <c r="D8039" s="248">
        <v>0</v>
      </c>
    </row>
    <row r="8040" spans="1:4">
      <c r="A8040" s="241">
        <v>101167</v>
      </c>
      <c r="B8040" s="93" t="s">
        <v>22438</v>
      </c>
      <c r="C8040" s="94" t="s">
        <v>4</v>
      </c>
      <c r="D8040" s="248">
        <v>228.1</v>
      </c>
    </row>
    <row r="8041" spans="1:4">
      <c r="A8041" s="241">
        <v>101172</v>
      </c>
      <c r="B8041" s="93" t="s">
        <v>22441</v>
      </c>
      <c r="C8041" s="94" t="s">
        <v>4</v>
      </c>
      <c r="D8041" s="248">
        <v>83.26</v>
      </c>
    </row>
    <row r="8042" spans="1:4">
      <c r="A8042" s="241">
        <v>104384</v>
      </c>
      <c r="B8042" s="93" t="s">
        <v>30038</v>
      </c>
      <c r="C8042" s="94" t="s">
        <v>4</v>
      </c>
      <c r="D8042" s="248">
        <v>0</v>
      </c>
    </row>
    <row r="8043" spans="1:4">
      <c r="A8043" s="241">
        <v>101170</v>
      </c>
      <c r="B8043" s="93" t="s">
        <v>22440</v>
      </c>
      <c r="C8043" s="94" t="s">
        <v>4</v>
      </c>
      <c r="D8043" s="248">
        <v>58.83</v>
      </c>
    </row>
    <row r="8044" spans="1:4">
      <c r="A8044" s="241">
        <v>104438</v>
      </c>
      <c r="B8044" s="93" t="s">
        <v>30039</v>
      </c>
      <c r="C8044" s="94" t="s">
        <v>4</v>
      </c>
      <c r="D8044" s="248">
        <v>0</v>
      </c>
    </row>
    <row r="8045" spans="1:4">
      <c r="A8045" s="241">
        <v>92402</v>
      </c>
      <c r="B8045" s="93" t="s">
        <v>24046</v>
      </c>
      <c r="C8045" s="94" t="s">
        <v>4</v>
      </c>
      <c r="D8045" s="248">
        <v>97.34</v>
      </c>
    </row>
    <row r="8046" spans="1:4">
      <c r="A8046" s="241">
        <v>104429</v>
      </c>
      <c r="B8046" s="93" t="s">
        <v>30040</v>
      </c>
      <c r="C8046" s="94" t="s">
        <v>4</v>
      </c>
      <c r="D8046" s="248">
        <v>0</v>
      </c>
    </row>
    <row r="8047" spans="1:4">
      <c r="A8047" s="241">
        <v>104426</v>
      </c>
      <c r="B8047" s="93" t="s">
        <v>30041</v>
      </c>
      <c r="C8047" s="94" t="s">
        <v>4</v>
      </c>
      <c r="D8047" s="248">
        <v>0</v>
      </c>
    </row>
    <row r="8048" spans="1:4">
      <c r="A8048" s="241">
        <v>104436</v>
      </c>
      <c r="B8048" s="93" t="s">
        <v>30042</v>
      </c>
      <c r="C8048" s="94" t="s">
        <v>4</v>
      </c>
      <c r="D8048" s="248">
        <v>0</v>
      </c>
    </row>
    <row r="8049" spans="1:4">
      <c r="A8049" s="241">
        <v>104434</v>
      </c>
      <c r="B8049" s="93" t="s">
        <v>30043</v>
      </c>
      <c r="C8049" s="94" t="s">
        <v>4</v>
      </c>
      <c r="D8049" s="248">
        <v>0</v>
      </c>
    </row>
    <row r="8050" spans="1:4">
      <c r="A8050" s="241">
        <v>104432</v>
      </c>
      <c r="B8050" s="93" t="s">
        <v>30044</v>
      </c>
      <c r="C8050" s="94" t="s">
        <v>4</v>
      </c>
      <c r="D8050" s="248">
        <v>122.9</v>
      </c>
    </row>
    <row r="8051" spans="1:4">
      <c r="A8051" s="241">
        <v>93679</v>
      </c>
      <c r="B8051" s="93" t="s">
        <v>24050</v>
      </c>
      <c r="C8051" s="94" t="s">
        <v>4</v>
      </c>
      <c r="D8051" s="248">
        <v>118.47</v>
      </c>
    </row>
    <row r="8052" spans="1:4">
      <c r="A8052" s="241">
        <v>92396</v>
      </c>
      <c r="B8052" s="93" t="s">
        <v>24042</v>
      </c>
      <c r="C8052" s="94" t="s">
        <v>4</v>
      </c>
      <c r="D8052" s="248">
        <v>100.05</v>
      </c>
    </row>
    <row r="8053" spans="1:4">
      <c r="A8053" s="241">
        <v>104439</v>
      </c>
      <c r="B8053" s="93" t="s">
        <v>30045</v>
      </c>
      <c r="C8053" s="94" t="s">
        <v>4</v>
      </c>
      <c r="D8053" s="248">
        <v>0</v>
      </c>
    </row>
    <row r="8054" spans="1:4">
      <c r="A8054" s="241">
        <v>104440</v>
      </c>
      <c r="B8054" s="93" t="s">
        <v>30046</v>
      </c>
      <c r="C8054" s="94" t="s">
        <v>4</v>
      </c>
      <c r="D8054" s="248">
        <v>0</v>
      </c>
    </row>
    <row r="8055" spans="1:4">
      <c r="A8055" s="241">
        <v>92406</v>
      </c>
      <c r="B8055" s="93" t="s">
        <v>24049</v>
      </c>
      <c r="C8055" s="94" t="s">
        <v>4</v>
      </c>
      <c r="D8055" s="248">
        <v>167.82</v>
      </c>
    </row>
    <row r="8056" spans="1:4">
      <c r="A8056" s="241">
        <v>92403</v>
      </c>
      <c r="B8056" s="93" t="s">
        <v>24047</v>
      </c>
      <c r="C8056" s="94" t="s">
        <v>4</v>
      </c>
      <c r="D8056" s="248">
        <v>84.15</v>
      </c>
    </row>
    <row r="8057" spans="1:4">
      <c r="A8057" s="241">
        <v>92404</v>
      </c>
      <c r="B8057" s="93" t="s">
        <v>24048</v>
      </c>
      <c r="C8057" s="94" t="s">
        <v>4</v>
      </c>
      <c r="D8057" s="248">
        <v>97.55</v>
      </c>
    </row>
    <row r="8058" spans="1:4">
      <c r="A8058" s="241">
        <v>104430</v>
      </c>
      <c r="B8058" s="93" t="s">
        <v>30047</v>
      </c>
      <c r="C8058" s="94" t="s">
        <v>4</v>
      </c>
      <c r="D8058" s="248">
        <v>0</v>
      </c>
    </row>
    <row r="8059" spans="1:4">
      <c r="A8059" s="241">
        <v>104431</v>
      </c>
      <c r="B8059" s="93" t="s">
        <v>30048</v>
      </c>
      <c r="C8059" s="94" t="s">
        <v>4</v>
      </c>
      <c r="D8059" s="248">
        <v>0</v>
      </c>
    </row>
    <row r="8060" spans="1:4">
      <c r="A8060" s="241">
        <v>104427</v>
      </c>
      <c r="B8060" s="93" t="s">
        <v>30049</v>
      </c>
      <c r="C8060" s="94" t="s">
        <v>4</v>
      </c>
      <c r="D8060" s="248">
        <v>0</v>
      </c>
    </row>
    <row r="8061" spans="1:4">
      <c r="A8061" s="241">
        <v>104428</v>
      </c>
      <c r="B8061" s="93" t="s">
        <v>30050</v>
      </c>
      <c r="C8061" s="94" t="s">
        <v>4</v>
      </c>
      <c r="D8061" s="248">
        <v>0</v>
      </c>
    </row>
    <row r="8062" spans="1:4">
      <c r="A8062" s="241">
        <v>92391</v>
      </c>
      <c r="B8062" s="93" t="s">
        <v>24037</v>
      </c>
      <c r="C8062" s="94" t="s">
        <v>4</v>
      </c>
      <c r="D8062" s="248">
        <v>90.91</v>
      </c>
    </row>
    <row r="8063" spans="1:4">
      <c r="A8063" s="241">
        <v>92392</v>
      </c>
      <c r="B8063" s="93" t="s">
        <v>24038</v>
      </c>
      <c r="C8063" s="94" t="s">
        <v>4</v>
      </c>
      <c r="D8063" s="248">
        <v>99.62</v>
      </c>
    </row>
    <row r="8064" spans="1:4">
      <c r="A8064" s="241">
        <v>104437</v>
      </c>
      <c r="B8064" s="93" t="s">
        <v>30051</v>
      </c>
      <c r="C8064" s="94" t="s">
        <v>4</v>
      </c>
      <c r="D8064" s="248">
        <v>0</v>
      </c>
    </row>
    <row r="8065" spans="1:4">
      <c r="A8065" s="241">
        <v>104435</v>
      </c>
      <c r="B8065" s="93" t="s">
        <v>30052</v>
      </c>
      <c r="C8065" s="94" t="s">
        <v>4</v>
      </c>
      <c r="D8065" s="248">
        <v>0</v>
      </c>
    </row>
    <row r="8066" spans="1:4">
      <c r="A8066" s="241">
        <v>104433</v>
      </c>
      <c r="B8066" s="93" t="s">
        <v>30053</v>
      </c>
      <c r="C8066" s="94" t="s">
        <v>4</v>
      </c>
      <c r="D8066" s="248">
        <v>108.08</v>
      </c>
    </row>
    <row r="8067" spans="1:4">
      <c r="A8067" s="241">
        <v>93680</v>
      </c>
      <c r="B8067" s="93" t="s">
        <v>24051</v>
      </c>
      <c r="C8067" s="94" t="s">
        <v>4</v>
      </c>
      <c r="D8067" s="248">
        <v>105.21</v>
      </c>
    </row>
    <row r="8068" spans="1:4">
      <c r="A8068" s="241">
        <v>93681</v>
      </c>
      <c r="B8068" s="93" t="s">
        <v>24052</v>
      </c>
      <c r="C8068" s="94" t="s">
        <v>4</v>
      </c>
      <c r="D8068" s="248">
        <v>125.81</v>
      </c>
    </row>
    <row r="8069" spans="1:4">
      <c r="A8069" s="241">
        <v>92397</v>
      </c>
      <c r="B8069" s="93" t="s">
        <v>24043</v>
      </c>
      <c r="C8069" s="94" t="s">
        <v>4</v>
      </c>
      <c r="D8069" s="248">
        <v>87.25</v>
      </c>
    </row>
    <row r="8070" spans="1:4">
      <c r="A8070" s="241">
        <v>92398</v>
      </c>
      <c r="B8070" s="93" t="s">
        <v>24044</v>
      </c>
      <c r="C8070" s="94" t="s">
        <v>4</v>
      </c>
      <c r="D8070" s="248">
        <v>100.67</v>
      </c>
    </row>
    <row r="8071" spans="1:4">
      <c r="A8071" s="241">
        <v>92400</v>
      </c>
      <c r="B8071" s="93" t="s">
        <v>24045</v>
      </c>
      <c r="C8071" s="94" t="s">
        <v>4</v>
      </c>
      <c r="D8071" s="248">
        <v>117.68</v>
      </c>
    </row>
    <row r="8072" spans="1:4">
      <c r="A8072" s="241">
        <v>92395</v>
      </c>
      <c r="B8072" s="93" t="s">
        <v>24041</v>
      </c>
      <c r="C8072" s="94" t="s">
        <v>4</v>
      </c>
      <c r="D8072" s="248">
        <v>143.76</v>
      </c>
    </row>
    <row r="8073" spans="1:4">
      <c r="A8073" s="241">
        <v>92393</v>
      </c>
      <c r="B8073" s="93" t="s">
        <v>24039</v>
      </c>
      <c r="C8073" s="94" t="s">
        <v>4</v>
      </c>
      <c r="D8073" s="248">
        <v>91.56</v>
      </c>
    </row>
    <row r="8074" spans="1:4">
      <c r="A8074" s="241">
        <v>92394</v>
      </c>
      <c r="B8074" s="93" t="s">
        <v>24040</v>
      </c>
      <c r="C8074" s="94" t="s">
        <v>4</v>
      </c>
      <c r="D8074" s="248">
        <v>109.88</v>
      </c>
    </row>
    <row r="8075" spans="1:4">
      <c r="A8075" s="241">
        <v>97115</v>
      </c>
      <c r="B8075" s="93" t="s">
        <v>23736</v>
      </c>
      <c r="C8075" s="94" t="s">
        <v>3</v>
      </c>
      <c r="D8075" s="248">
        <v>70.03</v>
      </c>
    </row>
    <row r="8076" spans="1:4">
      <c r="A8076" s="241">
        <v>97113</v>
      </c>
      <c r="B8076" s="93" t="s">
        <v>23734</v>
      </c>
      <c r="C8076" s="94" t="s">
        <v>4</v>
      </c>
      <c r="D8076" s="248">
        <v>2.58</v>
      </c>
    </row>
    <row r="8077" spans="1:4">
      <c r="A8077" s="241">
        <v>97120</v>
      </c>
      <c r="B8077" s="93" t="s">
        <v>25372</v>
      </c>
      <c r="C8077" s="94" t="s">
        <v>3</v>
      </c>
      <c r="D8077" s="248">
        <v>10.96</v>
      </c>
    </row>
    <row r="8078" spans="1:4">
      <c r="A8078" s="241">
        <v>97116</v>
      </c>
      <c r="B8078" s="93" t="s">
        <v>25368</v>
      </c>
      <c r="C8078" s="94" t="s">
        <v>3</v>
      </c>
      <c r="D8078" s="248">
        <v>26.18</v>
      </c>
    </row>
    <row r="8079" spans="1:4">
      <c r="A8079" s="241">
        <v>97117</v>
      </c>
      <c r="B8079" s="93" t="s">
        <v>25369</v>
      </c>
      <c r="C8079" s="94" t="s">
        <v>3</v>
      </c>
      <c r="D8079" s="248">
        <v>22.61</v>
      </c>
    </row>
    <row r="8080" spans="1:4">
      <c r="A8080" s="241">
        <v>97118</v>
      </c>
      <c r="B8080" s="93" t="s">
        <v>25370</v>
      </c>
      <c r="C8080" s="94" t="s">
        <v>3</v>
      </c>
      <c r="D8080" s="248">
        <v>18.62</v>
      </c>
    </row>
    <row r="8081" spans="1:4">
      <c r="A8081" s="241">
        <v>97119</v>
      </c>
      <c r="B8081" s="93" t="s">
        <v>25371</v>
      </c>
      <c r="C8081" s="94" t="s">
        <v>3</v>
      </c>
      <c r="D8081" s="248">
        <v>16.649999999999999</v>
      </c>
    </row>
    <row r="8082" spans="1:4">
      <c r="A8082" s="241">
        <v>97114</v>
      </c>
      <c r="B8082" s="93" t="s">
        <v>23735</v>
      </c>
      <c r="C8082" s="94" t="s">
        <v>1</v>
      </c>
      <c r="D8082" s="248">
        <v>0.49</v>
      </c>
    </row>
    <row r="8083" spans="1:4">
      <c r="A8083" s="241">
        <v>97111</v>
      </c>
      <c r="B8083" s="93" t="s">
        <v>23732</v>
      </c>
      <c r="C8083" s="94" t="s">
        <v>4</v>
      </c>
      <c r="D8083" s="248">
        <v>229.2</v>
      </c>
    </row>
    <row r="8084" spans="1:4">
      <c r="A8084" s="241">
        <v>97112</v>
      </c>
      <c r="B8084" s="93" t="s">
        <v>23733</v>
      </c>
      <c r="C8084" s="94" t="s">
        <v>4</v>
      </c>
      <c r="D8084" s="248">
        <v>240.2</v>
      </c>
    </row>
    <row r="8085" spans="1:4">
      <c r="A8085" s="241">
        <v>103904</v>
      </c>
      <c r="B8085" s="93" t="s">
        <v>23737</v>
      </c>
      <c r="C8085" s="94" t="s">
        <v>4</v>
      </c>
      <c r="D8085" s="248">
        <v>151.41</v>
      </c>
    </row>
    <row r="8086" spans="1:4">
      <c r="A8086" s="241">
        <v>103905</v>
      </c>
      <c r="B8086" s="93" t="s">
        <v>23738</v>
      </c>
      <c r="C8086" s="94" t="s">
        <v>4</v>
      </c>
      <c r="D8086" s="248">
        <v>159.96</v>
      </c>
    </row>
    <row r="8087" spans="1:4">
      <c r="A8087" s="241">
        <v>103907</v>
      </c>
      <c r="B8087" s="93" t="s">
        <v>23740</v>
      </c>
      <c r="C8087" s="94" t="s">
        <v>4</v>
      </c>
      <c r="D8087" s="248">
        <v>168.97</v>
      </c>
    </row>
    <row r="8088" spans="1:4">
      <c r="A8088" s="241">
        <v>103911</v>
      </c>
      <c r="B8088" s="93" t="s">
        <v>23743</v>
      </c>
      <c r="C8088" s="94" t="s">
        <v>4</v>
      </c>
      <c r="D8088" s="248">
        <v>246.88</v>
      </c>
    </row>
    <row r="8089" spans="1:4">
      <c r="A8089" s="241">
        <v>97104</v>
      </c>
      <c r="B8089" s="93" t="s">
        <v>23726</v>
      </c>
      <c r="C8089" s="94" t="s">
        <v>4</v>
      </c>
      <c r="D8089" s="248">
        <v>155.83000000000001</v>
      </c>
    </row>
    <row r="8090" spans="1:4">
      <c r="A8090" s="241">
        <v>103906</v>
      </c>
      <c r="B8090" s="93" t="s">
        <v>23739</v>
      </c>
      <c r="C8090" s="94" t="s">
        <v>4</v>
      </c>
      <c r="D8090" s="248">
        <v>194.66</v>
      </c>
    </row>
    <row r="8091" spans="1:4">
      <c r="A8091" s="241">
        <v>97105</v>
      </c>
      <c r="B8091" s="93" t="s">
        <v>23727</v>
      </c>
      <c r="C8091" s="94" t="s">
        <v>4</v>
      </c>
      <c r="D8091" s="248">
        <v>176.59</v>
      </c>
    </row>
    <row r="8092" spans="1:4">
      <c r="A8092" s="241">
        <v>97106</v>
      </c>
      <c r="B8092" s="93" t="s">
        <v>23728</v>
      </c>
      <c r="C8092" s="94" t="s">
        <v>4</v>
      </c>
      <c r="D8092" s="248">
        <v>196.32</v>
      </c>
    </row>
    <row r="8093" spans="1:4">
      <c r="A8093" s="241">
        <v>97107</v>
      </c>
      <c r="B8093" s="93" t="s">
        <v>23729</v>
      </c>
      <c r="C8093" s="94" t="s">
        <v>4</v>
      </c>
      <c r="D8093" s="248">
        <v>223.55</v>
      </c>
    </row>
    <row r="8094" spans="1:4">
      <c r="A8094" s="241">
        <v>97108</v>
      </c>
      <c r="B8094" s="93" t="s">
        <v>23730</v>
      </c>
      <c r="C8094" s="94" t="s">
        <v>4</v>
      </c>
      <c r="D8094" s="248">
        <v>254.25</v>
      </c>
    </row>
    <row r="8095" spans="1:4">
      <c r="A8095" s="241">
        <v>97109</v>
      </c>
      <c r="B8095" s="93" t="s">
        <v>23731</v>
      </c>
      <c r="C8095" s="94" t="s">
        <v>4</v>
      </c>
      <c r="D8095" s="248">
        <v>280.87</v>
      </c>
    </row>
    <row r="8096" spans="1:4">
      <c r="A8096" s="241">
        <v>103913</v>
      </c>
      <c r="B8096" s="93" t="s">
        <v>23745</v>
      </c>
      <c r="C8096" s="94" t="s">
        <v>4</v>
      </c>
      <c r="D8096" s="248">
        <v>135.69999999999999</v>
      </c>
    </row>
    <row r="8097" spans="1:4">
      <c r="A8097" s="241">
        <v>103914</v>
      </c>
      <c r="B8097" s="93" t="s">
        <v>23746</v>
      </c>
      <c r="C8097" s="94" t="s">
        <v>4</v>
      </c>
      <c r="D8097" s="248">
        <v>158.52000000000001</v>
      </c>
    </row>
    <row r="8098" spans="1:4">
      <c r="A8098" s="241">
        <v>103915</v>
      </c>
      <c r="B8098" s="93" t="s">
        <v>23747</v>
      </c>
      <c r="C8098" s="94" t="s">
        <v>4</v>
      </c>
      <c r="D8098" s="248">
        <v>172.12</v>
      </c>
    </row>
    <row r="8099" spans="1:4">
      <c r="A8099" s="241">
        <v>103916</v>
      </c>
      <c r="B8099" s="93" t="s">
        <v>23748</v>
      </c>
      <c r="C8099" s="94" t="s">
        <v>4</v>
      </c>
      <c r="D8099" s="248">
        <v>199.09</v>
      </c>
    </row>
    <row r="8100" spans="1:4">
      <c r="A8100" s="241">
        <v>103917</v>
      </c>
      <c r="B8100" s="93" t="s">
        <v>23749</v>
      </c>
      <c r="C8100" s="94" t="s">
        <v>4</v>
      </c>
      <c r="D8100" s="248">
        <v>226.86</v>
      </c>
    </row>
    <row r="8101" spans="1:4">
      <c r="A8101" s="241">
        <v>103918</v>
      </c>
      <c r="B8101" s="93" t="s">
        <v>23750</v>
      </c>
      <c r="C8101" s="94" t="s">
        <v>4</v>
      </c>
      <c r="D8101" s="248">
        <v>241.17</v>
      </c>
    </row>
    <row r="8102" spans="1:4">
      <c r="A8102" s="241">
        <v>103919</v>
      </c>
      <c r="B8102" s="93" t="s">
        <v>30054</v>
      </c>
      <c r="C8102" s="94" t="s">
        <v>4</v>
      </c>
      <c r="D8102" s="248">
        <v>0</v>
      </c>
    </row>
    <row r="8103" spans="1:4">
      <c r="A8103" s="241">
        <v>103920</v>
      </c>
      <c r="B8103" s="93" t="s">
        <v>30055</v>
      </c>
      <c r="C8103" s="94" t="s">
        <v>4</v>
      </c>
      <c r="D8103" s="248">
        <v>0</v>
      </c>
    </row>
    <row r="8104" spans="1:4">
      <c r="A8104" s="241">
        <v>103921</v>
      </c>
      <c r="B8104" s="93" t="s">
        <v>30056</v>
      </c>
      <c r="C8104" s="94" t="s">
        <v>4</v>
      </c>
      <c r="D8104" s="248">
        <v>0</v>
      </c>
    </row>
    <row r="8105" spans="1:4">
      <c r="A8105" s="241">
        <v>103922</v>
      </c>
      <c r="B8105" s="93" t="s">
        <v>30057</v>
      </c>
      <c r="C8105" s="94" t="s">
        <v>4</v>
      </c>
      <c r="D8105" s="248">
        <v>0</v>
      </c>
    </row>
    <row r="8106" spans="1:4">
      <c r="A8106" s="241">
        <v>103923</v>
      </c>
      <c r="B8106" s="93" t="s">
        <v>30058</v>
      </c>
      <c r="C8106" s="94" t="s">
        <v>4</v>
      </c>
      <c r="D8106" s="248">
        <v>0</v>
      </c>
    </row>
    <row r="8107" spans="1:4">
      <c r="A8107" s="241">
        <v>103908</v>
      </c>
      <c r="B8107" s="93" t="s">
        <v>23741</v>
      </c>
      <c r="C8107" s="94" t="s">
        <v>4</v>
      </c>
      <c r="D8107" s="248">
        <v>190.43</v>
      </c>
    </row>
    <row r="8108" spans="1:4">
      <c r="A8108" s="241">
        <v>103909</v>
      </c>
      <c r="B8108" s="93" t="s">
        <v>23742</v>
      </c>
      <c r="C8108" s="94" t="s">
        <v>4</v>
      </c>
      <c r="D8108" s="248">
        <v>216.92</v>
      </c>
    </row>
    <row r="8109" spans="1:4">
      <c r="A8109" s="241">
        <v>103912</v>
      </c>
      <c r="B8109" s="93" t="s">
        <v>23744</v>
      </c>
      <c r="C8109" s="94" t="s">
        <v>4</v>
      </c>
      <c r="D8109" s="248">
        <v>272.76</v>
      </c>
    </row>
    <row r="8110" spans="1:4">
      <c r="A8110" s="241">
        <v>101979</v>
      </c>
      <c r="B8110" s="93" t="s">
        <v>22568</v>
      </c>
      <c r="C8110" s="94" t="s">
        <v>1</v>
      </c>
      <c r="D8110" s="248">
        <v>39.64</v>
      </c>
    </row>
    <row r="8111" spans="1:4">
      <c r="A8111" s="241">
        <v>101970</v>
      </c>
      <c r="B8111" s="93" t="s">
        <v>30059</v>
      </c>
      <c r="C8111" s="94" t="s">
        <v>1</v>
      </c>
      <c r="D8111" s="248">
        <v>0</v>
      </c>
    </row>
    <row r="8112" spans="1:4">
      <c r="A8112" s="241">
        <v>101972</v>
      </c>
      <c r="B8112" s="93" t="s">
        <v>30060</v>
      </c>
      <c r="C8112" s="94" t="s">
        <v>1</v>
      </c>
      <c r="D8112" s="248">
        <v>0</v>
      </c>
    </row>
    <row r="8113" spans="1:4">
      <c r="A8113" s="241">
        <v>101966</v>
      </c>
      <c r="B8113" s="93" t="s">
        <v>22567</v>
      </c>
      <c r="C8113" s="94" t="s">
        <v>1</v>
      </c>
      <c r="D8113" s="248">
        <v>95.6</v>
      </c>
    </row>
    <row r="8114" spans="1:4">
      <c r="A8114" s="241">
        <v>101976</v>
      </c>
      <c r="B8114" s="93" t="s">
        <v>30061</v>
      </c>
      <c r="C8114" s="94" t="s">
        <v>1</v>
      </c>
      <c r="D8114" s="248">
        <v>0</v>
      </c>
    </row>
    <row r="8115" spans="1:4">
      <c r="A8115" s="241">
        <v>101978</v>
      </c>
      <c r="B8115" s="93" t="s">
        <v>30062</v>
      </c>
      <c r="C8115" s="94" t="s">
        <v>1</v>
      </c>
      <c r="D8115" s="248">
        <v>0</v>
      </c>
    </row>
    <row r="8116" spans="1:4">
      <c r="A8116" s="241">
        <v>101967</v>
      </c>
      <c r="B8116" s="93" t="s">
        <v>30063</v>
      </c>
      <c r="C8116" s="94" t="s">
        <v>1</v>
      </c>
      <c r="D8116" s="248">
        <v>0</v>
      </c>
    </row>
    <row r="8117" spans="1:4">
      <c r="A8117" s="241">
        <v>101968</v>
      </c>
      <c r="B8117" s="93" t="s">
        <v>30064</v>
      </c>
      <c r="C8117" s="94" t="s">
        <v>1</v>
      </c>
      <c r="D8117" s="248">
        <v>0</v>
      </c>
    </row>
    <row r="8118" spans="1:4">
      <c r="A8118" s="241">
        <v>101965</v>
      </c>
      <c r="B8118" s="93" t="s">
        <v>30065</v>
      </c>
      <c r="C8118" s="94" t="s">
        <v>1</v>
      </c>
      <c r="D8118" s="248">
        <v>92.87</v>
      </c>
    </row>
    <row r="8119" spans="1:4">
      <c r="A8119" s="241">
        <v>104100</v>
      </c>
      <c r="B8119" s="93" t="s">
        <v>30066</v>
      </c>
      <c r="C8119" s="94" t="s">
        <v>4</v>
      </c>
      <c r="D8119" s="248">
        <v>0</v>
      </c>
    </row>
    <row r="8120" spans="1:4">
      <c r="A8120" s="241">
        <v>104099</v>
      </c>
      <c r="B8120" s="93" t="s">
        <v>30067</v>
      </c>
      <c r="C8120" s="94" t="s">
        <v>4</v>
      </c>
      <c r="D8120" s="248">
        <v>0</v>
      </c>
    </row>
    <row r="8121" spans="1:4">
      <c r="A8121" s="241">
        <v>104102</v>
      </c>
      <c r="B8121" s="93" t="s">
        <v>30068</v>
      </c>
      <c r="C8121" s="94" t="s">
        <v>4</v>
      </c>
      <c r="D8121" s="248">
        <v>0</v>
      </c>
    </row>
    <row r="8122" spans="1:4">
      <c r="A8122" s="241">
        <v>104101</v>
      </c>
      <c r="B8122" s="93" t="s">
        <v>30069</v>
      </c>
      <c r="C8122" s="94" t="s">
        <v>4</v>
      </c>
      <c r="D8122" s="248">
        <v>0</v>
      </c>
    </row>
    <row r="8123" spans="1:4">
      <c r="A8123" s="241">
        <v>104103</v>
      </c>
      <c r="B8123" s="93" t="s">
        <v>30070</v>
      </c>
      <c r="C8123" s="94" t="s">
        <v>4</v>
      </c>
      <c r="D8123" s="248">
        <v>0</v>
      </c>
    </row>
    <row r="8124" spans="1:4">
      <c r="A8124" s="241">
        <v>92123</v>
      </c>
      <c r="B8124" s="93" t="s">
        <v>30071</v>
      </c>
      <c r="C8124" s="94" t="s">
        <v>7</v>
      </c>
      <c r="D8124" s="248">
        <v>90.92</v>
      </c>
    </row>
    <row r="8125" spans="1:4">
      <c r="A8125" s="241">
        <v>106665</v>
      </c>
      <c r="B8125" s="93" t="s">
        <v>30072</v>
      </c>
      <c r="C8125" s="94" t="s">
        <v>7</v>
      </c>
      <c r="D8125" s="248">
        <v>0</v>
      </c>
    </row>
    <row r="8126" spans="1:4">
      <c r="A8126" s="241">
        <v>92122</v>
      </c>
      <c r="B8126" s="93" t="s">
        <v>30073</v>
      </c>
      <c r="C8126" s="94" t="s">
        <v>7</v>
      </c>
      <c r="D8126" s="248">
        <v>95.37</v>
      </c>
    </row>
    <row r="8127" spans="1:4">
      <c r="A8127" s="241">
        <v>103615</v>
      </c>
      <c r="B8127" s="93" t="s">
        <v>30074</v>
      </c>
      <c r="C8127" s="94" t="s">
        <v>1</v>
      </c>
      <c r="D8127" s="248">
        <v>0</v>
      </c>
    </row>
    <row r="8128" spans="1:4">
      <c r="A8128" s="241">
        <v>103637</v>
      </c>
      <c r="B8128" s="93" t="s">
        <v>30075</v>
      </c>
      <c r="C8128" s="94" t="s">
        <v>1</v>
      </c>
      <c r="D8128" s="248">
        <v>0</v>
      </c>
    </row>
    <row r="8129" spans="1:4">
      <c r="A8129" s="241">
        <v>103593</v>
      </c>
      <c r="B8129" s="93" t="s">
        <v>30076</v>
      </c>
      <c r="C8129" s="94" t="s">
        <v>1</v>
      </c>
      <c r="D8129" s="248">
        <v>0</v>
      </c>
    </row>
    <row r="8130" spans="1:4">
      <c r="A8130" s="241">
        <v>103616</v>
      </c>
      <c r="B8130" s="93" t="s">
        <v>30077</v>
      </c>
      <c r="C8130" s="94" t="s">
        <v>1</v>
      </c>
      <c r="D8130" s="248">
        <v>0</v>
      </c>
    </row>
    <row r="8131" spans="1:4">
      <c r="A8131" s="241">
        <v>103638</v>
      </c>
      <c r="B8131" s="93" t="s">
        <v>30078</v>
      </c>
      <c r="C8131" s="94" t="s">
        <v>1</v>
      </c>
      <c r="D8131" s="248">
        <v>0</v>
      </c>
    </row>
    <row r="8132" spans="1:4">
      <c r="A8132" s="241">
        <v>103594</v>
      </c>
      <c r="B8132" s="93" t="s">
        <v>30079</v>
      </c>
      <c r="C8132" s="94" t="s">
        <v>1</v>
      </c>
      <c r="D8132" s="248">
        <v>0</v>
      </c>
    </row>
    <row r="8133" spans="1:4">
      <c r="A8133" s="241">
        <v>103617</v>
      </c>
      <c r="B8133" s="93" t="s">
        <v>30080</v>
      </c>
      <c r="C8133" s="94" t="s">
        <v>1</v>
      </c>
      <c r="D8133" s="248">
        <v>0</v>
      </c>
    </row>
    <row r="8134" spans="1:4">
      <c r="A8134" s="241">
        <v>103639</v>
      </c>
      <c r="B8134" s="93" t="s">
        <v>30081</v>
      </c>
      <c r="C8134" s="94" t="s">
        <v>1</v>
      </c>
      <c r="D8134" s="248">
        <v>0</v>
      </c>
    </row>
    <row r="8135" spans="1:4">
      <c r="A8135" s="241">
        <v>103595</v>
      </c>
      <c r="B8135" s="93" t="s">
        <v>30082</v>
      </c>
      <c r="C8135" s="94" t="s">
        <v>1</v>
      </c>
      <c r="D8135" s="248">
        <v>0</v>
      </c>
    </row>
    <row r="8136" spans="1:4">
      <c r="A8136" s="241">
        <v>103609</v>
      </c>
      <c r="B8136" s="93" t="s">
        <v>30083</v>
      </c>
      <c r="C8136" s="94" t="s">
        <v>1</v>
      </c>
      <c r="D8136" s="248">
        <v>0</v>
      </c>
    </row>
    <row r="8137" spans="1:4">
      <c r="A8137" s="241">
        <v>103631</v>
      </c>
      <c r="B8137" s="93" t="s">
        <v>30084</v>
      </c>
      <c r="C8137" s="94" t="s">
        <v>1</v>
      </c>
      <c r="D8137" s="248">
        <v>0</v>
      </c>
    </row>
    <row r="8138" spans="1:4">
      <c r="A8138" s="241">
        <v>103587</v>
      </c>
      <c r="B8138" s="93" t="s">
        <v>30085</v>
      </c>
      <c r="C8138" s="94" t="s">
        <v>1</v>
      </c>
      <c r="D8138" s="248">
        <v>0</v>
      </c>
    </row>
    <row r="8139" spans="1:4">
      <c r="A8139" s="241">
        <v>103618</v>
      </c>
      <c r="B8139" s="93" t="s">
        <v>30086</v>
      </c>
      <c r="C8139" s="94" t="s">
        <v>1</v>
      </c>
      <c r="D8139" s="248">
        <v>0</v>
      </c>
    </row>
    <row r="8140" spans="1:4">
      <c r="A8140" s="241">
        <v>103640</v>
      </c>
      <c r="B8140" s="93" t="s">
        <v>30087</v>
      </c>
      <c r="C8140" s="94" t="s">
        <v>1</v>
      </c>
      <c r="D8140" s="248">
        <v>0</v>
      </c>
    </row>
    <row r="8141" spans="1:4">
      <c r="A8141" s="241">
        <v>103596</v>
      </c>
      <c r="B8141" s="93" t="s">
        <v>30088</v>
      </c>
      <c r="C8141" s="94" t="s">
        <v>1</v>
      </c>
      <c r="D8141" s="248">
        <v>0</v>
      </c>
    </row>
    <row r="8142" spans="1:4">
      <c r="A8142" s="241">
        <v>103619</v>
      </c>
      <c r="B8142" s="93" t="s">
        <v>30089</v>
      </c>
      <c r="C8142" s="94" t="s">
        <v>1</v>
      </c>
      <c r="D8142" s="248">
        <v>0</v>
      </c>
    </row>
    <row r="8143" spans="1:4">
      <c r="A8143" s="241">
        <v>103641</v>
      </c>
      <c r="B8143" s="93" t="s">
        <v>30090</v>
      </c>
      <c r="C8143" s="94" t="s">
        <v>1</v>
      </c>
      <c r="D8143" s="248">
        <v>0</v>
      </c>
    </row>
    <row r="8144" spans="1:4">
      <c r="A8144" s="241">
        <v>103597</v>
      </c>
      <c r="B8144" s="93" t="s">
        <v>30091</v>
      </c>
      <c r="C8144" s="94" t="s">
        <v>1</v>
      </c>
      <c r="D8144" s="248">
        <v>0</v>
      </c>
    </row>
    <row r="8145" spans="1:4">
      <c r="A8145" s="241">
        <v>103620</v>
      </c>
      <c r="B8145" s="93" t="s">
        <v>30092</v>
      </c>
      <c r="C8145" s="94" t="s">
        <v>1</v>
      </c>
      <c r="D8145" s="248">
        <v>0</v>
      </c>
    </row>
    <row r="8146" spans="1:4">
      <c r="A8146" s="241">
        <v>103642</v>
      </c>
      <c r="B8146" s="93" t="s">
        <v>30093</v>
      </c>
      <c r="C8146" s="94" t="s">
        <v>1</v>
      </c>
      <c r="D8146" s="248">
        <v>0</v>
      </c>
    </row>
    <row r="8147" spans="1:4">
      <c r="A8147" s="241">
        <v>103598</v>
      </c>
      <c r="B8147" s="93" t="s">
        <v>30094</v>
      </c>
      <c r="C8147" s="94" t="s">
        <v>1</v>
      </c>
      <c r="D8147" s="248">
        <v>0</v>
      </c>
    </row>
    <row r="8148" spans="1:4">
      <c r="A8148" s="241">
        <v>103621</v>
      </c>
      <c r="B8148" s="93" t="s">
        <v>30095</v>
      </c>
      <c r="C8148" s="94" t="s">
        <v>1</v>
      </c>
      <c r="D8148" s="248">
        <v>0</v>
      </c>
    </row>
    <row r="8149" spans="1:4">
      <c r="A8149" s="241">
        <v>103643</v>
      </c>
      <c r="B8149" s="93" t="s">
        <v>30096</v>
      </c>
      <c r="C8149" s="94" t="s">
        <v>1</v>
      </c>
      <c r="D8149" s="248">
        <v>0</v>
      </c>
    </row>
    <row r="8150" spans="1:4">
      <c r="A8150" s="241">
        <v>103599</v>
      </c>
      <c r="B8150" s="93" t="s">
        <v>30097</v>
      </c>
      <c r="C8150" s="94" t="s">
        <v>1</v>
      </c>
      <c r="D8150" s="248">
        <v>0</v>
      </c>
    </row>
    <row r="8151" spans="1:4">
      <c r="A8151" s="241">
        <v>103622</v>
      </c>
      <c r="B8151" s="93" t="s">
        <v>30098</v>
      </c>
      <c r="C8151" s="94" t="s">
        <v>1</v>
      </c>
      <c r="D8151" s="248">
        <v>0</v>
      </c>
    </row>
    <row r="8152" spans="1:4">
      <c r="A8152" s="241">
        <v>103644</v>
      </c>
      <c r="B8152" s="93" t="s">
        <v>30099</v>
      </c>
      <c r="C8152" s="94" t="s">
        <v>1</v>
      </c>
      <c r="D8152" s="248">
        <v>0</v>
      </c>
    </row>
    <row r="8153" spans="1:4">
      <c r="A8153" s="241">
        <v>103600</v>
      </c>
      <c r="B8153" s="93" t="s">
        <v>30100</v>
      </c>
      <c r="C8153" s="94" t="s">
        <v>1</v>
      </c>
      <c r="D8153" s="248">
        <v>0</v>
      </c>
    </row>
    <row r="8154" spans="1:4">
      <c r="A8154" s="241">
        <v>103610</v>
      </c>
      <c r="B8154" s="93" t="s">
        <v>30101</v>
      </c>
      <c r="C8154" s="94" t="s">
        <v>1</v>
      </c>
      <c r="D8154" s="248">
        <v>0</v>
      </c>
    </row>
    <row r="8155" spans="1:4">
      <c r="A8155" s="241">
        <v>103632</v>
      </c>
      <c r="B8155" s="93" t="s">
        <v>30102</v>
      </c>
      <c r="C8155" s="94" t="s">
        <v>1</v>
      </c>
      <c r="D8155" s="248">
        <v>0</v>
      </c>
    </row>
    <row r="8156" spans="1:4">
      <c r="A8156" s="241">
        <v>103588</v>
      </c>
      <c r="B8156" s="93" t="s">
        <v>30103</v>
      </c>
      <c r="C8156" s="94" t="s">
        <v>1</v>
      </c>
      <c r="D8156" s="248">
        <v>0</v>
      </c>
    </row>
    <row r="8157" spans="1:4">
      <c r="A8157" s="241">
        <v>103623</v>
      </c>
      <c r="B8157" s="93" t="s">
        <v>30104</v>
      </c>
      <c r="C8157" s="94" t="s">
        <v>1</v>
      </c>
      <c r="D8157" s="248">
        <v>0</v>
      </c>
    </row>
    <row r="8158" spans="1:4">
      <c r="A8158" s="241">
        <v>103645</v>
      </c>
      <c r="B8158" s="93" t="s">
        <v>30105</v>
      </c>
      <c r="C8158" s="94" t="s">
        <v>1</v>
      </c>
      <c r="D8158" s="248">
        <v>0</v>
      </c>
    </row>
    <row r="8159" spans="1:4">
      <c r="A8159" s="241">
        <v>103601</v>
      </c>
      <c r="B8159" s="93" t="s">
        <v>30106</v>
      </c>
      <c r="C8159" s="94" t="s">
        <v>1</v>
      </c>
      <c r="D8159" s="248">
        <v>0</v>
      </c>
    </row>
    <row r="8160" spans="1:4">
      <c r="A8160" s="241">
        <v>103624</v>
      </c>
      <c r="B8160" s="93" t="s">
        <v>30107</v>
      </c>
      <c r="C8160" s="94" t="s">
        <v>1</v>
      </c>
      <c r="D8160" s="248">
        <v>0</v>
      </c>
    </row>
    <row r="8161" spans="1:4">
      <c r="A8161" s="241">
        <v>103646</v>
      </c>
      <c r="B8161" s="93" t="s">
        <v>30108</v>
      </c>
      <c r="C8161" s="94" t="s">
        <v>1</v>
      </c>
      <c r="D8161" s="248">
        <v>0</v>
      </c>
    </row>
    <row r="8162" spans="1:4">
      <c r="A8162" s="241">
        <v>103602</v>
      </c>
      <c r="B8162" s="93" t="s">
        <v>30109</v>
      </c>
      <c r="C8162" s="94" t="s">
        <v>1</v>
      </c>
      <c r="D8162" s="248">
        <v>0</v>
      </c>
    </row>
    <row r="8163" spans="1:4">
      <c r="A8163" s="241">
        <v>103625</v>
      </c>
      <c r="B8163" s="93" t="s">
        <v>30110</v>
      </c>
      <c r="C8163" s="94" t="s">
        <v>1</v>
      </c>
      <c r="D8163" s="248">
        <v>0</v>
      </c>
    </row>
    <row r="8164" spans="1:4">
      <c r="A8164" s="241">
        <v>103647</v>
      </c>
      <c r="B8164" s="93" t="s">
        <v>30111</v>
      </c>
      <c r="C8164" s="94" t="s">
        <v>1</v>
      </c>
      <c r="D8164" s="248">
        <v>0</v>
      </c>
    </row>
    <row r="8165" spans="1:4">
      <c r="A8165" s="241">
        <v>103603</v>
      </c>
      <c r="B8165" s="93" t="s">
        <v>30112</v>
      </c>
      <c r="C8165" s="94" t="s">
        <v>1</v>
      </c>
      <c r="D8165" s="248">
        <v>0</v>
      </c>
    </row>
    <row r="8166" spans="1:4">
      <c r="A8166" s="241">
        <v>103611</v>
      </c>
      <c r="B8166" s="93" t="s">
        <v>30113</v>
      </c>
      <c r="C8166" s="94" t="s">
        <v>1</v>
      </c>
      <c r="D8166" s="248">
        <v>0</v>
      </c>
    </row>
    <row r="8167" spans="1:4">
      <c r="A8167" s="241">
        <v>103633</v>
      </c>
      <c r="B8167" s="93" t="s">
        <v>30114</v>
      </c>
      <c r="C8167" s="94" t="s">
        <v>1</v>
      </c>
      <c r="D8167" s="248">
        <v>0</v>
      </c>
    </row>
    <row r="8168" spans="1:4">
      <c r="A8168" s="241">
        <v>103589</v>
      </c>
      <c r="B8168" s="93" t="s">
        <v>30115</v>
      </c>
      <c r="C8168" s="94" t="s">
        <v>1</v>
      </c>
      <c r="D8168" s="248">
        <v>0</v>
      </c>
    </row>
    <row r="8169" spans="1:4">
      <c r="A8169" s="241">
        <v>103626</v>
      </c>
      <c r="B8169" s="93" t="s">
        <v>30116</v>
      </c>
      <c r="C8169" s="94" t="s">
        <v>1</v>
      </c>
      <c r="D8169" s="248">
        <v>0</v>
      </c>
    </row>
    <row r="8170" spans="1:4">
      <c r="A8170" s="241">
        <v>103648</v>
      </c>
      <c r="B8170" s="93" t="s">
        <v>30117</v>
      </c>
      <c r="C8170" s="94" t="s">
        <v>1</v>
      </c>
      <c r="D8170" s="248">
        <v>0</v>
      </c>
    </row>
    <row r="8171" spans="1:4">
      <c r="A8171" s="241">
        <v>103604</v>
      </c>
      <c r="B8171" s="93" t="s">
        <v>30118</v>
      </c>
      <c r="C8171" s="94" t="s">
        <v>1</v>
      </c>
      <c r="D8171" s="248">
        <v>0</v>
      </c>
    </row>
    <row r="8172" spans="1:4">
      <c r="A8172" s="241">
        <v>103627</v>
      </c>
      <c r="B8172" s="93" t="s">
        <v>30119</v>
      </c>
      <c r="C8172" s="94" t="s">
        <v>1</v>
      </c>
      <c r="D8172" s="248">
        <v>0</v>
      </c>
    </row>
    <row r="8173" spans="1:4">
      <c r="A8173" s="241">
        <v>103649</v>
      </c>
      <c r="B8173" s="93" t="s">
        <v>30120</v>
      </c>
      <c r="C8173" s="94" t="s">
        <v>1</v>
      </c>
      <c r="D8173" s="248">
        <v>0</v>
      </c>
    </row>
    <row r="8174" spans="1:4">
      <c r="A8174" s="241">
        <v>103605</v>
      </c>
      <c r="B8174" s="93" t="s">
        <v>30121</v>
      </c>
      <c r="C8174" s="94" t="s">
        <v>1</v>
      </c>
      <c r="D8174" s="248">
        <v>0</v>
      </c>
    </row>
    <row r="8175" spans="1:4">
      <c r="A8175" s="241">
        <v>103612</v>
      </c>
      <c r="B8175" s="93" t="s">
        <v>30122</v>
      </c>
      <c r="C8175" s="94" t="s">
        <v>1</v>
      </c>
      <c r="D8175" s="248">
        <v>0</v>
      </c>
    </row>
    <row r="8176" spans="1:4">
      <c r="A8176" s="241">
        <v>103634</v>
      </c>
      <c r="B8176" s="93" t="s">
        <v>30123</v>
      </c>
      <c r="C8176" s="94" t="s">
        <v>1</v>
      </c>
      <c r="D8176" s="248">
        <v>0</v>
      </c>
    </row>
    <row r="8177" spans="1:4">
      <c r="A8177" s="241">
        <v>103590</v>
      </c>
      <c r="B8177" s="93" t="s">
        <v>30124</v>
      </c>
      <c r="C8177" s="94" t="s">
        <v>1</v>
      </c>
      <c r="D8177" s="248">
        <v>0</v>
      </c>
    </row>
    <row r="8178" spans="1:4">
      <c r="A8178" s="241">
        <v>103628</v>
      </c>
      <c r="B8178" s="93" t="s">
        <v>30125</v>
      </c>
      <c r="C8178" s="94" t="s">
        <v>1</v>
      </c>
      <c r="D8178" s="248">
        <v>0</v>
      </c>
    </row>
    <row r="8179" spans="1:4">
      <c r="A8179" s="241">
        <v>103650</v>
      </c>
      <c r="B8179" s="93" t="s">
        <v>30126</v>
      </c>
      <c r="C8179" s="94" t="s">
        <v>1</v>
      </c>
      <c r="D8179" s="248">
        <v>0</v>
      </c>
    </row>
    <row r="8180" spans="1:4">
      <c r="A8180" s="241">
        <v>103606</v>
      </c>
      <c r="B8180" s="93" t="s">
        <v>30127</v>
      </c>
      <c r="C8180" s="94" t="s">
        <v>1</v>
      </c>
      <c r="D8180" s="248">
        <v>0</v>
      </c>
    </row>
    <row r="8181" spans="1:4">
      <c r="A8181" s="241">
        <v>103629</v>
      </c>
      <c r="B8181" s="93" t="s">
        <v>30128</v>
      </c>
      <c r="C8181" s="94" t="s">
        <v>1</v>
      </c>
      <c r="D8181" s="248">
        <v>0</v>
      </c>
    </row>
    <row r="8182" spans="1:4">
      <c r="A8182" s="241">
        <v>103651</v>
      </c>
      <c r="B8182" s="93" t="s">
        <v>30129</v>
      </c>
      <c r="C8182" s="94" t="s">
        <v>1</v>
      </c>
      <c r="D8182" s="248">
        <v>0</v>
      </c>
    </row>
    <row r="8183" spans="1:4">
      <c r="A8183" s="241">
        <v>103607</v>
      </c>
      <c r="B8183" s="93" t="s">
        <v>30130</v>
      </c>
      <c r="C8183" s="94" t="s">
        <v>1</v>
      </c>
      <c r="D8183" s="248">
        <v>0</v>
      </c>
    </row>
    <row r="8184" spans="1:4">
      <c r="A8184" s="241">
        <v>103613</v>
      </c>
      <c r="B8184" s="93" t="s">
        <v>30131</v>
      </c>
      <c r="C8184" s="94" t="s">
        <v>1</v>
      </c>
      <c r="D8184" s="248">
        <v>0</v>
      </c>
    </row>
    <row r="8185" spans="1:4">
      <c r="A8185" s="241">
        <v>103635</v>
      </c>
      <c r="B8185" s="93" t="s">
        <v>30132</v>
      </c>
      <c r="C8185" s="94" t="s">
        <v>1</v>
      </c>
      <c r="D8185" s="248">
        <v>0</v>
      </c>
    </row>
    <row r="8186" spans="1:4">
      <c r="A8186" s="241">
        <v>103591</v>
      </c>
      <c r="B8186" s="93" t="s">
        <v>30133</v>
      </c>
      <c r="C8186" s="94" t="s">
        <v>1</v>
      </c>
      <c r="D8186" s="248">
        <v>0</v>
      </c>
    </row>
    <row r="8187" spans="1:4">
      <c r="A8187" s="241">
        <v>103630</v>
      </c>
      <c r="B8187" s="93" t="s">
        <v>30134</v>
      </c>
      <c r="C8187" s="94" t="s">
        <v>1</v>
      </c>
      <c r="D8187" s="248">
        <v>0</v>
      </c>
    </row>
    <row r="8188" spans="1:4">
      <c r="A8188" s="241">
        <v>103652</v>
      </c>
      <c r="B8188" s="93" t="s">
        <v>30135</v>
      </c>
      <c r="C8188" s="94" t="s">
        <v>1</v>
      </c>
      <c r="D8188" s="248">
        <v>0</v>
      </c>
    </row>
    <row r="8189" spans="1:4">
      <c r="A8189" s="241">
        <v>103608</v>
      </c>
      <c r="B8189" s="93" t="s">
        <v>30136</v>
      </c>
      <c r="C8189" s="94" t="s">
        <v>1</v>
      </c>
      <c r="D8189" s="248">
        <v>0</v>
      </c>
    </row>
    <row r="8190" spans="1:4">
      <c r="A8190" s="241">
        <v>103614</v>
      </c>
      <c r="B8190" s="93" t="s">
        <v>30137</v>
      </c>
      <c r="C8190" s="94" t="s">
        <v>1</v>
      </c>
      <c r="D8190" s="248">
        <v>0</v>
      </c>
    </row>
    <row r="8191" spans="1:4">
      <c r="A8191" s="241">
        <v>103636</v>
      </c>
      <c r="B8191" s="93" t="s">
        <v>30138</v>
      </c>
      <c r="C8191" s="94" t="s">
        <v>1</v>
      </c>
      <c r="D8191" s="248">
        <v>0</v>
      </c>
    </row>
    <row r="8192" spans="1:4">
      <c r="A8192" s="241">
        <v>103592</v>
      </c>
      <c r="B8192" s="93" t="s">
        <v>30139</v>
      </c>
      <c r="C8192" s="94" t="s">
        <v>1</v>
      </c>
      <c r="D8192" s="248">
        <v>0</v>
      </c>
    </row>
    <row r="8193" spans="1:4">
      <c r="A8193" s="241">
        <v>88412</v>
      </c>
      <c r="B8193" s="93" t="s">
        <v>25375</v>
      </c>
      <c r="C8193" s="94" t="s">
        <v>4</v>
      </c>
      <c r="D8193" s="248">
        <v>4.87</v>
      </c>
    </row>
    <row r="8194" spans="1:4">
      <c r="A8194" s="241">
        <v>88411</v>
      </c>
      <c r="B8194" s="93" t="s">
        <v>25374</v>
      </c>
      <c r="C8194" s="94" t="s">
        <v>4</v>
      </c>
      <c r="D8194" s="248">
        <v>6.01</v>
      </c>
    </row>
    <row r="8195" spans="1:4">
      <c r="A8195" s="241">
        <v>88415</v>
      </c>
      <c r="B8195" s="93" t="s">
        <v>25378</v>
      </c>
      <c r="C8195" s="94" t="s">
        <v>4</v>
      </c>
      <c r="D8195" s="248">
        <v>6.12</v>
      </c>
    </row>
    <row r="8196" spans="1:4">
      <c r="A8196" s="241">
        <v>88413</v>
      </c>
      <c r="B8196" s="93" t="s">
        <v>25376</v>
      </c>
      <c r="C8196" s="94" t="s">
        <v>4</v>
      </c>
      <c r="D8196" s="248">
        <v>7.51</v>
      </c>
    </row>
    <row r="8197" spans="1:4">
      <c r="A8197" s="241">
        <v>88414</v>
      </c>
      <c r="B8197" s="93" t="s">
        <v>25377</v>
      </c>
      <c r="C8197" s="94" t="s">
        <v>4</v>
      </c>
      <c r="D8197" s="248">
        <v>8.93</v>
      </c>
    </row>
    <row r="8198" spans="1:4">
      <c r="A8198" s="241">
        <v>96131</v>
      </c>
      <c r="B8198" s="93" t="s">
        <v>25410</v>
      </c>
      <c r="C8198" s="94" t="s">
        <v>4</v>
      </c>
      <c r="D8198" s="248">
        <v>37.229999999999997</v>
      </c>
    </row>
    <row r="8199" spans="1:4">
      <c r="A8199" s="241">
        <v>96126</v>
      </c>
      <c r="B8199" s="93" t="s">
        <v>25405</v>
      </c>
      <c r="C8199" s="94" t="s">
        <v>4</v>
      </c>
      <c r="D8199" s="248">
        <v>23.7</v>
      </c>
    </row>
    <row r="8200" spans="1:4">
      <c r="A8200" s="241">
        <v>96132</v>
      </c>
      <c r="B8200" s="93" t="s">
        <v>25411</v>
      </c>
      <c r="C8200" s="94" t="s">
        <v>4</v>
      </c>
      <c r="D8200" s="248">
        <v>24.59</v>
      </c>
    </row>
    <row r="8201" spans="1:4">
      <c r="A8201" s="241">
        <v>96127</v>
      </c>
      <c r="B8201" s="93" t="s">
        <v>25406</v>
      </c>
      <c r="C8201" s="94" t="s">
        <v>4</v>
      </c>
      <c r="D8201" s="248">
        <v>15.2</v>
      </c>
    </row>
    <row r="8202" spans="1:4">
      <c r="A8202" s="241">
        <v>96135</v>
      </c>
      <c r="B8202" s="93" t="s">
        <v>25414</v>
      </c>
      <c r="C8202" s="94" t="s">
        <v>4</v>
      </c>
      <c r="D8202" s="248">
        <v>40.01</v>
      </c>
    </row>
    <row r="8203" spans="1:4">
      <c r="A8203" s="241">
        <v>96130</v>
      </c>
      <c r="B8203" s="93" t="s">
        <v>25409</v>
      </c>
      <c r="C8203" s="94" t="s">
        <v>4</v>
      </c>
      <c r="D8203" s="248">
        <v>25.65</v>
      </c>
    </row>
    <row r="8204" spans="1:4">
      <c r="A8204" s="241">
        <v>96133</v>
      </c>
      <c r="B8204" s="93" t="s">
        <v>25412</v>
      </c>
      <c r="C8204" s="94" t="s">
        <v>4</v>
      </c>
      <c r="D8204" s="248">
        <v>60</v>
      </c>
    </row>
    <row r="8205" spans="1:4">
      <c r="A8205" s="241">
        <v>96128</v>
      </c>
      <c r="B8205" s="93" t="s">
        <v>25407</v>
      </c>
      <c r="C8205" s="94" t="s">
        <v>4</v>
      </c>
      <c r="D8205" s="248">
        <v>39.33</v>
      </c>
    </row>
    <row r="8206" spans="1:4">
      <c r="A8206" s="241">
        <v>96134</v>
      </c>
      <c r="B8206" s="93" t="s">
        <v>25413</v>
      </c>
      <c r="C8206" s="94" t="s">
        <v>4</v>
      </c>
      <c r="D8206" s="248">
        <v>70.650000000000006</v>
      </c>
    </row>
    <row r="8207" spans="1:4">
      <c r="A8207" s="241">
        <v>96129</v>
      </c>
      <c r="B8207" s="93" t="s">
        <v>25408</v>
      </c>
      <c r="C8207" s="94" t="s">
        <v>4</v>
      </c>
      <c r="D8207" s="248">
        <v>46.21</v>
      </c>
    </row>
    <row r="8208" spans="1:4">
      <c r="A8208" s="241">
        <v>88432</v>
      </c>
      <c r="B8208" s="93" t="s">
        <v>25389</v>
      </c>
      <c r="C8208" s="94" t="s">
        <v>4</v>
      </c>
      <c r="D8208" s="248">
        <v>37.47</v>
      </c>
    </row>
    <row r="8209" spans="1:4">
      <c r="A8209" s="241">
        <v>88426</v>
      </c>
      <c r="B8209" s="93" t="s">
        <v>25385</v>
      </c>
      <c r="C8209" s="94" t="s">
        <v>4</v>
      </c>
      <c r="D8209" s="248">
        <v>21.78</v>
      </c>
    </row>
    <row r="8210" spans="1:4">
      <c r="A8210" s="241">
        <v>88417</v>
      </c>
      <c r="B8210" s="93" t="s">
        <v>25380</v>
      </c>
      <c r="C8210" s="94" t="s">
        <v>4</v>
      </c>
      <c r="D8210" s="248">
        <v>19.23</v>
      </c>
    </row>
    <row r="8211" spans="1:4">
      <c r="A8211" s="241">
        <v>88424</v>
      </c>
      <c r="B8211" s="93" t="s">
        <v>25384</v>
      </c>
      <c r="C8211" s="94" t="s">
        <v>4</v>
      </c>
      <c r="D8211" s="248">
        <v>27.92</v>
      </c>
    </row>
    <row r="8212" spans="1:4">
      <c r="A8212" s="241">
        <v>88416</v>
      </c>
      <c r="B8212" s="93" t="s">
        <v>25379</v>
      </c>
      <c r="C8212" s="94" t="s">
        <v>4</v>
      </c>
      <c r="D8212" s="248">
        <v>23.18</v>
      </c>
    </row>
    <row r="8213" spans="1:4">
      <c r="A8213" s="241">
        <v>88431</v>
      </c>
      <c r="B8213" s="93" t="s">
        <v>25388</v>
      </c>
      <c r="C8213" s="94" t="s">
        <v>4</v>
      </c>
      <c r="D8213" s="248">
        <v>28.68</v>
      </c>
    </row>
    <row r="8214" spans="1:4">
      <c r="A8214" s="241">
        <v>88423</v>
      </c>
      <c r="B8214" s="93" t="s">
        <v>25383</v>
      </c>
      <c r="C8214" s="94" t="s">
        <v>4</v>
      </c>
      <c r="D8214" s="248">
        <v>23.36</v>
      </c>
    </row>
    <row r="8215" spans="1:4">
      <c r="A8215" s="241">
        <v>88428</v>
      </c>
      <c r="B8215" s="93" t="s">
        <v>25386</v>
      </c>
      <c r="C8215" s="94" t="s">
        <v>4</v>
      </c>
      <c r="D8215" s="248">
        <v>36.700000000000003</v>
      </c>
    </row>
    <row r="8216" spans="1:4">
      <c r="A8216" s="241">
        <v>88420</v>
      </c>
      <c r="B8216" s="93" t="s">
        <v>25381</v>
      </c>
      <c r="C8216" s="94" t="s">
        <v>4</v>
      </c>
      <c r="D8216" s="248">
        <v>27.61</v>
      </c>
    </row>
    <row r="8217" spans="1:4">
      <c r="A8217" s="241">
        <v>88429</v>
      </c>
      <c r="B8217" s="93" t="s">
        <v>25387</v>
      </c>
      <c r="C8217" s="94" t="s">
        <v>4</v>
      </c>
      <c r="D8217" s="248">
        <v>43.79</v>
      </c>
    </row>
    <row r="8218" spans="1:4">
      <c r="A8218" s="241">
        <v>88421</v>
      </c>
      <c r="B8218" s="93" t="s">
        <v>25382</v>
      </c>
      <c r="C8218" s="94" t="s">
        <v>4</v>
      </c>
      <c r="D8218" s="248">
        <v>33.21</v>
      </c>
    </row>
    <row r="8219" spans="1:4">
      <c r="A8219" s="241">
        <v>95622</v>
      </c>
      <c r="B8219" s="93" t="s">
        <v>25400</v>
      </c>
      <c r="C8219" s="94" t="s">
        <v>4</v>
      </c>
      <c r="D8219" s="248">
        <v>17.91</v>
      </c>
    </row>
    <row r="8220" spans="1:4">
      <c r="A8220" s="241">
        <v>95623</v>
      </c>
      <c r="B8220" s="93" t="s">
        <v>25401</v>
      </c>
      <c r="C8220" s="94" t="s">
        <v>4</v>
      </c>
      <c r="D8220" s="248">
        <v>12.12</v>
      </c>
    </row>
    <row r="8221" spans="1:4">
      <c r="A8221" s="241">
        <v>95626</v>
      </c>
      <c r="B8221" s="93" t="s">
        <v>25404</v>
      </c>
      <c r="C8221" s="94" t="s">
        <v>4</v>
      </c>
      <c r="D8221" s="248">
        <v>19.13</v>
      </c>
    </row>
    <row r="8222" spans="1:4">
      <c r="A8222" s="241">
        <v>95624</v>
      </c>
      <c r="B8222" s="93" t="s">
        <v>25402</v>
      </c>
      <c r="C8222" s="94" t="s">
        <v>4</v>
      </c>
      <c r="D8222" s="248">
        <v>28.12</v>
      </c>
    </row>
    <row r="8223" spans="1:4">
      <c r="A8223" s="241">
        <v>95625</v>
      </c>
      <c r="B8223" s="93" t="s">
        <v>25403</v>
      </c>
      <c r="C8223" s="94" t="s">
        <v>4</v>
      </c>
      <c r="D8223" s="248">
        <v>33.17</v>
      </c>
    </row>
    <row r="8224" spans="1:4">
      <c r="A8224" s="241">
        <v>88497</v>
      </c>
      <c r="B8224" s="93" t="s">
        <v>25397</v>
      </c>
      <c r="C8224" s="94" t="s">
        <v>4</v>
      </c>
      <c r="D8224" s="248">
        <v>24.22</v>
      </c>
    </row>
    <row r="8225" spans="1:4">
      <c r="A8225" s="241">
        <v>104648</v>
      </c>
      <c r="B8225" s="93" t="s">
        <v>30140</v>
      </c>
      <c r="C8225" s="94" t="s">
        <v>4</v>
      </c>
      <c r="D8225" s="248">
        <v>0</v>
      </c>
    </row>
    <row r="8226" spans="1:4">
      <c r="A8226" s="241">
        <v>88495</v>
      </c>
      <c r="B8226" s="93" t="s">
        <v>25395</v>
      </c>
      <c r="C8226" s="94" t="s">
        <v>4</v>
      </c>
      <c r="D8226" s="248">
        <v>15.62</v>
      </c>
    </row>
    <row r="8227" spans="1:4">
      <c r="A8227" s="241">
        <v>104646</v>
      </c>
      <c r="B8227" s="93" t="s">
        <v>30141</v>
      </c>
      <c r="C8227" s="94" t="s">
        <v>4</v>
      </c>
      <c r="D8227" s="248">
        <v>0</v>
      </c>
    </row>
    <row r="8228" spans="1:4">
      <c r="A8228" s="241">
        <v>88496</v>
      </c>
      <c r="B8228" s="93" t="s">
        <v>25396</v>
      </c>
      <c r="C8228" s="94" t="s">
        <v>4</v>
      </c>
      <c r="D8228" s="248">
        <v>43.13</v>
      </c>
    </row>
    <row r="8229" spans="1:4">
      <c r="A8229" s="241">
        <v>104647</v>
      </c>
      <c r="B8229" s="93" t="s">
        <v>30142</v>
      </c>
      <c r="C8229" s="94" t="s">
        <v>4</v>
      </c>
      <c r="D8229" s="248">
        <v>0</v>
      </c>
    </row>
    <row r="8230" spans="1:4">
      <c r="A8230" s="241">
        <v>88494</v>
      </c>
      <c r="B8230" s="93" t="s">
        <v>25394</v>
      </c>
      <c r="C8230" s="94" t="s">
        <v>4</v>
      </c>
      <c r="D8230" s="248">
        <v>28.51</v>
      </c>
    </row>
    <row r="8231" spans="1:4">
      <c r="A8231" s="241">
        <v>104645</v>
      </c>
      <c r="B8231" s="93" t="s">
        <v>30143</v>
      </c>
      <c r="C8231" s="94" t="s">
        <v>4</v>
      </c>
      <c r="D8231" s="248">
        <v>0</v>
      </c>
    </row>
    <row r="8232" spans="1:4">
      <c r="A8232" s="241">
        <v>88485</v>
      </c>
      <c r="B8232" s="93" t="s">
        <v>25391</v>
      </c>
      <c r="C8232" s="94" t="s">
        <v>4</v>
      </c>
      <c r="D8232" s="248">
        <v>5.33</v>
      </c>
    </row>
    <row r="8233" spans="1:4">
      <c r="A8233" s="241">
        <v>88484</v>
      </c>
      <c r="B8233" s="93" t="s">
        <v>25390</v>
      </c>
      <c r="C8233" s="94" t="s">
        <v>4</v>
      </c>
      <c r="D8233" s="248">
        <v>6.62</v>
      </c>
    </row>
    <row r="8234" spans="1:4">
      <c r="A8234" s="241">
        <v>104638</v>
      </c>
      <c r="B8234" s="93" t="s">
        <v>30144</v>
      </c>
      <c r="C8234" s="94" t="s">
        <v>4</v>
      </c>
      <c r="D8234" s="248">
        <v>0</v>
      </c>
    </row>
    <row r="8235" spans="1:4">
      <c r="A8235" s="241">
        <v>104637</v>
      </c>
      <c r="B8235" s="93" t="s">
        <v>30145</v>
      </c>
      <c r="C8235" s="94" t="s">
        <v>4</v>
      </c>
      <c r="D8235" s="248">
        <v>0</v>
      </c>
    </row>
    <row r="8236" spans="1:4">
      <c r="A8236" s="241">
        <v>104641</v>
      </c>
      <c r="B8236" s="93" t="s">
        <v>25417</v>
      </c>
      <c r="C8236" s="94" t="s">
        <v>4</v>
      </c>
      <c r="D8236" s="248">
        <v>11.51</v>
      </c>
    </row>
    <row r="8237" spans="1:4">
      <c r="A8237" s="241">
        <v>104639</v>
      </c>
      <c r="B8237" s="93" t="s">
        <v>25415</v>
      </c>
      <c r="C8237" s="94" t="s">
        <v>4</v>
      </c>
      <c r="D8237" s="248">
        <v>14.69</v>
      </c>
    </row>
    <row r="8238" spans="1:4">
      <c r="A8238" s="241">
        <v>104644</v>
      </c>
      <c r="B8238" s="93" t="s">
        <v>30146</v>
      </c>
      <c r="C8238" s="94" t="s">
        <v>4</v>
      </c>
      <c r="D8238" s="248">
        <v>0</v>
      </c>
    </row>
    <row r="8239" spans="1:4">
      <c r="A8239" s="241">
        <v>104643</v>
      </c>
      <c r="B8239" s="93" t="s">
        <v>30147</v>
      </c>
      <c r="C8239" s="94" t="s">
        <v>4</v>
      </c>
      <c r="D8239" s="248">
        <v>0</v>
      </c>
    </row>
    <row r="8240" spans="1:4">
      <c r="A8240" s="241">
        <v>88489</v>
      </c>
      <c r="B8240" s="93" t="s">
        <v>25393</v>
      </c>
      <c r="C8240" s="94" t="s">
        <v>4</v>
      </c>
      <c r="D8240" s="248">
        <v>15.09</v>
      </c>
    </row>
    <row r="8241" spans="1:4">
      <c r="A8241" s="241">
        <v>88488</v>
      </c>
      <c r="B8241" s="93" t="s">
        <v>25392</v>
      </c>
      <c r="C8241" s="94" t="s">
        <v>4</v>
      </c>
      <c r="D8241" s="248">
        <v>18.27</v>
      </c>
    </row>
    <row r="8242" spans="1:4">
      <c r="A8242" s="241">
        <v>104642</v>
      </c>
      <c r="B8242" s="93" t="s">
        <v>25418</v>
      </c>
      <c r="C8242" s="94" t="s">
        <v>4</v>
      </c>
      <c r="D8242" s="248">
        <v>12.84</v>
      </c>
    </row>
    <row r="8243" spans="1:4">
      <c r="A8243" s="241">
        <v>104640</v>
      </c>
      <c r="B8243" s="93" t="s">
        <v>25416</v>
      </c>
      <c r="C8243" s="94" t="s">
        <v>4</v>
      </c>
      <c r="D8243" s="248">
        <v>16.02</v>
      </c>
    </row>
    <row r="8244" spans="1:4">
      <c r="A8244" s="241">
        <v>95305</v>
      </c>
      <c r="B8244" s="93" t="s">
        <v>25398</v>
      </c>
      <c r="C8244" s="94" t="s">
        <v>4</v>
      </c>
      <c r="D8244" s="248">
        <v>15.74</v>
      </c>
    </row>
    <row r="8245" spans="1:4">
      <c r="A8245" s="241">
        <v>95306</v>
      </c>
      <c r="B8245" s="93" t="s">
        <v>25399</v>
      </c>
      <c r="C8245" s="94" t="s">
        <v>4</v>
      </c>
      <c r="D8245" s="248">
        <v>18.739999999999998</v>
      </c>
    </row>
    <row r="8246" spans="1:4">
      <c r="A8246" s="241">
        <v>102201</v>
      </c>
      <c r="B8246" s="93" t="s">
        <v>23754</v>
      </c>
      <c r="C8246" s="94" t="s">
        <v>4</v>
      </c>
      <c r="D8246" s="248">
        <v>25.84</v>
      </c>
    </row>
    <row r="8247" spans="1:4">
      <c r="A8247" s="241">
        <v>102200</v>
      </c>
      <c r="B8247" s="93" t="s">
        <v>22445</v>
      </c>
      <c r="C8247" s="94" t="s">
        <v>4</v>
      </c>
      <c r="D8247" s="248">
        <v>27.83</v>
      </c>
    </row>
    <row r="8248" spans="1:4">
      <c r="A8248" s="241">
        <v>102202</v>
      </c>
      <c r="B8248" s="93" t="s">
        <v>22446</v>
      </c>
      <c r="C8248" s="94" t="s">
        <v>4</v>
      </c>
      <c r="D8248" s="248">
        <v>66.58</v>
      </c>
    </row>
    <row r="8249" spans="1:4">
      <c r="A8249" s="241">
        <v>102193</v>
      </c>
      <c r="B8249" s="93" t="s">
        <v>22442</v>
      </c>
      <c r="C8249" s="94" t="s">
        <v>4</v>
      </c>
      <c r="D8249" s="248">
        <v>2.78</v>
      </c>
    </row>
    <row r="8250" spans="1:4">
      <c r="A8250" s="241">
        <v>102194</v>
      </c>
      <c r="B8250" s="93" t="s">
        <v>22443</v>
      </c>
      <c r="C8250" s="94" t="s">
        <v>4</v>
      </c>
      <c r="D8250" s="248">
        <v>11.2</v>
      </c>
    </row>
    <row r="8251" spans="1:4">
      <c r="A8251" s="241">
        <v>102198</v>
      </c>
      <c r="B8251" s="93" t="s">
        <v>30148</v>
      </c>
      <c r="C8251" s="94" t="s">
        <v>4</v>
      </c>
      <c r="D8251" s="248">
        <v>0</v>
      </c>
    </row>
    <row r="8252" spans="1:4">
      <c r="A8252" s="241">
        <v>102197</v>
      </c>
      <c r="B8252" s="93" t="s">
        <v>22444</v>
      </c>
      <c r="C8252" s="94" t="s">
        <v>4</v>
      </c>
      <c r="D8252" s="248">
        <v>34.97</v>
      </c>
    </row>
    <row r="8253" spans="1:4">
      <c r="A8253" s="241">
        <v>102195</v>
      </c>
      <c r="B8253" s="93" t="s">
        <v>30149</v>
      </c>
      <c r="C8253" s="94" t="s">
        <v>4</v>
      </c>
      <c r="D8253" s="248">
        <v>0</v>
      </c>
    </row>
    <row r="8254" spans="1:4">
      <c r="A8254" s="241">
        <v>102199</v>
      </c>
      <c r="B8254" s="93" t="s">
        <v>30150</v>
      </c>
      <c r="C8254" s="94" t="s">
        <v>4</v>
      </c>
      <c r="D8254" s="248">
        <v>0</v>
      </c>
    </row>
    <row r="8255" spans="1:4">
      <c r="A8255" s="241">
        <v>102196</v>
      </c>
      <c r="B8255" s="93" t="s">
        <v>30151</v>
      </c>
      <c r="C8255" s="94" t="s">
        <v>4</v>
      </c>
      <c r="D8255" s="248">
        <v>0</v>
      </c>
    </row>
    <row r="8256" spans="1:4">
      <c r="A8256" s="241">
        <v>102233</v>
      </c>
      <c r="B8256" s="93" t="s">
        <v>22468</v>
      </c>
      <c r="C8256" s="94" t="s">
        <v>4</v>
      </c>
      <c r="D8256" s="248">
        <v>12.2</v>
      </c>
    </row>
    <row r="8257" spans="1:4">
      <c r="A8257" s="241">
        <v>102234</v>
      </c>
      <c r="B8257" s="93" t="s">
        <v>22469</v>
      </c>
      <c r="C8257" s="94" t="s">
        <v>4</v>
      </c>
      <c r="D8257" s="248">
        <v>24.39</v>
      </c>
    </row>
    <row r="8258" spans="1:4">
      <c r="A8258" s="241">
        <v>102207</v>
      </c>
      <c r="B8258" s="93" t="s">
        <v>22450</v>
      </c>
      <c r="C8258" s="94" t="s">
        <v>4</v>
      </c>
      <c r="D8258" s="248">
        <v>11.21</v>
      </c>
    </row>
    <row r="8259" spans="1:4">
      <c r="A8259" s="241">
        <v>102217</v>
      </c>
      <c r="B8259" s="93" t="s">
        <v>22457</v>
      </c>
      <c r="C8259" s="94" t="s">
        <v>4</v>
      </c>
      <c r="D8259" s="248">
        <v>22.45</v>
      </c>
    </row>
    <row r="8260" spans="1:4">
      <c r="A8260" s="241">
        <v>102227</v>
      </c>
      <c r="B8260" s="93" t="s">
        <v>22464</v>
      </c>
      <c r="C8260" s="94" t="s">
        <v>4</v>
      </c>
      <c r="D8260" s="248">
        <v>33.67</v>
      </c>
    </row>
    <row r="8261" spans="1:4">
      <c r="A8261" s="241">
        <v>102211</v>
      </c>
      <c r="B8261" s="93" t="s">
        <v>30152</v>
      </c>
      <c r="C8261" s="94" t="s">
        <v>4</v>
      </c>
      <c r="D8261" s="248">
        <v>0</v>
      </c>
    </row>
    <row r="8262" spans="1:4">
      <c r="A8262" s="241">
        <v>102221</v>
      </c>
      <c r="B8262" s="93" t="s">
        <v>30153</v>
      </c>
      <c r="C8262" s="94" t="s">
        <v>4</v>
      </c>
      <c r="D8262" s="248">
        <v>0</v>
      </c>
    </row>
    <row r="8263" spans="1:4">
      <c r="A8263" s="241">
        <v>102231</v>
      </c>
      <c r="B8263" s="93" t="s">
        <v>30154</v>
      </c>
      <c r="C8263" s="94" t="s">
        <v>4</v>
      </c>
      <c r="D8263" s="248">
        <v>0</v>
      </c>
    </row>
    <row r="8264" spans="1:4">
      <c r="A8264" s="241">
        <v>102209</v>
      </c>
      <c r="B8264" s="93" t="s">
        <v>22452</v>
      </c>
      <c r="C8264" s="94" t="s">
        <v>4</v>
      </c>
      <c r="D8264" s="248">
        <v>11.07</v>
      </c>
    </row>
    <row r="8265" spans="1:4">
      <c r="A8265" s="241">
        <v>102219</v>
      </c>
      <c r="B8265" s="93" t="s">
        <v>22459</v>
      </c>
      <c r="C8265" s="94" t="s">
        <v>4</v>
      </c>
      <c r="D8265" s="248">
        <v>22.13</v>
      </c>
    </row>
    <row r="8266" spans="1:4">
      <c r="A8266" s="241">
        <v>102229</v>
      </c>
      <c r="B8266" s="93" t="s">
        <v>22466</v>
      </c>
      <c r="C8266" s="94" t="s">
        <v>4</v>
      </c>
      <c r="D8266" s="248">
        <v>33.200000000000003</v>
      </c>
    </row>
    <row r="8267" spans="1:4">
      <c r="A8267" s="241">
        <v>102210</v>
      </c>
      <c r="B8267" s="93" t="s">
        <v>22453</v>
      </c>
      <c r="C8267" s="94" t="s">
        <v>4</v>
      </c>
      <c r="D8267" s="248">
        <v>10.59</v>
      </c>
    </row>
    <row r="8268" spans="1:4">
      <c r="A8268" s="241">
        <v>102220</v>
      </c>
      <c r="B8268" s="93" t="s">
        <v>22460</v>
      </c>
      <c r="C8268" s="94" t="s">
        <v>4</v>
      </c>
      <c r="D8268" s="248">
        <v>21.21</v>
      </c>
    </row>
    <row r="8269" spans="1:4">
      <c r="A8269" s="241">
        <v>102230</v>
      </c>
      <c r="B8269" s="93" t="s">
        <v>22467</v>
      </c>
      <c r="C8269" s="94" t="s">
        <v>4</v>
      </c>
      <c r="D8269" s="248">
        <v>31.81</v>
      </c>
    </row>
    <row r="8270" spans="1:4">
      <c r="A8270" s="241">
        <v>102208</v>
      </c>
      <c r="B8270" s="93" t="s">
        <v>22451</v>
      </c>
      <c r="C8270" s="94" t="s">
        <v>4</v>
      </c>
      <c r="D8270" s="248">
        <v>10.76</v>
      </c>
    </row>
    <row r="8271" spans="1:4">
      <c r="A8271" s="241">
        <v>102218</v>
      </c>
      <c r="B8271" s="93" t="s">
        <v>22458</v>
      </c>
      <c r="C8271" s="94" t="s">
        <v>4</v>
      </c>
      <c r="D8271" s="248">
        <v>21.51</v>
      </c>
    </row>
    <row r="8272" spans="1:4">
      <c r="A8272" s="241">
        <v>102228</v>
      </c>
      <c r="B8272" s="93" t="s">
        <v>22465</v>
      </c>
      <c r="C8272" s="94" t="s">
        <v>4</v>
      </c>
      <c r="D8272" s="248">
        <v>32.29</v>
      </c>
    </row>
    <row r="8273" spans="1:4">
      <c r="A8273" s="241">
        <v>102212</v>
      </c>
      <c r="B8273" s="93" t="s">
        <v>30155</v>
      </c>
      <c r="C8273" s="94" t="s">
        <v>4</v>
      </c>
      <c r="D8273" s="248">
        <v>0</v>
      </c>
    </row>
    <row r="8274" spans="1:4">
      <c r="A8274" s="241">
        <v>102222</v>
      </c>
      <c r="B8274" s="93" t="s">
        <v>30156</v>
      </c>
      <c r="C8274" s="94" t="s">
        <v>4</v>
      </c>
      <c r="D8274" s="248">
        <v>0</v>
      </c>
    </row>
    <row r="8275" spans="1:4">
      <c r="A8275" s="241">
        <v>102232</v>
      </c>
      <c r="B8275" s="93" t="s">
        <v>30157</v>
      </c>
      <c r="C8275" s="94" t="s">
        <v>4</v>
      </c>
      <c r="D8275" s="248">
        <v>0</v>
      </c>
    </row>
    <row r="8276" spans="1:4">
      <c r="A8276" s="241">
        <v>102203</v>
      </c>
      <c r="B8276" s="93" t="s">
        <v>22447</v>
      </c>
      <c r="C8276" s="94" t="s">
        <v>4</v>
      </c>
      <c r="D8276" s="248">
        <v>13.05</v>
      </c>
    </row>
    <row r="8277" spans="1:4">
      <c r="A8277" s="241">
        <v>102213</v>
      </c>
      <c r="B8277" s="93" t="s">
        <v>22454</v>
      </c>
      <c r="C8277" s="94" t="s">
        <v>4</v>
      </c>
      <c r="D8277" s="248">
        <v>26.11</v>
      </c>
    </row>
    <row r="8278" spans="1:4">
      <c r="A8278" s="241">
        <v>102223</v>
      </c>
      <c r="B8278" s="93" t="s">
        <v>22461</v>
      </c>
      <c r="C8278" s="94" t="s">
        <v>4</v>
      </c>
      <c r="D8278" s="248">
        <v>39.17</v>
      </c>
    </row>
    <row r="8279" spans="1:4">
      <c r="A8279" s="241">
        <v>102204</v>
      </c>
      <c r="B8279" s="93" t="s">
        <v>22448</v>
      </c>
      <c r="C8279" s="94" t="s">
        <v>4</v>
      </c>
      <c r="D8279" s="248">
        <v>13.37</v>
      </c>
    </row>
    <row r="8280" spans="1:4">
      <c r="A8280" s="241">
        <v>102214</v>
      </c>
      <c r="B8280" s="93" t="s">
        <v>22455</v>
      </c>
      <c r="C8280" s="94" t="s">
        <v>4</v>
      </c>
      <c r="D8280" s="248">
        <v>26.77</v>
      </c>
    </row>
    <row r="8281" spans="1:4">
      <c r="A8281" s="241">
        <v>102224</v>
      </c>
      <c r="B8281" s="93" t="s">
        <v>22462</v>
      </c>
      <c r="C8281" s="94" t="s">
        <v>4</v>
      </c>
      <c r="D8281" s="248">
        <v>40.17</v>
      </c>
    </row>
    <row r="8282" spans="1:4">
      <c r="A8282" s="241">
        <v>102205</v>
      </c>
      <c r="B8282" s="93" t="s">
        <v>22449</v>
      </c>
      <c r="C8282" s="94" t="s">
        <v>4</v>
      </c>
      <c r="D8282" s="248">
        <v>12.32</v>
      </c>
    </row>
    <row r="8283" spans="1:4">
      <c r="A8283" s="241">
        <v>102215</v>
      </c>
      <c r="B8283" s="93" t="s">
        <v>22456</v>
      </c>
      <c r="C8283" s="94" t="s">
        <v>4</v>
      </c>
      <c r="D8283" s="248">
        <v>24.66</v>
      </c>
    </row>
    <row r="8284" spans="1:4">
      <c r="A8284" s="241">
        <v>102225</v>
      </c>
      <c r="B8284" s="93" t="s">
        <v>22463</v>
      </c>
      <c r="C8284" s="94" t="s">
        <v>4</v>
      </c>
      <c r="D8284" s="248">
        <v>37</v>
      </c>
    </row>
    <row r="8285" spans="1:4">
      <c r="A8285" s="241">
        <v>102206</v>
      </c>
      <c r="B8285" s="93" t="s">
        <v>30158</v>
      </c>
      <c r="C8285" s="94" t="s">
        <v>4</v>
      </c>
      <c r="D8285" s="248">
        <v>0</v>
      </c>
    </row>
    <row r="8286" spans="1:4">
      <c r="A8286" s="241">
        <v>102216</v>
      </c>
      <c r="B8286" s="93" t="s">
        <v>30159</v>
      </c>
      <c r="C8286" s="94" t="s">
        <v>4</v>
      </c>
      <c r="D8286" s="248">
        <v>0</v>
      </c>
    </row>
    <row r="8287" spans="1:4">
      <c r="A8287" s="241">
        <v>102226</v>
      </c>
      <c r="B8287" s="93" t="s">
        <v>30160</v>
      </c>
      <c r="C8287" s="94" t="s">
        <v>4</v>
      </c>
      <c r="D8287" s="248">
        <v>0</v>
      </c>
    </row>
    <row r="8288" spans="1:4">
      <c r="A8288" s="241">
        <v>100718</v>
      </c>
      <c r="B8288" s="93" t="s">
        <v>22472</v>
      </c>
      <c r="C8288" s="94" t="s">
        <v>1</v>
      </c>
      <c r="D8288" s="248">
        <v>1.89</v>
      </c>
    </row>
    <row r="8289" spans="1:4">
      <c r="A8289" s="241">
        <v>100716</v>
      </c>
      <c r="B8289" s="93" t="s">
        <v>22470</v>
      </c>
      <c r="C8289" s="94" t="s">
        <v>4</v>
      </c>
      <c r="D8289" s="248">
        <v>25.28</v>
      </c>
    </row>
    <row r="8290" spans="1:4">
      <c r="A8290" s="241">
        <v>100717</v>
      </c>
      <c r="B8290" s="93" t="s">
        <v>22471</v>
      </c>
      <c r="C8290" s="94" t="s">
        <v>4</v>
      </c>
      <c r="D8290" s="248">
        <v>13.33</v>
      </c>
    </row>
    <row r="8291" spans="1:4">
      <c r="A8291" s="241">
        <v>100754</v>
      </c>
      <c r="B8291" s="93" t="s">
        <v>22488</v>
      </c>
      <c r="C8291" s="94" t="s">
        <v>4</v>
      </c>
      <c r="D8291" s="248">
        <v>40.229999999999997</v>
      </c>
    </row>
    <row r="8292" spans="1:4">
      <c r="A8292" s="241">
        <v>100736</v>
      </c>
      <c r="B8292" s="93" t="s">
        <v>22480</v>
      </c>
      <c r="C8292" s="94" t="s">
        <v>4</v>
      </c>
      <c r="D8292" s="248">
        <v>20.11</v>
      </c>
    </row>
    <row r="8293" spans="1:4">
      <c r="A8293" s="241">
        <v>100753</v>
      </c>
      <c r="B8293" s="93" t="s">
        <v>24066</v>
      </c>
      <c r="C8293" s="94" t="s">
        <v>4</v>
      </c>
      <c r="D8293" s="248">
        <v>29.87</v>
      </c>
    </row>
    <row r="8294" spans="1:4">
      <c r="A8294" s="241">
        <v>100735</v>
      </c>
      <c r="B8294" s="93" t="s">
        <v>24060</v>
      </c>
      <c r="C8294" s="94" t="s">
        <v>4</v>
      </c>
      <c r="D8294" s="248">
        <v>14.93</v>
      </c>
    </row>
    <row r="8295" spans="1:4">
      <c r="A8295" s="241">
        <v>100734</v>
      </c>
      <c r="B8295" s="93" t="s">
        <v>22479</v>
      </c>
      <c r="C8295" s="94" t="s">
        <v>4</v>
      </c>
      <c r="D8295" s="248">
        <v>21.57</v>
      </c>
    </row>
    <row r="8296" spans="1:4">
      <c r="A8296" s="241">
        <v>100733</v>
      </c>
      <c r="B8296" s="93" t="s">
        <v>24059</v>
      </c>
      <c r="C8296" s="94" t="s">
        <v>4</v>
      </c>
      <c r="D8296" s="248">
        <v>16.66</v>
      </c>
    </row>
    <row r="8297" spans="1:4">
      <c r="A8297" s="241">
        <v>100740</v>
      </c>
      <c r="B8297" s="93" t="s">
        <v>22481</v>
      </c>
      <c r="C8297" s="94" t="s">
        <v>4</v>
      </c>
      <c r="D8297" s="248">
        <v>14.7</v>
      </c>
    </row>
    <row r="8298" spans="1:4">
      <c r="A8298" s="241">
        <v>100758</v>
      </c>
      <c r="B8298" s="93" t="s">
        <v>22489</v>
      </c>
      <c r="C8298" s="94" t="s">
        <v>4</v>
      </c>
      <c r="D8298" s="248">
        <v>66.8</v>
      </c>
    </row>
    <row r="8299" spans="1:4">
      <c r="A8299" s="241">
        <v>100742</v>
      </c>
      <c r="B8299" s="93" t="s">
        <v>22482</v>
      </c>
      <c r="C8299" s="94" t="s">
        <v>4</v>
      </c>
      <c r="D8299" s="248">
        <v>33.380000000000003</v>
      </c>
    </row>
    <row r="8300" spans="1:4">
      <c r="A8300" s="241">
        <v>100739</v>
      </c>
      <c r="B8300" s="93" t="s">
        <v>24061</v>
      </c>
      <c r="C8300" s="94" t="s">
        <v>4</v>
      </c>
      <c r="D8300" s="248">
        <v>12.97</v>
      </c>
    </row>
    <row r="8301" spans="1:4">
      <c r="A8301" s="241">
        <v>100757</v>
      </c>
      <c r="B8301" s="93" t="s">
        <v>24067</v>
      </c>
      <c r="C8301" s="94" t="s">
        <v>4</v>
      </c>
      <c r="D8301" s="248">
        <v>64.3</v>
      </c>
    </row>
    <row r="8302" spans="1:4">
      <c r="A8302" s="241">
        <v>100741</v>
      </c>
      <c r="B8302" s="93" t="s">
        <v>24062</v>
      </c>
      <c r="C8302" s="94" t="s">
        <v>4</v>
      </c>
      <c r="D8302" s="248">
        <v>32.15</v>
      </c>
    </row>
    <row r="8303" spans="1:4">
      <c r="A8303" s="241">
        <v>100744</v>
      </c>
      <c r="B8303" s="93" t="s">
        <v>22483</v>
      </c>
      <c r="C8303" s="94" t="s">
        <v>4</v>
      </c>
      <c r="D8303" s="248">
        <v>14.52</v>
      </c>
    </row>
    <row r="8304" spans="1:4">
      <c r="A8304" s="241">
        <v>100760</v>
      </c>
      <c r="B8304" s="93" t="s">
        <v>22490</v>
      </c>
      <c r="C8304" s="94" t="s">
        <v>4</v>
      </c>
      <c r="D8304" s="248">
        <v>66.42</v>
      </c>
    </row>
    <row r="8305" spans="1:4">
      <c r="A8305" s="241">
        <v>100746</v>
      </c>
      <c r="B8305" s="93" t="s">
        <v>22484</v>
      </c>
      <c r="C8305" s="94" t="s">
        <v>4</v>
      </c>
      <c r="D8305" s="248">
        <v>33.19</v>
      </c>
    </row>
    <row r="8306" spans="1:4">
      <c r="A8306" s="241">
        <v>100743</v>
      </c>
      <c r="B8306" s="93" t="s">
        <v>30161</v>
      </c>
      <c r="C8306" s="94" t="s">
        <v>4</v>
      </c>
      <c r="D8306" s="248">
        <v>12.68</v>
      </c>
    </row>
    <row r="8307" spans="1:4">
      <c r="A8307" s="241">
        <v>100759</v>
      </c>
      <c r="B8307" s="93" t="s">
        <v>24068</v>
      </c>
      <c r="C8307" s="94" t="s">
        <v>4</v>
      </c>
      <c r="D8307" s="248">
        <v>63.67</v>
      </c>
    </row>
    <row r="8308" spans="1:4">
      <c r="A8308" s="241">
        <v>100745</v>
      </c>
      <c r="B8308" s="93" t="s">
        <v>30162</v>
      </c>
      <c r="C8308" s="94" t="s">
        <v>4</v>
      </c>
      <c r="D8308" s="248">
        <v>31.83</v>
      </c>
    </row>
    <row r="8309" spans="1:4">
      <c r="A8309" s="241">
        <v>100748</v>
      </c>
      <c r="B8309" s="93" t="s">
        <v>22485</v>
      </c>
      <c r="C8309" s="94" t="s">
        <v>4</v>
      </c>
      <c r="D8309" s="248">
        <v>14.6</v>
      </c>
    </row>
    <row r="8310" spans="1:4">
      <c r="A8310" s="241">
        <v>100762</v>
      </c>
      <c r="B8310" s="93" t="s">
        <v>22491</v>
      </c>
      <c r="C8310" s="94" t="s">
        <v>4</v>
      </c>
      <c r="D8310" s="248">
        <v>66.58</v>
      </c>
    </row>
    <row r="8311" spans="1:4">
      <c r="A8311" s="241">
        <v>100750</v>
      </c>
      <c r="B8311" s="93" t="s">
        <v>22486</v>
      </c>
      <c r="C8311" s="94" t="s">
        <v>4</v>
      </c>
      <c r="D8311" s="248">
        <v>33.270000000000003</v>
      </c>
    </row>
    <row r="8312" spans="1:4">
      <c r="A8312" s="241">
        <v>100747</v>
      </c>
      <c r="B8312" s="93" t="s">
        <v>24063</v>
      </c>
      <c r="C8312" s="94" t="s">
        <v>4</v>
      </c>
      <c r="D8312" s="248">
        <v>12.8</v>
      </c>
    </row>
    <row r="8313" spans="1:4">
      <c r="A8313" s="241">
        <v>100761</v>
      </c>
      <c r="B8313" s="93" t="s">
        <v>24069</v>
      </c>
      <c r="C8313" s="94" t="s">
        <v>4</v>
      </c>
      <c r="D8313" s="248">
        <v>63.94</v>
      </c>
    </row>
    <row r="8314" spans="1:4">
      <c r="A8314" s="241">
        <v>100749</v>
      </c>
      <c r="B8314" s="93" t="s">
        <v>24064</v>
      </c>
      <c r="C8314" s="94" t="s">
        <v>4</v>
      </c>
      <c r="D8314" s="248">
        <v>31.97</v>
      </c>
    </row>
    <row r="8315" spans="1:4">
      <c r="A8315" s="241">
        <v>100720</v>
      </c>
      <c r="B8315" s="93" t="s">
        <v>22473</v>
      </c>
      <c r="C8315" s="94" t="s">
        <v>4</v>
      </c>
      <c r="D8315" s="248">
        <v>14.04</v>
      </c>
    </row>
    <row r="8316" spans="1:4">
      <c r="A8316" s="241">
        <v>100722</v>
      </c>
      <c r="B8316" s="93" t="s">
        <v>22474</v>
      </c>
      <c r="C8316" s="94" t="s">
        <v>4</v>
      </c>
      <c r="D8316" s="248">
        <v>32.74</v>
      </c>
    </row>
    <row r="8317" spans="1:4">
      <c r="A8317" s="241">
        <v>100719</v>
      </c>
      <c r="B8317" s="93" t="s">
        <v>24053</v>
      </c>
      <c r="C8317" s="94" t="s">
        <v>4</v>
      </c>
      <c r="D8317" s="248">
        <v>13.17</v>
      </c>
    </row>
    <row r="8318" spans="1:4">
      <c r="A8318" s="241">
        <v>100721</v>
      </c>
      <c r="B8318" s="93" t="s">
        <v>24054</v>
      </c>
      <c r="C8318" s="94" t="s">
        <v>4</v>
      </c>
      <c r="D8318" s="248">
        <v>32.590000000000003</v>
      </c>
    </row>
    <row r="8319" spans="1:4">
      <c r="A8319" s="241">
        <v>100724</v>
      </c>
      <c r="B8319" s="93" t="s">
        <v>22475</v>
      </c>
      <c r="C8319" s="94" t="s">
        <v>4</v>
      </c>
      <c r="D8319" s="248">
        <v>17.87</v>
      </c>
    </row>
    <row r="8320" spans="1:4">
      <c r="A8320" s="241">
        <v>100726</v>
      </c>
      <c r="B8320" s="93" t="s">
        <v>22476</v>
      </c>
      <c r="C8320" s="94" t="s">
        <v>4</v>
      </c>
      <c r="D8320" s="248">
        <v>36.46</v>
      </c>
    </row>
    <row r="8321" spans="1:4">
      <c r="A8321" s="241">
        <v>100723</v>
      </c>
      <c r="B8321" s="93" t="s">
        <v>24055</v>
      </c>
      <c r="C8321" s="94" t="s">
        <v>4</v>
      </c>
      <c r="D8321" s="248">
        <v>14.12</v>
      </c>
    </row>
    <row r="8322" spans="1:4">
      <c r="A8322" s="241">
        <v>100725</v>
      </c>
      <c r="B8322" s="93" t="s">
        <v>24056</v>
      </c>
      <c r="C8322" s="94" t="s">
        <v>4</v>
      </c>
      <c r="D8322" s="248">
        <v>32.9</v>
      </c>
    </row>
    <row r="8323" spans="1:4">
      <c r="A8323" s="241">
        <v>100752</v>
      </c>
      <c r="B8323" s="93" t="s">
        <v>22487</v>
      </c>
      <c r="C8323" s="94" t="s">
        <v>4</v>
      </c>
      <c r="D8323" s="248">
        <v>58.23</v>
      </c>
    </row>
    <row r="8324" spans="1:4">
      <c r="A8324" s="241">
        <v>100730</v>
      </c>
      <c r="B8324" s="93" t="s">
        <v>22478</v>
      </c>
      <c r="C8324" s="94" t="s">
        <v>4</v>
      </c>
      <c r="D8324" s="248">
        <v>29.11</v>
      </c>
    </row>
    <row r="8325" spans="1:4">
      <c r="A8325" s="241">
        <v>100751</v>
      </c>
      <c r="B8325" s="93" t="s">
        <v>24065</v>
      </c>
      <c r="C8325" s="94" t="s">
        <v>4</v>
      </c>
      <c r="D8325" s="248">
        <v>48.27</v>
      </c>
    </row>
    <row r="8326" spans="1:4">
      <c r="A8326" s="241">
        <v>100729</v>
      </c>
      <c r="B8326" s="93" t="s">
        <v>24058</v>
      </c>
      <c r="C8326" s="94" t="s">
        <v>4</v>
      </c>
      <c r="D8326" s="248">
        <v>24.14</v>
      </c>
    </row>
    <row r="8327" spans="1:4">
      <c r="A8327" s="241">
        <v>100728</v>
      </c>
      <c r="B8327" s="93" t="s">
        <v>22477</v>
      </c>
      <c r="C8327" s="94" t="s">
        <v>4</v>
      </c>
      <c r="D8327" s="248">
        <v>29.65</v>
      </c>
    </row>
    <row r="8328" spans="1:4">
      <c r="A8328" s="241">
        <v>100732</v>
      </c>
      <c r="B8328" s="93" t="s">
        <v>30163</v>
      </c>
      <c r="C8328" s="94" t="s">
        <v>4</v>
      </c>
      <c r="D8328" s="248">
        <v>0</v>
      </c>
    </row>
    <row r="8329" spans="1:4">
      <c r="A8329" s="241">
        <v>100731</v>
      </c>
      <c r="B8329" s="93" t="s">
        <v>30164</v>
      </c>
      <c r="C8329" s="94" t="s">
        <v>4</v>
      </c>
      <c r="D8329" s="248">
        <v>0</v>
      </c>
    </row>
    <row r="8330" spans="1:4">
      <c r="A8330" s="241">
        <v>100727</v>
      </c>
      <c r="B8330" s="93" t="s">
        <v>24057</v>
      </c>
      <c r="C8330" s="94" t="s">
        <v>4</v>
      </c>
      <c r="D8330" s="248">
        <v>31.98</v>
      </c>
    </row>
    <row r="8331" spans="1:4">
      <c r="A8331" s="241">
        <v>100756</v>
      </c>
      <c r="B8331" s="93" t="s">
        <v>30165</v>
      </c>
      <c r="C8331" s="94" t="s">
        <v>4</v>
      </c>
      <c r="D8331" s="248">
        <v>0</v>
      </c>
    </row>
    <row r="8332" spans="1:4">
      <c r="A8332" s="241">
        <v>100738</v>
      </c>
      <c r="B8332" s="93" t="s">
        <v>30166</v>
      </c>
      <c r="C8332" s="94" t="s">
        <v>4</v>
      </c>
      <c r="D8332" s="248">
        <v>0</v>
      </c>
    </row>
    <row r="8333" spans="1:4">
      <c r="A8333" s="241">
        <v>100755</v>
      </c>
      <c r="B8333" s="93" t="s">
        <v>30167</v>
      </c>
      <c r="C8333" s="94" t="s">
        <v>4</v>
      </c>
      <c r="D8333" s="248">
        <v>0</v>
      </c>
    </row>
    <row r="8334" spans="1:4">
      <c r="A8334" s="241">
        <v>100737</v>
      </c>
      <c r="B8334" s="93" t="s">
        <v>30168</v>
      </c>
      <c r="C8334" s="94" t="s">
        <v>4</v>
      </c>
      <c r="D8334" s="248">
        <v>0</v>
      </c>
    </row>
    <row r="8335" spans="1:4">
      <c r="A8335" s="241">
        <v>102499</v>
      </c>
      <c r="B8335" s="93" t="s">
        <v>22500</v>
      </c>
      <c r="C8335" s="94" t="s">
        <v>4</v>
      </c>
      <c r="D8335" s="248">
        <v>3.83</v>
      </c>
    </row>
    <row r="8336" spans="1:4">
      <c r="A8336" s="241">
        <v>102505</v>
      </c>
      <c r="B8336" s="93" t="s">
        <v>22503</v>
      </c>
      <c r="C8336" s="94" t="s">
        <v>1</v>
      </c>
      <c r="D8336" s="248">
        <v>14.02</v>
      </c>
    </row>
    <row r="8337" spans="1:4">
      <c r="A8337" s="241">
        <v>102504</v>
      </c>
      <c r="B8337" s="93" t="s">
        <v>22502</v>
      </c>
      <c r="C8337" s="94" t="s">
        <v>1</v>
      </c>
      <c r="D8337" s="248">
        <v>13.38</v>
      </c>
    </row>
    <row r="8338" spans="1:4">
      <c r="A8338" s="241">
        <v>102506</v>
      </c>
      <c r="B8338" s="93" t="s">
        <v>22504</v>
      </c>
      <c r="C8338" s="94" t="s">
        <v>1</v>
      </c>
      <c r="D8338" s="248">
        <v>14.59</v>
      </c>
    </row>
    <row r="8339" spans="1:4">
      <c r="A8339" s="241">
        <v>102500</v>
      </c>
      <c r="B8339" s="93" t="s">
        <v>22501</v>
      </c>
      <c r="C8339" s="94" t="s">
        <v>1</v>
      </c>
      <c r="D8339" s="248">
        <v>5.71</v>
      </c>
    </row>
    <row r="8340" spans="1:4">
      <c r="A8340" s="241">
        <v>102502</v>
      </c>
      <c r="B8340" s="93" t="s">
        <v>30169</v>
      </c>
      <c r="C8340" s="94" t="s">
        <v>1</v>
      </c>
      <c r="D8340" s="248">
        <v>0</v>
      </c>
    </row>
    <row r="8341" spans="1:4">
      <c r="A8341" s="241">
        <v>102507</v>
      </c>
      <c r="B8341" s="93" t="s">
        <v>22505</v>
      </c>
      <c r="C8341" s="94" t="s">
        <v>1</v>
      </c>
      <c r="D8341" s="248">
        <v>8.1300000000000008</v>
      </c>
    </row>
    <row r="8342" spans="1:4">
      <c r="A8342" s="241">
        <v>102510</v>
      </c>
      <c r="B8342" s="93" t="s">
        <v>30170</v>
      </c>
      <c r="C8342" s="94" t="s">
        <v>1</v>
      </c>
      <c r="D8342" s="248">
        <v>0</v>
      </c>
    </row>
    <row r="8343" spans="1:4">
      <c r="A8343" s="241">
        <v>102512</v>
      </c>
      <c r="B8343" s="93" t="s">
        <v>30171</v>
      </c>
      <c r="C8343" s="94" t="s">
        <v>1</v>
      </c>
      <c r="D8343" s="248">
        <v>7.69</v>
      </c>
    </row>
    <row r="8344" spans="1:4">
      <c r="A8344" s="241">
        <v>102501</v>
      </c>
      <c r="B8344" s="93" t="s">
        <v>30172</v>
      </c>
      <c r="C8344" s="94" t="s">
        <v>4</v>
      </c>
      <c r="D8344" s="248">
        <v>31.41</v>
      </c>
    </row>
    <row r="8345" spans="1:4">
      <c r="A8345" s="241">
        <v>102503</v>
      </c>
      <c r="B8345" s="93" t="s">
        <v>30173</v>
      </c>
      <c r="C8345" s="94" t="s">
        <v>4</v>
      </c>
      <c r="D8345" s="248">
        <v>0</v>
      </c>
    </row>
    <row r="8346" spans="1:4">
      <c r="A8346" s="241">
        <v>102508</v>
      </c>
      <c r="B8346" s="93" t="s">
        <v>30174</v>
      </c>
      <c r="C8346" s="94" t="s">
        <v>4</v>
      </c>
      <c r="D8346" s="248">
        <v>56.13</v>
      </c>
    </row>
    <row r="8347" spans="1:4">
      <c r="A8347" s="241">
        <v>102511</v>
      </c>
      <c r="B8347" s="93" t="s">
        <v>30175</v>
      </c>
      <c r="C8347" s="94" t="s">
        <v>4</v>
      </c>
      <c r="D8347" s="248">
        <v>0</v>
      </c>
    </row>
    <row r="8348" spans="1:4">
      <c r="A8348" s="241">
        <v>102509</v>
      </c>
      <c r="B8348" s="93" t="s">
        <v>22506</v>
      </c>
      <c r="C8348" s="94" t="s">
        <v>4</v>
      </c>
      <c r="D8348" s="248">
        <v>39.86</v>
      </c>
    </row>
    <row r="8349" spans="1:4">
      <c r="A8349" s="241">
        <v>102498</v>
      </c>
      <c r="B8349" s="93" t="s">
        <v>22499</v>
      </c>
      <c r="C8349" s="94" t="s">
        <v>1</v>
      </c>
      <c r="D8349" s="248">
        <v>2.19</v>
      </c>
    </row>
    <row r="8350" spans="1:4">
      <c r="A8350" s="241">
        <v>102519</v>
      </c>
      <c r="B8350" s="93" t="s">
        <v>30176</v>
      </c>
      <c r="C8350" s="94" t="s">
        <v>2</v>
      </c>
      <c r="D8350" s="248">
        <v>0</v>
      </c>
    </row>
    <row r="8351" spans="1:4">
      <c r="A8351" s="241">
        <v>102491</v>
      </c>
      <c r="B8351" s="93" t="s">
        <v>22494</v>
      </c>
      <c r="C8351" s="94" t="s">
        <v>4</v>
      </c>
      <c r="D8351" s="248">
        <v>25.17</v>
      </c>
    </row>
    <row r="8352" spans="1:4">
      <c r="A8352" s="241">
        <v>102492</v>
      </c>
      <c r="B8352" s="93" t="s">
        <v>22495</v>
      </c>
      <c r="C8352" s="94" t="s">
        <v>4</v>
      </c>
      <c r="D8352" s="248">
        <v>32.04</v>
      </c>
    </row>
    <row r="8353" spans="1:4">
      <c r="A8353" s="241">
        <v>102804</v>
      </c>
      <c r="B8353" s="93" t="s">
        <v>30177</v>
      </c>
      <c r="C8353" s="94" t="s">
        <v>4</v>
      </c>
      <c r="D8353" s="248">
        <v>0</v>
      </c>
    </row>
    <row r="8354" spans="1:4">
      <c r="A8354" s="241">
        <v>102494</v>
      </c>
      <c r="B8354" s="93" t="s">
        <v>22496</v>
      </c>
      <c r="C8354" s="94" t="s">
        <v>4</v>
      </c>
      <c r="D8354" s="248">
        <v>76.540000000000006</v>
      </c>
    </row>
    <row r="8355" spans="1:4">
      <c r="A8355" s="241">
        <v>102805</v>
      </c>
      <c r="B8355" s="93" t="s">
        <v>30178</v>
      </c>
      <c r="C8355" s="94" t="s">
        <v>4</v>
      </c>
      <c r="D8355" s="248">
        <v>0</v>
      </c>
    </row>
    <row r="8356" spans="1:4">
      <c r="A8356" s="241">
        <v>102490</v>
      </c>
      <c r="B8356" s="93" t="s">
        <v>30179</v>
      </c>
      <c r="C8356" s="94" t="s">
        <v>4</v>
      </c>
      <c r="D8356" s="248">
        <v>0</v>
      </c>
    </row>
    <row r="8357" spans="1:4">
      <c r="A8357" s="241">
        <v>102496</v>
      </c>
      <c r="B8357" s="93" t="s">
        <v>22497</v>
      </c>
      <c r="C8357" s="94" t="s">
        <v>1</v>
      </c>
      <c r="D8357" s="248">
        <v>16.62</v>
      </c>
    </row>
    <row r="8358" spans="1:4">
      <c r="A8358" s="241">
        <v>102497</v>
      </c>
      <c r="B8358" s="93" t="s">
        <v>22498</v>
      </c>
      <c r="C8358" s="94" t="s">
        <v>1</v>
      </c>
      <c r="D8358" s="248">
        <v>6.3</v>
      </c>
    </row>
    <row r="8359" spans="1:4">
      <c r="A8359" s="241">
        <v>102520</v>
      </c>
      <c r="B8359" s="93" t="s">
        <v>22508</v>
      </c>
      <c r="C8359" s="94" t="s">
        <v>4</v>
      </c>
      <c r="D8359" s="248">
        <v>107.27</v>
      </c>
    </row>
    <row r="8360" spans="1:4">
      <c r="A8360" s="241">
        <v>102518</v>
      </c>
      <c r="B8360" s="93" t="s">
        <v>30180</v>
      </c>
      <c r="C8360" s="94" t="s">
        <v>2</v>
      </c>
      <c r="D8360" s="248">
        <v>0</v>
      </c>
    </row>
    <row r="8361" spans="1:4">
      <c r="A8361" s="241">
        <v>102514</v>
      </c>
      <c r="B8361" s="93" t="s">
        <v>30181</v>
      </c>
      <c r="C8361" s="94" t="s">
        <v>2</v>
      </c>
      <c r="D8361" s="248">
        <v>0</v>
      </c>
    </row>
    <row r="8362" spans="1:4">
      <c r="A8362" s="241">
        <v>102516</v>
      </c>
      <c r="B8362" s="93" t="s">
        <v>30182</v>
      </c>
      <c r="C8362" s="94" t="s">
        <v>2</v>
      </c>
      <c r="D8362" s="248">
        <v>0</v>
      </c>
    </row>
    <row r="8363" spans="1:4">
      <c r="A8363" s="241">
        <v>102515</v>
      </c>
      <c r="B8363" s="93" t="s">
        <v>30183</v>
      </c>
      <c r="C8363" s="94" t="s">
        <v>2</v>
      </c>
      <c r="D8363" s="248">
        <v>0</v>
      </c>
    </row>
    <row r="8364" spans="1:4">
      <c r="A8364" s="241">
        <v>102517</v>
      </c>
      <c r="B8364" s="93" t="s">
        <v>30184</v>
      </c>
      <c r="C8364" s="94" t="s">
        <v>2</v>
      </c>
      <c r="D8364" s="248">
        <v>0</v>
      </c>
    </row>
    <row r="8365" spans="1:4">
      <c r="A8365" s="241">
        <v>102513</v>
      </c>
      <c r="B8365" s="93" t="s">
        <v>22507</v>
      </c>
      <c r="C8365" s="94" t="s">
        <v>4</v>
      </c>
      <c r="D8365" s="248">
        <v>61.63</v>
      </c>
    </row>
    <row r="8366" spans="1:4">
      <c r="A8366" s="241">
        <v>102489</v>
      </c>
      <c r="B8366" s="93" t="s">
        <v>22493</v>
      </c>
      <c r="C8366" s="94" t="s">
        <v>4</v>
      </c>
      <c r="D8366" s="248">
        <v>30.95</v>
      </c>
    </row>
    <row r="8367" spans="1:4">
      <c r="A8367" s="241">
        <v>102488</v>
      </c>
      <c r="B8367" s="93" t="s">
        <v>22492</v>
      </c>
      <c r="C8367" s="94" t="s">
        <v>4</v>
      </c>
      <c r="D8367" s="248">
        <v>4.72</v>
      </c>
    </row>
    <row r="8368" spans="1:4">
      <c r="A8368" s="241">
        <v>101730</v>
      </c>
      <c r="B8368" s="93" t="s">
        <v>30185</v>
      </c>
      <c r="C8368" s="94" t="s">
        <v>4</v>
      </c>
      <c r="D8368" s="248">
        <v>0</v>
      </c>
    </row>
    <row r="8369" spans="1:4">
      <c r="A8369" s="241">
        <v>101746</v>
      </c>
      <c r="B8369" s="93" t="s">
        <v>30186</v>
      </c>
      <c r="C8369" s="94" t="s">
        <v>4</v>
      </c>
      <c r="D8369" s="248">
        <v>388.05</v>
      </c>
    </row>
    <row r="8370" spans="1:4">
      <c r="A8370" s="241">
        <v>106788</v>
      </c>
      <c r="B8370" s="93" t="s">
        <v>30187</v>
      </c>
      <c r="C8370" s="94" t="s">
        <v>4</v>
      </c>
      <c r="D8370" s="248">
        <v>33.86</v>
      </c>
    </row>
    <row r="8371" spans="1:4">
      <c r="A8371" s="241">
        <v>106789</v>
      </c>
      <c r="B8371" s="93" t="s">
        <v>30188</v>
      </c>
      <c r="C8371" s="94" t="s">
        <v>4</v>
      </c>
      <c r="D8371" s="248">
        <v>31.57</v>
      </c>
    </row>
    <row r="8372" spans="1:4">
      <c r="A8372" s="241">
        <v>98679</v>
      </c>
      <c r="B8372" s="93" t="s">
        <v>30189</v>
      </c>
      <c r="C8372" s="94" t="s">
        <v>4</v>
      </c>
      <c r="D8372" s="248">
        <v>38.15</v>
      </c>
    </row>
    <row r="8373" spans="1:4">
      <c r="A8373" s="241">
        <v>98680</v>
      </c>
      <c r="B8373" s="93" t="s">
        <v>30190</v>
      </c>
      <c r="C8373" s="94" t="s">
        <v>4</v>
      </c>
      <c r="D8373" s="248">
        <v>46.51</v>
      </c>
    </row>
    <row r="8374" spans="1:4">
      <c r="A8374" s="241">
        <v>101749</v>
      </c>
      <c r="B8374" s="93" t="s">
        <v>30191</v>
      </c>
      <c r="C8374" s="94" t="s">
        <v>4</v>
      </c>
      <c r="D8374" s="248">
        <v>53.37</v>
      </c>
    </row>
    <row r="8375" spans="1:4">
      <c r="A8375" s="241">
        <v>98681</v>
      </c>
      <c r="B8375" s="93" t="s">
        <v>30192</v>
      </c>
      <c r="C8375" s="94" t="s">
        <v>4</v>
      </c>
      <c r="D8375" s="248">
        <v>33.229999999999997</v>
      </c>
    </row>
    <row r="8376" spans="1:4">
      <c r="A8376" s="241">
        <v>98682</v>
      </c>
      <c r="B8376" s="93" t="s">
        <v>30193</v>
      </c>
      <c r="C8376" s="94" t="s">
        <v>4</v>
      </c>
      <c r="D8376" s="248">
        <v>41.6</v>
      </c>
    </row>
    <row r="8377" spans="1:4">
      <c r="A8377" s="241">
        <v>101750</v>
      </c>
      <c r="B8377" s="93" t="s">
        <v>30194</v>
      </c>
      <c r="C8377" s="94" t="s">
        <v>4</v>
      </c>
      <c r="D8377" s="248">
        <v>48.44</v>
      </c>
    </row>
    <row r="8378" spans="1:4">
      <c r="A8378" s="241">
        <v>106787</v>
      </c>
      <c r="B8378" s="93" t="s">
        <v>30195</v>
      </c>
      <c r="C8378" s="94" t="s">
        <v>4</v>
      </c>
      <c r="D8378" s="248">
        <v>0</v>
      </c>
    </row>
    <row r="8379" spans="1:4">
      <c r="A8379" s="241">
        <v>101737</v>
      </c>
      <c r="B8379" s="93" t="s">
        <v>30196</v>
      </c>
      <c r="C8379" s="94" t="s">
        <v>4</v>
      </c>
      <c r="D8379" s="248">
        <v>130.12</v>
      </c>
    </row>
    <row r="8380" spans="1:4">
      <c r="A8380" s="241">
        <v>101735</v>
      </c>
      <c r="B8380" s="93" t="s">
        <v>30197</v>
      </c>
      <c r="C8380" s="94" t="s">
        <v>4</v>
      </c>
      <c r="D8380" s="248">
        <v>379.95</v>
      </c>
    </row>
    <row r="8381" spans="1:4">
      <c r="A8381" s="241">
        <v>101734</v>
      </c>
      <c r="B8381" s="93" t="s">
        <v>30198</v>
      </c>
      <c r="C8381" s="94" t="s">
        <v>4</v>
      </c>
      <c r="D8381" s="248">
        <v>371.35</v>
      </c>
    </row>
    <row r="8382" spans="1:4">
      <c r="A8382" s="241">
        <v>101736</v>
      </c>
      <c r="B8382" s="93" t="s">
        <v>30199</v>
      </c>
      <c r="C8382" s="94" t="s">
        <v>4</v>
      </c>
      <c r="D8382" s="248">
        <v>113.12</v>
      </c>
    </row>
    <row r="8383" spans="1:4">
      <c r="A8383" s="241">
        <v>101733</v>
      </c>
      <c r="B8383" s="93" t="s">
        <v>30200</v>
      </c>
      <c r="C8383" s="94" t="s">
        <v>4</v>
      </c>
      <c r="D8383" s="248">
        <v>252.87</v>
      </c>
    </row>
    <row r="8384" spans="1:4">
      <c r="A8384" s="241">
        <v>98677</v>
      </c>
      <c r="B8384" s="93" t="s">
        <v>30201</v>
      </c>
      <c r="C8384" s="94" t="s">
        <v>4</v>
      </c>
      <c r="D8384" s="248">
        <v>0</v>
      </c>
    </row>
    <row r="8385" spans="1:4">
      <c r="A8385" s="241">
        <v>98678</v>
      </c>
      <c r="B8385" s="93" t="s">
        <v>30202</v>
      </c>
      <c r="C8385" s="94" t="s">
        <v>4</v>
      </c>
      <c r="D8385" s="248">
        <v>0</v>
      </c>
    </row>
    <row r="8386" spans="1:4">
      <c r="A8386" s="241">
        <v>98676</v>
      </c>
      <c r="B8386" s="93" t="s">
        <v>30203</v>
      </c>
      <c r="C8386" s="94" t="s">
        <v>4</v>
      </c>
      <c r="D8386" s="248">
        <v>0</v>
      </c>
    </row>
    <row r="8387" spans="1:4">
      <c r="A8387" s="241">
        <v>98675</v>
      </c>
      <c r="B8387" s="93" t="s">
        <v>30204</v>
      </c>
      <c r="C8387" s="94" t="s">
        <v>4</v>
      </c>
      <c r="D8387" s="248">
        <v>0</v>
      </c>
    </row>
    <row r="8388" spans="1:4">
      <c r="A8388" s="241">
        <v>104162</v>
      </c>
      <c r="B8388" s="93" t="s">
        <v>30205</v>
      </c>
      <c r="C8388" s="94" t="s">
        <v>4</v>
      </c>
      <c r="D8388" s="248">
        <v>105.33</v>
      </c>
    </row>
    <row r="8389" spans="1:4">
      <c r="A8389" s="241">
        <v>98671</v>
      </c>
      <c r="B8389" s="93" t="s">
        <v>30206</v>
      </c>
      <c r="C8389" s="94" t="s">
        <v>4</v>
      </c>
      <c r="D8389" s="248">
        <v>262.55</v>
      </c>
    </row>
    <row r="8390" spans="1:4">
      <c r="A8390" s="241">
        <v>101726</v>
      </c>
      <c r="B8390" s="93" t="s">
        <v>30207</v>
      </c>
      <c r="C8390" s="94" t="s">
        <v>4</v>
      </c>
      <c r="D8390" s="248">
        <v>237.7</v>
      </c>
    </row>
    <row r="8391" spans="1:4">
      <c r="A8391" s="241">
        <v>101725</v>
      </c>
      <c r="B8391" s="93" t="s">
        <v>30208</v>
      </c>
      <c r="C8391" s="94" t="s">
        <v>4</v>
      </c>
      <c r="D8391" s="248">
        <v>330.44</v>
      </c>
    </row>
    <row r="8392" spans="1:4">
      <c r="A8392" s="241">
        <v>98672</v>
      </c>
      <c r="B8392" s="93" t="s">
        <v>30209</v>
      </c>
      <c r="C8392" s="94" t="s">
        <v>4</v>
      </c>
      <c r="D8392" s="248">
        <v>310.38</v>
      </c>
    </row>
    <row r="8393" spans="1:4">
      <c r="A8393" s="241">
        <v>101732</v>
      </c>
      <c r="B8393" s="93" t="s">
        <v>30210</v>
      </c>
      <c r="C8393" s="94" t="s">
        <v>4</v>
      </c>
      <c r="D8393" s="248">
        <v>128</v>
      </c>
    </row>
    <row r="8394" spans="1:4">
      <c r="A8394" s="241">
        <v>106793</v>
      </c>
      <c r="B8394" s="93" t="s">
        <v>30211</v>
      </c>
      <c r="C8394" s="94" t="s">
        <v>4</v>
      </c>
      <c r="D8394" s="248">
        <v>0</v>
      </c>
    </row>
    <row r="8395" spans="1:4">
      <c r="A8395" s="241">
        <v>101731</v>
      </c>
      <c r="B8395" s="93" t="s">
        <v>30212</v>
      </c>
      <c r="C8395" s="94" t="s">
        <v>4</v>
      </c>
      <c r="D8395" s="248">
        <v>392.45</v>
      </c>
    </row>
    <row r="8396" spans="1:4">
      <c r="A8396" s="241">
        <v>101751</v>
      </c>
      <c r="B8396" s="93" t="s">
        <v>30213</v>
      </c>
      <c r="C8396" s="94" t="s">
        <v>4</v>
      </c>
      <c r="D8396" s="248">
        <v>288.67</v>
      </c>
    </row>
    <row r="8397" spans="1:4">
      <c r="A8397" s="241">
        <v>101729</v>
      </c>
      <c r="B8397" s="93" t="s">
        <v>30214</v>
      </c>
      <c r="C8397" s="94" t="s">
        <v>4</v>
      </c>
      <c r="D8397" s="248">
        <v>285.11</v>
      </c>
    </row>
    <row r="8398" spans="1:4">
      <c r="A8398" s="241">
        <v>98683</v>
      </c>
      <c r="B8398" s="93" t="s">
        <v>30215</v>
      </c>
      <c r="C8398" s="94" t="s">
        <v>4</v>
      </c>
      <c r="D8398" s="248">
        <v>0</v>
      </c>
    </row>
    <row r="8399" spans="1:4">
      <c r="A8399" s="241">
        <v>106785</v>
      </c>
      <c r="B8399" s="93" t="s">
        <v>30216</v>
      </c>
      <c r="C8399" s="94" t="s">
        <v>1</v>
      </c>
      <c r="D8399" s="248">
        <v>0</v>
      </c>
    </row>
    <row r="8400" spans="1:4">
      <c r="A8400" s="241">
        <v>101094</v>
      </c>
      <c r="B8400" s="93" t="s">
        <v>30217</v>
      </c>
      <c r="C8400" s="94" t="s">
        <v>1</v>
      </c>
      <c r="D8400" s="248">
        <v>186.88</v>
      </c>
    </row>
    <row r="8401" spans="1:4">
      <c r="A8401" s="241">
        <v>101095</v>
      </c>
      <c r="B8401" s="93" t="s">
        <v>30218</v>
      </c>
      <c r="C8401" s="94" t="s">
        <v>1</v>
      </c>
      <c r="D8401" s="248">
        <v>0</v>
      </c>
    </row>
    <row r="8402" spans="1:4">
      <c r="A8402" s="241">
        <v>106786</v>
      </c>
      <c r="B8402" s="93" t="s">
        <v>30219</v>
      </c>
      <c r="C8402" s="94" t="s">
        <v>1</v>
      </c>
      <c r="D8402" s="248">
        <v>0</v>
      </c>
    </row>
    <row r="8403" spans="1:4">
      <c r="A8403" s="241">
        <v>106783</v>
      </c>
      <c r="B8403" s="93" t="s">
        <v>30220</v>
      </c>
      <c r="C8403" s="94" t="s">
        <v>4</v>
      </c>
      <c r="D8403" s="248">
        <v>0</v>
      </c>
    </row>
    <row r="8404" spans="1:4">
      <c r="A8404" s="241">
        <v>106784</v>
      </c>
      <c r="B8404" s="93" t="s">
        <v>30221</v>
      </c>
      <c r="C8404" s="94" t="s">
        <v>4</v>
      </c>
      <c r="D8404" s="248">
        <v>0</v>
      </c>
    </row>
    <row r="8405" spans="1:4">
      <c r="A8405" s="241">
        <v>106782</v>
      </c>
      <c r="B8405" s="93" t="s">
        <v>30222</v>
      </c>
      <c r="C8405" s="94" t="s">
        <v>4</v>
      </c>
      <c r="D8405" s="248">
        <v>0</v>
      </c>
    </row>
    <row r="8406" spans="1:4">
      <c r="A8406" s="241">
        <v>101728</v>
      </c>
      <c r="B8406" s="93" t="s">
        <v>30223</v>
      </c>
      <c r="C8406" s="94" t="s">
        <v>4</v>
      </c>
      <c r="D8406" s="248">
        <v>0</v>
      </c>
    </row>
    <row r="8407" spans="1:4">
      <c r="A8407" s="241">
        <v>101727</v>
      </c>
      <c r="B8407" s="93" t="s">
        <v>30224</v>
      </c>
      <c r="C8407" s="94" t="s">
        <v>4</v>
      </c>
      <c r="D8407" s="248">
        <v>170.52</v>
      </c>
    </row>
    <row r="8408" spans="1:4">
      <c r="A8408" s="241">
        <v>106790</v>
      </c>
      <c r="B8408" s="93" t="s">
        <v>30225</v>
      </c>
      <c r="C8408" s="94" t="s">
        <v>4</v>
      </c>
      <c r="D8408" s="248">
        <v>184.98</v>
      </c>
    </row>
    <row r="8409" spans="1:4">
      <c r="A8409" s="241">
        <v>106792</v>
      </c>
      <c r="B8409" s="93" t="s">
        <v>30226</v>
      </c>
      <c r="C8409" s="94" t="s">
        <v>4</v>
      </c>
      <c r="D8409" s="248">
        <v>4.8</v>
      </c>
    </row>
    <row r="8410" spans="1:4">
      <c r="A8410" s="241">
        <v>101748</v>
      </c>
      <c r="B8410" s="93" t="s">
        <v>30227</v>
      </c>
      <c r="C8410" s="94" t="s">
        <v>4</v>
      </c>
      <c r="D8410" s="248">
        <v>4.5599999999999996</v>
      </c>
    </row>
    <row r="8411" spans="1:4">
      <c r="A8411" s="241">
        <v>106791</v>
      </c>
      <c r="B8411" s="93" t="s">
        <v>30228</v>
      </c>
      <c r="C8411" s="94" t="s">
        <v>4</v>
      </c>
      <c r="D8411" s="248">
        <v>256.17</v>
      </c>
    </row>
    <row r="8412" spans="1:4">
      <c r="A8412" s="241">
        <v>101742</v>
      </c>
      <c r="B8412" s="93" t="s">
        <v>30229</v>
      </c>
      <c r="C8412" s="94" t="s">
        <v>1</v>
      </c>
      <c r="D8412" s="248">
        <v>55.85</v>
      </c>
    </row>
    <row r="8413" spans="1:4">
      <c r="A8413" s="241">
        <v>101740</v>
      </c>
      <c r="B8413" s="93" t="s">
        <v>30230</v>
      </c>
      <c r="C8413" s="94" t="s">
        <v>1</v>
      </c>
      <c r="D8413" s="248">
        <v>62.81</v>
      </c>
    </row>
    <row r="8414" spans="1:4">
      <c r="A8414" s="241">
        <v>98685</v>
      </c>
      <c r="B8414" s="93" t="s">
        <v>30231</v>
      </c>
      <c r="C8414" s="94" t="s">
        <v>1</v>
      </c>
      <c r="D8414" s="248">
        <v>56.39</v>
      </c>
    </row>
    <row r="8415" spans="1:4">
      <c r="A8415" s="241">
        <v>98686</v>
      </c>
      <c r="B8415" s="93" t="s">
        <v>30232</v>
      </c>
      <c r="C8415" s="94" t="s">
        <v>1</v>
      </c>
      <c r="D8415" s="248">
        <v>68.17</v>
      </c>
    </row>
    <row r="8416" spans="1:4">
      <c r="A8416" s="241">
        <v>101738</v>
      </c>
      <c r="B8416" s="93" t="s">
        <v>30233</v>
      </c>
      <c r="C8416" s="94" t="s">
        <v>1</v>
      </c>
      <c r="D8416" s="248">
        <v>29.97</v>
      </c>
    </row>
    <row r="8417" spans="1:4">
      <c r="A8417" s="241">
        <v>101739</v>
      </c>
      <c r="B8417" s="93" t="s">
        <v>30234</v>
      </c>
      <c r="C8417" s="94" t="s">
        <v>1</v>
      </c>
      <c r="D8417" s="248">
        <v>47.04</v>
      </c>
    </row>
    <row r="8418" spans="1:4">
      <c r="A8418" s="241">
        <v>101741</v>
      </c>
      <c r="B8418" s="93" t="s">
        <v>30235</v>
      </c>
      <c r="C8418" s="94" t="s">
        <v>1</v>
      </c>
      <c r="D8418" s="248">
        <v>56.64</v>
      </c>
    </row>
    <row r="8419" spans="1:4">
      <c r="A8419" s="241">
        <v>98697</v>
      </c>
      <c r="B8419" s="93" t="s">
        <v>30236</v>
      </c>
      <c r="C8419" s="94" t="s">
        <v>1</v>
      </c>
      <c r="D8419" s="248">
        <v>47.42</v>
      </c>
    </row>
    <row r="8420" spans="1:4">
      <c r="A8420" s="241">
        <v>98688</v>
      </c>
      <c r="B8420" s="93" t="s">
        <v>30237</v>
      </c>
      <c r="C8420" s="94" t="s">
        <v>1</v>
      </c>
      <c r="D8420" s="248">
        <v>53.65</v>
      </c>
    </row>
    <row r="8421" spans="1:4">
      <c r="A8421" s="241">
        <v>98687</v>
      </c>
      <c r="B8421" s="93" t="s">
        <v>30238</v>
      </c>
      <c r="C8421" s="94" t="s">
        <v>1</v>
      </c>
      <c r="D8421" s="248">
        <v>0</v>
      </c>
    </row>
    <row r="8422" spans="1:4">
      <c r="A8422" s="241">
        <v>98689</v>
      </c>
      <c r="B8422" s="93" t="s">
        <v>30239</v>
      </c>
      <c r="C8422" s="94" t="s">
        <v>1</v>
      </c>
      <c r="D8422" s="248">
        <v>92.63</v>
      </c>
    </row>
    <row r="8423" spans="1:4">
      <c r="A8423" s="241">
        <v>98695</v>
      </c>
      <c r="B8423" s="93" t="s">
        <v>30240</v>
      </c>
      <c r="C8423" s="94" t="s">
        <v>1</v>
      </c>
      <c r="D8423" s="248">
        <v>83.33</v>
      </c>
    </row>
    <row r="8424" spans="1:4">
      <c r="A8424" s="241">
        <v>100606</v>
      </c>
      <c r="B8424" s="93" t="s">
        <v>30241</v>
      </c>
      <c r="C8424" s="94" t="s">
        <v>2</v>
      </c>
      <c r="D8424" s="248">
        <v>1966.73</v>
      </c>
    </row>
    <row r="8425" spans="1:4">
      <c r="A8425" s="241">
        <v>100604</v>
      </c>
      <c r="B8425" s="93" t="s">
        <v>30242</v>
      </c>
      <c r="C8425" s="94" t="s">
        <v>2</v>
      </c>
      <c r="D8425" s="248">
        <v>927.26</v>
      </c>
    </row>
    <row r="8426" spans="1:4">
      <c r="A8426" s="241">
        <v>100605</v>
      </c>
      <c r="B8426" s="93" t="s">
        <v>30243</v>
      </c>
      <c r="C8426" s="94" t="s">
        <v>2</v>
      </c>
      <c r="D8426" s="248">
        <v>1355.33</v>
      </c>
    </row>
    <row r="8427" spans="1:4">
      <c r="A8427" s="241">
        <v>100580</v>
      </c>
      <c r="B8427" s="93" t="s">
        <v>30244</v>
      </c>
      <c r="C8427" s="94" t="s">
        <v>2</v>
      </c>
      <c r="D8427" s="248">
        <v>874.94</v>
      </c>
    </row>
    <row r="8428" spans="1:4">
      <c r="A8428" s="241">
        <v>100579</v>
      </c>
      <c r="B8428" s="93" t="s">
        <v>30245</v>
      </c>
      <c r="C8428" s="94" t="s">
        <v>2</v>
      </c>
      <c r="D8428" s="248">
        <v>809.19</v>
      </c>
    </row>
    <row r="8429" spans="1:4">
      <c r="A8429" s="241">
        <v>100609</v>
      </c>
      <c r="B8429" s="93" t="s">
        <v>30246</v>
      </c>
      <c r="C8429" s="94" t="s">
        <v>2</v>
      </c>
      <c r="D8429" s="248">
        <v>2007.54</v>
      </c>
    </row>
    <row r="8430" spans="1:4">
      <c r="A8430" s="241">
        <v>100607</v>
      </c>
      <c r="B8430" s="93" t="s">
        <v>30247</v>
      </c>
      <c r="C8430" s="94" t="s">
        <v>2</v>
      </c>
      <c r="D8430" s="248">
        <v>952.53</v>
      </c>
    </row>
    <row r="8431" spans="1:4">
      <c r="A8431" s="241">
        <v>100608</v>
      </c>
      <c r="B8431" s="93" t="s">
        <v>30248</v>
      </c>
      <c r="C8431" s="94" t="s">
        <v>2</v>
      </c>
      <c r="D8431" s="248">
        <v>1386.32</v>
      </c>
    </row>
    <row r="8432" spans="1:4">
      <c r="A8432" s="241">
        <v>100582</v>
      </c>
      <c r="B8432" s="93" t="s">
        <v>30249</v>
      </c>
      <c r="C8432" s="94" t="s">
        <v>2</v>
      </c>
      <c r="D8432" s="248">
        <v>957.14</v>
      </c>
    </row>
    <row r="8433" spans="1:4">
      <c r="A8433" s="241">
        <v>100581</v>
      </c>
      <c r="B8433" s="93" t="s">
        <v>30250</v>
      </c>
      <c r="C8433" s="94" t="s">
        <v>2</v>
      </c>
      <c r="D8433" s="248">
        <v>840.31</v>
      </c>
    </row>
    <row r="8434" spans="1:4">
      <c r="A8434" s="241">
        <v>100613</v>
      </c>
      <c r="B8434" s="93" t="s">
        <v>30251</v>
      </c>
      <c r="C8434" s="94" t="s">
        <v>2</v>
      </c>
      <c r="D8434" s="248">
        <v>2048.14</v>
      </c>
    </row>
    <row r="8435" spans="1:4">
      <c r="A8435" s="241">
        <v>100610</v>
      </c>
      <c r="B8435" s="93" t="s">
        <v>30252</v>
      </c>
      <c r="C8435" s="94" t="s">
        <v>2</v>
      </c>
      <c r="D8435" s="248">
        <v>977.3</v>
      </c>
    </row>
    <row r="8436" spans="1:4">
      <c r="A8436" s="241">
        <v>100611</v>
      </c>
      <c r="B8436" s="93" t="s">
        <v>30253</v>
      </c>
      <c r="C8436" s="94" t="s">
        <v>2</v>
      </c>
      <c r="D8436" s="248">
        <v>1172.6500000000001</v>
      </c>
    </row>
    <row r="8437" spans="1:4">
      <c r="A8437" s="241">
        <v>100612</v>
      </c>
      <c r="B8437" s="93" t="s">
        <v>30254</v>
      </c>
      <c r="C8437" s="94" t="s">
        <v>2</v>
      </c>
      <c r="D8437" s="248">
        <v>1416.84</v>
      </c>
    </row>
    <row r="8438" spans="1:4">
      <c r="A8438" s="241">
        <v>100584</v>
      </c>
      <c r="B8438" s="93" t="s">
        <v>30255</v>
      </c>
      <c r="C8438" s="94" t="s">
        <v>2</v>
      </c>
      <c r="D8438" s="248">
        <v>944.72</v>
      </c>
    </row>
    <row r="8439" spans="1:4">
      <c r="A8439" s="241">
        <v>100583</v>
      </c>
      <c r="B8439" s="93" t="s">
        <v>30256</v>
      </c>
      <c r="C8439" s="94" t="s">
        <v>2</v>
      </c>
      <c r="D8439" s="248">
        <v>873.4</v>
      </c>
    </row>
    <row r="8440" spans="1:4">
      <c r="A8440" s="241">
        <v>100616</v>
      </c>
      <c r="B8440" s="93" t="s">
        <v>30257</v>
      </c>
      <c r="C8440" s="94" t="s">
        <v>2</v>
      </c>
      <c r="D8440" s="248">
        <v>2133.08</v>
      </c>
    </row>
    <row r="8441" spans="1:4">
      <c r="A8441" s="241">
        <v>100614</v>
      </c>
      <c r="B8441" s="93" t="s">
        <v>30258</v>
      </c>
      <c r="C8441" s="94" t="s">
        <v>2</v>
      </c>
      <c r="D8441" s="248">
        <v>1227.25</v>
      </c>
    </row>
    <row r="8442" spans="1:4">
      <c r="A8442" s="241">
        <v>100615</v>
      </c>
      <c r="B8442" s="93" t="s">
        <v>30259</v>
      </c>
      <c r="C8442" s="94" t="s">
        <v>2</v>
      </c>
      <c r="D8442" s="248">
        <v>1477.81</v>
      </c>
    </row>
    <row r="8443" spans="1:4">
      <c r="A8443" s="241">
        <v>100586</v>
      </c>
      <c r="B8443" s="93" t="s">
        <v>30260</v>
      </c>
      <c r="C8443" s="94" t="s">
        <v>2</v>
      </c>
      <c r="D8443" s="248">
        <v>1051.7</v>
      </c>
    </row>
    <row r="8444" spans="1:4">
      <c r="A8444" s="241">
        <v>100585</v>
      </c>
      <c r="B8444" s="93" t="s">
        <v>30261</v>
      </c>
      <c r="C8444" s="94" t="s">
        <v>2</v>
      </c>
      <c r="D8444" s="248">
        <v>937.93</v>
      </c>
    </row>
    <row r="8445" spans="1:4">
      <c r="A8445" s="241">
        <v>100618</v>
      </c>
      <c r="B8445" s="93" t="s">
        <v>30262</v>
      </c>
      <c r="C8445" s="94" t="s">
        <v>2</v>
      </c>
      <c r="D8445" s="248">
        <v>2220.9299999999998</v>
      </c>
    </row>
    <row r="8446" spans="1:4">
      <c r="A8446" s="241">
        <v>100617</v>
      </c>
      <c r="B8446" s="93" t="s">
        <v>30263</v>
      </c>
      <c r="C8446" s="94" t="s">
        <v>2</v>
      </c>
      <c r="D8446" s="248">
        <v>1538.82</v>
      </c>
    </row>
    <row r="8447" spans="1:4">
      <c r="A8447" s="241">
        <v>100588</v>
      </c>
      <c r="B8447" s="93" t="s">
        <v>30264</v>
      </c>
      <c r="C8447" s="94" t="s">
        <v>2</v>
      </c>
      <c r="D8447" s="248">
        <v>1093.1099999999999</v>
      </c>
    </row>
    <row r="8448" spans="1:4">
      <c r="A8448" s="241">
        <v>100587</v>
      </c>
      <c r="B8448" s="93" t="s">
        <v>30265</v>
      </c>
      <c r="C8448" s="94" t="s">
        <v>2</v>
      </c>
      <c r="D8448" s="248">
        <v>1004.81</v>
      </c>
    </row>
    <row r="8449" spans="1:4">
      <c r="A8449" s="241">
        <v>100590</v>
      </c>
      <c r="B8449" s="93" t="s">
        <v>30266</v>
      </c>
      <c r="C8449" s="94" t="s">
        <v>2</v>
      </c>
      <c r="D8449" s="248">
        <v>1185.72</v>
      </c>
    </row>
    <row r="8450" spans="1:4">
      <c r="A8450" s="241">
        <v>100589</v>
      </c>
      <c r="B8450" s="93" t="s">
        <v>30267</v>
      </c>
      <c r="C8450" s="94" t="s">
        <v>2</v>
      </c>
      <c r="D8450" s="248">
        <v>1097.7</v>
      </c>
    </row>
    <row r="8451" spans="1:4">
      <c r="A8451" s="241">
        <v>100592</v>
      </c>
      <c r="B8451" s="93" t="s">
        <v>30268</v>
      </c>
      <c r="C8451" s="94" t="s">
        <v>2</v>
      </c>
      <c r="D8451" s="248">
        <v>1167.4000000000001</v>
      </c>
    </row>
    <row r="8452" spans="1:4">
      <c r="A8452" s="241">
        <v>100591</v>
      </c>
      <c r="B8452" s="93" t="s">
        <v>30269</v>
      </c>
      <c r="C8452" s="94" t="s">
        <v>2</v>
      </c>
      <c r="D8452" s="248">
        <v>1073.24</v>
      </c>
    </row>
    <row r="8453" spans="1:4">
      <c r="A8453" s="241">
        <v>100594</v>
      </c>
      <c r="B8453" s="93" t="s">
        <v>30270</v>
      </c>
      <c r="C8453" s="94" t="s">
        <v>2</v>
      </c>
      <c r="D8453" s="248">
        <v>1288.57</v>
      </c>
    </row>
    <row r="8454" spans="1:4">
      <c r="A8454" s="241">
        <v>100593</v>
      </c>
      <c r="B8454" s="93" t="s">
        <v>30271</v>
      </c>
      <c r="C8454" s="94" t="s">
        <v>2</v>
      </c>
      <c r="D8454" s="248">
        <v>1165.17</v>
      </c>
    </row>
    <row r="8455" spans="1:4">
      <c r="A8455" s="241">
        <v>100596</v>
      </c>
      <c r="B8455" s="93" t="s">
        <v>30272</v>
      </c>
      <c r="C8455" s="94" t="s">
        <v>2</v>
      </c>
      <c r="D8455" s="248">
        <v>1544.41</v>
      </c>
    </row>
    <row r="8456" spans="1:4">
      <c r="A8456" s="241">
        <v>100595</v>
      </c>
      <c r="B8456" s="93" t="s">
        <v>30273</v>
      </c>
      <c r="C8456" s="94" t="s">
        <v>2</v>
      </c>
      <c r="D8456" s="248">
        <v>1377.97</v>
      </c>
    </row>
    <row r="8457" spans="1:4">
      <c r="A8457" s="241">
        <v>100598</v>
      </c>
      <c r="B8457" s="93" t="s">
        <v>30274</v>
      </c>
      <c r="C8457" s="94" t="s">
        <v>2</v>
      </c>
      <c r="D8457" s="248">
        <v>1714.15</v>
      </c>
    </row>
    <row r="8458" spans="1:4">
      <c r="A8458" s="241">
        <v>100597</v>
      </c>
      <c r="B8458" s="93" t="s">
        <v>30275</v>
      </c>
      <c r="C8458" s="94" t="s">
        <v>2</v>
      </c>
      <c r="D8458" s="248">
        <v>1576.66</v>
      </c>
    </row>
    <row r="8459" spans="1:4">
      <c r="A8459" s="241">
        <v>100603</v>
      </c>
      <c r="B8459" s="93" t="s">
        <v>30276</v>
      </c>
      <c r="C8459" s="94" t="s">
        <v>2</v>
      </c>
      <c r="D8459" s="248">
        <v>1889.65</v>
      </c>
    </row>
    <row r="8460" spans="1:4">
      <c r="A8460" s="241">
        <v>100599</v>
      </c>
      <c r="B8460" s="93" t="s">
        <v>30277</v>
      </c>
      <c r="C8460" s="94" t="s">
        <v>2</v>
      </c>
      <c r="D8460" s="248">
        <v>762.64</v>
      </c>
    </row>
    <row r="8461" spans="1:4">
      <c r="A8461" s="241">
        <v>100600</v>
      </c>
      <c r="B8461" s="93" t="s">
        <v>30278</v>
      </c>
      <c r="C8461" s="94" t="s">
        <v>2</v>
      </c>
      <c r="D8461" s="248">
        <v>876.02</v>
      </c>
    </row>
    <row r="8462" spans="1:4">
      <c r="A8462" s="241">
        <v>100601</v>
      </c>
      <c r="B8462" s="93" t="s">
        <v>30279</v>
      </c>
      <c r="C8462" s="94" t="s">
        <v>2</v>
      </c>
      <c r="D8462" s="248">
        <v>1061.17</v>
      </c>
    </row>
    <row r="8463" spans="1:4">
      <c r="A8463" s="241">
        <v>100602</v>
      </c>
      <c r="B8463" s="93" t="s">
        <v>30280</v>
      </c>
      <c r="C8463" s="94" t="s">
        <v>2</v>
      </c>
      <c r="D8463" s="248">
        <v>1292.6099999999999</v>
      </c>
    </row>
    <row r="8464" spans="1:4">
      <c r="A8464" s="241">
        <v>100578</v>
      </c>
      <c r="B8464" s="93" t="s">
        <v>30281</v>
      </c>
      <c r="C8464" s="94" t="s">
        <v>2</v>
      </c>
      <c r="D8464" s="248">
        <v>746.7</v>
      </c>
    </row>
    <row r="8465" spans="1:4">
      <c r="A8465" s="241">
        <v>105975</v>
      </c>
      <c r="B8465" s="93" t="s">
        <v>30282</v>
      </c>
      <c r="C8465" s="94" t="s">
        <v>1</v>
      </c>
      <c r="D8465" s="248">
        <v>0</v>
      </c>
    </row>
    <row r="8466" spans="1:4">
      <c r="A8466" s="241">
        <v>105976</v>
      </c>
      <c r="B8466" s="93" t="s">
        <v>30283</v>
      </c>
      <c r="C8466" s="94" t="s">
        <v>1</v>
      </c>
      <c r="D8466" s="248">
        <v>0</v>
      </c>
    </row>
    <row r="8467" spans="1:4">
      <c r="A8467" s="241">
        <v>105977</v>
      </c>
      <c r="B8467" s="93" t="s">
        <v>30284</v>
      </c>
      <c r="C8467" s="94" t="s">
        <v>1</v>
      </c>
      <c r="D8467" s="248">
        <v>0</v>
      </c>
    </row>
    <row r="8468" spans="1:4">
      <c r="A8468" s="241">
        <v>105978</v>
      </c>
      <c r="B8468" s="93" t="s">
        <v>30285</v>
      </c>
      <c r="C8468" s="94" t="s">
        <v>1</v>
      </c>
      <c r="D8468" s="248">
        <v>0</v>
      </c>
    </row>
    <row r="8469" spans="1:4">
      <c r="A8469" s="241">
        <v>105970</v>
      </c>
      <c r="B8469" s="93" t="s">
        <v>30286</v>
      </c>
      <c r="C8469" s="94" t="s">
        <v>2</v>
      </c>
      <c r="D8469" s="248">
        <v>0</v>
      </c>
    </row>
    <row r="8470" spans="1:4">
      <c r="A8470" s="241">
        <v>105972</v>
      </c>
      <c r="B8470" s="93" t="s">
        <v>30287</v>
      </c>
      <c r="C8470" s="94" t="s">
        <v>2</v>
      </c>
      <c r="D8470" s="248">
        <v>0</v>
      </c>
    </row>
    <row r="8471" spans="1:4">
      <c r="A8471" s="241">
        <v>105973</v>
      </c>
      <c r="B8471" s="93" t="s">
        <v>30288</v>
      </c>
      <c r="C8471" s="94" t="s">
        <v>2</v>
      </c>
      <c r="D8471" s="248">
        <v>0</v>
      </c>
    </row>
    <row r="8472" spans="1:4">
      <c r="A8472" s="241">
        <v>105974</v>
      </c>
      <c r="B8472" s="93" t="s">
        <v>30289</v>
      </c>
      <c r="C8472" s="94" t="s">
        <v>2</v>
      </c>
      <c r="D8472" s="248">
        <v>0</v>
      </c>
    </row>
    <row r="8473" spans="1:4">
      <c r="A8473" s="241">
        <v>105971</v>
      </c>
      <c r="B8473" s="93" t="s">
        <v>30290</v>
      </c>
      <c r="C8473" s="94" t="s">
        <v>2</v>
      </c>
      <c r="D8473" s="248">
        <v>0</v>
      </c>
    </row>
    <row r="8474" spans="1:4">
      <c r="A8474" s="241">
        <v>105967</v>
      </c>
      <c r="B8474" s="93" t="s">
        <v>30291</v>
      </c>
      <c r="C8474" s="94" t="s">
        <v>2</v>
      </c>
      <c r="D8474" s="248">
        <v>0</v>
      </c>
    </row>
    <row r="8475" spans="1:4">
      <c r="A8475" s="241">
        <v>105968</v>
      </c>
      <c r="B8475" s="93" t="s">
        <v>30292</v>
      </c>
      <c r="C8475" s="94" t="s">
        <v>2</v>
      </c>
      <c r="D8475" s="248">
        <v>0</v>
      </c>
    </row>
    <row r="8476" spans="1:4">
      <c r="A8476" s="241">
        <v>105969</v>
      </c>
      <c r="B8476" s="93" t="s">
        <v>30293</v>
      </c>
      <c r="C8476" s="94" t="s">
        <v>2</v>
      </c>
      <c r="D8476" s="248">
        <v>0</v>
      </c>
    </row>
    <row r="8477" spans="1:4">
      <c r="A8477" s="241">
        <v>100623</v>
      </c>
      <c r="B8477" s="93" t="s">
        <v>30294</v>
      </c>
      <c r="C8477" s="94" t="s">
        <v>2</v>
      </c>
      <c r="D8477" s="248">
        <v>2635.85</v>
      </c>
    </row>
    <row r="8478" spans="1:4">
      <c r="A8478" s="241">
        <v>105964</v>
      </c>
      <c r="B8478" s="93" t="s">
        <v>30295</v>
      </c>
      <c r="C8478" s="94" t="s">
        <v>2</v>
      </c>
      <c r="D8478" s="248">
        <v>0</v>
      </c>
    </row>
    <row r="8479" spans="1:4">
      <c r="A8479" s="241">
        <v>105965</v>
      </c>
      <c r="B8479" s="93" t="s">
        <v>30296</v>
      </c>
      <c r="C8479" s="94" t="s">
        <v>2</v>
      </c>
      <c r="D8479" s="248">
        <v>0</v>
      </c>
    </row>
    <row r="8480" spans="1:4">
      <c r="A8480" s="241">
        <v>105966</v>
      </c>
      <c r="B8480" s="93" t="s">
        <v>30297</v>
      </c>
      <c r="C8480" s="94" t="s">
        <v>2</v>
      </c>
      <c r="D8480" s="248">
        <v>0</v>
      </c>
    </row>
    <row r="8481" spans="1:4">
      <c r="A8481" s="241">
        <v>100621</v>
      </c>
      <c r="B8481" s="93" t="s">
        <v>30298</v>
      </c>
      <c r="C8481" s="94" t="s">
        <v>2</v>
      </c>
      <c r="D8481" s="248">
        <v>3129.17</v>
      </c>
    </row>
    <row r="8482" spans="1:4">
      <c r="A8482" s="241">
        <v>105960</v>
      </c>
      <c r="B8482" s="93" t="s">
        <v>30299</v>
      </c>
      <c r="C8482" s="94" t="s">
        <v>2</v>
      </c>
      <c r="D8482" s="248">
        <v>0</v>
      </c>
    </row>
    <row r="8483" spans="1:4">
      <c r="A8483" s="241">
        <v>105961</v>
      </c>
      <c r="B8483" s="93" t="s">
        <v>30300</v>
      </c>
      <c r="C8483" s="94" t="s">
        <v>2</v>
      </c>
      <c r="D8483" s="248">
        <v>0</v>
      </c>
    </row>
    <row r="8484" spans="1:4">
      <c r="A8484" s="241">
        <v>105962</v>
      </c>
      <c r="B8484" s="93" t="s">
        <v>30301</v>
      </c>
      <c r="C8484" s="94" t="s">
        <v>2</v>
      </c>
      <c r="D8484" s="248">
        <v>0</v>
      </c>
    </row>
    <row r="8485" spans="1:4">
      <c r="A8485" s="241">
        <v>105963</v>
      </c>
      <c r="B8485" s="93" t="s">
        <v>30302</v>
      </c>
      <c r="C8485" s="94" t="s">
        <v>2</v>
      </c>
      <c r="D8485" s="248">
        <v>0</v>
      </c>
    </row>
    <row r="8486" spans="1:4">
      <c r="A8486" s="241">
        <v>100622</v>
      </c>
      <c r="B8486" s="93" t="s">
        <v>30303</v>
      </c>
      <c r="C8486" s="94" t="s">
        <v>2</v>
      </c>
      <c r="D8486" s="248">
        <v>2565.0700000000002</v>
      </c>
    </row>
    <row r="8487" spans="1:4">
      <c r="A8487" s="241">
        <v>105956</v>
      </c>
      <c r="B8487" s="93" t="s">
        <v>30304</v>
      </c>
      <c r="C8487" s="94" t="s">
        <v>2</v>
      </c>
      <c r="D8487" s="248">
        <v>0</v>
      </c>
    </row>
    <row r="8488" spans="1:4">
      <c r="A8488" s="241">
        <v>105957</v>
      </c>
      <c r="B8488" s="93" t="s">
        <v>30305</v>
      </c>
      <c r="C8488" s="94" t="s">
        <v>2</v>
      </c>
      <c r="D8488" s="248">
        <v>0</v>
      </c>
    </row>
    <row r="8489" spans="1:4">
      <c r="A8489" s="241">
        <v>105958</v>
      </c>
      <c r="B8489" s="93" t="s">
        <v>30306</v>
      </c>
      <c r="C8489" s="94" t="s">
        <v>2</v>
      </c>
      <c r="D8489" s="248">
        <v>2170.5700000000002</v>
      </c>
    </row>
    <row r="8490" spans="1:4">
      <c r="A8490" s="241">
        <v>105959</v>
      </c>
      <c r="B8490" s="93" t="s">
        <v>30307</v>
      </c>
      <c r="C8490" s="94" t="s">
        <v>2</v>
      </c>
      <c r="D8490" s="248">
        <v>0</v>
      </c>
    </row>
    <row r="8491" spans="1:4">
      <c r="A8491" s="241">
        <v>100620</v>
      </c>
      <c r="B8491" s="93" t="s">
        <v>30308</v>
      </c>
      <c r="C8491" s="94" t="s">
        <v>2</v>
      </c>
      <c r="D8491" s="248">
        <v>2792.58</v>
      </c>
    </row>
    <row r="8492" spans="1:4">
      <c r="A8492" s="241">
        <v>105951</v>
      </c>
      <c r="B8492" s="93" t="s">
        <v>30309</v>
      </c>
      <c r="C8492" s="94" t="s">
        <v>2</v>
      </c>
      <c r="D8492" s="248">
        <v>0</v>
      </c>
    </row>
    <row r="8493" spans="1:4">
      <c r="A8493" s="241">
        <v>105952</v>
      </c>
      <c r="B8493" s="93" t="s">
        <v>30310</v>
      </c>
      <c r="C8493" s="94" t="s">
        <v>2</v>
      </c>
      <c r="D8493" s="248">
        <v>0</v>
      </c>
    </row>
    <row r="8494" spans="1:4">
      <c r="A8494" s="241">
        <v>105953</v>
      </c>
      <c r="B8494" s="93" t="s">
        <v>30311</v>
      </c>
      <c r="C8494" s="94" t="s">
        <v>2</v>
      </c>
      <c r="D8494" s="248">
        <v>2003.94</v>
      </c>
    </row>
    <row r="8495" spans="1:4">
      <c r="A8495" s="241">
        <v>105954</v>
      </c>
      <c r="B8495" s="93" t="s">
        <v>30312</v>
      </c>
      <c r="C8495" s="94" t="s">
        <v>2</v>
      </c>
      <c r="D8495" s="248">
        <v>0</v>
      </c>
    </row>
    <row r="8496" spans="1:4">
      <c r="A8496" s="241">
        <v>105955</v>
      </c>
      <c r="B8496" s="93" t="s">
        <v>30313</v>
      </c>
      <c r="C8496" s="94" t="s">
        <v>2</v>
      </c>
      <c r="D8496" s="248">
        <v>2658.21</v>
      </c>
    </row>
    <row r="8497" spans="1:4">
      <c r="A8497" s="241">
        <v>105946</v>
      </c>
      <c r="B8497" s="93" t="s">
        <v>30314</v>
      </c>
      <c r="C8497" s="94" t="s">
        <v>2</v>
      </c>
      <c r="D8497" s="248">
        <v>0</v>
      </c>
    </row>
    <row r="8498" spans="1:4">
      <c r="A8498" s="241">
        <v>105947</v>
      </c>
      <c r="B8498" s="93" t="s">
        <v>30315</v>
      </c>
      <c r="C8498" s="94" t="s">
        <v>2</v>
      </c>
      <c r="D8498" s="248">
        <v>0</v>
      </c>
    </row>
    <row r="8499" spans="1:4">
      <c r="A8499" s="241">
        <v>105948</v>
      </c>
      <c r="B8499" s="93" t="s">
        <v>30316</v>
      </c>
      <c r="C8499" s="94" t="s">
        <v>2</v>
      </c>
      <c r="D8499" s="248">
        <v>0</v>
      </c>
    </row>
    <row r="8500" spans="1:4">
      <c r="A8500" s="241">
        <v>105949</v>
      </c>
      <c r="B8500" s="93" t="s">
        <v>30317</v>
      </c>
      <c r="C8500" s="94" t="s">
        <v>2</v>
      </c>
      <c r="D8500" s="248">
        <v>0</v>
      </c>
    </row>
    <row r="8501" spans="1:4">
      <c r="A8501" s="241">
        <v>105950</v>
      </c>
      <c r="B8501" s="93" t="s">
        <v>30318</v>
      </c>
      <c r="C8501" s="94" t="s">
        <v>2</v>
      </c>
      <c r="D8501" s="248">
        <v>0</v>
      </c>
    </row>
    <row r="8502" spans="1:4">
      <c r="A8502" s="241">
        <v>100619</v>
      </c>
      <c r="B8502" s="93" t="s">
        <v>30319</v>
      </c>
      <c r="C8502" s="94" t="s">
        <v>2</v>
      </c>
      <c r="D8502" s="248">
        <v>668.96</v>
      </c>
    </row>
    <row r="8503" spans="1:4">
      <c r="A8503" s="241">
        <v>99283</v>
      </c>
      <c r="B8503" s="93" t="s">
        <v>21717</v>
      </c>
      <c r="C8503" s="94" t="s">
        <v>1</v>
      </c>
      <c r="D8503" s="248">
        <v>1287.1300000000001</v>
      </c>
    </row>
    <row r="8504" spans="1:4">
      <c r="A8504" s="241">
        <v>99293</v>
      </c>
      <c r="B8504" s="93" t="s">
        <v>21721</v>
      </c>
      <c r="C8504" s="94" t="s">
        <v>1</v>
      </c>
      <c r="D8504" s="248">
        <v>1559.87</v>
      </c>
    </row>
    <row r="8505" spans="1:4">
      <c r="A8505" s="241">
        <v>99243</v>
      </c>
      <c r="B8505" s="93" t="s">
        <v>21703</v>
      </c>
      <c r="C8505" s="94" t="s">
        <v>1</v>
      </c>
      <c r="D8505" s="248">
        <v>1832.54</v>
      </c>
    </row>
    <row r="8506" spans="1:4">
      <c r="A8506" s="241">
        <v>99249</v>
      </c>
      <c r="B8506" s="93" t="s">
        <v>21706</v>
      </c>
      <c r="C8506" s="94" t="s">
        <v>1</v>
      </c>
      <c r="D8506" s="248">
        <v>2241.6799999999998</v>
      </c>
    </row>
    <row r="8507" spans="1:4">
      <c r="A8507" s="241">
        <v>99278</v>
      </c>
      <c r="B8507" s="93" t="s">
        <v>21714</v>
      </c>
      <c r="C8507" s="94" t="s">
        <v>1</v>
      </c>
      <c r="D8507" s="248">
        <v>437.21</v>
      </c>
    </row>
    <row r="8508" spans="1:4">
      <c r="A8508" s="241">
        <v>99288</v>
      </c>
      <c r="B8508" s="93" t="s">
        <v>21718</v>
      </c>
      <c r="C8508" s="94" t="s">
        <v>1</v>
      </c>
      <c r="D8508" s="248">
        <v>576.17999999999995</v>
      </c>
    </row>
    <row r="8509" spans="1:4">
      <c r="A8509" s="241">
        <v>99240</v>
      </c>
      <c r="B8509" s="93" t="s">
        <v>21701</v>
      </c>
      <c r="C8509" s="94" t="s">
        <v>1</v>
      </c>
      <c r="D8509" s="248">
        <v>765.64</v>
      </c>
    </row>
    <row r="8510" spans="1:4">
      <c r="A8510" s="241">
        <v>99246</v>
      </c>
      <c r="B8510" s="93" t="s">
        <v>21704</v>
      </c>
      <c r="C8510" s="94" t="s">
        <v>1</v>
      </c>
      <c r="D8510" s="248">
        <v>1048.44</v>
      </c>
    </row>
    <row r="8511" spans="1:4">
      <c r="A8511" s="241">
        <v>97981</v>
      </c>
      <c r="B8511" s="93" t="s">
        <v>21666</v>
      </c>
      <c r="C8511" s="94" t="s">
        <v>1</v>
      </c>
      <c r="D8511" s="248">
        <v>1352.87</v>
      </c>
    </row>
    <row r="8512" spans="1:4">
      <c r="A8512" s="241">
        <v>97985</v>
      </c>
      <c r="B8512" s="93" t="s">
        <v>30320</v>
      </c>
      <c r="C8512" s="94" t="s">
        <v>1</v>
      </c>
      <c r="D8512" s="248">
        <v>1634.2</v>
      </c>
    </row>
    <row r="8513" spans="1:4">
      <c r="A8513" s="241">
        <v>97989</v>
      </c>
      <c r="B8513" s="93" t="s">
        <v>21669</v>
      </c>
      <c r="C8513" s="94" t="s">
        <v>1</v>
      </c>
      <c r="D8513" s="248">
        <v>1915.48</v>
      </c>
    </row>
    <row r="8514" spans="1:4">
      <c r="A8514" s="241">
        <v>97993</v>
      </c>
      <c r="B8514" s="93" t="s">
        <v>30321</v>
      </c>
      <c r="C8514" s="94" t="s">
        <v>1</v>
      </c>
      <c r="D8514" s="248">
        <v>2337.52</v>
      </c>
    </row>
    <row r="8515" spans="1:4">
      <c r="A8515" s="241">
        <v>98409</v>
      </c>
      <c r="B8515" s="93" t="s">
        <v>21700</v>
      </c>
      <c r="C8515" s="94" t="s">
        <v>1</v>
      </c>
      <c r="D8515" s="248">
        <v>439.07</v>
      </c>
    </row>
    <row r="8516" spans="1:4">
      <c r="A8516" s="241">
        <v>97983</v>
      </c>
      <c r="B8516" s="93" t="s">
        <v>21667</v>
      </c>
      <c r="C8516" s="94" t="s">
        <v>1</v>
      </c>
      <c r="D8516" s="248">
        <v>578.63</v>
      </c>
    </row>
    <row r="8517" spans="1:4">
      <c r="A8517" s="241">
        <v>97987</v>
      </c>
      <c r="B8517" s="93" t="s">
        <v>21668</v>
      </c>
      <c r="C8517" s="94" t="s">
        <v>1</v>
      </c>
      <c r="D8517" s="248">
        <v>768.71</v>
      </c>
    </row>
    <row r="8518" spans="1:4">
      <c r="A8518" s="241">
        <v>97991</v>
      </c>
      <c r="B8518" s="93" t="s">
        <v>30322</v>
      </c>
      <c r="C8518" s="94" t="s">
        <v>1</v>
      </c>
      <c r="D8518" s="248">
        <v>1052.6300000000001</v>
      </c>
    </row>
    <row r="8519" spans="1:4">
      <c r="A8519" s="241">
        <v>99241</v>
      </c>
      <c r="B8519" s="93" t="s">
        <v>21702</v>
      </c>
      <c r="C8519" s="94" t="s">
        <v>1</v>
      </c>
      <c r="D8519" s="248">
        <v>2121.13</v>
      </c>
    </row>
    <row r="8520" spans="1:4">
      <c r="A8520" s="241">
        <v>99247</v>
      </c>
      <c r="B8520" s="93" t="s">
        <v>21705</v>
      </c>
      <c r="C8520" s="94" t="s">
        <v>1</v>
      </c>
      <c r="D8520" s="248">
        <v>2418.9499999999998</v>
      </c>
    </row>
    <row r="8521" spans="1:4">
      <c r="A8521" s="241">
        <v>99263</v>
      </c>
      <c r="B8521" s="93" t="s">
        <v>21709</v>
      </c>
      <c r="C8521" s="94" t="s">
        <v>1</v>
      </c>
      <c r="D8521" s="248">
        <v>2716.82</v>
      </c>
    </row>
    <row r="8522" spans="1:4">
      <c r="A8522" s="241">
        <v>99276</v>
      </c>
      <c r="B8522" s="93" t="s">
        <v>21712</v>
      </c>
      <c r="C8522" s="94" t="s">
        <v>1</v>
      </c>
      <c r="D8522" s="248">
        <v>3014.71</v>
      </c>
    </row>
    <row r="8523" spans="1:4">
      <c r="A8523" s="241">
        <v>99291</v>
      </c>
      <c r="B8523" s="93" t="s">
        <v>21720</v>
      </c>
      <c r="C8523" s="94" t="s">
        <v>1</v>
      </c>
      <c r="D8523" s="248">
        <v>3312.52</v>
      </c>
    </row>
    <row r="8524" spans="1:4">
      <c r="A8524" s="241">
        <v>99297</v>
      </c>
      <c r="B8524" s="93" t="s">
        <v>21723</v>
      </c>
      <c r="C8524" s="94" t="s">
        <v>1</v>
      </c>
      <c r="D8524" s="248">
        <v>3633.69</v>
      </c>
    </row>
    <row r="8525" spans="1:4">
      <c r="A8525" s="241">
        <v>99254</v>
      </c>
      <c r="B8525" s="93" t="s">
        <v>21707</v>
      </c>
      <c r="C8525" s="94" t="s">
        <v>1</v>
      </c>
      <c r="D8525" s="248">
        <v>1525.44</v>
      </c>
    </row>
    <row r="8526" spans="1:4">
      <c r="A8526" s="241">
        <v>99261</v>
      </c>
      <c r="B8526" s="93" t="s">
        <v>21708</v>
      </c>
      <c r="C8526" s="94" t="s">
        <v>1</v>
      </c>
      <c r="D8526" s="248">
        <v>1823.27</v>
      </c>
    </row>
    <row r="8527" spans="1:4">
      <c r="A8527" s="241">
        <v>99266</v>
      </c>
      <c r="B8527" s="93" t="s">
        <v>21710</v>
      </c>
      <c r="C8527" s="94" t="s">
        <v>1</v>
      </c>
      <c r="D8527" s="248">
        <v>2121.13</v>
      </c>
    </row>
    <row r="8528" spans="1:4">
      <c r="A8528" s="241">
        <v>99269</v>
      </c>
      <c r="B8528" s="93" t="s">
        <v>21711</v>
      </c>
      <c r="C8528" s="94" t="s">
        <v>1</v>
      </c>
      <c r="D8528" s="248">
        <v>2418.9499999999998</v>
      </c>
    </row>
    <row r="8529" spans="1:4">
      <c r="A8529" s="241">
        <v>99277</v>
      </c>
      <c r="B8529" s="93" t="s">
        <v>21713</v>
      </c>
      <c r="C8529" s="94" t="s">
        <v>1</v>
      </c>
      <c r="D8529" s="248">
        <v>2716.82</v>
      </c>
    </row>
    <row r="8530" spans="1:4">
      <c r="A8530" s="241">
        <v>99281</v>
      </c>
      <c r="B8530" s="93" t="s">
        <v>21715</v>
      </c>
      <c r="C8530" s="94" t="s">
        <v>1</v>
      </c>
      <c r="D8530" s="248">
        <v>3014.71</v>
      </c>
    </row>
    <row r="8531" spans="1:4">
      <c r="A8531" s="241">
        <v>99289</v>
      </c>
      <c r="B8531" s="93" t="s">
        <v>21719</v>
      </c>
      <c r="C8531" s="94" t="s">
        <v>1</v>
      </c>
      <c r="D8531" s="248">
        <v>3312.52</v>
      </c>
    </row>
    <row r="8532" spans="1:4">
      <c r="A8532" s="241">
        <v>99282</v>
      </c>
      <c r="B8532" s="93" t="s">
        <v>21716</v>
      </c>
      <c r="C8532" s="94" t="s">
        <v>1</v>
      </c>
      <c r="D8532" s="248">
        <v>3340.73</v>
      </c>
    </row>
    <row r="8533" spans="1:4">
      <c r="A8533" s="241">
        <v>99296</v>
      </c>
      <c r="B8533" s="93" t="s">
        <v>21722</v>
      </c>
      <c r="C8533" s="94" t="s">
        <v>1</v>
      </c>
      <c r="D8533" s="248">
        <v>3638.54</v>
      </c>
    </row>
    <row r="8534" spans="1:4">
      <c r="A8534" s="241">
        <v>99299</v>
      </c>
      <c r="B8534" s="93" t="s">
        <v>21724</v>
      </c>
      <c r="C8534" s="94" t="s">
        <v>1</v>
      </c>
      <c r="D8534" s="248">
        <v>3936.31</v>
      </c>
    </row>
    <row r="8535" spans="1:4">
      <c r="A8535" s="241">
        <v>99302</v>
      </c>
      <c r="B8535" s="93" t="s">
        <v>21725</v>
      </c>
      <c r="C8535" s="94" t="s">
        <v>1</v>
      </c>
      <c r="D8535" s="248">
        <v>4239</v>
      </c>
    </row>
    <row r="8536" spans="1:4">
      <c r="A8536" s="241">
        <v>99307</v>
      </c>
      <c r="B8536" s="93" t="s">
        <v>21728</v>
      </c>
      <c r="C8536" s="94" t="s">
        <v>1</v>
      </c>
      <c r="D8536" s="248">
        <v>2740.17</v>
      </c>
    </row>
    <row r="8537" spans="1:4">
      <c r="A8537" s="241">
        <v>99317</v>
      </c>
      <c r="B8537" s="93" t="s">
        <v>21732</v>
      </c>
      <c r="C8537" s="94" t="s">
        <v>1</v>
      </c>
      <c r="D8537" s="248">
        <v>3037.99</v>
      </c>
    </row>
    <row r="8538" spans="1:4">
      <c r="A8538" s="241">
        <v>99321</v>
      </c>
      <c r="B8538" s="93" t="s">
        <v>21735</v>
      </c>
      <c r="C8538" s="94" t="s">
        <v>1</v>
      </c>
      <c r="D8538" s="248">
        <v>3335.87</v>
      </c>
    </row>
    <row r="8539" spans="1:4">
      <c r="A8539" s="241">
        <v>99323</v>
      </c>
      <c r="B8539" s="93" t="s">
        <v>21736</v>
      </c>
      <c r="C8539" s="94" t="s">
        <v>1</v>
      </c>
      <c r="D8539" s="248">
        <v>3633.69</v>
      </c>
    </row>
    <row r="8540" spans="1:4">
      <c r="A8540" s="241">
        <v>99325</v>
      </c>
      <c r="B8540" s="93" t="s">
        <v>21737</v>
      </c>
      <c r="C8540" s="94" t="s">
        <v>1</v>
      </c>
      <c r="D8540" s="248">
        <v>3936.31</v>
      </c>
    </row>
    <row r="8541" spans="1:4">
      <c r="A8541" s="241">
        <v>99311</v>
      </c>
      <c r="B8541" s="93" t="s">
        <v>21730</v>
      </c>
      <c r="C8541" s="94" t="s">
        <v>1</v>
      </c>
      <c r="D8541" s="248">
        <v>4541.74</v>
      </c>
    </row>
    <row r="8542" spans="1:4">
      <c r="A8542" s="241">
        <v>99314</v>
      </c>
      <c r="B8542" s="93" t="s">
        <v>21731</v>
      </c>
      <c r="C8542" s="94" t="s">
        <v>1</v>
      </c>
      <c r="D8542" s="248">
        <v>4844.43</v>
      </c>
    </row>
    <row r="8543" spans="1:4">
      <c r="A8543" s="241">
        <v>99304</v>
      </c>
      <c r="B8543" s="93" t="s">
        <v>21726</v>
      </c>
      <c r="C8543" s="94" t="s">
        <v>1</v>
      </c>
      <c r="D8543" s="248">
        <v>3941.18</v>
      </c>
    </row>
    <row r="8544" spans="1:4">
      <c r="A8544" s="241">
        <v>99306</v>
      </c>
      <c r="B8544" s="93" t="s">
        <v>21727</v>
      </c>
      <c r="C8544" s="94" t="s">
        <v>1</v>
      </c>
      <c r="D8544" s="248">
        <v>4239</v>
      </c>
    </row>
    <row r="8545" spans="1:4">
      <c r="A8545" s="241">
        <v>99309</v>
      </c>
      <c r="B8545" s="93" t="s">
        <v>21729</v>
      </c>
      <c r="C8545" s="94" t="s">
        <v>1</v>
      </c>
      <c r="D8545" s="248">
        <v>4541.74</v>
      </c>
    </row>
    <row r="8546" spans="1:4">
      <c r="A8546" s="241">
        <v>99327</v>
      </c>
      <c r="B8546" s="93" t="s">
        <v>21738</v>
      </c>
      <c r="C8546" s="94" t="s">
        <v>1</v>
      </c>
      <c r="D8546" s="248">
        <v>5099.55</v>
      </c>
    </row>
    <row r="8547" spans="1:4">
      <c r="A8547" s="241">
        <v>98009</v>
      </c>
      <c r="B8547" s="93" t="s">
        <v>21677</v>
      </c>
      <c r="C8547" s="94" t="s">
        <v>1</v>
      </c>
      <c r="D8547" s="248">
        <v>2185.5300000000002</v>
      </c>
    </row>
    <row r="8548" spans="1:4">
      <c r="A8548" s="241">
        <v>98011</v>
      </c>
      <c r="B8548" s="93" t="s">
        <v>21678</v>
      </c>
      <c r="C8548" s="94" t="s">
        <v>1</v>
      </c>
      <c r="D8548" s="248">
        <v>2492.81</v>
      </c>
    </row>
    <row r="8549" spans="1:4">
      <c r="A8549" s="241">
        <v>98013</v>
      </c>
      <c r="B8549" s="93" t="s">
        <v>21679</v>
      </c>
      <c r="C8549" s="94" t="s">
        <v>1</v>
      </c>
      <c r="D8549" s="248">
        <v>2800.16</v>
      </c>
    </row>
    <row r="8550" spans="1:4">
      <c r="A8550" s="241">
        <v>98015</v>
      </c>
      <c r="B8550" s="93" t="s">
        <v>21680</v>
      </c>
      <c r="C8550" s="94" t="s">
        <v>1</v>
      </c>
      <c r="D8550" s="248">
        <v>3107.52</v>
      </c>
    </row>
    <row r="8551" spans="1:4">
      <c r="A8551" s="241">
        <v>98017</v>
      </c>
      <c r="B8551" s="93" t="s">
        <v>21681</v>
      </c>
      <c r="C8551" s="94" t="s">
        <v>1</v>
      </c>
      <c r="D8551" s="248">
        <v>3414.8</v>
      </c>
    </row>
    <row r="8552" spans="1:4">
      <c r="A8552" s="241">
        <v>98019</v>
      </c>
      <c r="B8552" s="93" t="s">
        <v>21682</v>
      </c>
      <c r="C8552" s="94" t="s">
        <v>1</v>
      </c>
      <c r="D8552" s="248">
        <v>3748.28</v>
      </c>
    </row>
    <row r="8553" spans="1:4">
      <c r="A8553" s="241">
        <v>97995</v>
      </c>
      <c r="B8553" s="93" t="s">
        <v>21670</v>
      </c>
      <c r="C8553" s="94" t="s">
        <v>1</v>
      </c>
      <c r="D8553" s="248">
        <v>1570.9</v>
      </c>
    </row>
    <row r="8554" spans="1:4">
      <c r="A8554" s="241">
        <v>97997</v>
      </c>
      <c r="B8554" s="93" t="s">
        <v>21671</v>
      </c>
      <c r="C8554" s="94" t="s">
        <v>1</v>
      </c>
      <c r="D8554" s="248">
        <v>1878.19</v>
      </c>
    </row>
    <row r="8555" spans="1:4">
      <c r="A8555" s="241">
        <v>97999</v>
      </c>
      <c r="B8555" s="93" t="s">
        <v>21672</v>
      </c>
      <c r="C8555" s="94" t="s">
        <v>1</v>
      </c>
      <c r="D8555" s="248">
        <v>2185.5300000000002</v>
      </c>
    </row>
    <row r="8556" spans="1:4">
      <c r="A8556" s="241">
        <v>98001</v>
      </c>
      <c r="B8556" s="93" t="s">
        <v>21673</v>
      </c>
      <c r="C8556" s="94" t="s">
        <v>1</v>
      </c>
      <c r="D8556" s="248">
        <v>2492.81</v>
      </c>
    </row>
    <row r="8557" spans="1:4">
      <c r="A8557" s="241">
        <v>98003</v>
      </c>
      <c r="B8557" s="93" t="s">
        <v>21674</v>
      </c>
      <c r="C8557" s="94" t="s">
        <v>1</v>
      </c>
      <c r="D8557" s="248">
        <v>2800.16</v>
      </c>
    </row>
    <row r="8558" spans="1:4">
      <c r="A8558" s="241">
        <v>98005</v>
      </c>
      <c r="B8558" s="93" t="s">
        <v>21675</v>
      </c>
      <c r="C8558" s="94" t="s">
        <v>1</v>
      </c>
      <c r="D8558" s="248">
        <v>3107.52</v>
      </c>
    </row>
    <row r="8559" spans="1:4">
      <c r="A8559" s="241">
        <v>98007</v>
      </c>
      <c r="B8559" s="93" t="s">
        <v>21676</v>
      </c>
      <c r="C8559" s="94" t="s">
        <v>1</v>
      </c>
      <c r="D8559" s="248">
        <v>3414.8</v>
      </c>
    </row>
    <row r="8560" spans="1:4">
      <c r="A8560" s="241">
        <v>98031</v>
      </c>
      <c r="B8560" s="93" t="s">
        <v>21688</v>
      </c>
      <c r="C8560" s="94" t="s">
        <v>1</v>
      </c>
      <c r="D8560" s="248">
        <v>3446.46</v>
      </c>
    </row>
    <row r="8561" spans="1:4">
      <c r="A8561" s="241">
        <v>98033</v>
      </c>
      <c r="B8561" s="93" t="s">
        <v>21689</v>
      </c>
      <c r="C8561" s="94" t="s">
        <v>1</v>
      </c>
      <c r="D8561" s="248">
        <v>3753.73</v>
      </c>
    </row>
    <row r="8562" spans="1:4">
      <c r="A8562" s="241">
        <v>98035</v>
      </c>
      <c r="B8562" s="93" t="s">
        <v>21690</v>
      </c>
      <c r="C8562" s="94" t="s">
        <v>1</v>
      </c>
      <c r="D8562" s="248">
        <v>4060.98</v>
      </c>
    </row>
    <row r="8563" spans="1:4">
      <c r="A8563" s="241">
        <v>98037</v>
      </c>
      <c r="B8563" s="93" t="s">
        <v>21691</v>
      </c>
      <c r="C8563" s="94" t="s">
        <v>1</v>
      </c>
      <c r="D8563" s="248">
        <v>4373.72</v>
      </c>
    </row>
    <row r="8564" spans="1:4">
      <c r="A8564" s="241">
        <v>98021</v>
      </c>
      <c r="B8564" s="93" t="s">
        <v>21683</v>
      </c>
      <c r="C8564" s="94" t="s">
        <v>1</v>
      </c>
      <c r="D8564" s="248">
        <v>2826.36</v>
      </c>
    </row>
    <row r="8565" spans="1:4">
      <c r="A8565" s="241">
        <v>98023</v>
      </c>
      <c r="B8565" s="93" t="s">
        <v>21684</v>
      </c>
      <c r="C8565" s="94" t="s">
        <v>1</v>
      </c>
      <c r="D8565" s="248">
        <v>3133.65</v>
      </c>
    </row>
    <row r="8566" spans="1:4">
      <c r="A8566" s="241">
        <v>98025</v>
      </c>
      <c r="B8566" s="93" t="s">
        <v>21685</v>
      </c>
      <c r="C8566" s="94" t="s">
        <v>1</v>
      </c>
      <c r="D8566" s="248">
        <v>3441</v>
      </c>
    </row>
    <row r="8567" spans="1:4">
      <c r="A8567" s="241">
        <v>98027</v>
      </c>
      <c r="B8567" s="93" t="s">
        <v>21686</v>
      </c>
      <c r="C8567" s="94" t="s">
        <v>1</v>
      </c>
      <c r="D8567" s="248">
        <v>3748.28</v>
      </c>
    </row>
    <row r="8568" spans="1:4">
      <c r="A8568" s="241">
        <v>98029</v>
      </c>
      <c r="B8568" s="93" t="s">
        <v>21687</v>
      </c>
      <c r="C8568" s="94" t="s">
        <v>1</v>
      </c>
      <c r="D8568" s="248">
        <v>4060.98</v>
      </c>
    </row>
    <row r="8569" spans="1:4">
      <c r="A8569" s="241">
        <v>98045</v>
      </c>
      <c r="B8569" s="93" t="s">
        <v>21695</v>
      </c>
      <c r="C8569" s="94" t="s">
        <v>1</v>
      </c>
      <c r="D8569" s="248">
        <v>4686.53</v>
      </c>
    </row>
    <row r="8570" spans="1:4">
      <c r="A8570" s="241">
        <v>98047</v>
      </c>
      <c r="B8570" s="93" t="s">
        <v>21696</v>
      </c>
      <c r="C8570" s="94" t="s">
        <v>1</v>
      </c>
      <c r="D8570" s="248">
        <v>4999.28</v>
      </c>
    </row>
    <row r="8571" spans="1:4">
      <c r="A8571" s="241">
        <v>98039</v>
      </c>
      <c r="B8571" s="93" t="s">
        <v>21692</v>
      </c>
      <c r="C8571" s="94" t="s">
        <v>1</v>
      </c>
      <c r="D8571" s="248">
        <v>4066.44</v>
      </c>
    </row>
    <row r="8572" spans="1:4">
      <c r="A8572" s="241">
        <v>98041</v>
      </c>
      <c r="B8572" s="93" t="s">
        <v>21693</v>
      </c>
      <c r="C8572" s="94" t="s">
        <v>1</v>
      </c>
      <c r="D8572" s="248">
        <v>4373.72</v>
      </c>
    </row>
    <row r="8573" spans="1:4">
      <c r="A8573" s="241">
        <v>98043</v>
      </c>
      <c r="B8573" s="93" t="s">
        <v>21694</v>
      </c>
      <c r="C8573" s="94" t="s">
        <v>1</v>
      </c>
      <c r="D8573" s="248">
        <v>4686.53</v>
      </c>
    </row>
    <row r="8574" spans="1:4">
      <c r="A8574" s="241">
        <v>98049</v>
      </c>
      <c r="B8574" s="93" t="s">
        <v>21697</v>
      </c>
      <c r="C8574" s="94" t="s">
        <v>1</v>
      </c>
      <c r="D8574" s="248">
        <v>5258.65</v>
      </c>
    </row>
    <row r="8575" spans="1:4">
      <c r="A8575" s="241">
        <v>101809</v>
      </c>
      <c r="B8575" s="93" t="s">
        <v>30323</v>
      </c>
      <c r="C8575" s="94" t="s">
        <v>2</v>
      </c>
      <c r="D8575" s="248">
        <v>3316.86</v>
      </c>
    </row>
    <row r="8576" spans="1:4">
      <c r="A8576" s="241">
        <v>99280</v>
      </c>
      <c r="B8576" s="93" t="s">
        <v>30324</v>
      </c>
      <c r="C8576" s="94" t="s">
        <v>2</v>
      </c>
      <c r="D8576" s="248">
        <v>2318.34</v>
      </c>
    </row>
    <row r="8577" spans="1:4">
      <c r="A8577" s="241">
        <v>99292</v>
      </c>
      <c r="B8577" s="93" t="s">
        <v>30325</v>
      </c>
      <c r="C8577" s="94" t="s">
        <v>2</v>
      </c>
      <c r="D8577" s="248">
        <v>2859.34</v>
      </c>
    </row>
    <row r="8578" spans="1:4">
      <c r="A8578" s="241">
        <v>99242</v>
      </c>
      <c r="B8578" s="93" t="s">
        <v>30326</v>
      </c>
      <c r="C8578" s="94" t="s">
        <v>2</v>
      </c>
      <c r="D8578" s="248">
        <v>3399.47</v>
      </c>
    </row>
    <row r="8579" spans="1:4">
      <c r="A8579" s="241">
        <v>99248</v>
      </c>
      <c r="B8579" s="93" t="s">
        <v>30327</v>
      </c>
      <c r="C8579" s="94" t="s">
        <v>2</v>
      </c>
      <c r="D8579" s="248">
        <v>4345.45</v>
      </c>
    </row>
    <row r="8580" spans="1:4">
      <c r="A8580" s="241">
        <v>99275</v>
      </c>
      <c r="B8580" s="93" t="s">
        <v>30328</v>
      </c>
      <c r="C8580" s="94" t="s">
        <v>2</v>
      </c>
      <c r="D8580" s="248">
        <v>1125.58</v>
      </c>
    </row>
    <row r="8581" spans="1:4">
      <c r="A8581" s="241">
        <v>99285</v>
      </c>
      <c r="B8581" s="93" t="s">
        <v>30329</v>
      </c>
      <c r="C8581" s="94" t="s">
        <v>2</v>
      </c>
      <c r="D8581" s="248">
        <v>1463.71</v>
      </c>
    </row>
    <row r="8582" spans="1:4">
      <c r="A8582" s="241">
        <v>102457</v>
      </c>
      <c r="B8582" s="93" t="s">
        <v>30330</v>
      </c>
      <c r="C8582" s="94" t="s">
        <v>2</v>
      </c>
      <c r="D8582" s="248">
        <v>1833.01</v>
      </c>
    </row>
    <row r="8583" spans="1:4">
      <c r="A8583" s="241">
        <v>102142</v>
      </c>
      <c r="B8583" s="93" t="s">
        <v>30331</v>
      </c>
      <c r="C8583" s="94" t="s">
        <v>2</v>
      </c>
      <c r="D8583" s="248">
        <v>2941.56</v>
      </c>
    </row>
    <row r="8584" spans="1:4">
      <c r="A8584" s="241">
        <v>97980</v>
      </c>
      <c r="B8584" s="93" t="s">
        <v>30332</v>
      </c>
      <c r="C8584" s="94" t="s">
        <v>2</v>
      </c>
      <c r="D8584" s="248">
        <v>2387.4</v>
      </c>
    </row>
    <row r="8585" spans="1:4">
      <c r="A8585" s="241">
        <v>98405</v>
      </c>
      <c r="B8585" s="93" t="s">
        <v>30333</v>
      </c>
      <c r="C8585" s="94" t="s">
        <v>2</v>
      </c>
      <c r="D8585" s="248">
        <v>2938.09</v>
      </c>
    </row>
    <row r="8586" spans="1:4">
      <c r="A8586" s="241">
        <v>97988</v>
      </c>
      <c r="B8586" s="93" t="s">
        <v>30334</v>
      </c>
      <c r="C8586" s="94" t="s">
        <v>2</v>
      </c>
      <c r="D8586" s="248">
        <v>3487.04</v>
      </c>
    </row>
    <row r="8587" spans="1:4">
      <c r="A8587" s="241">
        <v>97992</v>
      </c>
      <c r="B8587" s="93" t="s">
        <v>30335</v>
      </c>
      <c r="C8587" s="94" t="s">
        <v>2</v>
      </c>
      <c r="D8587" s="248">
        <v>4451.1400000000003</v>
      </c>
    </row>
    <row r="8588" spans="1:4">
      <c r="A8588" s="241">
        <v>97978</v>
      </c>
      <c r="B8588" s="93" t="s">
        <v>30336</v>
      </c>
      <c r="C8588" s="94" t="s">
        <v>2</v>
      </c>
      <c r="D8588" s="248">
        <v>1133.27</v>
      </c>
    </row>
    <row r="8589" spans="1:4">
      <c r="A8589" s="241">
        <v>98410</v>
      </c>
      <c r="B8589" s="93" t="s">
        <v>30337</v>
      </c>
      <c r="C8589" s="94" t="s">
        <v>2</v>
      </c>
      <c r="D8589" s="248">
        <v>1421.96</v>
      </c>
    </row>
    <row r="8590" spans="1:4">
      <c r="A8590" s="241">
        <v>102139</v>
      </c>
      <c r="B8590" s="93" t="s">
        <v>30338</v>
      </c>
      <c r="C8590" s="94" t="s">
        <v>2</v>
      </c>
      <c r="D8590" s="248">
        <v>1943.15</v>
      </c>
    </row>
    <row r="8591" spans="1:4">
      <c r="A8591" s="241">
        <v>102141</v>
      </c>
      <c r="B8591" s="93" t="s">
        <v>30339</v>
      </c>
      <c r="C8591" s="94" t="s">
        <v>2</v>
      </c>
      <c r="D8591" s="248">
        <v>2976.3</v>
      </c>
    </row>
    <row r="8592" spans="1:4">
      <c r="A8592" s="241">
        <v>99290</v>
      </c>
      <c r="B8592" s="93" t="s">
        <v>30340</v>
      </c>
      <c r="C8592" s="94" t="s">
        <v>2</v>
      </c>
      <c r="D8592" s="248">
        <v>4701.76</v>
      </c>
    </row>
    <row r="8593" spans="1:4">
      <c r="A8593" s="241">
        <v>99244</v>
      </c>
      <c r="B8593" s="93" t="s">
        <v>30341</v>
      </c>
      <c r="C8593" s="94" t="s">
        <v>2</v>
      </c>
      <c r="D8593" s="248">
        <v>5728.88</v>
      </c>
    </row>
    <row r="8594" spans="1:4">
      <c r="A8594" s="241">
        <v>99256</v>
      </c>
      <c r="B8594" s="93" t="s">
        <v>30342</v>
      </c>
      <c r="C8594" s="94" t="s">
        <v>2</v>
      </c>
      <c r="D8594" s="248">
        <v>6726.68</v>
      </c>
    </row>
    <row r="8595" spans="1:4">
      <c r="A8595" s="241">
        <v>99271</v>
      </c>
      <c r="B8595" s="93" t="s">
        <v>30343</v>
      </c>
      <c r="C8595" s="94" t="s">
        <v>2</v>
      </c>
      <c r="D8595" s="248">
        <v>7724.4</v>
      </c>
    </row>
    <row r="8596" spans="1:4">
      <c r="A8596" s="241">
        <v>99284</v>
      </c>
      <c r="B8596" s="93" t="s">
        <v>30344</v>
      </c>
      <c r="C8596" s="94" t="s">
        <v>2</v>
      </c>
      <c r="D8596" s="248">
        <v>8722.31</v>
      </c>
    </row>
    <row r="8597" spans="1:4">
      <c r="A8597" s="241">
        <v>99294</v>
      </c>
      <c r="B8597" s="93" t="s">
        <v>30345</v>
      </c>
      <c r="C8597" s="94" t="s">
        <v>2</v>
      </c>
      <c r="D8597" s="248">
        <v>9720.07</v>
      </c>
    </row>
    <row r="8598" spans="1:4">
      <c r="A8598" s="241">
        <v>99252</v>
      </c>
      <c r="B8598" s="93" t="s">
        <v>30346</v>
      </c>
      <c r="C8598" s="94" t="s">
        <v>2</v>
      </c>
      <c r="D8598" s="248">
        <v>3014.75</v>
      </c>
    </row>
    <row r="8599" spans="1:4">
      <c r="A8599" s="241">
        <v>99259</v>
      </c>
      <c r="B8599" s="93" t="s">
        <v>30347</v>
      </c>
      <c r="C8599" s="94" t="s">
        <v>2</v>
      </c>
      <c r="D8599" s="248">
        <v>3808.94</v>
      </c>
    </row>
    <row r="8600" spans="1:4">
      <c r="A8600" s="241">
        <v>99265</v>
      </c>
      <c r="B8600" s="93" t="s">
        <v>30348</v>
      </c>
      <c r="C8600" s="94" t="s">
        <v>2</v>
      </c>
      <c r="D8600" s="248">
        <v>4603.04</v>
      </c>
    </row>
    <row r="8601" spans="1:4">
      <c r="A8601" s="241">
        <v>99267</v>
      </c>
      <c r="B8601" s="93" t="s">
        <v>30349</v>
      </c>
      <c r="C8601" s="94" t="s">
        <v>2</v>
      </c>
      <c r="D8601" s="248">
        <v>5397.2</v>
      </c>
    </row>
    <row r="8602" spans="1:4">
      <c r="A8602" s="241">
        <v>99274</v>
      </c>
      <c r="B8602" s="93" t="s">
        <v>30350</v>
      </c>
      <c r="C8602" s="94" t="s">
        <v>2</v>
      </c>
      <c r="D8602" s="248">
        <v>6228.27</v>
      </c>
    </row>
    <row r="8603" spans="1:4">
      <c r="A8603" s="241">
        <v>99279</v>
      </c>
      <c r="B8603" s="93" t="s">
        <v>30351</v>
      </c>
      <c r="C8603" s="94" t="s">
        <v>2</v>
      </c>
      <c r="D8603" s="248">
        <v>7027.02</v>
      </c>
    </row>
    <row r="8604" spans="1:4">
      <c r="A8604" s="241">
        <v>99286</v>
      </c>
      <c r="B8604" s="93" t="s">
        <v>30352</v>
      </c>
      <c r="C8604" s="94" t="s">
        <v>2</v>
      </c>
      <c r="D8604" s="248">
        <v>7825.91</v>
      </c>
    </row>
    <row r="8605" spans="1:4">
      <c r="A8605" s="241">
        <v>99326</v>
      </c>
      <c r="B8605" s="93" t="s">
        <v>30353</v>
      </c>
      <c r="C8605" s="94" t="s">
        <v>2</v>
      </c>
      <c r="D8605" s="248">
        <v>9546.2800000000007</v>
      </c>
    </row>
    <row r="8606" spans="1:4">
      <c r="A8606" s="241">
        <v>99287</v>
      </c>
      <c r="B8606" s="93" t="s">
        <v>30354</v>
      </c>
      <c r="C8606" s="94" t="s">
        <v>2</v>
      </c>
      <c r="D8606" s="248">
        <v>10977.04</v>
      </c>
    </row>
    <row r="8607" spans="1:4">
      <c r="A8607" s="241">
        <v>99298</v>
      </c>
      <c r="B8607" s="93" t="s">
        <v>30355</v>
      </c>
      <c r="C8607" s="94" t="s">
        <v>2</v>
      </c>
      <c r="D8607" s="248">
        <v>12407.75</v>
      </c>
    </row>
    <row r="8608" spans="1:4">
      <c r="A8608" s="241">
        <v>99300</v>
      </c>
      <c r="B8608" s="93" t="s">
        <v>30356</v>
      </c>
      <c r="C8608" s="94" t="s">
        <v>2</v>
      </c>
      <c r="D8608" s="248">
        <v>13838.52</v>
      </c>
    </row>
    <row r="8609" spans="1:4">
      <c r="A8609" s="241">
        <v>99301</v>
      </c>
      <c r="B8609" s="93" t="s">
        <v>30357</v>
      </c>
      <c r="C8609" s="94" t="s">
        <v>2</v>
      </c>
      <c r="D8609" s="248">
        <v>6914.33</v>
      </c>
    </row>
    <row r="8610" spans="1:4">
      <c r="A8610" s="241">
        <v>99312</v>
      </c>
      <c r="B8610" s="93" t="s">
        <v>30358</v>
      </c>
      <c r="C8610" s="94" t="s">
        <v>2</v>
      </c>
      <c r="D8610" s="248">
        <v>8097.65</v>
      </c>
    </row>
    <row r="8611" spans="1:4">
      <c r="A8611" s="241">
        <v>99320</v>
      </c>
      <c r="B8611" s="93" t="s">
        <v>30359</v>
      </c>
      <c r="C8611" s="94" t="s">
        <v>2</v>
      </c>
      <c r="D8611" s="248">
        <v>9345.7999999999993</v>
      </c>
    </row>
    <row r="8612" spans="1:4">
      <c r="A8612" s="241">
        <v>99322</v>
      </c>
      <c r="B8612" s="93" t="s">
        <v>30360</v>
      </c>
      <c r="C8612" s="94" t="s">
        <v>2</v>
      </c>
      <c r="D8612" s="248">
        <v>10537.32</v>
      </c>
    </row>
    <row r="8613" spans="1:4">
      <c r="A8613" s="241">
        <v>99324</v>
      </c>
      <c r="B8613" s="93" t="s">
        <v>30361</v>
      </c>
      <c r="C8613" s="94" t="s">
        <v>2</v>
      </c>
      <c r="D8613" s="248">
        <v>11728.88</v>
      </c>
    </row>
    <row r="8614" spans="1:4">
      <c r="A8614" s="241">
        <v>99310</v>
      </c>
      <c r="B8614" s="93" t="s">
        <v>30362</v>
      </c>
      <c r="C8614" s="94" t="s">
        <v>2</v>
      </c>
      <c r="D8614" s="248">
        <v>16207.62</v>
      </c>
    </row>
    <row r="8615" spans="1:4">
      <c r="A8615" s="241">
        <v>99313</v>
      </c>
      <c r="B8615" s="93" t="s">
        <v>30363</v>
      </c>
      <c r="C8615" s="94" t="s">
        <v>2</v>
      </c>
      <c r="D8615" s="248">
        <v>18060.38</v>
      </c>
    </row>
    <row r="8616" spans="1:4">
      <c r="A8616" s="241">
        <v>99303</v>
      </c>
      <c r="B8616" s="93" t="s">
        <v>30364</v>
      </c>
      <c r="C8616" s="94" t="s">
        <v>2</v>
      </c>
      <c r="D8616" s="248">
        <v>12665.82</v>
      </c>
    </row>
    <row r="8617" spans="1:4">
      <c r="A8617" s="241">
        <v>99305</v>
      </c>
      <c r="B8617" s="93" t="s">
        <v>30365</v>
      </c>
      <c r="C8617" s="94" t="s">
        <v>2</v>
      </c>
      <c r="D8617" s="248">
        <v>14307.63</v>
      </c>
    </row>
    <row r="8618" spans="1:4">
      <c r="A8618" s="241">
        <v>99308</v>
      </c>
      <c r="B8618" s="93" t="s">
        <v>30366</v>
      </c>
      <c r="C8618" s="94" t="s">
        <v>2</v>
      </c>
      <c r="D8618" s="248">
        <v>15949.48</v>
      </c>
    </row>
    <row r="8619" spans="1:4">
      <c r="A8619" s="241">
        <v>99315</v>
      </c>
      <c r="B8619" s="93" t="s">
        <v>30367</v>
      </c>
      <c r="C8619" s="94" t="s">
        <v>2</v>
      </c>
      <c r="D8619" s="248">
        <v>20171.34</v>
      </c>
    </row>
    <row r="8620" spans="1:4">
      <c r="A8620" s="241">
        <v>98008</v>
      </c>
      <c r="B8620" s="93" t="s">
        <v>30368</v>
      </c>
      <c r="C8620" s="94" t="s">
        <v>2</v>
      </c>
      <c r="D8620" s="248">
        <v>4787.99</v>
      </c>
    </row>
    <row r="8621" spans="1:4">
      <c r="A8621" s="241">
        <v>98010</v>
      </c>
      <c r="B8621" s="93" t="s">
        <v>30369</v>
      </c>
      <c r="C8621" s="94" t="s">
        <v>2</v>
      </c>
      <c r="D8621" s="248">
        <v>5834.09</v>
      </c>
    </row>
    <row r="8622" spans="1:4">
      <c r="A8622" s="241">
        <v>98012</v>
      </c>
      <c r="B8622" s="93" t="s">
        <v>30370</v>
      </c>
      <c r="C8622" s="94" t="s">
        <v>2</v>
      </c>
      <c r="D8622" s="248">
        <v>6850.86</v>
      </c>
    </row>
    <row r="8623" spans="1:4">
      <c r="A8623" s="241">
        <v>98014</v>
      </c>
      <c r="B8623" s="93" t="s">
        <v>30371</v>
      </c>
      <c r="C8623" s="94" t="s">
        <v>2</v>
      </c>
      <c r="D8623" s="248">
        <v>7867.56</v>
      </c>
    </row>
    <row r="8624" spans="1:4">
      <c r="A8624" s="241">
        <v>98016</v>
      </c>
      <c r="B8624" s="93" t="s">
        <v>30372</v>
      </c>
      <c r="C8624" s="94" t="s">
        <v>2</v>
      </c>
      <c r="D8624" s="248">
        <v>8884.4500000000007</v>
      </c>
    </row>
    <row r="8625" spans="1:4">
      <c r="A8625" s="241">
        <v>98018</v>
      </c>
      <c r="B8625" s="93" t="s">
        <v>30373</v>
      </c>
      <c r="C8625" s="94" t="s">
        <v>2</v>
      </c>
      <c r="D8625" s="248">
        <v>9901.17</v>
      </c>
    </row>
    <row r="8626" spans="1:4">
      <c r="A8626" s="241">
        <v>97994</v>
      </c>
      <c r="B8626" s="93" t="s">
        <v>30374</v>
      </c>
      <c r="C8626" s="94" t="s">
        <v>2</v>
      </c>
      <c r="D8626" s="248">
        <v>3069.6</v>
      </c>
    </row>
    <row r="8627" spans="1:4">
      <c r="A8627" s="241">
        <v>97996</v>
      </c>
      <c r="B8627" s="93" t="s">
        <v>30375</v>
      </c>
      <c r="C8627" s="94" t="s">
        <v>2</v>
      </c>
      <c r="D8627" s="248">
        <v>3878.92</v>
      </c>
    </row>
    <row r="8628" spans="1:4">
      <c r="A8628" s="241">
        <v>98407</v>
      </c>
      <c r="B8628" s="93" t="s">
        <v>30376</v>
      </c>
      <c r="C8628" s="94" t="s">
        <v>2</v>
      </c>
      <c r="D8628" s="248">
        <v>4688.1499999999996</v>
      </c>
    </row>
    <row r="8629" spans="1:4">
      <c r="A8629" s="241">
        <v>98408</v>
      </c>
      <c r="B8629" s="93" t="s">
        <v>30377</v>
      </c>
      <c r="C8629" s="94" t="s">
        <v>2</v>
      </c>
      <c r="D8629" s="248">
        <v>5497.45</v>
      </c>
    </row>
    <row r="8630" spans="1:4">
      <c r="A8630" s="241">
        <v>98002</v>
      </c>
      <c r="B8630" s="93" t="s">
        <v>30378</v>
      </c>
      <c r="C8630" s="94" t="s">
        <v>2</v>
      </c>
      <c r="D8630" s="248">
        <v>6343.64</v>
      </c>
    </row>
    <row r="8631" spans="1:4">
      <c r="A8631" s="241">
        <v>98406</v>
      </c>
      <c r="B8631" s="93" t="s">
        <v>30379</v>
      </c>
      <c r="C8631" s="94" t="s">
        <v>2</v>
      </c>
      <c r="D8631" s="248">
        <v>7157.53</v>
      </c>
    </row>
    <row r="8632" spans="1:4">
      <c r="A8632" s="241">
        <v>98006</v>
      </c>
      <c r="B8632" s="93" t="s">
        <v>30380</v>
      </c>
      <c r="C8632" s="94" t="s">
        <v>2</v>
      </c>
      <c r="D8632" s="248">
        <v>7971.56</v>
      </c>
    </row>
    <row r="8633" spans="1:4">
      <c r="A8633" s="241">
        <v>98030</v>
      </c>
      <c r="B8633" s="93" t="s">
        <v>30381</v>
      </c>
      <c r="C8633" s="94" t="s">
        <v>2</v>
      </c>
      <c r="D8633" s="248">
        <v>9724.91</v>
      </c>
    </row>
    <row r="8634" spans="1:4">
      <c r="A8634" s="241">
        <v>98032</v>
      </c>
      <c r="B8634" s="93" t="s">
        <v>30382</v>
      </c>
      <c r="C8634" s="94" t="s">
        <v>2</v>
      </c>
      <c r="D8634" s="248">
        <v>11183.39</v>
      </c>
    </row>
    <row r="8635" spans="1:4">
      <c r="A8635" s="241">
        <v>98034</v>
      </c>
      <c r="B8635" s="93" t="s">
        <v>30383</v>
      </c>
      <c r="C8635" s="94" t="s">
        <v>2</v>
      </c>
      <c r="D8635" s="248">
        <v>12641.83</v>
      </c>
    </row>
    <row r="8636" spans="1:4">
      <c r="A8636" s="241">
        <v>98036</v>
      </c>
      <c r="B8636" s="93" t="s">
        <v>30384</v>
      </c>
      <c r="C8636" s="94" t="s">
        <v>2</v>
      </c>
      <c r="D8636" s="248">
        <v>14100.32</v>
      </c>
    </row>
    <row r="8637" spans="1:4">
      <c r="A8637" s="241">
        <v>98020</v>
      </c>
      <c r="B8637" s="93" t="s">
        <v>30385</v>
      </c>
      <c r="C8637" s="94" t="s">
        <v>2</v>
      </c>
      <c r="D8637" s="248">
        <v>7042.49</v>
      </c>
    </row>
    <row r="8638" spans="1:4">
      <c r="A8638" s="241">
        <v>98022</v>
      </c>
      <c r="B8638" s="93" t="s">
        <v>30386</v>
      </c>
      <c r="C8638" s="94" t="s">
        <v>2</v>
      </c>
      <c r="D8638" s="248">
        <v>8248.16</v>
      </c>
    </row>
    <row r="8639" spans="1:4">
      <c r="A8639" s="241">
        <v>98024</v>
      </c>
      <c r="B8639" s="93" t="s">
        <v>30387</v>
      </c>
      <c r="C8639" s="94" t="s">
        <v>2</v>
      </c>
      <c r="D8639" s="248">
        <v>9518.67</v>
      </c>
    </row>
    <row r="8640" spans="1:4">
      <c r="A8640" s="241">
        <v>98026</v>
      </c>
      <c r="B8640" s="93" t="s">
        <v>30388</v>
      </c>
      <c r="C8640" s="94" t="s">
        <v>2</v>
      </c>
      <c r="D8640" s="248">
        <v>10732.53</v>
      </c>
    </row>
    <row r="8641" spans="1:4">
      <c r="A8641" s="241">
        <v>98028</v>
      </c>
      <c r="B8641" s="93" t="s">
        <v>30389</v>
      </c>
      <c r="C8641" s="94" t="s">
        <v>2</v>
      </c>
      <c r="D8641" s="248">
        <v>11946.45</v>
      </c>
    </row>
    <row r="8642" spans="1:4">
      <c r="A8642" s="241">
        <v>98044</v>
      </c>
      <c r="B8642" s="93" t="s">
        <v>30390</v>
      </c>
      <c r="C8642" s="94" t="s">
        <v>2</v>
      </c>
      <c r="D8642" s="248">
        <v>16515.849999999999</v>
      </c>
    </row>
    <row r="8643" spans="1:4">
      <c r="A8643" s="241">
        <v>98046</v>
      </c>
      <c r="B8643" s="93" t="s">
        <v>30391</v>
      </c>
      <c r="C8643" s="94" t="s">
        <v>2</v>
      </c>
      <c r="D8643" s="248">
        <v>18404.400000000001</v>
      </c>
    </row>
    <row r="8644" spans="1:4">
      <c r="A8644" s="241">
        <v>98038</v>
      </c>
      <c r="B8644" s="93" t="s">
        <v>30392</v>
      </c>
      <c r="C8644" s="94" t="s">
        <v>2</v>
      </c>
      <c r="D8644" s="248">
        <v>12905.19</v>
      </c>
    </row>
    <row r="8645" spans="1:4">
      <c r="A8645" s="241">
        <v>98040</v>
      </c>
      <c r="B8645" s="93" t="s">
        <v>30393</v>
      </c>
      <c r="C8645" s="94" t="s">
        <v>2</v>
      </c>
      <c r="D8645" s="248">
        <v>14578.77</v>
      </c>
    </row>
    <row r="8646" spans="1:4">
      <c r="A8646" s="241">
        <v>98042</v>
      </c>
      <c r="B8646" s="93" t="s">
        <v>30394</v>
      </c>
      <c r="C8646" s="94" t="s">
        <v>2</v>
      </c>
      <c r="D8646" s="248">
        <v>16252.4</v>
      </c>
    </row>
    <row r="8647" spans="1:4">
      <c r="A8647" s="241">
        <v>98048</v>
      </c>
      <c r="B8647" s="93" t="s">
        <v>30395</v>
      </c>
      <c r="C8647" s="94" t="s">
        <v>2</v>
      </c>
      <c r="D8647" s="248">
        <v>20556.47</v>
      </c>
    </row>
    <row r="8648" spans="1:4">
      <c r="A8648" s="241">
        <v>97955</v>
      </c>
      <c r="B8648" s="93" t="s">
        <v>21661</v>
      </c>
      <c r="C8648" s="94" t="s">
        <v>2</v>
      </c>
      <c r="D8648" s="248">
        <v>3390.85</v>
      </c>
    </row>
    <row r="8649" spans="1:4">
      <c r="A8649" s="241">
        <v>97948</v>
      </c>
      <c r="B8649" s="93" t="s">
        <v>21655</v>
      </c>
      <c r="C8649" s="94" t="s">
        <v>2</v>
      </c>
      <c r="D8649" s="248">
        <v>3687.63</v>
      </c>
    </row>
    <row r="8650" spans="1:4">
      <c r="A8650" s="241">
        <v>97934</v>
      </c>
      <c r="B8650" s="93" t="s">
        <v>23067</v>
      </c>
      <c r="C8650" s="94" t="s">
        <v>2</v>
      </c>
      <c r="D8650" s="248">
        <v>2643.93</v>
      </c>
    </row>
    <row r="8651" spans="1:4">
      <c r="A8651" s="241">
        <v>97953</v>
      </c>
      <c r="B8651" s="93" t="s">
        <v>21660</v>
      </c>
      <c r="C8651" s="94" t="s">
        <v>2</v>
      </c>
      <c r="D8651" s="248">
        <v>1591.08</v>
      </c>
    </row>
    <row r="8652" spans="1:4">
      <c r="A8652" s="241">
        <v>97947</v>
      </c>
      <c r="B8652" s="93" t="s">
        <v>21654</v>
      </c>
      <c r="C8652" s="94" t="s">
        <v>2</v>
      </c>
      <c r="D8652" s="248">
        <v>1997.13</v>
      </c>
    </row>
    <row r="8653" spans="1:4">
      <c r="A8653" s="241">
        <v>97933</v>
      </c>
      <c r="B8653" s="93" t="s">
        <v>21651</v>
      </c>
      <c r="C8653" s="94" t="s">
        <v>2</v>
      </c>
      <c r="D8653" s="248">
        <v>1197.04</v>
      </c>
    </row>
    <row r="8654" spans="1:4">
      <c r="A8654" s="241">
        <v>97961</v>
      </c>
      <c r="B8654" s="93" t="s">
        <v>21664</v>
      </c>
      <c r="C8654" s="94" t="s">
        <v>2</v>
      </c>
      <c r="D8654" s="248">
        <v>2775.17</v>
      </c>
    </row>
    <row r="8655" spans="1:4">
      <c r="A8655" s="241">
        <v>97951</v>
      </c>
      <c r="B8655" s="93" t="s">
        <v>21658</v>
      </c>
      <c r="C8655" s="94" t="s">
        <v>2</v>
      </c>
      <c r="D8655" s="248">
        <v>3237.3</v>
      </c>
    </row>
    <row r="8656" spans="1:4">
      <c r="A8656" s="241">
        <v>97973</v>
      </c>
      <c r="B8656" s="93" t="s">
        <v>21665</v>
      </c>
      <c r="C8656" s="94" t="s">
        <v>2</v>
      </c>
      <c r="D8656" s="248">
        <v>5159.1899999999996</v>
      </c>
    </row>
    <row r="8657" spans="1:4">
      <c r="A8657" s="241">
        <v>97952</v>
      </c>
      <c r="B8657" s="93" t="s">
        <v>21659</v>
      </c>
      <c r="C8657" s="94" t="s">
        <v>2</v>
      </c>
      <c r="D8657" s="248">
        <v>5623.5</v>
      </c>
    </row>
    <row r="8658" spans="1:4">
      <c r="A8658" s="241">
        <v>97957</v>
      </c>
      <c r="B8658" s="93" t="s">
        <v>21663</v>
      </c>
      <c r="C8658" s="94" t="s">
        <v>2</v>
      </c>
      <c r="D8658" s="248">
        <v>3077.22</v>
      </c>
    </row>
    <row r="8659" spans="1:4">
      <c r="A8659" s="241">
        <v>97950</v>
      </c>
      <c r="B8659" s="93" t="s">
        <v>21657</v>
      </c>
      <c r="C8659" s="94" t="s">
        <v>2</v>
      </c>
      <c r="D8659" s="248">
        <v>3574.18</v>
      </c>
    </row>
    <row r="8660" spans="1:4">
      <c r="A8660" s="241">
        <v>97936</v>
      </c>
      <c r="B8660" s="93" t="s">
        <v>21653</v>
      </c>
      <c r="C8660" s="94" t="s">
        <v>2</v>
      </c>
      <c r="D8660" s="248">
        <v>2292.06</v>
      </c>
    </row>
    <row r="8661" spans="1:4">
      <c r="A8661" s="241">
        <v>97956</v>
      </c>
      <c r="B8661" s="93" t="s">
        <v>21662</v>
      </c>
      <c r="C8661" s="94" t="s">
        <v>2</v>
      </c>
      <c r="D8661" s="248">
        <v>1717.85</v>
      </c>
    </row>
    <row r="8662" spans="1:4">
      <c r="A8662" s="241">
        <v>97949</v>
      </c>
      <c r="B8662" s="93" t="s">
        <v>21656</v>
      </c>
      <c r="C8662" s="94" t="s">
        <v>2</v>
      </c>
      <c r="D8662" s="248">
        <v>2024.92</v>
      </c>
    </row>
    <row r="8663" spans="1:4">
      <c r="A8663" s="241">
        <v>97935</v>
      </c>
      <c r="B8663" s="93" t="s">
        <v>21652</v>
      </c>
      <c r="C8663" s="94" t="s">
        <v>2</v>
      </c>
      <c r="D8663" s="248">
        <v>1002.95</v>
      </c>
    </row>
    <row r="8664" spans="1:4">
      <c r="A8664" s="241">
        <v>99319</v>
      </c>
      <c r="B8664" s="93" t="s">
        <v>21734</v>
      </c>
      <c r="C8664" s="94" t="s">
        <v>1</v>
      </c>
      <c r="D8664" s="248">
        <v>1024.8399999999999</v>
      </c>
    </row>
    <row r="8665" spans="1:4">
      <c r="A8665" s="241">
        <v>99318</v>
      </c>
      <c r="B8665" s="93" t="s">
        <v>21733</v>
      </c>
      <c r="C8665" s="94" t="s">
        <v>1</v>
      </c>
      <c r="D8665" s="248">
        <v>319.41000000000003</v>
      </c>
    </row>
    <row r="8666" spans="1:4">
      <c r="A8666" s="241">
        <v>98051</v>
      </c>
      <c r="B8666" s="93" t="s">
        <v>21699</v>
      </c>
      <c r="C8666" s="94" t="s">
        <v>1</v>
      </c>
      <c r="D8666" s="248">
        <v>1079.83</v>
      </c>
    </row>
    <row r="8667" spans="1:4">
      <c r="A8667" s="241">
        <v>98050</v>
      </c>
      <c r="B8667" s="93" t="s">
        <v>21698</v>
      </c>
      <c r="C8667" s="94" t="s">
        <v>1</v>
      </c>
      <c r="D8667" s="248">
        <v>320.25</v>
      </c>
    </row>
    <row r="8668" spans="1:4">
      <c r="A8668" s="241">
        <v>99272</v>
      </c>
      <c r="B8668" s="93" t="s">
        <v>30396</v>
      </c>
      <c r="C8668" s="94" t="s">
        <v>2</v>
      </c>
      <c r="D8668" s="248">
        <v>1266.6099999999999</v>
      </c>
    </row>
    <row r="8669" spans="1:4">
      <c r="A8669" s="241">
        <v>99273</v>
      </c>
      <c r="B8669" s="93" t="s">
        <v>30397</v>
      </c>
      <c r="C8669" s="94" t="s">
        <v>2</v>
      </c>
      <c r="D8669" s="248">
        <v>1781.2</v>
      </c>
    </row>
    <row r="8670" spans="1:4">
      <c r="A8670" s="241">
        <v>99268</v>
      </c>
      <c r="B8670" s="93" t="s">
        <v>30398</v>
      </c>
      <c r="C8670" s="94" t="s">
        <v>2</v>
      </c>
      <c r="D8670" s="248">
        <v>562.66999999999996</v>
      </c>
    </row>
    <row r="8671" spans="1:4">
      <c r="A8671" s="241">
        <v>99270</v>
      </c>
      <c r="B8671" s="93" t="s">
        <v>30399</v>
      </c>
      <c r="C8671" s="94" t="s">
        <v>2</v>
      </c>
      <c r="D8671" s="248">
        <v>726.34</v>
      </c>
    </row>
    <row r="8672" spans="1:4">
      <c r="A8672" s="241">
        <v>97976</v>
      </c>
      <c r="B8672" s="93" t="s">
        <v>30400</v>
      </c>
      <c r="C8672" s="94" t="s">
        <v>2</v>
      </c>
      <c r="D8672" s="248">
        <v>1306.03</v>
      </c>
    </row>
    <row r="8673" spans="1:4">
      <c r="A8673" s="241">
        <v>97977</v>
      </c>
      <c r="B8673" s="93" t="s">
        <v>30401</v>
      </c>
      <c r="C8673" s="94" t="s">
        <v>2</v>
      </c>
      <c r="D8673" s="248">
        <v>1851.07</v>
      </c>
    </row>
    <row r="8674" spans="1:4">
      <c r="A8674" s="241">
        <v>97974</v>
      </c>
      <c r="B8674" s="93" t="s">
        <v>30402</v>
      </c>
      <c r="C8674" s="94" t="s">
        <v>2</v>
      </c>
      <c r="D8674" s="248">
        <v>566.59</v>
      </c>
    </row>
    <row r="8675" spans="1:4">
      <c r="A8675" s="241">
        <v>97975</v>
      </c>
      <c r="B8675" s="93" t="s">
        <v>30403</v>
      </c>
      <c r="C8675" s="94" t="s">
        <v>2</v>
      </c>
      <c r="D8675" s="248">
        <v>730.92</v>
      </c>
    </row>
    <row r="8676" spans="1:4">
      <c r="A8676" s="241">
        <v>101798</v>
      </c>
      <c r="B8676" s="93" t="s">
        <v>22154</v>
      </c>
      <c r="C8676" s="94" t="s">
        <v>2</v>
      </c>
      <c r="D8676" s="248">
        <v>336.38</v>
      </c>
    </row>
    <row r="8677" spans="1:4">
      <c r="A8677" s="241">
        <v>101799</v>
      </c>
      <c r="B8677" s="93" t="s">
        <v>22155</v>
      </c>
      <c r="C8677" s="94" t="s">
        <v>2</v>
      </c>
      <c r="D8677" s="248">
        <v>798.42</v>
      </c>
    </row>
    <row r="8678" spans="1:4">
      <c r="A8678" s="241">
        <v>102487</v>
      </c>
      <c r="B8678" s="93" t="s">
        <v>22090</v>
      </c>
      <c r="C8678" s="94" t="s">
        <v>7</v>
      </c>
      <c r="D8678" s="248">
        <v>693.51</v>
      </c>
    </row>
    <row r="8679" spans="1:4">
      <c r="A8679" s="241">
        <v>102486</v>
      </c>
      <c r="B8679" s="93" t="s">
        <v>22089</v>
      </c>
      <c r="C8679" s="94" t="s">
        <v>7</v>
      </c>
      <c r="D8679" s="248">
        <v>749.7</v>
      </c>
    </row>
    <row r="8680" spans="1:4">
      <c r="A8680" s="241">
        <v>102474</v>
      </c>
      <c r="B8680" s="93" t="s">
        <v>22077</v>
      </c>
      <c r="C8680" s="94" t="s">
        <v>7</v>
      </c>
      <c r="D8680" s="248">
        <v>683.29</v>
      </c>
    </row>
    <row r="8681" spans="1:4">
      <c r="A8681" s="241">
        <v>102480</v>
      </c>
      <c r="B8681" s="93" t="s">
        <v>22083</v>
      </c>
      <c r="C8681" s="94" t="s">
        <v>7</v>
      </c>
      <c r="D8681" s="248">
        <v>672.81</v>
      </c>
    </row>
    <row r="8682" spans="1:4">
      <c r="A8682" s="241">
        <v>94975</v>
      </c>
      <c r="B8682" s="93" t="s">
        <v>22075</v>
      </c>
      <c r="C8682" s="94" t="s">
        <v>7</v>
      </c>
      <c r="D8682" s="248">
        <v>537.07000000000005</v>
      </c>
    </row>
    <row r="8683" spans="1:4">
      <c r="A8683" s="241">
        <v>94963</v>
      </c>
      <c r="B8683" s="93" t="s">
        <v>22063</v>
      </c>
      <c r="C8683" s="94" t="s">
        <v>7</v>
      </c>
      <c r="D8683" s="248">
        <v>472.4</v>
      </c>
    </row>
    <row r="8684" spans="1:4">
      <c r="A8684" s="241">
        <v>94969</v>
      </c>
      <c r="B8684" s="93" t="s">
        <v>22069</v>
      </c>
      <c r="C8684" s="94" t="s">
        <v>7</v>
      </c>
      <c r="D8684" s="248">
        <v>461.24</v>
      </c>
    </row>
    <row r="8685" spans="1:4">
      <c r="A8685" s="241">
        <v>102475</v>
      </c>
      <c r="B8685" s="93" t="s">
        <v>22078</v>
      </c>
      <c r="C8685" s="94" t="s">
        <v>7</v>
      </c>
      <c r="D8685" s="248">
        <v>733.14</v>
      </c>
    </row>
    <row r="8686" spans="1:4">
      <c r="A8686" s="241">
        <v>102481</v>
      </c>
      <c r="B8686" s="93" t="s">
        <v>22084</v>
      </c>
      <c r="C8686" s="94" t="s">
        <v>7</v>
      </c>
      <c r="D8686" s="248">
        <v>712.87</v>
      </c>
    </row>
    <row r="8687" spans="1:4">
      <c r="A8687" s="241">
        <v>94964</v>
      </c>
      <c r="B8687" s="93" t="s">
        <v>22064</v>
      </c>
      <c r="C8687" s="94" t="s">
        <v>7</v>
      </c>
      <c r="D8687" s="248">
        <v>515.07000000000005</v>
      </c>
    </row>
    <row r="8688" spans="1:4">
      <c r="A8688" s="241">
        <v>94970</v>
      </c>
      <c r="B8688" s="93" t="s">
        <v>22070</v>
      </c>
      <c r="C8688" s="94" t="s">
        <v>7</v>
      </c>
      <c r="D8688" s="248">
        <v>494.09</v>
      </c>
    </row>
    <row r="8689" spans="1:4">
      <c r="A8689" s="241">
        <v>102476</v>
      </c>
      <c r="B8689" s="93" t="s">
        <v>22079</v>
      </c>
      <c r="C8689" s="94" t="s">
        <v>7</v>
      </c>
      <c r="D8689" s="248">
        <v>742.68</v>
      </c>
    </row>
    <row r="8690" spans="1:4">
      <c r="A8690" s="241">
        <v>102482</v>
      </c>
      <c r="B8690" s="93" t="s">
        <v>22085</v>
      </c>
      <c r="C8690" s="94" t="s">
        <v>7</v>
      </c>
      <c r="D8690" s="248">
        <v>736.61</v>
      </c>
    </row>
    <row r="8691" spans="1:4">
      <c r="A8691" s="241">
        <v>94965</v>
      </c>
      <c r="B8691" s="93" t="s">
        <v>22065</v>
      </c>
      <c r="C8691" s="94" t="s">
        <v>7</v>
      </c>
      <c r="D8691" s="248">
        <v>529.25</v>
      </c>
    </row>
    <row r="8692" spans="1:4">
      <c r="A8692" s="241">
        <v>94971</v>
      </c>
      <c r="B8692" s="93" t="s">
        <v>22071</v>
      </c>
      <c r="C8692" s="94" t="s">
        <v>7</v>
      </c>
      <c r="D8692" s="248">
        <v>517.41999999999996</v>
      </c>
    </row>
    <row r="8693" spans="1:4">
      <c r="A8693" s="241">
        <v>102477</v>
      </c>
      <c r="B8693" s="93" t="s">
        <v>22080</v>
      </c>
      <c r="C8693" s="94" t="s">
        <v>7</v>
      </c>
      <c r="D8693" s="248">
        <v>782.11</v>
      </c>
    </row>
    <row r="8694" spans="1:4">
      <c r="A8694" s="241">
        <v>102483</v>
      </c>
      <c r="B8694" s="93" t="s">
        <v>22086</v>
      </c>
      <c r="C8694" s="94" t="s">
        <v>7</v>
      </c>
      <c r="D8694" s="248">
        <v>769.31</v>
      </c>
    </row>
    <row r="8695" spans="1:4">
      <c r="A8695" s="241">
        <v>94966</v>
      </c>
      <c r="B8695" s="93" t="s">
        <v>22066</v>
      </c>
      <c r="C8695" s="94" t="s">
        <v>7</v>
      </c>
      <c r="D8695" s="248">
        <v>544.61</v>
      </c>
    </row>
    <row r="8696" spans="1:4">
      <c r="A8696" s="241">
        <v>94972</v>
      </c>
      <c r="B8696" s="93" t="s">
        <v>22072</v>
      </c>
      <c r="C8696" s="94" t="s">
        <v>7</v>
      </c>
      <c r="D8696" s="248">
        <v>532.84</v>
      </c>
    </row>
    <row r="8697" spans="1:4">
      <c r="A8697" s="241">
        <v>102478</v>
      </c>
      <c r="B8697" s="93" t="s">
        <v>22081</v>
      </c>
      <c r="C8697" s="94" t="s">
        <v>7</v>
      </c>
      <c r="D8697" s="248">
        <v>823.75</v>
      </c>
    </row>
    <row r="8698" spans="1:4">
      <c r="A8698" s="241">
        <v>102484</v>
      </c>
      <c r="B8698" s="93" t="s">
        <v>22087</v>
      </c>
      <c r="C8698" s="94" t="s">
        <v>7</v>
      </c>
      <c r="D8698" s="248">
        <v>820.4</v>
      </c>
    </row>
    <row r="8699" spans="1:4">
      <c r="A8699" s="241">
        <v>94967</v>
      </c>
      <c r="B8699" s="93" t="s">
        <v>22067</v>
      </c>
      <c r="C8699" s="94" t="s">
        <v>7</v>
      </c>
      <c r="D8699" s="248">
        <v>613.44000000000005</v>
      </c>
    </row>
    <row r="8700" spans="1:4">
      <c r="A8700" s="241">
        <v>94973</v>
      </c>
      <c r="B8700" s="93" t="s">
        <v>22073</v>
      </c>
      <c r="C8700" s="94" t="s">
        <v>7</v>
      </c>
      <c r="D8700" s="248">
        <v>598.48</v>
      </c>
    </row>
    <row r="8701" spans="1:4">
      <c r="A8701" s="241">
        <v>94974</v>
      </c>
      <c r="B8701" s="93" t="s">
        <v>22074</v>
      </c>
      <c r="C8701" s="94" t="s">
        <v>7</v>
      </c>
      <c r="D8701" s="248">
        <v>502.46</v>
      </c>
    </row>
    <row r="8702" spans="1:4">
      <c r="A8702" s="241">
        <v>94962</v>
      </c>
      <c r="B8702" s="93" t="s">
        <v>22062</v>
      </c>
      <c r="C8702" s="94" t="s">
        <v>7</v>
      </c>
      <c r="D8702" s="248">
        <v>432.41</v>
      </c>
    </row>
    <row r="8703" spans="1:4">
      <c r="A8703" s="241">
        <v>94968</v>
      </c>
      <c r="B8703" s="93" t="s">
        <v>22068</v>
      </c>
      <c r="C8703" s="94" t="s">
        <v>7</v>
      </c>
      <c r="D8703" s="248">
        <v>425.39</v>
      </c>
    </row>
    <row r="8704" spans="1:4">
      <c r="A8704" s="241">
        <v>102485</v>
      </c>
      <c r="B8704" s="93" t="s">
        <v>22088</v>
      </c>
      <c r="C8704" s="94" t="s">
        <v>7</v>
      </c>
      <c r="D8704" s="248">
        <v>723.81</v>
      </c>
    </row>
    <row r="8705" spans="1:4">
      <c r="A8705" s="241">
        <v>102473</v>
      </c>
      <c r="B8705" s="93" t="s">
        <v>22076</v>
      </c>
      <c r="C8705" s="94" t="s">
        <v>7</v>
      </c>
      <c r="D8705" s="248">
        <v>649.03</v>
      </c>
    </row>
    <row r="8706" spans="1:4">
      <c r="A8706" s="241">
        <v>102479</v>
      </c>
      <c r="B8706" s="93" t="s">
        <v>22082</v>
      </c>
      <c r="C8706" s="94" t="s">
        <v>7</v>
      </c>
      <c r="D8706" s="248">
        <v>642.91999999999996</v>
      </c>
    </row>
    <row r="8707" spans="1:4">
      <c r="A8707" s="241">
        <v>104835</v>
      </c>
      <c r="B8707" s="93" t="s">
        <v>30404</v>
      </c>
      <c r="C8707" s="94" t="s">
        <v>7</v>
      </c>
      <c r="D8707" s="248">
        <v>0</v>
      </c>
    </row>
    <row r="8708" spans="1:4">
      <c r="A8708" s="241">
        <v>104833</v>
      </c>
      <c r="B8708" s="93" t="s">
        <v>30405</v>
      </c>
      <c r="C8708" s="94" t="s">
        <v>7</v>
      </c>
      <c r="D8708" s="248">
        <v>0</v>
      </c>
    </row>
    <row r="8709" spans="1:4">
      <c r="A8709" s="241">
        <v>104834</v>
      </c>
      <c r="B8709" s="93" t="s">
        <v>30406</v>
      </c>
      <c r="C8709" s="94" t="s">
        <v>7</v>
      </c>
      <c r="D8709" s="248">
        <v>0</v>
      </c>
    </row>
    <row r="8710" spans="1:4">
      <c r="A8710" s="241">
        <v>104836</v>
      </c>
      <c r="B8710" s="93" t="s">
        <v>30407</v>
      </c>
      <c r="C8710" s="94" t="s">
        <v>7</v>
      </c>
      <c r="D8710" s="248">
        <v>0</v>
      </c>
    </row>
    <row r="8711" spans="1:4">
      <c r="A8711" s="241">
        <v>104837</v>
      </c>
      <c r="B8711" s="93" t="s">
        <v>30408</v>
      </c>
      <c r="C8711" s="94" t="s">
        <v>7</v>
      </c>
      <c r="D8711" s="248">
        <v>0</v>
      </c>
    </row>
    <row r="8712" spans="1:4">
      <c r="A8712" s="241">
        <v>104838</v>
      </c>
      <c r="B8712" s="93" t="s">
        <v>30409</v>
      </c>
      <c r="C8712" s="94" t="s">
        <v>7</v>
      </c>
      <c r="D8712" s="248">
        <v>0</v>
      </c>
    </row>
    <row r="8713" spans="1:4">
      <c r="A8713" s="241">
        <v>104839</v>
      </c>
      <c r="B8713" s="93" t="s">
        <v>30410</v>
      </c>
      <c r="C8713" s="94" t="s">
        <v>7</v>
      </c>
      <c r="D8713" s="248">
        <v>0</v>
      </c>
    </row>
    <row r="8714" spans="1:4">
      <c r="A8714" s="241">
        <v>104840</v>
      </c>
      <c r="B8714" s="93" t="s">
        <v>30411</v>
      </c>
      <c r="C8714" s="94" t="s">
        <v>7</v>
      </c>
      <c r="D8714" s="248">
        <v>0</v>
      </c>
    </row>
    <row r="8715" spans="1:4">
      <c r="A8715" s="241">
        <v>104830</v>
      </c>
      <c r="B8715" s="93" t="s">
        <v>30412</v>
      </c>
      <c r="C8715" s="94" t="s">
        <v>7</v>
      </c>
      <c r="D8715" s="248">
        <v>0</v>
      </c>
    </row>
    <row r="8716" spans="1:4">
      <c r="A8716" s="241">
        <v>104829</v>
      </c>
      <c r="B8716" s="93" t="s">
        <v>30413</v>
      </c>
      <c r="C8716" s="94" t="s">
        <v>7</v>
      </c>
      <c r="D8716" s="248">
        <v>0</v>
      </c>
    </row>
    <row r="8717" spans="1:4">
      <c r="A8717" s="241">
        <v>104832</v>
      </c>
      <c r="B8717" s="93" t="s">
        <v>30414</v>
      </c>
      <c r="C8717" s="94" t="s">
        <v>7</v>
      </c>
      <c r="D8717" s="248">
        <v>0</v>
      </c>
    </row>
    <row r="8718" spans="1:4">
      <c r="A8718" s="241">
        <v>104831</v>
      </c>
      <c r="B8718" s="93" t="s">
        <v>30415</v>
      </c>
      <c r="C8718" s="94" t="s">
        <v>7</v>
      </c>
      <c r="D8718" s="248">
        <v>0</v>
      </c>
    </row>
    <row r="8719" spans="1:4">
      <c r="A8719" s="241">
        <v>103773</v>
      </c>
      <c r="B8719" s="93" t="s">
        <v>30416</v>
      </c>
      <c r="C8719" s="94" t="s">
        <v>2</v>
      </c>
      <c r="D8719" s="248">
        <v>0</v>
      </c>
    </row>
    <row r="8720" spans="1:4">
      <c r="A8720" s="241">
        <v>103772</v>
      </c>
      <c r="B8720" s="93" t="s">
        <v>30417</v>
      </c>
      <c r="C8720" s="94" t="s">
        <v>2</v>
      </c>
      <c r="D8720" s="248">
        <v>0</v>
      </c>
    </row>
    <row r="8721" spans="1:4">
      <c r="A8721" s="241">
        <v>103768</v>
      </c>
      <c r="B8721" s="93" t="s">
        <v>30418</v>
      </c>
      <c r="C8721" s="94" t="s">
        <v>2</v>
      </c>
      <c r="D8721" s="248">
        <v>0</v>
      </c>
    </row>
    <row r="8722" spans="1:4">
      <c r="A8722" s="241">
        <v>103767</v>
      </c>
      <c r="B8722" s="93" t="s">
        <v>30419</v>
      </c>
      <c r="C8722" s="94" t="s">
        <v>2</v>
      </c>
      <c r="D8722" s="248">
        <v>0</v>
      </c>
    </row>
    <row r="8723" spans="1:4">
      <c r="A8723" s="241">
        <v>103766</v>
      </c>
      <c r="B8723" s="93" t="s">
        <v>30420</v>
      </c>
      <c r="C8723" s="94" t="s">
        <v>2</v>
      </c>
      <c r="D8723" s="248">
        <v>0</v>
      </c>
    </row>
    <row r="8724" spans="1:4">
      <c r="A8724" s="241">
        <v>103765</v>
      </c>
      <c r="B8724" s="93" t="s">
        <v>30421</v>
      </c>
      <c r="C8724" s="94" t="s">
        <v>2</v>
      </c>
      <c r="D8724" s="248">
        <v>0</v>
      </c>
    </row>
    <row r="8725" spans="1:4">
      <c r="A8725" s="241">
        <v>103771</v>
      </c>
      <c r="B8725" s="93" t="s">
        <v>30422</v>
      </c>
      <c r="C8725" s="94" t="s">
        <v>2</v>
      </c>
      <c r="D8725" s="248">
        <v>0</v>
      </c>
    </row>
    <row r="8726" spans="1:4">
      <c r="A8726" s="241">
        <v>103769</v>
      </c>
      <c r="B8726" s="93" t="s">
        <v>23755</v>
      </c>
      <c r="C8726" s="94" t="s">
        <v>2</v>
      </c>
      <c r="D8726" s="248">
        <v>4162.4399999999996</v>
      </c>
    </row>
    <row r="8727" spans="1:4">
      <c r="A8727" s="241">
        <v>103770</v>
      </c>
      <c r="B8727" s="93" t="s">
        <v>30423</v>
      </c>
      <c r="C8727" s="94" t="s">
        <v>2</v>
      </c>
      <c r="D8727" s="248">
        <v>0</v>
      </c>
    </row>
    <row r="8728" spans="1:4">
      <c r="A8728" s="241">
        <v>103764</v>
      </c>
      <c r="B8728" s="93" t="s">
        <v>30424</v>
      </c>
      <c r="C8728" s="94" t="s">
        <v>2</v>
      </c>
      <c r="D8728" s="248">
        <v>0</v>
      </c>
    </row>
    <row r="8729" spans="1:4">
      <c r="A8729" s="241">
        <v>103780</v>
      </c>
      <c r="B8729" s="93" t="s">
        <v>30425</v>
      </c>
      <c r="C8729" s="94" t="s">
        <v>4</v>
      </c>
      <c r="D8729" s="248">
        <v>0</v>
      </c>
    </row>
    <row r="8730" spans="1:4">
      <c r="A8730" s="241">
        <v>103781</v>
      </c>
      <c r="B8730" s="93" t="s">
        <v>30426</v>
      </c>
      <c r="C8730" s="94" t="s">
        <v>4</v>
      </c>
      <c r="D8730" s="248">
        <v>0</v>
      </c>
    </row>
    <row r="8731" spans="1:4">
      <c r="A8731" s="241">
        <v>103779</v>
      </c>
      <c r="B8731" s="93" t="s">
        <v>30427</v>
      </c>
      <c r="C8731" s="94" t="s">
        <v>4</v>
      </c>
      <c r="D8731" s="248">
        <v>0</v>
      </c>
    </row>
    <row r="8732" spans="1:4">
      <c r="A8732" s="241">
        <v>103778</v>
      </c>
      <c r="B8732" s="93" t="s">
        <v>30428</v>
      </c>
      <c r="C8732" s="94" t="s">
        <v>4</v>
      </c>
      <c r="D8732" s="248">
        <v>0</v>
      </c>
    </row>
    <row r="8733" spans="1:4">
      <c r="A8733" s="241">
        <v>103924</v>
      </c>
      <c r="B8733" s="93" t="s">
        <v>30429</v>
      </c>
      <c r="C8733" s="94" t="s">
        <v>4</v>
      </c>
      <c r="D8733" s="248">
        <v>0</v>
      </c>
    </row>
    <row r="8734" spans="1:4">
      <c r="A8734" s="241">
        <v>103776</v>
      </c>
      <c r="B8734" s="93" t="s">
        <v>30430</v>
      </c>
      <c r="C8734" s="94" t="s">
        <v>4</v>
      </c>
      <c r="D8734" s="248">
        <v>0</v>
      </c>
    </row>
    <row r="8735" spans="1:4">
      <c r="A8735" s="241">
        <v>103774</v>
      </c>
      <c r="B8735" s="93" t="s">
        <v>30431</v>
      </c>
      <c r="C8735" s="94" t="s">
        <v>4</v>
      </c>
      <c r="D8735" s="248">
        <v>0</v>
      </c>
    </row>
    <row r="8736" spans="1:4">
      <c r="A8736" s="241">
        <v>103775</v>
      </c>
      <c r="B8736" s="93" t="s">
        <v>30432</v>
      </c>
      <c r="C8736" s="94" t="s">
        <v>4</v>
      </c>
      <c r="D8736" s="248">
        <v>0</v>
      </c>
    </row>
    <row r="8737" spans="1:4">
      <c r="A8737" s="241">
        <v>106266</v>
      </c>
      <c r="B8737" s="93" t="s">
        <v>30433</v>
      </c>
      <c r="C8737" s="94" t="s">
        <v>2</v>
      </c>
      <c r="D8737" s="248">
        <v>0</v>
      </c>
    </row>
    <row r="8738" spans="1:4">
      <c r="A8738" s="241">
        <v>106270</v>
      </c>
      <c r="B8738" s="93" t="s">
        <v>30434</v>
      </c>
      <c r="C8738" s="94" t="s">
        <v>2</v>
      </c>
      <c r="D8738" s="248">
        <v>0</v>
      </c>
    </row>
    <row r="8739" spans="1:4">
      <c r="A8739" s="241">
        <v>106271</v>
      </c>
      <c r="B8739" s="93" t="s">
        <v>30435</v>
      </c>
      <c r="C8739" s="94" t="s">
        <v>2</v>
      </c>
      <c r="D8739" s="248">
        <v>0</v>
      </c>
    </row>
    <row r="8740" spans="1:4">
      <c r="A8740" s="241">
        <v>106267</v>
      </c>
      <c r="B8740" s="93" t="s">
        <v>30436</v>
      </c>
      <c r="C8740" s="94" t="s">
        <v>2</v>
      </c>
      <c r="D8740" s="248">
        <v>0</v>
      </c>
    </row>
    <row r="8741" spans="1:4">
      <c r="A8741" s="241">
        <v>106272</v>
      </c>
      <c r="B8741" s="93" t="s">
        <v>30437</v>
      </c>
      <c r="C8741" s="94" t="s">
        <v>2</v>
      </c>
      <c r="D8741" s="248">
        <v>0</v>
      </c>
    </row>
    <row r="8742" spans="1:4">
      <c r="A8742" s="241">
        <v>106268</v>
      </c>
      <c r="B8742" s="93" t="s">
        <v>30438</v>
      </c>
      <c r="C8742" s="94" t="s">
        <v>2</v>
      </c>
      <c r="D8742" s="248">
        <v>0</v>
      </c>
    </row>
    <row r="8743" spans="1:4">
      <c r="A8743" s="241">
        <v>106269</v>
      </c>
      <c r="B8743" s="93" t="s">
        <v>30439</v>
      </c>
      <c r="C8743" s="94" t="s">
        <v>2</v>
      </c>
      <c r="D8743" s="248">
        <v>0</v>
      </c>
    </row>
    <row r="8744" spans="1:4">
      <c r="A8744" s="241">
        <v>106279</v>
      </c>
      <c r="B8744" s="93" t="s">
        <v>30440</v>
      </c>
      <c r="C8744" s="94" t="s">
        <v>2</v>
      </c>
      <c r="D8744" s="248">
        <v>0</v>
      </c>
    </row>
    <row r="8745" spans="1:4">
      <c r="A8745" s="241">
        <v>106280</v>
      </c>
      <c r="B8745" s="93" t="s">
        <v>30441</v>
      </c>
      <c r="C8745" s="94" t="s">
        <v>2</v>
      </c>
      <c r="D8745" s="248">
        <v>0</v>
      </c>
    </row>
    <row r="8746" spans="1:4">
      <c r="A8746" s="241">
        <v>106265</v>
      </c>
      <c r="B8746" s="93" t="s">
        <v>30442</v>
      </c>
      <c r="C8746" s="94" t="s">
        <v>1</v>
      </c>
      <c r="D8746" s="248">
        <v>0</v>
      </c>
    </row>
    <row r="8747" spans="1:4">
      <c r="A8747" s="241">
        <v>106273</v>
      </c>
      <c r="B8747" s="93" t="s">
        <v>30443</v>
      </c>
      <c r="C8747" s="94" t="s">
        <v>2</v>
      </c>
      <c r="D8747" s="248">
        <v>0</v>
      </c>
    </row>
    <row r="8748" spans="1:4">
      <c r="A8748" s="241">
        <v>106274</v>
      </c>
      <c r="B8748" s="93" t="s">
        <v>30444</v>
      </c>
      <c r="C8748" s="94" t="s">
        <v>2</v>
      </c>
      <c r="D8748" s="248">
        <v>0</v>
      </c>
    </row>
    <row r="8749" spans="1:4">
      <c r="A8749" s="241">
        <v>106275</v>
      </c>
      <c r="B8749" s="93" t="s">
        <v>30445</v>
      </c>
      <c r="C8749" s="94" t="s">
        <v>2</v>
      </c>
      <c r="D8749" s="248">
        <v>0</v>
      </c>
    </row>
    <row r="8750" spans="1:4">
      <c r="A8750" s="241">
        <v>106276</v>
      </c>
      <c r="B8750" s="93" t="s">
        <v>30446</v>
      </c>
      <c r="C8750" s="94" t="s">
        <v>2</v>
      </c>
      <c r="D8750" s="248">
        <v>0</v>
      </c>
    </row>
    <row r="8751" spans="1:4">
      <c r="A8751" s="241">
        <v>106277</v>
      </c>
      <c r="B8751" s="93" t="s">
        <v>30447</v>
      </c>
      <c r="C8751" s="94" t="s">
        <v>2</v>
      </c>
      <c r="D8751" s="248">
        <v>0</v>
      </c>
    </row>
    <row r="8752" spans="1:4">
      <c r="A8752" s="241">
        <v>106278</v>
      </c>
      <c r="B8752" s="93" t="s">
        <v>30448</v>
      </c>
      <c r="C8752" s="94" t="s">
        <v>2</v>
      </c>
      <c r="D8752" s="248">
        <v>0</v>
      </c>
    </row>
    <row r="8753" spans="1:4">
      <c r="A8753" s="241">
        <v>106295</v>
      </c>
      <c r="B8753" s="93" t="s">
        <v>30449</v>
      </c>
      <c r="C8753" s="94" t="s">
        <v>2</v>
      </c>
      <c r="D8753" s="248">
        <v>225.44</v>
      </c>
    </row>
    <row r="8754" spans="1:4">
      <c r="A8754" s="241">
        <v>106300</v>
      </c>
      <c r="B8754" s="93" t="s">
        <v>30450</v>
      </c>
      <c r="C8754" s="94" t="s">
        <v>2</v>
      </c>
      <c r="D8754" s="248">
        <v>565.48</v>
      </c>
    </row>
    <row r="8755" spans="1:4">
      <c r="A8755" s="241">
        <v>106293</v>
      </c>
      <c r="B8755" s="93" t="s">
        <v>30451</v>
      </c>
      <c r="C8755" s="94" t="s">
        <v>2</v>
      </c>
      <c r="D8755" s="248">
        <v>174.67</v>
      </c>
    </row>
    <row r="8756" spans="1:4">
      <c r="A8756" s="241">
        <v>106297</v>
      </c>
      <c r="B8756" s="93" t="s">
        <v>30452</v>
      </c>
      <c r="C8756" s="94" t="s">
        <v>2</v>
      </c>
      <c r="D8756" s="248">
        <v>278.06</v>
      </c>
    </row>
    <row r="8757" spans="1:4">
      <c r="A8757" s="241">
        <v>106298</v>
      </c>
      <c r="B8757" s="93" t="s">
        <v>30453</v>
      </c>
      <c r="C8757" s="94" t="s">
        <v>2</v>
      </c>
      <c r="D8757" s="248">
        <v>423.71</v>
      </c>
    </row>
    <row r="8758" spans="1:4">
      <c r="A8758" s="241">
        <v>106301</v>
      </c>
      <c r="B8758" s="93" t="s">
        <v>30454</v>
      </c>
      <c r="C8758" s="94" t="s">
        <v>2</v>
      </c>
      <c r="D8758" s="248">
        <v>854.64</v>
      </c>
    </row>
    <row r="8759" spans="1:4">
      <c r="A8759" s="241">
        <v>106292</v>
      </c>
      <c r="B8759" s="93" t="s">
        <v>30455</v>
      </c>
      <c r="C8759" s="94" t="s">
        <v>2</v>
      </c>
      <c r="D8759" s="248">
        <v>166.58</v>
      </c>
    </row>
    <row r="8760" spans="1:4">
      <c r="A8760" s="241">
        <v>106282</v>
      </c>
      <c r="B8760" s="93" t="s">
        <v>30456</v>
      </c>
      <c r="C8760" s="94" t="s">
        <v>2</v>
      </c>
      <c r="D8760" s="248">
        <v>82.12</v>
      </c>
    </row>
    <row r="8761" spans="1:4">
      <c r="A8761" s="241">
        <v>106283</v>
      </c>
      <c r="B8761" s="93" t="s">
        <v>30457</v>
      </c>
      <c r="C8761" s="94" t="s">
        <v>2</v>
      </c>
      <c r="D8761" s="248">
        <v>82.12</v>
      </c>
    </row>
    <row r="8762" spans="1:4">
      <c r="A8762" s="241">
        <v>106286</v>
      </c>
      <c r="B8762" s="93" t="s">
        <v>30458</v>
      </c>
      <c r="C8762" s="94" t="s">
        <v>2</v>
      </c>
      <c r="D8762" s="248">
        <v>96.66</v>
      </c>
    </row>
    <row r="8763" spans="1:4">
      <c r="A8763" s="241">
        <v>106287</v>
      </c>
      <c r="B8763" s="93" t="s">
        <v>30459</v>
      </c>
      <c r="C8763" s="94" t="s">
        <v>2</v>
      </c>
      <c r="D8763" s="248">
        <v>120.57</v>
      </c>
    </row>
    <row r="8764" spans="1:4">
      <c r="A8764" s="241">
        <v>106288</v>
      </c>
      <c r="B8764" s="93" t="s">
        <v>30460</v>
      </c>
      <c r="C8764" s="94" t="s">
        <v>2</v>
      </c>
      <c r="D8764" s="248">
        <v>151.38999999999999</v>
      </c>
    </row>
    <row r="8765" spans="1:4">
      <c r="A8765" s="241">
        <v>106289</v>
      </c>
      <c r="B8765" s="93" t="s">
        <v>30461</v>
      </c>
      <c r="C8765" s="94" t="s">
        <v>2</v>
      </c>
      <c r="D8765" s="248">
        <v>210.47</v>
      </c>
    </row>
    <row r="8766" spans="1:4">
      <c r="A8766" s="241">
        <v>106290</v>
      </c>
      <c r="B8766" s="93" t="s">
        <v>30462</v>
      </c>
      <c r="C8766" s="94" t="s">
        <v>2</v>
      </c>
      <c r="D8766" s="248">
        <v>299.88</v>
      </c>
    </row>
    <row r="8767" spans="1:4">
      <c r="A8767" s="241">
        <v>106291</v>
      </c>
      <c r="B8767" s="93" t="s">
        <v>30463</v>
      </c>
      <c r="C8767" s="94" t="s">
        <v>2</v>
      </c>
      <c r="D8767" s="248">
        <v>446.77</v>
      </c>
    </row>
    <row r="8768" spans="1:4">
      <c r="A8768" s="241">
        <v>102136</v>
      </c>
      <c r="B8768" s="93" t="s">
        <v>30464</v>
      </c>
      <c r="C8768" s="94" t="s">
        <v>2</v>
      </c>
      <c r="D8768" s="248">
        <v>190.36</v>
      </c>
    </row>
    <row r="8769" spans="1:4">
      <c r="A8769" s="241">
        <v>106263</v>
      </c>
      <c r="B8769" s="93" t="s">
        <v>30465</v>
      </c>
      <c r="C8769" s="94" t="s">
        <v>2</v>
      </c>
      <c r="D8769" s="248">
        <v>249.98</v>
      </c>
    </row>
    <row r="8770" spans="1:4">
      <c r="A8770" s="241">
        <v>106259</v>
      </c>
      <c r="B8770" s="93" t="s">
        <v>30466</v>
      </c>
      <c r="C8770" s="94" t="s">
        <v>2</v>
      </c>
      <c r="D8770" s="248">
        <v>0</v>
      </c>
    </row>
    <row r="8771" spans="1:4">
      <c r="A8771" s="241">
        <v>106261</v>
      </c>
      <c r="B8771" s="93" t="s">
        <v>30467</v>
      </c>
      <c r="C8771" s="94" t="s">
        <v>2</v>
      </c>
      <c r="D8771" s="248">
        <v>0</v>
      </c>
    </row>
    <row r="8772" spans="1:4">
      <c r="A8772" s="241">
        <v>106260</v>
      </c>
      <c r="B8772" s="93" t="s">
        <v>30468</v>
      </c>
      <c r="C8772" s="94" t="s">
        <v>2</v>
      </c>
      <c r="D8772" s="248">
        <v>0</v>
      </c>
    </row>
    <row r="8773" spans="1:4">
      <c r="A8773" s="241">
        <v>102134</v>
      </c>
      <c r="B8773" s="93" t="s">
        <v>30469</v>
      </c>
      <c r="C8773" s="94" t="s">
        <v>2</v>
      </c>
      <c r="D8773" s="248">
        <v>0</v>
      </c>
    </row>
    <row r="8774" spans="1:4">
      <c r="A8774" s="241">
        <v>106262</v>
      </c>
      <c r="B8774" s="93" t="s">
        <v>30470</v>
      </c>
      <c r="C8774" s="94" t="s">
        <v>2</v>
      </c>
      <c r="D8774" s="248">
        <v>0</v>
      </c>
    </row>
    <row r="8775" spans="1:4">
      <c r="A8775" s="241">
        <v>102135</v>
      </c>
      <c r="B8775" s="93" t="s">
        <v>30471</v>
      </c>
      <c r="C8775" s="94" t="s">
        <v>2</v>
      </c>
      <c r="D8775" s="248">
        <v>0</v>
      </c>
    </row>
    <row r="8776" spans="1:4">
      <c r="A8776" s="241">
        <v>106302</v>
      </c>
      <c r="B8776" s="93" t="s">
        <v>30472</v>
      </c>
      <c r="C8776" s="94" t="s">
        <v>2</v>
      </c>
      <c r="D8776" s="248">
        <v>0</v>
      </c>
    </row>
    <row r="8777" spans="1:4">
      <c r="A8777" s="241">
        <v>106284</v>
      </c>
      <c r="B8777" s="93" t="s">
        <v>30473</v>
      </c>
      <c r="C8777" s="94" t="s">
        <v>2</v>
      </c>
      <c r="D8777" s="248">
        <v>0</v>
      </c>
    </row>
    <row r="8778" spans="1:4">
      <c r="A8778" s="241">
        <v>106285</v>
      </c>
      <c r="B8778" s="93" t="s">
        <v>30474</v>
      </c>
      <c r="C8778" s="94" t="s">
        <v>2</v>
      </c>
      <c r="D8778" s="248">
        <v>0</v>
      </c>
    </row>
    <row r="8779" spans="1:4">
      <c r="A8779" s="241">
        <v>106296</v>
      </c>
      <c r="B8779" s="93" t="s">
        <v>30475</v>
      </c>
      <c r="C8779" s="94" t="s">
        <v>2</v>
      </c>
      <c r="D8779" s="248">
        <v>0</v>
      </c>
    </row>
    <row r="8780" spans="1:4">
      <c r="A8780" s="241">
        <v>106299</v>
      </c>
      <c r="B8780" s="93" t="s">
        <v>30476</v>
      </c>
      <c r="C8780" s="94" t="s">
        <v>2</v>
      </c>
      <c r="D8780" s="248">
        <v>269.52</v>
      </c>
    </row>
    <row r="8781" spans="1:4">
      <c r="A8781" s="241">
        <v>106294</v>
      </c>
      <c r="B8781" s="93" t="s">
        <v>30477</v>
      </c>
      <c r="C8781" s="94" t="s">
        <v>2</v>
      </c>
      <c r="D8781" s="248">
        <v>0</v>
      </c>
    </row>
    <row r="8782" spans="1:4">
      <c r="A8782" s="241">
        <v>106281</v>
      </c>
      <c r="B8782" s="93" t="s">
        <v>30478</v>
      </c>
      <c r="C8782" s="94" t="s">
        <v>2</v>
      </c>
      <c r="D8782" s="248">
        <v>0</v>
      </c>
    </row>
    <row r="8783" spans="1:4">
      <c r="A8783" s="241">
        <v>106264</v>
      </c>
      <c r="B8783" s="93" t="s">
        <v>30479</v>
      </c>
      <c r="C8783" s="94" t="s">
        <v>1</v>
      </c>
      <c r="D8783" s="248">
        <v>0</v>
      </c>
    </row>
    <row r="8784" spans="1:4">
      <c r="A8784" s="241">
        <v>97097</v>
      </c>
      <c r="B8784" s="93" t="s">
        <v>21849</v>
      </c>
      <c r="C8784" s="94" t="s">
        <v>4</v>
      </c>
      <c r="D8784" s="248">
        <v>33.82</v>
      </c>
    </row>
    <row r="8785" spans="1:4">
      <c r="A8785" s="241">
        <v>97089</v>
      </c>
      <c r="B8785" s="93" t="s">
        <v>21843</v>
      </c>
      <c r="C8785" s="94" t="s">
        <v>3</v>
      </c>
      <c r="D8785" s="248">
        <v>14.55</v>
      </c>
    </row>
    <row r="8786" spans="1:4">
      <c r="A8786" s="241">
        <v>97090</v>
      </c>
      <c r="B8786" s="93" t="s">
        <v>21844</v>
      </c>
      <c r="C8786" s="94" t="s">
        <v>3</v>
      </c>
      <c r="D8786" s="248">
        <v>14.2</v>
      </c>
    </row>
    <row r="8787" spans="1:4">
      <c r="A8787" s="241">
        <v>97091</v>
      </c>
      <c r="B8787" s="93" t="s">
        <v>21845</v>
      </c>
      <c r="C8787" s="94" t="s">
        <v>3</v>
      </c>
      <c r="D8787" s="248">
        <v>13.71</v>
      </c>
    </row>
    <row r="8788" spans="1:4">
      <c r="A8788" s="241">
        <v>97092</v>
      </c>
      <c r="B8788" s="93" t="s">
        <v>21846</v>
      </c>
      <c r="C8788" s="94" t="s">
        <v>3</v>
      </c>
      <c r="D8788" s="248">
        <v>13.21</v>
      </c>
    </row>
    <row r="8789" spans="1:4">
      <c r="A8789" s="241">
        <v>103053</v>
      </c>
      <c r="B8789" s="93" t="s">
        <v>30480</v>
      </c>
      <c r="C8789" s="94" t="s">
        <v>3</v>
      </c>
      <c r="D8789" s="248">
        <v>0</v>
      </c>
    </row>
    <row r="8790" spans="1:4">
      <c r="A8790" s="241">
        <v>97093</v>
      </c>
      <c r="B8790" s="93" t="s">
        <v>21847</v>
      </c>
      <c r="C8790" s="94" t="s">
        <v>3</v>
      </c>
      <c r="D8790" s="248">
        <v>12.31</v>
      </c>
    </row>
    <row r="8791" spans="1:4">
      <c r="A8791" s="241">
        <v>103054</v>
      </c>
      <c r="B8791" s="93" t="s">
        <v>30481</v>
      </c>
      <c r="C8791" s="94" t="s">
        <v>3</v>
      </c>
      <c r="D8791" s="248">
        <v>0</v>
      </c>
    </row>
    <row r="8792" spans="1:4">
      <c r="A8792" s="241">
        <v>97088</v>
      </c>
      <c r="B8792" s="93" t="s">
        <v>21842</v>
      </c>
      <c r="C8792" s="94" t="s">
        <v>3</v>
      </c>
      <c r="D8792" s="248">
        <v>15.96</v>
      </c>
    </row>
    <row r="8793" spans="1:4">
      <c r="A8793" s="241">
        <v>97087</v>
      </c>
      <c r="B8793" s="93" t="s">
        <v>21841</v>
      </c>
      <c r="C8793" s="94" t="s">
        <v>4</v>
      </c>
      <c r="D8793" s="248">
        <v>2.7</v>
      </c>
    </row>
    <row r="8794" spans="1:4">
      <c r="A8794" s="241">
        <v>97083</v>
      </c>
      <c r="B8794" s="93" t="s">
        <v>21838</v>
      </c>
      <c r="C8794" s="94" t="s">
        <v>4</v>
      </c>
      <c r="D8794" s="248">
        <v>4.38</v>
      </c>
    </row>
    <row r="8795" spans="1:4">
      <c r="A8795" s="241">
        <v>97084</v>
      </c>
      <c r="B8795" s="93" t="s">
        <v>21839</v>
      </c>
      <c r="C8795" s="94" t="s">
        <v>4</v>
      </c>
      <c r="D8795" s="248">
        <v>0.92</v>
      </c>
    </row>
    <row r="8796" spans="1:4">
      <c r="A8796" s="241">
        <v>97096</v>
      </c>
      <c r="B8796" s="93" t="s">
        <v>21848</v>
      </c>
      <c r="C8796" s="94" t="s">
        <v>7</v>
      </c>
      <c r="D8796" s="248">
        <v>741.9</v>
      </c>
    </row>
    <row r="8797" spans="1:4">
      <c r="A8797" s="241">
        <v>97082</v>
      </c>
      <c r="B8797" s="93" t="s">
        <v>21837</v>
      </c>
      <c r="C8797" s="94" t="s">
        <v>7</v>
      </c>
      <c r="D8797" s="248">
        <v>84.12</v>
      </c>
    </row>
    <row r="8798" spans="1:4">
      <c r="A8798" s="241">
        <v>103076</v>
      </c>
      <c r="B8798" s="93" t="s">
        <v>21857</v>
      </c>
      <c r="C8798" s="94" t="s">
        <v>4</v>
      </c>
      <c r="D8798" s="248">
        <v>173.06</v>
      </c>
    </row>
    <row r="8799" spans="1:4">
      <c r="A8799" s="241">
        <v>103067</v>
      </c>
      <c r="B8799" s="93" t="s">
        <v>30482</v>
      </c>
      <c r="C8799" s="94" t="s">
        <v>4</v>
      </c>
      <c r="D8799" s="248">
        <v>0</v>
      </c>
    </row>
    <row r="8800" spans="1:4">
      <c r="A8800" s="241">
        <v>103077</v>
      </c>
      <c r="B8800" s="93" t="s">
        <v>21858</v>
      </c>
      <c r="C8800" s="94" t="s">
        <v>4</v>
      </c>
      <c r="D8800" s="248">
        <v>223.68</v>
      </c>
    </row>
    <row r="8801" spans="1:4">
      <c r="A8801" s="241">
        <v>103068</v>
      </c>
      <c r="B8801" s="93" t="s">
        <v>30483</v>
      </c>
      <c r="C8801" s="94" t="s">
        <v>4</v>
      </c>
      <c r="D8801" s="248">
        <v>0</v>
      </c>
    </row>
    <row r="8802" spans="1:4">
      <c r="A8802" s="241">
        <v>103078</v>
      </c>
      <c r="B8802" s="93" t="s">
        <v>21859</v>
      </c>
      <c r="C8802" s="94" t="s">
        <v>4</v>
      </c>
      <c r="D8802" s="248">
        <v>270.83</v>
      </c>
    </row>
    <row r="8803" spans="1:4">
      <c r="A8803" s="241">
        <v>103069</v>
      </c>
      <c r="B8803" s="93" t="s">
        <v>30484</v>
      </c>
      <c r="C8803" s="94" t="s">
        <v>4</v>
      </c>
      <c r="D8803" s="248">
        <v>0</v>
      </c>
    </row>
    <row r="8804" spans="1:4">
      <c r="A8804" s="241">
        <v>103079</v>
      </c>
      <c r="B8804" s="93" t="s">
        <v>21860</v>
      </c>
      <c r="C8804" s="94" t="s">
        <v>4</v>
      </c>
      <c r="D8804" s="248">
        <v>324.42</v>
      </c>
    </row>
    <row r="8805" spans="1:4">
      <c r="A8805" s="241">
        <v>103070</v>
      </c>
      <c r="B8805" s="93" t="s">
        <v>30485</v>
      </c>
      <c r="C8805" s="94" t="s">
        <v>4</v>
      </c>
      <c r="D8805" s="248">
        <v>0</v>
      </c>
    </row>
    <row r="8806" spans="1:4">
      <c r="A8806" s="241">
        <v>103080</v>
      </c>
      <c r="B8806" s="93" t="s">
        <v>21861</v>
      </c>
      <c r="C8806" s="94" t="s">
        <v>4</v>
      </c>
      <c r="D8806" s="248">
        <v>393.09</v>
      </c>
    </row>
    <row r="8807" spans="1:4">
      <c r="A8807" s="241">
        <v>103071</v>
      </c>
      <c r="B8807" s="93" t="s">
        <v>30486</v>
      </c>
      <c r="C8807" s="94" t="s">
        <v>4</v>
      </c>
      <c r="D8807" s="248">
        <v>0</v>
      </c>
    </row>
    <row r="8808" spans="1:4">
      <c r="A8808" s="241">
        <v>103075</v>
      </c>
      <c r="B8808" s="93" t="s">
        <v>21856</v>
      </c>
      <c r="C8808" s="94" t="s">
        <v>4</v>
      </c>
      <c r="D8808" s="248">
        <v>236.1</v>
      </c>
    </row>
    <row r="8809" spans="1:4">
      <c r="A8809" s="241">
        <v>103062</v>
      </c>
      <c r="B8809" s="93" t="s">
        <v>30487</v>
      </c>
      <c r="C8809" s="94" t="s">
        <v>4</v>
      </c>
      <c r="D8809" s="248">
        <v>0</v>
      </c>
    </row>
    <row r="8810" spans="1:4">
      <c r="A8810" s="241">
        <v>103065</v>
      </c>
      <c r="B8810" s="93" t="s">
        <v>30488</v>
      </c>
      <c r="C8810" s="94" t="s">
        <v>4</v>
      </c>
      <c r="D8810" s="248">
        <v>0</v>
      </c>
    </row>
    <row r="8811" spans="1:4">
      <c r="A8811" s="241">
        <v>103063</v>
      </c>
      <c r="B8811" s="93" t="s">
        <v>30489</v>
      </c>
      <c r="C8811" s="94" t="s">
        <v>4</v>
      </c>
      <c r="D8811" s="248">
        <v>0</v>
      </c>
    </row>
    <row r="8812" spans="1:4">
      <c r="A8812" s="241">
        <v>103066</v>
      </c>
      <c r="B8812" s="93" t="s">
        <v>30490</v>
      </c>
      <c r="C8812" s="94" t="s">
        <v>4</v>
      </c>
      <c r="D8812" s="248">
        <v>0</v>
      </c>
    </row>
    <row r="8813" spans="1:4">
      <c r="A8813" s="241">
        <v>103064</v>
      </c>
      <c r="B8813" s="93" t="s">
        <v>30491</v>
      </c>
      <c r="C8813" s="94" t="s">
        <v>4</v>
      </c>
      <c r="D8813" s="248">
        <v>0</v>
      </c>
    </row>
    <row r="8814" spans="1:4">
      <c r="A8814" s="241">
        <v>103074</v>
      </c>
      <c r="B8814" s="93" t="s">
        <v>21855</v>
      </c>
      <c r="C8814" s="94" t="s">
        <v>4</v>
      </c>
      <c r="D8814" s="248">
        <v>202.28</v>
      </c>
    </row>
    <row r="8815" spans="1:4">
      <c r="A8815" s="241">
        <v>103057</v>
      </c>
      <c r="B8815" s="93" t="s">
        <v>30492</v>
      </c>
      <c r="C8815" s="94" t="s">
        <v>4</v>
      </c>
      <c r="D8815" s="248">
        <v>0</v>
      </c>
    </row>
    <row r="8816" spans="1:4">
      <c r="A8816" s="241">
        <v>103060</v>
      </c>
      <c r="B8816" s="93" t="s">
        <v>30493</v>
      </c>
      <c r="C8816" s="94" t="s">
        <v>4</v>
      </c>
      <c r="D8816" s="248">
        <v>0</v>
      </c>
    </row>
    <row r="8817" spans="1:4">
      <c r="A8817" s="241">
        <v>103058</v>
      </c>
      <c r="B8817" s="93" t="s">
        <v>30494</v>
      </c>
      <c r="C8817" s="94" t="s">
        <v>4</v>
      </c>
      <c r="D8817" s="248">
        <v>0</v>
      </c>
    </row>
    <row r="8818" spans="1:4">
      <c r="A8818" s="241">
        <v>103061</v>
      </c>
      <c r="B8818" s="93" t="s">
        <v>30495</v>
      </c>
      <c r="C8818" s="94" t="s">
        <v>4</v>
      </c>
      <c r="D8818" s="248">
        <v>0</v>
      </c>
    </row>
    <row r="8819" spans="1:4">
      <c r="A8819" s="241">
        <v>103059</v>
      </c>
      <c r="B8819" s="93" t="s">
        <v>30496</v>
      </c>
      <c r="C8819" s="94" t="s">
        <v>4</v>
      </c>
      <c r="D8819" s="248">
        <v>0</v>
      </c>
    </row>
    <row r="8820" spans="1:4">
      <c r="A8820" s="241">
        <v>97101</v>
      </c>
      <c r="B8820" s="93" t="s">
        <v>21850</v>
      </c>
      <c r="C8820" s="94" t="s">
        <v>4</v>
      </c>
      <c r="D8820" s="248">
        <v>202.6</v>
      </c>
    </row>
    <row r="8821" spans="1:4">
      <c r="A8821" s="241">
        <v>97098</v>
      </c>
      <c r="B8821" s="93" t="s">
        <v>30497</v>
      </c>
      <c r="C8821" s="94" t="s">
        <v>4</v>
      </c>
      <c r="D8821" s="248">
        <v>0</v>
      </c>
    </row>
    <row r="8822" spans="1:4">
      <c r="A8822" s="241">
        <v>97102</v>
      </c>
      <c r="B8822" s="93" t="s">
        <v>21851</v>
      </c>
      <c r="C8822" s="94" t="s">
        <v>4</v>
      </c>
      <c r="D8822" s="248">
        <v>253.23</v>
      </c>
    </row>
    <row r="8823" spans="1:4">
      <c r="A8823" s="241">
        <v>97099</v>
      </c>
      <c r="B8823" s="93" t="s">
        <v>30498</v>
      </c>
      <c r="C8823" s="94" t="s">
        <v>4</v>
      </c>
      <c r="D8823" s="248">
        <v>0</v>
      </c>
    </row>
    <row r="8824" spans="1:4">
      <c r="A8824" s="241">
        <v>97103</v>
      </c>
      <c r="B8824" s="93" t="s">
        <v>21852</v>
      </c>
      <c r="C8824" s="94" t="s">
        <v>4</v>
      </c>
      <c r="D8824" s="248">
        <v>300.37</v>
      </c>
    </row>
    <row r="8825" spans="1:4">
      <c r="A8825" s="241">
        <v>97100</v>
      </c>
      <c r="B8825" s="93" t="s">
        <v>30499</v>
      </c>
      <c r="C8825" s="94" t="s">
        <v>4</v>
      </c>
      <c r="D8825" s="248">
        <v>0</v>
      </c>
    </row>
    <row r="8826" spans="1:4">
      <c r="A8826" s="241">
        <v>103072</v>
      </c>
      <c r="B8826" s="93" t="s">
        <v>21853</v>
      </c>
      <c r="C8826" s="94" t="s">
        <v>4</v>
      </c>
      <c r="D8826" s="248">
        <v>353.97</v>
      </c>
    </row>
    <row r="8827" spans="1:4">
      <c r="A8827" s="241">
        <v>103055</v>
      </c>
      <c r="B8827" s="93" t="s">
        <v>30500</v>
      </c>
      <c r="C8827" s="94" t="s">
        <v>4</v>
      </c>
      <c r="D8827" s="248">
        <v>0</v>
      </c>
    </row>
    <row r="8828" spans="1:4">
      <c r="A8828" s="241">
        <v>103073</v>
      </c>
      <c r="B8828" s="93" t="s">
        <v>21854</v>
      </c>
      <c r="C8828" s="94" t="s">
        <v>4</v>
      </c>
      <c r="D8828" s="248">
        <v>422.63</v>
      </c>
    </row>
    <row r="8829" spans="1:4">
      <c r="A8829" s="241">
        <v>103056</v>
      </c>
      <c r="B8829" s="93" t="s">
        <v>30501</v>
      </c>
      <c r="C8829" s="94" t="s">
        <v>4</v>
      </c>
      <c r="D8829" s="248">
        <v>0</v>
      </c>
    </row>
    <row r="8830" spans="1:4">
      <c r="A8830" s="241">
        <v>97086</v>
      </c>
      <c r="B8830" s="93" t="s">
        <v>21840</v>
      </c>
      <c r="C8830" s="94" t="s">
        <v>4</v>
      </c>
      <c r="D8830" s="248">
        <v>171.69</v>
      </c>
    </row>
    <row r="8831" spans="1:4">
      <c r="A8831" s="241">
        <v>97085</v>
      </c>
      <c r="B8831" s="93" t="s">
        <v>30502</v>
      </c>
      <c r="C8831" s="94" t="s">
        <v>4</v>
      </c>
      <c r="D8831" s="248">
        <v>0</v>
      </c>
    </row>
    <row r="8832" spans="1:4">
      <c r="A8832" s="241">
        <v>104766</v>
      </c>
      <c r="B8832" s="93" t="s">
        <v>25038</v>
      </c>
      <c r="C8832" s="94" t="s">
        <v>1</v>
      </c>
      <c r="D8832" s="248">
        <v>22.23</v>
      </c>
    </row>
    <row r="8833" spans="1:4">
      <c r="A8833" s="241">
        <v>90467</v>
      </c>
      <c r="B8833" s="93" t="s">
        <v>25221</v>
      </c>
      <c r="C8833" s="94" t="s">
        <v>1</v>
      </c>
      <c r="D8833" s="248">
        <v>27.28</v>
      </c>
    </row>
    <row r="8834" spans="1:4">
      <c r="A8834" s="241">
        <v>90466</v>
      </c>
      <c r="B8834" s="93" t="s">
        <v>25220</v>
      </c>
      <c r="C8834" s="94" t="s">
        <v>1</v>
      </c>
      <c r="D8834" s="248">
        <v>18.170000000000002</v>
      </c>
    </row>
    <row r="8835" spans="1:4">
      <c r="A8835" s="241">
        <v>90469</v>
      </c>
      <c r="B8835" s="93" t="s">
        <v>25223</v>
      </c>
      <c r="C8835" s="94" t="s">
        <v>1</v>
      </c>
      <c r="D8835" s="248">
        <v>13.05</v>
      </c>
    </row>
    <row r="8836" spans="1:4">
      <c r="A8836" s="241">
        <v>90470</v>
      </c>
      <c r="B8836" s="93" t="s">
        <v>25224</v>
      </c>
      <c r="C8836" s="94" t="s">
        <v>1</v>
      </c>
      <c r="D8836" s="248">
        <v>17.22</v>
      </c>
    </row>
    <row r="8837" spans="1:4">
      <c r="A8837" s="241">
        <v>90468</v>
      </c>
      <c r="B8837" s="93" t="s">
        <v>25222</v>
      </c>
      <c r="C8837" s="94" t="s">
        <v>1</v>
      </c>
      <c r="D8837" s="248">
        <v>8.61</v>
      </c>
    </row>
    <row r="8838" spans="1:4">
      <c r="A8838" s="241">
        <v>91188</v>
      </c>
      <c r="B8838" s="93" t="s">
        <v>30503</v>
      </c>
      <c r="C8838" s="94" t="s">
        <v>2</v>
      </c>
      <c r="D8838" s="248">
        <v>15.44</v>
      </c>
    </row>
    <row r="8839" spans="1:4">
      <c r="A8839" s="241">
        <v>91189</v>
      </c>
      <c r="B8839" s="93" t="s">
        <v>30504</v>
      </c>
      <c r="C8839" s="94" t="s">
        <v>2</v>
      </c>
      <c r="D8839" s="248">
        <v>81.94</v>
      </c>
    </row>
    <row r="8840" spans="1:4">
      <c r="A8840" s="241">
        <v>91192</v>
      </c>
      <c r="B8840" s="93" t="s">
        <v>25239</v>
      </c>
      <c r="C8840" s="94" t="s">
        <v>2</v>
      </c>
      <c r="D8840" s="248">
        <v>23.95</v>
      </c>
    </row>
    <row r="8841" spans="1:4">
      <c r="A8841" s="241">
        <v>91190</v>
      </c>
      <c r="B8841" s="93" t="s">
        <v>25237</v>
      </c>
      <c r="C8841" s="94" t="s">
        <v>2</v>
      </c>
      <c r="D8841" s="248">
        <v>12.15</v>
      </c>
    </row>
    <row r="8842" spans="1:4">
      <c r="A8842" s="241">
        <v>91191</v>
      </c>
      <c r="B8842" s="93" t="s">
        <v>25238</v>
      </c>
      <c r="C8842" s="94" t="s">
        <v>2</v>
      </c>
      <c r="D8842" s="248">
        <v>16.38</v>
      </c>
    </row>
    <row r="8843" spans="1:4">
      <c r="A8843" s="241">
        <v>95541</v>
      </c>
      <c r="B8843" s="93" t="s">
        <v>30505</v>
      </c>
      <c r="C8843" s="94" t="s">
        <v>2</v>
      </c>
      <c r="D8843" s="248">
        <v>31.59</v>
      </c>
    </row>
    <row r="8844" spans="1:4">
      <c r="A8844" s="241">
        <v>96564</v>
      </c>
      <c r="B8844" s="93" t="s">
        <v>30506</v>
      </c>
      <c r="C8844" s="94" t="s">
        <v>1</v>
      </c>
      <c r="D8844" s="248">
        <v>0</v>
      </c>
    </row>
    <row r="8845" spans="1:4">
      <c r="A8845" s="241">
        <v>104785</v>
      </c>
      <c r="B8845" s="93" t="s">
        <v>25046</v>
      </c>
      <c r="C8845" s="94" t="s">
        <v>1</v>
      </c>
      <c r="D8845" s="248">
        <v>15.13</v>
      </c>
    </row>
    <row r="8846" spans="1:4">
      <c r="A8846" s="241">
        <v>91166</v>
      </c>
      <c r="B8846" s="93" t="s">
        <v>25225</v>
      </c>
      <c r="C8846" s="94" t="s">
        <v>1</v>
      </c>
      <c r="D8846" s="248">
        <v>4.88</v>
      </c>
    </row>
    <row r="8847" spans="1:4">
      <c r="A8847" s="241">
        <v>91167</v>
      </c>
      <c r="B8847" s="93" t="s">
        <v>25226</v>
      </c>
      <c r="C8847" s="94" t="s">
        <v>1</v>
      </c>
      <c r="D8847" s="248">
        <v>10.85</v>
      </c>
    </row>
    <row r="8848" spans="1:4">
      <c r="A8848" s="241">
        <v>91176</v>
      </c>
      <c r="B8848" s="93" t="s">
        <v>30507</v>
      </c>
      <c r="C8848" s="94" t="s">
        <v>1</v>
      </c>
      <c r="D8848" s="248">
        <v>18.52</v>
      </c>
    </row>
    <row r="8849" spans="1:4">
      <c r="A8849" s="241">
        <v>91182</v>
      </c>
      <c r="B8849" s="93" t="s">
        <v>25233</v>
      </c>
      <c r="C8849" s="94" t="s">
        <v>1</v>
      </c>
      <c r="D8849" s="248">
        <v>29.37</v>
      </c>
    </row>
    <row r="8850" spans="1:4">
      <c r="A8850" s="241">
        <v>91186</v>
      </c>
      <c r="B8850" s="93" t="s">
        <v>25235</v>
      </c>
      <c r="C8850" s="94" t="s">
        <v>1</v>
      </c>
      <c r="D8850" s="248">
        <v>32.43</v>
      </c>
    </row>
    <row r="8851" spans="1:4">
      <c r="A8851" s="241">
        <v>91171</v>
      </c>
      <c r="B8851" s="93" t="s">
        <v>25228</v>
      </c>
      <c r="C8851" s="94" t="s">
        <v>1</v>
      </c>
      <c r="D8851" s="248">
        <v>17.64</v>
      </c>
    </row>
    <row r="8852" spans="1:4">
      <c r="A8852" s="241">
        <v>91187</v>
      </c>
      <c r="B8852" s="93" t="s">
        <v>25236</v>
      </c>
      <c r="C8852" s="94" t="s">
        <v>1</v>
      </c>
      <c r="D8852" s="248">
        <v>29.24</v>
      </c>
    </row>
    <row r="8853" spans="1:4">
      <c r="A8853" s="241">
        <v>91172</v>
      </c>
      <c r="B8853" s="93" t="s">
        <v>25229</v>
      </c>
      <c r="C8853" s="94" t="s">
        <v>1</v>
      </c>
      <c r="D8853" s="248">
        <v>21.45</v>
      </c>
    </row>
    <row r="8854" spans="1:4">
      <c r="A8854" s="241">
        <v>91185</v>
      </c>
      <c r="B8854" s="93" t="s">
        <v>25234</v>
      </c>
      <c r="C8854" s="94" t="s">
        <v>1</v>
      </c>
      <c r="D8854" s="248">
        <v>29.37</v>
      </c>
    </row>
    <row r="8855" spans="1:4">
      <c r="A8855" s="241">
        <v>91170</v>
      </c>
      <c r="B8855" s="93" t="s">
        <v>25227</v>
      </c>
      <c r="C8855" s="94" t="s">
        <v>1</v>
      </c>
      <c r="D8855" s="248">
        <v>10.85</v>
      </c>
    </row>
    <row r="8856" spans="1:4">
      <c r="A8856" s="241">
        <v>91180</v>
      </c>
      <c r="B8856" s="93" t="s">
        <v>30508</v>
      </c>
      <c r="C8856" s="94" t="s">
        <v>1</v>
      </c>
      <c r="D8856" s="248">
        <v>24.83</v>
      </c>
    </row>
    <row r="8857" spans="1:4">
      <c r="A8857" s="241">
        <v>91181</v>
      </c>
      <c r="B8857" s="93" t="s">
        <v>30509</v>
      </c>
      <c r="C8857" s="94" t="s">
        <v>1</v>
      </c>
      <c r="D8857" s="248">
        <v>26.17</v>
      </c>
    </row>
    <row r="8858" spans="1:4">
      <c r="A8858" s="241">
        <v>91179</v>
      </c>
      <c r="B8858" s="93" t="s">
        <v>30510</v>
      </c>
      <c r="C8858" s="94" t="s">
        <v>1</v>
      </c>
      <c r="D8858" s="248">
        <v>18.52</v>
      </c>
    </row>
    <row r="8859" spans="1:4">
      <c r="A8859" s="241">
        <v>91174</v>
      </c>
      <c r="B8859" s="93" t="s">
        <v>25231</v>
      </c>
      <c r="C8859" s="94" t="s">
        <v>1</v>
      </c>
      <c r="D8859" s="248">
        <v>7.04</v>
      </c>
    </row>
    <row r="8860" spans="1:4">
      <c r="A8860" s="241">
        <v>91175</v>
      </c>
      <c r="B8860" s="93" t="s">
        <v>25232</v>
      </c>
      <c r="C8860" s="94" t="s">
        <v>1</v>
      </c>
      <c r="D8860" s="248">
        <v>11.58</v>
      </c>
    </row>
    <row r="8861" spans="1:4">
      <c r="A8861" s="241">
        <v>91173</v>
      </c>
      <c r="B8861" s="93" t="s">
        <v>25230</v>
      </c>
      <c r="C8861" s="94" t="s">
        <v>1</v>
      </c>
      <c r="D8861" s="248">
        <v>4.05</v>
      </c>
    </row>
    <row r="8862" spans="1:4">
      <c r="A8862" s="241">
        <v>104759</v>
      </c>
      <c r="B8862" s="93" t="s">
        <v>25031</v>
      </c>
      <c r="C8862" s="94" t="s">
        <v>2</v>
      </c>
      <c r="D8862" s="248">
        <v>61.84</v>
      </c>
    </row>
    <row r="8863" spans="1:4">
      <c r="A8863" s="241">
        <v>104760</v>
      </c>
      <c r="B8863" s="93" t="s">
        <v>25032</v>
      </c>
      <c r="C8863" s="94" t="s">
        <v>2</v>
      </c>
      <c r="D8863" s="248">
        <v>90.3</v>
      </c>
    </row>
    <row r="8864" spans="1:4">
      <c r="A8864" s="241">
        <v>104758</v>
      </c>
      <c r="B8864" s="93" t="s">
        <v>25030</v>
      </c>
      <c r="C8864" s="94" t="s">
        <v>2</v>
      </c>
      <c r="D8864" s="248">
        <v>23.2</v>
      </c>
    </row>
    <row r="8865" spans="1:4">
      <c r="A8865" s="241">
        <v>90437</v>
      </c>
      <c r="B8865" s="93" t="s">
        <v>25197</v>
      </c>
      <c r="C8865" s="94" t="s">
        <v>2</v>
      </c>
      <c r="D8865" s="248">
        <v>48.82</v>
      </c>
    </row>
    <row r="8866" spans="1:4">
      <c r="A8866" s="241">
        <v>90438</v>
      </c>
      <c r="B8866" s="93" t="s">
        <v>25198</v>
      </c>
      <c r="C8866" s="94" t="s">
        <v>2</v>
      </c>
      <c r="D8866" s="248">
        <v>71.290000000000006</v>
      </c>
    </row>
    <row r="8867" spans="1:4">
      <c r="A8867" s="241">
        <v>90436</v>
      </c>
      <c r="B8867" s="93" t="s">
        <v>25196</v>
      </c>
      <c r="C8867" s="94" t="s">
        <v>2</v>
      </c>
      <c r="D8867" s="248">
        <v>18.309999999999999</v>
      </c>
    </row>
    <row r="8868" spans="1:4">
      <c r="A8868" s="241">
        <v>104770</v>
      </c>
      <c r="B8868" s="93" t="s">
        <v>25040</v>
      </c>
      <c r="C8868" s="94" t="s">
        <v>2</v>
      </c>
      <c r="D8868" s="248">
        <v>2.62</v>
      </c>
    </row>
    <row r="8869" spans="1:4">
      <c r="A8869" s="241">
        <v>104772</v>
      </c>
      <c r="B8869" s="93" t="s">
        <v>25041</v>
      </c>
      <c r="C8869" s="94" t="s">
        <v>2</v>
      </c>
      <c r="D8869" s="248">
        <v>3.83</v>
      </c>
    </row>
    <row r="8870" spans="1:4">
      <c r="A8870" s="241">
        <v>104768</v>
      </c>
      <c r="B8870" s="93" t="s">
        <v>25039</v>
      </c>
      <c r="C8870" s="94" t="s">
        <v>2</v>
      </c>
      <c r="D8870" s="248">
        <v>0.98</v>
      </c>
    </row>
    <row r="8871" spans="1:4">
      <c r="A8871" s="241">
        <v>104769</v>
      </c>
      <c r="B8871" s="93" t="s">
        <v>25246</v>
      </c>
      <c r="C8871" s="94" t="s">
        <v>2</v>
      </c>
      <c r="D8871" s="248">
        <v>2.06</v>
      </c>
    </row>
    <row r="8872" spans="1:4">
      <c r="A8872" s="241">
        <v>104771</v>
      </c>
      <c r="B8872" s="93" t="s">
        <v>25247</v>
      </c>
      <c r="C8872" s="94" t="s">
        <v>2</v>
      </c>
      <c r="D8872" s="248">
        <v>3.02</v>
      </c>
    </row>
    <row r="8873" spans="1:4">
      <c r="A8873" s="241">
        <v>104767</v>
      </c>
      <c r="B8873" s="93" t="s">
        <v>25245</v>
      </c>
      <c r="C8873" s="94" t="s">
        <v>2</v>
      </c>
      <c r="D8873" s="248">
        <v>0.77</v>
      </c>
    </row>
    <row r="8874" spans="1:4">
      <c r="A8874" s="241">
        <v>104762</v>
      </c>
      <c r="B8874" s="93" t="s">
        <v>25034</v>
      </c>
      <c r="C8874" s="94" t="s">
        <v>2</v>
      </c>
      <c r="D8874" s="248">
        <v>33.520000000000003</v>
      </c>
    </row>
    <row r="8875" spans="1:4">
      <c r="A8875" s="241">
        <v>104763</v>
      </c>
      <c r="B8875" s="93" t="s">
        <v>25035</v>
      </c>
      <c r="C8875" s="94" t="s">
        <v>2</v>
      </c>
      <c r="D8875" s="248">
        <v>48.93</v>
      </c>
    </row>
    <row r="8876" spans="1:4">
      <c r="A8876" s="241">
        <v>104761</v>
      </c>
      <c r="B8876" s="93" t="s">
        <v>25033</v>
      </c>
      <c r="C8876" s="94" t="s">
        <v>2</v>
      </c>
      <c r="D8876" s="248">
        <v>12.57</v>
      </c>
    </row>
    <row r="8877" spans="1:4">
      <c r="A8877" s="241">
        <v>90440</v>
      </c>
      <c r="B8877" s="93" t="s">
        <v>25200</v>
      </c>
      <c r="C8877" s="94" t="s">
        <v>2</v>
      </c>
      <c r="D8877" s="248">
        <v>33.32</v>
      </c>
    </row>
    <row r="8878" spans="1:4">
      <c r="A8878" s="241">
        <v>90441</v>
      </c>
      <c r="B8878" s="93" t="s">
        <v>25201</v>
      </c>
      <c r="C8878" s="94" t="s">
        <v>2</v>
      </c>
      <c r="D8878" s="248">
        <v>48.65</v>
      </c>
    </row>
    <row r="8879" spans="1:4">
      <c r="A8879" s="241">
        <v>90439</v>
      </c>
      <c r="B8879" s="93" t="s">
        <v>25199</v>
      </c>
      <c r="C8879" s="94" t="s">
        <v>2</v>
      </c>
      <c r="D8879" s="248">
        <v>12.5</v>
      </c>
    </row>
    <row r="8880" spans="1:4">
      <c r="A8880" s="241">
        <v>104776</v>
      </c>
      <c r="B8880" s="93" t="s">
        <v>25043</v>
      </c>
      <c r="C8880" s="94" t="s">
        <v>2</v>
      </c>
      <c r="D8880" s="248">
        <v>8.8800000000000008</v>
      </c>
    </row>
    <row r="8881" spans="1:4">
      <c r="A8881" s="241">
        <v>104778</v>
      </c>
      <c r="B8881" s="93" t="s">
        <v>25044</v>
      </c>
      <c r="C8881" s="94" t="s">
        <v>2</v>
      </c>
      <c r="D8881" s="248">
        <v>12.97</v>
      </c>
    </row>
    <row r="8882" spans="1:4">
      <c r="A8882" s="241">
        <v>104774</v>
      </c>
      <c r="B8882" s="93" t="s">
        <v>25042</v>
      </c>
      <c r="C8882" s="94" t="s">
        <v>2</v>
      </c>
      <c r="D8882" s="248">
        <v>3.32</v>
      </c>
    </row>
    <row r="8883" spans="1:4">
      <c r="A8883" s="241">
        <v>104775</v>
      </c>
      <c r="B8883" s="93" t="s">
        <v>25249</v>
      </c>
      <c r="C8883" s="94" t="s">
        <v>2</v>
      </c>
      <c r="D8883" s="248">
        <v>7.16</v>
      </c>
    </row>
    <row r="8884" spans="1:4">
      <c r="A8884" s="241">
        <v>104777</v>
      </c>
      <c r="B8884" s="93" t="s">
        <v>25250</v>
      </c>
      <c r="C8884" s="94" t="s">
        <v>2</v>
      </c>
      <c r="D8884" s="248">
        <v>10.46</v>
      </c>
    </row>
    <row r="8885" spans="1:4">
      <c r="A8885" s="241">
        <v>104773</v>
      </c>
      <c r="B8885" s="93" t="s">
        <v>25248</v>
      </c>
      <c r="C8885" s="94" t="s">
        <v>2</v>
      </c>
      <c r="D8885" s="248">
        <v>2.67</v>
      </c>
    </row>
    <row r="8886" spans="1:4">
      <c r="A8886" s="241">
        <v>104782</v>
      </c>
      <c r="B8886" s="93" t="s">
        <v>25253</v>
      </c>
      <c r="C8886" s="94" t="s">
        <v>2</v>
      </c>
      <c r="D8886" s="248">
        <v>73.849999999999994</v>
      </c>
    </row>
    <row r="8887" spans="1:4">
      <c r="A8887" s="241">
        <v>90451</v>
      </c>
      <c r="B8887" s="93" t="s">
        <v>25207</v>
      </c>
      <c r="C8887" s="94" t="s">
        <v>2</v>
      </c>
      <c r="D8887" s="248">
        <v>7.15</v>
      </c>
    </row>
    <row r="8888" spans="1:4">
      <c r="A8888" s="241">
        <v>90452</v>
      </c>
      <c r="B8888" s="93" t="s">
        <v>25208</v>
      </c>
      <c r="C8888" s="94" t="s">
        <v>2</v>
      </c>
      <c r="D8888" s="248">
        <v>22.69</v>
      </c>
    </row>
    <row r="8889" spans="1:4">
      <c r="A8889" s="241">
        <v>90455</v>
      </c>
      <c r="B8889" s="93" t="s">
        <v>25211</v>
      </c>
      <c r="C8889" s="94" t="s">
        <v>2</v>
      </c>
      <c r="D8889" s="248">
        <v>10.49</v>
      </c>
    </row>
    <row r="8890" spans="1:4">
      <c r="A8890" s="241">
        <v>104784</v>
      </c>
      <c r="B8890" s="93" t="s">
        <v>25255</v>
      </c>
      <c r="C8890" s="94" t="s">
        <v>2</v>
      </c>
      <c r="D8890" s="248">
        <v>18.440000000000001</v>
      </c>
    </row>
    <row r="8891" spans="1:4">
      <c r="A8891" s="241">
        <v>90453</v>
      </c>
      <c r="B8891" s="93" t="s">
        <v>25209</v>
      </c>
      <c r="C8891" s="94" t="s">
        <v>2</v>
      </c>
      <c r="D8891" s="248">
        <v>5.08</v>
      </c>
    </row>
    <row r="8892" spans="1:4">
      <c r="A8892" s="241">
        <v>104783</v>
      </c>
      <c r="B8892" s="93" t="s">
        <v>25254</v>
      </c>
      <c r="C8892" s="94" t="s">
        <v>2</v>
      </c>
      <c r="D8892" s="248">
        <v>6.55</v>
      </c>
    </row>
    <row r="8893" spans="1:4">
      <c r="A8893" s="241">
        <v>90454</v>
      </c>
      <c r="B8893" s="93" t="s">
        <v>25210</v>
      </c>
      <c r="C8893" s="94" t="s">
        <v>2</v>
      </c>
      <c r="D8893" s="248">
        <v>8.32</v>
      </c>
    </row>
    <row r="8894" spans="1:4">
      <c r="A8894" s="241">
        <v>90459</v>
      </c>
      <c r="B8894" s="93" t="s">
        <v>25215</v>
      </c>
      <c r="C8894" s="94" t="s">
        <v>2</v>
      </c>
      <c r="D8894" s="248">
        <v>60.05</v>
      </c>
    </row>
    <row r="8895" spans="1:4">
      <c r="A8895" s="241">
        <v>90456</v>
      </c>
      <c r="B8895" s="93" t="s">
        <v>25212</v>
      </c>
      <c r="C8895" s="94" t="s">
        <v>2</v>
      </c>
      <c r="D8895" s="248">
        <v>8.25</v>
      </c>
    </row>
    <row r="8896" spans="1:4">
      <c r="A8896" s="241">
        <v>90458</v>
      </c>
      <c r="B8896" s="93" t="s">
        <v>25214</v>
      </c>
      <c r="C8896" s="94" t="s">
        <v>2</v>
      </c>
      <c r="D8896" s="248">
        <v>53.74</v>
      </c>
    </row>
    <row r="8897" spans="1:4">
      <c r="A8897" s="241">
        <v>90457</v>
      </c>
      <c r="B8897" s="93" t="s">
        <v>25213</v>
      </c>
      <c r="C8897" s="94" t="s">
        <v>2</v>
      </c>
      <c r="D8897" s="248">
        <v>18.850000000000001</v>
      </c>
    </row>
    <row r="8898" spans="1:4">
      <c r="A8898" s="241">
        <v>90447</v>
      </c>
      <c r="B8898" s="93" t="s">
        <v>25206</v>
      </c>
      <c r="C8898" s="94" t="s">
        <v>1</v>
      </c>
      <c r="D8898" s="248">
        <v>12.46</v>
      </c>
    </row>
    <row r="8899" spans="1:4">
      <c r="A8899" s="241">
        <v>91222</v>
      </c>
      <c r="B8899" s="93" t="s">
        <v>25240</v>
      </c>
      <c r="C8899" s="94" t="s">
        <v>1</v>
      </c>
      <c r="D8899" s="248">
        <v>10.93</v>
      </c>
    </row>
    <row r="8900" spans="1:4">
      <c r="A8900" s="241">
        <v>90443</v>
      </c>
      <c r="B8900" s="93" t="s">
        <v>25202</v>
      </c>
      <c r="C8900" s="94" t="s">
        <v>1</v>
      </c>
      <c r="D8900" s="248">
        <v>9.84</v>
      </c>
    </row>
    <row r="8901" spans="1:4">
      <c r="A8901" s="241">
        <v>104780</v>
      </c>
      <c r="B8901" s="93" t="s">
        <v>25045</v>
      </c>
      <c r="C8901" s="94" t="s">
        <v>1</v>
      </c>
      <c r="D8901" s="248">
        <v>8.99</v>
      </c>
    </row>
    <row r="8902" spans="1:4">
      <c r="A8902" s="241">
        <v>104781</v>
      </c>
      <c r="B8902" s="93" t="s">
        <v>25252</v>
      </c>
      <c r="C8902" s="94" t="s">
        <v>1</v>
      </c>
      <c r="D8902" s="248">
        <v>10.32</v>
      </c>
    </row>
    <row r="8903" spans="1:4">
      <c r="A8903" s="241">
        <v>104779</v>
      </c>
      <c r="B8903" s="93" t="s">
        <v>25251</v>
      </c>
      <c r="C8903" s="94" t="s">
        <v>1</v>
      </c>
      <c r="D8903" s="248">
        <v>8.9499999999999993</v>
      </c>
    </row>
    <row r="8904" spans="1:4">
      <c r="A8904" s="241">
        <v>104787</v>
      </c>
      <c r="B8904" s="93" t="s">
        <v>25257</v>
      </c>
      <c r="C8904" s="94" t="s">
        <v>1</v>
      </c>
      <c r="D8904" s="248">
        <v>11.02</v>
      </c>
    </row>
    <row r="8905" spans="1:4">
      <c r="A8905" s="241">
        <v>104788</v>
      </c>
      <c r="B8905" s="93" t="s">
        <v>25258</v>
      </c>
      <c r="C8905" s="94" t="s">
        <v>1</v>
      </c>
      <c r="D8905" s="248">
        <v>14.63</v>
      </c>
    </row>
    <row r="8906" spans="1:4">
      <c r="A8906" s="241">
        <v>104786</v>
      </c>
      <c r="B8906" s="93" t="s">
        <v>25256</v>
      </c>
      <c r="C8906" s="94" t="s">
        <v>1</v>
      </c>
      <c r="D8906" s="248">
        <v>8.31</v>
      </c>
    </row>
    <row r="8907" spans="1:4">
      <c r="A8907" s="241">
        <v>90445</v>
      </c>
      <c r="B8907" s="93" t="s">
        <v>25204</v>
      </c>
      <c r="C8907" s="94" t="s">
        <v>1</v>
      </c>
      <c r="D8907" s="248">
        <v>22.82</v>
      </c>
    </row>
    <row r="8908" spans="1:4">
      <c r="A8908" s="241">
        <v>90446</v>
      </c>
      <c r="B8908" s="93" t="s">
        <v>25205</v>
      </c>
      <c r="C8908" s="94" t="s">
        <v>1</v>
      </c>
      <c r="D8908" s="248">
        <v>30.32</v>
      </c>
    </row>
    <row r="8909" spans="1:4">
      <c r="A8909" s="241">
        <v>90444</v>
      </c>
      <c r="B8909" s="93" t="s">
        <v>25203</v>
      </c>
      <c r="C8909" s="94" t="s">
        <v>1</v>
      </c>
      <c r="D8909" s="248">
        <v>17.21</v>
      </c>
    </row>
    <row r="8910" spans="1:4">
      <c r="A8910" s="241">
        <v>104764</v>
      </c>
      <c r="B8910" s="93" t="s">
        <v>25036</v>
      </c>
      <c r="C8910" s="94" t="s">
        <v>1</v>
      </c>
      <c r="D8910" s="248">
        <v>24.23</v>
      </c>
    </row>
    <row r="8911" spans="1:4">
      <c r="A8911" s="241">
        <v>90460</v>
      </c>
      <c r="B8911" s="93" t="s">
        <v>25216</v>
      </c>
      <c r="C8911" s="94" t="s">
        <v>1</v>
      </c>
      <c r="D8911" s="248">
        <v>25.97</v>
      </c>
    </row>
    <row r="8912" spans="1:4">
      <c r="A8912" s="241">
        <v>90462</v>
      </c>
      <c r="B8912" s="93" t="s">
        <v>25218</v>
      </c>
      <c r="C8912" s="94" t="s">
        <v>1</v>
      </c>
      <c r="D8912" s="248">
        <v>4.53</v>
      </c>
    </row>
    <row r="8913" spans="1:4">
      <c r="A8913" s="241">
        <v>104765</v>
      </c>
      <c r="B8913" s="93" t="s">
        <v>25037</v>
      </c>
      <c r="C8913" s="94" t="s">
        <v>1</v>
      </c>
      <c r="D8913" s="248">
        <v>21.32</v>
      </c>
    </row>
    <row r="8914" spans="1:4">
      <c r="A8914" s="241">
        <v>90461</v>
      </c>
      <c r="B8914" s="93" t="s">
        <v>25217</v>
      </c>
      <c r="C8914" s="94" t="s">
        <v>1</v>
      </c>
      <c r="D8914" s="248">
        <v>20.440000000000001</v>
      </c>
    </row>
    <row r="8915" spans="1:4">
      <c r="A8915" s="241">
        <v>90463</v>
      </c>
      <c r="B8915" s="93" t="s">
        <v>25219</v>
      </c>
      <c r="C8915" s="94" t="s">
        <v>1</v>
      </c>
      <c r="D8915" s="248">
        <v>3.98</v>
      </c>
    </row>
    <row r="8916" spans="1:4">
      <c r="A8916" s="241">
        <v>96560</v>
      </c>
      <c r="B8916" s="93" t="s">
        <v>25242</v>
      </c>
      <c r="C8916" s="94" t="s">
        <v>4</v>
      </c>
      <c r="D8916" s="248">
        <v>37.04</v>
      </c>
    </row>
    <row r="8917" spans="1:4">
      <c r="A8917" s="241">
        <v>96559</v>
      </c>
      <c r="B8917" s="93" t="s">
        <v>25241</v>
      </c>
      <c r="C8917" s="94" t="s">
        <v>4</v>
      </c>
      <c r="D8917" s="248">
        <v>36.950000000000003</v>
      </c>
    </row>
    <row r="8918" spans="1:4">
      <c r="A8918" s="241">
        <v>96562</v>
      </c>
      <c r="B8918" s="93" t="s">
        <v>25243</v>
      </c>
      <c r="C8918" s="94" t="s">
        <v>1</v>
      </c>
      <c r="D8918" s="248">
        <v>62.13</v>
      </c>
    </row>
    <row r="8919" spans="1:4">
      <c r="A8919" s="241">
        <v>96563</v>
      </c>
      <c r="B8919" s="93" t="s">
        <v>25244</v>
      </c>
      <c r="C8919" s="94" t="s">
        <v>1</v>
      </c>
      <c r="D8919" s="248">
        <v>67.63</v>
      </c>
    </row>
    <row r="8920" spans="1:4">
      <c r="A8920" s="241">
        <v>102469</v>
      </c>
      <c r="B8920" s="93" t="s">
        <v>30511</v>
      </c>
      <c r="C8920" s="94" t="s">
        <v>4</v>
      </c>
      <c r="D8920" s="248">
        <v>0</v>
      </c>
    </row>
    <row r="8921" spans="1:4">
      <c r="A8921" s="241">
        <v>104388</v>
      </c>
      <c r="B8921" s="93" t="s">
        <v>30512</v>
      </c>
      <c r="C8921" s="94" t="s">
        <v>4</v>
      </c>
      <c r="D8921" s="248">
        <v>0</v>
      </c>
    </row>
    <row r="8922" spans="1:4">
      <c r="A8922" s="241">
        <v>104387</v>
      </c>
      <c r="B8922" s="93" t="s">
        <v>30513</v>
      </c>
      <c r="C8922" s="94" t="s">
        <v>7</v>
      </c>
      <c r="D8922" s="248">
        <v>0</v>
      </c>
    </row>
    <row r="8923" spans="1:4">
      <c r="A8923" s="241">
        <v>104364</v>
      </c>
      <c r="B8923" s="93" t="s">
        <v>30514</v>
      </c>
      <c r="C8923" s="94" t="s">
        <v>7</v>
      </c>
      <c r="D8923" s="248">
        <v>0</v>
      </c>
    </row>
    <row r="8924" spans="1:4">
      <c r="A8924" s="241">
        <v>102097</v>
      </c>
      <c r="B8924" s="93" t="s">
        <v>30515</v>
      </c>
      <c r="C8924" s="94" t="s">
        <v>7</v>
      </c>
      <c r="D8924" s="248">
        <v>0</v>
      </c>
    </row>
    <row r="8925" spans="1:4">
      <c r="A8925" s="241">
        <v>104365</v>
      </c>
      <c r="B8925" s="93" t="s">
        <v>30516</v>
      </c>
      <c r="C8925" s="94" t="s">
        <v>7</v>
      </c>
      <c r="D8925" s="248">
        <v>0</v>
      </c>
    </row>
    <row r="8926" spans="1:4">
      <c r="A8926" s="241">
        <v>101870</v>
      </c>
      <c r="B8926" s="93" t="s">
        <v>22435</v>
      </c>
      <c r="C8926" s="94" t="s">
        <v>4</v>
      </c>
      <c r="D8926" s="248">
        <v>48.47</v>
      </c>
    </row>
    <row r="8927" spans="1:4">
      <c r="A8927" s="241">
        <v>101866</v>
      </c>
      <c r="B8927" s="93" t="s">
        <v>30517</v>
      </c>
      <c r="C8927" s="94" t="s">
        <v>4</v>
      </c>
      <c r="D8927" s="248">
        <v>40.94</v>
      </c>
    </row>
    <row r="8928" spans="1:4">
      <c r="A8928" s="241">
        <v>101867</v>
      </c>
      <c r="B8928" s="93" t="s">
        <v>22432</v>
      </c>
      <c r="C8928" s="94" t="s">
        <v>4</v>
      </c>
      <c r="D8928" s="248">
        <v>46.73</v>
      </c>
    </row>
    <row r="8929" spans="1:4">
      <c r="A8929" s="241">
        <v>101868</v>
      </c>
      <c r="B8929" s="93" t="s">
        <v>22433</v>
      </c>
      <c r="C8929" s="94" t="s">
        <v>4</v>
      </c>
      <c r="D8929" s="248">
        <v>36.909999999999997</v>
      </c>
    </row>
    <row r="8930" spans="1:4">
      <c r="A8930" s="241">
        <v>101869</v>
      </c>
      <c r="B8930" s="93" t="s">
        <v>22434</v>
      </c>
      <c r="C8930" s="94" t="s">
        <v>4</v>
      </c>
      <c r="D8930" s="248">
        <v>42.68</v>
      </c>
    </row>
    <row r="8931" spans="1:4">
      <c r="A8931" s="241">
        <v>101856</v>
      </c>
      <c r="B8931" s="93" t="s">
        <v>22423</v>
      </c>
      <c r="C8931" s="94" t="s">
        <v>4</v>
      </c>
      <c r="D8931" s="248">
        <v>33.33</v>
      </c>
    </row>
    <row r="8932" spans="1:4">
      <c r="A8932" s="241">
        <v>101865</v>
      </c>
      <c r="B8932" s="93" t="s">
        <v>22431</v>
      </c>
      <c r="C8932" s="94" t="s">
        <v>4</v>
      </c>
      <c r="D8932" s="248">
        <v>46.15</v>
      </c>
    </row>
    <row r="8933" spans="1:4">
      <c r="A8933" s="241">
        <v>101861</v>
      </c>
      <c r="B8933" s="93" t="s">
        <v>30518</v>
      </c>
      <c r="C8933" s="94" t="s">
        <v>4</v>
      </c>
      <c r="D8933" s="248">
        <v>40.65</v>
      </c>
    </row>
    <row r="8934" spans="1:4">
      <c r="A8934" s="241">
        <v>101862</v>
      </c>
      <c r="B8934" s="93" t="s">
        <v>22428</v>
      </c>
      <c r="C8934" s="94" t="s">
        <v>4</v>
      </c>
      <c r="D8934" s="248">
        <v>44.4</v>
      </c>
    </row>
    <row r="8935" spans="1:4">
      <c r="A8935" s="241">
        <v>101863</v>
      </c>
      <c r="B8935" s="93" t="s">
        <v>22429</v>
      </c>
      <c r="C8935" s="94" t="s">
        <v>4</v>
      </c>
      <c r="D8935" s="248">
        <v>34.58</v>
      </c>
    </row>
    <row r="8936" spans="1:4">
      <c r="A8936" s="241">
        <v>101864</v>
      </c>
      <c r="B8936" s="93" t="s">
        <v>22430</v>
      </c>
      <c r="C8936" s="94" t="s">
        <v>4</v>
      </c>
      <c r="D8936" s="248">
        <v>40.36</v>
      </c>
    </row>
    <row r="8937" spans="1:4">
      <c r="A8937" s="241">
        <v>101860</v>
      </c>
      <c r="B8937" s="93" t="s">
        <v>22427</v>
      </c>
      <c r="C8937" s="94" t="s">
        <v>4</v>
      </c>
      <c r="D8937" s="248">
        <v>43.53</v>
      </c>
    </row>
    <row r="8938" spans="1:4">
      <c r="A8938" s="241">
        <v>101857</v>
      </c>
      <c r="B8938" s="93" t="s">
        <v>22424</v>
      </c>
      <c r="C8938" s="94" t="s">
        <v>4</v>
      </c>
      <c r="D8938" s="248">
        <v>41.91</v>
      </c>
    </row>
    <row r="8939" spans="1:4">
      <c r="A8939" s="241">
        <v>101858</v>
      </c>
      <c r="B8939" s="93" t="s">
        <v>22425</v>
      </c>
      <c r="C8939" s="94" t="s">
        <v>4</v>
      </c>
      <c r="D8939" s="248">
        <v>34.07</v>
      </c>
    </row>
    <row r="8940" spans="1:4">
      <c r="A8940" s="241">
        <v>101859</v>
      </c>
      <c r="B8940" s="93" t="s">
        <v>22426</v>
      </c>
      <c r="C8940" s="94" t="s">
        <v>4</v>
      </c>
      <c r="D8940" s="248">
        <v>37.74</v>
      </c>
    </row>
    <row r="8941" spans="1:4">
      <c r="A8941" s="241">
        <v>101852</v>
      </c>
      <c r="B8941" s="93" t="s">
        <v>22421</v>
      </c>
      <c r="C8941" s="94" t="s">
        <v>4</v>
      </c>
      <c r="D8941" s="248">
        <v>85.91</v>
      </c>
    </row>
    <row r="8942" spans="1:4">
      <c r="A8942" s="241">
        <v>104385</v>
      </c>
      <c r="B8942" s="93" t="s">
        <v>30519</v>
      </c>
      <c r="C8942" s="94" t="s">
        <v>4</v>
      </c>
      <c r="D8942" s="248">
        <v>0</v>
      </c>
    </row>
    <row r="8943" spans="1:4">
      <c r="A8943" s="241">
        <v>101850</v>
      </c>
      <c r="B8943" s="93" t="s">
        <v>22420</v>
      </c>
      <c r="C8943" s="94" t="s">
        <v>4</v>
      </c>
      <c r="D8943" s="248">
        <v>71.33</v>
      </c>
    </row>
    <row r="8944" spans="1:4">
      <c r="A8944" s="241">
        <v>101855</v>
      </c>
      <c r="B8944" s="93" t="s">
        <v>22422</v>
      </c>
      <c r="C8944" s="94" t="s">
        <v>4</v>
      </c>
      <c r="D8944" s="248">
        <v>88.36</v>
      </c>
    </row>
    <row r="8945" spans="1:4">
      <c r="A8945" s="241">
        <v>104386</v>
      </c>
      <c r="B8945" s="93" t="s">
        <v>30520</v>
      </c>
      <c r="C8945" s="94" t="s">
        <v>4</v>
      </c>
      <c r="D8945" s="248">
        <v>0</v>
      </c>
    </row>
    <row r="8946" spans="1:4">
      <c r="A8946" s="241">
        <v>101853</v>
      </c>
      <c r="B8946" s="93" t="s">
        <v>30521</v>
      </c>
      <c r="C8946" s="94" t="s">
        <v>4</v>
      </c>
      <c r="D8946" s="248">
        <v>64.05</v>
      </c>
    </row>
    <row r="8947" spans="1:4">
      <c r="A8947" s="241">
        <v>101849</v>
      </c>
      <c r="B8947" s="93" t="s">
        <v>22419</v>
      </c>
      <c r="C8947" s="94" t="s">
        <v>7</v>
      </c>
      <c r="D8947" s="248">
        <v>270.94</v>
      </c>
    </row>
    <row r="8948" spans="1:4">
      <c r="A8948" s="241">
        <v>101841</v>
      </c>
      <c r="B8948" s="93" t="s">
        <v>22411</v>
      </c>
      <c r="C8948" s="94" t="s">
        <v>7</v>
      </c>
      <c r="D8948" s="248">
        <v>155.44999999999999</v>
      </c>
    </row>
    <row r="8949" spans="1:4">
      <c r="A8949" s="241">
        <v>101843</v>
      </c>
      <c r="B8949" s="93" t="s">
        <v>22413</v>
      </c>
      <c r="C8949" s="94" t="s">
        <v>7</v>
      </c>
      <c r="D8949" s="248">
        <v>215.57</v>
      </c>
    </row>
    <row r="8950" spans="1:4">
      <c r="A8950" s="241">
        <v>101844</v>
      </c>
      <c r="B8950" s="93" t="s">
        <v>22414</v>
      </c>
      <c r="C8950" s="94" t="s">
        <v>7</v>
      </c>
      <c r="D8950" s="248">
        <v>243.62</v>
      </c>
    </row>
    <row r="8951" spans="1:4">
      <c r="A8951" s="241">
        <v>101845</v>
      </c>
      <c r="B8951" s="93" t="s">
        <v>22415</v>
      </c>
      <c r="C8951" s="94" t="s">
        <v>7</v>
      </c>
      <c r="D8951" s="248">
        <v>271.27999999999997</v>
      </c>
    </row>
    <row r="8952" spans="1:4">
      <c r="A8952" s="241">
        <v>101842</v>
      </c>
      <c r="B8952" s="93" t="s">
        <v>22412</v>
      </c>
      <c r="C8952" s="94" t="s">
        <v>7</v>
      </c>
      <c r="D8952" s="248">
        <v>134.66</v>
      </c>
    </row>
    <row r="8953" spans="1:4">
      <c r="A8953" s="241">
        <v>101846</v>
      </c>
      <c r="B8953" s="93" t="s">
        <v>22416</v>
      </c>
      <c r="C8953" s="94" t="s">
        <v>7</v>
      </c>
      <c r="D8953" s="248">
        <v>195.61</v>
      </c>
    </row>
    <row r="8954" spans="1:4">
      <c r="A8954" s="241">
        <v>101847</v>
      </c>
      <c r="B8954" s="93" t="s">
        <v>22417</v>
      </c>
      <c r="C8954" s="94" t="s">
        <v>7</v>
      </c>
      <c r="D8954" s="248">
        <v>224.07</v>
      </c>
    </row>
    <row r="8955" spans="1:4">
      <c r="A8955" s="241">
        <v>101848</v>
      </c>
      <c r="B8955" s="93" t="s">
        <v>22418</v>
      </c>
      <c r="C8955" s="94" t="s">
        <v>7</v>
      </c>
      <c r="D8955" s="248">
        <v>252.15</v>
      </c>
    </row>
    <row r="8956" spans="1:4">
      <c r="A8956" s="241">
        <v>101839</v>
      </c>
      <c r="B8956" s="93" t="s">
        <v>22409</v>
      </c>
      <c r="C8956" s="94" t="s">
        <v>7</v>
      </c>
      <c r="D8956" s="248">
        <v>126.33</v>
      </c>
    </row>
    <row r="8957" spans="1:4">
      <c r="A8957" s="241">
        <v>101840</v>
      </c>
      <c r="B8957" s="93" t="s">
        <v>22410</v>
      </c>
      <c r="C8957" s="94" t="s">
        <v>7</v>
      </c>
      <c r="D8957" s="248">
        <v>214.77</v>
      </c>
    </row>
    <row r="8958" spans="1:4">
      <c r="A8958" s="241">
        <v>101837</v>
      </c>
      <c r="B8958" s="93" t="s">
        <v>22407</v>
      </c>
      <c r="C8958" s="94" t="s">
        <v>7</v>
      </c>
      <c r="D8958" s="248">
        <v>64.400000000000006</v>
      </c>
    </row>
    <row r="8959" spans="1:4">
      <c r="A8959" s="241">
        <v>101838</v>
      </c>
      <c r="B8959" s="93" t="s">
        <v>22408</v>
      </c>
      <c r="C8959" s="94" t="s">
        <v>7</v>
      </c>
      <c r="D8959" s="248">
        <v>95.79</v>
      </c>
    </row>
    <row r="8960" spans="1:4">
      <c r="A8960" s="241">
        <v>101836</v>
      </c>
      <c r="B8960" s="93" t="s">
        <v>22406</v>
      </c>
      <c r="C8960" s="94" t="s">
        <v>7</v>
      </c>
      <c r="D8960" s="248">
        <v>30.68</v>
      </c>
    </row>
    <row r="8961" spans="1:4">
      <c r="A8961" s="241">
        <v>101835</v>
      </c>
      <c r="B8961" s="93" t="s">
        <v>22405</v>
      </c>
      <c r="C8961" s="94" t="s">
        <v>7</v>
      </c>
      <c r="D8961" s="248">
        <v>410.44</v>
      </c>
    </row>
    <row r="8962" spans="1:4">
      <c r="A8962" s="241">
        <v>101827</v>
      </c>
      <c r="B8962" s="93" t="s">
        <v>22397</v>
      </c>
      <c r="C8962" s="94" t="s">
        <v>7</v>
      </c>
      <c r="D8962" s="248">
        <v>294.95</v>
      </c>
    </row>
    <row r="8963" spans="1:4">
      <c r="A8963" s="241">
        <v>101829</v>
      </c>
      <c r="B8963" s="93" t="s">
        <v>22399</v>
      </c>
      <c r="C8963" s="94" t="s">
        <v>7</v>
      </c>
      <c r="D8963" s="248">
        <v>355.07</v>
      </c>
    </row>
    <row r="8964" spans="1:4">
      <c r="A8964" s="241">
        <v>101830</v>
      </c>
      <c r="B8964" s="93" t="s">
        <v>22400</v>
      </c>
      <c r="C8964" s="94" t="s">
        <v>7</v>
      </c>
      <c r="D8964" s="248">
        <v>383.12</v>
      </c>
    </row>
    <row r="8965" spans="1:4">
      <c r="A8965" s="241">
        <v>101831</v>
      </c>
      <c r="B8965" s="93" t="s">
        <v>22401</v>
      </c>
      <c r="C8965" s="94" t="s">
        <v>7</v>
      </c>
      <c r="D8965" s="248">
        <v>410.78</v>
      </c>
    </row>
    <row r="8966" spans="1:4">
      <c r="A8966" s="241">
        <v>101828</v>
      </c>
      <c r="B8966" s="93" t="s">
        <v>22398</v>
      </c>
      <c r="C8966" s="94" t="s">
        <v>7</v>
      </c>
      <c r="D8966" s="248">
        <v>274.16000000000003</v>
      </c>
    </row>
    <row r="8967" spans="1:4">
      <c r="A8967" s="241">
        <v>101832</v>
      </c>
      <c r="B8967" s="93" t="s">
        <v>22402</v>
      </c>
      <c r="C8967" s="94" t="s">
        <v>7</v>
      </c>
      <c r="D8967" s="248">
        <v>335.11</v>
      </c>
    </row>
    <row r="8968" spans="1:4">
      <c r="A8968" s="241">
        <v>101833</v>
      </c>
      <c r="B8968" s="93" t="s">
        <v>22403</v>
      </c>
      <c r="C8968" s="94" t="s">
        <v>7</v>
      </c>
      <c r="D8968" s="248">
        <v>363.57</v>
      </c>
    </row>
    <row r="8969" spans="1:4">
      <c r="A8969" s="241">
        <v>101834</v>
      </c>
      <c r="B8969" s="93" t="s">
        <v>22404</v>
      </c>
      <c r="C8969" s="94" t="s">
        <v>7</v>
      </c>
      <c r="D8969" s="248">
        <v>391.65</v>
      </c>
    </row>
    <row r="8970" spans="1:4">
      <c r="A8970" s="241">
        <v>101825</v>
      </c>
      <c r="B8970" s="93" t="s">
        <v>22395</v>
      </c>
      <c r="C8970" s="94" t="s">
        <v>7</v>
      </c>
      <c r="D8970" s="248">
        <v>265.83999999999997</v>
      </c>
    </row>
    <row r="8971" spans="1:4">
      <c r="A8971" s="241">
        <v>101826</v>
      </c>
      <c r="B8971" s="93" t="s">
        <v>22396</v>
      </c>
      <c r="C8971" s="94" t="s">
        <v>7</v>
      </c>
      <c r="D8971" s="248">
        <v>295.99</v>
      </c>
    </row>
    <row r="8972" spans="1:4">
      <c r="A8972" s="241">
        <v>101823</v>
      </c>
      <c r="B8972" s="93" t="s">
        <v>22393</v>
      </c>
      <c r="C8972" s="94" t="s">
        <v>7</v>
      </c>
      <c r="D8972" s="248">
        <v>203.9</v>
      </c>
    </row>
    <row r="8973" spans="1:4">
      <c r="A8973" s="241">
        <v>101824</v>
      </c>
      <c r="B8973" s="93" t="s">
        <v>22394</v>
      </c>
      <c r="C8973" s="94" t="s">
        <v>7</v>
      </c>
      <c r="D8973" s="248">
        <v>235.29</v>
      </c>
    </row>
    <row r="8974" spans="1:4">
      <c r="A8974" s="241">
        <v>101822</v>
      </c>
      <c r="B8974" s="93" t="s">
        <v>22392</v>
      </c>
      <c r="C8974" s="94" t="s">
        <v>7</v>
      </c>
      <c r="D8974" s="248">
        <v>170.18</v>
      </c>
    </row>
    <row r="8975" spans="1:4">
      <c r="A8975" s="241">
        <v>101819</v>
      </c>
      <c r="B8975" s="93" t="s">
        <v>22390</v>
      </c>
      <c r="C8975" s="94" t="s">
        <v>4</v>
      </c>
      <c r="D8975" s="248">
        <v>77.239999999999995</v>
      </c>
    </row>
    <row r="8976" spans="1:4">
      <c r="A8976" s="241">
        <v>104370</v>
      </c>
      <c r="B8976" s="93" t="s">
        <v>30522</v>
      </c>
      <c r="C8976" s="94" t="s">
        <v>4</v>
      </c>
      <c r="D8976" s="248">
        <v>0</v>
      </c>
    </row>
    <row r="8977" spans="1:4">
      <c r="A8977" s="241">
        <v>101817</v>
      </c>
      <c r="B8977" s="93" t="s">
        <v>22389</v>
      </c>
      <c r="C8977" s="94" t="s">
        <v>4</v>
      </c>
      <c r="D8977" s="248">
        <v>62.83</v>
      </c>
    </row>
    <row r="8978" spans="1:4">
      <c r="A8978" s="241">
        <v>101816</v>
      </c>
      <c r="B8978" s="93" t="s">
        <v>22388</v>
      </c>
      <c r="C8978" s="94" t="s">
        <v>4</v>
      </c>
      <c r="D8978" s="248">
        <v>81.62</v>
      </c>
    </row>
    <row r="8979" spans="1:4">
      <c r="A8979" s="241">
        <v>104369</v>
      </c>
      <c r="B8979" s="93" t="s">
        <v>30523</v>
      </c>
      <c r="C8979" s="94" t="s">
        <v>4</v>
      </c>
      <c r="D8979" s="248">
        <v>0</v>
      </c>
    </row>
    <row r="8980" spans="1:4">
      <c r="A8980" s="241">
        <v>101820</v>
      </c>
      <c r="B8980" s="93" t="s">
        <v>22391</v>
      </c>
      <c r="C8980" s="94" t="s">
        <v>4</v>
      </c>
      <c r="D8980" s="248">
        <v>54.18</v>
      </c>
    </row>
    <row r="8981" spans="1:4">
      <c r="A8981" s="241">
        <v>102988</v>
      </c>
      <c r="B8981" s="93" t="s">
        <v>22437</v>
      </c>
      <c r="C8981" s="94" t="s">
        <v>4</v>
      </c>
      <c r="D8981" s="248">
        <v>72.790000000000006</v>
      </c>
    </row>
    <row r="8982" spans="1:4">
      <c r="A8982" s="241">
        <v>101814</v>
      </c>
      <c r="B8982" s="93" t="s">
        <v>22387</v>
      </c>
      <c r="C8982" s="94" t="s">
        <v>4</v>
      </c>
      <c r="D8982" s="248">
        <v>57.39</v>
      </c>
    </row>
    <row r="8983" spans="1:4">
      <c r="A8983" s="241">
        <v>102098</v>
      </c>
      <c r="B8983" s="93" t="s">
        <v>22436</v>
      </c>
      <c r="C8983" s="94" t="s">
        <v>7</v>
      </c>
      <c r="D8983" s="248">
        <v>2684.03</v>
      </c>
    </row>
    <row r="8984" spans="1:4">
      <c r="A8984" s="241">
        <v>104366</v>
      </c>
      <c r="B8984" s="93" t="s">
        <v>30524</v>
      </c>
      <c r="C8984" s="94" t="s">
        <v>7</v>
      </c>
      <c r="D8984" s="248">
        <v>0</v>
      </c>
    </row>
    <row r="8985" spans="1:4">
      <c r="A8985" s="241">
        <v>102099</v>
      </c>
      <c r="B8985" s="93" t="s">
        <v>30525</v>
      </c>
      <c r="C8985" s="94" t="s">
        <v>7</v>
      </c>
      <c r="D8985" s="248">
        <v>0</v>
      </c>
    </row>
    <row r="8986" spans="1:4">
      <c r="A8986" s="241">
        <v>104367</v>
      </c>
      <c r="B8986" s="93" t="s">
        <v>30526</v>
      </c>
      <c r="C8986" s="94" t="s">
        <v>7</v>
      </c>
      <c r="D8986" s="248">
        <v>0</v>
      </c>
    </row>
    <row r="8987" spans="1:4">
      <c r="A8987" s="241">
        <v>92994</v>
      </c>
      <c r="B8987" s="93" t="s">
        <v>22123</v>
      </c>
      <c r="C8987" s="94" t="s">
        <v>1</v>
      </c>
      <c r="D8987" s="248">
        <v>168.1</v>
      </c>
    </row>
    <row r="8988" spans="1:4">
      <c r="A8988" s="241">
        <v>92996</v>
      </c>
      <c r="B8988" s="93" t="s">
        <v>22124</v>
      </c>
      <c r="C8988" s="94" t="s">
        <v>1</v>
      </c>
      <c r="D8988" s="248">
        <v>203.34</v>
      </c>
    </row>
    <row r="8989" spans="1:4">
      <c r="A8989" s="241">
        <v>92998</v>
      </c>
      <c r="B8989" s="93" t="s">
        <v>22125</v>
      </c>
      <c r="C8989" s="94" t="s">
        <v>1</v>
      </c>
      <c r="D8989" s="248">
        <v>249.13</v>
      </c>
    </row>
    <row r="8990" spans="1:4">
      <c r="A8990" s="241">
        <v>93000</v>
      </c>
      <c r="B8990" s="93" t="s">
        <v>22126</v>
      </c>
      <c r="C8990" s="94" t="s">
        <v>1</v>
      </c>
      <c r="D8990" s="248">
        <v>329.69</v>
      </c>
    </row>
    <row r="8991" spans="1:4">
      <c r="A8991" s="241">
        <v>92984</v>
      </c>
      <c r="B8991" s="93" t="s">
        <v>22118</v>
      </c>
      <c r="C8991" s="94" t="s">
        <v>1</v>
      </c>
      <c r="D8991" s="248">
        <v>36.29</v>
      </c>
    </row>
    <row r="8992" spans="1:4">
      <c r="A8992" s="241">
        <v>93002</v>
      </c>
      <c r="B8992" s="93" t="s">
        <v>22127</v>
      </c>
      <c r="C8992" s="94" t="s">
        <v>1</v>
      </c>
      <c r="D8992" s="248">
        <v>426.11</v>
      </c>
    </row>
    <row r="8993" spans="1:4">
      <c r="A8993" s="241">
        <v>92986</v>
      </c>
      <c r="B8993" s="93" t="s">
        <v>22119</v>
      </c>
      <c r="C8993" s="94" t="s">
        <v>1</v>
      </c>
      <c r="D8993" s="248">
        <v>50.05</v>
      </c>
    </row>
    <row r="8994" spans="1:4">
      <c r="A8994" s="241">
        <v>92988</v>
      </c>
      <c r="B8994" s="93" t="s">
        <v>22120</v>
      </c>
      <c r="C8994" s="94" t="s">
        <v>1</v>
      </c>
      <c r="D8994" s="248">
        <v>72.45</v>
      </c>
    </row>
    <row r="8995" spans="1:4">
      <c r="A8995" s="241">
        <v>92990</v>
      </c>
      <c r="B8995" s="93" t="s">
        <v>22121</v>
      </c>
      <c r="C8995" s="94" t="s">
        <v>1</v>
      </c>
      <c r="D8995" s="248">
        <v>100.18</v>
      </c>
    </row>
    <row r="8996" spans="1:4">
      <c r="A8996" s="241">
        <v>92992</v>
      </c>
      <c r="B8996" s="93" t="s">
        <v>22122</v>
      </c>
      <c r="C8996" s="94" t="s">
        <v>1</v>
      </c>
      <c r="D8996" s="248">
        <v>129.44999999999999</v>
      </c>
    </row>
    <row r="8997" spans="1:4">
      <c r="A8997" s="241">
        <v>103491</v>
      </c>
      <c r="B8997" s="93" t="s">
        <v>22152</v>
      </c>
      <c r="C8997" s="94" t="s">
        <v>7</v>
      </c>
      <c r="D8997" s="248">
        <v>709.09</v>
      </c>
    </row>
    <row r="8998" spans="1:4">
      <c r="A8998" s="241">
        <v>93026</v>
      </c>
      <c r="B8998" s="93" t="s">
        <v>22117</v>
      </c>
      <c r="C8998" s="94" t="s">
        <v>2</v>
      </c>
      <c r="D8998" s="248">
        <v>100.94</v>
      </c>
    </row>
    <row r="8999" spans="1:4">
      <c r="A8999" s="241">
        <v>93018</v>
      </c>
      <c r="B8999" s="93" t="s">
        <v>22113</v>
      </c>
      <c r="C8999" s="94" t="s">
        <v>2</v>
      </c>
      <c r="D8999" s="248">
        <v>31.81</v>
      </c>
    </row>
    <row r="9000" spans="1:4">
      <c r="A9000" s="241">
        <v>93020</v>
      </c>
      <c r="B9000" s="93" t="s">
        <v>22114</v>
      </c>
      <c r="C9000" s="94" t="s">
        <v>2</v>
      </c>
      <c r="D9000" s="248">
        <v>39.57</v>
      </c>
    </row>
    <row r="9001" spans="1:4">
      <c r="A9001" s="241">
        <v>93022</v>
      </c>
      <c r="B9001" s="93" t="s">
        <v>22115</v>
      </c>
      <c r="C9001" s="94" t="s">
        <v>2</v>
      </c>
      <c r="D9001" s="248">
        <v>61.16</v>
      </c>
    </row>
    <row r="9002" spans="1:4">
      <c r="A9002" s="241">
        <v>93024</v>
      </c>
      <c r="B9002" s="93" t="s">
        <v>22116</v>
      </c>
      <c r="C9002" s="94" t="s">
        <v>2</v>
      </c>
      <c r="D9002" s="248">
        <v>65.03</v>
      </c>
    </row>
    <row r="9003" spans="1:4">
      <c r="A9003" s="241">
        <v>97670</v>
      </c>
      <c r="B9003" s="93" t="s">
        <v>22107</v>
      </c>
      <c r="C9003" s="94" t="s">
        <v>1</v>
      </c>
      <c r="D9003" s="248">
        <v>29.91</v>
      </c>
    </row>
    <row r="9004" spans="1:4">
      <c r="A9004" s="241">
        <v>103486</v>
      </c>
      <c r="B9004" s="93" t="s">
        <v>30527</v>
      </c>
      <c r="C9004" s="94" t="s">
        <v>1</v>
      </c>
      <c r="D9004" s="248">
        <v>0</v>
      </c>
    </row>
    <row r="9005" spans="1:4">
      <c r="A9005" s="241">
        <v>103487</v>
      </c>
      <c r="B9005" s="93" t="s">
        <v>30528</v>
      </c>
      <c r="C9005" s="94" t="s">
        <v>1</v>
      </c>
      <c r="D9005" s="248">
        <v>0</v>
      </c>
    </row>
    <row r="9006" spans="1:4">
      <c r="A9006" s="241">
        <v>103488</v>
      </c>
      <c r="B9006" s="93" t="s">
        <v>30529</v>
      </c>
      <c r="C9006" s="94" t="s">
        <v>1</v>
      </c>
      <c r="D9006" s="248">
        <v>0</v>
      </c>
    </row>
    <row r="9007" spans="1:4">
      <c r="A9007" s="241">
        <v>103489</v>
      </c>
      <c r="B9007" s="93" t="s">
        <v>30530</v>
      </c>
      <c r="C9007" s="94" t="s">
        <v>1</v>
      </c>
      <c r="D9007" s="248">
        <v>0</v>
      </c>
    </row>
    <row r="9008" spans="1:4">
      <c r="A9008" s="241">
        <v>97667</v>
      </c>
      <c r="B9008" s="93" t="s">
        <v>22104</v>
      </c>
      <c r="C9008" s="94" t="s">
        <v>1</v>
      </c>
      <c r="D9008" s="248">
        <v>11.1</v>
      </c>
    </row>
    <row r="9009" spans="1:4">
      <c r="A9009" s="241">
        <v>97668</v>
      </c>
      <c r="B9009" s="93" t="s">
        <v>22105</v>
      </c>
      <c r="C9009" s="94" t="s">
        <v>1</v>
      </c>
      <c r="D9009" s="248">
        <v>15.79</v>
      </c>
    </row>
    <row r="9010" spans="1:4">
      <c r="A9010" s="241">
        <v>97669</v>
      </c>
      <c r="B9010" s="93" t="s">
        <v>22106</v>
      </c>
      <c r="C9010" s="94" t="s">
        <v>1</v>
      </c>
      <c r="D9010" s="248">
        <v>23.55</v>
      </c>
    </row>
    <row r="9011" spans="1:4">
      <c r="A9011" s="241">
        <v>93012</v>
      </c>
      <c r="B9011" s="93" t="s">
        <v>22103</v>
      </c>
      <c r="C9011" s="94" t="s">
        <v>1</v>
      </c>
      <c r="D9011" s="248">
        <v>69.42</v>
      </c>
    </row>
    <row r="9012" spans="1:4">
      <c r="A9012" s="241">
        <v>93008</v>
      </c>
      <c r="B9012" s="93" t="s">
        <v>22099</v>
      </c>
      <c r="C9012" s="94" t="s">
        <v>1</v>
      </c>
      <c r="D9012" s="248">
        <v>19.8</v>
      </c>
    </row>
    <row r="9013" spans="1:4">
      <c r="A9013" s="241">
        <v>93009</v>
      </c>
      <c r="B9013" s="93" t="s">
        <v>22100</v>
      </c>
      <c r="C9013" s="94" t="s">
        <v>1</v>
      </c>
      <c r="D9013" s="248">
        <v>28.26</v>
      </c>
    </row>
    <row r="9014" spans="1:4">
      <c r="A9014" s="241">
        <v>93010</v>
      </c>
      <c r="B9014" s="93" t="s">
        <v>22101</v>
      </c>
      <c r="C9014" s="94" t="s">
        <v>1</v>
      </c>
      <c r="D9014" s="248">
        <v>38.65</v>
      </c>
    </row>
    <row r="9015" spans="1:4">
      <c r="A9015" s="241">
        <v>93011</v>
      </c>
      <c r="B9015" s="93" t="s">
        <v>22102</v>
      </c>
      <c r="C9015" s="94" t="s">
        <v>1</v>
      </c>
      <c r="D9015" s="248">
        <v>46.76</v>
      </c>
    </row>
    <row r="9016" spans="1:4">
      <c r="A9016" s="241">
        <v>103492</v>
      </c>
      <c r="B9016" s="93" t="s">
        <v>30531</v>
      </c>
      <c r="C9016" s="94" t="s">
        <v>1</v>
      </c>
      <c r="D9016" s="248">
        <v>0</v>
      </c>
    </row>
    <row r="9017" spans="1:4">
      <c r="A9017" s="241">
        <v>93017</v>
      </c>
      <c r="B9017" s="93" t="s">
        <v>22112</v>
      </c>
      <c r="C9017" s="94" t="s">
        <v>2</v>
      </c>
      <c r="D9017" s="248">
        <v>62.13</v>
      </c>
    </row>
    <row r="9018" spans="1:4">
      <c r="A9018" s="241">
        <v>93013</v>
      </c>
      <c r="B9018" s="93" t="s">
        <v>22108</v>
      </c>
      <c r="C9018" s="94" t="s">
        <v>2</v>
      </c>
      <c r="D9018" s="248">
        <v>20.94</v>
      </c>
    </row>
    <row r="9019" spans="1:4">
      <c r="A9019" s="241">
        <v>93014</v>
      </c>
      <c r="B9019" s="93" t="s">
        <v>22109</v>
      </c>
      <c r="C9019" s="94" t="s">
        <v>2</v>
      </c>
      <c r="D9019" s="248">
        <v>25.23</v>
      </c>
    </row>
    <row r="9020" spans="1:4">
      <c r="A9020" s="241">
        <v>93015</v>
      </c>
      <c r="B9020" s="93" t="s">
        <v>22110</v>
      </c>
      <c r="C9020" s="94" t="s">
        <v>2</v>
      </c>
      <c r="D9020" s="248">
        <v>36.03</v>
      </c>
    </row>
    <row r="9021" spans="1:4">
      <c r="A9021" s="241">
        <v>93016</v>
      </c>
      <c r="B9021" s="93" t="s">
        <v>22111</v>
      </c>
      <c r="C9021" s="94" t="s">
        <v>2</v>
      </c>
      <c r="D9021" s="248">
        <v>42.91</v>
      </c>
    </row>
    <row r="9022" spans="1:4">
      <c r="A9022" s="241">
        <v>103490</v>
      </c>
      <c r="B9022" s="93" t="s">
        <v>22151</v>
      </c>
      <c r="C9022" s="94" t="s">
        <v>7</v>
      </c>
      <c r="D9022" s="248">
        <v>3882.41</v>
      </c>
    </row>
    <row r="9023" spans="1:4">
      <c r="A9023" s="241">
        <v>106082</v>
      </c>
      <c r="B9023" s="93" t="s">
        <v>30532</v>
      </c>
      <c r="C9023" s="94" t="s">
        <v>2</v>
      </c>
      <c r="D9023" s="248">
        <v>20.05</v>
      </c>
    </row>
    <row r="9024" spans="1:4">
      <c r="A9024" s="241">
        <v>98306</v>
      </c>
      <c r="B9024" s="93" t="s">
        <v>30533</v>
      </c>
      <c r="C9024" s="94" t="s">
        <v>2</v>
      </c>
      <c r="D9024" s="248">
        <v>71.88</v>
      </c>
    </row>
    <row r="9025" spans="1:4">
      <c r="A9025" s="241">
        <v>100553</v>
      </c>
      <c r="B9025" s="93" t="s">
        <v>30534</v>
      </c>
      <c r="C9025" s="94" t="s">
        <v>1</v>
      </c>
      <c r="D9025" s="248">
        <v>29.32</v>
      </c>
    </row>
    <row r="9026" spans="1:4">
      <c r="A9026" s="241">
        <v>100554</v>
      </c>
      <c r="B9026" s="93" t="s">
        <v>30535</v>
      </c>
      <c r="C9026" s="94" t="s">
        <v>1</v>
      </c>
      <c r="D9026" s="248">
        <v>8.4600000000000009</v>
      </c>
    </row>
    <row r="9027" spans="1:4">
      <c r="A9027" s="241">
        <v>98300</v>
      </c>
      <c r="B9027" s="93" t="s">
        <v>30536</v>
      </c>
      <c r="C9027" s="94" t="s">
        <v>1</v>
      </c>
      <c r="D9027" s="248">
        <v>8.5500000000000007</v>
      </c>
    </row>
    <row r="9028" spans="1:4">
      <c r="A9028" s="241">
        <v>98295</v>
      </c>
      <c r="B9028" s="93" t="s">
        <v>30537</v>
      </c>
      <c r="C9028" s="94" t="s">
        <v>1</v>
      </c>
      <c r="D9028" s="248">
        <v>6.81</v>
      </c>
    </row>
    <row r="9029" spans="1:4">
      <c r="A9029" s="241">
        <v>98294</v>
      </c>
      <c r="B9029" s="93" t="s">
        <v>30538</v>
      </c>
      <c r="C9029" s="94" t="s">
        <v>1</v>
      </c>
      <c r="D9029" s="248">
        <v>9.7899999999999991</v>
      </c>
    </row>
    <row r="9030" spans="1:4">
      <c r="A9030" s="241">
        <v>98297</v>
      </c>
      <c r="B9030" s="93" t="s">
        <v>30539</v>
      </c>
      <c r="C9030" s="94" t="s">
        <v>1</v>
      </c>
      <c r="D9030" s="248">
        <v>9.56</v>
      </c>
    </row>
    <row r="9031" spans="1:4">
      <c r="A9031" s="241">
        <v>98296</v>
      </c>
      <c r="B9031" s="93" t="s">
        <v>30540</v>
      </c>
      <c r="C9031" s="94" t="s">
        <v>1</v>
      </c>
      <c r="D9031" s="248">
        <v>12.63</v>
      </c>
    </row>
    <row r="9032" spans="1:4">
      <c r="A9032" s="241">
        <v>98299</v>
      </c>
      <c r="B9032" s="93" t="s">
        <v>30541</v>
      </c>
      <c r="C9032" s="94" t="s">
        <v>1</v>
      </c>
      <c r="D9032" s="248">
        <v>24.11</v>
      </c>
    </row>
    <row r="9033" spans="1:4">
      <c r="A9033" s="241">
        <v>98298</v>
      </c>
      <c r="B9033" s="93" t="s">
        <v>30542</v>
      </c>
      <c r="C9033" s="94" t="s">
        <v>1</v>
      </c>
      <c r="D9033" s="248">
        <v>27.18</v>
      </c>
    </row>
    <row r="9034" spans="1:4">
      <c r="A9034" s="241">
        <v>98261</v>
      </c>
      <c r="B9034" s="93" t="s">
        <v>30543</v>
      </c>
      <c r="C9034" s="94" t="s">
        <v>1</v>
      </c>
      <c r="D9034" s="248">
        <v>4.4800000000000004</v>
      </c>
    </row>
    <row r="9035" spans="1:4">
      <c r="A9035" s="241">
        <v>98287</v>
      </c>
      <c r="B9035" s="93" t="s">
        <v>30544</v>
      </c>
      <c r="C9035" s="94" t="s">
        <v>1</v>
      </c>
      <c r="D9035" s="248">
        <v>1.68</v>
      </c>
    </row>
    <row r="9036" spans="1:4">
      <c r="A9036" s="241">
        <v>98280</v>
      </c>
      <c r="B9036" s="93" t="s">
        <v>30545</v>
      </c>
      <c r="C9036" s="94" t="s">
        <v>1</v>
      </c>
      <c r="D9036" s="248">
        <v>9.17</v>
      </c>
    </row>
    <row r="9037" spans="1:4">
      <c r="A9037" s="241">
        <v>98288</v>
      </c>
      <c r="B9037" s="93" t="s">
        <v>30546</v>
      </c>
      <c r="C9037" s="94" t="s">
        <v>1</v>
      </c>
      <c r="D9037" s="248">
        <v>2.59</v>
      </c>
    </row>
    <row r="9038" spans="1:4">
      <c r="A9038" s="241">
        <v>98281</v>
      </c>
      <c r="B9038" s="93" t="s">
        <v>30547</v>
      </c>
      <c r="C9038" s="94" t="s">
        <v>1</v>
      </c>
      <c r="D9038" s="248">
        <v>10.08</v>
      </c>
    </row>
    <row r="9039" spans="1:4">
      <c r="A9039" s="241">
        <v>98262</v>
      </c>
      <c r="B9039" s="93" t="s">
        <v>30548</v>
      </c>
      <c r="C9039" s="94" t="s">
        <v>1</v>
      </c>
      <c r="D9039" s="248">
        <v>5.39</v>
      </c>
    </row>
    <row r="9040" spans="1:4">
      <c r="A9040" s="241">
        <v>98289</v>
      </c>
      <c r="B9040" s="93" t="s">
        <v>30549</v>
      </c>
      <c r="C9040" s="94" t="s">
        <v>1</v>
      </c>
      <c r="D9040" s="248">
        <v>2.83</v>
      </c>
    </row>
    <row r="9041" spans="1:4">
      <c r="A9041" s="241">
        <v>98282</v>
      </c>
      <c r="B9041" s="93" t="s">
        <v>30550</v>
      </c>
      <c r="C9041" s="94" t="s">
        <v>1</v>
      </c>
      <c r="D9041" s="248">
        <v>10.32</v>
      </c>
    </row>
    <row r="9042" spans="1:4">
      <c r="A9042" s="241">
        <v>98263</v>
      </c>
      <c r="B9042" s="93" t="s">
        <v>30551</v>
      </c>
      <c r="C9042" s="94" t="s">
        <v>1</v>
      </c>
      <c r="D9042" s="248">
        <v>5.63</v>
      </c>
    </row>
    <row r="9043" spans="1:4">
      <c r="A9043" s="241">
        <v>98290</v>
      </c>
      <c r="B9043" s="93" t="s">
        <v>30552</v>
      </c>
      <c r="C9043" s="94" t="s">
        <v>1</v>
      </c>
      <c r="D9043" s="248">
        <v>3.79</v>
      </c>
    </row>
    <row r="9044" spans="1:4">
      <c r="A9044" s="241">
        <v>98283</v>
      </c>
      <c r="B9044" s="93" t="s">
        <v>30553</v>
      </c>
      <c r="C9044" s="94" t="s">
        <v>1</v>
      </c>
      <c r="D9044" s="248">
        <v>11.28</v>
      </c>
    </row>
    <row r="9045" spans="1:4">
      <c r="A9045" s="241">
        <v>98264</v>
      </c>
      <c r="B9045" s="93" t="s">
        <v>30554</v>
      </c>
      <c r="C9045" s="94" t="s">
        <v>1</v>
      </c>
      <c r="D9045" s="248">
        <v>6.59</v>
      </c>
    </row>
    <row r="9046" spans="1:4">
      <c r="A9046" s="241">
        <v>98273</v>
      </c>
      <c r="B9046" s="93" t="s">
        <v>30555</v>
      </c>
      <c r="C9046" s="94" t="s">
        <v>1</v>
      </c>
      <c r="D9046" s="248">
        <v>2.95</v>
      </c>
    </row>
    <row r="9047" spans="1:4">
      <c r="A9047" s="241">
        <v>98291</v>
      </c>
      <c r="B9047" s="93" t="s">
        <v>30556</v>
      </c>
      <c r="C9047" s="94" t="s">
        <v>1</v>
      </c>
      <c r="D9047" s="248">
        <v>4.43</v>
      </c>
    </row>
    <row r="9048" spans="1:4">
      <c r="A9048" s="241">
        <v>98284</v>
      </c>
      <c r="B9048" s="93" t="s">
        <v>30557</v>
      </c>
      <c r="C9048" s="94" t="s">
        <v>1</v>
      </c>
      <c r="D9048" s="248">
        <v>11.92</v>
      </c>
    </row>
    <row r="9049" spans="1:4">
      <c r="A9049" s="241">
        <v>98265</v>
      </c>
      <c r="B9049" s="93" t="s">
        <v>30558</v>
      </c>
      <c r="C9049" s="94" t="s">
        <v>1</v>
      </c>
      <c r="D9049" s="248">
        <v>7.24</v>
      </c>
    </row>
    <row r="9050" spans="1:4">
      <c r="A9050" s="241">
        <v>98274</v>
      </c>
      <c r="B9050" s="93" t="s">
        <v>30559</v>
      </c>
      <c r="C9050" s="94" t="s">
        <v>1</v>
      </c>
      <c r="D9050" s="248">
        <v>3.6</v>
      </c>
    </row>
    <row r="9051" spans="1:4">
      <c r="A9051" s="241">
        <v>98292</v>
      </c>
      <c r="B9051" s="93" t="s">
        <v>30560</v>
      </c>
      <c r="C9051" s="94" t="s">
        <v>1</v>
      </c>
      <c r="D9051" s="248">
        <v>5.3</v>
      </c>
    </row>
    <row r="9052" spans="1:4">
      <c r="A9052" s="241">
        <v>98285</v>
      </c>
      <c r="B9052" s="93" t="s">
        <v>30561</v>
      </c>
      <c r="C9052" s="94" t="s">
        <v>1</v>
      </c>
      <c r="D9052" s="248">
        <v>12.78</v>
      </c>
    </row>
    <row r="9053" spans="1:4">
      <c r="A9053" s="241">
        <v>98266</v>
      </c>
      <c r="B9053" s="93" t="s">
        <v>30562</v>
      </c>
      <c r="C9053" s="94" t="s">
        <v>1</v>
      </c>
      <c r="D9053" s="248">
        <v>8.11</v>
      </c>
    </row>
    <row r="9054" spans="1:4">
      <c r="A9054" s="241">
        <v>98275</v>
      </c>
      <c r="B9054" s="93" t="s">
        <v>30563</v>
      </c>
      <c r="C9054" s="94" t="s">
        <v>1</v>
      </c>
      <c r="D9054" s="248">
        <v>4.46</v>
      </c>
    </row>
    <row r="9055" spans="1:4">
      <c r="A9055" s="241">
        <v>98293</v>
      </c>
      <c r="B9055" s="93" t="s">
        <v>30564</v>
      </c>
      <c r="C9055" s="94" t="s">
        <v>1</v>
      </c>
      <c r="D9055" s="248">
        <v>9.73</v>
      </c>
    </row>
    <row r="9056" spans="1:4">
      <c r="A9056" s="241">
        <v>98286</v>
      </c>
      <c r="B9056" s="93" t="s">
        <v>30565</v>
      </c>
      <c r="C9056" s="94" t="s">
        <v>1</v>
      </c>
      <c r="D9056" s="248">
        <v>17.22</v>
      </c>
    </row>
    <row r="9057" spans="1:4">
      <c r="A9057" s="241">
        <v>98267</v>
      </c>
      <c r="B9057" s="93" t="s">
        <v>30566</v>
      </c>
      <c r="C9057" s="94" t="s">
        <v>1</v>
      </c>
      <c r="D9057" s="248">
        <v>12.55</v>
      </c>
    </row>
    <row r="9058" spans="1:4">
      <c r="A9058" s="241">
        <v>98276</v>
      </c>
      <c r="B9058" s="93" t="s">
        <v>30567</v>
      </c>
      <c r="C9058" s="94" t="s">
        <v>1</v>
      </c>
      <c r="D9058" s="248">
        <v>8.9</v>
      </c>
    </row>
    <row r="9059" spans="1:4">
      <c r="A9059" s="241">
        <v>98268</v>
      </c>
      <c r="B9059" s="93" t="s">
        <v>30568</v>
      </c>
      <c r="C9059" s="94" t="s">
        <v>1</v>
      </c>
      <c r="D9059" s="248">
        <v>19.579999999999998</v>
      </c>
    </row>
    <row r="9060" spans="1:4">
      <c r="A9060" s="241">
        <v>98277</v>
      </c>
      <c r="B9060" s="93" t="s">
        <v>30569</v>
      </c>
      <c r="C9060" s="94" t="s">
        <v>1</v>
      </c>
      <c r="D9060" s="248">
        <v>15.94</v>
      </c>
    </row>
    <row r="9061" spans="1:4">
      <c r="A9061" s="241">
        <v>98272</v>
      </c>
      <c r="B9061" s="93" t="s">
        <v>30570</v>
      </c>
      <c r="C9061" s="94" t="s">
        <v>1</v>
      </c>
      <c r="D9061" s="248">
        <v>123.16</v>
      </c>
    </row>
    <row r="9062" spans="1:4">
      <c r="A9062" s="241">
        <v>98269</v>
      </c>
      <c r="B9062" s="93" t="s">
        <v>30571</v>
      </c>
      <c r="C9062" s="94" t="s">
        <v>1</v>
      </c>
      <c r="D9062" s="248">
        <v>26.36</v>
      </c>
    </row>
    <row r="9063" spans="1:4">
      <c r="A9063" s="241">
        <v>98278</v>
      </c>
      <c r="B9063" s="93" t="s">
        <v>30572</v>
      </c>
      <c r="C9063" s="94" t="s">
        <v>1</v>
      </c>
      <c r="D9063" s="248">
        <v>22.72</v>
      </c>
    </row>
    <row r="9064" spans="1:4">
      <c r="A9064" s="241">
        <v>98270</v>
      </c>
      <c r="B9064" s="93" t="s">
        <v>30573</v>
      </c>
      <c r="C9064" s="94" t="s">
        <v>1</v>
      </c>
      <c r="D9064" s="248">
        <v>39.11</v>
      </c>
    </row>
    <row r="9065" spans="1:4">
      <c r="A9065" s="241">
        <v>98279</v>
      </c>
      <c r="B9065" s="93" t="s">
        <v>30574</v>
      </c>
      <c r="C9065" s="94" t="s">
        <v>1</v>
      </c>
      <c r="D9065" s="248">
        <v>35.47</v>
      </c>
    </row>
    <row r="9066" spans="1:4">
      <c r="A9066" s="241">
        <v>98271</v>
      </c>
      <c r="B9066" s="93" t="s">
        <v>30575</v>
      </c>
      <c r="C9066" s="94" t="s">
        <v>1</v>
      </c>
      <c r="D9066" s="248">
        <v>54.46</v>
      </c>
    </row>
    <row r="9067" spans="1:4">
      <c r="A9067" s="241">
        <v>98400</v>
      </c>
      <c r="B9067" s="93" t="s">
        <v>30576</v>
      </c>
      <c r="C9067" s="94" t="s">
        <v>1</v>
      </c>
      <c r="D9067" s="248">
        <v>15.13</v>
      </c>
    </row>
    <row r="9068" spans="1:4">
      <c r="A9068" s="241">
        <v>98401</v>
      </c>
      <c r="B9068" s="93" t="s">
        <v>30577</v>
      </c>
      <c r="C9068" s="94" t="s">
        <v>1</v>
      </c>
      <c r="D9068" s="248">
        <v>23.15</v>
      </c>
    </row>
    <row r="9069" spans="1:4">
      <c r="A9069" s="241">
        <v>98402</v>
      </c>
      <c r="B9069" s="93" t="s">
        <v>30578</v>
      </c>
      <c r="C9069" s="94" t="s">
        <v>1</v>
      </c>
      <c r="D9069" s="248">
        <v>26.92</v>
      </c>
    </row>
    <row r="9070" spans="1:4">
      <c r="A9070" s="241">
        <v>100556</v>
      </c>
      <c r="B9070" s="93" t="s">
        <v>30579</v>
      </c>
      <c r="C9070" s="94" t="s">
        <v>2</v>
      </c>
      <c r="D9070" s="248">
        <v>33.72</v>
      </c>
    </row>
    <row r="9071" spans="1:4">
      <c r="A9071" s="241">
        <v>106083</v>
      </c>
      <c r="B9071" s="93" t="s">
        <v>30580</v>
      </c>
      <c r="C9071" s="94" t="s">
        <v>2</v>
      </c>
      <c r="D9071" s="248">
        <v>0</v>
      </c>
    </row>
    <row r="9072" spans="1:4">
      <c r="A9072" s="241">
        <v>100557</v>
      </c>
      <c r="B9072" s="93" t="s">
        <v>30581</v>
      </c>
      <c r="C9072" s="94" t="s">
        <v>2</v>
      </c>
      <c r="D9072" s="248">
        <v>420.17</v>
      </c>
    </row>
    <row r="9073" spans="1:4">
      <c r="A9073" s="241">
        <v>106088</v>
      </c>
      <c r="B9073" s="93" t="s">
        <v>30582</v>
      </c>
      <c r="C9073" s="94" t="s">
        <v>2</v>
      </c>
      <c r="D9073" s="248">
        <v>0</v>
      </c>
    </row>
    <row r="9074" spans="1:4">
      <c r="A9074" s="241">
        <v>106081</v>
      </c>
      <c r="B9074" s="93" t="s">
        <v>30583</v>
      </c>
      <c r="C9074" s="94" t="s">
        <v>2</v>
      </c>
      <c r="D9074" s="248">
        <v>0</v>
      </c>
    </row>
    <row r="9075" spans="1:4">
      <c r="A9075" s="241">
        <v>106080</v>
      </c>
      <c r="B9075" s="93" t="s">
        <v>30584</v>
      </c>
      <c r="C9075" s="94" t="s">
        <v>2</v>
      </c>
      <c r="D9075" s="248">
        <v>0</v>
      </c>
    </row>
    <row r="9076" spans="1:4">
      <c r="A9076" s="241">
        <v>98301</v>
      </c>
      <c r="B9076" s="93" t="s">
        <v>30585</v>
      </c>
      <c r="C9076" s="94" t="s">
        <v>2</v>
      </c>
      <c r="D9076" s="248">
        <v>716.82</v>
      </c>
    </row>
    <row r="9077" spans="1:4">
      <c r="A9077" s="241">
        <v>98302</v>
      </c>
      <c r="B9077" s="93" t="s">
        <v>30586</v>
      </c>
      <c r="C9077" s="94" t="s">
        <v>2</v>
      </c>
      <c r="D9077" s="248">
        <v>1259.9000000000001</v>
      </c>
    </row>
    <row r="9078" spans="1:4">
      <c r="A9078" s="241">
        <v>98593</v>
      </c>
      <c r="B9078" s="93" t="s">
        <v>30587</v>
      </c>
      <c r="C9078" s="94" t="s">
        <v>2</v>
      </c>
      <c r="D9078" s="248">
        <v>2728.82</v>
      </c>
    </row>
    <row r="9079" spans="1:4">
      <c r="A9079" s="241">
        <v>98304</v>
      </c>
      <c r="B9079" s="93" t="s">
        <v>30588</v>
      </c>
      <c r="C9079" s="94" t="s">
        <v>2</v>
      </c>
      <c r="D9079" s="248">
        <v>3836.16</v>
      </c>
    </row>
    <row r="9080" spans="1:4">
      <c r="A9080" s="241">
        <v>106079</v>
      </c>
      <c r="B9080" s="93" t="s">
        <v>30589</v>
      </c>
      <c r="C9080" s="94" t="s">
        <v>2</v>
      </c>
      <c r="D9080" s="248">
        <v>0</v>
      </c>
    </row>
    <row r="9081" spans="1:4">
      <c r="A9081" s="241">
        <v>100561</v>
      </c>
      <c r="B9081" s="93" t="s">
        <v>30590</v>
      </c>
      <c r="C9081" s="94" t="s">
        <v>2</v>
      </c>
      <c r="D9081" s="248">
        <v>155.44</v>
      </c>
    </row>
    <row r="9082" spans="1:4">
      <c r="A9082" s="241">
        <v>100562</v>
      </c>
      <c r="B9082" s="93" t="s">
        <v>30591</v>
      </c>
      <c r="C9082" s="94" t="s">
        <v>2</v>
      </c>
      <c r="D9082" s="248">
        <v>243.92</v>
      </c>
    </row>
    <row r="9083" spans="1:4">
      <c r="A9083" s="241">
        <v>100560</v>
      </c>
      <c r="B9083" s="93" t="s">
        <v>30592</v>
      </c>
      <c r="C9083" s="94" t="s">
        <v>2</v>
      </c>
      <c r="D9083" s="248">
        <v>83.19</v>
      </c>
    </row>
    <row r="9084" spans="1:4">
      <c r="A9084" s="241">
        <v>100563</v>
      </c>
      <c r="B9084" s="93" t="s">
        <v>30593</v>
      </c>
      <c r="C9084" s="94" t="s">
        <v>2</v>
      </c>
      <c r="D9084" s="248">
        <v>354.75</v>
      </c>
    </row>
    <row r="9085" spans="1:4">
      <c r="A9085" s="241">
        <v>100555</v>
      </c>
      <c r="B9085" s="93" t="s">
        <v>30594</v>
      </c>
      <c r="C9085" s="94" t="s">
        <v>2</v>
      </c>
      <c r="D9085" s="248">
        <v>1359.32</v>
      </c>
    </row>
    <row r="9086" spans="1:4">
      <c r="A9086" s="241">
        <v>106084</v>
      </c>
      <c r="B9086" s="93" t="s">
        <v>30595</v>
      </c>
      <c r="C9086" s="94" t="s">
        <v>2</v>
      </c>
      <c r="D9086" s="248">
        <v>0</v>
      </c>
    </row>
    <row r="9087" spans="1:4">
      <c r="A9087" s="241">
        <v>106087</v>
      </c>
      <c r="B9087" s="93" t="s">
        <v>30596</v>
      </c>
      <c r="C9087" s="94" t="s">
        <v>2</v>
      </c>
      <c r="D9087" s="248">
        <v>0</v>
      </c>
    </row>
    <row r="9088" spans="1:4">
      <c r="A9088" s="241">
        <v>106085</v>
      </c>
      <c r="B9088" s="93" t="s">
        <v>30597</v>
      </c>
      <c r="C9088" s="94" t="s">
        <v>2</v>
      </c>
      <c r="D9088" s="248">
        <v>0</v>
      </c>
    </row>
    <row r="9089" spans="1:4">
      <c r="A9089" s="241">
        <v>106086</v>
      </c>
      <c r="B9089" s="93" t="s">
        <v>30598</v>
      </c>
      <c r="C9089" s="94" t="s">
        <v>2</v>
      </c>
      <c r="D9089" s="248">
        <v>0</v>
      </c>
    </row>
    <row r="9090" spans="1:4">
      <c r="A9090" s="241">
        <v>98305</v>
      </c>
      <c r="B9090" s="93" t="s">
        <v>30599</v>
      </c>
      <c r="C9090" s="94" t="s">
        <v>2</v>
      </c>
      <c r="D9090" s="248">
        <v>2698.68</v>
      </c>
    </row>
    <row r="9091" spans="1:4">
      <c r="A9091" s="241">
        <v>98307</v>
      </c>
      <c r="B9091" s="93" t="s">
        <v>30600</v>
      </c>
      <c r="C9091" s="94" t="s">
        <v>2</v>
      </c>
      <c r="D9091" s="248">
        <v>73.28</v>
      </c>
    </row>
    <row r="9092" spans="1:4">
      <c r="A9092" s="241">
        <v>98308</v>
      </c>
      <c r="B9092" s="93" t="s">
        <v>30601</v>
      </c>
      <c r="C9092" s="94" t="s">
        <v>2</v>
      </c>
      <c r="D9092" s="248">
        <v>54.24</v>
      </c>
    </row>
    <row r="9093" spans="1:4">
      <c r="A9093" s="241">
        <v>106077</v>
      </c>
      <c r="B9093" s="93" t="s">
        <v>30602</v>
      </c>
      <c r="C9093" s="94" t="s">
        <v>2</v>
      </c>
      <c r="D9093" s="248">
        <v>0</v>
      </c>
    </row>
    <row r="9094" spans="1:4">
      <c r="A9094" s="241">
        <v>106078</v>
      </c>
      <c r="B9094" s="93" t="s">
        <v>30603</v>
      </c>
      <c r="C9094" s="94" t="s">
        <v>2</v>
      </c>
      <c r="D9094" s="248">
        <v>0</v>
      </c>
    </row>
    <row r="9095" spans="1:4">
      <c r="A9095" s="241">
        <v>103401</v>
      </c>
      <c r="B9095" s="93" t="s">
        <v>20875</v>
      </c>
      <c r="C9095" s="94" t="s">
        <v>2</v>
      </c>
      <c r="D9095" s="248">
        <v>28.52</v>
      </c>
    </row>
    <row r="9096" spans="1:4">
      <c r="A9096" s="241">
        <v>103402</v>
      </c>
      <c r="B9096" s="93" t="s">
        <v>20876</v>
      </c>
      <c r="C9096" s="94" t="s">
        <v>2</v>
      </c>
      <c r="D9096" s="248">
        <v>41.5</v>
      </c>
    </row>
    <row r="9097" spans="1:4">
      <c r="A9097" s="241">
        <v>103403</v>
      </c>
      <c r="B9097" s="93" t="s">
        <v>20877</v>
      </c>
      <c r="C9097" s="94" t="s">
        <v>2</v>
      </c>
      <c r="D9097" s="248">
        <v>46.68</v>
      </c>
    </row>
    <row r="9098" spans="1:4">
      <c r="A9098" s="241">
        <v>103397</v>
      </c>
      <c r="B9098" s="93" t="s">
        <v>20871</v>
      </c>
      <c r="C9098" s="94" t="s">
        <v>2</v>
      </c>
      <c r="D9098" s="248">
        <v>5.18</v>
      </c>
    </row>
    <row r="9099" spans="1:4">
      <c r="A9099" s="241">
        <v>103404</v>
      </c>
      <c r="B9099" s="93" t="s">
        <v>20878</v>
      </c>
      <c r="C9099" s="94" t="s">
        <v>2</v>
      </c>
      <c r="D9099" s="248">
        <v>51.88</v>
      </c>
    </row>
    <row r="9100" spans="1:4">
      <c r="A9100" s="241">
        <v>103405</v>
      </c>
      <c r="B9100" s="93" t="s">
        <v>20879</v>
      </c>
      <c r="C9100" s="94" t="s">
        <v>2</v>
      </c>
      <c r="D9100" s="248">
        <v>58.36</v>
      </c>
    </row>
    <row r="9101" spans="1:4">
      <c r="A9101" s="241">
        <v>103406</v>
      </c>
      <c r="B9101" s="93" t="s">
        <v>20880</v>
      </c>
      <c r="C9101" s="94" t="s">
        <v>2</v>
      </c>
      <c r="D9101" s="248">
        <v>64.84</v>
      </c>
    </row>
    <row r="9102" spans="1:4">
      <c r="A9102" s="241">
        <v>103407</v>
      </c>
      <c r="B9102" s="93" t="s">
        <v>20881</v>
      </c>
      <c r="C9102" s="94" t="s">
        <v>2</v>
      </c>
      <c r="D9102" s="248">
        <v>72.63</v>
      </c>
    </row>
    <row r="9103" spans="1:4">
      <c r="A9103" s="241">
        <v>103408</v>
      </c>
      <c r="B9103" s="93" t="s">
        <v>20882</v>
      </c>
      <c r="C9103" s="94" t="s">
        <v>2</v>
      </c>
      <c r="D9103" s="248">
        <v>81.7</v>
      </c>
    </row>
    <row r="9104" spans="1:4">
      <c r="A9104" s="241">
        <v>103398</v>
      </c>
      <c r="B9104" s="93" t="s">
        <v>20872</v>
      </c>
      <c r="C9104" s="94" t="s">
        <v>2</v>
      </c>
      <c r="D9104" s="248">
        <v>8.2899999999999991</v>
      </c>
    </row>
    <row r="9105" spans="1:4">
      <c r="A9105" s="241">
        <v>103409</v>
      </c>
      <c r="B9105" s="93" t="s">
        <v>20883</v>
      </c>
      <c r="C9105" s="94" t="s">
        <v>2</v>
      </c>
      <c r="D9105" s="248">
        <v>92.08</v>
      </c>
    </row>
    <row r="9106" spans="1:4">
      <c r="A9106" s="241">
        <v>103410</v>
      </c>
      <c r="B9106" s="93" t="s">
        <v>20884</v>
      </c>
      <c r="C9106" s="94" t="s">
        <v>2</v>
      </c>
      <c r="D9106" s="248">
        <v>103.75</v>
      </c>
    </row>
    <row r="9107" spans="1:4">
      <c r="A9107" s="241">
        <v>103399</v>
      </c>
      <c r="B9107" s="93" t="s">
        <v>20873</v>
      </c>
      <c r="C9107" s="94" t="s">
        <v>2</v>
      </c>
      <c r="D9107" s="248">
        <v>16.329999999999998</v>
      </c>
    </row>
    <row r="9108" spans="1:4">
      <c r="A9108" s="241">
        <v>103400</v>
      </c>
      <c r="B9108" s="93" t="s">
        <v>20874</v>
      </c>
      <c r="C9108" s="94" t="s">
        <v>2</v>
      </c>
      <c r="D9108" s="248">
        <v>23.34</v>
      </c>
    </row>
    <row r="9109" spans="1:4">
      <c r="A9109" s="241">
        <v>103415</v>
      </c>
      <c r="B9109" s="93" t="s">
        <v>20889</v>
      </c>
      <c r="C9109" s="94" t="s">
        <v>2</v>
      </c>
      <c r="D9109" s="248">
        <v>57.06</v>
      </c>
    </row>
    <row r="9110" spans="1:4">
      <c r="A9110" s="241">
        <v>103416</v>
      </c>
      <c r="B9110" s="93" t="s">
        <v>20890</v>
      </c>
      <c r="C9110" s="94" t="s">
        <v>2</v>
      </c>
      <c r="D9110" s="248">
        <v>83</v>
      </c>
    </row>
    <row r="9111" spans="1:4">
      <c r="A9111" s="241">
        <v>103417</v>
      </c>
      <c r="B9111" s="93" t="s">
        <v>20891</v>
      </c>
      <c r="C9111" s="94" t="s">
        <v>2</v>
      </c>
      <c r="D9111" s="248">
        <v>93.38</v>
      </c>
    </row>
    <row r="9112" spans="1:4">
      <c r="A9112" s="241">
        <v>103411</v>
      </c>
      <c r="B9112" s="93" t="s">
        <v>20885</v>
      </c>
      <c r="C9112" s="94" t="s">
        <v>2</v>
      </c>
      <c r="D9112" s="248">
        <v>10.36</v>
      </c>
    </row>
    <row r="9113" spans="1:4">
      <c r="A9113" s="241">
        <v>103418</v>
      </c>
      <c r="B9113" s="93" t="s">
        <v>20892</v>
      </c>
      <c r="C9113" s="94" t="s">
        <v>2</v>
      </c>
      <c r="D9113" s="248">
        <v>103.75</v>
      </c>
    </row>
    <row r="9114" spans="1:4">
      <c r="A9114" s="241">
        <v>103419</v>
      </c>
      <c r="B9114" s="93" t="s">
        <v>20893</v>
      </c>
      <c r="C9114" s="94" t="s">
        <v>2</v>
      </c>
      <c r="D9114" s="248">
        <v>116.72</v>
      </c>
    </row>
    <row r="9115" spans="1:4">
      <c r="A9115" s="241">
        <v>103420</v>
      </c>
      <c r="B9115" s="93" t="s">
        <v>20894</v>
      </c>
      <c r="C9115" s="94" t="s">
        <v>2</v>
      </c>
      <c r="D9115" s="248">
        <v>129.69999999999999</v>
      </c>
    </row>
    <row r="9116" spans="1:4">
      <c r="A9116" s="241">
        <v>103421</v>
      </c>
      <c r="B9116" s="93" t="s">
        <v>20895</v>
      </c>
      <c r="C9116" s="94" t="s">
        <v>2</v>
      </c>
      <c r="D9116" s="248">
        <v>145.26</v>
      </c>
    </row>
    <row r="9117" spans="1:4">
      <c r="A9117" s="241">
        <v>103422</v>
      </c>
      <c r="B9117" s="93" t="s">
        <v>20896</v>
      </c>
      <c r="C9117" s="94" t="s">
        <v>2</v>
      </c>
      <c r="D9117" s="248">
        <v>163.41999999999999</v>
      </c>
    </row>
    <row r="9118" spans="1:4">
      <c r="A9118" s="241">
        <v>103412</v>
      </c>
      <c r="B9118" s="93" t="s">
        <v>20886</v>
      </c>
      <c r="C9118" s="94" t="s">
        <v>2</v>
      </c>
      <c r="D9118" s="248">
        <v>16.59</v>
      </c>
    </row>
    <row r="9119" spans="1:4">
      <c r="A9119" s="241">
        <v>103423</v>
      </c>
      <c r="B9119" s="93" t="s">
        <v>20897</v>
      </c>
      <c r="C9119" s="94" t="s">
        <v>2</v>
      </c>
      <c r="D9119" s="248">
        <v>184.17</v>
      </c>
    </row>
    <row r="9120" spans="1:4">
      <c r="A9120" s="241">
        <v>103424</v>
      </c>
      <c r="B9120" s="93" t="s">
        <v>20898</v>
      </c>
      <c r="C9120" s="94" t="s">
        <v>2</v>
      </c>
      <c r="D9120" s="248">
        <v>207.51</v>
      </c>
    </row>
    <row r="9121" spans="1:4">
      <c r="A9121" s="241">
        <v>103413</v>
      </c>
      <c r="B9121" s="93" t="s">
        <v>20887</v>
      </c>
      <c r="C9121" s="94" t="s">
        <v>2</v>
      </c>
      <c r="D9121" s="248">
        <v>32.67</v>
      </c>
    </row>
    <row r="9122" spans="1:4">
      <c r="A9122" s="241">
        <v>103414</v>
      </c>
      <c r="B9122" s="93" t="s">
        <v>20888</v>
      </c>
      <c r="C9122" s="94" t="s">
        <v>2</v>
      </c>
      <c r="D9122" s="248">
        <v>46.68</v>
      </c>
    </row>
    <row r="9123" spans="1:4">
      <c r="A9123" s="241">
        <v>103432</v>
      </c>
      <c r="B9123" s="93" t="s">
        <v>20906</v>
      </c>
      <c r="C9123" s="94" t="s">
        <v>2</v>
      </c>
      <c r="D9123" s="248">
        <v>1684.08</v>
      </c>
    </row>
    <row r="9124" spans="1:4">
      <c r="A9124" s="241">
        <v>103430</v>
      </c>
      <c r="B9124" s="93" t="s">
        <v>20904</v>
      </c>
      <c r="C9124" s="94" t="s">
        <v>2</v>
      </c>
      <c r="D9124" s="248">
        <v>37.630000000000003</v>
      </c>
    </row>
    <row r="9125" spans="1:4">
      <c r="A9125" s="241">
        <v>103431</v>
      </c>
      <c r="B9125" s="93" t="s">
        <v>20905</v>
      </c>
      <c r="C9125" s="94" t="s">
        <v>2</v>
      </c>
      <c r="D9125" s="248">
        <v>66.41</v>
      </c>
    </row>
    <row r="9126" spans="1:4">
      <c r="A9126" s="241">
        <v>103433</v>
      </c>
      <c r="B9126" s="93" t="s">
        <v>20907</v>
      </c>
      <c r="C9126" s="94" t="s">
        <v>2</v>
      </c>
      <c r="D9126" s="248">
        <v>36.46</v>
      </c>
    </row>
    <row r="9127" spans="1:4">
      <c r="A9127" s="241">
        <v>103434</v>
      </c>
      <c r="B9127" s="93" t="s">
        <v>20908</v>
      </c>
      <c r="C9127" s="94" t="s">
        <v>2</v>
      </c>
      <c r="D9127" s="248">
        <v>50.73</v>
      </c>
    </row>
    <row r="9128" spans="1:4">
      <c r="A9128" s="241">
        <v>103435</v>
      </c>
      <c r="B9128" s="93" t="s">
        <v>20909</v>
      </c>
      <c r="C9128" s="94" t="s">
        <v>2</v>
      </c>
      <c r="D9128" s="248">
        <v>94.61</v>
      </c>
    </row>
    <row r="9129" spans="1:4">
      <c r="A9129" s="241">
        <v>103436</v>
      </c>
      <c r="B9129" s="93" t="s">
        <v>20910</v>
      </c>
      <c r="C9129" s="94" t="s">
        <v>2</v>
      </c>
      <c r="D9129" s="248">
        <v>2379.62</v>
      </c>
    </row>
    <row r="9130" spans="1:4">
      <c r="A9130" s="241">
        <v>103482</v>
      </c>
      <c r="B9130" s="93" t="s">
        <v>30604</v>
      </c>
      <c r="C9130" s="94" t="s">
        <v>2</v>
      </c>
      <c r="D9130" s="248">
        <v>0</v>
      </c>
    </row>
    <row r="9131" spans="1:4">
      <c r="A9131" s="241">
        <v>103465</v>
      </c>
      <c r="B9131" s="93" t="s">
        <v>30605</v>
      </c>
      <c r="C9131" s="94" t="s">
        <v>2</v>
      </c>
      <c r="D9131" s="248">
        <v>0</v>
      </c>
    </row>
    <row r="9132" spans="1:4">
      <c r="A9132" s="241">
        <v>103483</v>
      </c>
      <c r="B9132" s="93" t="s">
        <v>30606</v>
      </c>
      <c r="C9132" s="94" t="s">
        <v>2</v>
      </c>
      <c r="D9132" s="248">
        <v>0</v>
      </c>
    </row>
    <row r="9133" spans="1:4">
      <c r="A9133" s="241">
        <v>103484</v>
      </c>
      <c r="B9133" s="93" t="s">
        <v>30607</v>
      </c>
      <c r="C9133" s="94" t="s">
        <v>2</v>
      </c>
      <c r="D9133" s="248">
        <v>0</v>
      </c>
    </row>
    <row r="9134" spans="1:4">
      <c r="A9134" s="241">
        <v>103466</v>
      </c>
      <c r="B9134" s="93" t="s">
        <v>30608</v>
      </c>
      <c r="C9134" s="94" t="s">
        <v>2</v>
      </c>
      <c r="D9134" s="248">
        <v>0</v>
      </c>
    </row>
    <row r="9135" spans="1:4">
      <c r="A9135" s="241">
        <v>103485</v>
      </c>
      <c r="B9135" s="93" t="s">
        <v>30609</v>
      </c>
      <c r="C9135" s="94" t="s">
        <v>2</v>
      </c>
      <c r="D9135" s="248">
        <v>0</v>
      </c>
    </row>
    <row r="9136" spans="1:4">
      <c r="A9136" s="241">
        <v>103467</v>
      </c>
      <c r="B9136" s="93" t="s">
        <v>30610</v>
      </c>
      <c r="C9136" s="94" t="s">
        <v>2</v>
      </c>
      <c r="D9136" s="248">
        <v>0</v>
      </c>
    </row>
    <row r="9137" spans="1:4">
      <c r="A9137" s="241">
        <v>103461</v>
      </c>
      <c r="B9137" s="93" t="s">
        <v>30611</v>
      </c>
      <c r="C9137" s="94" t="s">
        <v>2</v>
      </c>
      <c r="D9137" s="248">
        <v>0</v>
      </c>
    </row>
    <row r="9138" spans="1:4">
      <c r="A9138" s="241">
        <v>103468</v>
      </c>
      <c r="B9138" s="93" t="s">
        <v>30612</v>
      </c>
      <c r="C9138" s="94" t="s">
        <v>2</v>
      </c>
      <c r="D9138" s="248">
        <v>0</v>
      </c>
    </row>
    <row r="9139" spans="1:4">
      <c r="A9139" s="241">
        <v>103469</v>
      </c>
      <c r="B9139" s="93" t="s">
        <v>30613</v>
      </c>
      <c r="C9139" s="94" t="s">
        <v>2</v>
      </c>
      <c r="D9139" s="248">
        <v>0</v>
      </c>
    </row>
    <row r="9140" spans="1:4">
      <c r="A9140" s="241">
        <v>103470</v>
      </c>
      <c r="B9140" s="93" t="s">
        <v>30614</v>
      </c>
      <c r="C9140" s="94" t="s">
        <v>2</v>
      </c>
      <c r="D9140" s="248">
        <v>0</v>
      </c>
    </row>
    <row r="9141" spans="1:4">
      <c r="A9141" s="241">
        <v>103471</v>
      </c>
      <c r="B9141" s="93" t="s">
        <v>30615</v>
      </c>
      <c r="C9141" s="94" t="s">
        <v>2</v>
      </c>
      <c r="D9141" s="248">
        <v>0</v>
      </c>
    </row>
    <row r="9142" spans="1:4">
      <c r="A9142" s="241">
        <v>103472</v>
      </c>
      <c r="B9142" s="93" t="s">
        <v>30616</v>
      </c>
      <c r="C9142" s="94" t="s">
        <v>2</v>
      </c>
      <c r="D9142" s="248">
        <v>0</v>
      </c>
    </row>
    <row r="9143" spans="1:4">
      <c r="A9143" s="241">
        <v>103462</v>
      </c>
      <c r="B9143" s="93" t="s">
        <v>30617</v>
      </c>
      <c r="C9143" s="94" t="s">
        <v>2</v>
      </c>
      <c r="D9143" s="248">
        <v>0</v>
      </c>
    </row>
    <row r="9144" spans="1:4">
      <c r="A9144" s="241">
        <v>103473</v>
      </c>
      <c r="B9144" s="93" t="s">
        <v>30618</v>
      </c>
      <c r="C9144" s="94" t="s">
        <v>2</v>
      </c>
      <c r="D9144" s="248">
        <v>0</v>
      </c>
    </row>
    <row r="9145" spans="1:4">
      <c r="A9145" s="241">
        <v>103474</v>
      </c>
      <c r="B9145" s="93" t="s">
        <v>30619</v>
      </c>
      <c r="C9145" s="94" t="s">
        <v>2</v>
      </c>
      <c r="D9145" s="248">
        <v>0</v>
      </c>
    </row>
    <row r="9146" spans="1:4">
      <c r="A9146" s="241">
        <v>103475</v>
      </c>
      <c r="B9146" s="93" t="s">
        <v>30620</v>
      </c>
      <c r="C9146" s="94" t="s">
        <v>2</v>
      </c>
      <c r="D9146" s="248">
        <v>0</v>
      </c>
    </row>
    <row r="9147" spans="1:4">
      <c r="A9147" s="241">
        <v>103476</v>
      </c>
      <c r="B9147" s="93" t="s">
        <v>30621</v>
      </c>
      <c r="C9147" s="94" t="s">
        <v>2</v>
      </c>
      <c r="D9147" s="248">
        <v>0</v>
      </c>
    </row>
    <row r="9148" spans="1:4">
      <c r="A9148" s="241">
        <v>103477</v>
      </c>
      <c r="B9148" s="93" t="s">
        <v>30622</v>
      </c>
      <c r="C9148" s="94" t="s">
        <v>2</v>
      </c>
      <c r="D9148" s="248">
        <v>0</v>
      </c>
    </row>
    <row r="9149" spans="1:4">
      <c r="A9149" s="241">
        <v>103463</v>
      </c>
      <c r="B9149" s="93" t="s">
        <v>30623</v>
      </c>
      <c r="C9149" s="94" t="s">
        <v>2</v>
      </c>
      <c r="D9149" s="248">
        <v>0</v>
      </c>
    </row>
    <row r="9150" spans="1:4">
      <c r="A9150" s="241">
        <v>103478</v>
      </c>
      <c r="B9150" s="93" t="s">
        <v>30624</v>
      </c>
      <c r="C9150" s="94" t="s">
        <v>2</v>
      </c>
      <c r="D9150" s="248">
        <v>0</v>
      </c>
    </row>
    <row r="9151" spans="1:4">
      <c r="A9151" s="241">
        <v>103479</v>
      </c>
      <c r="B9151" s="93" t="s">
        <v>30625</v>
      </c>
      <c r="C9151" s="94" t="s">
        <v>2</v>
      </c>
      <c r="D9151" s="248">
        <v>0</v>
      </c>
    </row>
    <row r="9152" spans="1:4">
      <c r="A9152" s="241">
        <v>103480</v>
      </c>
      <c r="B9152" s="93" t="s">
        <v>30626</v>
      </c>
      <c r="C9152" s="94" t="s">
        <v>2</v>
      </c>
      <c r="D9152" s="248">
        <v>0</v>
      </c>
    </row>
    <row r="9153" spans="1:4">
      <c r="A9153" s="241">
        <v>103464</v>
      </c>
      <c r="B9153" s="93" t="s">
        <v>30627</v>
      </c>
      <c r="C9153" s="94" t="s">
        <v>2</v>
      </c>
      <c r="D9153" s="248">
        <v>0</v>
      </c>
    </row>
    <row r="9154" spans="1:4">
      <c r="A9154" s="241">
        <v>103481</v>
      </c>
      <c r="B9154" s="93" t="s">
        <v>30628</v>
      </c>
      <c r="C9154" s="94" t="s">
        <v>2</v>
      </c>
      <c r="D9154" s="248">
        <v>0</v>
      </c>
    </row>
    <row r="9155" spans="1:4">
      <c r="A9155" s="241">
        <v>103459</v>
      </c>
      <c r="B9155" s="93" t="s">
        <v>30629</v>
      </c>
      <c r="C9155" s="94" t="s">
        <v>2</v>
      </c>
      <c r="D9155" s="248">
        <v>0</v>
      </c>
    </row>
    <row r="9156" spans="1:4">
      <c r="A9156" s="241">
        <v>103460</v>
      </c>
      <c r="B9156" s="93" t="s">
        <v>30630</v>
      </c>
      <c r="C9156" s="94" t="s">
        <v>2</v>
      </c>
      <c r="D9156" s="248">
        <v>0</v>
      </c>
    </row>
    <row r="9157" spans="1:4">
      <c r="A9157" s="241">
        <v>103443</v>
      </c>
      <c r="B9157" s="93" t="s">
        <v>30631</v>
      </c>
      <c r="C9157" s="94" t="s">
        <v>2</v>
      </c>
      <c r="D9157" s="248">
        <v>0</v>
      </c>
    </row>
    <row r="9158" spans="1:4">
      <c r="A9158" s="241">
        <v>103444</v>
      </c>
      <c r="B9158" s="93" t="s">
        <v>30632</v>
      </c>
      <c r="C9158" s="94" t="s">
        <v>2</v>
      </c>
      <c r="D9158" s="248">
        <v>0</v>
      </c>
    </row>
    <row r="9159" spans="1:4">
      <c r="A9159" s="241">
        <v>103445</v>
      </c>
      <c r="B9159" s="93" t="s">
        <v>30633</v>
      </c>
      <c r="C9159" s="94" t="s">
        <v>2</v>
      </c>
      <c r="D9159" s="248">
        <v>0</v>
      </c>
    </row>
    <row r="9160" spans="1:4">
      <c r="A9160" s="241">
        <v>103446</v>
      </c>
      <c r="B9160" s="93" t="s">
        <v>30634</v>
      </c>
      <c r="C9160" s="94" t="s">
        <v>2</v>
      </c>
      <c r="D9160" s="248">
        <v>0</v>
      </c>
    </row>
    <row r="9161" spans="1:4">
      <c r="A9161" s="241">
        <v>103447</v>
      </c>
      <c r="B9161" s="93" t="s">
        <v>30635</v>
      </c>
      <c r="C9161" s="94" t="s">
        <v>2</v>
      </c>
      <c r="D9161" s="248">
        <v>0</v>
      </c>
    </row>
    <row r="9162" spans="1:4">
      <c r="A9162" s="241">
        <v>103448</v>
      </c>
      <c r="B9162" s="93" t="s">
        <v>30636</v>
      </c>
      <c r="C9162" s="94" t="s">
        <v>2</v>
      </c>
      <c r="D9162" s="248">
        <v>0</v>
      </c>
    </row>
    <row r="9163" spans="1:4">
      <c r="A9163" s="241">
        <v>103449</v>
      </c>
      <c r="B9163" s="93" t="s">
        <v>30637</v>
      </c>
      <c r="C9163" s="94" t="s">
        <v>2</v>
      </c>
      <c r="D9163" s="248">
        <v>0</v>
      </c>
    </row>
    <row r="9164" spans="1:4">
      <c r="A9164" s="241">
        <v>103450</v>
      </c>
      <c r="B9164" s="93" t="s">
        <v>30638</v>
      </c>
      <c r="C9164" s="94" t="s">
        <v>2</v>
      </c>
      <c r="D9164" s="248">
        <v>0</v>
      </c>
    </row>
    <row r="9165" spans="1:4">
      <c r="A9165" s="241">
        <v>103451</v>
      </c>
      <c r="B9165" s="93" t="s">
        <v>30639</v>
      </c>
      <c r="C9165" s="94" t="s">
        <v>2</v>
      </c>
      <c r="D9165" s="248">
        <v>0</v>
      </c>
    </row>
    <row r="9166" spans="1:4">
      <c r="A9166" s="241">
        <v>103452</v>
      </c>
      <c r="B9166" s="93" t="s">
        <v>30640</v>
      </c>
      <c r="C9166" s="94" t="s">
        <v>2</v>
      </c>
      <c r="D9166" s="248">
        <v>0</v>
      </c>
    </row>
    <row r="9167" spans="1:4">
      <c r="A9167" s="241">
        <v>103453</v>
      </c>
      <c r="B9167" s="93" t="s">
        <v>30641</v>
      </c>
      <c r="C9167" s="94" t="s">
        <v>2</v>
      </c>
      <c r="D9167" s="248">
        <v>0</v>
      </c>
    </row>
    <row r="9168" spans="1:4">
      <c r="A9168" s="241">
        <v>103454</v>
      </c>
      <c r="B9168" s="93" t="s">
        <v>30642</v>
      </c>
      <c r="C9168" s="94" t="s">
        <v>2</v>
      </c>
      <c r="D9168" s="248">
        <v>0</v>
      </c>
    </row>
    <row r="9169" spans="1:4">
      <c r="A9169" s="241">
        <v>103455</v>
      </c>
      <c r="B9169" s="93" t="s">
        <v>30643</v>
      </c>
      <c r="C9169" s="94" t="s">
        <v>2</v>
      </c>
      <c r="D9169" s="248">
        <v>0</v>
      </c>
    </row>
    <row r="9170" spans="1:4">
      <c r="A9170" s="241">
        <v>103456</v>
      </c>
      <c r="B9170" s="93" t="s">
        <v>30644</v>
      </c>
      <c r="C9170" s="94" t="s">
        <v>2</v>
      </c>
      <c r="D9170" s="248">
        <v>0</v>
      </c>
    </row>
    <row r="9171" spans="1:4">
      <c r="A9171" s="241">
        <v>103457</v>
      </c>
      <c r="B9171" s="93" t="s">
        <v>30645</v>
      </c>
      <c r="C9171" s="94" t="s">
        <v>2</v>
      </c>
      <c r="D9171" s="248">
        <v>0</v>
      </c>
    </row>
    <row r="9172" spans="1:4">
      <c r="A9172" s="241">
        <v>103458</v>
      </c>
      <c r="B9172" s="93" t="s">
        <v>30646</v>
      </c>
      <c r="C9172" s="94" t="s">
        <v>2</v>
      </c>
      <c r="D9172" s="248">
        <v>0</v>
      </c>
    </row>
    <row r="9173" spans="1:4">
      <c r="A9173" s="241">
        <v>103425</v>
      </c>
      <c r="B9173" s="93" t="s">
        <v>20899</v>
      </c>
      <c r="C9173" s="94" t="s">
        <v>2</v>
      </c>
      <c r="D9173" s="248">
        <v>17.850000000000001</v>
      </c>
    </row>
    <row r="9174" spans="1:4">
      <c r="A9174" s="241">
        <v>103428</v>
      </c>
      <c r="B9174" s="93" t="s">
        <v>20902</v>
      </c>
      <c r="C9174" s="94" t="s">
        <v>2</v>
      </c>
      <c r="D9174" s="248">
        <v>278.51</v>
      </c>
    </row>
    <row r="9175" spans="1:4">
      <c r="A9175" s="241">
        <v>103426</v>
      </c>
      <c r="B9175" s="93" t="s">
        <v>20900</v>
      </c>
      <c r="C9175" s="94" t="s">
        <v>2</v>
      </c>
      <c r="D9175" s="248">
        <v>21.94</v>
      </c>
    </row>
    <row r="9176" spans="1:4">
      <c r="A9176" s="241">
        <v>103429</v>
      </c>
      <c r="B9176" s="93" t="s">
        <v>20903</v>
      </c>
      <c r="C9176" s="94" t="s">
        <v>2</v>
      </c>
      <c r="D9176" s="248">
        <v>2969.66</v>
      </c>
    </row>
    <row r="9177" spans="1:4">
      <c r="A9177" s="241">
        <v>103427</v>
      </c>
      <c r="B9177" s="93" t="s">
        <v>20901</v>
      </c>
      <c r="C9177" s="94" t="s">
        <v>2</v>
      </c>
      <c r="D9177" s="248">
        <v>43.9</v>
      </c>
    </row>
    <row r="9178" spans="1:4">
      <c r="A9178" s="241">
        <v>103393</v>
      </c>
      <c r="B9178" s="93" t="s">
        <v>20870</v>
      </c>
      <c r="C9178" s="94" t="s">
        <v>1</v>
      </c>
      <c r="D9178" s="248">
        <v>5552.48</v>
      </c>
    </row>
    <row r="9179" spans="1:4">
      <c r="A9179" s="241">
        <v>103376</v>
      </c>
      <c r="B9179" s="93" t="s">
        <v>20861</v>
      </c>
      <c r="C9179" s="94" t="s">
        <v>1</v>
      </c>
      <c r="D9179" s="248">
        <v>136.29</v>
      </c>
    </row>
    <row r="9180" spans="1:4">
      <c r="A9180" s="241">
        <v>104804</v>
      </c>
      <c r="B9180" s="93" t="s">
        <v>30647</v>
      </c>
      <c r="C9180" s="94" t="s">
        <v>1</v>
      </c>
      <c r="D9180" s="248">
        <v>0</v>
      </c>
    </row>
    <row r="9181" spans="1:4">
      <c r="A9181" s="241">
        <v>104805</v>
      </c>
      <c r="B9181" s="93" t="s">
        <v>30648</v>
      </c>
      <c r="C9181" s="94" t="s">
        <v>1</v>
      </c>
      <c r="D9181" s="248">
        <v>0</v>
      </c>
    </row>
    <row r="9182" spans="1:4">
      <c r="A9182" s="241">
        <v>103377</v>
      </c>
      <c r="B9182" s="93" t="s">
        <v>20862</v>
      </c>
      <c r="C9182" s="94" t="s">
        <v>1</v>
      </c>
      <c r="D9182" s="248">
        <v>291.39999999999998</v>
      </c>
    </row>
    <row r="9183" spans="1:4">
      <c r="A9183" s="241">
        <v>104806</v>
      </c>
      <c r="B9183" s="93" t="s">
        <v>30649</v>
      </c>
      <c r="C9183" s="94" t="s">
        <v>1</v>
      </c>
      <c r="D9183" s="248">
        <v>0</v>
      </c>
    </row>
    <row r="9184" spans="1:4">
      <c r="A9184" s="241">
        <v>103378</v>
      </c>
      <c r="B9184" s="93" t="s">
        <v>30650</v>
      </c>
      <c r="C9184" s="94" t="s">
        <v>1</v>
      </c>
      <c r="D9184" s="248">
        <v>0</v>
      </c>
    </row>
    <row r="9185" spans="1:4">
      <c r="A9185" s="241">
        <v>103372</v>
      </c>
      <c r="B9185" s="93" t="s">
        <v>20859</v>
      </c>
      <c r="C9185" s="94" t="s">
        <v>1</v>
      </c>
      <c r="D9185" s="248">
        <v>5.88</v>
      </c>
    </row>
    <row r="9186" spans="1:4">
      <c r="A9186" s="241">
        <v>103379</v>
      </c>
      <c r="B9186" s="93" t="s">
        <v>20863</v>
      </c>
      <c r="C9186" s="94" t="s">
        <v>1</v>
      </c>
      <c r="D9186" s="248">
        <v>453.5</v>
      </c>
    </row>
    <row r="9187" spans="1:4">
      <c r="A9187" s="241">
        <v>103380</v>
      </c>
      <c r="B9187" s="93" t="s">
        <v>30651</v>
      </c>
      <c r="C9187" s="94" t="s">
        <v>1</v>
      </c>
      <c r="D9187" s="248">
        <v>0</v>
      </c>
    </row>
    <row r="9188" spans="1:4">
      <c r="A9188" s="241">
        <v>103381</v>
      </c>
      <c r="B9188" s="93" t="s">
        <v>30652</v>
      </c>
      <c r="C9188" s="94" t="s">
        <v>1</v>
      </c>
      <c r="D9188" s="248">
        <v>0</v>
      </c>
    </row>
    <row r="9189" spans="1:4">
      <c r="A9189" s="241">
        <v>103382</v>
      </c>
      <c r="B9189" s="93" t="s">
        <v>30653</v>
      </c>
      <c r="C9189" s="94" t="s">
        <v>1</v>
      </c>
      <c r="D9189" s="248">
        <v>0</v>
      </c>
    </row>
    <row r="9190" spans="1:4">
      <c r="A9190" s="241">
        <v>103383</v>
      </c>
      <c r="B9190" s="93" t="s">
        <v>20864</v>
      </c>
      <c r="C9190" s="94" t="s">
        <v>1</v>
      </c>
      <c r="D9190" s="248">
        <v>1110.8900000000001</v>
      </c>
    </row>
    <row r="9191" spans="1:4">
      <c r="A9191" s="241">
        <v>103373</v>
      </c>
      <c r="B9191" s="93" t="s">
        <v>20860</v>
      </c>
      <c r="C9191" s="94" t="s">
        <v>1</v>
      </c>
      <c r="D9191" s="248">
        <v>11.52</v>
      </c>
    </row>
    <row r="9192" spans="1:4">
      <c r="A9192" s="241">
        <v>103384</v>
      </c>
      <c r="B9192" s="93" t="s">
        <v>30654</v>
      </c>
      <c r="C9192" s="94" t="s">
        <v>1</v>
      </c>
      <c r="D9192" s="248">
        <v>0</v>
      </c>
    </row>
    <row r="9193" spans="1:4">
      <c r="A9193" s="241">
        <v>103385</v>
      </c>
      <c r="B9193" s="93" t="s">
        <v>20865</v>
      </c>
      <c r="C9193" s="94" t="s">
        <v>1</v>
      </c>
      <c r="D9193" s="248">
        <v>1791.39</v>
      </c>
    </row>
    <row r="9194" spans="1:4">
      <c r="A9194" s="241">
        <v>103386</v>
      </c>
      <c r="B9194" s="93" t="s">
        <v>30655</v>
      </c>
      <c r="C9194" s="94" t="s">
        <v>1</v>
      </c>
      <c r="D9194" s="248">
        <v>0</v>
      </c>
    </row>
    <row r="9195" spans="1:4">
      <c r="A9195" s="241">
        <v>103387</v>
      </c>
      <c r="B9195" s="93" t="s">
        <v>20866</v>
      </c>
      <c r="C9195" s="94" t="s">
        <v>1</v>
      </c>
      <c r="D9195" s="248">
        <v>3142.42</v>
      </c>
    </row>
    <row r="9196" spans="1:4">
      <c r="A9196" s="241">
        <v>103388</v>
      </c>
      <c r="B9196" s="93" t="s">
        <v>30656</v>
      </c>
      <c r="C9196" s="94" t="s">
        <v>1</v>
      </c>
      <c r="D9196" s="248">
        <v>0</v>
      </c>
    </row>
    <row r="9197" spans="1:4">
      <c r="A9197" s="241">
        <v>103374</v>
      </c>
      <c r="B9197" s="93" t="s">
        <v>30657</v>
      </c>
      <c r="C9197" s="94" t="s">
        <v>1</v>
      </c>
      <c r="D9197" s="248">
        <v>0</v>
      </c>
    </row>
    <row r="9198" spans="1:4">
      <c r="A9198" s="241">
        <v>103389</v>
      </c>
      <c r="B9198" s="93" t="s">
        <v>20867</v>
      </c>
      <c r="C9198" s="94" t="s">
        <v>1</v>
      </c>
      <c r="D9198" s="248">
        <v>4673.25</v>
      </c>
    </row>
    <row r="9199" spans="1:4">
      <c r="A9199" s="241">
        <v>103390</v>
      </c>
      <c r="B9199" s="93" t="s">
        <v>30658</v>
      </c>
      <c r="C9199" s="94" t="s">
        <v>1</v>
      </c>
      <c r="D9199" s="248">
        <v>0</v>
      </c>
    </row>
    <row r="9200" spans="1:4">
      <c r="A9200" s="241">
        <v>103391</v>
      </c>
      <c r="B9200" s="93" t="s">
        <v>20868</v>
      </c>
      <c r="C9200" s="94" t="s">
        <v>1</v>
      </c>
      <c r="D9200" s="248">
        <v>3081.25</v>
      </c>
    </row>
    <row r="9201" spans="1:4">
      <c r="A9201" s="241">
        <v>103375</v>
      </c>
      <c r="B9201" s="93" t="s">
        <v>30659</v>
      </c>
      <c r="C9201" s="94" t="s">
        <v>1</v>
      </c>
      <c r="D9201" s="248">
        <v>0</v>
      </c>
    </row>
    <row r="9202" spans="1:4">
      <c r="A9202" s="241">
        <v>103392</v>
      </c>
      <c r="B9202" s="93" t="s">
        <v>20869</v>
      </c>
      <c r="C9202" s="94" t="s">
        <v>1</v>
      </c>
      <c r="D9202" s="248">
        <v>5033.96</v>
      </c>
    </row>
    <row r="9203" spans="1:4">
      <c r="A9203" s="241">
        <v>103440</v>
      </c>
      <c r="B9203" s="93" t="s">
        <v>20914</v>
      </c>
      <c r="C9203" s="94" t="s">
        <v>2</v>
      </c>
      <c r="D9203" s="248">
        <v>449.52</v>
      </c>
    </row>
    <row r="9204" spans="1:4">
      <c r="A9204" s="241">
        <v>103441</v>
      </c>
      <c r="B9204" s="93" t="s">
        <v>20915</v>
      </c>
      <c r="C9204" s="94" t="s">
        <v>2</v>
      </c>
      <c r="D9204" s="248">
        <v>454.93</v>
      </c>
    </row>
    <row r="9205" spans="1:4">
      <c r="A9205" s="241">
        <v>103442</v>
      </c>
      <c r="B9205" s="93" t="s">
        <v>20916</v>
      </c>
      <c r="C9205" s="94" t="s">
        <v>2</v>
      </c>
      <c r="D9205" s="248">
        <v>585.45000000000005</v>
      </c>
    </row>
    <row r="9206" spans="1:4">
      <c r="A9206" s="241">
        <v>103437</v>
      </c>
      <c r="B9206" s="93" t="s">
        <v>20911</v>
      </c>
      <c r="C9206" s="94" t="s">
        <v>2</v>
      </c>
      <c r="D9206" s="248">
        <v>195.99</v>
      </c>
    </row>
    <row r="9207" spans="1:4">
      <c r="A9207" s="241">
        <v>103438</v>
      </c>
      <c r="B9207" s="93" t="s">
        <v>20912</v>
      </c>
      <c r="C9207" s="94" t="s">
        <v>2</v>
      </c>
      <c r="D9207" s="248">
        <v>195.99</v>
      </c>
    </row>
    <row r="9208" spans="1:4">
      <c r="A9208" s="241">
        <v>103439</v>
      </c>
      <c r="B9208" s="93" t="s">
        <v>20913</v>
      </c>
      <c r="C9208" s="94" t="s">
        <v>2</v>
      </c>
      <c r="D9208" s="248">
        <v>229.38</v>
      </c>
    </row>
    <row r="9209" spans="1:4">
      <c r="A9209" s="241">
        <v>106122</v>
      </c>
      <c r="B9209" s="93" t="s">
        <v>30660</v>
      </c>
      <c r="C9209" s="94" t="s">
        <v>7</v>
      </c>
      <c r="D9209" s="248">
        <v>98.99</v>
      </c>
    </row>
    <row r="9210" spans="1:4">
      <c r="A9210" s="241">
        <v>106131</v>
      </c>
      <c r="B9210" s="93" t="s">
        <v>30661</v>
      </c>
      <c r="C9210" s="94" t="s">
        <v>7</v>
      </c>
      <c r="D9210" s="248">
        <v>147.91999999999999</v>
      </c>
    </row>
    <row r="9211" spans="1:4">
      <c r="A9211" s="241">
        <v>106127</v>
      </c>
      <c r="B9211" s="93" t="s">
        <v>30662</v>
      </c>
      <c r="C9211" s="94" t="s">
        <v>7</v>
      </c>
      <c r="D9211" s="248">
        <v>133.16999999999999</v>
      </c>
    </row>
    <row r="9212" spans="1:4">
      <c r="A9212" s="241">
        <v>106126</v>
      </c>
      <c r="B9212" s="93" t="s">
        <v>30663</v>
      </c>
      <c r="C9212" s="94" t="s">
        <v>7</v>
      </c>
      <c r="D9212" s="248">
        <v>58.83</v>
      </c>
    </row>
    <row r="9213" spans="1:4">
      <c r="A9213" s="241">
        <v>106128</v>
      </c>
      <c r="B9213" s="93" t="s">
        <v>30664</v>
      </c>
      <c r="C9213" s="94" t="s">
        <v>7</v>
      </c>
      <c r="D9213" s="248">
        <v>191.67</v>
      </c>
    </row>
    <row r="9214" spans="1:4">
      <c r="A9214" s="241">
        <v>106130</v>
      </c>
      <c r="B9214" s="93" t="s">
        <v>30665</v>
      </c>
      <c r="C9214" s="94" t="s">
        <v>7</v>
      </c>
      <c r="D9214" s="248">
        <v>167.53</v>
      </c>
    </row>
    <row r="9215" spans="1:4">
      <c r="A9215" s="241">
        <v>106129</v>
      </c>
      <c r="B9215" s="93" t="s">
        <v>30666</v>
      </c>
      <c r="C9215" s="94" t="s">
        <v>7</v>
      </c>
      <c r="D9215" s="248">
        <v>88.07</v>
      </c>
    </row>
    <row r="9216" spans="1:4">
      <c r="A9216" s="241">
        <v>106125</v>
      </c>
      <c r="B9216" s="93" t="s">
        <v>30667</v>
      </c>
      <c r="C9216" s="94" t="s">
        <v>7</v>
      </c>
      <c r="D9216" s="248">
        <v>68.08</v>
      </c>
    </row>
    <row r="9217" spans="1:4">
      <c r="A9217" s="241">
        <v>106124</v>
      </c>
      <c r="B9217" s="93" t="s">
        <v>30668</v>
      </c>
      <c r="C9217" s="94" t="s">
        <v>7</v>
      </c>
      <c r="D9217" s="248">
        <v>67.83</v>
      </c>
    </row>
    <row r="9218" spans="1:4">
      <c r="A9218" s="241">
        <v>106123</v>
      </c>
      <c r="B9218" s="93" t="s">
        <v>30669</v>
      </c>
      <c r="C9218" s="94" t="s">
        <v>7</v>
      </c>
      <c r="D9218" s="248">
        <v>192.22</v>
      </c>
    </row>
    <row r="9219" spans="1:4">
      <c r="A9219" s="241">
        <v>106445</v>
      </c>
      <c r="B9219" s="93" t="s">
        <v>30670</v>
      </c>
      <c r="C9219" s="94" t="s">
        <v>2</v>
      </c>
      <c r="D9219" s="248">
        <v>0</v>
      </c>
    </row>
    <row r="9220" spans="1:4">
      <c r="A9220" s="241">
        <v>106446</v>
      </c>
      <c r="B9220" s="93" t="s">
        <v>30671</v>
      </c>
      <c r="C9220" s="94" t="s">
        <v>2</v>
      </c>
      <c r="D9220" s="248">
        <v>0</v>
      </c>
    </row>
    <row r="9221" spans="1:4">
      <c r="A9221" s="241">
        <v>106447</v>
      </c>
      <c r="B9221" s="93" t="s">
        <v>30672</v>
      </c>
      <c r="C9221" s="94" t="s">
        <v>2</v>
      </c>
      <c r="D9221" s="248">
        <v>0</v>
      </c>
    </row>
    <row r="9222" spans="1:4">
      <c r="A9222" s="241">
        <v>106448</v>
      </c>
      <c r="B9222" s="93" t="s">
        <v>30673</v>
      </c>
      <c r="C9222" s="94" t="s">
        <v>2</v>
      </c>
      <c r="D9222" s="248">
        <v>0</v>
      </c>
    </row>
    <row r="9223" spans="1:4">
      <c r="A9223" s="241">
        <v>106449</v>
      </c>
      <c r="B9223" s="93" t="s">
        <v>30674</v>
      </c>
      <c r="C9223" s="94" t="s">
        <v>2</v>
      </c>
      <c r="D9223" s="248">
        <v>0</v>
      </c>
    </row>
    <row r="9224" spans="1:4">
      <c r="A9224" s="241">
        <v>106455</v>
      </c>
      <c r="B9224" s="93" t="s">
        <v>30675</v>
      </c>
      <c r="C9224" s="94" t="s">
        <v>1</v>
      </c>
      <c r="D9224" s="248">
        <v>1195.96</v>
      </c>
    </row>
    <row r="9225" spans="1:4">
      <c r="A9225" s="241">
        <v>106450</v>
      </c>
      <c r="B9225" s="93" t="s">
        <v>30676</v>
      </c>
      <c r="C9225" s="94" t="s">
        <v>2</v>
      </c>
      <c r="D9225" s="248">
        <v>0</v>
      </c>
    </row>
    <row r="9226" spans="1:4">
      <c r="A9226" s="241">
        <v>106451</v>
      </c>
      <c r="B9226" s="93" t="s">
        <v>30677</v>
      </c>
      <c r="C9226" s="94" t="s">
        <v>2</v>
      </c>
      <c r="D9226" s="248">
        <v>0</v>
      </c>
    </row>
    <row r="9227" spans="1:4">
      <c r="A9227" s="241">
        <v>106452</v>
      </c>
      <c r="B9227" s="93" t="s">
        <v>30678</v>
      </c>
      <c r="C9227" s="94" t="s">
        <v>2</v>
      </c>
      <c r="D9227" s="248">
        <v>0</v>
      </c>
    </row>
    <row r="9228" spans="1:4">
      <c r="A9228" s="241">
        <v>106453</v>
      </c>
      <c r="B9228" s="93" t="s">
        <v>30679</v>
      </c>
      <c r="C9228" s="94" t="s">
        <v>2</v>
      </c>
      <c r="D9228" s="248">
        <v>0</v>
      </c>
    </row>
    <row r="9229" spans="1:4">
      <c r="A9229" s="241">
        <v>106454</v>
      </c>
      <c r="B9229" s="93" t="s">
        <v>30680</v>
      </c>
      <c r="C9229" s="94" t="s">
        <v>2</v>
      </c>
      <c r="D9229" s="248">
        <v>0</v>
      </c>
    </row>
    <row r="9230" spans="1:4">
      <c r="A9230" s="241">
        <v>106456</v>
      </c>
      <c r="B9230" s="93" t="s">
        <v>30681</v>
      </c>
      <c r="C9230" s="94" t="s">
        <v>1</v>
      </c>
      <c r="D9230" s="248">
        <v>1343.95</v>
      </c>
    </row>
    <row r="9231" spans="1:4">
      <c r="A9231" s="241">
        <v>106426</v>
      </c>
      <c r="B9231" s="93" t="s">
        <v>30682</v>
      </c>
      <c r="C9231" s="94" t="s">
        <v>2</v>
      </c>
      <c r="D9231" s="248">
        <v>0</v>
      </c>
    </row>
    <row r="9232" spans="1:4">
      <c r="A9232" s="241">
        <v>106442</v>
      </c>
      <c r="B9232" s="93" t="s">
        <v>30683</v>
      </c>
      <c r="C9232" s="94" t="s">
        <v>2</v>
      </c>
      <c r="D9232" s="248">
        <v>0</v>
      </c>
    </row>
    <row r="9233" spans="1:4">
      <c r="A9233" s="241">
        <v>106427</v>
      </c>
      <c r="B9233" s="93" t="s">
        <v>30684</v>
      </c>
      <c r="C9233" s="94" t="s">
        <v>2</v>
      </c>
      <c r="D9233" s="248">
        <v>0</v>
      </c>
    </row>
    <row r="9234" spans="1:4">
      <c r="A9234" s="241">
        <v>106428</v>
      </c>
      <c r="B9234" s="93" t="s">
        <v>30685</v>
      </c>
      <c r="C9234" s="94" t="s">
        <v>2</v>
      </c>
      <c r="D9234" s="248">
        <v>0</v>
      </c>
    </row>
    <row r="9235" spans="1:4">
      <c r="A9235" s="241">
        <v>106429</v>
      </c>
      <c r="B9235" s="93" t="s">
        <v>30686</v>
      </c>
      <c r="C9235" s="94" t="s">
        <v>2</v>
      </c>
      <c r="D9235" s="248">
        <v>0</v>
      </c>
    </row>
    <row r="9236" spans="1:4">
      <c r="A9236" s="241">
        <v>106430</v>
      </c>
      <c r="B9236" s="93" t="s">
        <v>30687</v>
      </c>
      <c r="C9236" s="94" t="s">
        <v>2</v>
      </c>
      <c r="D9236" s="248">
        <v>0</v>
      </c>
    </row>
    <row r="9237" spans="1:4">
      <c r="A9237" s="241">
        <v>106425</v>
      </c>
      <c r="B9237" s="93" t="s">
        <v>30688</v>
      </c>
      <c r="C9237" s="94" t="s">
        <v>2</v>
      </c>
      <c r="D9237" s="248">
        <v>0</v>
      </c>
    </row>
    <row r="9238" spans="1:4">
      <c r="A9238" s="241">
        <v>106431</v>
      </c>
      <c r="B9238" s="93" t="s">
        <v>30689</v>
      </c>
      <c r="C9238" s="94" t="s">
        <v>2</v>
      </c>
      <c r="D9238" s="248">
        <v>0</v>
      </c>
    </row>
    <row r="9239" spans="1:4">
      <c r="A9239" s="241">
        <v>106441</v>
      </c>
      <c r="B9239" s="93" t="s">
        <v>30690</v>
      </c>
      <c r="C9239" s="94" t="s">
        <v>2</v>
      </c>
      <c r="D9239" s="248">
        <v>0</v>
      </c>
    </row>
    <row r="9240" spans="1:4">
      <c r="A9240" s="241">
        <v>106433</v>
      </c>
      <c r="B9240" s="93" t="s">
        <v>30691</v>
      </c>
      <c r="C9240" s="94" t="s">
        <v>2</v>
      </c>
      <c r="D9240" s="248">
        <v>0</v>
      </c>
    </row>
    <row r="9241" spans="1:4">
      <c r="A9241" s="241">
        <v>106444</v>
      </c>
      <c r="B9241" s="93" t="s">
        <v>30692</v>
      </c>
      <c r="C9241" s="94" t="s">
        <v>2</v>
      </c>
      <c r="D9241" s="248">
        <v>0</v>
      </c>
    </row>
    <row r="9242" spans="1:4">
      <c r="A9242" s="241">
        <v>106434</v>
      </c>
      <c r="B9242" s="93" t="s">
        <v>30693</v>
      </c>
      <c r="C9242" s="94" t="s">
        <v>2</v>
      </c>
      <c r="D9242" s="248">
        <v>0</v>
      </c>
    </row>
    <row r="9243" spans="1:4">
      <c r="A9243" s="241">
        <v>106435</v>
      </c>
      <c r="B9243" s="93" t="s">
        <v>30694</v>
      </c>
      <c r="C9243" s="94" t="s">
        <v>2</v>
      </c>
      <c r="D9243" s="248">
        <v>0</v>
      </c>
    </row>
    <row r="9244" spans="1:4">
      <c r="A9244" s="241">
        <v>106436</v>
      </c>
      <c r="B9244" s="93" t="s">
        <v>30695</v>
      </c>
      <c r="C9244" s="94" t="s">
        <v>2</v>
      </c>
      <c r="D9244" s="248">
        <v>0</v>
      </c>
    </row>
    <row r="9245" spans="1:4">
      <c r="A9245" s="241">
        <v>106437</v>
      </c>
      <c r="B9245" s="93" t="s">
        <v>30696</v>
      </c>
      <c r="C9245" s="94" t="s">
        <v>2</v>
      </c>
      <c r="D9245" s="248">
        <v>0</v>
      </c>
    </row>
    <row r="9246" spans="1:4">
      <c r="A9246" s="241">
        <v>106432</v>
      </c>
      <c r="B9246" s="93" t="s">
        <v>30697</v>
      </c>
      <c r="C9246" s="94" t="s">
        <v>2</v>
      </c>
      <c r="D9246" s="248">
        <v>0</v>
      </c>
    </row>
    <row r="9247" spans="1:4">
      <c r="A9247" s="241">
        <v>106438</v>
      </c>
      <c r="B9247" s="93" t="s">
        <v>30698</v>
      </c>
      <c r="C9247" s="94" t="s">
        <v>2</v>
      </c>
      <c r="D9247" s="248">
        <v>0</v>
      </c>
    </row>
    <row r="9248" spans="1:4">
      <c r="A9248" s="241">
        <v>106443</v>
      </c>
      <c r="B9248" s="93" t="s">
        <v>30699</v>
      </c>
      <c r="C9248" s="94" t="s">
        <v>2</v>
      </c>
      <c r="D9248" s="248">
        <v>0</v>
      </c>
    </row>
    <row r="9249" spans="1:4">
      <c r="A9249" s="241">
        <v>106419</v>
      </c>
      <c r="B9249" s="93" t="s">
        <v>30700</v>
      </c>
      <c r="C9249" s="94" t="s">
        <v>2</v>
      </c>
      <c r="D9249" s="248">
        <v>0</v>
      </c>
    </row>
    <row r="9250" spans="1:4">
      <c r="A9250" s="241">
        <v>106440</v>
      </c>
      <c r="B9250" s="93" t="s">
        <v>30701</v>
      </c>
      <c r="C9250" s="94" t="s">
        <v>2</v>
      </c>
      <c r="D9250" s="248">
        <v>0</v>
      </c>
    </row>
    <row r="9251" spans="1:4">
      <c r="A9251" s="241">
        <v>106420</v>
      </c>
      <c r="B9251" s="93" t="s">
        <v>30702</v>
      </c>
      <c r="C9251" s="94" t="s">
        <v>2</v>
      </c>
      <c r="D9251" s="248">
        <v>0</v>
      </c>
    </row>
    <row r="9252" spans="1:4">
      <c r="A9252" s="241">
        <v>106421</v>
      </c>
      <c r="B9252" s="93" t="s">
        <v>30703</v>
      </c>
      <c r="C9252" s="94" t="s">
        <v>2</v>
      </c>
      <c r="D9252" s="248">
        <v>0</v>
      </c>
    </row>
    <row r="9253" spans="1:4">
      <c r="A9253" s="241">
        <v>106422</v>
      </c>
      <c r="B9253" s="93" t="s">
        <v>30704</v>
      </c>
      <c r="C9253" s="94" t="s">
        <v>2</v>
      </c>
      <c r="D9253" s="248">
        <v>0</v>
      </c>
    </row>
    <row r="9254" spans="1:4">
      <c r="A9254" s="241">
        <v>106423</v>
      </c>
      <c r="B9254" s="93" t="s">
        <v>30705</v>
      </c>
      <c r="C9254" s="94" t="s">
        <v>2</v>
      </c>
      <c r="D9254" s="248">
        <v>0</v>
      </c>
    </row>
    <row r="9255" spans="1:4">
      <c r="A9255" s="241">
        <v>106418</v>
      </c>
      <c r="B9255" s="93" t="s">
        <v>30706</v>
      </c>
      <c r="C9255" s="94" t="s">
        <v>2</v>
      </c>
      <c r="D9255" s="248">
        <v>0</v>
      </c>
    </row>
    <row r="9256" spans="1:4">
      <c r="A9256" s="241">
        <v>106424</v>
      </c>
      <c r="B9256" s="93" t="s">
        <v>30707</v>
      </c>
      <c r="C9256" s="94" t="s">
        <v>2</v>
      </c>
      <c r="D9256" s="248">
        <v>0</v>
      </c>
    </row>
    <row r="9257" spans="1:4">
      <c r="A9257" s="241">
        <v>106439</v>
      </c>
      <c r="B9257" s="93" t="s">
        <v>30708</v>
      </c>
      <c r="C9257" s="94" t="s">
        <v>2</v>
      </c>
      <c r="D9257" s="248">
        <v>0</v>
      </c>
    </row>
    <row r="9258" spans="1:4">
      <c r="A9258" s="241">
        <v>88789</v>
      </c>
      <c r="B9258" s="93" t="s">
        <v>25515</v>
      </c>
      <c r="C9258" s="94" t="s">
        <v>4</v>
      </c>
      <c r="D9258" s="248">
        <v>396.09</v>
      </c>
    </row>
    <row r="9259" spans="1:4">
      <c r="A9259" s="241">
        <v>88788</v>
      </c>
      <c r="B9259" s="93" t="s">
        <v>25514</v>
      </c>
      <c r="C9259" s="94" t="s">
        <v>4</v>
      </c>
      <c r="D9259" s="248">
        <v>330.63</v>
      </c>
    </row>
    <row r="9260" spans="1:4">
      <c r="A9260" s="241">
        <v>87245</v>
      </c>
      <c r="B9260" s="93" t="s">
        <v>25513</v>
      </c>
      <c r="C9260" s="94" t="s">
        <v>4</v>
      </c>
      <c r="D9260" s="248">
        <v>307.55</v>
      </c>
    </row>
    <row r="9261" spans="1:4">
      <c r="A9261" s="241">
        <v>87244</v>
      </c>
      <c r="B9261" s="93" t="s">
        <v>25512</v>
      </c>
      <c r="C9261" s="94" t="s">
        <v>4</v>
      </c>
      <c r="D9261" s="248">
        <v>257.14999999999998</v>
      </c>
    </row>
    <row r="9262" spans="1:4">
      <c r="A9262" s="241">
        <v>104589</v>
      </c>
      <c r="B9262" s="93" t="s">
        <v>30709</v>
      </c>
      <c r="C9262" s="94" t="s">
        <v>4</v>
      </c>
      <c r="D9262" s="248">
        <v>257.54000000000002</v>
      </c>
    </row>
    <row r="9263" spans="1:4">
      <c r="A9263" s="241">
        <v>104588</v>
      </c>
      <c r="B9263" s="93" t="s">
        <v>30710</v>
      </c>
      <c r="C9263" s="94" t="s">
        <v>4</v>
      </c>
      <c r="D9263" s="248">
        <v>215.87</v>
      </c>
    </row>
    <row r="9264" spans="1:4">
      <c r="A9264" s="241">
        <v>104591</v>
      </c>
      <c r="B9264" s="93" t="s">
        <v>30711</v>
      </c>
      <c r="C9264" s="94" t="s">
        <v>4</v>
      </c>
      <c r="D9264" s="248">
        <v>285.12</v>
      </c>
    </row>
    <row r="9265" spans="1:4">
      <c r="A9265" s="241">
        <v>104590</v>
      </c>
      <c r="B9265" s="93" t="s">
        <v>30712</v>
      </c>
      <c r="C9265" s="94" t="s">
        <v>4</v>
      </c>
      <c r="D9265" s="248">
        <v>240.84</v>
      </c>
    </row>
    <row r="9266" spans="1:4">
      <c r="A9266" s="241">
        <v>87267</v>
      </c>
      <c r="B9266" s="93" t="s">
        <v>26355</v>
      </c>
      <c r="C9266" s="94" t="s">
        <v>4</v>
      </c>
      <c r="D9266" s="248">
        <v>66.040000000000006</v>
      </c>
    </row>
    <row r="9267" spans="1:4">
      <c r="A9267" s="241">
        <v>104614</v>
      </c>
      <c r="B9267" s="93" t="s">
        <v>26363</v>
      </c>
      <c r="C9267" s="94" t="s">
        <v>4</v>
      </c>
      <c r="D9267" s="248">
        <v>72.27</v>
      </c>
    </row>
    <row r="9268" spans="1:4">
      <c r="A9268" s="241">
        <v>104613</v>
      </c>
      <c r="B9268" s="93" t="s">
        <v>26362</v>
      </c>
      <c r="C9268" s="94" t="s">
        <v>4</v>
      </c>
      <c r="D9268" s="248">
        <v>63.74</v>
      </c>
    </row>
    <row r="9269" spans="1:4">
      <c r="A9269" s="241">
        <v>87265</v>
      </c>
      <c r="B9269" s="93" t="s">
        <v>30713</v>
      </c>
      <c r="C9269" s="94" t="s">
        <v>4</v>
      </c>
      <c r="D9269" s="248">
        <v>59.46</v>
      </c>
    </row>
    <row r="9270" spans="1:4">
      <c r="A9270" s="241">
        <v>87271</v>
      </c>
      <c r="B9270" s="93" t="s">
        <v>26357</v>
      </c>
      <c r="C9270" s="94" t="s">
        <v>4</v>
      </c>
      <c r="D9270" s="248">
        <v>71.069999999999993</v>
      </c>
    </row>
    <row r="9271" spans="1:4">
      <c r="A9271" s="241">
        <v>87269</v>
      </c>
      <c r="B9271" s="93" t="s">
        <v>26356</v>
      </c>
      <c r="C9271" s="94" t="s">
        <v>4</v>
      </c>
      <c r="D9271" s="248">
        <v>64.41</v>
      </c>
    </row>
    <row r="9272" spans="1:4">
      <c r="A9272" s="241">
        <v>87275</v>
      </c>
      <c r="B9272" s="93" t="s">
        <v>26359</v>
      </c>
      <c r="C9272" s="94" t="s">
        <v>4</v>
      </c>
      <c r="D9272" s="248">
        <v>76.62</v>
      </c>
    </row>
    <row r="9273" spans="1:4">
      <c r="A9273" s="241">
        <v>87273</v>
      </c>
      <c r="B9273" s="93" t="s">
        <v>26358</v>
      </c>
      <c r="C9273" s="94" t="s">
        <v>4</v>
      </c>
      <c r="D9273" s="248">
        <v>67.83</v>
      </c>
    </row>
    <row r="9274" spans="1:4">
      <c r="A9274" s="241">
        <v>104612</v>
      </c>
      <c r="B9274" s="93" t="s">
        <v>26361</v>
      </c>
      <c r="C9274" s="94" t="s">
        <v>4</v>
      </c>
      <c r="D9274" s="248">
        <v>92.33</v>
      </c>
    </row>
    <row r="9275" spans="1:4">
      <c r="A9275" s="241">
        <v>104611</v>
      </c>
      <c r="B9275" s="93" t="s">
        <v>26360</v>
      </c>
      <c r="C9275" s="94" t="s">
        <v>4</v>
      </c>
      <c r="D9275" s="248">
        <v>91.21</v>
      </c>
    </row>
    <row r="9276" spans="1:4">
      <c r="A9276" s="241">
        <v>104618</v>
      </c>
      <c r="B9276" s="93" t="s">
        <v>25519</v>
      </c>
      <c r="C9276" s="94" t="s">
        <v>4</v>
      </c>
      <c r="D9276" s="248">
        <v>342.59</v>
      </c>
    </row>
    <row r="9277" spans="1:4">
      <c r="A9277" s="241">
        <v>104616</v>
      </c>
      <c r="B9277" s="93" t="s">
        <v>25517</v>
      </c>
      <c r="C9277" s="94" t="s">
        <v>4</v>
      </c>
      <c r="D9277" s="248">
        <v>329.13</v>
      </c>
    </row>
    <row r="9278" spans="1:4">
      <c r="A9278" s="241">
        <v>104617</v>
      </c>
      <c r="B9278" s="93" t="s">
        <v>25518</v>
      </c>
      <c r="C9278" s="94" t="s">
        <v>4</v>
      </c>
      <c r="D9278" s="248">
        <v>266.75</v>
      </c>
    </row>
    <row r="9279" spans="1:4">
      <c r="A9279" s="241">
        <v>104615</v>
      </c>
      <c r="B9279" s="93" t="s">
        <v>25516</v>
      </c>
      <c r="C9279" s="94" t="s">
        <v>4</v>
      </c>
      <c r="D9279" s="248">
        <v>253.29</v>
      </c>
    </row>
    <row r="9280" spans="1:4">
      <c r="A9280" s="241">
        <v>87247</v>
      </c>
      <c r="B9280" s="93" t="s">
        <v>26327</v>
      </c>
      <c r="C9280" s="94" t="s">
        <v>4</v>
      </c>
      <c r="D9280" s="248">
        <v>58.64</v>
      </c>
    </row>
    <row r="9281" spans="1:4">
      <c r="A9281" s="241">
        <v>87248</v>
      </c>
      <c r="B9281" s="93" t="s">
        <v>26328</v>
      </c>
      <c r="C9281" s="94" t="s">
        <v>4</v>
      </c>
      <c r="D9281" s="248">
        <v>49.18</v>
      </c>
    </row>
    <row r="9282" spans="1:4">
      <c r="A9282" s="241">
        <v>87246</v>
      </c>
      <c r="B9282" s="93" t="s">
        <v>26326</v>
      </c>
      <c r="C9282" s="94" t="s">
        <v>4</v>
      </c>
      <c r="D9282" s="248">
        <v>67.44</v>
      </c>
    </row>
    <row r="9283" spans="1:4">
      <c r="A9283" s="241">
        <v>104601</v>
      </c>
      <c r="B9283" s="93" t="s">
        <v>26339</v>
      </c>
      <c r="C9283" s="94" t="s">
        <v>4</v>
      </c>
      <c r="D9283" s="248">
        <v>64.569999999999993</v>
      </c>
    </row>
    <row r="9284" spans="1:4">
      <c r="A9284" s="241">
        <v>104603</v>
      </c>
      <c r="B9284" s="93" t="s">
        <v>26340</v>
      </c>
      <c r="C9284" s="94" t="s">
        <v>4</v>
      </c>
      <c r="D9284" s="248">
        <v>52.12</v>
      </c>
    </row>
    <row r="9285" spans="1:4">
      <c r="A9285" s="241">
        <v>104599</v>
      </c>
      <c r="B9285" s="93" t="s">
        <v>26338</v>
      </c>
      <c r="C9285" s="94" t="s">
        <v>4</v>
      </c>
      <c r="D9285" s="248">
        <v>83.14</v>
      </c>
    </row>
    <row r="9286" spans="1:4">
      <c r="A9286" s="241">
        <v>87250</v>
      </c>
      <c r="B9286" s="93" t="s">
        <v>26330</v>
      </c>
      <c r="C9286" s="94" t="s">
        <v>4</v>
      </c>
      <c r="D9286" s="248">
        <v>60.3</v>
      </c>
    </row>
    <row r="9287" spans="1:4">
      <c r="A9287" s="241">
        <v>87251</v>
      </c>
      <c r="B9287" s="93" t="s">
        <v>26331</v>
      </c>
      <c r="C9287" s="94" t="s">
        <v>4</v>
      </c>
      <c r="D9287" s="248">
        <v>49.54</v>
      </c>
    </row>
    <row r="9288" spans="1:4">
      <c r="A9288" s="241">
        <v>87249</v>
      </c>
      <c r="B9288" s="93" t="s">
        <v>26329</v>
      </c>
      <c r="C9288" s="94" t="s">
        <v>4</v>
      </c>
      <c r="D9288" s="248">
        <v>73.209999999999994</v>
      </c>
    </row>
    <row r="9289" spans="1:4">
      <c r="A9289" s="241">
        <v>104606</v>
      </c>
      <c r="B9289" s="93" t="s">
        <v>26342</v>
      </c>
      <c r="C9289" s="94" t="s">
        <v>4</v>
      </c>
      <c r="D9289" s="248">
        <v>69.709999999999994</v>
      </c>
    </row>
    <row r="9290" spans="1:4">
      <c r="A9290" s="241">
        <v>104607</v>
      </c>
      <c r="B9290" s="93" t="s">
        <v>26343</v>
      </c>
      <c r="C9290" s="94" t="s">
        <v>4</v>
      </c>
      <c r="D9290" s="248">
        <v>53.74</v>
      </c>
    </row>
    <row r="9291" spans="1:4">
      <c r="A9291" s="241">
        <v>104605</v>
      </c>
      <c r="B9291" s="93" t="s">
        <v>26341</v>
      </c>
      <c r="C9291" s="94" t="s">
        <v>4</v>
      </c>
      <c r="D9291" s="248">
        <v>106.42</v>
      </c>
    </row>
    <row r="9292" spans="1:4">
      <c r="A9292" s="241">
        <v>87256</v>
      </c>
      <c r="B9292" s="93" t="s">
        <v>26333</v>
      </c>
      <c r="C9292" s="94" t="s">
        <v>4</v>
      </c>
      <c r="D9292" s="248">
        <v>70.33</v>
      </c>
    </row>
    <row r="9293" spans="1:4">
      <c r="A9293" s="241">
        <v>87257</v>
      </c>
      <c r="B9293" s="93" t="s">
        <v>26334</v>
      </c>
      <c r="C9293" s="94" t="s">
        <v>4</v>
      </c>
      <c r="D9293" s="248">
        <v>58.37</v>
      </c>
    </row>
    <row r="9294" spans="1:4">
      <c r="A9294" s="241">
        <v>87255</v>
      </c>
      <c r="B9294" s="93" t="s">
        <v>26332</v>
      </c>
      <c r="C9294" s="94" t="s">
        <v>4</v>
      </c>
      <c r="D9294" s="248">
        <v>84.37</v>
      </c>
    </row>
    <row r="9295" spans="1:4">
      <c r="A9295" s="241">
        <v>104594</v>
      </c>
      <c r="B9295" s="93" t="s">
        <v>26336</v>
      </c>
      <c r="C9295" s="94" t="s">
        <v>4</v>
      </c>
      <c r="D9295" s="248">
        <v>72.83</v>
      </c>
    </row>
    <row r="9296" spans="1:4">
      <c r="A9296" s="241">
        <v>104595</v>
      </c>
      <c r="B9296" s="93" t="s">
        <v>26337</v>
      </c>
      <c r="C9296" s="94" t="s">
        <v>4</v>
      </c>
      <c r="D9296" s="248">
        <v>58.92</v>
      </c>
    </row>
    <row r="9297" spans="1:4">
      <c r="A9297" s="241">
        <v>104593</v>
      </c>
      <c r="B9297" s="93" t="s">
        <v>26335</v>
      </c>
      <c r="C9297" s="94" t="s">
        <v>4</v>
      </c>
      <c r="D9297" s="248">
        <v>88.45</v>
      </c>
    </row>
    <row r="9298" spans="1:4">
      <c r="A9298" s="241">
        <v>87262</v>
      </c>
      <c r="B9298" s="93" t="s">
        <v>25420</v>
      </c>
      <c r="C9298" s="94" t="s">
        <v>4</v>
      </c>
      <c r="D9298" s="248">
        <v>117.58</v>
      </c>
    </row>
    <row r="9299" spans="1:4">
      <c r="A9299" s="241">
        <v>87263</v>
      </c>
      <c r="B9299" s="93" t="s">
        <v>25421</v>
      </c>
      <c r="C9299" s="94" t="s">
        <v>4</v>
      </c>
      <c r="D9299" s="248">
        <v>105.22</v>
      </c>
    </row>
    <row r="9300" spans="1:4">
      <c r="A9300" s="241">
        <v>87261</v>
      </c>
      <c r="B9300" s="93" t="s">
        <v>25419</v>
      </c>
      <c r="C9300" s="94" t="s">
        <v>4</v>
      </c>
      <c r="D9300" s="248">
        <v>132.65</v>
      </c>
    </row>
    <row r="9301" spans="1:4">
      <c r="A9301" s="241">
        <v>104597</v>
      </c>
      <c r="B9301" s="93" t="s">
        <v>25423</v>
      </c>
      <c r="C9301" s="94" t="s">
        <v>4</v>
      </c>
      <c r="D9301" s="248">
        <v>120.4</v>
      </c>
    </row>
    <row r="9302" spans="1:4">
      <c r="A9302" s="241">
        <v>104598</v>
      </c>
      <c r="B9302" s="93" t="s">
        <v>25424</v>
      </c>
      <c r="C9302" s="94" t="s">
        <v>4</v>
      </c>
      <c r="D9302" s="248">
        <v>105.87</v>
      </c>
    </row>
    <row r="9303" spans="1:4">
      <c r="A9303" s="241">
        <v>104596</v>
      </c>
      <c r="B9303" s="93" t="s">
        <v>25422</v>
      </c>
      <c r="C9303" s="94" t="s">
        <v>4</v>
      </c>
      <c r="D9303" s="248">
        <v>137.22999999999999</v>
      </c>
    </row>
    <row r="9304" spans="1:4">
      <c r="A9304" s="241">
        <v>88648</v>
      </c>
      <c r="B9304" s="93" t="s">
        <v>26344</v>
      </c>
      <c r="C9304" s="94" t="s">
        <v>1</v>
      </c>
      <c r="D9304" s="248">
        <v>7.65</v>
      </c>
    </row>
    <row r="9305" spans="1:4">
      <c r="A9305" s="241">
        <v>88649</v>
      </c>
      <c r="B9305" s="93" t="s">
        <v>26345</v>
      </c>
      <c r="C9305" s="94" t="s">
        <v>1</v>
      </c>
      <c r="D9305" s="248">
        <v>8.57</v>
      </c>
    </row>
    <row r="9306" spans="1:4">
      <c r="A9306" s="241">
        <v>88650</v>
      </c>
      <c r="B9306" s="93" t="s">
        <v>26346</v>
      </c>
      <c r="C9306" s="94" t="s">
        <v>1</v>
      </c>
      <c r="D9306" s="248">
        <v>11.37</v>
      </c>
    </row>
    <row r="9307" spans="1:4">
      <c r="A9307" s="241">
        <v>104619</v>
      </c>
      <c r="B9307" s="93" t="s">
        <v>26364</v>
      </c>
      <c r="C9307" s="94" t="s">
        <v>1</v>
      </c>
      <c r="D9307" s="248">
        <v>13.33</v>
      </c>
    </row>
    <row r="9308" spans="1:4">
      <c r="A9308" s="241">
        <v>103741</v>
      </c>
      <c r="B9308" s="93" t="s">
        <v>30714</v>
      </c>
      <c r="C9308" s="94" t="s">
        <v>2</v>
      </c>
      <c r="D9308" s="248">
        <v>0</v>
      </c>
    </row>
    <row r="9309" spans="1:4">
      <c r="A9309" s="241">
        <v>103755</v>
      </c>
      <c r="B9309" s="93" t="s">
        <v>30715</v>
      </c>
      <c r="C9309" s="94" t="s">
        <v>1</v>
      </c>
      <c r="D9309" s="248">
        <v>0</v>
      </c>
    </row>
    <row r="9310" spans="1:4">
      <c r="A9310" s="241">
        <v>103753</v>
      </c>
      <c r="B9310" s="93" t="s">
        <v>30716</v>
      </c>
      <c r="C9310" s="94" t="s">
        <v>1</v>
      </c>
      <c r="D9310" s="248">
        <v>0</v>
      </c>
    </row>
    <row r="9311" spans="1:4">
      <c r="A9311" s="241">
        <v>103754</v>
      </c>
      <c r="B9311" s="93" t="s">
        <v>30717</v>
      </c>
      <c r="C9311" s="94" t="s">
        <v>1</v>
      </c>
      <c r="D9311" s="248">
        <v>0</v>
      </c>
    </row>
    <row r="9312" spans="1:4">
      <c r="A9312" s="241">
        <v>103752</v>
      </c>
      <c r="B9312" s="93" t="s">
        <v>30718</v>
      </c>
      <c r="C9312" s="94" t="s">
        <v>1</v>
      </c>
      <c r="D9312" s="248">
        <v>0</v>
      </c>
    </row>
    <row r="9313" spans="1:4">
      <c r="A9313" s="241">
        <v>103759</v>
      </c>
      <c r="B9313" s="93" t="s">
        <v>30719</v>
      </c>
      <c r="C9313" s="94" t="s">
        <v>1</v>
      </c>
      <c r="D9313" s="248">
        <v>0</v>
      </c>
    </row>
    <row r="9314" spans="1:4">
      <c r="A9314" s="241">
        <v>103757</v>
      </c>
      <c r="B9314" s="93" t="s">
        <v>30720</v>
      </c>
      <c r="C9314" s="94" t="s">
        <v>1</v>
      </c>
      <c r="D9314" s="248">
        <v>0</v>
      </c>
    </row>
    <row r="9315" spans="1:4">
      <c r="A9315" s="241">
        <v>103758</v>
      </c>
      <c r="B9315" s="93" t="s">
        <v>30721</v>
      </c>
      <c r="C9315" s="94" t="s">
        <v>1</v>
      </c>
      <c r="D9315" s="248">
        <v>0</v>
      </c>
    </row>
    <row r="9316" spans="1:4">
      <c r="A9316" s="241">
        <v>103756</v>
      </c>
      <c r="B9316" s="93" t="s">
        <v>30722</v>
      </c>
      <c r="C9316" s="94" t="s">
        <v>1</v>
      </c>
      <c r="D9316" s="248">
        <v>0</v>
      </c>
    </row>
    <row r="9317" spans="1:4">
      <c r="A9317" s="241">
        <v>103734</v>
      </c>
      <c r="B9317" s="93" t="s">
        <v>30723</v>
      </c>
      <c r="C9317" s="94" t="s">
        <v>2</v>
      </c>
      <c r="D9317" s="248">
        <v>0</v>
      </c>
    </row>
    <row r="9318" spans="1:4">
      <c r="A9318" s="241">
        <v>103740</v>
      </c>
      <c r="B9318" s="93" t="s">
        <v>30724</v>
      </c>
      <c r="C9318" s="94" t="s">
        <v>2</v>
      </c>
      <c r="D9318" s="248">
        <v>0</v>
      </c>
    </row>
    <row r="9319" spans="1:4">
      <c r="A9319" s="241">
        <v>103747</v>
      </c>
      <c r="B9319" s="93" t="s">
        <v>30725</v>
      </c>
      <c r="C9319" s="94" t="s">
        <v>1</v>
      </c>
      <c r="D9319" s="248">
        <v>0</v>
      </c>
    </row>
    <row r="9320" spans="1:4">
      <c r="A9320" s="241">
        <v>103746</v>
      </c>
      <c r="B9320" s="93" t="s">
        <v>30726</v>
      </c>
      <c r="C9320" s="94" t="s">
        <v>1</v>
      </c>
      <c r="D9320" s="248">
        <v>0</v>
      </c>
    </row>
    <row r="9321" spans="1:4">
      <c r="A9321" s="241">
        <v>103749</v>
      </c>
      <c r="B9321" s="93" t="s">
        <v>30727</v>
      </c>
      <c r="C9321" s="94" t="s">
        <v>1</v>
      </c>
      <c r="D9321" s="248">
        <v>0</v>
      </c>
    </row>
    <row r="9322" spans="1:4">
      <c r="A9322" s="241">
        <v>103744</v>
      </c>
      <c r="B9322" s="93" t="s">
        <v>30728</v>
      </c>
      <c r="C9322" s="94" t="s">
        <v>1</v>
      </c>
      <c r="D9322" s="248">
        <v>0</v>
      </c>
    </row>
    <row r="9323" spans="1:4">
      <c r="A9323" s="241">
        <v>103748</v>
      </c>
      <c r="B9323" s="93" t="s">
        <v>30729</v>
      </c>
      <c r="C9323" s="94" t="s">
        <v>1</v>
      </c>
      <c r="D9323" s="248">
        <v>0</v>
      </c>
    </row>
    <row r="9324" spans="1:4">
      <c r="A9324" s="241">
        <v>103745</v>
      </c>
      <c r="B9324" s="93" t="s">
        <v>30730</v>
      </c>
      <c r="C9324" s="94" t="s">
        <v>1</v>
      </c>
      <c r="D9324" s="248">
        <v>0</v>
      </c>
    </row>
    <row r="9325" spans="1:4">
      <c r="A9325" s="241">
        <v>103751</v>
      </c>
      <c r="B9325" s="93" t="s">
        <v>30731</v>
      </c>
      <c r="C9325" s="94" t="s">
        <v>1</v>
      </c>
      <c r="D9325" s="248">
        <v>0</v>
      </c>
    </row>
    <row r="9326" spans="1:4">
      <c r="A9326" s="241">
        <v>103750</v>
      </c>
      <c r="B9326" s="93" t="s">
        <v>30732</v>
      </c>
      <c r="C9326" s="94" t="s">
        <v>1</v>
      </c>
      <c r="D9326" s="248">
        <v>0</v>
      </c>
    </row>
    <row r="9327" spans="1:4">
      <c r="A9327" s="241">
        <v>103735</v>
      </c>
      <c r="B9327" s="93" t="s">
        <v>30733</v>
      </c>
      <c r="C9327" s="94" t="s">
        <v>2</v>
      </c>
      <c r="D9327" s="248">
        <v>0</v>
      </c>
    </row>
    <row r="9328" spans="1:4">
      <c r="A9328" s="241">
        <v>103738</v>
      </c>
      <c r="B9328" s="93" t="s">
        <v>30734</v>
      </c>
      <c r="C9328" s="94" t="s">
        <v>2</v>
      </c>
      <c r="D9328" s="248">
        <v>0</v>
      </c>
    </row>
    <row r="9329" spans="1:4">
      <c r="A9329" s="241">
        <v>103736</v>
      </c>
      <c r="B9329" s="93" t="s">
        <v>30735</v>
      </c>
      <c r="C9329" s="94" t="s">
        <v>2</v>
      </c>
      <c r="D9329" s="248">
        <v>0</v>
      </c>
    </row>
    <row r="9330" spans="1:4">
      <c r="A9330" s="241">
        <v>103739</v>
      </c>
      <c r="B9330" s="93" t="s">
        <v>30736</v>
      </c>
      <c r="C9330" s="94" t="s">
        <v>2</v>
      </c>
      <c r="D9330" s="248">
        <v>0</v>
      </c>
    </row>
    <row r="9331" spans="1:4">
      <c r="A9331" s="241">
        <v>103737</v>
      </c>
      <c r="B9331" s="93" t="s">
        <v>30737</v>
      </c>
      <c r="C9331" s="94" t="s">
        <v>2</v>
      </c>
      <c r="D9331" s="248">
        <v>0</v>
      </c>
    </row>
    <row r="9332" spans="1:4">
      <c r="A9332" s="241">
        <v>103742</v>
      </c>
      <c r="B9332" s="93" t="s">
        <v>30738</v>
      </c>
      <c r="C9332" s="94" t="s">
        <v>2</v>
      </c>
      <c r="D9332" s="248">
        <v>0</v>
      </c>
    </row>
    <row r="9333" spans="1:4">
      <c r="A9333" s="241">
        <v>103689</v>
      </c>
      <c r="B9333" s="93" t="s">
        <v>25373</v>
      </c>
      <c r="C9333" s="94" t="s">
        <v>4</v>
      </c>
      <c r="D9333" s="248">
        <v>597.49</v>
      </c>
    </row>
    <row r="9334" spans="1:4">
      <c r="A9334" s="241">
        <v>103702</v>
      </c>
      <c r="B9334" s="93" t="s">
        <v>30739</v>
      </c>
      <c r="C9334" s="94" t="s">
        <v>4</v>
      </c>
      <c r="D9334" s="248">
        <v>0</v>
      </c>
    </row>
    <row r="9335" spans="1:4">
      <c r="A9335" s="241">
        <v>103700</v>
      </c>
      <c r="B9335" s="93" t="s">
        <v>30740</v>
      </c>
      <c r="C9335" s="94" t="s">
        <v>4</v>
      </c>
      <c r="D9335" s="248">
        <v>0</v>
      </c>
    </row>
    <row r="9336" spans="1:4">
      <c r="A9336" s="241">
        <v>103698</v>
      </c>
      <c r="B9336" s="93" t="s">
        <v>30741</v>
      </c>
      <c r="C9336" s="94" t="s">
        <v>4</v>
      </c>
      <c r="D9336" s="248">
        <v>0</v>
      </c>
    </row>
    <row r="9337" spans="1:4">
      <c r="A9337" s="241">
        <v>103703</v>
      </c>
      <c r="B9337" s="93" t="s">
        <v>30742</v>
      </c>
      <c r="C9337" s="94" t="s">
        <v>4</v>
      </c>
      <c r="D9337" s="248">
        <v>0</v>
      </c>
    </row>
    <row r="9338" spans="1:4">
      <c r="A9338" s="241">
        <v>103701</v>
      </c>
      <c r="B9338" s="93" t="s">
        <v>30743</v>
      </c>
      <c r="C9338" s="94" t="s">
        <v>4</v>
      </c>
      <c r="D9338" s="248">
        <v>0</v>
      </c>
    </row>
    <row r="9339" spans="1:4">
      <c r="A9339" s="241">
        <v>103699</v>
      </c>
      <c r="B9339" s="93" t="s">
        <v>30744</v>
      </c>
      <c r="C9339" s="94" t="s">
        <v>4</v>
      </c>
      <c r="D9339" s="248">
        <v>0</v>
      </c>
    </row>
    <row r="9340" spans="1:4">
      <c r="A9340" s="241">
        <v>103704</v>
      </c>
      <c r="B9340" s="93" t="s">
        <v>30745</v>
      </c>
      <c r="C9340" s="94" t="s">
        <v>4</v>
      </c>
      <c r="D9340" s="248">
        <v>0</v>
      </c>
    </row>
    <row r="9341" spans="1:4">
      <c r="A9341" s="241">
        <v>103706</v>
      </c>
      <c r="B9341" s="93" t="s">
        <v>30746</v>
      </c>
      <c r="C9341" s="94" t="s">
        <v>2</v>
      </c>
      <c r="D9341" s="248">
        <v>0</v>
      </c>
    </row>
    <row r="9342" spans="1:4">
      <c r="A9342" s="241">
        <v>103707</v>
      </c>
      <c r="B9342" s="93" t="s">
        <v>30747</v>
      </c>
      <c r="C9342" s="94" t="s">
        <v>2</v>
      </c>
      <c r="D9342" s="248">
        <v>0</v>
      </c>
    </row>
    <row r="9343" spans="1:4">
      <c r="A9343" s="241">
        <v>103708</v>
      </c>
      <c r="B9343" s="93" t="s">
        <v>30748</v>
      </c>
      <c r="C9343" s="94" t="s">
        <v>2</v>
      </c>
      <c r="D9343" s="248">
        <v>0</v>
      </c>
    </row>
    <row r="9344" spans="1:4">
      <c r="A9344" s="241">
        <v>103709</v>
      </c>
      <c r="B9344" s="93" t="s">
        <v>30749</v>
      </c>
      <c r="C9344" s="94" t="s">
        <v>2</v>
      </c>
      <c r="D9344" s="248">
        <v>0</v>
      </c>
    </row>
    <row r="9345" spans="1:4">
      <c r="A9345" s="241">
        <v>103710</v>
      </c>
      <c r="B9345" s="93" t="s">
        <v>30750</v>
      </c>
      <c r="C9345" s="94" t="s">
        <v>2</v>
      </c>
      <c r="D9345" s="248">
        <v>0</v>
      </c>
    </row>
    <row r="9346" spans="1:4">
      <c r="A9346" s="241">
        <v>103711</v>
      </c>
      <c r="B9346" s="93" t="s">
        <v>30751</v>
      </c>
      <c r="C9346" s="94" t="s">
        <v>2</v>
      </c>
      <c r="D9346" s="248">
        <v>0</v>
      </c>
    </row>
    <row r="9347" spans="1:4">
      <c r="A9347" s="241">
        <v>103712</v>
      </c>
      <c r="B9347" s="93" t="s">
        <v>30752</v>
      </c>
      <c r="C9347" s="94" t="s">
        <v>2</v>
      </c>
      <c r="D9347" s="248">
        <v>0</v>
      </c>
    </row>
    <row r="9348" spans="1:4">
      <c r="A9348" s="241">
        <v>103713</v>
      </c>
      <c r="B9348" s="93" t="s">
        <v>30753</v>
      </c>
      <c r="C9348" s="94" t="s">
        <v>2</v>
      </c>
      <c r="D9348" s="248">
        <v>0</v>
      </c>
    </row>
    <row r="9349" spans="1:4">
      <c r="A9349" s="241">
        <v>103714</v>
      </c>
      <c r="B9349" s="93" t="s">
        <v>30754</v>
      </c>
      <c r="C9349" s="94" t="s">
        <v>2</v>
      </c>
      <c r="D9349" s="248">
        <v>0</v>
      </c>
    </row>
    <row r="9350" spans="1:4">
      <c r="A9350" s="241">
        <v>103715</v>
      </c>
      <c r="B9350" s="93" t="s">
        <v>30755</v>
      </c>
      <c r="C9350" s="94" t="s">
        <v>2</v>
      </c>
      <c r="D9350" s="248">
        <v>0</v>
      </c>
    </row>
    <row r="9351" spans="1:4">
      <c r="A9351" s="241">
        <v>103716</v>
      </c>
      <c r="B9351" s="93" t="s">
        <v>30756</v>
      </c>
      <c r="C9351" s="94" t="s">
        <v>2</v>
      </c>
      <c r="D9351" s="248">
        <v>0</v>
      </c>
    </row>
    <row r="9352" spans="1:4">
      <c r="A9352" s="241">
        <v>103717</v>
      </c>
      <c r="B9352" s="93" t="s">
        <v>30757</v>
      </c>
      <c r="C9352" s="94" t="s">
        <v>2</v>
      </c>
      <c r="D9352" s="248">
        <v>0</v>
      </c>
    </row>
    <row r="9353" spans="1:4">
      <c r="A9353" s="241">
        <v>103718</v>
      </c>
      <c r="B9353" s="93" t="s">
        <v>30758</v>
      </c>
      <c r="C9353" s="94" t="s">
        <v>2</v>
      </c>
      <c r="D9353" s="248">
        <v>0</v>
      </c>
    </row>
    <row r="9354" spans="1:4">
      <c r="A9354" s="241">
        <v>103719</v>
      </c>
      <c r="B9354" s="93" t="s">
        <v>30759</v>
      </c>
      <c r="C9354" s="94" t="s">
        <v>2</v>
      </c>
      <c r="D9354" s="248">
        <v>0</v>
      </c>
    </row>
    <row r="9355" spans="1:4">
      <c r="A9355" s="241">
        <v>103720</v>
      </c>
      <c r="B9355" s="93" t="s">
        <v>30760</v>
      </c>
      <c r="C9355" s="94" t="s">
        <v>2</v>
      </c>
      <c r="D9355" s="248">
        <v>0</v>
      </c>
    </row>
    <row r="9356" spans="1:4">
      <c r="A9356" s="241">
        <v>103721</v>
      </c>
      <c r="B9356" s="93" t="s">
        <v>30761</v>
      </c>
      <c r="C9356" s="94" t="s">
        <v>2</v>
      </c>
      <c r="D9356" s="248">
        <v>0</v>
      </c>
    </row>
    <row r="9357" spans="1:4">
      <c r="A9357" s="241">
        <v>103705</v>
      </c>
      <c r="B9357" s="93" t="s">
        <v>30762</v>
      </c>
      <c r="C9357" s="94" t="s">
        <v>2</v>
      </c>
      <c r="D9357" s="248">
        <v>0</v>
      </c>
    </row>
    <row r="9358" spans="1:4">
      <c r="A9358" s="241">
        <v>103722</v>
      </c>
      <c r="B9358" s="93" t="s">
        <v>30763</v>
      </c>
      <c r="C9358" s="94" t="s">
        <v>2</v>
      </c>
      <c r="D9358" s="248">
        <v>0</v>
      </c>
    </row>
    <row r="9359" spans="1:4">
      <c r="A9359" s="241">
        <v>103723</v>
      </c>
      <c r="B9359" s="93" t="s">
        <v>30764</v>
      </c>
      <c r="C9359" s="94" t="s">
        <v>2</v>
      </c>
      <c r="D9359" s="248">
        <v>0</v>
      </c>
    </row>
    <row r="9360" spans="1:4">
      <c r="A9360" s="241">
        <v>103724</v>
      </c>
      <c r="B9360" s="93" t="s">
        <v>30765</v>
      </c>
      <c r="C9360" s="94" t="s">
        <v>2</v>
      </c>
      <c r="D9360" s="248">
        <v>0</v>
      </c>
    </row>
    <row r="9361" spans="1:4">
      <c r="A9361" s="241">
        <v>103725</v>
      </c>
      <c r="B9361" s="93" t="s">
        <v>30766</v>
      </c>
      <c r="C9361" s="94" t="s">
        <v>2</v>
      </c>
      <c r="D9361" s="248">
        <v>0</v>
      </c>
    </row>
    <row r="9362" spans="1:4">
      <c r="A9362" s="241">
        <v>103726</v>
      </c>
      <c r="B9362" s="93" t="s">
        <v>30767</v>
      </c>
      <c r="C9362" s="94" t="s">
        <v>2</v>
      </c>
      <c r="D9362" s="248">
        <v>0</v>
      </c>
    </row>
    <row r="9363" spans="1:4">
      <c r="A9363" s="241">
        <v>103727</v>
      </c>
      <c r="B9363" s="93" t="s">
        <v>30768</v>
      </c>
      <c r="C9363" s="94" t="s">
        <v>2</v>
      </c>
      <c r="D9363" s="248">
        <v>0</v>
      </c>
    </row>
    <row r="9364" spans="1:4">
      <c r="A9364" s="241">
        <v>103728</v>
      </c>
      <c r="B9364" s="93" t="s">
        <v>30769</v>
      </c>
      <c r="C9364" s="94" t="s">
        <v>2</v>
      </c>
      <c r="D9364" s="248">
        <v>0</v>
      </c>
    </row>
    <row r="9365" spans="1:4">
      <c r="A9365" s="241">
        <v>103729</v>
      </c>
      <c r="B9365" s="93" t="s">
        <v>30770</v>
      </c>
      <c r="C9365" s="94" t="s">
        <v>2</v>
      </c>
      <c r="D9365" s="248">
        <v>0</v>
      </c>
    </row>
    <row r="9366" spans="1:4">
      <c r="A9366" s="241">
        <v>103730</v>
      </c>
      <c r="B9366" s="93" t="s">
        <v>30771</v>
      </c>
      <c r="C9366" s="94" t="s">
        <v>2</v>
      </c>
      <c r="D9366" s="248">
        <v>0</v>
      </c>
    </row>
    <row r="9367" spans="1:4">
      <c r="A9367" s="241">
        <v>103731</v>
      </c>
      <c r="B9367" s="93" t="s">
        <v>30772</v>
      </c>
      <c r="C9367" s="94" t="s">
        <v>2</v>
      </c>
      <c r="D9367" s="248">
        <v>0</v>
      </c>
    </row>
    <row r="9368" spans="1:4">
      <c r="A9368" s="241">
        <v>103732</v>
      </c>
      <c r="B9368" s="93" t="s">
        <v>30773</v>
      </c>
      <c r="C9368" s="94" t="s">
        <v>2</v>
      </c>
      <c r="D9368" s="248">
        <v>0</v>
      </c>
    </row>
    <row r="9369" spans="1:4">
      <c r="A9369" s="241">
        <v>103733</v>
      </c>
      <c r="B9369" s="93" t="s">
        <v>30774</v>
      </c>
      <c r="C9369" s="94" t="s">
        <v>2</v>
      </c>
      <c r="D9369" s="248">
        <v>0</v>
      </c>
    </row>
    <row r="9370" spans="1:4">
      <c r="A9370" s="241">
        <v>103696</v>
      </c>
      <c r="B9370" s="93" t="s">
        <v>23752</v>
      </c>
      <c r="C9370" s="94" t="s">
        <v>2</v>
      </c>
      <c r="D9370" s="248">
        <v>166.12</v>
      </c>
    </row>
    <row r="9371" spans="1:4">
      <c r="A9371" s="241">
        <v>103697</v>
      </c>
      <c r="B9371" s="93" t="s">
        <v>23753</v>
      </c>
      <c r="C9371" s="94" t="s">
        <v>2</v>
      </c>
      <c r="D9371" s="248">
        <v>153.22999999999999</v>
      </c>
    </row>
    <row r="9372" spans="1:4">
      <c r="A9372" s="241">
        <v>103695</v>
      </c>
      <c r="B9372" s="93" t="s">
        <v>23751</v>
      </c>
      <c r="C9372" s="94" t="s">
        <v>2</v>
      </c>
      <c r="D9372" s="248">
        <v>115.61</v>
      </c>
    </row>
    <row r="9373" spans="1:4">
      <c r="A9373" s="241">
        <v>103694</v>
      </c>
      <c r="B9373" s="93" t="s">
        <v>30775</v>
      </c>
      <c r="C9373" s="94" t="s">
        <v>2</v>
      </c>
      <c r="D9373" s="248">
        <v>128.5</v>
      </c>
    </row>
    <row r="9374" spans="1:4">
      <c r="A9374" s="241">
        <v>103690</v>
      </c>
      <c r="B9374" s="93" t="s">
        <v>30776</v>
      </c>
      <c r="C9374" s="94" t="s">
        <v>2</v>
      </c>
      <c r="D9374" s="248">
        <v>0</v>
      </c>
    </row>
    <row r="9375" spans="1:4">
      <c r="A9375" s="241">
        <v>103693</v>
      </c>
      <c r="B9375" s="93" t="s">
        <v>30777</v>
      </c>
      <c r="C9375" s="94" t="s">
        <v>2</v>
      </c>
      <c r="D9375" s="248">
        <v>0</v>
      </c>
    </row>
    <row r="9376" spans="1:4">
      <c r="A9376" s="241">
        <v>103692</v>
      </c>
      <c r="B9376" s="93" t="s">
        <v>30778</v>
      </c>
      <c r="C9376" s="94" t="s">
        <v>2</v>
      </c>
      <c r="D9376" s="248">
        <v>0</v>
      </c>
    </row>
    <row r="9377" spans="1:4">
      <c r="A9377" s="241">
        <v>103691</v>
      </c>
      <c r="B9377" s="93" t="s">
        <v>30779</v>
      </c>
      <c r="C9377" s="94" t="s">
        <v>2</v>
      </c>
      <c r="D9377" s="248">
        <v>0</v>
      </c>
    </row>
    <row r="9378" spans="1:4">
      <c r="A9378" s="241">
        <v>96987</v>
      </c>
      <c r="B9378" s="93" t="s">
        <v>30780</v>
      </c>
      <c r="C9378" s="94" t="s">
        <v>2</v>
      </c>
      <c r="D9378" s="248">
        <v>151.65</v>
      </c>
    </row>
    <row r="9379" spans="1:4">
      <c r="A9379" s="241">
        <v>96989</v>
      </c>
      <c r="B9379" s="93" t="s">
        <v>25020</v>
      </c>
      <c r="C9379" s="94" t="s">
        <v>2</v>
      </c>
      <c r="D9379" s="248">
        <v>145.13999999999999</v>
      </c>
    </row>
    <row r="9380" spans="1:4">
      <c r="A9380" s="241">
        <v>104749</v>
      </c>
      <c r="B9380" s="93" t="s">
        <v>25023</v>
      </c>
      <c r="C9380" s="94" t="s">
        <v>2</v>
      </c>
      <c r="D9380" s="248">
        <v>24.07</v>
      </c>
    </row>
    <row r="9381" spans="1:4">
      <c r="A9381" s="241">
        <v>104750</v>
      </c>
      <c r="B9381" s="93" t="s">
        <v>25024</v>
      </c>
      <c r="C9381" s="94" t="s">
        <v>2</v>
      </c>
      <c r="D9381" s="248">
        <v>20.29</v>
      </c>
    </row>
    <row r="9382" spans="1:4">
      <c r="A9382" s="241">
        <v>104751</v>
      </c>
      <c r="B9382" s="93" t="s">
        <v>25025</v>
      </c>
      <c r="C9382" s="94" t="s">
        <v>2</v>
      </c>
      <c r="D9382" s="248">
        <v>26.78</v>
      </c>
    </row>
    <row r="9383" spans="1:4">
      <c r="A9383" s="241">
        <v>104752</v>
      </c>
      <c r="B9383" s="93" t="s">
        <v>25026</v>
      </c>
      <c r="C9383" s="94" t="s">
        <v>2</v>
      </c>
      <c r="D9383" s="248">
        <v>25.89</v>
      </c>
    </row>
    <row r="9384" spans="1:4">
      <c r="A9384" s="241">
        <v>104753</v>
      </c>
      <c r="B9384" s="93" t="s">
        <v>25027</v>
      </c>
      <c r="C9384" s="94" t="s">
        <v>2</v>
      </c>
      <c r="D9384" s="248">
        <v>30.62</v>
      </c>
    </row>
    <row r="9385" spans="1:4">
      <c r="A9385" s="241">
        <v>104754</v>
      </c>
      <c r="B9385" s="93" t="s">
        <v>25028</v>
      </c>
      <c r="C9385" s="94" t="s">
        <v>2</v>
      </c>
      <c r="D9385" s="248">
        <v>38.75</v>
      </c>
    </row>
    <row r="9386" spans="1:4">
      <c r="A9386" s="241">
        <v>104755</v>
      </c>
      <c r="B9386" s="93" t="s">
        <v>25029</v>
      </c>
      <c r="C9386" s="94" t="s">
        <v>2</v>
      </c>
      <c r="D9386" s="248">
        <v>51.35</v>
      </c>
    </row>
    <row r="9387" spans="1:4">
      <c r="A9387" s="241">
        <v>96982</v>
      </c>
      <c r="B9387" s="93" t="s">
        <v>30781</v>
      </c>
      <c r="C9387" s="94" t="s">
        <v>2</v>
      </c>
      <c r="D9387" s="248">
        <v>0</v>
      </c>
    </row>
    <row r="9388" spans="1:4">
      <c r="A9388" s="241">
        <v>96993</v>
      </c>
      <c r="B9388" s="93" t="s">
        <v>30782</v>
      </c>
      <c r="C9388" s="94" t="s">
        <v>2</v>
      </c>
      <c r="D9388" s="248">
        <v>0</v>
      </c>
    </row>
    <row r="9389" spans="1:4">
      <c r="A9389" s="241">
        <v>96990</v>
      </c>
      <c r="B9389" s="93" t="s">
        <v>30783</v>
      </c>
      <c r="C9389" s="94" t="s">
        <v>2</v>
      </c>
      <c r="D9389" s="248">
        <v>0</v>
      </c>
    </row>
    <row r="9390" spans="1:4">
      <c r="A9390" s="241">
        <v>96991</v>
      </c>
      <c r="B9390" s="93" t="s">
        <v>30784</v>
      </c>
      <c r="C9390" s="94" t="s">
        <v>2</v>
      </c>
      <c r="D9390" s="248">
        <v>0</v>
      </c>
    </row>
    <row r="9391" spans="1:4">
      <c r="A9391" s="241">
        <v>96992</v>
      </c>
      <c r="B9391" s="93" t="s">
        <v>30785</v>
      </c>
      <c r="C9391" s="94" t="s">
        <v>2</v>
      </c>
      <c r="D9391" s="248">
        <v>0</v>
      </c>
    </row>
    <row r="9392" spans="1:4">
      <c r="A9392" s="241">
        <v>96994</v>
      </c>
      <c r="B9392" s="93" t="s">
        <v>30786</v>
      </c>
      <c r="C9392" s="94" t="s">
        <v>2</v>
      </c>
      <c r="D9392" s="248">
        <v>0</v>
      </c>
    </row>
    <row r="9393" spans="1:4">
      <c r="A9393" s="241">
        <v>96973</v>
      </c>
      <c r="B9393" s="93" t="s">
        <v>25009</v>
      </c>
      <c r="C9393" s="94" t="s">
        <v>1</v>
      </c>
      <c r="D9393" s="248">
        <v>91.51</v>
      </c>
    </row>
    <row r="9394" spans="1:4">
      <c r="A9394" s="241">
        <v>104743</v>
      </c>
      <c r="B9394" s="93" t="s">
        <v>30787</v>
      </c>
      <c r="C9394" s="94" t="s">
        <v>1</v>
      </c>
      <c r="D9394" s="248">
        <v>0</v>
      </c>
    </row>
    <row r="9395" spans="1:4">
      <c r="A9395" s="241">
        <v>96977</v>
      </c>
      <c r="B9395" s="93" t="s">
        <v>25013</v>
      </c>
      <c r="C9395" s="94" t="s">
        <v>1</v>
      </c>
      <c r="D9395" s="248">
        <v>74.42</v>
      </c>
    </row>
    <row r="9396" spans="1:4">
      <c r="A9396" s="241">
        <v>96974</v>
      </c>
      <c r="B9396" s="93" t="s">
        <v>25010</v>
      </c>
      <c r="C9396" s="94" t="s">
        <v>1</v>
      </c>
      <c r="D9396" s="248">
        <v>118.3</v>
      </c>
    </row>
    <row r="9397" spans="1:4">
      <c r="A9397" s="241">
        <v>104744</v>
      </c>
      <c r="B9397" s="93" t="s">
        <v>30788</v>
      </c>
      <c r="C9397" s="94" t="s">
        <v>1</v>
      </c>
      <c r="D9397" s="248">
        <v>0</v>
      </c>
    </row>
    <row r="9398" spans="1:4">
      <c r="A9398" s="241">
        <v>96978</v>
      </c>
      <c r="B9398" s="93" t="s">
        <v>25014</v>
      </c>
      <c r="C9398" s="94" t="s">
        <v>1</v>
      </c>
      <c r="D9398" s="248">
        <v>98.02</v>
      </c>
    </row>
    <row r="9399" spans="1:4">
      <c r="A9399" s="241">
        <v>96975</v>
      </c>
      <c r="B9399" s="93" t="s">
        <v>25011</v>
      </c>
      <c r="C9399" s="94" t="s">
        <v>1</v>
      </c>
      <c r="D9399" s="248">
        <v>146.43</v>
      </c>
    </row>
    <row r="9400" spans="1:4">
      <c r="A9400" s="241">
        <v>104745</v>
      </c>
      <c r="B9400" s="93" t="s">
        <v>30789</v>
      </c>
      <c r="C9400" s="94" t="s">
        <v>1</v>
      </c>
      <c r="D9400" s="248">
        <v>0</v>
      </c>
    </row>
    <row r="9401" spans="1:4">
      <c r="A9401" s="241">
        <v>96979</v>
      </c>
      <c r="B9401" s="93" t="s">
        <v>25015</v>
      </c>
      <c r="C9401" s="94" t="s">
        <v>1</v>
      </c>
      <c r="D9401" s="248">
        <v>140.13999999999999</v>
      </c>
    </row>
    <row r="9402" spans="1:4">
      <c r="A9402" s="241">
        <v>96976</v>
      </c>
      <c r="B9402" s="93" t="s">
        <v>25012</v>
      </c>
      <c r="C9402" s="94" t="s">
        <v>1</v>
      </c>
      <c r="D9402" s="248">
        <v>192.64</v>
      </c>
    </row>
    <row r="9403" spans="1:4">
      <c r="A9403" s="241">
        <v>96984</v>
      </c>
      <c r="B9403" s="93" t="s">
        <v>25016</v>
      </c>
      <c r="C9403" s="94" t="s">
        <v>2</v>
      </c>
      <c r="D9403" s="248">
        <v>73.459999999999994</v>
      </c>
    </row>
    <row r="9404" spans="1:4">
      <c r="A9404" s="241">
        <v>96980</v>
      </c>
      <c r="B9404" s="93" t="s">
        <v>30790</v>
      </c>
      <c r="C9404" s="94" t="s">
        <v>1</v>
      </c>
      <c r="D9404" s="248">
        <v>0</v>
      </c>
    </row>
    <row r="9405" spans="1:4">
      <c r="A9405" s="241">
        <v>96986</v>
      </c>
      <c r="B9405" s="93" t="s">
        <v>25018</v>
      </c>
      <c r="C9405" s="94" t="s">
        <v>2</v>
      </c>
      <c r="D9405" s="248">
        <v>125.61</v>
      </c>
    </row>
    <row r="9406" spans="1:4">
      <c r="A9406" s="241">
        <v>96985</v>
      </c>
      <c r="B9406" s="93" t="s">
        <v>25017</v>
      </c>
      <c r="C9406" s="94" t="s">
        <v>2</v>
      </c>
      <c r="D9406" s="248">
        <v>83.82</v>
      </c>
    </row>
    <row r="9407" spans="1:4">
      <c r="A9407" s="241">
        <v>96988</v>
      </c>
      <c r="B9407" s="93" t="s">
        <v>25019</v>
      </c>
      <c r="C9407" s="94" t="s">
        <v>2</v>
      </c>
      <c r="D9407" s="248">
        <v>173.52</v>
      </c>
    </row>
    <row r="9408" spans="1:4">
      <c r="A9408" s="241">
        <v>104746</v>
      </c>
      <c r="B9408" s="93" t="s">
        <v>25022</v>
      </c>
      <c r="C9408" s="94" t="s">
        <v>2</v>
      </c>
      <c r="D9408" s="248">
        <v>31.6</v>
      </c>
    </row>
    <row r="9409" spans="1:4">
      <c r="A9409" s="241">
        <v>104747</v>
      </c>
      <c r="B9409" s="93" t="s">
        <v>30791</v>
      </c>
      <c r="C9409" s="94" t="s">
        <v>2</v>
      </c>
      <c r="D9409" s="248">
        <v>0</v>
      </c>
    </row>
    <row r="9410" spans="1:4">
      <c r="A9410" s="241">
        <v>96983</v>
      </c>
      <c r="B9410" s="93" t="s">
        <v>30792</v>
      </c>
      <c r="C9410" s="94" t="s">
        <v>2</v>
      </c>
      <c r="D9410" s="248">
        <v>0</v>
      </c>
    </row>
    <row r="9411" spans="1:4">
      <c r="A9411" s="241">
        <v>104748</v>
      </c>
      <c r="B9411" s="93" t="s">
        <v>30793</v>
      </c>
      <c r="C9411" s="94" t="s">
        <v>2</v>
      </c>
      <c r="D9411" s="248">
        <v>0</v>
      </c>
    </row>
    <row r="9412" spans="1:4">
      <c r="A9412" s="241">
        <v>98463</v>
      </c>
      <c r="B9412" s="93" t="s">
        <v>25021</v>
      </c>
      <c r="C9412" s="94" t="s">
        <v>2</v>
      </c>
      <c r="D9412" s="248">
        <v>33.31</v>
      </c>
    </row>
    <row r="9413" spans="1:4">
      <c r="A9413" s="241">
        <v>104827</v>
      </c>
      <c r="B9413" s="93" t="s">
        <v>30794</v>
      </c>
      <c r="C9413" s="94" t="s">
        <v>2</v>
      </c>
      <c r="D9413" s="248">
        <v>0</v>
      </c>
    </row>
    <row r="9414" spans="1:4">
      <c r="A9414" s="241">
        <v>104828</v>
      </c>
      <c r="B9414" s="93" t="s">
        <v>30795</v>
      </c>
      <c r="C9414" s="94" t="s">
        <v>2</v>
      </c>
      <c r="D9414" s="248">
        <v>0</v>
      </c>
    </row>
    <row r="9415" spans="1:4">
      <c r="A9415" s="241">
        <v>104824</v>
      </c>
      <c r="B9415" s="93" t="s">
        <v>30796</v>
      </c>
      <c r="C9415" s="94" t="s">
        <v>2</v>
      </c>
      <c r="D9415" s="248">
        <v>0</v>
      </c>
    </row>
    <row r="9416" spans="1:4">
      <c r="A9416" s="241">
        <v>104826</v>
      </c>
      <c r="B9416" s="93" t="s">
        <v>30797</v>
      </c>
      <c r="C9416" s="94" t="s">
        <v>2</v>
      </c>
      <c r="D9416" s="248">
        <v>0</v>
      </c>
    </row>
    <row r="9417" spans="1:4">
      <c r="A9417" s="241">
        <v>104825</v>
      </c>
      <c r="B9417" s="93" t="s">
        <v>30798</v>
      </c>
      <c r="C9417" s="94" t="s">
        <v>2</v>
      </c>
      <c r="D9417" s="248">
        <v>0</v>
      </c>
    </row>
    <row r="9418" spans="1:4">
      <c r="A9418" s="241">
        <v>104993</v>
      </c>
      <c r="B9418" s="93" t="s">
        <v>30799</v>
      </c>
      <c r="C9418" s="94" t="s">
        <v>2</v>
      </c>
      <c r="D9418" s="248">
        <v>0</v>
      </c>
    </row>
    <row r="9419" spans="1:4">
      <c r="A9419" s="241">
        <v>104994</v>
      </c>
      <c r="B9419" s="93" t="s">
        <v>30800</v>
      </c>
      <c r="C9419" s="94" t="s">
        <v>2</v>
      </c>
      <c r="D9419" s="248">
        <v>0</v>
      </c>
    </row>
    <row r="9420" spans="1:4">
      <c r="A9420" s="241">
        <v>104995</v>
      </c>
      <c r="B9420" s="93" t="s">
        <v>30801</v>
      </c>
      <c r="C9420" s="94" t="s">
        <v>2</v>
      </c>
      <c r="D9420" s="248">
        <v>0</v>
      </c>
    </row>
    <row r="9421" spans="1:4">
      <c r="A9421" s="241">
        <v>104996</v>
      </c>
      <c r="B9421" s="93" t="s">
        <v>30802</v>
      </c>
      <c r="C9421" s="94" t="s">
        <v>2</v>
      </c>
      <c r="D9421" s="248">
        <v>0</v>
      </c>
    </row>
    <row r="9422" spans="1:4">
      <c r="A9422" s="241">
        <v>95676</v>
      </c>
      <c r="B9422" s="93" t="s">
        <v>25195</v>
      </c>
      <c r="C9422" s="94" t="s">
        <v>2</v>
      </c>
      <c r="D9422" s="248">
        <v>146.02000000000001</v>
      </c>
    </row>
    <row r="9423" spans="1:4">
      <c r="A9423" s="241">
        <v>95677</v>
      </c>
      <c r="B9423" s="93" t="s">
        <v>30803</v>
      </c>
      <c r="C9423" s="94" t="s">
        <v>2</v>
      </c>
      <c r="D9423" s="248">
        <v>0</v>
      </c>
    </row>
    <row r="9424" spans="1:4">
      <c r="A9424" s="241">
        <v>105135</v>
      </c>
      <c r="B9424" s="93" t="s">
        <v>26321</v>
      </c>
      <c r="C9424" s="94" t="s">
        <v>2</v>
      </c>
      <c r="D9424" s="248">
        <v>1300.3399999999999</v>
      </c>
    </row>
    <row r="9425" spans="1:4">
      <c r="A9425" s="241">
        <v>104998</v>
      </c>
      <c r="B9425" s="93" t="s">
        <v>26320</v>
      </c>
      <c r="C9425" s="94" t="s">
        <v>2</v>
      </c>
      <c r="D9425" s="248">
        <v>795.05</v>
      </c>
    </row>
    <row r="9426" spans="1:4">
      <c r="A9426" s="241">
        <v>104997</v>
      </c>
      <c r="B9426" s="93" t="s">
        <v>26319</v>
      </c>
      <c r="C9426" s="94" t="s">
        <v>2</v>
      </c>
      <c r="D9426" s="248">
        <v>593.45000000000005</v>
      </c>
    </row>
    <row r="9427" spans="1:4">
      <c r="A9427" s="241">
        <v>95673</v>
      </c>
      <c r="B9427" s="93" t="s">
        <v>25192</v>
      </c>
      <c r="C9427" s="94" t="s">
        <v>2</v>
      </c>
      <c r="D9427" s="248">
        <v>172.07</v>
      </c>
    </row>
    <row r="9428" spans="1:4">
      <c r="A9428" s="241">
        <v>95674</v>
      </c>
      <c r="B9428" s="93" t="s">
        <v>25193</v>
      </c>
      <c r="C9428" s="94" t="s">
        <v>2</v>
      </c>
      <c r="D9428" s="248">
        <v>182.68</v>
      </c>
    </row>
    <row r="9429" spans="1:4">
      <c r="A9429" s="241">
        <v>104992</v>
      </c>
      <c r="B9429" s="93" t="s">
        <v>30804</v>
      </c>
      <c r="C9429" s="94" t="s">
        <v>2</v>
      </c>
      <c r="D9429" s="248">
        <v>1816.29</v>
      </c>
    </row>
    <row r="9430" spans="1:4">
      <c r="A9430" s="241">
        <v>95675</v>
      </c>
      <c r="B9430" s="93" t="s">
        <v>25194</v>
      </c>
      <c r="C9430" s="94" t="s">
        <v>2</v>
      </c>
      <c r="D9430" s="248">
        <v>225.37</v>
      </c>
    </row>
    <row r="9431" spans="1:4">
      <c r="A9431" s="241">
        <v>95648</v>
      </c>
      <c r="B9431" s="93" t="s">
        <v>25168</v>
      </c>
      <c r="C9431" s="94" t="s">
        <v>2</v>
      </c>
      <c r="D9431" s="248">
        <v>700.72</v>
      </c>
    </row>
    <row r="9432" spans="1:4">
      <c r="A9432" s="241">
        <v>95649</v>
      </c>
      <c r="B9432" s="93" t="s">
        <v>25169</v>
      </c>
      <c r="C9432" s="94" t="s">
        <v>2</v>
      </c>
      <c r="D9432" s="248">
        <v>1214.0999999999999</v>
      </c>
    </row>
    <row r="9433" spans="1:4">
      <c r="A9433" s="241">
        <v>95650</v>
      </c>
      <c r="B9433" s="93" t="s">
        <v>25170</v>
      </c>
      <c r="C9433" s="94" t="s">
        <v>2</v>
      </c>
      <c r="D9433" s="248">
        <v>1775.13</v>
      </c>
    </row>
    <row r="9434" spans="1:4">
      <c r="A9434" s="241">
        <v>95651</v>
      </c>
      <c r="B9434" s="93" t="s">
        <v>25171</v>
      </c>
      <c r="C9434" s="94" t="s">
        <v>2</v>
      </c>
      <c r="D9434" s="248">
        <v>2307.7399999999998</v>
      </c>
    </row>
    <row r="9435" spans="1:4">
      <c r="A9435" s="241">
        <v>95652</v>
      </c>
      <c r="B9435" s="93" t="s">
        <v>25172</v>
      </c>
      <c r="C9435" s="94" t="s">
        <v>2</v>
      </c>
      <c r="D9435" s="248">
        <v>867.43</v>
      </c>
    </row>
    <row r="9436" spans="1:4">
      <c r="A9436" s="241">
        <v>95653</v>
      </c>
      <c r="B9436" s="93" t="s">
        <v>25173</v>
      </c>
      <c r="C9436" s="94" t="s">
        <v>2</v>
      </c>
      <c r="D9436" s="248">
        <v>1545.36</v>
      </c>
    </row>
    <row r="9437" spans="1:4">
      <c r="A9437" s="241">
        <v>95654</v>
      </c>
      <c r="B9437" s="93" t="s">
        <v>25174</v>
      </c>
      <c r="C9437" s="94" t="s">
        <v>2</v>
      </c>
      <c r="D9437" s="248">
        <v>2277.4499999999998</v>
      </c>
    </row>
    <row r="9438" spans="1:4">
      <c r="A9438" s="241">
        <v>95655</v>
      </c>
      <c r="B9438" s="93" t="s">
        <v>25175</v>
      </c>
      <c r="C9438" s="94" t="s">
        <v>2</v>
      </c>
      <c r="D9438" s="248">
        <v>2973.16</v>
      </c>
    </row>
    <row r="9439" spans="1:4">
      <c r="A9439" s="241">
        <v>95657</v>
      </c>
      <c r="B9439" s="93" t="s">
        <v>25176</v>
      </c>
      <c r="C9439" s="94" t="s">
        <v>2</v>
      </c>
      <c r="D9439" s="248">
        <v>375.27</v>
      </c>
    </row>
    <row r="9440" spans="1:4">
      <c r="A9440" s="241">
        <v>95658</v>
      </c>
      <c r="B9440" s="93" t="s">
        <v>25177</v>
      </c>
      <c r="C9440" s="94" t="s">
        <v>2</v>
      </c>
      <c r="D9440" s="248">
        <v>683.88</v>
      </c>
    </row>
    <row r="9441" spans="1:4">
      <c r="A9441" s="241">
        <v>95659</v>
      </c>
      <c r="B9441" s="93" t="s">
        <v>25178</v>
      </c>
      <c r="C9441" s="94" t="s">
        <v>2</v>
      </c>
      <c r="D9441" s="248">
        <v>1017.67</v>
      </c>
    </row>
    <row r="9442" spans="1:4">
      <c r="A9442" s="241">
        <v>95660</v>
      </c>
      <c r="B9442" s="93" t="s">
        <v>25179</v>
      </c>
      <c r="C9442" s="94" t="s">
        <v>2</v>
      </c>
      <c r="D9442" s="248">
        <v>1334.21</v>
      </c>
    </row>
    <row r="9443" spans="1:4">
      <c r="A9443" s="241">
        <v>95661</v>
      </c>
      <c r="B9443" s="93" t="s">
        <v>25180</v>
      </c>
      <c r="C9443" s="94" t="s">
        <v>2</v>
      </c>
      <c r="D9443" s="248">
        <v>466.65</v>
      </c>
    </row>
    <row r="9444" spans="1:4">
      <c r="A9444" s="241">
        <v>95662</v>
      </c>
      <c r="B9444" s="93" t="s">
        <v>25181</v>
      </c>
      <c r="C9444" s="94" t="s">
        <v>2</v>
      </c>
      <c r="D9444" s="248">
        <v>865</v>
      </c>
    </row>
    <row r="9445" spans="1:4">
      <c r="A9445" s="241">
        <v>95663</v>
      </c>
      <c r="B9445" s="93" t="s">
        <v>25182</v>
      </c>
      <c r="C9445" s="94" t="s">
        <v>2</v>
      </c>
      <c r="D9445" s="248">
        <v>1293.47</v>
      </c>
    </row>
    <row r="9446" spans="1:4">
      <c r="A9446" s="241">
        <v>95664</v>
      </c>
      <c r="B9446" s="93" t="s">
        <v>25183</v>
      </c>
      <c r="C9446" s="94" t="s">
        <v>2</v>
      </c>
      <c r="D9446" s="248">
        <v>1698.64</v>
      </c>
    </row>
    <row r="9447" spans="1:4">
      <c r="A9447" s="241">
        <v>95665</v>
      </c>
      <c r="B9447" s="93" t="s">
        <v>25184</v>
      </c>
      <c r="C9447" s="94" t="s">
        <v>2</v>
      </c>
      <c r="D9447" s="248">
        <v>414.03</v>
      </c>
    </row>
    <row r="9448" spans="1:4">
      <c r="A9448" s="241">
        <v>95666</v>
      </c>
      <c r="B9448" s="93" t="s">
        <v>25185</v>
      </c>
      <c r="C9448" s="94" t="s">
        <v>2</v>
      </c>
      <c r="D9448" s="248">
        <v>734.47</v>
      </c>
    </row>
    <row r="9449" spans="1:4">
      <c r="A9449" s="241">
        <v>95667</v>
      </c>
      <c r="B9449" s="93" t="s">
        <v>25186</v>
      </c>
      <c r="C9449" s="94" t="s">
        <v>2</v>
      </c>
      <c r="D9449" s="248">
        <v>1087.8900000000001</v>
      </c>
    </row>
    <row r="9450" spans="1:4">
      <c r="A9450" s="241">
        <v>95668</v>
      </c>
      <c r="B9450" s="93" t="s">
        <v>25187</v>
      </c>
      <c r="C9450" s="94" t="s">
        <v>2</v>
      </c>
      <c r="D9450" s="248">
        <v>1421.61</v>
      </c>
    </row>
    <row r="9451" spans="1:4">
      <c r="A9451" s="241">
        <v>95669</v>
      </c>
      <c r="B9451" s="93" t="s">
        <v>25188</v>
      </c>
      <c r="C9451" s="94" t="s">
        <v>2</v>
      </c>
      <c r="D9451" s="248">
        <v>501.11</v>
      </c>
    </row>
    <row r="9452" spans="1:4">
      <c r="A9452" s="241">
        <v>95670</v>
      </c>
      <c r="B9452" s="93" t="s">
        <v>25189</v>
      </c>
      <c r="C9452" s="94" t="s">
        <v>2</v>
      </c>
      <c r="D9452" s="248">
        <v>907.21</v>
      </c>
    </row>
    <row r="9453" spans="1:4">
      <c r="A9453" s="241">
        <v>95671</v>
      </c>
      <c r="B9453" s="93" t="s">
        <v>25190</v>
      </c>
      <c r="C9453" s="94" t="s">
        <v>2</v>
      </c>
      <c r="D9453" s="248">
        <v>1350.52</v>
      </c>
    </row>
    <row r="9454" spans="1:4">
      <c r="A9454" s="241">
        <v>95672</v>
      </c>
      <c r="B9454" s="93" t="s">
        <v>25191</v>
      </c>
      <c r="C9454" s="94" t="s">
        <v>2</v>
      </c>
      <c r="D9454" s="248">
        <v>1769</v>
      </c>
    </row>
    <row r="9455" spans="1:4">
      <c r="A9455" s="241">
        <v>97741</v>
      </c>
      <c r="B9455" s="93" t="s">
        <v>26318</v>
      </c>
      <c r="C9455" s="94" t="s">
        <v>2</v>
      </c>
      <c r="D9455" s="248">
        <v>218.95</v>
      </c>
    </row>
    <row r="9456" spans="1:4">
      <c r="A9456" s="241">
        <v>95641</v>
      </c>
      <c r="B9456" s="93" t="s">
        <v>26311</v>
      </c>
      <c r="C9456" s="94" t="s">
        <v>2</v>
      </c>
      <c r="D9456" s="248">
        <v>390.77</v>
      </c>
    </row>
    <row r="9457" spans="1:4">
      <c r="A9457" s="241">
        <v>95642</v>
      </c>
      <c r="B9457" s="93" t="s">
        <v>26312</v>
      </c>
      <c r="C9457" s="94" t="s">
        <v>2</v>
      </c>
      <c r="D9457" s="248">
        <v>578.28</v>
      </c>
    </row>
    <row r="9458" spans="1:4">
      <c r="A9458" s="241">
        <v>95643</v>
      </c>
      <c r="B9458" s="93" t="s">
        <v>26313</v>
      </c>
      <c r="C9458" s="94" t="s">
        <v>2</v>
      </c>
      <c r="D9458" s="248">
        <v>756.49</v>
      </c>
    </row>
    <row r="9459" spans="1:4">
      <c r="A9459" s="241">
        <v>95644</v>
      </c>
      <c r="B9459" s="93" t="s">
        <v>26314</v>
      </c>
      <c r="C9459" s="94" t="s">
        <v>2</v>
      </c>
      <c r="D9459" s="248">
        <v>288.45</v>
      </c>
    </row>
    <row r="9460" spans="1:4">
      <c r="A9460" s="241">
        <v>95645</v>
      </c>
      <c r="B9460" s="93" t="s">
        <v>26315</v>
      </c>
      <c r="C9460" s="94" t="s">
        <v>2</v>
      </c>
      <c r="D9460" s="248">
        <v>528.45000000000005</v>
      </c>
    </row>
    <row r="9461" spans="1:4">
      <c r="A9461" s="241">
        <v>95646</v>
      </c>
      <c r="B9461" s="93" t="s">
        <v>26316</v>
      </c>
      <c r="C9461" s="94" t="s">
        <v>2</v>
      </c>
      <c r="D9461" s="248">
        <v>788.13</v>
      </c>
    </row>
    <row r="9462" spans="1:4">
      <c r="A9462" s="241">
        <v>95647</v>
      </c>
      <c r="B9462" s="93" t="s">
        <v>26317</v>
      </c>
      <c r="C9462" s="94" t="s">
        <v>2</v>
      </c>
      <c r="D9462" s="248">
        <v>1033.6199999999999</v>
      </c>
    </row>
    <row r="9463" spans="1:4">
      <c r="A9463" s="241">
        <v>95636</v>
      </c>
      <c r="B9463" s="93" t="s">
        <v>25164</v>
      </c>
      <c r="C9463" s="94" t="s">
        <v>2</v>
      </c>
      <c r="D9463" s="248">
        <v>488.93</v>
      </c>
    </row>
    <row r="9464" spans="1:4">
      <c r="A9464" s="241">
        <v>95637</v>
      </c>
      <c r="B9464" s="93" t="s">
        <v>25165</v>
      </c>
      <c r="C9464" s="94" t="s">
        <v>2</v>
      </c>
      <c r="D9464" s="248">
        <v>644.9</v>
      </c>
    </row>
    <row r="9465" spans="1:4">
      <c r="A9465" s="241">
        <v>95638</v>
      </c>
      <c r="B9465" s="93" t="s">
        <v>25166</v>
      </c>
      <c r="C9465" s="94" t="s">
        <v>2</v>
      </c>
      <c r="D9465" s="248">
        <v>794.79</v>
      </c>
    </row>
    <row r="9466" spans="1:4">
      <c r="A9466" s="241">
        <v>95639</v>
      </c>
      <c r="B9466" s="93" t="s">
        <v>25167</v>
      </c>
      <c r="C9466" s="94" t="s">
        <v>2</v>
      </c>
      <c r="D9466" s="248">
        <v>1085.98</v>
      </c>
    </row>
    <row r="9467" spans="1:4">
      <c r="A9467" s="241">
        <v>95634</v>
      </c>
      <c r="B9467" s="93" t="s">
        <v>26309</v>
      </c>
      <c r="C9467" s="94" t="s">
        <v>2</v>
      </c>
      <c r="D9467" s="248">
        <v>271.35000000000002</v>
      </c>
    </row>
    <row r="9468" spans="1:4">
      <c r="A9468" s="241">
        <v>95635</v>
      </c>
      <c r="B9468" s="93" t="s">
        <v>26310</v>
      </c>
      <c r="C9468" s="94" t="s">
        <v>2</v>
      </c>
      <c r="D9468" s="248">
        <v>284.77</v>
      </c>
    </row>
    <row r="9469" spans="1:4">
      <c r="A9469" s="241">
        <v>98751</v>
      </c>
      <c r="B9469" s="93" t="s">
        <v>22096</v>
      </c>
      <c r="C9469" s="94" t="s">
        <v>1</v>
      </c>
      <c r="D9469" s="248">
        <v>134.25</v>
      </c>
    </row>
    <row r="9470" spans="1:4">
      <c r="A9470" s="241">
        <v>98746</v>
      </c>
      <c r="B9470" s="93" t="s">
        <v>22093</v>
      </c>
      <c r="C9470" s="94" t="s">
        <v>1</v>
      </c>
      <c r="D9470" s="248">
        <v>79.17</v>
      </c>
    </row>
    <row r="9471" spans="1:4">
      <c r="A9471" s="241">
        <v>98753</v>
      </c>
      <c r="B9471" s="93" t="s">
        <v>22098</v>
      </c>
      <c r="C9471" s="94" t="s">
        <v>1</v>
      </c>
      <c r="D9471" s="248">
        <v>218.91</v>
      </c>
    </row>
    <row r="9472" spans="1:4">
      <c r="A9472" s="241">
        <v>98750</v>
      </c>
      <c r="B9472" s="93" t="s">
        <v>22095</v>
      </c>
      <c r="C9472" s="94" t="s">
        <v>1</v>
      </c>
      <c r="D9472" s="248">
        <v>102.15</v>
      </c>
    </row>
    <row r="9473" spans="1:4">
      <c r="A9473" s="241">
        <v>98749</v>
      </c>
      <c r="B9473" s="93" t="s">
        <v>22094</v>
      </c>
      <c r="C9473" s="94" t="s">
        <v>1</v>
      </c>
      <c r="D9473" s="248">
        <v>89.77</v>
      </c>
    </row>
    <row r="9474" spans="1:4">
      <c r="A9474" s="241">
        <v>98752</v>
      </c>
      <c r="B9474" s="93" t="s">
        <v>22097</v>
      </c>
      <c r="C9474" s="94" t="s">
        <v>1</v>
      </c>
      <c r="D9474" s="248">
        <v>172.22</v>
      </c>
    </row>
    <row r="9475" spans="1:4">
      <c r="A9475" s="241">
        <v>98529</v>
      </c>
      <c r="B9475" s="93" t="s">
        <v>25633</v>
      </c>
      <c r="C9475" s="94" t="s">
        <v>2</v>
      </c>
      <c r="D9475" s="248">
        <v>98.52</v>
      </c>
    </row>
    <row r="9476" spans="1:4">
      <c r="A9476" s="241">
        <v>98530</v>
      </c>
      <c r="B9476" s="93" t="s">
        <v>25634</v>
      </c>
      <c r="C9476" s="94" t="s">
        <v>2</v>
      </c>
      <c r="D9476" s="248">
        <v>193.36</v>
      </c>
    </row>
    <row r="9477" spans="1:4">
      <c r="A9477" s="241">
        <v>98531</v>
      </c>
      <c r="B9477" s="93" t="s">
        <v>25635</v>
      </c>
      <c r="C9477" s="94" t="s">
        <v>2</v>
      </c>
      <c r="D9477" s="248">
        <v>483.85</v>
      </c>
    </row>
    <row r="9478" spans="1:4">
      <c r="A9478" s="241">
        <v>98524</v>
      </c>
      <c r="B9478" s="93" t="s">
        <v>25628</v>
      </c>
      <c r="C9478" s="94" t="s">
        <v>4</v>
      </c>
      <c r="D9478" s="248">
        <v>6.17</v>
      </c>
    </row>
    <row r="9479" spans="1:4">
      <c r="A9479" s="241">
        <v>98525</v>
      </c>
      <c r="B9479" s="93" t="s">
        <v>25629</v>
      </c>
      <c r="C9479" s="94" t="s">
        <v>4</v>
      </c>
      <c r="D9479" s="248">
        <v>0.8</v>
      </c>
    </row>
    <row r="9480" spans="1:4">
      <c r="A9480" s="241">
        <v>98533</v>
      </c>
      <c r="B9480" s="93" t="s">
        <v>25637</v>
      </c>
      <c r="C9480" s="94" t="s">
        <v>2</v>
      </c>
      <c r="D9480" s="248">
        <v>142.4</v>
      </c>
    </row>
    <row r="9481" spans="1:4">
      <c r="A9481" s="241">
        <v>98534</v>
      </c>
      <c r="B9481" s="93" t="s">
        <v>25638</v>
      </c>
      <c r="C9481" s="94" t="s">
        <v>2</v>
      </c>
      <c r="D9481" s="248">
        <v>393.2</v>
      </c>
    </row>
    <row r="9482" spans="1:4">
      <c r="A9482" s="241">
        <v>98535</v>
      </c>
      <c r="B9482" s="93" t="s">
        <v>25639</v>
      </c>
      <c r="C9482" s="94" t="s">
        <v>2</v>
      </c>
      <c r="D9482" s="248">
        <v>831.08</v>
      </c>
    </row>
    <row r="9483" spans="1:4">
      <c r="A9483" s="241">
        <v>98532</v>
      </c>
      <c r="B9483" s="93" t="s">
        <v>25636</v>
      </c>
      <c r="C9483" s="94" t="s">
        <v>2</v>
      </c>
      <c r="D9483" s="248">
        <v>37.020000000000003</v>
      </c>
    </row>
    <row r="9484" spans="1:4">
      <c r="A9484" s="241">
        <v>98526</v>
      </c>
      <c r="B9484" s="93" t="s">
        <v>25630</v>
      </c>
      <c r="C9484" s="94" t="s">
        <v>2</v>
      </c>
      <c r="D9484" s="248">
        <v>159.1</v>
      </c>
    </row>
    <row r="9485" spans="1:4">
      <c r="A9485" s="241">
        <v>98527</v>
      </c>
      <c r="B9485" s="93" t="s">
        <v>25631</v>
      </c>
      <c r="C9485" s="94" t="s">
        <v>2</v>
      </c>
      <c r="D9485" s="248">
        <v>264.05</v>
      </c>
    </row>
    <row r="9486" spans="1:4">
      <c r="A9486" s="241">
        <v>98528</v>
      </c>
      <c r="B9486" s="93" t="s">
        <v>25632</v>
      </c>
      <c r="C9486" s="94" t="s">
        <v>2</v>
      </c>
      <c r="D9486" s="248">
        <v>348.01</v>
      </c>
    </row>
    <row r="9487" spans="1:4">
      <c r="A9487" s="241">
        <v>94232</v>
      </c>
      <c r="B9487" s="93" t="s">
        <v>21591</v>
      </c>
      <c r="C9487" s="94" t="s">
        <v>2</v>
      </c>
      <c r="D9487" s="248">
        <v>3.99</v>
      </c>
    </row>
    <row r="9488" spans="1:4">
      <c r="A9488" s="241">
        <v>100434</v>
      </c>
      <c r="B9488" s="93" t="s">
        <v>21612</v>
      </c>
      <c r="C9488" s="94" t="s">
        <v>1</v>
      </c>
      <c r="D9488" s="248">
        <v>240.83</v>
      </c>
    </row>
    <row r="9489" spans="1:4">
      <c r="A9489" s="241">
        <v>94229</v>
      </c>
      <c r="B9489" s="93" t="s">
        <v>21616</v>
      </c>
      <c r="C9489" s="94" t="s">
        <v>1</v>
      </c>
      <c r="D9489" s="248">
        <v>150.79</v>
      </c>
    </row>
    <row r="9490" spans="1:4">
      <c r="A9490" s="241">
        <v>94227</v>
      </c>
      <c r="B9490" s="93" t="s">
        <v>21614</v>
      </c>
      <c r="C9490" s="94" t="s">
        <v>1</v>
      </c>
      <c r="D9490" s="248">
        <v>58.07</v>
      </c>
    </row>
    <row r="9491" spans="1:4">
      <c r="A9491" s="241">
        <v>94228</v>
      </c>
      <c r="B9491" s="93" t="s">
        <v>21615</v>
      </c>
      <c r="C9491" s="94" t="s">
        <v>1</v>
      </c>
      <c r="D9491" s="248">
        <v>78.75</v>
      </c>
    </row>
    <row r="9492" spans="1:4">
      <c r="A9492" s="241">
        <v>94219</v>
      </c>
      <c r="B9492" s="93" t="s">
        <v>21604</v>
      </c>
      <c r="C9492" s="94" t="s">
        <v>1</v>
      </c>
      <c r="D9492" s="248">
        <v>37.25</v>
      </c>
    </row>
    <row r="9493" spans="1:4">
      <c r="A9493" s="241">
        <v>94220</v>
      </c>
      <c r="B9493" s="93" t="s">
        <v>21605</v>
      </c>
      <c r="C9493" s="94" t="s">
        <v>1</v>
      </c>
      <c r="D9493" s="248">
        <v>66.86</v>
      </c>
    </row>
    <row r="9494" spans="1:4">
      <c r="A9494" s="241">
        <v>100326</v>
      </c>
      <c r="B9494" s="93" t="s">
        <v>30805</v>
      </c>
      <c r="C9494" s="94" t="s">
        <v>1</v>
      </c>
      <c r="D9494" s="248">
        <v>0</v>
      </c>
    </row>
    <row r="9495" spans="1:4">
      <c r="A9495" s="241">
        <v>94221</v>
      </c>
      <c r="B9495" s="93" t="s">
        <v>21606</v>
      </c>
      <c r="C9495" s="94" t="s">
        <v>1</v>
      </c>
      <c r="D9495" s="248">
        <v>27.88</v>
      </c>
    </row>
    <row r="9496" spans="1:4">
      <c r="A9496" s="241">
        <v>94222</v>
      </c>
      <c r="B9496" s="93" t="s">
        <v>21607</v>
      </c>
      <c r="C9496" s="94" t="s">
        <v>1</v>
      </c>
      <c r="D9496" s="248">
        <v>57.49</v>
      </c>
    </row>
    <row r="9497" spans="1:4">
      <c r="A9497" s="241">
        <v>94451</v>
      </c>
      <c r="B9497" s="93" t="s">
        <v>21609</v>
      </c>
      <c r="C9497" s="94" t="s">
        <v>1</v>
      </c>
      <c r="D9497" s="248">
        <v>97.62</v>
      </c>
    </row>
    <row r="9498" spans="1:4">
      <c r="A9498" s="241">
        <v>94223</v>
      </c>
      <c r="B9498" s="93" t="s">
        <v>21608</v>
      </c>
      <c r="C9498" s="94" t="s">
        <v>1</v>
      </c>
      <c r="D9498" s="248">
        <v>87.99</v>
      </c>
    </row>
    <row r="9499" spans="1:4">
      <c r="A9499" s="241">
        <v>100325</v>
      </c>
      <c r="B9499" s="93" t="s">
        <v>21610</v>
      </c>
      <c r="C9499" s="94" t="s">
        <v>1</v>
      </c>
      <c r="D9499" s="248">
        <v>94.62</v>
      </c>
    </row>
    <row r="9500" spans="1:4">
      <c r="A9500" s="241">
        <v>94224</v>
      </c>
      <c r="B9500" s="93" t="s">
        <v>21589</v>
      </c>
      <c r="C9500" s="94" t="s">
        <v>1</v>
      </c>
      <c r="D9500" s="248">
        <v>34.81</v>
      </c>
    </row>
    <row r="9501" spans="1:4">
      <c r="A9501" s="241">
        <v>102653</v>
      </c>
      <c r="B9501" s="93" t="s">
        <v>30806</v>
      </c>
      <c r="C9501" s="94" t="s">
        <v>4</v>
      </c>
      <c r="D9501" s="248">
        <v>0</v>
      </c>
    </row>
    <row r="9502" spans="1:4">
      <c r="A9502" s="241">
        <v>100330</v>
      </c>
      <c r="B9502" s="93" t="s">
        <v>30807</v>
      </c>
      <c r="C9502" s="94" t="s">
        <v>4</v>
      </c>
      <c r="D9502" s="248">
        <v>21.21</v>
      </c>
    </row>
    <row r="9503" spans="1:4">
      <c r="A9503" s="241">
        <v>100331</v>
      </c>
      <c r="B9503" s="93" t="s">
        <v>30808</v>
      </c>
      <c r="C9503" s="94" t="s">
        <v>4</v>
      </c>
      <c r="D9503" s="248">
        <v>29.33</v>
      </c>
    </row>
    <row r="9504" spans="1:4">
      <c r="A9504" s="241">
        <v>100328</v>
      </c>
      <c r="B9504" s="93" t="s">
        <v>30809</v>
      </c>
      <c r="C9504" s="94" t="s">
        <v>4</v>
      </c>
      <c r="D9504" s="248">
        <v>15.67</v>
      </c>
    </row>
    <row r="9505" spans="1:4">
      <c r="A9505" s="241">
        <v>100329</v>
      </c>
      <c r="B9505" s="93" t="s">
        <v>30810</v>
      </c>
      <c r="C9505" s="94" t="s">
        <v>4</v>
      </c>
      <c r="D9505" s="248">
        <v>20.43</v>
      </c>
    </row>
    <row r="9506" spans="1:4">
      <c r="A9506" s="241">
        <v>94231</v>
      </c>
      <c r="B9506" s="93" t="s">
        <v>21617</v>
      </c>
      <c r="C9506" s="94" t="s">
        <v>1</v>
      </c>
      <c r="D9506" s="248">
        <v>46.54</v>
      </c>
    </row>
    <row r="9507" spans="1:4">
      <c r="A9507" s="241">
        <v>100435</v>
      </c>
      <c r="B9507" s="93" t="s">
        <v>21613</v>
      </c>
      <c r="C9507" s="94" t="s">
        <v>1</v>
      </c>
      <c r="D9507" s="248">
        <v>66.040000000000006</v>
      </c>
    </row>
    <row r="9508" spans="1:4">
      <c r="A9508" s="241">
        <v>100327</v>
      </c>
      <c r="B9508" s="93" t="s">
        <v>21611</v>
      </c>
      <c r="C9508" s="94" t="s">
        <v>1</v>
      </c>
      <c r="D9508" s="248">
        <v>52.65</v>
      </c>
    </row>
    <row r="9509" spans="1:4">
      <c r="A9509" s="241">
        <v>94226</v>
      </c>
      <c r="B9509" s="93" t="s">
        <v>21590</v>
      </c>
      <c r="C9509" s="94" t="s">
        <v>4</v>
      </c>
      <c r="D9509" s="248">
        <v>20.46</v>
      </c>
    </row>
    <row r="9510" spans="1:4">
      <c r="A9510" s="241">
        <v>94201</v>
      </c>
      <c r="B9510" s="93" t="s">
        <v>21587</v>
      </c>
      <c r="C9510" s="94" t="s">
        <v>4</v>
      </c>
      <c r="D9510" s="248">
        <v>47.13</v>
      </c>
    </row>
    <row r="9511" spans="1:4">
      <c r="A9511" s="241">
        <v>94204</v>
      </c>
      <c r="B9511" s="93" t="s">
        <v>21588</v>
      </c>
      <c r="C9511" s="94" t="s">
        <v>4</v>
      </c>
      <c r="D9511" s="248">
        <v>55.21</v>
      </c>
    </row>
    <row r="9512" spans="1:4">
      <c r="A9512" s="241">
        <v>94447</v>
      </c>
      <c r="B9512" s="93" t="s">
        <v>21598</v>
      </c>
      <c r="C9512" s="94" t="s">
        <v>4</v>
      </c>
      <c r="D9512" s="248">
        <v>47.13</v>
      </c>
    </row>
    <row r="9513" spans="1:4">
      <c r="A9513" s="241">
        <v>94448</v>
      </c>
      <c r="B9513" s="93" t="s">
        <v>21599</v>
      </c>
      <c r="C9513" s="94" t="s">
        <v>4</v>
      </c>
      <c r="D9513" s="248">
        <v>55.21</v>
      </c>
    </row>
    <row r="9514" spans="1:4">
      <c r="A9514" s="241">
        <v>94445</v>
      </c>
      <c r="B9514" s="93" t="s">
        <v>21596</v>
      </c>
      <c r="C9514" s="94" t="s">
        <v>4</v>
      </c>
      <c r="D9514" s="248">
        <v>47.13</v>
      </c>
    </row>
    <row r="9515" spans="1:4">
      <c r="A9515" s="241">
        <v>94446</v>
      </c>
      <c r="B9515" s="93" t="s">
        <v>21597</v>
      </c>
      <c r="C9515" s="94" t="s">
        <v>4</v>
      </c>
      <c r="D9515" s="248">
        <v>55.21</v>
      </c>
    </row>
    <row r="9516" spans="1:4">
      <c r="A9516" s="241">
        <v>94440</v>
      </c>
      <c r="B9516" s="93" t="s">
        <v>21592</v>
      </c>
      <c r="C9516" s="94" t="s">
        <v>4</v>
      </c>
      <c r="D9516" s="248">
        <v>32.29</v>
      </c>
    </row>
    <row r="9517" spans="1:4">
      <c r="A9517" s="241">
        <v>94441</v>
      </c>
      <c r="B9517" s="93" t="s">
        <v>21593</v>
      </c>
      <c r="C9517" s="94" t="s">
        <v>4</v>
      </c>
      <c r="D9517" s="248">
        <v>37.049999999999997</v>
      </c>
    </row>
    <row r="9518" spans="1:4">
      <c r="A9518" s="241">
        <v>94195</v>
      </c>
      <c r="B9518" s="93" t="s">
        <v>21585</v>
      </c>
      <c r="C9518" s="94" t="s">
        <v>4</v>
      </c>
      <c r="D9518" s="248">
        <v>32.29</v>
      </c>
    </row>
    <row r="9519" spans="1:4">
      <c r="A9519" s="241">
        <v>94198</v>
      </c>
      <c r="B9519" s="93" t="s">
        <v>21586</v>
      </c>
      <c r="C9519" s="94" t="s">
        <v>4</v>
      </c>
      <c r="D9519" s="248">
        <v>37.049999999999997</v>
      </c>
    </row>
    <row r="9520" spans="1:4">
      <c r="A9520" s="241">
        <v>94442</v>
      </c>
      <c r="B9520" s="93" t="s">
        <v>21594</v>
      </c>
      <c r="C9520" s="94" t="s">
        <v>4</v>
      </c>
      <c r="D9520" s="248">
        <v>32.29</v>
      </c>
    </row>
    <row r="9521" spans="1:4">
      <c r="A9521" s="241">
        <v>94443</v>
      </c>
      <c r="B9521" s="93" t="s">
        <v>21595</v>
      </c>
      <c r="C9521" s="94" t="s">
        <v>4</v>
      </c>
      <c r="D9521" s="248">
        <v>37.049999999999997</v>
      </c>
    </row>
    <row r="9522" spans="1:4">
      <c r="A9522" s="241">
        <v>94213</v>
      </c>
      <c r="B9522" s="93" t="s">
        <v>21602</v>
      </c>
      <c r="C9522" s="94" t="s">
        <v>4</v>
      </c>
      <c r="D9522" s="248">
        <v>75.19</v>
      </c>
    </row>
    <row r="9523" spans="1:4">
      <c r="A9523" s="241">
        <v>94189</v>
      </c>
      <c r="B9523" s="93" t="s">
        <v>21583</v>
      </c>
      <c r="C9523" s="94" t="s">
        <v>4</v>
      </c>
      <c r="D9523" s="248">
        <v>46.92</v>
      </c>
    </row>
    <row r="9524" spans="1:4">
      <c r="A9524" s="241">
        <v>94192</v>
      </c>
      <c r="B9524" s="93" t="s">
        <v>21584</v>
      </c>
      <c r="C9524" s="94" t="s">
        <v>4</v>
      </c>
      <c r="D9524" s="248">
        <v>50.51</v>
      </c>
    </row>
    <row r="9525" spans="1:4">
      <c r="A9525" s="241">
        <v>94444</v>
      </c>
      <c r="B9525" s="93" t="s">
        <v>21619</v>
      </c>
      <c r="C9525" s="94" t="s">
        <v>4</v>
      </c>
      <c r="D9525" s="248">
        <v>854.43</v>
      </c>
    </row>
    <row r="9526" spans="1:4">
      <c r="A9526" s="241">
        <v>94218</v>
      </c>
      <c r="B9526" s="93" t="s">
        <v>23840</v>
      </c>
      <c r="C9526" s="94" t="s">
        <v>4</v>
      </c>
      <c r="D9526" s="248">
        <v>128.03</v>
      </c>
    </row>
    <row r="9527" spans="1:4">
      <c r="A9527" s="241">
        <v>94216</v>
      </c>
      <c r="B9527" s="93" t="s">
        <v>21603</v>
      </c>
      <c r="C9527" s="94" t="s">
        <v>4</v>
      </c>
      <c r="D9527" s="248">
        <v>207.67</v>
      </c>
    </row>
    <row r="9528" spans="1:4">
      <c r="A9528" s="241">
        <v>94449</v>
      </c>
      <c r="B9528" s="93" t="s">
        <v>21618</v>
      </c>
      <c r="C9528" s="94" t="s">
        <v>4</v>
      </c>
      <c r="D9528" s="248">
        <v>66.459999999999994</v>
      </c>
    </row>
    <row r="9529" spans="1:4">
      <c r="A9529" s="241">
        <v>94210</v>
      </c>
      <c r="B9529" s="93" t="s">
        <v>21601</v>
      </c>
      <c r="C9529" s="94" t="s">
        <v>4</v>
      </c>
      <c r="D9529" s="248">
        <v>55.06</v>
      </c>
    </row>
    <row r="9530" spans="1:4">
      <c r="A9530" s="241">
        <v>94207</v>
      </c>
      <c r="B9530" s="93" t="s">
        <v>21600</v>
      </c>
      <c r="C9530" s="94" t="s">
        <v>4</v>
      </c>
      <c r="D9530" s="248">
        <v>51.8</v>
      </c>
    </row>
    <row r="9531" spans="1:4">
      <c r="A9531" s="241">
        <v>102109</v>
      </c>
      <c r="B9531" s="93" t="s">
        <v>22149</v>
      </c>
      <c r="C9531" s="94" t="s">
        <v>2</v>
      </c>
      <c r="D9531" s="248">
        <v>80.09</v>
      </c>
    </row>
    <row r="9532" spans="1:4">
      <c r="A9532" s="241">
        <v>102110</v>
      </c>
      <c r="B9532" s="93" t="s">
        <v>22150</v>
      </c>
      <c r="C9532" s="94" t="s">
        <v>2</v>
      </c>
      <c r="D9532" s="248">
        <v>236.17</v>
      </c>
    </row>
    <row r="9533" spans="1:4">
      <c r="A9533" s="241">
        <v>103656</v>
      </c>
      <c r="B9533" s="93" t="s">
        <v>23143</v>
      </c>
      <c r="C9533" s="94" t="s">
        <v>2</v>
      </c>
      <c r="D9533" s="248">
        <v>124239.05</v>
      </c>
    </row>
    <row r="9534" spans="1:4">
      <c r="A9534" s="241">
        <v>102105</v>
      </c>
      <c r="B9534" s="93" t="s">
        <v>22145</v>
      </c>
      <c r="C9534" s="94" t="s">
        <v>2</v>
      </c>
      <c r="D9534" s="248">
        <v>19815.669999999998</v>
      </c>
    </row>
    <row r="9535" spans="1:4">
      <c r="A9535" s="241">
        <v>102106</v>
      </c>
      <c r="B9535" s="93" t="s">
        <v>22146</v>
      </c>
      <c r="C9535" s="94" t="s">
        <v>2</v>
      </c>
      <c r="D9535" s="248">
        <v>24804.18</v>
      </c>
    </row>
    <row r="9536" spans="1:4">
      <c r="A9536" s="241">
        <v>102107</v>
      </c>
      <c r="B9536" s="93" t="s">
        <v>22147</v>
      </c>
      <c r="C9536" s="94" t="s">
        <v>2</v>
      </c>
      <c r="D9536" s="248">
        <v>34537.519999999997</v>
      </c>
    </row>
    <row r="9537" spans="1:4">
      <c r="A9537" s="241">
        <v>102102</v>
      </c>
      <c r="B9537" s="93" t="s">
        <v>22142</v>
      </c>
      <c r="C9537" s="94" t="s">
        <v>2</v>
      </c>
      <c r="D9537" s="248">
        <v>11371.02</v>
      </c>
    </row>
    <row r="9538" spans="1:4">
      <c r="A9538" s="241">
        <v>102108</v>
      </c>
      <c r="B9538" s="93" t="s">
        <v>22148</v>
      </c>
      <c r="C9538" s="94" t="s">
        <v>2</v>
      </c>
      <c r="D9538" s="248">
        <v>40188.870000000003</v>
      </c>
    </row>
    <row r="9539" spans="1:4">
      <c r="A9539" s="241">
        <v>102103</v>
      </c>
      <c r="B9539" s="93" t="s">
        <v>22143</v>
      </c>
      <c r="C9539" s="94" t="s">
        <v>2</v>
      </c>
      <c r="D9539" s="248">
        <v>12635.49</v>
      </c>
    </row>
    <row r="9540" spans="1:4">
      <c r="A9540" s="241">
        <v>103654</v>
      </c>
      <c r="B9540" s="93" t="s">
        <v>23141</v>
      </c>
      <c r="C9540" s="94" t="s">
        <v>2</v>
      </c>
      <c r="D9540" s="248">
        <v>64942.8</v>
      </c>
    </row>
    <row r="9541" spans="1:4">
      <c r="A9541" s="241">
        <v>102104</v>
      </c>
      <c r="B9541" s="93" t="s">
        <v>22144</v>
      </c>
      <c r="C9541" s="94" t="s">
        <v>2</v>
      </c>
      <c r="D9541" s="248">
        <v>16156.98</v>
      </c>
    </row>
    <row r="9542" spans="1:4">
      <c r="A9542" s="241">
        <v>103655</v>
      </c>
      <c r="B9542" s="93" t="s">
        <v>23142</v>
      </c>
      <c r="C9542" s="94" t="s">
        <v>2</v>
      </c>
      <c r="D9542" s="248">
        <v>88913.36</v>
      </c>
    </row>
    <row r="9543" spans="1:4">
      <c r="A9543" s="241">
        <v>105473</v>
      </c>
      <c r="B9543" s="93" t="s">
        <v>30811</v>
      </c>
      <c r="C9543" s="94" t="s">
        <v>1614</v>
      </c>
      <c r="D9543" s="248">
        <v>0</v>
      </c>
    </row>
    <row r="9544" spans="1:4">
      <c r="A9544" s="241">
        <v>105414</v>
      </c>
      <c r="B9544" s="93" t="s">
        <v>30812</v>
      </c>
      <c r="C9544" s="94" t="s">
        <v>1614</v>
      </c>
      <c r="D9544" s="248">
        <v>0</v>
      </c>
    </row>
    <row r="9545" spans="1:4">
      <c r="A9545" s="241">
        <v>105424</v>
      </c>
      <c r="B9545" s="93" t="s">
        <v>30813</v>
      </c>
      <c r="C9545" s="94" t="s">
        <v>1614</v>
      </c>
      <c r="D9545" s="248">
        <v>0</v>
      </c>
    </row>
    <row r="9546" spans="1:4">
      <c r="A9546" s="241">
        <v>105448</v>
      </c>
      <c r="B9546" s="93" t="s">
        <v>30814</v>
      </c>
      <c r="C9546" s="94" t="s">
        <v>1614</v>
      </c>
      <c r="D9546" s="248">
        <v>0</v>
      </c>
    </row>
    <row r="9547" spans="1:4">
      <c r="A9547" s="241">
        <v>105409</v>
      </c>
      <c r="B9547" s="93" t="s">
        <v>30815</v>
      </c>
      <c r="C9547" s="94" t="s">
        <v>1614</v>
      </c>
      <c r="D9547" s="248">
        <v>0</v>
      </c>
    </row>
    <row r="9548" spans="1:4">
      <c r="A9548" s="241">
        <v>105415</v>
      </c>
      <c r="B9548" s="93" t="s">
        <v>30816</v>
      </c>
      <c r="C9548" s="94" t="s">
        <v>1614</v>
      </c>
      <c r="D9548" s="248">
        <v>0</v>
      </c>
    </row>
    <row r="9549" spans="1:4">
      <c r="A9549" s="241">
        <v>105487</v>
      </c>
      <c r="B9549" s="93" t="s">
        <v>30817</v>
      </c>
      <c r="C9549" s="94" t="s">
        <v>1614</v>
      </c>
      <c r="D9549" s="248">
        <v>0</v>
      </c>
    </row>
    <row r="9550" spans="1:4">
      <c r="A9550" s="241">
        <v>105451</v>
      </c>
      <c r="B9550" s="93" t="s">
        <v>30818</v>
      </c>
      <c r="C9550" s="94" t="s">
        <v>1614</v>
      </c>
      <c r="D9550" s="248">
        <v>0</v>
      </c>
    </row>
    <row r="9551" spans="1:4">
      <c r="A9551" s="241">
        <v>105454</v>
      </c>
      <c r="B9551" s="93" t="s">
        <v>30819</v>
      </c>
      <c r="C9551" s="94" t="s">
        <v>1614</v>
      </c>
      <c r="D9551" s="248">
        <v>0</v>
      </c>
    </row>
    <row r="9552" spans="1:4">
      <c r="A9552" s="241">
        <v>105411</v>
      </c>
      <c r="B9552" s="93" t="s">
        <v>30820</v>
      </c>
      <c r="C9552" s="94" t="s">
        <v>1614</v>
      </c>
      <c r="D9552" s="248">
        <v>0</v>
      </c>
    </row>
    <row r="9553" spans="1:4">
      <c r="A9553" s="241">
        <v>105419</v>
      </c>
      <c r="B9553" s="93" t="s">
        <v>30821</v>
      </c>
      <c r="C9553" s="94" t="s">
        <v>1614</v>
      </c>
      <c r="D9553" s="248">
        <v>0</v>
      </c>
    </row>
    <row r="9554" spans="1:4">
      <c r="A9554" s="241">
        <v>105443</v>
      </c>
      <c r="B9554" s="93" t="s">
        <v>30822</v>
      </c>
      <c r="C9554" s="94" t="s">
        <v>1614</v>
      </c>
      <c r="D9554" s="248">
        <v>0</v>
      </c>
    </row>
    <row r="9555" spans="1:4">
      <c r="A9555" s="241">
        <v>105455</v>
      </c>
      <c r="B9555" s="93" t="s">
        <v>30823</v>
      </c>
      <c r="C9555" s="94" t="s">
        <v>1614</v>
      </c>
      <c r="D9555" s="248">
        <v>0</v>
      </c>
    </row>
    <row r="9556" spans="1:4">
      <c r="A9556" s="241">
        <v>105412</v>
      </c>
      <c r="B9556" s="93" t="s">
        <v>30824</v>
      </c>
      <c r="C9556" s="94" t="s">
        <v>1614</v>
      </c>
      <c r="D9556" s="248">
        <v>0</v>
      </c>
    </row>
    <row r="9557" spans="1:4">
      <c r="A9557" s="241">
        <v>105420</v>
      </c>
      <c r="B9557" s="93" t="s">
        <v>30825</v>
      </c>
      <c r="C9557" s="94" t="s">
        <v>1614</v>
      </c>
      <c r="D9557" s="248">
        <v>0</v>
      </c>
    </row>
    <row r="9558" spans="1:4">
      <c r="A9558" s="241">
        <v>105444</v>
      </c>
      <c r="B9558" s="93" t="s">
        <v>30826</v>
      </c>
      <c r="C9558" s="94" t="s">
        <v>1614</v>
      </c>
      <c r="D9558" s="248">
        <v>0</v>
      </c>
    </row>
    <row r="9559" spans="1:4">
      <c r="A9559" s="241">
        <v>105456</v>
      </c>
      <c r="B9559" s="93" t="s">
        <v>30827</v>
      </c>
      <c r="C9559" s="94" t="s">
        <v>1614</v>
      </c>
      <c r="D9559" s="248">
        <v>0</v>
      </c>
    </row>
    <row r="9560" spans="1:4">
      <c r="A9560" s="241">
        <v>105478</v>
      </c>
      <c r="B9560" s="93" t="s">
        <v>30828</v>
      </c>
      <c r="C9560" s="94" t="s">
        <v>1614</v>
      </c>
      <c r="D9560" s="248">
        <v>0</v>
      </c>
    </row>
    <row r="9561" spans="1:4">
      <c r="A9561" s="241">
        <v>105421</v>
      </c>
      <c r="B9561" s="93" t="s">
        <v>30829</v>
      </c>
      <c r="C9561" s="94" t="s">
        <v>1614</v>
      </c>
      <c r="D9561" s="248">
        <v>0</v>
      </c>
    </row>
    <row r="9562" spans="1:4">
      <c r="A9562" s="241">
        <v>105445</v>
      </c>
      <c r="B9562" s="93" t="s">
        <v>30830</v>
      </c>
      <c r="C9562" s="94" t="s">
        <v>1614</v>
      </c>
      <c r="D9562" s="248">
        <v>0</v>
      </c>
    </row>
    <row r="9563" spans="1:4">
      <c r="A9563" s="241">
        <v>105453</v>
      </c>
      <c r="B9563" s="93" t="s">
        <v>30831</v>
      </c>
      <c r="C9563" s="94" t="s">
        <v>1614</v>
      </c>
      <c r="D9563" s="248">
        <v>0</v>
      </c>
    </row>
    <row r="9564" spans="1:4">
      <c r="A9564" s="241">
        <v>105497</v>
      </c>
      <c r="B9564" s="93" t="s">
        <v>30832</v>
      </c>
      <c r="C9564" s="94" t="s">
        <v>1614</v>
      </c>
      <c r="D9564" s="248">
        <v>0</v>
      </c>
    </row>
    <row r="9565" spans="1:4">
      <c r="A9565" s="241">
        <v>105418</v>
      </c>
      <c r="B9565" s="93" t="s">
        <v>30833</v>
      </c>
      <c r="C9565" s="94" t="s">
        <v>1614</v>
      </c>
      <c r="D9565" s="248">
        <v>0</v>
      </c>
    </row>
    <row r="9566" spans="1:4">
      <c r="A9566" s="241">
        <v>105442</v>
      </c>
      <c r="B9566" s="93" t="s">
        <v>30834</v>
      </c>
      <c r="C9566" s="94" t="s">
        <v>1614</v>
      </c>
      <c r="D9566" s="248">
        <v>0</v>
      </c>
    </row>
    <row r="9567" spans="1:4">
      <c r="A9567" s="241">
        <v>105410</v>
      </c>
      <c r="B9567" s="93" t="s">
        <v>30835</v>
      </c>
      <c r="C9567" s="94" t="s">
        <v>1614</v>
      </c>
      <c r="D9567" s="248">
        <v>0</v>
      </c>
    </row>
    <row r="9568" spans="1:4">
      <c r="A9568" s="241">
        <v>105416</v>
      </c>
      <c r="B9568" s="93" t="s">
        <v>30836</v>
      </c>
      <c r="C9568" s="94" t="s">
        <v>1614</v>
      </c>
      <c r="D9568" s="248">
        <v>0</v>
      </c>
    </row>
    <row r="9569" spans="1:4">
      <c r="A9569" s="241">
        <v>105488</v>
      </c>
      <c r="B9569" s="93" t="s">
        <v>30837</v>
      </c>
      <c r="C9569" s="94" t="s">
        <v>1614</v>
      </c>
      <c r="D9569" s="248">
        <v>0</v>
      </c>
    </row>
    <row r="9570" spans="1:4">
      <c r="A9570" s="241">
        <v>105452</v>
      </c>
      <c r="B9570" s="93" t="s">
        <v>30838</v>
      </c>
      <c r="C9570" s="94" t="s">
        <v>1614</v>
      </c>
      <c r="D9570" s="248">
        <v>0</v>
      </c>
    </row>
    <row r="9571" spans="1:4">
      <c r="A9571" s="241">
        <v>105475</v>
      </c>
      <c r="B9571" s="93" t="s">
        <v>30839</v>
      </c>
      <c r="C9571" s="94" t="s">
        <v>1614</v>
      </c>
      <c r="D9571" s="248">
        <v>0</v>
      </c>
    </row>
    <row r="9572" spans="1:4">
      <c r="A9572" s="241">
        <v>105498</v>
      </c>
      <c r="B9572" s="93" t="s">
        <v>30840</v>
      </c>
      <c r="C9572" s="94" t="s">
        <v>1614</v>
      </c>
      <c r="D9572" s="248">
        <v>0</v>
      </c>
    </row>
    <row r="9573" spans="1:4">
      <c r="A9573" s="241">
        <v>105486</v>
      </c>
      <c r="B9573" s="93" t="s">
        <v>30841</v>
      </c>
      <c r="C9573" s="94" t="s">
        <v>1614</v>
      </c>
      <c r="D9573" s="248">
        <v>0</v>
      </c>
    </row>
    <row r="9574" spans="1:4">
      <c r="A9574" s="241">
        <v>105450</v>
      </c>
      <c r="B9574" s="93" t="s">
        <v>30842</v>
      </c>
      <c r="C9574" s="94" t="s">
        <v>1614</v>
      </c>
      <c r="D9574" s="248">
        <v>0</v>
      </c>
    </row>
    <row r="9575" spans="1:4">
      <c r="A9575" s="241">
        <v>105438</v>
      </c>
      <c r="B9575" s="93" t="s">
        <v>30843</v>
      </c>
      <c r="C9575" s="94" t="s">
        <v>1614</v>
      </c>
      <c r="D9575" s="248">
        <v>0</v>
      </c>
    </row>
    <row r="9576" spans="1:4">
      <c r="A9576" s="241">
        <v>105463</v>
      </c>
      <c r="B9576" s="93" t="s">
        <v>30844</v>
      </c>
      <c r="C9576" s="94" t="s">
        <v>1614</v>
      </c>
      <c r="D9576" s="248">
        <v>0</v>
      </c>
    </row>
    <row r="9577" spans="1:4">
      <c r="A9577" s="241">
        <v>105485</v>
      </c>
      <c r="B9577" s="93" t="s">
        <v>30845</v>
      </c>
      <c r="C9577" s="94" t="s">
        <v>1614</v>
      </c>
      <c r="D9577" s="248">
        <v>0</v>
      </c>
    </row>
    <row r="9578" spans="1:4">
      <c r="A9578" s="241">
        <v>105428</v>
      </c>
      <c r="B9578" s="93" t="s">
        <v>30846</v>
      </c>
      <c r="C9578" s="94" t="s">
        <v>1614</v>
      </c>
      <c r="D9578" s="248">
        <v>0</v>
      </c>
    </row>
    <row r="9579" spans="1:4">
      <c r="A9579" s="241">
        <v>105426</v>
      </c>
      <c r="B9579" s="93" t="s">
        <v>30847</v>
      </c>
      <c r="C9579" s="94" t="s">
        <v>1614</v>
      </c>
      <c r="D9579" s="248">
        <v>0</v>
      </c>
    </row>
    <row r="9580" spans="1:4">
      <c r="A9580" s="241">
        <v>105491</v>
      </c>
      <c r="B9580" s="93" t="s">
        <v>30848</v>
      </c>
      <c r="C9580" s="94" t="s">
        <v>1614</v>
      </c>
      <c r="D9580" s="248">
        <v>0</v>
      </c>
    </row>
    <row r="9581" spans="1:4">
      <c r="A9581" s="241">
        <v>105495</v>
      </c>
      <c r="B9581" s="93" t="s">
        <v>30849</v>
      </c>
      <c r="C9581" s="94" t="s">
        <v>1614</v>
      </c>
      <c r="D9581" s="248">
        <v>0</v>
      </c>
    </row>
    <row r="9582" spans="1:4">
      <c r="A9582" s="241">
        <v>105407</v>
      </c>
      <c r="B9582" s="93" t="s">
        <v>30850</v>
      </c>
      <c r="C9582" s="94" t="s">
        <v>1614</v>
      </c>
      <c r="D9582" s="248">
        <v>0</v>
      </c>
    </row>
    <row r="9583" spans="1:4">
      <c r="A9583" s="241">
        <v>105427</v>
      </c>
      <c r="B9583" s="93" t="s">
        <v>30851</v>
      </c>
      <c r="C9583" s="94" t="s">
        <v>1614</v>
      </c>
      <c r="D9583" s="248">
        <v>0</v>
      </c>
    </row>
    <row r="9584" spans="1:4">
      <c r="A9584" s="241">
        <v>105492</v>
      </c>
      <c r="B9584" s="93" t="s">
        <v>30852</v>
      </c>
      <c r="C9584" s="94" t="s">
        <v>1614</v>
      </c>
      <c r="D9584" s="248">
        <v>0</v>
      </c>
    </row>
    <row r="9585" spans="1:4">
      <c r="A9585" s="241">
        <v>105496</v>
      </c>
      <c r="B9585" s="93" t="s">
        <v>30853</v>
      </c>
      <c r="C9585" s="94" t="s">
        <v>1614</v>
      </c>
      <c r="D9585" s="248">
        <v>0</v>
      </c>
    </row>
    <row r="9586" spans="1:4">
      <c r="A9586" s="241">
        <v>105425</v>
      </c>
      <c r="B9586" s="93" t="s">
        <v>30854</v>
      </c>
      <c r="C9586" s="94" t="s">
        <v>1614</v>
      </c>
      <c r="D9586" s="248">
        <v>0</v>
      </c>
    </row>
    <row r="9587" spans="1:4">
      <c r="A9587" s="241">
        <v>105477</v>
      </c>
      <c r="B9587" s="93" t="s">
        <v>30855</v>
      </c>
      <c r="C9587" s="94" t="s">
        <v>1614</v>
      </c>
      <c r="D9587" s="248">
        <v>0</v>
      </c>
    </row>
    <row r="9588" spans="1:4">
      <c r="A9588" s="241">
        <v>105490</v>
      </c>
      <c r="B9588" s="93" t="s">
        <v>30856</v>
      </c>
      <c r="C9588" s="94" t="s">
        <v>1614</v>
      </c>
      <c r="D9588" s="248">
        <v>0</v>
      </c>
    </row>
    <row r="9589" spans="1:4">
      <c r="A9589" s="241">
        <v>105494</v>
      </c>
      <c r="B9589" s="93" t="s">
        <v>30857</v>
      </c>
      <c r="C9589" s="94" t="s">
        <v>1614</v>
      </c>
      <c r="D9589" s="248">
        <v>0</v>
      </c>
    </row>
    <row r="9590" spans="1:4">
      <c r="A9590" s="241">
        <v>105417</v>
      </c>
      <c r="B9590" s="93" t="s">
        <v>30858</v>
      </c>
      <c r="C9590" s="94" t="s">
        <v>1614</v>
      </c>
      <c r="D9590" s="248">
        <v>0</v>
      </c>
    </row>
    <row r="9591" spans="1:4">
      <c r="A9591" s="241">
        <v>105461</v>
      </c>
      <c r="B9591" s="93" t="s">
        <v>30859</v>
      </c>
      <c r="C9591" s="94" t="s">
        <v>1614</v>
      </c>
      <c r="D9591" s="248">
        <v>0</v>
      </c>
    </row>
    <row r="9592" spans="1:4">
      <c r="A9592" s="241">
        <v>105436</v>
      </c>
      <c r="B9592" s="93" t="s">
        <v>30860</v>
      </c>
      <c r="C9592" s="94" t="s">
        <v>1614</v>
      </c>
      <c r="D9592" s="248">
        <v>0</v>
      </c>
    </row>
    <row r="9593" spans="1:4">
      <c r="A9593" s="241">
        <v>105483</v>
      </c>
      <c r="B9593" s="93" t="s">
        <v>30861</v>
      </c>
      <c r="C9593" s="94" t="s">
        <v>1614</v>
      </c>
      <c r="D9593" s="248">
        <v>0</v>
      </c>
    </row>
    <row r="9594" spans="1:4">
      <c r="A9594" s="241">
        <v>105505</v>
      </c>
      <c r="B9594" s="93" t="s">
        <v>30862</v>
      </c>
      <c r="C9594" s="94" t="s">
        <v>1614</v>
      </c>
      <c r="D9594" s="248">
        <v>0</v>
      </c>
    </row>
    <row r="9595" spans="1:4">
      <c r="A9595" s="241">
        <v>105435</v>
      </c>
      <c r="B9595" s="93" t="s">
        <v>30863</v>
      </c>
      <c r="C9595" s="94" t="s">
        <v>1614</v>
      </c>
      <c r="D9595" s="248">
        <v>0</v>
      </c>
    </row>
    <row r="9596" spans="1:4">
      <c r="A9596" s="241">
        <v>105460</v>
      </c>
      <c r="B9596" s="93" t="s">
        <v>30864</v>
      </c>
      <c r="C9596" s="94" t="s">
        <v>1614</v>
      </c>
      <c r="D9596" s="248">
        <v>0</v>
      </c>
    </row>
    <row r="9597" spans="1:4">
      <c r="A9597" s="241">
        <v>105470</v>
      </c>
      <c r="B9597" s="93" t="s">
        <v>30865</v>
      </c>
      <c r="C9597" s="94" t="s">
        <v>1614</v>
      </c>
      <c r="D9597" s="248">
        <v>0</v>
      </c>
    </row>
    <row r="9598" spans="1:4">
      <c r="A9598" s="241">
        <v>105504</v>
      </c>
      <c r="B9598" s="93" t="s">
        <v>30866</v>
      </c>
      <c r="C9598" s="94" t="s">
        <v>1614</v>
      </c>
      <c r="D9598" s="248">
        <v>0</v>
      </c>
    </row>
    <row r="9599" spans="1:4">
      <c r="A9599" s="241">
        <v>105476</v>
      </c>
      <c r="B9599" s="93" t="s">
        <v>30867</v>
      </c>
      <c r="C9599" s="94" t="s">
        <v>1614</v>
      </c>
      <c r="D9599" s="248">
        <v>0</v>
      </c>
    </row>
    <row r="9600" spans="1:4">
      <c r="A9600" s="241">
        <v>105471</v>
      </c>
      <c r="B9600" s="93" t="s">
        <v>30868</v>
      </c>
      <c r="C9600" s="94" t="s">
        <v>1614</v>
      </c>
      <c r="D9600" s="248">
        <v>0</v>
      </c>
    </row>
    <row r="9601" spans="1:4">
      <c r="A9601" s="241">
        <v>105493</v>
      </c>
      <c r="B9601" s="93" t="s">
        <v>30869</v>
      </c>
      <c r="C9601" s="94" t="s">
        <v>1614</v>
      </c>
      <c r="D9601" s="248">
        <v>0</v>
      </c>
    </row>
    <row r="9602" spans="1:4">
      <c r="A9602" s="241">
        <v>105482</v>
      </c>
      <c r="B9602" s="93" t="s">
        <v>30870</v>
      </c>
      <c r="C9602" s="94" t="s">
        <v>1614</v>
      </c>
      <c r="D9602" s="248">
        <v>0</v>
      </c>
    </row>
    <row r="9603" spans="1:4">
      <c r="A9603" s="241">
        <v>105430</v>
      </c>
      <c r="B9603" s="93" t="s">
        <v>30871</v>
      </c>
      <c r="C9603" s="94" t="s">
        <v>1614</v>
      </c>
      <c r="D9603" s="248">
        <v>0</v>
      </c>
    </row>
    <row r="9604" spans="1:4">
      <c r="A9604" s="241">
        <v>105440</v>
      </c>
      <c r="B9604" s="93" t="s">
        <v>30872</v>
      </c>
      <c r="C9604" s="94" t="s">
        <v>1614</v>
      </c>
      <c r="D9604" s="248">
        <v>0</v>
      </c>
    </row>
    <row r="9605" spans="1:4">
      <c r="A9605" s="241">
        <v>105465</v>
      </c>
      <c r="B9605" s="93" t="s">
        <v>30873</v>
      </c>
      <c r="C9605" s="94" t="s">
        <v>1614</v>
      </c>
      <c r="D9605" s="248">
        <v>0</v>
      </c>
    </row>
    <row r="9606" spans="1:4">
      <c r="A9606" s="241">
        <v>105499</v>
      </c>
      <c r="B9606" s="93" t="s">
        <v>30874</v>
      </c>
      <c r="C9606" s="94" t="s">
        <v>1614</v>
      </c>
      <c r="D9606" s="248">
        <v>0</v>
      </c>
    </row>
    <row r="9607" spans="1:4">
      <c r="A9607" s="241">
        <v>105431</v>
      </c>
      <c r="B9607" s="93" t="s">
        <v>30875</v>
      </c>
      <c r="C9607" s="94" t="s">
        <v>1614</v>
      </c>
      <c r="D9607" s="248">
        <v>0</v>
      </c>
    </row>
    <row r="9608" spans="1:4">
      <c r="A9608" s="241">
        <v>105441</v>
      </c>
      <c r="B9608" s="93" t="s">
        <v>30876</v>
      </c>
      <c r="C9608" s="94" t="s">
        <v>1614</v>
      </c>
      <c r="D9608" s="248">
        <v>0</v>
      </c>
    </row>
    <row r="9609" spans="1:4">
      <c r="A9609" s="241">
        <v>105466</v>
      </c>
      <c r="B9609" s="93" t="s">
        <v>30877</v>
      </c>
      <c r="C9609" s="94" t="s">
        <v>1614</v>
      </c>
      <c r="D9609" s="248">
        <v>0</v>
      </c>
    </row>
    <row r="9610" spans="1:4">
      <c r="A9610" s="241">
        <v>105500</v>
      </c>
      <c r="B9610" s="93" t="s">
        <v>30878</v>
      </c>
      <c r="C9610" s="94" t="s">
        <v>1614</v>
      </c>
      <c r="D9610" s="248">
        <v>0</v>
      </c>
    </row>
    <row r="9611" spans="1:4">
      <c r="A9611" s="241">
        <v>105429</v>
      </c>
      <c r="B9611" s="93" t="s">
        <v>30879</v>
      </c>
      <c r="C9611" s="94" t="s">
        <v>1614</v>
      </c>
      <c r="D9611" s="248">
        <v>0</v>
      </c>
    </row>
    <row r="9612" spans="1:4">
      <c r="A9612" s="241">
        <v>105439</v>
      </c>
      <c r="B9612" s="93" t="s">
        <v>30880</v>
      </c>
      <c r="C9612" s="94" t="s">
        <v>1614</v>
      </c>
      <c r="D9612" s="248">
        <v>0</v>
      </c>
    </row>
    <row r="9613" spans="1:4">
      <c r="A9613" s="241">
        <v>105464</v>
      </c>
      <c r="B9613" s="93" t="s">
        <v>30881</v>
      </c>
      <c r="C9613" s="94" t="s">
        <v>1614</v>
      </c>
      <c r="D9613" s="248">
        <v>0</v>
      </c>
    </row>
    <row r="9614" spans="1:4">
      <c r="A9614" s="241">
        <v>105489</v>
      </c>
      <c r="B9614" s="93" t="s">
        <v>30882</v>
      </c>
      <c r="C9614" s="94" t="s">
        <v>1614</v>
      </c>
      <c r="D9614" s="248">
        <v>0</v>
      </c>
    </row>
    <row r="9615" spans="1:4">
      <c r="A9615" s="241">
        <v>105437</v>
      </c>
      <c r="B9615" s="93" t="s">
        <v>30883</v>
      </c>
      <c r="C9615" s="94" t="s">
        <v>1614</v>
      </c>
      <c r="D9615" s="248">
        <v>0</v>
      </c>
    </row>
    <row r="9616" spans="1:4">
      <c r="A9616" s="241">
        <v>105462</v>
      </c>
      <c r="B9616" s="93" t="s">
        <v>30884</v>
      </c>
      <c r="C9616" s="94" t="s">
        <v>1614</v>
      </c>
      <c r="D9616" s="248">
        <v>0</v>
      </c>
    </row>
    <row r="9617" spans="1:4">
      <c r="A9617" s="241">
        <v>105484</v>
      </c>
      <c r="B9617" s="93" t="s">
        <v>30885</v>
      </c>
      <c r="C9617" s="94" t="s">
        <v>1614</v>
      </c>
      <c r="D9617" s="248">
        <v>0</v>
      </c>
    </row>
    <row r="9618" spans="1:4">
      <c r="A9618" s="241">
        <v>105506</v>
      </c>
      <c r="B9618" s="93" t="s">
        <v>30886</v>
      </c>
      <c r="C9618" s="94" t="s">
        <v>1614</v>
      </c>
      <c r="D9618" s="248">
        <v>0</v>
      </c>
    </row>
    <row r="9619" spans="1:4">
      <c r="A9619" s="241">
        <v>105432</v>
      </c>
      <c r="B9619" s="93" t="s">
        <v>30887</v>
      </c>
      <c r="C9619" s="94" t="s">
        <v>1614</v>
      </c>
      <c r="D9619" s="248">
        <v>0</v>
      </c>
    </row>
    <row r="9620" spans="1:4">
      <c r="A9620" s="241">
        <v>105457</v>
      </c>
      <c r="B9620" s="93" t="s">
        <v>30888</v>
      </c>
      <c r="C9620" s="94" t="s">
        <v>1614</v>
      </c>
      <c r="D9620" s="248">
        <v>0</v>
      </c>
    </row>
    <row r="9621" spans="1:4">
      <c r="A9621" s="241">
        <v>105467</v>
      </c>
      <c r="B9621" s="93" t="s">
        <v>30889</v>
      </c>
      <c r="C9621" s="94" t="s">
        <v>1614</v>
      </c>
      <c r="D9621" s="248">
        <v>0</v>
      </c>
    </row>
    <row r="9622" spans="1:4">
      <c r="A9622" s="241">
        <v>105501</v>
      </c>
      <c r="B9622" s="93" t="s">
        <v>30890</v>
      </c>
      <c r="C9622" s="94" t="s">
        <v>1614</v>
      </c>
      <c r="D9622" s="248">
        <v>0</v>
      </c>
    </row>
    <row r="9623" spans="1:4">
      <c r="A9623" s="241">
        <v>105433</v>
      </c>
      <c r="B9623" s="93" t="s">
        <v>30891</v>
      </c>
      <c r="C9623" s="94" t="s">
        <v>1614</v>
      </c>
      <c r="D9623" s="248">
        <v>0</v>
      </c>
    </row>
    <row r="9624" spans="1:4">
      <c r="A9624" s="241">
        <v>105458</v>
      </c>
      <c r="B9624" s="93" t="s">
        <v>30892</v>
      </c>
      <c r="C9624" s="94" t="s">
        <v>1614</v>
      </c>
      <c r="D9624" s="248">
        <v>0</v>
      </c>
    </row>
    <row r="9625" spans="1:4">
      <c r="A9625" s="241">
        <v>105468</v>
      </c>
      <c r="B9625" s="93" t="s">
        <v>30893</v>
      </c>
      <c r="C9625" s="94" t="s">
        <v>1614</v>
      </c>
      <c r="D9625" s="248">
        <v>0</v>
      </c>
    </row>
    <row r="9626" spans="1:4">
      <c r="A9626" s="241">
        <v>105502</v>
      </c>
      <c r="B9626" s="93" t="s">
        <v>30894</v>
      </c>
      <c r="C9626" s="94" t="s">
        <v>1614</v>
      </c>
      <c r="D9626" s="248">
        <v>0</v>
      </c>
    </row>
    <row r="9627" spans="1:4">
      <c r="A9627" s="241">
        <v>105434</v>
      </c>
      <c r="B9627" s="93" t="s">
        <v>30895</v>
      </c>
      <c r="C9627" s="94" t="s">
        <v>1614</v>
      </c>
      <c r="D9627" s="248">
        <v>0</v>
      </c>
    </row>
    <row r="9628" spans="1:4">
      <c r="A9628" s="241">
        <v>105459</v>
      </c>
      <c r="B9628" s="93" t="s">
        <v>30896</v>
      </c>
      <c r="C9628" s="94" t="s">
        <v>1614</v>
      </c>
      <c r="D9628" s="248">
        <v>0</v>
      </c>
    </row>
    <row r="9629" spans="1:4">
      <c r="A9629" s="241">
        <v>105469</v>
      </c>
      <c r="B9629" s="93" t="s">
        <v>30897</v>
      </c>
      <c r="C9629" s="94" t="s">
        <v>1614</v>
      </c>
      <c r="D9629" s="248">
        <v>0</v>
      </c>
    </row>
    <row r="9630" spans="1:4">
      <c r="A9630" s="241">
        <v>105503</v>
      </c>
      <c r="B9630" s="93" t="s">
        <v>30898</v>
      </c>
      <c r="C9630" s="94" t="s">
        <v>1614</v>
      </c>
      <c r="D9630" s="248">
        <v>0</v>
      </c>
    </row>
    <row r="9631" spans="1:4">
      <c r="A9631" s="241">
        <v>105472</v>
      </c>
      <c r="B9631" s="93" t="s">
        <v>30899</v>
      </c>
      <c r="C9631" s="94" t="s">
        <v>1614</v>
      </c>
      <c r="D9631" s="248">
        <v>0</v>
      </c>
    </row>
    <row r="9632" spans="1:4">
      <c r="A9632" s="241">
        <v>105413</v>
      </c>
      <c r="B9632" s="93" t="s">
        <v>30900</v>
      </c>
      <c r="C9632" s="94" t="s">
        <v>1614</v>
      </c>
      <c r="D9632" s="248">
        <v>0</v>
      </c>
    </row>
    <row r="9633" spans="1:4">
      <c r="A9633" s="241">
        <v>105423</v>
      </c>
      <c r="B9633" s="93" t="s">
        <v>30901</v>
      </c>
      <c r="C9633" s="94" t="s">
        <v>1614</v>
      </c>
      <c r="D9633" s="248">
        <v>0</v>
      </c>
    </row>
    <row r="9634" spans="1:4">
      <c r="A9634" s="241">
        <v>105447</v>
      </c>
      <c r="B9634" s="93" t="s">
        <v>30902</v>
      </c>
      <c r="C9634" s="94" t="s">
        <v>1614</v>
      </c>
      <c r="D9634" s="248">
        <v>0</v>
      </c>
    </row>
    <row r="9635" spans="1:4">
      <c r="A9635" s="241">
        <v>105408</v>
      </c>
      <c r="B9635" s="93" t="s">
        <v>30903</v>
      </c>
      <c r="C9635" s="94" t="s">
        <v>1614</v>
      </c>
      <c r="D9635" s="248">
        <v>0</v>
      </c>
    </row>
    <row r="9636" spans="1:4">
      <c r="A9636" s="241">
        <v>105479</v>
      </c>
      <c r="B9636" s="93" t="s">
        <v>30904</v>
      </c>
      <c r="C9636" s="94" t="s">
        <v>1614</v>
      </c>
      <c r="D9636" s="248">
        <v>0</v>
      </c>
    </row>
    <row r="9637" spans="1:4">
      <c r="A9637" s="241">
        <v>105422</v>
      </c>
      <c r="B9637" s="93" t="s">
        <v>30905</v>
      </c>
      <c r="C9637" s="94" t="s">
        <v>1614</v>
      </c>
      <c r="D9637" s="248">
        <v>0</v>
      </c>
    </row>
    <row r="9638" spans="1:4">
      <c r="A9638" s="241">
        <v>105446</v>
      </c>
      <c r="B9638" s="93" t="s">
        <v>30906</v>
      </c>
      <c r="C9638" s="94" t="s">
        <v>1614</v>
      </c>
      <c r="D9638" s="248">
        <v>0</v>
      </c>
    </row>
    <row r="9639" spans="1:4">
      <c r="A9639" s="241">
        <v>105474</v>
      </c>
      <c r="B9639" s="93" t="s">
        <v>30907</v>
      </c>
      <c r="C9639" s="94" t="s">
        <v>1614</v>
      </c>
      <c r="D9639" s="248">
        <v>0</v>
      </c>
    </row>
    <row r="9640" spans="1:4">
      <c r="A9640" s="241">
        <v>105480</v>
      </c>
      <c r="B9640" s="93" t="s">
        <v>30908</v>
      </c>
      <c r="C9640" s="94" t="s">
        <v>1614</v>
      </c>
      <c r="D9640" s="248">
        <v>0</v>
      </c>
    </row>
    <row r="9641" spans="1:4">
      <c r="A9641" s="241">
        <v>105481</v>
      </c>
      <c r="B9641" s="93" t="s">
        <v>30909</v>
      </c>
      <c r="C9641" s="94" t="s">
        <v>1614</v>
      </c>
      <c r="D9641" s="248">
        <v>0</v>
      </c>
    </row>
    <row r="9642" spans="1:4">
      <c r="A9642" s="241">
        <v>105449</v>
      </c>
      <c r="B9642" s="93" t="s">
        <v>30910</v>
      </c>
      <c r="C9642" s="94" t="s">
        <v>1614</v>
      </c>
      <c r="D9642" s="248">
        <v>0</v>
      </c>
    </row>
    <row r="9643" spans="1:4">
      <c r="A9643" s="241">
        <v>105511</v>
      </c>
      <c r="B9643" s="93" t="s">
        <v>30911</v>
      </c>
      <c r="C9643" s="94" t="s">
        <v>1613</v>
      </c>
      <c r="D9643" s="248">
        <v>0</v>
      </c>
    </row>
    <row r="9644" spans="1:4">
      <c r="A9644" s="241">
        <v>105507</v>
      </c>
      <c r="B9644" s="93" t="s">
        <v>30912</v>
      </c>
      <c r="C9644" s="94" t="s">
        <v>1613</v>
      </c>
      <c r="D9644" s="248">
        <v>0</v>
      </c>
    </row>
    <row r="9645" spans="1:4">
      <c r="A9645" s="241">
        <v>105512</v>
      </c>
      <c r="B9645" s="93" t="s">
        <v>30913</v>
      </c>
      <c r="C9645" s="94" t="s">
        <v>1613</v>
      </c>
      <c r="D9645" s="248">
        <v>0</v>
      </c>
    </row>
    <row r="9646" spans="1:4">
      <c r="A9646" s="241">
        <v>105508</v>
      </c>
      <c r="B9646" s="93" t="s">
        <v>30914</v>
      </c>
      <c r="C9646" s="94" t="s">
        <v>1613</v>
      </c>
      <c r="D9646" s="248">
        <v>0</v>
      </c>
    </row>
    <row r="9647" spans="1:4">
      <c r="A9647" s="241">
        <v>105513</v>
      </c>
      <c r="B9647" s="93" t="s">
        <v>30915</v>
      </c>
      <c r="C9647" s="94" t="s">
        <v>1613</v>
      </c>
      <c r="D9647" s="248">
        <v>0</v>
      </c>
    </row>
    <row r="9648" spans="1:4">
      <c r="A9648" s="241">
        <v>105509</v>
      </c>
      <c r="B9648" s="93" t="s">
        <v>30916</v>
      </c>
      <c r="C9648" s="94" t="s">
        <v>1613</v>
      </c>
      <c r="D9648" s="248">
        <v>0</v>
      </c>
    </row>
    <row r="9649" spans="1:4">
      <c r="A9649" s="241">
        <v>105514</v>
      </c>
      <c r="B9649" s="93" t="s">
        <v>30917</v>
      </c>
      <c r="C9649" s="94" t="s">
        <v>1613</v>
      </c>
      <c r="D9649" s="248">
        <v>0</v>
      </c>
    </row>
    <row r="9650" spans="1:4">
      <c r="A9650" s="241">
        <v>105510</v>
      </c>
      <c r="B9650" s="93" t="s">
        <v>30918</v>
      </c>
      <c r="C9650" s="94" t="s">
        <v>1613</v>
      </c>
      <c r="D9650" s="248">
        <v>0</v>
      </c>
    </row>
    <row r="9651" spans="1:4">
      <c r="A9651" s="241">
        <v>100207</v>
      </c>
      <c r="B9651" s="93" t="s">
        <v>30919</v>
      </c>
      <c r="C9651" s="94" t="s">
        <v>1615</v>
      </c>
      <c r="D9651" s="248">
        <v>969.1</v>
      </c>
    </row>
    <row r="9652" spans="1:4">
      <c r="A9652" s="241">
        <v>100221</v>
      </c>
      <c r="B9652" s="93" t="s">
        <v>30920</v>
      </c>
      <c r="C9652" s="94" t="s">
        <v>1618</v>
      </c>
      <c r="D9652" s="248">
        <v>45.66</v>
      </c>
    </row>
    <row r="9653" spans="1:4">
      <c r="A9653" s="241">
        <v>100203</v>
      </c>
      <c r="B9653" s="93" t="s">
        <v>30921</v>
      </c>
      <c r="C9653" s="94" t="s">
        <v>1616</v>
      </c>
      <c r="D9653" s="248">
        <v>1.6</v>
      </c>
    </row>
    <row r="9654" spans="1:4">
      <c r="A9654" s="241">
        <v>100202</v>
      </c>
      <c r="B9654" s="93" t="s">
        <v>30922</v>
      </c>
      <c r="C9654" s="94" t="s">
        <v>1616</v>
      </c>
      <c r="D9654" s="248">
        <v>1.35</v>
      </c>
    </row>
    <row r="9655" spans="1:4">
      <c r="A9655" s="241">
        <v>100201</v>
      </c>
      <c r="B9655" s="93" t="s">
        <v>30923</v>
      </c>
      <c r="C9655" s="94" t="s">
        <v>1616</v>
      </c>
      <c r="D9655" s="248">
        <v>1.1499999999999999</v>
      </c>
    </row>
    <row r="9656" spans="1:4">
      <c r="A9656" s="241">
        <v>100211</v>
      </c>
      <c r="B9656" s="93" t="s">
        <v>30924</v>
      </c>
      <c r="C9656" s="94" t="s">
        <v>1617</v>
      </c>
      <c r="D9656" s="248">
        <v>9.9700000000000006</v>
      </c>
    </row>
    <row r="9657" spans="1:4">
      <c r="A9657" s="241">
        <v>100210</v>
      </c>
      <c r="B9657" s="93" t="s">
        <v>30925</v>
      </c>
      <c r="C9657" s="94" t="s">
        <v>1617</v>
      </c>
      <c r="D9657" s="248">
        <v>25.83</v>
      </c>
    </row>
    <row r="9658" spans="1:4">
      <c r="A9658" s="241">
        <v>100216</v>
      </c>
      <c r="B9658" s="93" t="s">
        <v>30926</v>
      </c>
      <c r="C9658" s="94" t="s">
        <v>1617</v>
      </c>
      <c r="D9658" s="248">
        <v>1.4</v>
      </c>
    </row>
    <row r="9659" spans="1:4">
      <c r="A9659" s="241">
        <v>100215</v>
      </c>
      <c r="B9659" s="93" t="s">
        <v>30927</v>
      </c>
      <c r="C9659" s="94" t="s">
        <v>1617</v>
      </c>
      <c r="D9659" s="248">
        <v>5.2</v>
      </c>
    </row>
    <row r="9660" spans="1:4">
      <c r="A9660" s="241">
        <v>100214</v>
      </c>
      <c r="B9660" s="93" t="s">
        <v>30928</v>
      </c>
      <c r="C9660" s="94" t="s">
        <v>1617</v>
      </c>
      <c r="D9660" s="248">
        <v>6.07</v>
      </c>
    </row>
    <row r="9661" spans="1:4">
      <c r="A9661" s="241">
        <v>100223</v>
      </c>
      <c r="B9661" s="93" t="s">
        <v>30929</v>
      </c>
      <c r="C9661" s="94" t="s">
        <v>1618</v>
      </c>
      <c r="D9661" s="248">
        <v>8.1</v>
      </c>
    </row>
    <row r="9662" spans="1:4">
      <c r="A9662" s="241">
        <v>100280</v>
      </c>
      <c r="B9662" s="93" t="s">
        <v>30930</v>
      </c>
      <c r="C9662" s="94" t="s">
        <v>1617</v>
      </c>
      <c r="D9662" s="248">
        <v>26.56</v>
      </c>
    </row>
    <row r="9663" spans="1:4">
      <c r="A9663" s="241">
        <v>100270</v>
      </c>
      <c r="B9663" s="93" t="s">
        <v>30931</v>
      </c>
      <c r="C9663" s="94" t="s">
        <v>1617</v>
      </c>
      <c r="D9663" s="248">
        <v>90.64</v>
      </c>
    </row>
    <row r="9664" spans="1:4">
      <c r="A9664" s="241">
        <v>100286</v>
      </c>
      <c r="B9664" s="93" t="s">
        <v>30932</v>
      </c>
      <c r="C9664" s="94" t="s">
        <v>1620</v>
      </c>
      <c r="D9664" s="248">
        <v>39.69</v>
      </c>
    </row>
    <row r="9665" spans="1:4">
      <c r="A9665" s="241">
        <v>100213</v>
      </c>
      <c r="B9665" s="93" t="s">
        <v>30933</v>
      </c>
      <c r="C9665" s="94" t="s">
        <v>1617</v>
      </c>
      <c r="D9665" s="248">
        <v>3.95</v>
      </c>
    </row>
    <row r="9666" spans="1:4">
      <c r="A9666" s="241">
        <v>100212</v>
      </c>
      <c r="B9666" s="93" t="s">
        <v>30934</v>
      </c>
      <c r="C9666" s="94" t="s">
        <v>1617</v>
      </c>
      <c r="D9666" s="248">
        <v>11.01</v>
      </c>
    </row>
    <row r="9667" spans="1:4">
      <c r="A9667" s="241">
        <v>100222</v>
      </c>
      <c r="B9667" s="93" t="s">
        <v>30935</v>
      </c>
      <c r="C9667" s="94" t="s">
        <v>1618</v>
      </c>
      <c r="D9667" s="248">
        <v>17.32</v>
      </c>
    </row>
    <row r="9668" spans="1:4">
      <c r="A9668" s="241">
        <v>100226</v>
      </c>
      <c r="B9668" s="93" t="s">
        <v>30936</v>
      </c>
      <c r="C9668" s="94" t="s">
        <v>1619</v>
      </c>
      <c r="D9668" s="248">
        <v>0.99</v>
      </c>
    </row>
    <row r="9669" spans="1:4">
      <c r="A9669" s="241">
        <v>100200</v>
      </c>
      <c r="B9669" s="93" t="s">
        <v>30937</v>
      </c>
      <c r="C9669" s="94" t="s">
        <v>1616</v>
      </c>
      <c r="D9669" s="248">
        <v>0.57999999999999996</v>
      </c>
    </row>
    <row r="9670" spans="1:4">
      <c r="A9670" s="241">
        <v>100199</v>
      </c>
      <c r="B9670" s="93" t="s">
        <v>30938</v>
      </c>
      <c r="C9670" s="94" t="s">
        <v>1616</v>
      </c>
      <c r="D9670" s="248">
        <v>0.47</v>
      </c>
    </row>
    <row r="9671" spans="1:4">
      <c r="A9671" s="241">
        <v>100198</v>
      </c>
      <c r="B9671" s="93" t="s">
        <v>30939</v>
      </c>
      <c r="C9671" s="94" t="s">
        <v>1616</v>
      </c>
      <c r="D9671" s="248">
        <v>0.39</v>
      </c>
    </row>
    <row r="9672" spans="1:4">
      <c r="A9672" s="241">
        <v>100283</v>
      </c>
      <c r="B9672" s="93" t="s">
        <v>30940</v>
      </c>
      <c r="C9672" s="94" t="s">
        <v>1618</v>
      </c>
      <c r="D9672" s="248">
        <v>31.76</v>
      </c>
    </row>
    <row r="9673" spans="1:4">
      <c r="A9673" s="241">
        <v>106811</v>
      </c>
      <c r="B9673" s="93" t="s">
        <v>30941</v>
      </c>
      <c r="C9673" s="94" t="s">
        <v>1617</v>
      </c>
      <c r="D9673" s="248">
        <v>1.94</v>
      </c>
    </row>
    <row r="9674" spans="1:4">
      <c r="A9674" s="241">
        <v>106810</v>
      </c>
      <c r="B9674" s="93" t="s">
        <v>30942</v>
      </c>
      <c r="C9674" s="94" t="s">
        <v>1617</v>
      </c>
      <c r="D9674" s="248">
        <v>8.34</v>
      </c>
    </row>
    <row r="9675" spans="1:4">
      <c r="A9675" s="241">
        <v>106809</v>
      </c>
      <c r="B9675" s="93" t="s">
        <v>30943</v>
      </c>
      <c r="C9675" s="94" t="s">
        <v>1617</v>
      </c>
      <c r="D9675" s="248">
        <v>8.98</v>
      </c>
    </row>
    <row r="9676" spans="1:4">
      <c r="A9676" s="241">
        <v>106812</v>
      </c>
      <c r="B9676" s="93" t="s">
        <v>30944</v>
      </c>
      <c r="C9676" s="94" t="s">
        <v>1618</v>
      </c>
      <c r="D9676" s="248">
        <v>8.65</v>
      </c>
    </row>
    <row r="9677" spans="1:4">
      <c r="A9677" s="241">
        <v>100227</v>
      </c>
      <c r="B9677" s="93" t="s">
        <v>30945</v>
      </c>
      <c r="C9677" s="94" t="s">
        <v>1619</v>
      </c>
      <c r="D9677" s="248">
        <v>1.46</v>
      </c>
    </row>
    <row r="9678" spans="1:4">
      <c r="A9678" s="241">
        <v>100205</v>
      </c>
      <c r="B9678" s="93" t="s">
        <v>30946</v>
      </c>
      <c r="C9678" s="94" t="s">
        <v>1615</v>
      </c>
      <c r="D9678" s="248">
        <v>2118.4699999999998</v>
      </c>
    </row>
    <row r="9679" spans="1:4">
      <c r="A9679" s="241">
        <v>100206</v>
      </c>
      <c r="B9679" s="93" t="s">
        <v>30947</v>
      </c>
      <c r="C9679" s="94" t="s">
        <v>1615</v>
      </c>
      <c r="D9679" s="248">
        <v>1533.86</v>
      </c>
    </row>
    <row r="9680" spans="1:4">
      <c r="A9680" s="241">
        <v>100281</v>
      </c>
      <c r="B9680" s="93" t="s">
        <v>30948</v>
      </c>
      <c r="C9680" s="94" t="s">
        <v>1617</v>
      </c>
      <c r="D9680" s="248">
        <v>17.010000000000002</v>
      </c>
    </row>
    <row r="9681" spans="1:4">
      <c r="A9681" s="241">
        <v>100219</v>
      </c>
      <c r="B9681" s="93" t="s">
        <v>30949</v>
      </c>
      <c r="C9681" s="94" t="s">
        <v>1617</v>
      </c>
      <c r="D9681" s="248">
        <v>1.31</v>
      </c>
    </row>
    <row r="9682" spans="1:4">
      <c r="A9682" s="241">
        <v>100218</v>
      </c>
      <c r="B9682" s="93" t="s">
        <v>30950</v>
      </c>
      <c r="C9682" s="94" t="s">
        <v>1617</v>
      </c>
      <c r="D9682" s="248">
        <v>5.78</v>
      </c>
    </row>
    <row r="9683" spans="1:4">
      <c r="A9683" s="241">
        <v>100217</v>
      </c>
      <c r="B9683" s="93" t="s">
        <v>30951</v>
      </c>
      <c r="C9683" s="94" t="s">
        <v>1617</v>
      </c>
      <c r="D9683" s="248">
        <v>8.44</v>
      </c>
    </row>
    <row r="9684" spans="1:4">
      <c r="A9684" s="241">
        <v>100224</v>
      </c>
      <c r="B9684" s="93" t="s">
        <v>30952</v>
      </c>
      <c r="C9684" s="94" t="s">
        <v>1618</v>
      </c>
      <c r="D9684" s="248">
        <v>8.44</v>
      </c>
    </row>
    <row r="9685" spans="1:4">
      <c r="A9685" s="241">
        <v>100228</v>
      </c>
      <c r="B9685" s="93" t="s">
        <v>30953</v>
      </c>
      <c r="C9685" s="94" t="s">
        <v>1619</v>
      </c>
      <c r="D9685" s="248">
        <v>0.82</v>
      </c>
    </row>
    <row r="9686" spans="1:4">
      <c r="A9686" s="241">
        <v>100204</v>
      </c>
      <c r="B9686" s="93" t="s">
        <v>30954</v>
      </c>
      <c r="C9686" s="94" t="s">
        <v>1616</v>
      </c>
      <c r="D9686" s="248">
        <v>0.28999999999999998</v>
      </c>
    </row>
    <row r="9687" spans="1:4">
      <c r="A9687" s="241">
        <v>100284</v>
      </c>
      <c r="B9687" s="93" t="s">
        <v>30955</v>
      </c>
      <c r="C9687" s="94" t="s">
        <v>1618</v>
      </c>
      <c r="D9687" s="248">
        <v>43.04</v>
      </c>
    </row>
    <row r="9688" spans="1:4">
      <c r="A9688" s="241">
        <v>100277</v>
      </c>
      <c r="B9688" s="93" t="s">
        <v>30956</v>
      </c>
      <c r="C9688" s="94" t="s">
        <v>1618</v>
      </c>
      <c r="D9688" s="248">
        <v>8.74</v>
      </c>
    </row>
    <row r="9689" spans="1:4">
      <c r="A9689" s="241">
        <v>100278</v>
      </c>
      <c r="B9689" s="93" t="s">
        <v>30957</v>
      </c>
      <c r="C9689" s="94" t="s">
        <v>1617</v>
      </c>
      <c r="D9689" s="248">
        <v>58.17</v>
      </c>
    </row>
    <row r="9690" spans="1:4">
      <c r="A9690" s="241">
        <v>100268</v>
      </c>
      <c r="B9690" s="93" t="s">
        <v>30958</v>
      </c>
      <c r="C9690" s="94" t="s">
        <v>1617</v>
      </c>
      <c r="D9690" s="248">
        <v>121.55</v>
      </c>
    </row>
    <row r="9691" spans="1:4">
      <c r="A9691" s="241">
        <v>100285</v>
      </c>
      <c r="B9691" s="93" t="s">
        <v>30959</v>
      </c>
      <c r="C9691" s="94" t="s">
        <v>1620</v>
      </c>
      <c r="D9691" s="248">
        <v>61.09</v>
      </c>
    </row>
    <row r="9692" spans="1:4">
      <c r="A9692" s="241">
        <v>100209</v>
      </c>
      <c r="B9692" s="93" t="s">
        <v>30960</v>
      </c>
      <c r="C9692" s="94" t="s">
        <v>1617</v>
      </c>
      <c r="D9692" s="248">
        <v>14.1</v>
      </c>
    </row>
    <row r="9693" spans="1:4">
      <c r="A9693" s="241">
        <v>100208</v>
      </c>
      <c r="B9693" s="93" t="s">
        <v>30961</v>
      </c>
      <c r="C9693" s="94" t="s">
        <v>1617</v>
      </c>
      <c r="D9693" s="248">
        <v>28.21</v>
      </c>
    </row>
    <row r="9694" spans="1:4">
      <c r="A9694" s="241">
        <v>100256</v>
      </c>
      <c r="B9694" s="93" t="s">
        <v>30962</v>
      </c>
      <c r="C9694" s="94" t="s">
        <v>1620</v>
      </c>
      <c r="D9694" s="248">
        <v>12.92</v>
      </c>
    </row>
    <row r="9695" spans="1:4">
      <c r="A9695" s="241">
        <v>100220</v>
      </c>
      <c r="B9695" s="93" t="s">
        <v>30963</v>
      </c>
      <c r="C9695" s="94" t="s">
        <v>1618</v>
      </c>
      <c r="D9695" s="248">
        <v>40.51</v>
      </c>
    </row>
    <row r="9696" spans="1:4">
      <c r="A9696" s="241">
        <v>100287</v>
      </c>
      <c r="B9696" s="93" t="s">
        <v>30964</v>
      </c>
      <c r="C9696" s="94" t="s">
        <v>1620</v>
      </c>
      <c r="D9696" s="248">
        <v>19.100000000000001</v>
      </c>
    </row>
    <row r="9697" spans="1:4">
      <c r="A9697" s="241">
        <v>100274</v>
      </c>
      <c r="B9697" s="93" t="s">
        <v>30965</v>
      </c>
      <c r="C9697" s="94" t="s">
        <v>1618</v>
      </c>
      <c r="D9697" s="248">
        <v>40.200000000000003</v>
      </c>
    </row>
    <row r="9698" spans="1:4">
      <c r="A9698" s="241">
        <v>100264</v>
      </c>
      <c r="B9698" s="93" t="s">
        <v>30966</v>
      </c>
      <c r="C9698" s="94" t="s">
        <v>1618</v>
      </c>
      <c r="D9698" s="248">
        <v>57.15</v>
      </c>
    </row>
    <row r="9699" spans="1:4">
      <c r="A9699" s="241">
        <v>100225</v>
      </c>
      <c r="B9699" s="93" t="s">
        <v>30967</v>
      </c>
      <c r="C9699" s="94" t="s">
        <v>1619</v>
      </c>
      <c r="D9699" s="248">
        <v>3.18</v>
      </c>
    </row>
    <row r="9700" spans="1:4">
      <c r="A9700" s="241">
        <v>100266</v>
      </c>
      <c r="B9700" s="93" t="s">
        <v>30968</v>
      </c>
      <c r="C9700" s="94" t="s">
        <v>1617</v>
      </c>
      <c r="D9700" s="248">
        <v>121.55</v>
      </c>
    </row>
    <row r="9701" spans="1:4">
      <c r="A9701" s="241">
        <v>100257</v>
      </c>
      <c r="B9701" s="93" t="s">
        <v>30969</v>
      </c>
      <c r="C9701" s="94" t="s">
        <v>1620</v>
      </c>
      <c r="D9701" s="248">
        <v>7.75</v>
      </c>
    </row>
    <row r="9702" spans="1:4">
      <c r="A9702" s="241">
        <v>100197</v>
      </c>
      <c r="B9702" s="93" t="s">
        <v>30970</v>
      </c>
      <c r="C9702" s="94" t="s">
        <v>1616</v>
      </c>
      <c r="D9702" s="248">
        <v>2.86</v>
      </c>
    </row>
    <row r="9703" spans="1:4">
      <c r="A9703" s="241">
        <v>100196</v>
      </c>
      <c r="B9703" s="93" t="s">
        <v>30971</v>
      </c>
      <c r="C9703" s="94" t="s">
        <v>1616</v>
      </c>
      <c r="D9703" s="248">
        <v>1.91</v>
      </c>
    </row>
    <row r="9704" spans="1:4">
      <c r="A9704" s="241">
        <v>100195</v>
      </c>
      <c r="B9704" s="93" t="s">
        <v>30972</v>
      </c>
      <c r="C9704" s="94" t="s">
        <v>1616</v>
      </c>
      <c r="D9704" s="248">
        <v>1.1399999999999999</v>
      </c>
    </row>
    <row r="9705" spans="1:4">
      <c r="A9705" s="241">
        <v>100273</v>
      </c>
      <c r="B9705" s="93" t="s">
        <v>30973</v>
      </c>
      <c r="C9705" s="94" t="s">
        <v>1616</v>
      </c>
      <c r="D9705" s="248">
        <v>4.75</v>
      </c>
    </row>
    <row r="9706" spans="1:4">
      <c r="A9706" s="241">
        <v>100282</v>
      </c>
      <c r="B9706" s="93" t="s">
        <v>30974</v>
      </c>
      <c r="C9706" s="94" t="s">
        <v>1618</v>
      </c>
      <c r="D9706" s="248">
        <v>194.6</v>
      </c>
    </row>
    <row r="9707" spans="1:4">
      <c r="A9707" s="241">
        <v>100276</v>
      </c>
      <c r="B9707" s="93" t="s">
        <v>30975</v>
      </c>
      <c r="C9707" s="94" t="s">
        <v>1618</v>
      </c>
      <c r="D9707" s="248">
        <v>46.8</v>
      </c>
    </row>
    <row r="9708" spans="1:4">
      <c r="A9708" s="241">
        <v>100275</v>
      </c>
      <c r="B9708" s="93" t="s">
        <v>30976</v>
      </c>
      <c r="C9708" s="94" t="s">
        <v>1618</v>
      </c>
      <c r="D9708" s="248">
        <v>25.79</v>
      </c>
    </row>
    <row r="9709" spans="1:4">
      <c r="A9709" s="241">
        <v>100254</v>
      </c>
      <c r="B9709" s="93" t="s">
        <v>30977</v>
      </c>
      <c r="C9709" s="94" t="s">
        <v>1620</v>
      </c>
      <c r="D9709" s="248">
        <v>57.3</v>
      </c>
    </row>
    <row r="9710" spans="1:4">
      <c r="A9710" s="241">
        <v>100250</v>
      </c>
      <c r="B9710" s="93" t="s">
        <v>30978</v>
      </c>
      <c r="C9710" s="94" t="s">
        <v>1620</v>
      </c>
      <c r="D9710" s="248">
        <v>6.46</v>
      </c>
    </row>
    <row r="9711" spans="1:4">
      <c r="A9711" s="241">
        <v>100251</v>
      </c>
      <c r="B9711" s="93" t="s">
        <v>30979</v>
      </c>
      <c r="C9711" s="94" t="s">
        <v>1620</v>
      </c>
      <c r="D9711" s="248">
        <v>19.100000000000001</v>
      </c>
    </row>
    <row r="9712" spans="1:4">
      <c r="A9712" s="241">
        <v>100252</v>
      </c>
      <c r="B9712" s="93" t="s">
        <v>30980</v>
      </c>
      <c r="C9712" s="94" t="s">
        <v>1620</v>
      </c>
      <c r="D9712" s="248">
        <v>28.65</v>
      </c>
    </row>
    <row r="9713" spans="1:4">
      <c r="A9713" s="241">
        <v>100253</v>
      </c>
      <c r="B9713" s="93" t="s">
        <v>30981</v>
      </c>
      <c r="C9713" s="94" t="s">
        <v>1620</v>
      </c>
      <c r="D9713" s="248">
        <v>38.200000000000003</v>
      </c>
    </row>
    <row r="9714" spans="1:4">
      <c r="A9714" s="241">
        <v>100249</v>
      </c>
      <c r="B9714" s="93" t="s">
        <v>30982</v>
      </c>
      <c r="C9714" s="94" t="s">
        <v>1620</v>
      </c>
      <c r="D9714" s="248">
        <v>3.87</v>
      </c>
    </row>
    <row r="9715" spans="1:4">
      <c r="A9715" s="241">
        <v>100244</v>
      </c>
      <c r="B9715" s="93" t="s">
        <v>30983</v>
      </c>
      <c r="C9715" s="94" t="s">
        <v>1620</v>
      </c>
      <c r="D9715" s="248">
        <v>5.81</v>
      </c>
    </row>
    <row r="9716" spans="1:4">
      <c r="A9716" s="241">
        <v>100245</v>
      </c>
      <c r="B9716" s="93" t="s">
        <v>30984</v>
      </c>
      <c r="C9716" s="94" t="s">
        <v>1620</v>
      </c>
      <c r="D9716" s="248">
        <v>11.63</v>
      </c>
    </row>
    <row r="9717" spans="1:4">
      <c r="A9717" s="241">
        <v>100243</v>
      </c>
      <c r="B9717" s="93" t="s">
        <v>30985</v>
      </c>
      <c r="C9717" s="94" t="s">
        <v>1620</v>
      </c>
      <c r="D9717" s="248">
        <v>4.6500000000000004</v>
      </c>
    </row>
    <row r="9718" spans="1:4">
      <c r="A9718" s="241">
        <v>100239</v>
      </c>
      <c r="B9718" s="93" t="s">
        <v>30986</v>
      </c>
      <c r="C9718" s="94" t="s">
        <v>1620</v>
      </c>
      <c r="D9718" s="248">
        <v>9.69</v>
      </c>
    </row>
    <row r="9719" spans="1:4">
      <c r="A9719" s="241">
        <v>100238</v>
      </c>
      <c r="B9719" s="93" t="s">
        <v>30987</v>
      </c>
      <c r="C9719" s="94" t="s">
        <v>1620</v>
      </c>
      <c r="D9719" s="248">
        <v>7.75</v>
      </c>
    </row>
    <row r="9720" spans="1:4">
      <c r="A9720" s="241">
        <v>100241</v>
      </c>
      <c r="B9720" s="93" t="s">
        <v>30988</v>
      </c>
      <c r="C9720" s="94" t="s">
        <v>1620</v>
      </c>
      <c r="D9720" s="248">
        <v>9.69</v>
      </c>
    </row>
    <row r="9721" spans="1:4">
      <c r="A9721" s="241">
        <v>100242</v>
      </c>
      <c r="B9721" s="93" t="s">
        <v>30989</v>
      </c>
      <c r="C9721" s="94" t="s">
        <v>1620</v>
      </c>
      <c r="D9721" s="248">
        <v>28.65</v>
      </c>
    </row>
    <row r="9722" spans="1:4">
      <c r="A9722" s="241">
        <v>100240</v>
      </c>
      <c r="B9722" s="93" t="s">
        <v>30990</v>
      </c>
      <c r="C9722" s="94" t="s">
        <v>1620</v>
      </c>
      <c r="D9722" s="248">
        <v>5.81</v>
      </c>
    </row>
    <row r="9723" spans="1:4">
      <c r="A9723" s="241">
        <v>100237</v>
      </c>
      <c r="B9723" s="93" t="s">
        <v>30991</v>
      </c>
      <c r="C9723" s="94" t="s">
        <v>1620</v>
      </c>
      <c r="D9723" s="248">
        <v>4.84</v>
      </c>
    </row>
    <row r="9724" spans="1:4">
      <c r="A9724" s="241">
        <v>100236</v>
      </c>
      <c r="B9724" s="93" t="s">
        <v>30992</v>
      </c>
      <c r="C9724" s="94" t="s">
        <v>1620</v>
      </c>
      <c r="D9724" s="248">
        <v>3.87</v>
      </c>
    </row>
    <row r="9725" spans="1:4">
      <c r="A9725" s="241">
        <v>100248</v>
      </c>
      <c r="B9725" s="93" t="s">
        <v>30993</v>
      </c>
      <c r="C9725" s="94" t="s">
        <v>1620</v>
      </c>
      <c r="D9725" s="248">
        <v>19.100000000000001</v>
      </c>
    </row>
    <row r="9726" spans="1:4">
      <c r="A9726" s="241">
        <v>100247</v>
      </c>
      <c r="B9726" s="93" t="s">
        <v>30994</v>
      </c>
      <c r="C9726" s="94" t="s">
        <v>1620</v>
      </c>
      <c r="D9726" s="248">
        <v>4.84</v>
      </c>
    </row>
    <row r="9727" spans="1:4">
      <c r="A9727" s="241">
        <v>100246</v>
      </c>
      <c r="B9727" s="93" t="s">
        <v>30995</v>
      </c>
      <c r="C9727" s="94" t="s">
        <v>1620</v>
      </c>
      <c r="D9727" s="248">
        <v>3.87</v>
      </c>
    </row>
    <row r="9728" spans="1:4">
      <c r="A9728" s="241">
        <v>100255</v>
      </c>
      <c r="B9728" s="93" t="s">
        <v>30996</v>
      </c>
      <c r="C9728" s="94" t="s">
        <v>1620</v>
      </c>
      <c r="D9728" s="248">
        <v>19.39</v>
      </c>
    </row>
    <row r="9729" spans="1:4">
      <c r="A9729" s="241">
        <v>100263</v>
      </c>
      <c r="B9729" s="93" t="s">
        <v>30997</v>
      </c>
      <c r="C9729" s="94" t="s">
        <v>1616</v>
      </c>
      <c r="D9729" s="248">
        <v>3.14</v>
      </c>
    </row>
    <row r="9730" spans="1:4">
      <c r="A9730" s="241">
        <v>100260</v>
      </c>
      <c r="B9730" s="93" t="s">
        <v>30998</v>
      </c>
      <c r="C9730" s="94" t="s">
        <v>1616</v>
      </c>
      <c r="D9730" s="248">
        <v>12.59</v>
      </c>
    </row>
    <row r="9731" spans="1:4">
      <c r="A9731" s="241">
        <v>100261</v>
      </c>
      <c r="B9731" s="93" t="s">
        <v>30999</v>
      </c>
      <c r="C9731" s="94" t="s">
        <v>1616</v>
      </c>
      <c r="D9731" s="248">
        <v>7.91</v>
      </c>
    </row>
    <row r="9732" spans="1:4">
      <c r="A9732" s="241">
        <v>100262</v>
      </c>
      <c r="B9732" s="93" t="s">
        <v>31000</v>
      </c>
      <c r="C9732" s="94" t="s">
        <v>1616</v>
      </c>
      <c r="D9732" s="248">
        <v>4.9000000000000004</v>
      </c>
    </row>
    <row r="9733" spans="1:4">
      <c r="A9733" s="241">
        <v>100271</v>
      </c>
      <c r="B9733" s="93" t="s">
        <v>31001</v>
      </c>
      <c r="C9733" s="94" t="s">
        <v>1618</v>
      </c>
      <c r="D9733" s="248">
        <v>91.16</v>
      </c>
    </row>
    <row r="9734" spans="1:4">
      <c r="A9734" s="241">
        <v>100258</v>
      </c>
      <c r="B9734" s="93" t="s">
        <v>31002</v>
      </c>
      <c r="C9734" s="94" t="s">
        <v>1620</v>
      </c>
      <c r="D9734" s="248">
        <v>19.39</v>
      </c>
    </row>
    <row r="9735" spans="1:4">
      <c r="A9735" s="241">
        <v>100259</v>
      </c>
      <c r="B9735" s="93" t="s">
        <v>31003</v>
      </c>
      <c r="C9735" s="94" t="s">
        <v>1620</v>
      </c>
      <c r="D9735" s="248">
        <v>38.78</v>
      </c>
    </row>
    <row r="9736" spans="1:4">
      <c r="A9736" s="241">
        <v>100279</v>
      </c>
      <c r="B9736" s="93" t="s">
        <v>31004</v>
      </c>
      <c r="C9736" s="94" t="s">
        <v>2</v>
      </c>
      <c r="D9736" s="248">
        <v>1.1200000000000001</v>
      </c>
    </row>
    <row r="9737" spans="1:4">
      <c r="A9737" s="241">
        <v>100233</v>
      </c>
      <c r="B9737" s="93" t="s">
        <v>31005</v>
      </c>
      <c r="C9737" s="94" t="s">
        <v>2</v>
      </c>
      <c r="D9737" s="248">
        <v>0.26</v>
      </c>
    </row>
    <row r="9738" spans="1:4">
      <c r="A9738" s="241">
        <v>100232</v>
      </c>
      <c r="B9738" s="93" t="s">
        <v>31006</v>
      </c>
      <c r="C9738" s="94" t="s">
        <v>2</v>
      </c>
      <c r="D9738" s="248">
        <v>0.53</v>
      </c>
    </row>
    <row r="9739" spans="1:4">
      <c r="A9739" s="241">
        <v>100234</v>
      </c>
      <c r="B9739" s="93" t="s">
        <v>31007</v>
      </c>
      <c r="C9739" s="94" t="s">
        <v>4</v>
      </c>
      <c r="D9739" s="248">
        <v>0.79</v>
      </c>
    </row>
    <row r="9740" spans="1:4">
      <c r="A9740" s="241">
        <v>100265</v>
      </c>
      <c r="B9740" s="93" t="s">
        <v>31008</v>
      </c>
      <c r="C9740" s="94" t="s">
        <v>4</v>
      </c>
      <c r="D9740" s="248">
        <v>1.19</v>
      </c>
    </row>
    <row r="9741" spans="1:4">
      <c r="A9741" s="241">
        <v>100235</v>
      </c>
      <c r="B9741" s="93" t="s">
        <v>31009</v>
      </c>
      <c r="C9741" s="94" t="s">
        <v>10</v>
      </c>
      <c r="D9741" s="248">
        <v>0.06</v>
      </c>
    </row>
    <row r="9742" spans="1:4">
      <c r="A9742" s="241">
        <v>100267</v>
      </c>
      <c r="B9742" s="93" t="s">
        <v>31010</v>
      </c>
      <c r="C9742" s="94" t="s">
        <v>2</v>
      </c>
      <c r="D9742" s="248">
        <v>2.39</v>
      </c>
    </row>
    <row r="9743" spans="1:4">
      <c r="A9743" s="241">
        <v>100231</v>
      </c>
      <c r="B9743" s="93" t="s">
        <v>31011</v>
      </c>
      <c r="C9743" s="94" t="s">
        <v>3</v>
      </c>
      <c r="D9743" s="248">
        <v>0.05</v>
      </c>
    </row>
    <row r="9744" spans="1:4">
      <c r="A9744" s="241">
        <v>100230</v>
      </c>
      <c r="B9744" s="93" t="s">
        <v>31012</v>
      </c>
      <c r="C9744" s="94" t="s">
        <v>3</v>
      </c>
      <c r="D9744" s="248">
        <v>0.03</v>
      </c>
    </row>
    <row r="9745" spans="1:4">
      <c r="A9745" s="241">
        <v>100229</v>
      </c>
      <c r="B9745" s="93" t="s">
        <v>31013</v>
      </c>
      <c r="C9745" s="94" t="s">
        <v>3</v>
      </c>
      <c r="D9745" s="248">
        <v>0.02</v>
      </c>
    </row>
    <row r="9746" spans="1:4">
      <c r="A9746" s="241">
        <v>100272</v>
      </c>
      <c r="B9746" s="93" t="s">
        <v>31014</v>
      </c>
      <c r="C9746" s="94" t="s">
        <v>4</v>
      </c>
      <c r="D9746" s="248">
        <v>1.79</v>
      </c>
    </row>
    <row r="9747" spans="1:4">
      <c r="A9747" s="241">
        <v>100269</v>
      </c>
      <c r="B9747" s="93" t="s">
        <v>31015</v>
      </c>
      <c r="C9747" s="94" t="s">
        <v>2</v>
      </c>
      <c r="D9747" s="248">
        <v>2.39</v>
      </c>
    </row>
    <row r="9748" spans="1:4">
      <c r="A9748" s="241">
        <v>100986</v>
      </c>
      <c r="B9748" s="93" t="s">
        <v>31016</v>
      </c>
      <c r="C9748" s="94" t="s">
        <v>7</v>
      </c>
      <c r="D9748" s="248">
        <v>10.28</v>
      </c>
    </row>
    <row r="9749" spans="1:4">
      <c r="A9749" s="241">
        <v>101002</v>
      </c>
      <c r="B9749" s="93" t="s">
        <v>31017</v>
      </c>
      <c r="C9749" s="94" t="s">
        <v>1614</v>
      </c>
      <c r="D9749" s="248">
        <v>6.85</v>
      </c>
    </row>
    <row r="9750" spans="1:4">
      <c r="A9750" s="241">
        <v>100987</v>
      </c>
      <c r="B9750" s="93" t="s">
        <v>31018</v>
      </c>
      <c r="C9750" s="94" t="s">
        <v>7</v>
      </c>
      <c r="D9750" s="248">
        <v>11.64</v>
      </c>
    </row>
    <row r="9751" spans="1:4">
      <c r="A9751" s="241">
        <v>101003</v>
      </c>
      <c r="B9751" s="93" t="s">
        <v>31019</v>
      </c>
      <c r="C9751" s="94" t="s">
        <v>1614</v>
      </c>
      <c r="D9751" s="248">
        <v>7.76</v>
      </c>
    </row>
    <row r="9752" spans="1:4">
      <c r="A9752" s="241">
        <v>100988</v>
      </c>
      <c r="B9752" s="93" t="s">
        <v>31020</v>
      </c>
      <c r="C9752" s="94" t="s">
        <v>7</v>
      </c>
      <c r="D9752" s="248">
        <v>12.34</v>
      </c>
    </row>
    <row r="9753" spans="1:4">
      <c r="A9753" s="241">
        <v>101004</v>
      </c>
      <c r="B9753" s="93" t="s">
        <v>31021</v>
      </c>
      <c r="C9753" s="94" t="s">
        <v>1614</v>
      </c>
      <c r="D9753" s="248">
        <v>8.2200000000000006</v>
      </c>
    </row>
    <row r="9754" spans="1:4">
      <c r="A9754" s="241">
        <v>100985</v>
      </c>
      <c r="B9754" s="93" t="s">
        <v>31022</v>
      </c>
      <c r="C9754" s="94" t="s">
        <v>7</v>
      </c>
      <c r="D9754" s="248">
        <v>8.5399999999999991</v>
      </c>
    </row>
    <row r="9755" spans="1:4">
      <c r="A9755" s="241">
        <v>101001</v>
      </c>
      <c r="B9755" s="93" t="s">
        <v>31023</v>
      </c>
      <c r="C9755" s="94" t="s">
        <v>1614</v>
      </c>
      <c r="D9755" s="248">
        <v>5.68</v>
      </c>
    </row>
    <row r="9756" spans="1:4">
      <c r="A9756" s="241">
        <v>101008</v>
      </c>
      <c r="B9756" s="93" t="s">
        <v>31024</v>
      </c>
      <c r="C9756" s="94" t="s">
        <v>7</v>
      </c>
      <c r="D9756" s="248">
        <v>10.52</v>
      </c>
    </row>
    <row r="9757" spans="1:4">
      <c r="A9757" s="241">
        <v>106708</v>
      </c>
      <c r="B9757" s="93" t="s">
        <v>31025</v>
      </c>
      <c r="C9757" s="94" t="s">
        <v>7</v>
      </c>
      <c r="D9757" s="248">
        <v>7.26</v>
      </c>
    </row>
    <row r="9758" spans="1:4">
      <c r="A9758" s="241">
        <v>101007</v>
      </c>
      <c r="B9758" s="93" t="s">
        <v>31026</v>
      </c>
      <c r="C9758" s="94" t="s">
        <v>7</v>
      </c>
      <c r="D9758" s="248">
        <v>13.09</v>
      </c>
    </row>
    <row r="9759" spans="1:4">
      <c r="A9759" s="241">
        <v>106711</v>
      </c>
      <c r="B9759" s="93" t="s">
        <v>31027</v>
      </c>
      <c r="C9759" s="94" t="s">
        <v>7</v>
      </c>
      <c r="D9759" s="248">
        <v>0</v>
      </c>
    </row>
    <row r="9760" spans="1:4">
      <c r="A9760" s="241">
        <v>106709</v>
      </c>
      <c r="B9760" s="93" t="s">
        <v>31028</v>
      </c>
      <c r="C9760" s="94" t="s">
        <v>1614</v>
      </c>
      <c r="D9760" s="248">
        <v>0</v>
      </c>
    </row>
    <row r="9761" spans="1:4">
      <c r="A9761" s="241">
        <v>106710</v>
      </c>
      <c r="B9761" s="93" t="s">
        <v>31029</v>
      </c>
      <c r="C9761" s="94" t="s">
        <v>1614</v>
      </c>
      <c r="D9761" s="248">
        <v>0</v>
      </c>
    </row>
    <row r="9762" spans="1:4">
      <c r="A9762" s="241">
        <v>100982</v>
      </c>
      <c r="B9762" s="93" t="s">
        <v>31030</v>
      </c>
      <c r="C9762" s="94" t="s">
        <v>7</v>
      </c>
      <c r="D9762" s="248">
        <v>10.07</v>
      </c>
    </row>
    <row r="9763" spans="1:4">
      <c r="A9763" s="241">
        <v>100998</v>
      </c>
      <c r="B9763" s="93" t="s">
        <v>31031</v>
      </c>
      <c r="C9763" s="94" t="s">
        <v>1614</v>
      </c>
      <c r="D9763" s="248">
        <v>6.7</v>
      </c>
    </row>
    <row r="9764" spans="1:4">
      <c r="A9764" s="241">
        <v>100983</v>
      </c>
      <c r="B9764" s="93" t="s">
        <v>31032</v>
      </c>
      <c r="C9764" s="94" t="s">
        <v>7</v>
      </c>
      <c r="D9764" s="248">
        <v>9.98</v>
      </c>
    </row>
    <row r="9765" spans="1:4">
      <c r="A9765" s="241">
        <v>100999</v>
      </c>
      <c r="B9765" s="93" t="s">
        <v>31033</v>
      </c>
      <c r="C9765" s="94" t="s">
        <v>1614</v>
      </c>
      <c r="D9765" s="248">
        <v>6.65</v>
      </c>
    </row>
    <row r="9766" spans="1:4">
      <c r="A9766" s="241">
        <v>100984</v>
      </c>
      <c r="B9766" s="93" t="s">
        <v>31034</v>
      </c>
      <c r="C9766" s="94" t="s">
        <v>7</v>
      </c>
      <c r="D9766" s="248">
        <v>9.77</v>
      </c>
    </row>
    <row r="9767" spans="1:4">
      <c r="A9767" s="241">
        <v>101000</v>
      </c>
      <c r="B9767" s="93" t="s">
        <v>31035</v>
      </c>
      <c r="C9767" s="94" t="s">
        <v>1614</v>
      </c>
      <c r="D9767" s="248">
        <v>6.5</v>
      </c>
    </row>
    <row r="9768" spans="1:4">
      <c r="A9768" s="241">
        <v>100981</v>
      </c>
      <c r="B9768" s="93" t="s">
        <v>31036</v>
      </c>
      <c r="C9768" s="94" t="s">
        <v>7</v>
      </c>
      <c r="D9768" s="248">
        <v>10.5</v>
      </c>
    </row>
    <row r="9769" spans="1:4">
      <c r="A9769" s="241">
        <v>100997</v>
      </c>
      <c r="B9769" s="93" t="s">
        <v>31037</v>
      </c>
      <c r="C9769" s="94" t="s">
        <v>1614</v>
      </c>
      <c r="D9769" s="248">
        <v>6.99</v>
      </c>
    </row>
    <row r="9770" spans="1:4">
      <c r="A9770" s="241">
        <v>101010</v>
      </c>
      <c r="B9770" s="93" t="s">
        <v>31038</v>
      </c>
      <c r="C9770" s="94" t="s">
        <v>1614</v>
      </c>
      <c r="D9770" s="248">
        <v>30.37</v>
      </c>
    </row>
    <row r="9771" spans="1:4">
      <c r="A9771" s="241">
        <v>106721</v>
      </c>
      <c r="B9771" s="93" t="s">
        <v>31039</v>
      </c>
      <c r="C9771" s="94" t="s">
        <v>1614</v>
      </c>
      <c r="D9771" s="248">
        <v>33.99</v>
      </c>
    </row>
    <row r="9772" spans="1:4">
      <c r="A9772" s="241">
        <v>101009</v>
      </c>
      <c r="B9772" s="93" t="s">
        <v>31040</v>
      </c>
      <c r="C9772" s="94" t="s">
        <v>1614</v>
      </c>
      <c r="D9772" s="248">
        <v>48.07</v>
      </c>
    </row>
    <row r="9773" spans="1:4">
      <c r="A9773" s="241">
        <v>106720</v>
      </c>
      <c r="B9773" s="93" t="s">
        <v>31041</v>
      </c>
      <c r="C9773" s="94" t="s">
        <v>1614</v>
      </c>
      <c r="D9773" s="248">
        <v>54.69</v>
      </c>
    </row>
    <row r="9774" spans="1:4">
      <c r="A9774" s="241">
        <v>100978</v>
      </c>
      <c r="B9774" s="93" t="s">
        <v>31042</v>
      </c>
      <c r="C9774" s="94" t="s">
        <v>7</v>
      </c>
      <c r="D9774" s="248">
        <v>7.71</v>
      </c>
    </row>
    <row r="9775" spans="1:4">
      <c r="A9775" s="241">
        <v>100994</v>
      </c>
      <c r="B9775" s="93" t="s">
        <v>31043</v>
      </c>
      <c r="C9775" s="94" t="s">
        <v>1614</v>
      </c>
      <c r="D9775" s="248">
        <v>5.14</v>
      </c>
    </row>
    <row r="9776" spans="1:4">
      <c r="A9776" s="241">
        <v>100974</v>
      </c>
      <c r="B9776" s="93" t="s">
        <v>31044</v>
      </c>
      <c r="C9776" s="94" t="s">
        <v>7</v>
      </c>
      <c r="D9776" s="248">
        <v>8.89</v>
      </c>
    </row>
    <row r="9777" spans="1:4">
      <c r="A9777" s="241">
        <v>100990</v>
      </c>
      <c r="B9777" s="93" t="s">
        <v>31045</v>
      </c>
      <c r="C9777" s="94" t="s">
        <v>1614</v>
      </c>
      <c r="D9777" s="248">
        <v>5.92</v>
      </c>
    </row>
    <row r="9778" spans="1:4">
      <c r="A9778" s="241">
        <v>100979</v>
      </c>
      <c r="B9778" s="93" t="s">
        <v>31046</v>
      </c>
      <c r="C9778" s="94" t="s">
        <v>7</v>
      </c>
      <c r="D9778" s="248">
        <v>7.32</v>
      </c>
    </row>
    <row r="9779" spans="1:4">
      <c r="A9779" s="241">
        <v>100995</v>
      </c>
      <c r="B9779" s="93" t="s">
        <v>31047</v>
      </c>
      <c r="C9779" s="94" t="s">
        <v>1614</v>
      </c>
      <c r="D9779" s="248">
        <v>4.8600000000000003</v>
      </c>
    </row>
    <row r="9780" spans="1:4">
      <c r="A9780" s="241">
        <v>100975</v>
      </c>
      <c r="B9780" s="93" t="s">
        <v>31048</v>
      </c>
      <c r="C9780" s="94" t="s">
        <v>7</v>
      </c>
      <c r="D9780" s="248">
        <v>8.75</v>
      </c>
    </row>
    <row r="9781" spans="1:4">
      <c r="A9781" s="241">
        <v>100991</v>
      </c>
      <c r="B9781" s="93" t="s">
        <v>31049</v>
      </c>
      <c r="C9781" s="94" t="s">
        <v>1614</v>
      </c>
      <c r="D9781" s="248">
        <v>5.83</v>
      </c>
    </row>
    <row r="9782" spans="1:4">
      <c r="A9782" s="241">
        <v>100980</v>
      </c>
      <c r="B9782" s="93" t="s">
        <v>31050</v>
      </c>
      <c r="C9782" s="94" t="s">
        <v>7</v>
      </c>
      <c r="D9782" s="248">
        <v>6.91</v>
      </c>
    </row>
    <row r="9783" spans="1:4">
      <c r="A9783" s="241">
        <v>100996</v>
      </c>
      <c r="B9783" s="93" t="s">
        <v>31051</v>
      </c>
      <c r="C9783" s="94" t="s">
        <v>1614</v>
      </c>
      <c r="D9783" s="248">
        <v>4.5999999999999996</v>
      </c>
    </row>
    <row r="9784" spans="1:4">
      <c r="A9784" s="241">
        <v>100976</v>
      </c>
      <c r="B9784" s="93" t="s">
        <v>31052</v>
      </c>
      <c r="C9784" s="94" t="s">
        <v>7</v>
      </c>
      <c r="D9784" s="248">
        <v>8.49</v>
      </c>
    </row>
    <row r="9785" spans="1:4">
      <c r="A9785" s="241">
        <v>100992</v>
      </c>
      <c r="B9785" s="93" t="s">
        <v>31053</v>
      </c>
      <c r="C9785" s="94" t="s">
        <v>1614</v>
      </c>
      <c r="D9785" s="248">
        <v>5.66</v>
      </c>
    </row>
    <row r="9786" spans="1:4">
      <c r="A9786" s="241">
        <v>100977</v>
      </c>
      <c r="B9786" s="93" t="s">
        <v>31054</v>
      </c>
      <c r="C9786" s="94" t="s">
        <v>7</v>
      </c>
      <c r="D9786" s="248">
        <v>8.59</v>
      </c>
    </row>
    <row r="9787" spans="1:4">
      <c r="A9787" s="241">
        <v>100993</v>
      </c>
      <c r="B9787" s="93" t="s">
        <v>31055</v>
      </c>
      <c r="C9787" s="94" t="s">
        <v>1614</v>
      </c>
      <c r="D9787" s="248">
        <v>5.72</v>
      </c>
    </row>
    <row r="9788" spans="1:4">
      <c r="A9788" s="241">
        <v>100973</v>
      </c>
      <c r="B9788" s="93" t="s">
        <v>31056</v>
      </c>
      <c r="C9788" s="94" t="s">
        <v>7</v>
      </c>
      <c r="D9788" s="248">
        <v>9.39</v>
      </c>
    </row>
    <row r="9789" spans="1:4">
      <c r="A9789" s="241">
        <v>100989</v>
      </c>
      <c r="B9789" s="93" t="s">
        <v>31057</v>
      </c>
      <c r="C9789" s="94" t="s">
        <v>1614</v>
      </c>
      <c r="D9789" s="248">
        <v>6.25</v>
      </c>
    </row>
    <row r="9790" spans="1:4">
      <c r="A9790" s="241">
        <v>101467</v>
      </c>
      <c r="B9790" s="93" t="s">
        <v>31058</v>
      </c>
      <c r="C9790" s="94" t="s">
        <v>1614</v>
      </c>
      <c r="D9790" s="248">
        <v>22.94</v>
      </c>
    </row>
    <row r="9791" spans="1:4">
      <c r="A9791" s="241">
        <v>106729</v>
      </c>
      <c r="B9791" s="93" t="s">
        <v>31059</v>
      </c>
      <c r="C9791" s="94" t="s">
        <v>1614</v>
      </c>
      <c r="D9791" s="248">
        <v>23.96</v>
      </c>
    </row>
    <row r="9792" spans="1:4">
      <c r="A9792" s="241">
        <v>101468</v>
      </c>
      <c r="B9792" s="93" t="s">
        <v>31060</v>
      </c>
      <c r="C9792" s="94" t="s">
        <v>1614</v>
      </c>
      <c r="D9792" s="248">
        <v>20.89</v>
      </c>
    </row>
    <row r="9793" spans="1:4">
      <c r="A9793" s="241">
        <v>106730</v>
      </c>
      <c r="B9793" s="93" t="s">
        <v>31061</v>
      </c>
      <c r="C9793" s="94" t="s">
        <v>1614</v>
      </c>
      <c r="D9793" s="248">
        <v>21.23</v>
      </c>
    </row>
    <row r="9794" spans="1:4">
      <c r="A9794" s="241">
        <v>101014</v>
      </c>
      <c r="B9794" s="93" t="s">
        <v>31062</v>
      </c>
      <c r="C9794" s="94" t="s">
        <v>1614</v>
      </c>
      <c r="D9794" s="248">
        <v>53.21</v>
      </c>
    </row>
    <row r="9795" spans="1:4">
      <c r="A9795" s="241">
        <v>106723</v>
      </c>
      <c r="B9795" s="93" t="s">
        <v>31063</v>
      </c>
      <c r="C9795" s="94" t="s">
        <v>1614</v>
      </c>
      <c r="D9795" s="248">
        <v>58.65</v>
      </c>
    </row>
    <row r="9796" spans="1:4">
      <c r="A9796" s="241">
        <v>101015</v>
      </c>
      <c r="B9796" s="93" t="s">
        <v>31064</v>
      </c>
      <c r="C9796" s="94" t="s">
        <v>1614</v>
      </c>
      <c r="D9796" s="248">
        <v>43.62</v>
      </c>
    </row>
    <row r="9797" spans="1:4">
      <c r="A9797" s="241">
        <v>106724</v>
      </c>
      <c r="B9797" s="93" t="s">
        <v>31065</v>
      </c>
      <c r="C9797" s="94" t="s">
        <v>1614</v>
      </c>
      <c r="D9797" s="248">
        <v>47.74</v>
      </c>
    </row>
    <row r="9798" spans="1:4">
      <c r="A9798" s="241">
        <v>101463</v>
      </c>
      <c r="B9798" s="93" t="s">
        <v>31066</v>
      </c>
      <c r="C9798" s="94" t="s">
        <v>1614</v>
      </c>
      <c r="D9798" s="248">
        <v>58.3</v>
      </c>
    </row>
    <row r="9799" spans="1:4">
      <c r="A9799" s="241">
        <v>106725</v>
      </c>
      <c r="B9799" s="93" t="s">
        <v>31067</v>
      </c>
      <c r="C9799" s="94" t="s">
        <v>1614</v>
      </c>
      <c r="D9799" s="248">
        <v>64.400000000000006</v>
      </c>
    </row>
    <row r="9800" spans="1:4">
      <c r="A9800" s="241">
        <v>101464</v>
      </c>
      <c r="B9800" s="93" t="s">
        <v>31068</v>
      </c>
      <c r="C9800" s="94" t="s">
        <v>1614</v>
      </c>
      <c r="D9800" s="248">
        <v>44.66</v>
      </c>
    </row>
    <row r="9801" spans="1:4">
      <c r="A9801" s="241">
        <v>106726</v>
      </c>
      <c r="B9801" s="93" t="s">
        <v>31069</v>
      </c>
      <c r="C9801" s="94" t="s">
        <v>1614</v>
      </c>
      <c r="D9801" s="248">
        <v>49.01</v>
      </c>
    </row>
    <row r="9802" spans="1:4">
      <c r="A9802" s="241">
        <v>101465</v>
      </c>
      <c r="B9802" s="93" t="s">
        <v>31070</v>
      </c>
      <c r="C9802" s="94" t="s">
        <v>1614</v>
      </c>
      <c r="D9802" s="248">
        <v>33.99</v>
      </c>
    </row>
    <row r="9803" spans="1:4">
      <c r="A9803" s="241">
        <v>106727</v>
      </c>
      <c r="B9803" s="93" t="s">
        <v>31071</v>
      </c>
      <c r="C9803" s="94" t="s">
        <v>1614</v>
      </c>
      <c r="D9803" s="248">
        <v>36.619999999999997</v>
      </c>
    </row>
    <row r="9804" spans="1:4">
      <c r="A9804" s="241">
        <v>101466</v>
      </c>
      <c r="B9804" s="93" t="s">
        <v>31072</v>
      </c>
      <c r="C9804" s="94" t="s">
        <v>1614</v>
      </c>
      <c r="D9804" s="248">
        <v>27.55</v>
      </c>
    </row>
    <row r="9805" spans="1:4">
      <c r="A9805" s="241">
        <v>106728</v>
      </c>
      <c r="B9805" s="93" t="s">
        <v>31073</v>
      </c>
      <c r="C9805" s="94" t="s">
        <v>1614</v>
      </c>
      <c r="D9805" s="248">
        <v>29.44</v>
      </c>
    </row>
    <row r="9806" spans="1:4">
      <c r="A9806" s="241">
        <v>101013</v>
      </c>
      <c r="B9806" s="93" t="s">
        <v>31074</v>
      </c>
      <c r="C9806" s="94" t="s">
        <v>1614</v>
      </c>
      <c r="D9806" s="248">
        <v>58.16</v>
      </c>
    </row>
    <row r="9807" spans="1:4">
      <c r="A9807" s="241">
        <v>106722</v>
      </c>
      <c r="B9807" s="93" t="s">
        <v>31075</v>
      </c>
      <c r="C9807" s="94" t="s">
        <v>1614</v>
      </c>
      <c r="D9807" s="248">
        <v>64.400000000000006</v>
      </c>
    </row>
    <row r="9808" spans="1:4">
      <c r="A9808" s="241">
        <v>101477</v>
      </c>
      <c r="B9808" s="93" t="s">
        <v>31076</v>
      </c>
      <c r="C9808" s="94" t="s">
        <v>1614</v>
      </c>
      <c r="D9808" s="248">
        <v>16.46</v>
      </c>
    </row>
    <row r="9809" spans="1:4">
      <c r="A9809" s="241">
        <v>106742</v>
      </c>
      <c r="B9809" s="93" t="s">
        <v>31077</v>
      </c>
      <c r="C9809" s="94" t="s">
        <v>1614</v>
      </c>
      <c r="D9809" s="248">
        <v>16.989999999999998</v>
      </c>
    </row>
    <row r="9810" spans="1:4">
      <c r="A9810" s="241">
        <v>101478</v>
      </c>
      <c r="B9810" s="93" t="s">
        <v>31078</v>
      </c>
      <c r="C9810" s="94" t="s">
        <v>1614</v>
      </c>
      <c r="D9810" s="248">
        <v>13.88</v>
      </c>
    </row>
    <row r="9811" spans="1:4">
      <c r="A9811" s="241">
        <v>106743</v>
      </c>
      <c r="B9811" s="93" t="s">
        <v>31079</v>
      </c>
      <c r="C9811" s="94" t="s">
        <v>1614</v>
      </c>
      <c r="D9811" s="248">
        <v>13.61</v>
      </c>
    </row>
    <row r="9812" spans="1:4">
      <c r="A9812" s="241">
        <v>101017</v>
      </c>
      <c r="B9812" s="93" t="s">
        <v>31080</v>
      </c>
      <c r="C9812" s="94" t="s">
        <v>1614</v>
      </c>
      <c r="D9812" s="248">
        <v>38.229999999999997</v>
      </c>
    </row>
    <row r="9813" spans="1:4">
      <c r="A9813" s="241">
        <v>106732</v>
      </c>
      <c r="B9813" s="93" t="s">
        <v>31081</v>
      </c>
      <c r="C9813" s="94" t="s">
        <v>1614</v>
      </c>
      <c r="D9813" s="248">
        <v>41.61</v>
      </c>
    </row>
    <row r="9814" spans="1:4">
      <c r="A9814" s="241">
        <v>101018</v>
      </c>
      <c r="B9814" s="93" t="s">
        <v>31082</v>
      </c>
      <c r="C9814" s="94" t="s">
        <v>1614</v>
      </c>
      <c r="D9814" s="248">
        <v>31.28</v>
      </c>
    </row>
    <row r="9815" spans="1:4">
      <c r="A9815" s="241">
        <v>106733</v>
      </c>
      <c r="B9815" s="93" t="s">
        <v>31083</v>
      </c>
      <c r="C9815" s="94" t="s">
        <v>1614</v>
      </c>
      <c r="D9815" s="248">
        <v>33.61</v>
      </c>
    </row>
    <row r="9816" spans="1:4">
      <c r="A9816" s="241">
        <v>101469</v>
      </c>
      <c r="B9816" s="93" t="s">
        <v>31084</v>
      </c>
      <c r="C9816" s="94" t="s">
        <v>1614</v>
      </c>
      <c r="D9816" s="248">
        <v>47.63</v>
      </c>
    </row>
    <row r="9817" spans="1:4">
      <c r="A9817" s="241">
        <v>106734</v>
      </c>
      <c r="B9817" s="93" t="s">
        <v>31085</v>
      </c>
      <c r="C9817" s="94" t="s">
        <v>1614</v>
      </c>
      <c r="D9817" s="248">
        <v>52.37</v>
      </c>
    </row>
    <row r="9818" spans="1:4">
      <c r="A9818" s="241">
        <v>101470</v>
      </c>
      <c r="B9818" s="93" t="s">
        <v>31086</v>
      </c>
      <c r="C9818" s="94" t="s">
        <v>1614</v>
      </c>
      <c r="D9818" s="248">
        <v>37.68</v>
      </c>
    </row>
    <row r="9819" spans="1:4">
      <c r="A9819" s="241">
        <v>106735</v>
      </c>
      <c r="B9819" s="93" t="s">
        <v>31087</v>
      </c>
      <c r="C9819" s="94" t="s">
        <v>1614</v>
      </c>
      <c r="D9819" s="248">
        <v>40.99</v>
      </c>
    </row>
    <row r="9820" spans="1:4">
      <c r="A9820" s="241">
        <v>101471</v>
      </c>
      <c r="B9820" s="93" t="s">
        <v>31088</v>
      </c>
      <c r="C9820" s="94" t="s">
        <v>1614</v>
      </c>
      <c r="D9820" s="248">
        <v>32.24</v>
      </c>
    </row>
    <row r="9821" spans="1:4">
      <c r="A9821" s="241">
        <v>106736</v>
      </c>
      <c r="B9821" s="93" t="s">
        <v>31089</v>
      </c>
      <c r="C9821" s="94" t="s">
        <v>1614</v>
      </c>
      <c r="D9821" s="248">
        <v>34.68</v>
      </c>
    </row>
    <row r="9822" spans="1:4">
      <c r="A9822" s="241">
        <v>101472</v>
      </c>
      <c r="B9822" s="93" t="s">
        <v>31090</v>
      </c>
      <c r="C9822" s="94" t="s">
        <v>1614</v>
      </c>
      <c r="D9822" s="248">
        <v>24.96</v>
      </c>
    </row>
    <row r="9823" spans="1:4">
      <c r="A9823" s="241">
        <v>106737</v>
      </c>
      <c r="B9823" s="93" t="s">
        <v>31091</v>
      </c>
      <c r="C9823" s="94" t="s">
        <v>1614</v>
      </c>
      <c r="D9823" s="248">
        <v>26.41</v>
      </c>
    </row>
    <row r="9824" spans="1:4">
      <c r="A9824" s="241">
        <v>101473</v>
      </c>
      <c r="B9824" s="93" t="s">
        <v>31092</v>
      </c>
      <c r="C9824" s="94" t="s">
        <v>1614</v>
      </c>
      <c r="D9824" s="248">
        <v>36.159999999999997</v>
      </c>
    </row>
    <row r="9825" spans="1:4">
      <c r="A9825" s="241">
        <v>106738</v>
      </c>
      <c r="B9825" s="93" t="s">
        <v>31093</v>
      </c>
      <c r="C9825" s="94" t="s">
        <v>1614</v>
      </c>
      <c r="D9825" s="248">
        <v>38.76</v>
      </c>
    </row>
    <row r="9826" spans="1:4">
      <c r="A9826" s="241">
        <v>101474</v>
      </c>
      <c r="B9826" s="93" t="s">
        <v>31094</v>
      </c>
      <c r="C9826" s="94" t="s">
        <v>1614</v>
      </c>
      <c r="D9826" s="248">
        <v>25.72</v>
      </c>
    </row>
    <row r="9827" spans="1:4">
      <c r="A9827" s="241">
        <v>106739</v>
      </c>
      <c r="B9827" s="93" t="s">
        <v>31095</v>
      </c>
      <c r="C9827" s="94" t="s">
        <v>1614</v>
      </c>
      <c r="D9827" s="248">
        <v>27.07</v>
      </c>
    </row>
    <row r="9828" spans="1:4">
      <c r="A9828" s="241">
        <v>101475</v>
      </c>
      <c r="B9828" s="93" t="s">
        <v>31096</v>
      </c>
      <c r="C9828" s="94" t="s">
        <v>1614</v>
      </c>
      <c r="D9828" s="248">
        <v>22.62</v>
      </c>
    </row>
    <row r="9829" spans="1:4">
      <c r="A9829" s="241">
        <v>106740</v>
      </c>
      <c r="B9829" s="93" t="s">
        <v>31097</v>
      </c>
      <c r="C9829" s="94" t="s">
        <v>1614</v>
      </c>
      <c r="D9829" s="248">
        <v>23</v>
      </c>
    </row>
    <row r="9830" spans="1:4">
      <c r="A9830" s="241">
        <v>101476</v>
      </c>
      <c r="B9830" s="93" t="s">
        <v>31098</v>
      </c>
      <c r="C9830" s="94" t="s">
        <v>1614</v>
      </c>
      <c r="D9830" s="248">
        <v>20.059999999999999</v>
      </c>
    </row>
    <row r="9831" spans="1:4">
      <c r="A9831" s="241">
        <v>106741</v>
      </c>
      <c r="B9831" s="93" t="s">
        <v>31099</v>
      </c>
      <c r="C9831" s="94" t="s">
        <v>1614</v>
      </c>
      <c r="D9831" s="248">
        <v>19.55</v>
      </c>
    </row>
    <row r="9832" spans="1:4">
      <c r="A9832" s="241">
        <v>101016</v>
      </c>
      <c r="B9832" s="93" t="s">
        <v>31100</v>
      </c>
      <c r="C9832" s="94" t="s">
        <v>1614</v>
      </c>
      <c r="D9832" s="248">
        <v>50.58</v>
      </c>
    </row>
    <row r="9833" spans="1:4">
      <c r="A9833" s="241">
        <v>106731</v>
      </c>
      <c r="B9833" s="93" t="s">
        <v>31101</v>
      </c>
      <c r="C9833" s="94" t="s">
        <v>1614</v>
      </c>
      <c r="D9833" s="248">
        <v>55.73</v>
      </c>
    </row>
    <row r="9834" spans="1:4">
      <c r="A9834" s="241">
        <v>101487</v>
      </c>
      <c r="B9834" s="93" t="s">
        <v>31102</v>
      </c>
      <c r="C9834" s="94" t="s">
        <v>1614</v>
      </c>
      <c r="D9834" s="248">
        <v>124.06</v>
      </c>
    </row>
    <row r="9835" spans="1:4">
      <c r="A9835" s="241">
        <v>106754</v>
      </c>
      <c r="B9835" s="93" t="s">
        <v>31103</v>
      </c>
      <c r="C9835" s="94" t="s">
        <v>1614</v>
      </c>
      <c r="D9835" s="248">
        <v>125.56</v>
      </c>
    </row>
    <row r="9836" spans="1:4">
      <c r="A9836" s="241">
        <v>101488</v>
      </c>
      <c r="B9836" s="93" t="s">
        <v>31104</v>
      </c>
      <c r="C9836" s="94" t="s">
        <v>1614</v>
      </c>
      <c r="D9836" s="248">
        <v>106.74</v>
      </c>
    </row>
    <row r="9837" spans="1:4">
      <c r="A9837" s="241">
        <v>106755</v>
      </c>
      <c r="B9837" s="93" t="s">
        <v>31105</v>
      </c>
      <c r="C9837" s="94" t="s">
        <v>1614</v>
      </c>
      <c r="D9837" s="248">
        <v>103.4</v>
      </c>
    </row>
    <row r="9838" spans="1:4">
      <c r="A9838" s="241">
        <v>101480</v>
      </c>
      <c r="B9838" s="93" t="s">
        <v>31106</v>
      </c>
      <c r="C9838" s="94" t="s">
        <v>1614</v>
      </c>
      <c r="D9838" s="248">
        <v>85.67</v>
      </c>
    </row>
    <row r="9839" spans="1:4">
      <c r="A9839" s="241">
        <v>106747</v>
      </c>
      <c r="B9839" s="93" t="s">
        <v>31107</v>
      </c>
      <c r="C9839" s="94" t="s">
        <v>1614</v>
      </c>
      <c r="D9839" s="248">
        <v>95.94</v>
      </c>
    </row>
    <row r="9840" spans="1:4">
      <c r="A9840" s="241">
        <v>101481</v>
      </c>
      <c r="B9840" s="93" t="s">
        <v>31108</v>
      </c>
      <c r="C9840" s="94" t="s">
        <v>1614</v>
      </c>
      <c r="D9840" s="248">
        <v>61.71</v>
      </c>
    </row>
    <row r="9841" spans="1:4">
      <c r="A9841" s="241">
        <v>106748</v>
      </c>
      <c r="B9841" s="93" t="s">
        <v>31109</v>
      </c>
      <c r="C9841" s="94" t="s">
        <v>1614</v>
      </c>
      <c r="D9841" s="248">
        <v>68.52</v>
      </c>
    </row>
    <row r="9842" spans="1:4">
      <c r="A9842" s="241">
        <v>101482</v>
      </c>
      <c r="B9842" s="93" t="s">
        <v>31110</v>
      </c>
      <c r="C9842" s="94" t="s">
        <v>1614</v>
      </c>
      <c r="D9842" s="248">
        <v>45.97</v>
      </c>
    </row>
    <row r="9843" spans="1:4">
      <c r="A9843" s="241">
        <v>106749</v>
      </c>
      <c r="B9843" s="93" t="s">
        <v>31111</v>
      </c>
      <c r="C9843" s="94" t="s">
        <v>1614</v>
      </c>
      <c r="D9843" s="248">
        <v>50.39</v>
      </c>
    </row>
    <row r="9844" spans="1:4">
      <c r="A9844" s="241">
        <v>101483</v>
      </c>
      <c r="B9844" s="93" t="s">
        <v>31112</v>
      </c>
      <c r="C9844" s="94" t="s">
        <v>1614</v>
      </c>
      <c r="D9844" s="248">
        <v>47.73</v>
      </c>
    </row>
    <row r="9845" spans="1:4">
      <c r="A9845" s="241">
        <v>106750</v>
      </c>
      <c r="B9845" s="93" t="s">
        <v>31113</v>
      </c>
      <c r="C9845" s="94" t="s">
        <v>1614</v>
      </c>
      <c r="D9845" s="248">
        <v>52.46</v>
      </c>
    </row>
    <row r="9846" spans="1:4">
      <c r="A9846" s="241">
        <v>101484</v>
      </c>
      <c r="B9846" s="93" t="s">
        <v>31114</v>
      </c>
      <c r="C9846" s="94" t="s">
        <v>1614</v>
      </c>
      <c r="D9846" s="248">
        <v>248.7</v>
      </c>
    </row>
    <row r="9847" spans="1:4">
      <c r="A9847" s="241">
        <v>106751</v>
      </c>
      <c r="B9847" s="93" t="s">
        <v>31115</v>
      </c>
      <c r="C9847" s="94" t="s">
        <v>1614</v>
      </c>
      <c r="D9847" s="248">
        <v>274.39999999999998</v>
      </c>
    </row>
    <row r="9848" spans="1:4">
      <c r="A9848" s="241">
        <v>101485</v>
      </c>
      <c r="B9848" s="93" t="s">
        <v>31116</v>
      </c>
      <c r="C9848" s="94" t="s">
        <v>1614</v>
      </c>
      <c r="D9848" s="248">
        <v>189.83</v>
      </c>
    </row>
    <row r="9849" spans="1:4">
      <c r="A9849" s="241">
        <v>106752</v>
      </c>
      <c r="B9849" s="93" t="s">
        <v>31117</v>
      </c>
      <c r="C9849" s="94" t="s">
        <v>1614</v>
      </c>
      <c r="D9849" s="248">
        <v>202.31</v>
      </c>
    </row>
    <row r="9850" spans="1:4">
      <c r="A9850" s="241">
        <v>101486</v>
      </c>
      <c r="B9850" s="93" t="s">
        <v>31118</v>
      </c>
      <c r="C9850" s="94" t="s">
        <v>1614</v>
      </c>
      <c r="D9850" s="248">
        <v>169.46</v>
      </c>
    </row>
    <row r="9851" spans="1:4">
      <c r="A9851" s="241">
        <v>106753</v>
      </c>
      <c r="B9851" s="93" t="s">
        <v>31119</v>
      </c>
      <c r="C9851" s="94" t="s">
        <v>1614</v>
      </c>
      <c r="D9851" s="248">
        <v>170.63</v>
      </c>
    </row>
    <row r="9852" spans="1:4">
      <c r="A9852" s="241">
        <v>101006</v>
      </c>
      <c r="B9852" s="93" t="s">
        <v>31120</v>
      </c>
      <c r="C9852" s="94" t="s">
        <v>7</v>
      </c>
      <c r="D9852" s="248">
        <v>26.73</v>
      </c>
    </row>
    <row r="9853" spans="1:4">
      <c r="A9853" s="241">
        <v>106707</v>
      </c>
      <c r="B9853" s="93" t="s">
        <v>31121</v>
      </c>
      <c r="C9853" s="94" t="s">
        <v>7</v>
      </c>
      <c r="D9853" s="248">
        <v>21.24</v>
      </c>
    </row>
    <row r="9854" spans="1:4">
      <c r="A9854" s="241">
        <v>101005</v>
      </c>
      <c r="B9854" s="93" t="s">
        <v>31122</v>
      </c>
      <c r="C9854" s="94" t="s">
        <v>7</v>
      </c>
      <c r="D9854" s="248">
        <v>27.32</v>
      </c>
    </row>
    <row r="9855" spans="1:4">
      <c r="A9855" s="241">
        <v>106757</v>
      </c>
      <c r="B9855" s="93" t="s">
        <v>31123</v>
      </c>
      <c r="C9855" s="94" t="s">
        <v>1614</v>
      </c>
      <c r="D9855" s="248">
        <v>110.23</v>
      </c>
    </row>
    <row r="9856" spans="1:4">
      <c r="A9856" s="241">
        <v>106713</v>
      </c>
      <c r="B9856" s="93" t="s">
        <v>31124</v>
      </c>
      <c r="C9856" s="94" t="s">
        <v>1614</v>
      </c>
      <c r="D9856" s="248">
        <v>89.81</v>
      </c>
    </row>
    <row r="9857" spans="1:4">
      <c r="A9857" s="241">
        <v>106758</v>
      </c>
      <c r="B9857" s="93" t="s">
        <v>31125</v>
      </c>
      <c r="C9857" s="94" t="s">
        <v>1614</v>
      </c>
      <c r="D9857" s="248">
        <v>79.59</v>
      </c>
    </row>
    <row r="9858" spans="1:4">
      <c r="A9858" s="241">
        <v>106714</v>
      </c>
      <c r="B9858" s="93" t="s">
        <v>31126</v>
      </c>
      <c r="C9858" s="94" t="s">
        <v>1614</v>
      </c>
      <c r="D9858" s="248">
        <v>65.3</v>
      </c>
    </row>
    <row r="9859" spans="1:4">
      <c r="A9859" s="241">
        <v>106759</v>
      </c>
      <c r="B9859" s="93" t="s">
        <v>31127</v>
      </c>
      <c r="C9859" s="94" t="s">
        <v>1614</v>
      </c>
      <c r="D9859" s="248">
        <v>45.89</v>
      </c>
    </row>
    <row r="9860" spans="1:4">
      <c r="A9860" s="241">
        <v>106715</v>
      </c>
      <c r="B9860" s="93" t="s">
        <v>31128</v>
      </c>
      <c r="C9860" s="94" t="s">
        <v>1614</v>
      </c>
      <c r="D9860" s="248">
        <v>38.33</v>
      </c>
    </row>
    <row r="9861" spans="1:4">
      <c r="A9861" s="241">
        <v>106762</v>
      </c>
      <c r="B9861" s="93" t="s">
        <v>31129</v>
      </c>
      <c r="C9861" s="94" t="s">
        <v>1614</v>
      </c>
      <c r="D9861" s="248">
        <v>312.97000000000003</v>
      </c>
    </row>
    <row r="9862" spans="1:4">
      <c r="A9862" s="241">
        <v>106718</v>
      </c>
      <c r="B9862" s="93" t="s">
        <v>31130</v>
      </c>
      <c r="C9862" s="94" t="s">
        <v>1614</v>
      </c>
      <c r="D9862" s="248">
        <v>252.06</v>
      </c>
    </row>
    <row r="9863" spans="1:4">
      <c r="A9863" s="241">
        <v>106761</v>
      </c>
      <c r="B9863" s="93" t="s">
        <v>31131</v>
      </c>
      <c r="C9863" s="94" t="s">
        <v>1614</v>
      </c>
      <c r="D9863" s="248">
        <v>390.46</v>
      </c>
    </row>
    <row r="9864" spans="1:4">
      <c r="A9864" s="241">
        <v>106717</v>
      </c>
      <c r="B9864" s="93" t="s">
        <v>31132</v>
      </c>
      <c r="C9864" s="94" t="s">
        <v>1614</v>
      </c>
      <c r="D9864" s="248">
        <v>314.07</v>
      </c>
    </row>
    <row r="9865" spans="1:4">
      <c r="A9865" s="241">
        <v>106760</v>
      </c>
      <c r="B9865" s="93" t="s">
        <v>31133</v>
      </c>
      <c r="C9865" s="94" t="s">
        <v>1614</v>
      </c>
      <c r="D9865" s="248">
        <v>157.99</v>
      </c>
    </row>
    <row r="9866" spans="1:4">
      <c r="A9866" s="241">
        <v>106716</v>
      </c>
      <c r="B9866" s="93" t="s">
        <v>31134</v>
      </c>
      <c r="C9866" s="94" t="s">
        <v>1614</v>
      </c>
      <c r="D9866" s="248">
        <v>128.03</v>
      </c>
    </row>
    <row r="9867" spans="1:4">
      <c r="A9867" s="241">
        <v>106756</v>
      </c>
      <c r="B9867" s="93" t="s">
        <v>31135</v>
      </c>
      <c r="C9867" s="94" t="s">
        <v>1614</v>
      </c>
      <c r="D9867" s="248">
        <v>360.41</v>
      </c>
    </row>
    <row r="9868" spans="1:4">
      <c r="A9868" s="241">
        <v>106712</v>
      </c>
      <c r="B9868" s="93" t="s">
        <v>31136</v>
      </c>
      <c r="C9868" s="94" t="s">
        <v>1614</v>
      </c>
      <c r="D9868" s="248">
        <v>290.02</v>
      </c>
    </row>
    <row r="9869" spans="1:4">
      <c r="A9869" s="241">
        <v>106745</v>
      </c>
      <c r="B9869" s="93" t="s">
        <v>31137</v>
      </c>
      <c r="C9869" s="94" t="s">
        <v>1614</v>
      </c>
      <c r="D9869" s="248">
        <v>517.13</v>
      </c>
    </row>
    <row r="9870" spans="1:4">
      <c r="A9870" s="241">
        <v>102568</v>
      </c>
      <c r="B9870" s="93" t="s">
        <v>31138</v>
      </c>
      <c r="C9870" s="94" t="s">
        <v>1614</v>
      </c>
      <c r="D9870" s="248">
        <v>424.22</v>
      </c>
    </row>
    <row r="9871" spans="1:4">
      <c r="A9871" s="241">
        <v>106746</v>
      </c>
      <c r="B9871" s="93" t="s">
        <v>31139</v>
      </c>
      <c r="C9871" s="94" t="s">
        <v>1614</v>
      </c>
      <c r="D9871" s="248">
        <v>302.02999999999997</v>
      </c>
    </row>
    <row r="9872" spans="1:4">
      <c r="A9872" s="241">
        <v>101479</v>
      </c>
      <c r="B9872" s="93" t="s">
        <v>31140</v>
      </c>
      <c r="C9872" s="94" t="s">
        <v>1614</v>
      </c>
      <c r="D9872" s="248">
        <v>248.52</v>
      </c>
    </row>
    <row r="9873" spans="1:4">
      <c r="A9873" s="241">
        <v>106744</v>
      </c>
      <c r="B9873" s="93" t="s">
        <v>31141</v>
      </c>
      <c r="C9873" s="94" t="s">
        <v>1614</v>
      </c>
      <c r="D9873" s="248">
        <v>1045.6600000000001</v>
      </c>
    </row>
    <row r="9874" spans="1:4">
      <c r="A9874" s="241">
        <v>101019</v>
      </c>
      <c r="B9874" s="93" t="s">
        <v>31142</v>
      </c>
      <c r="C9874" s="94" t="s">
        <v>1614</v>
      </c>
      <c r="D9874" s="248">
        <v>855.96</v>
      </c>
    </row>
    <row r="9875" spans="1:4">
      <c r="A9875" s="241">
        <v>106763</v>
      </c>
      <c r="B9875" s="93" t="s">
        <v>31143</v>
      </c>
      <c r="C9875" s="94" t="s">
        <v>1614</v>
      </c>
      <c r="D9875" s="248">
        <v>98.69</v>
      </c>
    </row>
    <row r="9876" spans="1:4">
      <c r="A9876" s="241">
        <v>106719</v>
      </c>
      <c r="B9876" s="93" t="s">
        <v>31144</v>
      </c>
      <c r="C9876" s="94" t="s">
        <v>1614</v>
      </c>
      <c r="D9876" s="248">
        <v>87.69</v>
      </c>
    </row>
    <row r="9877" spans="1:4">
      <c r="A9877" s="241">
        <v>100938</v>
      </c>
      <c r="B9877" s="93" t="s">
        <v>31145</v>
      </c>
      <c r="C9877" s="94" t="s">
        <v>1615</v>
      </c>
      <c r="D9877" s="248">
        <v>8.32</v>
      </c>
    </row>
    <row r="9878" spans="1:4">
      <c r="A9878" s="241">
        <v>100942</v>
      </c>
      <c r="B9878" s="93" t="s">
        <v>31146</v>
      </c>
      <c r="C9878" s="94" t="s">
        <v>1613</v>
      </c>
      <c r="D9878" s="248">
        <v>5.54</v>
      </c>
    </row>
    <row r="9879" spans="1:4">
      <c r="A9879" s="241">
        <v>93588</v>
      </c>
      <c r="B9879" s="93" t="s">
        <v>31147</v>
      </c>
      <c r="C9879" s="94" t="s">
        <v>1615</v>
      </c>
      <c r="D9879" s="248">
        <v>4.16</v>
      </c>
    </row>
    <row r="9880" spans="1:4">
      <c r="A9880" s="241">
        <v>93594</v>
      </c>
      <c r="B9880" s="93" t="s">
        <v>31148</v>
      </c>
      <c r="C9880" s="94" t="s">
        <v>1613</v>
      </c>
      <c r="D9880" s="248">
        <v>2.77</v>
      </c>
    </row>
    <row r="9881" spans="1:4">
      <c r="A9881" s="241">
        <v>93589</v>
      </c>
      <c r="B9881" s="93" t="s">
        <v>31149</v>
      </c>
      <c r="C9881" s="94" t="s">
        <v>1615</v>
      </c>
      <c r="D9881" s="248">
        <v>3.16</v>
      </c>
    </row>
    <row r="9882" spans="1:4">
      <c r="A9882" s="241">
        <v>93595</v>
      </c>
      <c r="B9882" s="93" t="s">
        <v>31150</v>
      </c>
      <c r="C9882" s="94" t="s">
        <v>1613</v>
      </c>
      <c r="D9882" s="248">
        <v>2.1</v>
      </c>
    </row>
    <row r="9883" spans="1:4">
      <c r="A9883" s="241">
        <v>93590</v>
      </c>
      <c r="B9883" s="93" t="s">
        <v>31151</v>
      </c>
      <c r="C9883" s="94" t="s">
        <v>1615</v>
      </c>
      <c r="D9883" s="248">
        <v>1.1000000000000001</v>
      </c>
    </row>
    <row r="9884" spans="1:4">
      <c r="A9884" s="241">
        <v>93596</v>
      </c>
      <c r="B9884" s="93" t="s">
        <v>31152</v>
      </c>
      <c r="C9884" s="94" t="s">
        <v>1613</v>
      </c>
      <c r="D9884" s="248">
        <v>0.73</v>
      </c>
    </row>
    <row r="9885" spans="1:4">
      <c r="A9885" s="241">
        <v>95875</v>
      </c>
      <c r="B9885" s="93" t="s">
        <v>31153</v>
      </c>
      <c r="C9885" s="94" t="s">
        <v>1615</v>
      </c>
      <c r="D9885" s="248">
        <v>2.89</v>
      </c>
    </row>
    <row r="9886" spans="1:4">
      <c r="A9886" s="241">
        <v>95878</v>
      </c>
      <c r="B9886" s="93" t="s">
        <v>31154</v>
      </c>
      <c r="C9886" s="94" t="s">
        <v>1613</v>
      </c>
      <c r="D9886" s="248">
        <v>1.92</v>
      </c>
    </row>
    <row r="9887" spans="1:4">
      <c r="A9887" s="241">
        <v>100943</v>
      </c>
      <c r="B9887" s="93" t="s">
        <v>31155</v>
      </c>
      <c r="C9887" s="94" t="s">
        <v>1613</v>
      </c>
      <c r="D9887" s="248">
        <v>4.79</v>
      </c>
    </row>
    <row r="9888" spans="1:4">
      <c r="A9888" s="241">
        <v>100939</v>
      </c>
      <c r="B9888" s="93" t="s">
        <v>31156</v>
      </c>
      <c r="C9888" s="94" t="s">
        <v>1615</v>
      </c>
      <c r="D9888" s="248">
        <v>7.19</v>
      </c>
    </row>
    <row r="9889" spans="1:4">
      <c r="A9889" s="241">
        <v>93591</v>
      </c>
      <c r="B9889" s="93" t="s">
        <v>31157</v>
      </c>
      <c r="C9889" s="94" t="s">
        <v>1615</v>
      </c>
      <c r="D9889" s="248">
        <v>3.59</v>
      </c>
    </row>
    <row r="9890" spans="1:4">
      <c r="A9890" s="241">
        <v>93597</v>
      </c>
      <c r="B9890" s="93" t="s">
        <v>31158</v>
      </c>
      <c r="C9890" s="94" t="s">
        <v>1613</v>
      </c>
      <c r="D9890" s="248">
        <v>2.39</v>
      </c>
    </row>
    <row r="9891" spans="1:4">
      <c r="A9891" s="241">
        <v>93592</v>
      </c>
      <c r="B9891" s="93" t="s">
        <v>31159</v>
      </c>
      <c r="C9891" s="94" t="s">
        <v>1615</v>
      </c>
      <c r="D9891" s="248">
        <v>2.73</v>
      </c>
    </row>
    <row r="9892" spans="1:4">
      <c r="A9892" s="241">
        <v>93598</v>
      </c>
      <c r="B9892" s="93" t="s">
        <v>31160</v>
      </c>
      <c r="C9892" s="94" t="s">
        <v>1613</v>
      </c>
      <c r="D9892" s="248">
        <v>1.82</v>
      </c>
    </row>
    <row r="9893" spans="1:4">
      <c r="A9893" s="241">
        <v>93593</v>
      </c>
      <c r="B9893" s="93" t="s">
        <v>31161</v>
      </c>
      <c r="C9893" s="94" t="s">
        <v>1615</v>
      </c>
      <c r="D9893" s="248">
        <v>0.95</v>
      </c>
    </row>
    <row r="9894" spans="1:4">
      <c r="A9894" s="241">
        <v>93599</v>
      </c>
      <c r="B9894" s="93" t="s">
        <v>31162</v>
      </c>
      <c r="C9894" s="94" t="s">
        <v>1613</v>
      </c>
      <c r="D9894" s="248">
        <v>0.63</v>
      </c>
    </row>
    <row r="9895" spans="1:4">
      <c r="A9895" s="241">
        <v>95876</v>
      </c>
      <c r="B9895" s="93" t="s">
        <v>31163</v>
      </c>
      <c r="C9895" s="94" t="s">
        <v>1615</v>
      </c>
      <c r="D9895" s="248">
        <v>2.4900000000000002</v>
      </c>
    </row>
    <row r="9896" spans="1:4">
      <c r="A9896" s="241">
        <v>95879</v>
      </c>
      <c r="B9896" s="93" t="s">
        <v>31164</v>
      </c>
      <c r="C9896" s="94" t="s">
        <v>1613</v>
      </c>
      <c r="D9896" s="248">
        <v>1.65</v>
      </c>
    </row>
    <row r="9897" spans="1:4">
      <c r="A9897" s="241">
        <v>100940</v>
      </c>
      <c r="B9897" s="93" t="s">
        <v>31165</v>
      </c>
      <c r="C9897" s="94" t="s">
        <v>1615</v>
      </c>
      <c r="D9897" s="248">
        <v>6.15</v>
      </c>
    </row>
    <row r="9898" spans="1:4">
      <c r="A9898" s="241">
        <v>100944</v>
      </c>
      <c r="B9898" s="93" t="s">
        <v>31166</v>
      </c>
      <c r="C9898" s="94" t="s">
        <v>1613</v>
      </c>
      <c r="D9898" s="248">
        <v>4.09</v>
      </c>
    </row>
    <row r="9899" spans="1:4">
      <c r="A9899" s="241">
        <v>95425</v>
      </c>
      <c r="B9899" s="93" t="s">
        <v>31167</v>
      </c>
      <c r="C9899" s="94" t="s">
        <v>1615</v>
      </c>
      <c r="D9899" s="248">
        <v>3.07</v>
      </c>
    </row>
    <row r="9900" spans="1:4">
      <c r="A9900" s="241">
        <v>95428</v>
      </c>
      <c r="B9900" s="93" t="s">
        <v>31168</v>
      </c>
      <c r="C9900" s="94" t="s">
        <v>1613</v>
      </c>
      <c r="D9900" s="248">
        <v>2.04</v>
      </c>
    </row>
    <row r="9901" spans="1:4">
      <c r="A9901" s="241">
        <v>95426</v>
      </c>
      <c r="B9901" s="93" t="s">
        <v>31169</v>
      </c>
      <c r="C9901" s="94" t="s">
        <v>1615</v>
      </c>
      <c r="D9901" s="248">
        <v>2.33</v>
      </c>
    </row>
    <row r="9902" spans="1:4">
      <c r="A9902" s="241">
        <v>95429</v>
      </c>
      <c r="B9902" s="93" t="s">
        <v>31170</v>
      </c>
      <c r="C9902" s="94" t="s">
        <v>1613</v>
      </c>
      <c r="D9902" s="248">
        <v>1.56</v>
      </c>
    </row>
    <row r="9903" spans="1:4">
      <c r="A9903" s="241">
        <v>95427</v>
      </c>
      <c r="B9903" s="93" t="s">
        <v>31171</v>
      </c>
      <c r="C9903" s="94" t="s">
        <v>1615</v>
      </c>
      <c r="D9903" s="248">
        <v>0.81</v>
      </c>
    </row>
    <row r="9904" spans="1:4">
      <c r="A9904" s="241">
        <v>95430</v>
      </c>
      <c r="B9904" s="93" t="s">
        <v>31172</v>
      </c>
      <c r="C9904" s="94" t="s">
        <v>1613</v>
      </c>
      <c r="D9904" s="248">
        <v>0.54</v>
      </c>
    </row>
    <row r="9905" spans="1:4">
      <c r="A9905" s="241">
        <v>95877</v>
      </c>
      <c r="B9905" s="93" t="s">
        <v>31173</v>
      </c>
      <c r="C9905" s="94" t="s">
        <v>1615</v>
      </c>
      <c r="D9905" s="248">
        <v>2.14</v>
      </c>
    </row>
    <row r="9906" spans="1:4">
      <c r="A9906" s="241">
        <v>95880</v>
      </c>
      <c r="B9906" s="93" t="s">
        <v>31174</v>
      </c>
      <c r="C9906" s="94" t="s">
        <v>1613</v>
      </c>
      <c r="D9906" s="248">
        <v>1.42</v>
      </c>
    </row>
    <row r="9907" spans="1:4">
      <c r="A9907" s="241">
        <v>100937</v>
      </c>
      <c r="B9907" s="93" t="s">
        <v>31175</v>
      </c>
      <c r="C9907" s="94" t="s">
        <v>1615</v>
      </c>
      <c r="D9907" s="248">
        <v>9.93</v>
      </c>
    </row>
    <row r="9908" spans="1:4">
      <c r="A9908" s="241">
        <v>100941</v>
      </c>
      <c r="B9908" s="93" t="s">
        <v>31176</v>
      </c>
      <c r="C9908" s="94" t="s">
        <v>1613</v>
      </c>
      <c r="D9908" s="248">
        <v>6.62</v>
      </c>
    </row>
    <row r="9909" spans="1:4">
      <c r="A9909" s="241">
        <v>97912</v>
      </c>
      <c r="B9909" s="93" t="s">
        <v>31177</v>
      </c>
      <c r="C9909" s="94" t="s">
        <v>1615</v>
      </c>
      <c r="D9909" s="248">
        <v>4.96</v>
      </c>
    </row>
    <row r="9910" spans="1:4">
      <c r="A9910" s="241">
        <v>97916</v>
      </c>
      <c r="B9910" s="93" t="s">
        <v>31178</v>
      </c>
      <c r="C9910" s="94" t="s">
        <v>1613</v>
      </c>
      <c r="D9910" s="248">
        <v>3.3</v>
      </c>
    </row>
    <row r="9911" spans="1:4">
      <c r="A9911" s="241">
        <v>97913</v>
      </c>
      <c r="B9911" s="93" t="s">
        <v>31179</v>
      </c>
      <c r="C9911" s="94" t="s">
        <v>1615</v>
      </c>
      <c r="D9911" s="248">
        <v>3.78</v>
      </c>
    </row>
    <row r="9912" spans="1:4">
      <c r="A9912" s="241">
        <v>97917</v>
      </c>
      <c r="B9912" s="93" t="s">
        <v>31180</v>
      </c>
      <c r="C9912" s="94" t="s">
        <v>1613</v>
      </c>
      <c r="D9912" s="248">
        <v>2.52</v>
      </c>
    </row>
    <row r="9913" spans="1:4">
      <c r="A9913" s="241">
        <v>97915</v>
      </c>
      <c r="B9913" s="93" t="s">
        <v>31181</v>
      </c>
      <c r="C9913" s="94" t="s">
        <v>1615</v>
      </c>
      <c r="D9913" s="248">
        <v>1.32</v>
      </c>
    </row>
    <row r="9914" spans="1:4">
      <c r="A9914" s="241">
        <v>97919</v>
      </c>
      <c r="B9914" s="93" t="s">
        <v>31182</v>
      </c>
      <c r="C9914" s="94" t="s">
        <v>1613</v>
      </c>
      <c r="D9914" s="248">
        <v>0.88</v>
      </c>
    </row>
    <row r="9915" spans="1:4">
      <c r="A9915" s="241">
        <v>97914</v>
      </c>
      <c r="B9915" s="93" t="s">
        <v>31183</v>
      </c>
      <c r="C9915" s="94" t="s">
        <v>1615</v>
      </c>
      <c r="D9915" s="248">
        <v>3.45</v>
      </c>
    </row>
    <row r="9916" spans="1:4">
      <c r="A9916" s="241">
        <v>97918</v>
      </c>
      <c r="B9916" s="93" t="s">
        <v>31184</v>
      </c>
      <c r="C9916" s="94" t="s">
        <v>1613</v>
      </c>
      <c r="D9916" s="248">
        <v>2.29</v>
      </c>
    </row>
    <row r="9917" spans="1:4">
      <c r="A9917" s="241">
        <v>106686</v>
      </c>
      <c r="B9917" s="93" t="s">
        <v>31185</v>
      </c>
      <c r="C9917" s="94" t="s">
        <v>1613</v>
      </c>
      <c r="D9917" s="248">
        <v>5.97</v>
      </c>
    </row>
    <row r="9918" spans="1:4">
      <c r="A9918" s="241">
        <v>106682</v>
      </c>
      <c r="B9918" s="93" t="s">
        <v>31186</v>
      </c>
      <c r="C9918" s="94" t="s">
        <v>1613</v>
      </c>
      <c r="D9918" s="248">
        <v>2.98</v>
      </c>
    </row>
    <row r="9919" spans="1:4">
      <c r="A9919" s="241">
        <v>106683</v>
      </c>
      <c r="B9919" s="93" t="s">
        <v>31187</v>
      </c>
      <c r="C9919" s="94" t="s">
        <v>1613</v>
      </c>
      <c r="D9919" s="248">
        <v>2.27</v>
      </c>
    </row>
    <row r="9920" spans="1:4">
      <c r="A9920" s="241">
        <v>106685</v>
      </c>
      <c r="B9920" s="93" t="s">
        <v>31188</v>
      </c>
      <c r="C9920" s="94" t="s">
        <v>1613</v>
      </c>
      <c r="D9920" s="248">
        <v>0.79</v>
      </c>
    </row>
    <row r="9921" spans="1:4">
      <c r="A9921" s="241">
        <v>106684</v>
      </c>
      <c r="B9921" s="93" t="s">
        <v>31189</v>
      </c>
      <c r="C9921" s="94" t="s">
        <v>1613</v>
      </c>
      <c r="D9921" s="248">
        <v>2.0699999999999998</v>
      </c>
    </row>
    <row r="9922" spans="1:4">
      <c r="A9922" s="241">
        <v>100949</v>
      </c>
      <c r="B9922" s="93" t="s">
        <v>31190</v>
      </c>
      <c r="C9922" s="94" t="s">
        <v>1613</v>
      </c>
      <c r="D9922" s="248">
        <v>7.53</v>
      </c>
    </row>
    <row r="9923" spans="1:4">
      <c r="A9923" s="241">
        <v>100945</v>
      </c>
      <c r="B9923" s="93" t="s">
        <v>31191</v>
      </c>
      <c r="C9923" s="94" t="s">
        <v>1613</v>
      </c>
      <c r="D9923" s="248">
        <v>3.76</v>
      </c>
    </row>
    <row r="9924" spans="1:4">
      <c r="A9924" s="241">
        <v>100946</v>
      </c>
      <c r="B9924" s="93" t="s">
        <v>31192</v>
      </c>
      <c r="C9924" s="94" t="s">
        <v>1613</v>
      </c>
      <c r="D9924" s="248">
        <v>2.87</v>
      </c>
    </row>
    <row r="9925" spans="1:4">
      <c r="A9925" s="241">
        <v>100948</v>
      </c>
      <c r="B9925" s="93" t="s">
        <v>31193</v>
      </c>
      <c r="C9925" s="94" t="s">
        <v>1613</v>
      </c>
      <c r="D9925" s="248">
        <v>0.99</v>
      </c>
    </row>
    <row r="9926" spans="1:4">
      <c r="A9926" s="241">
        <v>100947</v>
      </c>
      <c r="B9926" s="93" t="s">
        <v>31194</v>
      </c>
      <c r="C9926" s="94" t="s">
        <v>1613</v>
      </c>
      <c r="D9926" s="248">
        <v>2.61</v>
      </c>
    </row>
    <row r="9927" spans="1:4">
      <c r="A9927" s="241">
        <v>100954</v>
      </c>
      <c r="B9927" s="93" t="s">
        <v>31195</v>
      </c>
      <c r="C9927" s="94" t="s">
        <v>1613</v>
      </c>
      <c r="D9927" s="248">
        <v>9.48</v>
      </c>
    </row>
    <row r="9928" spans="1:4">
      <c r="A9928" s="241">
        <v>100950</v>
      </c>
      <c r="B9928" s="93" t="s">
        <v>31196</v>
      </c>
      <c r="C9928" s="94" t="s">
        <v>1613</v>
      </c>
      <c r="D9928" s="248">
        <v>4.74</v>
      </c>
    </row>
    <row r="9929" spans="1:4">
      <c r="A9929" s="241">
        <v>100951</v>
      </c>
      <c r="B9929" s="93" t="s">
        <v>31197</v>
      </c>
      <c r="C9929" s="94" t="s">
        <v>1613</v>
      </c>
      <c r="D9929" s="248">
        <v>3.61</v>
      </c>
    </row>
    <row r="9930" spans="1:4">
      <c r="A9930" s="241">
        <v>100953</v>
      </c>
      <c r="B9930" s="93" t="s">
        <v>31198</v>
      </c>
      <c r="C9930" s="94" t="s">
        <v>1613</v>
      </c>
      <c r="D9930" s="248">
        <v>1.26</v>
      </c>
    </row>
    <row r="9931" spans="1:4">
      <c r="A9931" s="241">
        <v>100952</v>
      </c>
      <c r="B9931" s="93" t="s">
        <v>31199</v>
      </c>
      <c r="C9931" s="94" t="s">
        <v>1613</v>
      </c>
      <c r="D9931" s="248">
        <v>3.29</v>
      </c>
    </row>
    <row r="9932" spans="1:4">
      <c r="A9932" s="241">
        <v>106691</v>
      </c>
      <c r="B9932" s="93" t="s">
        <v>31200</v>
      </c>
      <c r="C9932" s="94" t="s">
        <v>1613</v>
      </c>
      <c r="D9932" s="248">
        <v>6.72</v>
      </c>
    </row>
    <row r="9933" spans="1:4">
      <c r="A9933" s="241">
        <v>106687</v>
      </c>
      <c r="B9933" s="93" t="s">
        <v>31201</v>
      </c>
      <c r="C9933" s="94" t="s">
        <v>1613</v>
      </c>
      <c r="D9933" s="248">
        <v>3.35</v>
      </c>
    </row>
    <row r="9934" spans="1:4">
      <c r="A9934" s="241">
        <v>106688</v>
      </c>
      <c r="B9934" s="93" t="s">
        <v>31202</v>
      </c>
      <c r="C9934" s="94" t="s">
        <v>1613</v>
      </c>
      <c r="D9934" s="248">
        <v>2.5499999999999998</v>
      </c>
    </row>
    <row r="9935" spans="1:4">
      <c r="A9935" s="241">
        <v>106690</v>
      </c>
      <c r="B9935" s="93" t="s">
        <v>31203</v>
      </c>
      <c r="C9935" s="94" t="s">
        <v>1613</v>
      </c>
      <c r="D9935" s="248">
        <v>0.88</v>
      </c>
    </row>
    <row r="9936" spans="1:4">
      <c r="A9936" s="241">
        <v>106689</v>
      </c>
      <c r="B9936" s="93" t="s">
        <v>31204</v>
      </c>
      <c r="C9936" s="94" t="s">
        <v>1613</v>
      </c>
      <c r="D9936" s="248">
        <v>2.33</v>
      </c>
    </row>
    <row r="9937" spans="1:4">
      <c r="A9937" s="241">
        <v>100964</v>
      </c>
      <c r="B9937" s="93" t="s">
        <v>31205</v>
      </c>
      <c r="C9937" s="94" t="s">
        <v>1615</v>
      </c>
      <c r="D9937" s="248">
        <v>9.75</v>
      </c>
    </row>
    <row r="9938" spans="1:4">
      <c r="A9938" s="241">
        <v>100960</v>
      </c>
      <c r="B9938" s="93" t="s">
        <v>31206</v>
      </c>
      <c r="C9938" s="94" t="s">
        <v>1615</v>
      </c>
      <c r="D9938" s="248">
        <v>4.87</v>
      </c>
    </row>
    <row r="9939" spans="1:4">
      <c r="A9939" s="241">
        <v>100961</v>
      </c>
      <c r="B9939" s="93" t="s">
        <v>31207</v>
      </c>
      <c r="C9939" s="94" t="s">
        <v>1615</v>
      </c>
      <c r="D9939" s="248">
        <v>3.71</v>
      </c>
    </row>
    <row r="9940" spans="1:4">
      <c r="A9940" s="241">
        <v>100963</v>
      </c>
      <c r="B9940" s="93" t="s">
        <v>31208</v>
      </c>
      <c r="C9940" s="94" t="s">
        <v>1615</v>
      </c>
      <c r="D9940" s="248">
        <v>1.29</v>
      </c>
    </row>
    <row r="9941" spans="1:4">
      <c r="A9941" s="241">
        <v>100962</v>
      </c>
      <c r="B9941" s="93" t="s">
        <v>31209</v>
      </c>
      <c r="C9941" s="94" t="s">
        <v>1615</v>
      </c>
      <c r="D9941" s="248">
        <v>3.39</v>
      </c>
    </row>
    <row r="9942" spans="1:4">
      <c r="A9942" s="241">
        <v>106696</v>
      </c>
      <c r="B9942" s="93" t="s">
        <v>31210</v>
      </c>
      <c r="C9942" s="94" t="s">
        <v>1615</v>
      </c>
      <c r="D9942" s="248">
        <v>6.22</v>
      </c>
    </row>
    <row r="9943" spans="1:4">
      <c r="A9943" s="241">
        <v>106692</v>
      </c>
      <c r="B9943" s="93" t="s">
        <v>31211</v>
      </c>
      <c r="C9943" s="94" t="s">
        <v>1615</v>
      </c>
      <c r="D9943" s="248">
        <v>3.1</v>
      </c>
    </row>
    <row r="9944" spans="1:4">
      <c r="A9944" s="241">
        <v>106693</v>
      </c>
      <c r="B9944" s="93" t="s">
        <v>31212</v>
      </c>
      <c r="C9944" s="94" t="s">
        <v>1615</v>
      </c>
      <c r="D9944" s="248">
        <v>2.37</v>
      </c>
    </row>
    <row r="9945" spans="1:4">
      <c r="A9945" s="241">
        <v>106695</v>
      </c>
      <c r="B9945" s="93" t="s">
        <v>31213</v>
      </c>
      <c r="C9945" s="94" t="s">
        <v>1615</v>
      </c>
      <c r="D9945" s="248">
        <v>0.82</v>
      </c>
    </row>
    <row r="9946" spans="1:4">
      <c r="A9946" s="241">
        <v>106694</v>
      </c>
      <c r="B9946" s="93" t="s">
        <v>31214</v>
      </c>
      <c r="C9946" s="94" t="s">
        <v>1615</v>
      </c>
      <c r="D9946" s="248">
        <v>2.16</v>
      </c>
    </row>
    <row r="9947" spans="1:4">
      <c r="A9947" s="241">
        <v>100959</v>
      </c>
      <c r="B9947" s="93" t="s">
        <v>31215</v>
      </c>
      <c r="C9947" s="94" t="s">
        <v>1615</v>
      </c>
      <c r="D9947" s="248">
        <v>13.21</v>
      </c>
    </row>
    <row r="9948" spans="1:4">
      <c r="A9948" s="241">
        <v>100955</v>
      </c>
      <c r="B9948" s="93" t="s">
        <v>31216</v>
      </c>
      <c r="C9948" s="94" t="s">
        <v>1615</v>
      </c>
      <c r="D9948" s="248">
        <v>6.6</v>
      </c>
    </row>
    <row r="9949" spans="1:4">
      <c r="A9949" s="241">
        <v>100956</v>
      </c>
      <c r="B9949" s="93" t="s">
        <v>31217</v>
      </c>
      <c r="C9949" s="94" t="s">
        <v>1615</v>
      </c>
      <c r="D9949" s="248">
        <v>5.0199999999999996</v>
      </c>
    </row>
    <row r="9950" spans="1:4">
      <c r="A9950" s="241">
        <v>100958</v>
      </c>
      <c r="B9950" s="93" t="s">
        <v>31218</v>
      </c>
      <c r="C9950" s="94" t="s">
        <v>1615</v>
      </c>
      <c r="D9950" s="248">
        <v>1.75</v>
      </c>
    </row>
    <row r="9951" spans="1:4">
      <c r="A9951" s="241">
        <v>100957</v>
      </c>
      <c r="B9951" s="93" t="s">
        <v>31219</v>
      </c>
      <c r="C9951" s="94" t="s">
        <v>1615</v>
      </c>
      <c r="D9951" s="248">
        <v>4.59</v>
      </c>
    </row>
    <row r="9952" spans="1:4">
      <c r="A9952" s="241">
        <v>106706</v>
      </c>
      <c r="B9952" s="93" t="s">
        <v>31220</v>
      </c>
      <c r="C9952" s="94" t="s">
        <v>1615</v>
      </c>
      <c r="D9952" s="248">
        <v>0</v>
      </c>
    </row>
    <row r="9953" spans="1:4">
      <c r="A9953" s="241">
        <v>106702</v>
      </c>
      <c r="B9953" s="93" t="s">
        <v>31221</v>
      </c>
      <c r="C9953" s="94" t="s">
        <v>1615</v>
      </c>
      <c r="D9953" s="248">
        <v>0</v>
      </c>
    </row>
    <row r="9954" spans="1:4">
      <c r="A9954" s="241">
        <v>106703</v>
      </c>
      <c r="B9954" s="93" t="s">
        <v>31222</v>
      </c>
      <c r="C9954" s="94" t="s">
        <v>1615</v>
      </c>
      <c r="D9954" s="248">
        <v>0</v>
      </c>
    </row>
    <row r="9955" spans="1:4">
      <c r="A9955" s="241">
        <v>106705</v>
      </c>
      <c r="B9955" s="93" t="s">
        <v>31223</v>
      </c>
      <c r="C9955" s="94" t="s">
        <v>1615</v>
      </c>
      <c r="D9955" s="248">
        <v>0</v>
      </c>
    </row>
    <row r="9956" spans="1:4">
      <c r="A9956" s="241">
        <v>106704</v>
      </c>
      <c r="B9956" s="93" t="s">
        <v>31224</v>
      </c>
      <c r="C9956" s="94" t="s">
        <v>1615</v>
      </c>
      <c r="D9956" s="248">
        <v>0</v>
      </c>
    </row>
    <row r="9957" spans="1:4">
      <c r="A9957" s="241">
        <v>100969</v>
      </c>
      <c r="B9957" s="93" t="s">
        <v>31225</v>
      </c>
      <c r="C9957" s="94" t="s">
        <v>1613</v>
      </c>
      <c r="D9957" s="248">
        <v>3.07</v>
      </c>
    </row>
    <row r="9958" spans="1:4">
      <c r="A9958" s="241">
        <v>100970</v>
      </c>
      <c r="B9958" s="93" t="s">
        <v>31226</v>
      </c>
      <c r="C9958" s="94" t="s">
        <v>1613</v>
      </c>
      <c r="D9958" s="248">
        <v>2.34</v>
      </c>
    </row>
    <row r="9959" spans="1:4">
      <c r="A9959" s="241">
        <v>102333</v>
      </c>
      <c r="B9959" s="93" t="s">
        <v>31227</v>
      </c>
      <c r="C9959" s="94" t="s">
        <v>1613</v>
      </c>
      <c r="D9959" s="248">
        <v>0.81</v>
      </c>
    </row>
    <row r="9960" spans="1:4">
      <c r="A9960" s="241">
        <v>102332</v>
      </c>
      <c r="B9960" s="93" t="s">
        <v>31228</v>
      </c>
      <c r="C9960" s="94" t="s">
        <v>1613</v>
      </c>
      <c r="D9960" s="248">
        <v>2.14</v>
      </c>
    </row>
    <row r="9961" spans="1:4">
      <c r="A9961" s="241">
        <v>100965</v>
      </c>
      <c r="B9961" s="93" t="s">
        <v>31229</v>
      </c>
      <c r="C9961" s="94" t="s">
        <v>1613</v>
      </c>
      <c r="D9961" s="248">
        <v>2.35</v>
      </c>
    </row>
    <row r="9962" spans="1:4">
      <c r="A9962" s="241">
        <v>100966</v>
      </c>
      <c r="B9962" s="93" t="s">
        <v>31230</v>
      </c>
      <c r="C9962" s="94" t="s">
        <v>1613</v>
      </c>
      <c r="D9962" s="248">
        <v>1.79</v>
      </c>
    </row>
    <row r="9963" spans="1:4">
      <c r="A9963" s="241">
        <v>102331</v>
      </c>
      <c r="B9963" s="93" t="s">
        <v>31231</v>
      </c>
      <c r="C9963" s="94" t="s">
        <v>1613</v>
      </c>
      <c r="D9963" s="248">
        <v>0.62</v>
      </c>
    </row>
    <row r="9964" spans="1:4">
      <c r="A9964" s="241">
        <v>102330</v>
      </c>
      <c r="B9964" s="93" t="s">
        <v>31232</v>
      </c>
      <c r="C9964" s="94" t="s">
        <v>1613</v>
      </c>
      <c r="D9964" s="248">
        <v>1.63</v>
      </c>
    </row>
    <row r="9965" spans="1:4">
      <c r="A9965" s="241">
        <v>106701</v>
      </c>
      <c r="B9965" s="93" t="s">
        <v>31233</v>
      </c>
      <c r="C9965" s="94" t="s">
        <v>1613</v>
      </c>
      <c r="D9965" s="248">
        <v>0</v>
      </c>
    </row>
    <row r="9966" spans="1:4">
      <c r="A9966" s="241">
        <v>106697</v>
      </c>
      <c r="B9966" s="93" t="s">
        <v>31234</v>
      </c>
      <c r="C9966" s="94" t="s">
        <v>1613</v>
      </c>
      <c r="D9966" s="248">
        <v>0</v>
      </c>
    </row>
    <row r="9967" spans="1:4">
      <c r="A9967" s="241">
        <v>106698</v>
      </c>
      <c r="B9967" s="93" t="s">
        <v>31235</v>
      </c>
      <c r="C9967" s="94" t="s">
        <v>1613</v>
      </c>
      <c r="D9967" s="248">
        <v>0</v>
      </c>
    </row>
    <row r="9968" spans="1:4">
      <c r="A9968" s="241">
        <v>106700</v>
      </c>
      <c r="B9968" s="93" t="s">
        <v>31236</v>
      </c>
      <c r="C9968" s="94" t="s">
        <v>1613</v>
      </c>
      <c r="D9968" s="248">
        <v>0</v>
      </c>
    </row>
    <row r="9969" spans="1:4">
      <c r="A9969" s="241">
        <v>106699</v>
      </c>
      <c r="B9969" s="93" t="s">
        <v>31237</v>
      </c>
      <c r="C9969" s="94" t="s">
        <v>1613</v>
      </c>
      <c r="D9969" s="248">
        <v>0</v>
      </c>
    </row>
    <row r="9970" spans="1:4">
      <c r="A9970" s="241">
        <v>97804</v>
      </c>
      <c r="B9970" s="93" t="s">
        <v>31238</v>
      </c>
      <c r="C9970" s="94" t="s">
        <v>4</v>
      </c>
      <c r="D9970" s="248">
        <v>0</v>
      </c>
    </row>
    <row r="9971" spans="1:4">
      <c r="A9971" s="241">
        <v>106306</v>
      </c>
      <c r="B9971" s="93" t="s">
        <v>31239</v>
      </c>
      <c r="C9971" s="94" t="s">
        <v>4</v>
      </c>
      <c r="D9971" s="248">
        <v>0</v>
      </c>
    </row>
    <row r="9972" spans="1:4">
      <c r="A9972" s="241">
        <v>104389</v>
      </c>
      <c r="B9972" s="93" t="s">
        <v>31240</v>
      </c>
      <c r="C9972" s="94" t="s">
        <v>4</v>
      </c>
      <c r="D9972" s="248">
        <v>0</v>
      </c>
    </row>
    <row r="9973" spans="1:4">
      <c r="A9973" s="241">
        <v>106307</v>
      </c>
      <c r="B9973" s="93" t="s">
        <v>31241</v>
      </c>
      <c r="C9973" s="94" t="s">
        <v>4</v>
      </c>
      <c r="D9973" s="248">
        <v>0</v>
      </c>
    </row>
    <row r="9974" spans="1:4">
      <c r="A9974" s="241">
        <v>104378</v>
      </c>
      <c r="B9974" s="93" t="s">
        <v>31242</v>
      </c>
      <c r="C9974" s="94" t="s">
        <v>4</v>
      </c>
      <c r="D9974" s="248">
        <v>0</v>
      </c>
    </row>
    <row r="9975" spans="1:4">
      <c r="A9975" s="241">
        <v>106308</v>
      </c>
      <c r="B9975" s="93" t="s">
        <v>31243</v>
      </c>
      <c r="C9975" s="94" t="s">
        <v>4</v>
      </c>
      <c r="D9975" s="248">
        <v>0</v>
      </c>
    </row>
    <row r="9976" spans="1:4">
      <c r="A9976" s="241">
        <v>104379</v>
      </c>
      <c r="B9976" s="93" t="s">
        <v>31244</v>
      </c>
      <c r="C9976" s="94" t="s">
        <v>4</v>
      </c>
      <c r="D9976" s="248">
        <v>0</v>
      </c>
    </row>
    <row r="9977" spans="1:4">
      <c r="A9977" s="241">
        <v>106309</v>
      </c>
      <c r="B9977" s="93" t="s">
        <v>31245</v>
      </c>
      <c r="C9977" s="94" t="s">
        <v>4</v>
      </c>
      <c r="D9977" s="248">
        <v>0</v>
      </c>
    </row>
    <row r="9978" spans="1:4">
      <c r="A9978" s="241">
        <v>97801</v>
      </c>
      <c r="B9978" s="93" t="s">
        <v>31246</v>
      </c>
      <c r="C9978" s="94" t="s">
        <v>4</v>
      </c>
      <c r="D9978" s="248">
        <v>0</v>
      </c>
    </row>
    <row r="9979" spans="1:4">
      <c r="A9979" s="241">
        <v>106303</v>
      </c>
      <c r="B9979" s="93" t="s">
        <v>31247</v>
      </c>
      <c r="C9979" s="94" t="s">
        <v>4</v>
      </c>
      <c r="D9979" s="248">
        <v>0</v>
      </c>
    </row>
    <row r="9980" spans="1:4">
      <c r="A9980" s="241">
        <v>104376</v>
      </c>
      <c r="B9980" s="93" t="s">
        <v>31248</v>
      </c>
      <c r="C9980" s="94" t="s">
        <v>4</v>
      </c>
      <c r="D9980" s="248">
        <v>0</v>
      </c>
    </row>
    <row r="9981" spans="1:4">
      <c r="A9981" s="241">
        <v>106304</v>
      </c>
      <c r="B9981" s="93" t="s">
        <v>31249</v>
      </c>
      <c r="C9981" s="94" t="s">
        <v>4</v>
      </c>
      <c r="D9981" s="248">
        <v>0</v>
      </c>
    </row>
    <row r="9982" spans="1:4">
      <c r="A9982" s="241">
        <v>104377</v>
      </c>
      <c r="B9982" s="93" t="s">
        <v>31250</v>
      </c>
      <c r="C9982" s="94" t="s">
        <v>4</v>
      </c>
      <c r="D9982" s="248">
        <v>0</v>
      </c>
    </row>
    <row r="9983" spans="1:4">
      <c r="A9983" s="241">
        <v>106305</v>
      </c>
      <c r="B9983" s="93" t="s">
        <v>31251</v>
      </c>
      <c r="C9983" s="94" t="s">
        <v>4</v>
      </c>
      <c r="D9983" s="248">
        <v>0</v>
      </c>
    </row>
    <row r="9984" spans="1:4">
      <c r="A9984" s="241">
        <v>97808</v>
      </c>
      <c r="B9984" s="93" t="s">
        <v>31252</v>
      </c>
      <c r="C9984" s="94" t="s">
        <v>4</v>
      </c>
      <c r="D9984" s="248">
        <v>0</v>
      </c>
    </row>
    <row r="9985" spans="1:4">
      <c r="A9985" s="241">
        <v>106310</v>
      </c>
      <c r="B9985" s="93" t="s">
        <v>31253</v>
      </c>
      <c r="C9985" s="94" t="s">
        <v>4</v>
      </c>
      <c r="D9985" s="248">
        <v>0</v>
      </c>
    </row>
    <row r="9986" spans="1:4">
      <c r="A9986" s="241">
        <v>104380</v>
      </c>
      <c r="B9986" s="93" t="s">
        <v>31254</v>
      </c>
      <c r="C9986" s="94" t="s">
        <v>4</v>
      </c>
      <c r="D9986" s="248">
        <v>0</v>
      </c>
    </row>
    <row r="9987" spans="1:4">
      <c r="A9987" s="241">
        <v>106311</v>
      </c>
      <c r="B9987" s="93" t="s">
        <v>31255</v>
      </c>
      <c r="C9987" s="94" t="s">
        <v>4</v>
      </c>
      <c r="D9987" s="248">
        <v>0</v>
      </c>
    </row>
    <row r="9988" spans="1:4">
      <c r="A9988" s="241">
        <v>104381</v>
      </c>
      <c r="B9988" s="93" t="s">
        <v>31256</v>
      </c>
      <c r="C9988" s="94" t="s">
        <v>4</v>
      </c>
      <c r="D9988" s="248">
        <v>0</v>
      </c>
    </row>
    <row r="9989" spans="1:4">
      <c r="A9989" s="241">
        <v>106312</v>
      </c>
      <c r="B9989" s="93" t="s">
        <v>31257</v>
      </c>
      <c r="C9989" s="94" t="s">
        <v>4</v>
      </c>
      <c r="D9989" s="248">
        <v>0</v>
      </c>
    </row>
    <row r="9990" spans="1:4">
      <c r="A9990" s="241">
        <v>104382</v>
      </c>
      <c r="B9990" s="93" t="s">
        <v>31258</v>
      </c>
      <c r="C9990" s="94" t="s">
        <v>4</v>
      </c>
      <c r="D9990" s="248">
        <v>0</v>
      </c>
    </row>
    <row r="9991" spans="1:4">
      <c r="A9991" s="241">
        <v>106313</v>
      </c>
      <c r="B9991" s="93" t="s">
        <v>31259</v>
      </c>
      <c r="C9991" s="94" t="s">
        <v>4</v>
      </c>
      <c r="D9991" s="248">
        <v>0</v>
      </c>
    </row>
    <row r="9992" spans="1:4">
      <c r="A9992" s="241">
        <v>103138</v>
      </c>
      <c r="B9992" s="93" t="s">
        <v>31260</v>
      </c>
      <c r="C9992" s="94" t="s">
        <v>2</v>
      </c>
      <c r="D9992" s="248">
        <v>43.95</v>
      </c>
    </row>
    <row r="9993" spans="1:4">
      <c r="A9993" s="241">
        <v>103151</v>
      </c>
      <c r="B9993" s="93" t="s">
        <v>31261</v>
      </c>
      <c r="C9993" s="94" t="s">
        <v>2</v>
      </c>
      <c r="D9993" s="248">
        <v>423</v>
      </c>
    </row>
    <row r="9994" spans="1:4">
      <c r="A9994" s="241">
        <v>103152</v>
      </c>
      <c r="B9994" s="93" t="s">
        <v>31262</v>
      </c>
      <c r="C9994" s="94" t="s">
        <v>2</v>
      </c>
      <c r="D9994" s="248">
        <v>504.33</v>
      </c>
    </row>
    <row r="9995" spans="1:4">
      <c r="A9995" s="241">
        <v>103139</v>
      </c>
      <c r="B9995" s="93" t="s">
        <v>31263</v>
      </c>
      <c r="C9995" s="94" t="s">
        <v>2</v>
      </c>
      <c r="D9995" s="248">
        <v>57.81</v>
      </c>
    </row>
    <row r="9996" spans="1:4">
      <c r="A9996" s="241">
        <v>103140</v>
      </c>
      <c r="B9996" s="93" t="s">
        <v>31264</v>
      </c>
      <c r="C9996" s="94" t="s">
        <v>2</v>
      </c>
      <c r="D9996" s="248">
        <v>71.62</v>
      </c>
    </row>
    <row r="9997" spans="1:4">
      <c r="A9997" s="241">
        <v>103141</v>
      </c>
      <c r="B9997" s="93" t="s">
        <v>31265</v>
      </c>
      <c r="C9997" s="94" t="s">
        <v>2</v>
      </c>
      <c r="D9997" s="248">
        <v>111.48</v>
      </c>
    </row>
    <row r="9998" spans="1:4">
      <c r="A9998" s="241">
        <v>103142</v>
      </c>
      <c r="B9998" s="93" t="s">
        <v>31266</v>
      </c>
      <c r="C9998" s="94" t="s">
        <v>2</v>
      </c>
      <c r="D9998" s="248">
        <v>125.29</v>
      </c>
    </row>
    <row r="9999" spans="1:4">
      <c r="A9999" s="241">
        <v>103143</v>
      </c>
      <c r="B9999" s="93" t="s">
        <v>31267</v>
      </c>
      <c r="C9999" s="94" t="s">
        <v>2</v>
      </c>
      <c r="D9999" s="248">
        <v>165.14</v>
      </c>
    </row>
    <row r="10000" spans="1:4">
      <c r="A10000" s="241">
        <v>103144</v>
      </c>
      <c r="B10000" s="93" t="s">
        <v>31268</v>
      </c>
      <c r="C10000" s="94" t="s">
        <v>2</v>
      </c>
      <c r="D10000" s="248">
        <v>178.96</v>
      </c>
    </row>
    <row r="10001" spans="1:4">
      <c r="A10001" s="241">
        <v>103145</v>
      </c>
      <c r="B10001" s="93" t="s">
        <v>31269</v>
      </c>
      <c r="C10001" s="94" t="s">
        <v>2</v>
      </c>
      <c r="D10001" s="248">
        <v>218.81</v>
      </c>
    </row>
    <row r="10002" spans="1:4">
      <c r="A10002" s="241">
        <v>103146</v>
      </c>
      <c r="B10002" s="93" t="s">
        <v>31270</v>
      </c>
      <c r="C10002" s="94" t="s">
        <v>2</v>
      </c>
      <c r="D10002" s="248">
        <v>232.62</v>
      </c>
    </row>
    <row r="10003" spans="1:4">
      <c r="A10003" s="241">
        <v>103147</v>
      </c>
      <c r="B10003" s="93" t="s">
        <v>31271</v>
      </c>
      <c r="C10003" s="94" t="s">
        <v>2</v>
      </c>
      <c r="D10003" s="248">
        <v>260.3</v>
      </c>
    </row>
    <row r="10004" spans="1:4">
      <c r="A10004" s="241">
        <v>103148</v>
      </c>
      <c r="B10004" s="93" t="s">
        <v>31272</v>
      </c>
      <c r="C10004" s="94" t="s">
        <v>2</v>
      </c>
      <c r="D10004" s="248">
        <v>313.97000000000003</v>
      </c>
    </row>
    <row r="10005" spans="1:4">
      <c r="A10005" s="241">
        <v>103137</v>
      </c>
      <c r="B10005" s="93" t="s">
        <v>31273</v>
      </c>
      <c r="C10005" s="94" t="s">
        <v>2</v>
      </c>
      <c r="D10005" s="248">
        <v>38.43</v>
      </c>
    </row>
    <row r="10006" spans="1:4">
      <c r="A10006" s="241">
        <v>103149</v>
      </c>
      <c r="B10006" s="93" t="s">
        <v>31274</v>
      </c>
      <c r="C10006" s="94" t="s">
        <v>2</v>
      </c>
      <c r="D10006" s="248">
        <v>341.64</v>
      </c>
    </row>
    <row r="10007" spans="1:4">
      <c r="A10007" s="241">
        <v>103150</v>
      </c>
      <c r="B10007" s="93" t="s">
        <v>31275</v>
      </c>
      <c r="C10007" s="94" t="s">
        <v>2</v>
      </c>
      <c r="D10007" s="248">
        <v>395.26</v>
      </c>
    </row>
    <row r="10008" spans="1:4">
      <c r="A10008" s="241">
        <v>103106</v>
      </c>
      <c r="B10008" s="93" t="s">
        <v>31276</v>
      </c>
      <c r="C10008" s="94" t="s">
        <v>2</v>
      </c>
      <c r="D10008" s="248">
        <v>67.41</v>
      </c>
    </row>
    <row r="10009" spans="1:4">
      <c r="A10009" s="241">
        <v>103119</v>
      </c>
      <c r="B10009" s="93" t="s">
        <v>31277</v>
      </c>
      <c r="C10009" s="94" t="s">
        <v>2</v>
      </c>
      <c r="D10009" s="248">
        <v>825.47</v>
      </c>
    </row>
    <row r="10010" spans="1:4">
      <c r="A10010" s="241">
        <v>103120</v>
      </c>
      <c r="B10010" s="93" t="s">
        <v>31278</v>
      </c>
      <c r="C10010" s="94" t="s">
        <v>2</v>
      </c>
      <c r="D10010" s="248">
        <v>988.15</v>
      </c>
    </row>
    <row r="10011" spans="1:4">
      <c r="A10011" s="241">
        <v>103107</v>
      </c>
      <c r="B10011" s="93" t="s">
        <v>31279</v>
      </c>
      <c r="C10011" s="94" t="s">
        <v>2</v>
      </c>
      <c r="D10011" s="248">
        <v>95.08</v>
      </c>
    </row>
    <row r="10012" spans="1:4">
      <c r="A10012" s="241">
        <v>103108</v>
      </c>
      <c r="B10012" s="93" t="s">
        <v>31280</v>
      </c>
      <c r="C10012" s="94" t="s">
        <v>2</v>
      </c>
      <c r="D10012" s="248">
        <v>122.74</v>
      </c>
    </row>
    <row r="10013" spans="1:4">
      <c r="A10013" s="241">
        <v>103109</v>
      </c>
      <c r="B10013" s="93" t="s">
        <v>31281</v>
      </c>
      <c r="C10013" s="94" t="s">
        <v>2</v>
      </c>
      <c r="D10013" s="248">
        <v>202.41</v>
      </c>
    </row>
    <row r="10014" spans="1:4">
      <c r="A10014" s="241">
        <v>103110</v>
      </c>
      <c r="B10014" s="93" t="s">
        <v>31282</v>
      </c>
      <c r="C10014" s="94" t="s">
        <v>2</v>
      </c>
      <c r="D10014" s="248">
        <v>230.07</v>
      </c>
    </row>
    <row r="10015" spans="1:4">
      <c r="A10015" s="241">
        <v>103111</v>
      </c>
      <c r="B10015" s="93" t="s">
        <v>31283</v>
      </c>
      <c r="C10015" s="94" t="s">
        <v>2</v>
      </c>
      <c r="D10015" s="248">
        <v>309.75</v>
      </c>
    </row>
    <row r="10016" spans="1:4">
      <c r="A10016" s="241">
        <v>103112</v>
      </c>
      <c r="B10016" s="93" t="s">
        <v>31284</v>
      </c>
      <c r="C10016" s="94" t="s">
        <v>2</v>
      </c>
      <c r="D10016" s="248">
        <v>337.42</v>
      </c>
    </row>
    <row r="10017" spans="1:4">
      <c r="A10017" s="241">
        <v>103113</v>
      </c>
      <c r="B10017" s="93" t="s">
        <v>31285</v>
      </c>
      <c r="C10017" s="94" t="s">
        <v>2</v>
      </c>
      <c r="D10017" s="248">
        <v>417.08</v>
      </c>
    </row>
    <row r="10018" spans="1:4">
      <c r="A10018" s="241">
        <v>103114</v>
      </c>
      <c r="B10018" s="93" t="s">
        <v>31286</v>
      </c>
      <c r="C10018" s="94" t="s">
        <v>2</v>
      </c>
      <c r="D10018" s="248">
        <v>444.75</v>
      </c>
    </row>
    <row r="10019" spans="1:4">
      <c r="A10019" s="241">
        <v>103115</v>
      </c>
      <c r="B10019" s="93" t="s">
        <v>31287</v>
      </c>
      <c r="C10019" s="94" t="s">
        <v>2</v>
      </c>
      <c r="D10019" s="248">
        <v>500.1</v>
      </c>
    </row>
    <row r="10020" spans="1:4">
      <c r="A10020" s="241">
        <v>103116</v>
      </c>
      <c r="B10020" s="93" t="s">
        <v>31288</v>
      </c>
      <c r="C10020" s="94" t="s">
        <v>2</v>
      </c>
      <c r="D10020" s="248">
        <v>607.42999999999995</v>
      </c>
    </row>
    <row r="10021" spans="1:4">
      <c r="A10021" s="241">
        <v>103105</v>
      </c>
      <c r="B10021" s="93" t="s">
        <v>31289</v>
      </c>
      <c r="C10021" s="94" t="s">
        <v>2</v>
      </c>
      <c r="D10021" s="248">
        <v>56.33</v>
      </c>
    </row>
    <row r="10022" spans="1:4">
      <c r="A10022" s="241">
        <v>103117</v>
      </c>
      <c r="B10022" s="93" t="s">
        <v>31290</v>
      </c>
      <c r="C10022" s="94" t="s">
        <v>2</v>
      </c>
      <c r="D10022" s="248">
        <v>662.78</v>
      </c>
    </row>
    <row r="10023" spans="1:4">
      <c r="A10023" s="241">
        <v>103118</v>
      </c>
      <c r="B10023" s="93" t="s">
        <v>31291</v>
      </c>
      <c r="C10023" s="94" t="s">
        <v>2</v>
      </c>
      <c r="D10023" s="248">
        <v>770.11</v>
      </c>
    </row>
    <row r="10024" spans="1:4">
      <c r="A10024" s="241">
        <v>103122</v>
      </c>
      <c r="B10024" s="93" t="s">
        <v>31292</v>
      </c>
      <c r="C10024" s="94" t="s">
        <v>2</v>
      </c>
      <c r="D10024" s="248">
        <v>90.84</v>
      </c>
    </row>
    <row r="10025" spans="1:4">
      <c r="A10025" s="241">
        <v>103135</v>
      </c>
      <c r="B10025" s="93" t="s">
        <v>31293</v>
      </c>
      <c r="C10025" s="94" t="s">
        <v>2</v>
      </c>
      <c r="D10025" s="248">
        <v>1227.94</v>
      </c>
    </row>
    <row r="10026" spans="1:4">
      <c r="A10026" s="241">
        <v>103136</v>
      </c>
      <c r="B10026" s="93" t="s">
        <v>31294</v>
      </c>
      <c r="C10026" s="94" t="s">
        <v>2</v>
      </c>
      <c r="D10026" s="248">
        <v>1471.96</v>
      </c>
    </row>
    <row r="10027" spans="1:4">
      <c r="A10027" s="241">
        <v>103123</v>
      </c>
      <c r="B10027" s="93" t="s">
        <v>31295</v>
      </c>
      <c r="C10027" s="94" t="s">
        <v>2</v>
      </c>
      <c r="D10027" s="248">
        <v>132.37</v>
      </c>
    </row>
    <row r="10028" spans="1:4">
      <c r="A10028" s="241">
        <v>103124</v>
      </c>
      <c r="B10028" s="93" t="s">
        <v>31296</v>
      </c>
      <c r="C10028" s="94" t="s">
        <v>2</v>
      </c>
      <c r="D10028" s="248">
        <v>173.86</v>
      </c>
    </row>
    <row r="10029" spans="1:4">
      <c r="A10029" s="241">
        <v>103125</v>
      </c>
      <c r="B10029" s="93" t="s">
        <v>31297</v>
      </c>
      <c r="C10029" s="94" t="s">
        <v>2</v>
      </c>
      <c r="D10029" s="248">
        <v>293.38</v>
      </c>
    </row>
    <row r="10030" spans="1:4">
      <c r="A10030" s="241">
        <v>103126</v>
      </c>
      <c r="B10030" s="93" t="s">
        <v>31298</v>
      </c>
      <c r="C10030" s="94" t="s">
        <v>2</v>
      </c>
      <c r="D10030" s="248">
        <v>334.87</v>
      </c>
    </row>
    <row r="10031" spans="1:4">
      <c r="A10031" s="241">
        <v>103127</v>
      </c>
      <c r="B10031" s="93" t="s">
        <v>31299</v>
      </c>
      <c r="C10031" s="94" t="s">
        <v>2</v>
      </c>
      <c r="D10031" s="248">
        <v>454.38</v>
      </c>
    </row>
    <row r="10032" spans="1:4">
      <c r="A10032" s="241">
        <v>103128</v>
      </c>
      <c r="B10032" s="93" t="s">
        <v>31300</v>
      </c>
      <c r="C10032" s="94" t="s">
        <v>2</v>
      </c>
      <c r="D10032" s="248">
        <v>495.88</v>
      </c>
    </row>
    <row r="10033" spans="1:4">
      <c r="A10033" s="241">
        <v>103129</v>
      </c>
      <c r="B10033" s="93" t="s">
        <v>31301</v>
      </c>
      <c r="C10033" s="94" t="s">
        <v>2</v>
      </c>
      <c r="D10033" s="248">
        <v>615.4</v>
      </c>
    </row>
    <row r="10034" spans="1:4">
      <c r="A10034" s="241">
        <v>103130</v>
      </c>
      <c r="B10034" s="93" t="s">
        <v>31302</v>
      </c>
      <c r="C10034" s="94" t="s">
        <v>2</v>
      </c>
      <c r="D10034" s="248">
        <v>656.88</v>
      </c>
    </row>
    <row r="10035" spans="1:4">
      <c r="A10035" s="241">
        <v>103131</v>
      </c>
      <c r="B10035" s="93" t="s">
        <v>31303</v>
      </c>
      <c r="C10035" s="94" t="s">
        <v>2</v>
      </c>
      <c r="D10035" s="248">
        <v>739.89</v>
      </c>
    </row>
    <row r="10036" spans="1:4">
      <c r="A10036" s="241">
        <v>103132</v>
      </c>
      <c r="B10036" s="93" t="s">
        <v>31304</v>
      </c>
      <c r="C10036" s="94" t="s">
        <v>2</v>
      </c>
      <c r="D10036" s="248">
        <v>900.89</v>
      </c>
    </row>
    <row r="10037" spans="1:4">
      <c r="A10037" s="241">
        <v>103121</v>
      </c>
      <c r="B10037" s="93" t="s">
        <v>31305</v>
      </c>
      <c r="C10037" s="94" t="s">
        <v>2</v>
      </c>
      <c r="D10037" s="248">
        <v>74.260000000000005</v>
      </c>
    </row>
    <row r="10038" spans="1:4">
      <c r="A10038" s="241">
        <v>103133</v>
      </c>
      <c r="B10038" s="93" t="s">
        <v>31306</v>
      </c>
      <c r="C10038" s="94" t="s">
        <v>2</v>
      </c>
      <c r="D10038" s="248">
        <v>983.91</v>
      </c>
    </row>
    <row r="10039" spans="1:4">
      <c r="A10039" s="241">
        <v>103134</v>
      </c>
      <c r="B10039" s="93" t="s">
        <v>31307</v>
      </c>
      <c r="C10039" s="94" t="s">
        <v>2</v>
      </c>
      <c r="D10039" s="248">
        <v>1144.93</v>
      </c>
    </row>
    <row r="10040" spans="1:4">
      <c r="A10040" s="241">
        <v>103090</v>
      </c>
      <c r="B10040" s="93" t="s">
        <v>20844</v>
      </c>
      <c r="C10040" s="94" t="s">
        <v>1</v>
      </c>
      <c r="D10040" s="248">
        <v>16.23</v>
      </c>
    </row>
    <row r="10041" spans="1:4">
      <c r="A10041" s="241">
        <v>103103</v>
      </c>
      <c r="B10041" s="93" t="s">
        <v>20857</v>
      </c>
      <c r="C10041" s="94" t="s">
        <v>1</v>
      </c>
      <c r="D10041" s="248">
        <v>160.28</v>
      </c>
    </row>
    <row r="10042" spans="1:4">
      <c r="A10042" s="241">
        <v>103104</v>
      </c>
      <c r="B10042" s="93" t="s">
        <v>20858</v>
      </c>
      <c r="C10042" s="94" t="s">
        <v>1</v>
      </c>
      <c r="D10042" s="248">
        <v>191.7</v>
      </c>
    </row>
    <row r="10043" spans="1:4">
      <c r="A10043" s="241">
        <v>103091</v>
      </c>
      <c r="B10043" s="93" t="s">
        <v>20845</v>
      </c>
      <c r="C10043" s="94" t="s">
        <v>1</v>
      </c>
      <c r="D10043" s="248">
        <v>22.86</v>
      </c>
    </row>
    <row r="10044" spans="1:4">
      <c r="A10044" s="241">
        <v>103092</v>
      </c>
      <c r="B10044" s="93" t="s">
        <v>20846</v>
      </c>
      <c r="C10044" s="94" t="s">
        <v>1</v>
      </c>
      <c r="D10044" s="248">
        <v>29.51</v>
      </c>
    </row>
    <row r="10045" spans="1:4">
      <c r="A10045" s="241">
        <v>103093</v>
      </c>
      <c r="B10045" s="93" t="s">
        <v>20847</v>
      </c>
      <c r="C10045" s="94" t="s">
        <v>1</v>
      </c>
      <c r="D10045" s="248">
        <v>45.12</v>
      </c>
    </row>
    <row r="10046" spans="1:4">
      <c r="A10046" s="241">
        <v>103094</v>
      </c>
      <c r="B10046" s="93" t="s">
        <v>20848</v>
      </c>
      <c r="C10046" s="94" t="s">
        <v>1</v>
      </c>
      <c r="D10046" s="248">
        <v>51.79</v>
      </c>
    </row>
    <row r="10047" spans="1:4">
      <c r="A10047" s="241">
        <v>103095</v>
      </c>
      <c r="B10047" s="93" t="s">
        <v>20849</v>
      </c>
      <c r="C10047" s="94" t="s">
        <v>1</v>
      </c>
      <c r="D10047" s="248">
        <v>67.37</v>
      </c>
    </row>
    <row r="10048" spans="1:4">
      <c r="A10048" s="241">
        <v>103096</v>
      </c>
      <c r="B10048" s="93" t="s">
        <v>20850</v>
      </c>
      <c r="C10048" s="94" t="s">
        <v>1</v>
      </c>
      <c r="D10048" s="248">
        <v>74.040000000000006</v>
      </c>
    </row>
    <row r="10049" spans="1:4">
      <c r="A10049" s="241">
        <v>103097</v>
      </c>
      <c r="B10049" s="93" t="s">
        <v>20851</v>
      </c>
      <c r="C10049" s="94" t="s">
        <v>1</v>
      </c>
      <c r="D10049" s="248">
        <v>89.62</v>
      </c>
    </row>
    <row r="10050" spans="1:4">
      <c r="A10050" s="241">
        <v>103098</v>
      </c>
      <c r="B10050" s="93" t="s">
        <v>20852</v>
      </c>
      <c r="C10050" s="94" t="s">
        <v>1</v>
      </c>
      <c r="D10050" s="248">
        <v>96.3</v>
      </c>
    </row>
    <row r="10051" spans="1:4">
      <c r="A10051" s="241">
        <v>103099</v>
      </c>
      <c r="B10051" s="93" t="s">
        <v>20853</v>
      </c>
      <c r="C10051" s="94" t="s">
        <v>1</v>
      </c>
      <c r="D10051" s="248">
        <v>109.57</v>
      </c>
    </row>
    <row r="10052" spans="1:4">
      <c r="A10052" s="241">
        <v>103100</v>
      </c>
      <c r="B10052" s="93" t="s">
        <v>20854</v>
      </c>
      <c r="C10052" s="94" t="s">
        <v>1</v>
      </c>
      <c r="D10052" s="248">
        <v>116.96</v>
      </c>
    </row>
    <row r="10053" spans="1:4">
      <c r="A10053" s="241">
        <v>103089</v>
      </c>
      <c r="B10053" s="93" t="s">
        <v>20843</v>
      </c>
      <c r="C10053" s="94" t="s">
        <v>1</v>
      </c>
      <c r="D10053" s="248">
        <v>13.58</v>
      </c>
    </row>
    <row r="10054" spans="1:4">
      <c r="A10054" s="241">
        <v>103101</v>
      </c>
      <c r="B10054" s="93" t="s">
        <v>20855</v>
      </c>
      <c r="C10054" s="94" t="s">
        <v>1</v>
      </c>
      <c r="D10054" s="248">
        <v>128.85</v>
      </c>
    </row>
    <row r="10055" spans="1:4">
      <c r="A10055" s="241">
        <v>103102</v>
      </c>
      <c r="B10055" s="93" t="s">
        <v>20856</v>
      </c>
      <c r="C10055" s="94" t="s">
        <v>1</v>
      </c>
      <c r="D10055" s="248">
        <v>148.38999999999999</v>
      </c>
    </row>
    <row r="10056" spans="1:4">
      <c r="A10056" s="241">
        <v>101112</v>
      </c>
      <c r="B10056" s="93" t="s">
        <v>21817</v>
      </c>
      <c r="C10056" s="94" t="s">
        <v>7</v>
      </c>
      <c r="D10056" s="248">
        <v>1068.26</v>
      </c>
    </row>
    <row r="10057" spans="1:4">
      <c r="A10057" s="241">
        <v>101113</v>
      </c>
      <c r="B10057" s="93" t="s">
        <v>24673</v>
      </c>
      <c r="C10057" s="94" t="s">
        <v>7</v>
      </c>
      <c r="D10057" s="248">
        <v>1167.49</v>
      </c>
    </row>
    <row r="10058" spans="1:4">
      <c r="A10058" s="241">
        <v>101098</v>
      </c>
      <c r="B10058" s="93" t="s">
        <v>31308</v>
      </c>
      <c r="C10058" s="94" t="s">
        <v>7</v>
      </c>
      <c r="D10058" s="248">
        <v>1319.24</v>
      </c>
    </row>
    <row r="10059" spans="1:4">
      <c r="A10059" s="241">
        <v>101106</v>
      </c>
      <c r="B10059" s="93" t="s">
        <v>31309</v>
      </c>
      <c r="C10059" s="94" t="s">
        <v>7</v>
      </c>
      <c r="D10059" s="248">
        <v>1408.42</v>
      </c>
    </row>
    <row r="10060" spans="1:4">
      <c r="A10060" s="241">
        <v>101102</v>
      </c>
      <c r="B10060" s="93" t="s">
        <v>31310</v>
      </c>
      <c r="C10060" s="94" t="s">
        <v>7</v>
      </c>
      <c r="D10060" s="248">
        <v>971.62</v>
      </c>
    </row>
    <row r="10061" spans="1:4">
      <c r="A10061" s="241">
        <v>101110</v>
      </c>
      <c r="B10061" s="93" t="s">
        <v>31311</v>
      </c>
      <c r="C10061" s="94" t="s">
        <v>7</v>
      </c>
      <c r="D10061" s="248">
        <v>1054.06</v>
      </c>
    </row>
    <row r="10062" spans="1:4">
      <c r="A10062" s="241">
        <v>101099</v>
      </c>
      <c r="B10062" s="93" t="s">
        <v>31312</v>
      </c>
      <c r="C10062" s="94" t="s">
        <v>7</v>
      </c>
      <c r="D10062" s="248">
        <v>1200.76</v>
      </c>
    </row>
    <row r="10063" spans="1:4">
      <c r="A10063" s="241">
        <v>101107</v>
      </c>
      <c r="B10063" s="93" t="s">
        <v>31313</v>
      </c>
      <c r="C10063" s="94" t="s">
        <v>7</v>
      </c>
      <c r="D10063" s="248">
        <v>1287.47</v>
      </c>
    </row>
    <row r="10064" spans="1:4">
      <c r="A10064" s="241">
        <v>101103</v>
      </c>
      <c r="B10064" s="93" t="s">
        <v>31314</v>
      </c>
      <c r="C10064" s="94" t="s">
        <v>7</v>
      </c>
      <c r="D10064" s="248">
        <v>914.17</v>
      </c>
    </row>
    <row r="10065" spans="1:4">
      <c r="A10065" s="241">
        <v>101111</v>
      </c>
      <c r="B10065" s="93" t="s">
        <v>31315</v>
      </c>
      <c r="C10065" s="94" t="s">
        <v>7</v>
      </c>
      <c r="D10065" s="248">
        <v>995.04</v>
      </c>
    </row>
    <row r="10066" spans="1:4">
      <c r="A10066" s="241">
        <v>101096</v>
      </c>
      <c r="B10066" s="93" t="s">
        <v>31316</v>
      </c>
      <c r="C10066" s="94" t="s">
        <v>7</v>
      </c>
      <c r="D10066" s="248">
        <v>1536.07</v>
      </c>
    </row>
    <row r="10067" spans="1:4">
      <c r="A10067" s="241">
        <v>101104</v>
      </c>
      <c r="B10067" s="93" t="s">
        <v>31317</v>
      </c>
      <c r="C10067" s="94" t="s">
        <v>7</v>
      </c>
      <c r="D10067" s="248">
        <v>1627.69</v>
      </c>
    </row>
    <row r="10068" spans="1:4">
      <c r="A10068" s="241">
        <v>101100</v>
      </c>
      <c r="B10068" s="93" t="s">
        <v>31318</v>
      </c>
      <c r="C10068" s="94" t="s">
        <v>7</v>
      </c>
      <c r="D10068" s="248">
        <v>1026.2</v>
      </c>
    </row>
    <row r="10069" spans="1:4">
      <c r="A10069" s="241">
        <v>101108</v>
      </c>
      <c r="B10069" s="93" t="s">
        <v>31319</v>
      </c>
      <c r="C10069" s="94" t="s">
        <v>7</v>
      </c>
      <c r="D10069" s="248">
        <v>1109.72</v>
      </c>
    </row>
    <row r="10070" spans="1:4">
      <c r="A10070" s="241">
        <v>101097</v>
      </c>
      <c r="B10070" s="93" t="s">
        <v>31320</v>
      </c>
      <c r="C10070" s="94" t="s">
        <v>7</v>
      </c>
      <c r="D10070" s="248">
        <v>1441.85</v>
      </c>
    </row>
    <row r="10071" spans="1:4">
      <c r="A10071" s="241">
        <v>101105</v>
      </c>
      <c r="B10071" s="93" t="s">
        <v>31321</v>
      </c>
      <c r="C10071" s="94" t="s">
        <v>7</v>
      </c>
      <c r="D10071" s="248">
        <v>1532.26</v>
      </c>
    </row>
    <row r="10072" spans="1:4">
      <c r="A10072" s="241">
        <v>101101</v>
      </c>
      <c r="B10072" s="93" t="s">
        <v>31322</v>
      </c>
      <c r="C10072" s="94" t="s">
        <v>7</v>
      </c>
      <c r="D10072" s="248">
        <v>1000.29</v>
      </c>
    </row>
    <row r="10073" spans="1:4">
      <c r="A10073" s="241">
        <v>101109</v>
      </c>
      <c r="B10073" s="93" t="s">
        <v>31323</v>
      </c>
      <c r="C10073" s="94" t="s">
        <v>7</v>
      </c>
      <c r="D10073" s="248">
        <v>1083.03</v>
      </c>
    </row>
    <row r="10074" spans="1:4">
      <c r="A10074" s="241">
        <v>106209</v>
      </c>
      <c r="B10074" s="93" t="s">
        <v>31324</v>
      </c>
      <c r="C10074" s="94" t="s">
        <v>2</v>
      </c>
      <c r="D10074" s="248">
        <v>0</v>
      </c>
    </row>
    <row r="10075" spans="1:4">
      <c r="A10075" s="241">
        <v>106172</v>
      </c>
      <c r="B10075" s="93" t="s">
        <v>31325</v>
      </c>
      <c r="C10075" s="94" t="s">
        <v>1</v>
      </c>
      <c r="D10075" s="248">
        <v>0</v>
      </c>
    </row>
    <row r="10076" spans="1:4">
      <c r="A10076" s="241">
        <v>106173</v>
      </c>
      <c r="B10076" s="93" t="s">
        <v>31326</v>
      </c>
      <c r="C10076" s="94" t="s">
        <v>1</v>
      </c>
      <c r="D10076" s="248">
        <v>0</v>
      </c>
    </row>
    <row r="10077" spans="1:4">
      <c r="A10077" s="241">
        <v>106174</v>
      </c>
      <c r="B10077" s="93" t="s">
        <v>31327</v>
      </c>
      <c r="C10077" s="94" t="s">
        <v>1</v>
      </c>
      <c r="D10077" s="248">
        <v>0</v>
      </c>
    </row>
    <row r="10078" spans="1:4">
      <c r="A10078" s="241">
        <v>106175</v>
      </c>
      <c r="B10078" s="93" t="s">
        <v>31328</v>
      </c>
      <c r="C10078" s="94" t="s">
        <v>1</v>
      </c>
      <c r="D10078" s="248">
        <v>0</v>
      </c>
    </row>
    <row r="10079" spans="1:4">
      <c r="A10079" s="241">
        <v>106176</v>
      </c>
      <c r="B10079" s="93" t="s">
        <v>31329</v>
      </c>
      <c r="C10079" s="94" t="s">
        <v>1</v>
      </c>
      <c r="D10079" s="248">
        <v>0</v>
      </c>
    </row>
    <row r="10080" spans="1:4">
      <c r="A10080" s="241">
        <v>106177</v>
      </c>
      <c r="B10080" s="93" t="s">
        <v>31330</v>
      </c>
      <c r="C10080" s="94" t="s">
        <v>1</v>
      </c>
      <c r="D10080" s="248">
        <v>0</v>
      </c>
    </row>
    <row r="10081" spans="1:4">
      <c r="A10081" s="241">
        <v>106178</v>
      </c>
      <c r="B10081" s="93" t="s">
        <v>31331</v>
      </c>
      <c r="C10081" s="94" t="s">
        <v>1</v>
      </c>
      <c r="D10081" s="248">
        <v>0</v>
      </c>
    </row>
    <row r="10082" spans="1:4">
      <c r="A10082" s="241">
        <v>106179</v>
      </c>
      <c r="B10082" s="93" t="s">
        <v>31332</v>
      </c>
      <c r="C10082" s="94" t="s">
        <v>1</v>
      </c>
      <c r="D10082" s="248">
        <v>0</v>
      </c>
    </row>
    <row r="10083" spans="1:4">
      <c r="A10083" s="241">
        <v>106180</v>
      </c>
      <c r="B10083" s="93" t="s">
        <v>31333</v>
      </c>
      <c r="C10083" s="94" t="s">
        <v>1</v>
      </c>
      <c r="D10083" s="248">
        <v>0</v>
      </c>
    </row>
    <row r="10084" spans="1:4">
      <c r="A10084" s="241">
        <v>106181</v>
      </c>
      <c r="B10084" s="93" t="s">
        <v>31334</v>
      </c>
      <c r="C10084" s="94" t="s">
        <v>1</v>
      </c>
      <c r="D10084" s="248">
        <v>0</v>
      </c>
    </row>
    <row r="10085" spans="1:4">
      <c r="A10085" s="241">
        <v>106182</v>
      </c>
      <c r="B10085" s="93" t="s">
        <v>31335</v>
      </c>
      <c r="C10085" s="94" t="s">
        <v>1</v>
      </c>
      <c r="D10085" s="248">
        <v>0</v>
      </c>
    </row>
    <row r="10086" spans="1:4">
      <c r="A10086" s="241">
        <v>106183</v>
      </c>
      <c r="B10086" s="93" t="s">
        <v>31336</v>
      </c>
      <c r="C10086" s="94" t="s">
        <v>1</v>
      </c>
      <c r="D10086" s="248">
        <v>0</v>
      </c>
    </row>
    <row r="10087" spans="1:4">
      <c r="A10087" s="241">
        <v>106184</v>
      </c>
      <c r="B10087" s="93" t="s">
        <v>31337</v>
      </c>
      <c r="C10087" s="94" t="s">
        <v>1</v>
      </c>
      <c r="D10087" s="248">
        <v>0</v>
      </c>
    </row>
    <row r="10088" spans="1:4">
      <c r="A10088" s="241">
        <v>106185</v>
      </c>
      <c r="B10088" s="93" t="s">
        <v>31338</v>
      </c>
      <c r="C10088" s="94" t="s">
        <v>1</v>
      </c>
      <c r="D10088" s="248">
        <v>0</v>
      </c>
    </row>
    <row r="10089" spans="1:4">
      <c r="A10089" s="241">
        <v>106186</v>
      </c>
      <c r="B10089" s="93" t="s">
        <v>31339</v>
      </c>
      <c r="C10089" s="94" t="s">
        <v>1</v>
      </c>
      <c r="D10089" s="248">
        <v>0</v>
      </c>
    </row>
    <row r="10090" spans="1:4">
      <c r="A10090" s="241">
        <v>106187</v>
      </c>
      <c r="B10090" s="93" t="s">
        <v>31340</v>
      </c>
      <c r="C10090" s="94" t="s">
        <v>1</v>
      </c>
      <c r="D10090" s="248">
        <v>0</v>
      </c>
    </row>
    <row r="10091" spans="1:4">
      <c r="A10091" s="241">
        <v>106188</v>
      </c>
      <c r="B10091" s="93" t="s">
        <v>31341</v>
      </c>
      <c r="C10091" s="94" t="s">
        <v>1</v>
      </c>
      <c r="D10091" s="248">
        <v>0</v>
      </c>
    </row>
    <row r="10092" spans="1:4">
      <c r="A10092" s="241">
        <v>106189</v>
      </c>
      <c r="B10092" s="93" t="s">
        <v>31342</v>
      </c>
      <c r="C10092" s="94" t="s">
        <v>1</v>
      </c>
      <c r="D10092" s="248">
        <v>0</v>
      </c>
    </row>
    <row r="10093" spans="1:4">
      <c r="A10093" s="241">
        <v>106190</v>
      </c>
      <c r="B10093" s="93" t="s">
        <v>31343</v>
      </c>
      <c r="C10093" s="94" t="s">
        <v>1</v>
      </c>
      <c r="D10093" s="248">
        <v>0</v>
      </c>
    </row>
    <row r="10094" spans="1:4">
      <c r="A10094" s="241">
        <v>106191</v>
      </c>
      <c r="B10094" s="93" t="s">
        <v>31344</v>
      </c>
      <c r="C10094" s="94" t="s">
        <v>1</v>
      </c>
      <c r="D10094" s="248">
        <v>0</v>
      </c>
    </row>
    <row r="10095" spans="1:4">
      <c r="A10095" s="241">
        <v>106192</v>
      </c>
      <c r="B10095" s="93" t="s">
        <v>31345</v>
      </c>
      <c r="C10095" s="94" t="s">
        <v>1</v>
      </c>
      <c r="D10095" s="248">
        <v>0</v>
      </c>
    </row>
    <row r="10096" spans="1:4">
      <c r="A10096" s="241">
        <v>106193</v>
      </c>
      <c r="B10096" s="93" t="s">
        <v>31346</v>
      </c>
      <c r="C10096" s="94" t="s">
        <v>1</v>
      </c>
      <c r="D10096" s="248">
        <v>0</v>
      </c>
    </row>
    <row r="10097" spans="1:4">
      <c r="A10097" s="241">
        <v>106194</v>
      </c>
      <c r="B10097" s="93" t="s">
        <v>31347</v>
      </c>
      <c r="C10097" s="94" t="s">
        <v>1</v>
      </c>
      <c r="D10097" s="248">
        <v>0</v>
      </c>
    </row>
    <row r="10098" spans="1:4">
      <c r="A10098" s="241">
        <v>106195</v>
      </c>
      <c r="B10098" s="93" t="s">
        <v>31348</v>
      </c>
      <c r="C10098" s="94" t="s">
        <v>1</v>
      </c>
      <c r="D10098" s="248">
        <v>0</v>
      </c>
    </row>
    <row r="10099" spans="1:4">
      <c r="A10099" s="241">
        <v>106196</v>
      </c>
      <c r="B10099" s="93" t="s">
        <v>31349</v>
      </c>
      <c r="C10099" s="94" t="s">
        <v>1</v>
      </c>
      <c r="D10099" s="248">
        <v>0</v>
      </c>
    </row>
    <row r="10100" spans="1:4">
      <c r="A10100" s="241">
        <v>106197</v>
      </c>
      <c r="B10100" s="93" t="s">
        <v>31350</v>
      </c>
      <c r="C10100" s="94" t="s">
        <v>1</v>
      </c>
      <c r="D10100" s="248">
        <v>0</v>
      </c>
    </row>
    <row r="10101" spans="1:4">
      <c r="A10101" s="241">
        <v>106200</v>
      </c>
      <c r="B10101" s="93" t="s">
        <v>31351</v>
      </c>
      <c r="C10101" s="94" t="s">
        <v>1</v>
      </c>
      <c r="D10101" s="248">
        <v>0</v>
      </c>
    </row>
    <row r="10102" spans="1:4">
      <c r="A10102" s="241">
        <v>106198</v>
      </c>
      <c r="B10102" s="93" t="s">
        <v>31352</v>
      </c>
      <c r="C10102" s="94" t="s">
        <v>1</v>
      </c>
      <c r="D10102" s="248">
        <v>0</v>
      </c>
    </row>
    <row r="10103" spans="1:4">
      <c r="A10103" s="241">
        <v>106199</v>
      </c>
      <c r="B10103" s="93" t="s">
        <v>31353</v>
      </c>
      <c r="C10103" s="94" t="s">
        <v>1</v>
      </c>
      <c r="D10103" s="248">
        <v>0</v>
      </c>
    </row>
    <row r="10104" spans="1:4">
      <c r="A10104" s="241">
        <v>106201</v>
      </c>
      <c r="B10104" s="93" t="s">
        <v>31354</v>
      </c>
      <c r="C10104" s="94" t="s">
        <v>1</v>
      </c>
      <c r="D10104" s="248">
        <v>0</v>
      </c>
    </row>
    <row r="10105" spans="1:4">
      <c r="A10105" s="241">
        <v>106202</v>
      </c>
      <c r="B10105" s="93" t="s">
        <v>31355</v>
      </c>
      <c r="C10105" s="94" t="s">
        <v>1</v>
      </c>
      <c r="D10105" s="248">
        <v>0</v>
      </c>
    </row>
    <row r="10106" spans="1:4">
      <c r="A10106" s="241">
        <v>106203</v>
      </c>
      <c r="B10106" s="93" t="s">
        <v>31356</v>
      </c>
      <c r="C10106" s="94" t="s">
        <v>1</v>
      </c>
      <c r="D10106" s="248">
        <v>0</v>
      </c>
    </row>
    <row r="10107" spans="1:4">
      <c r="A10107" s="241">
        <v>106204</v>
      </c>
      <c r="B10107" s="93" t="s">
        <v>31357</v>
      </c>
      <c r="C10107" s="94" t="s">
        <v>1</v>
      </c>
      <c r="D10107" s="248">
        <v>0</v>
      </c>
    </row>
    <row r="10108" spans="1:4">
      <c r="A10108" s="241">
        <v>106205</v>
      </c>
      <c r="B10108" s="93" t="s">
        <v>31358</v>
      </c>
      <c r="C10108" s="94" t="s">
        <v>7</v>
      </c>
      <c r="D10108" s="248">
        <v>143.37</v>
      </c>
    </row>
    <row r="10109" spans="1:4">
      <c r="A10109" s="241">
        <v>106206</v>
      </c>
      <c r="B10109" s="93" t="s">
        <v>31359</v>
      </c>
      <c r="C10109" s="94" t="s">
        <v>7</v>
      </c>
      <c r="D10109" s="248">
        <v>163.94</v>
      </c>
    </row>
    <row r="10110" spans="1:4">
      <c r="A10110" s="241">
        <v>106207</v>
      </c>
      <c r="B10110" s="93" t="s">
        <v>31360</v>
      </c>
      <c r="C10110" s="94" t="s">
        <v>7</v>
      </c>
      <c r="D10110" s="248">
        <v>0</v>
      </c>
    </row>
    <row r="10111" spans="1:4">
      <c r="A10111" s="241">
        <v>106208</v>
      </c>
      <c r="B10111" s="93" t="s">
        <v>31361</v>
      </c>
      <c r="C10111" s="94" t="s">
        <v>1</v>
      </c>
      <c r="D10111" s="248">
        <v>0</v>
      </c>
    </row>
    <row r="10112" spans="1:4">
      <c r="A10112" s="241">
        <v>96393</v>
      </c>
      <c r="B10112" s="93" t="s">
        <v>31362</v>
      </c>
      <c r="C10112" s="94" t="s">
        <v>7</v>
      </c>
      <c r="D10112" s="248">
        <v>240.26</v>
      </c>
    </row>
    <row r="10113" spans="1:4">
      <c r="A10113" s="241">
        <v>96394</v>
      </c>
      <c r="B10113" s="93" t="s">
        <v>31363</v>
      </c>
      <c r="C10113" s="94" t="s">
        <v>7</v>
      </c>
      <c r="D10113" s="248">
        <v>296.98</v>
      </c>
    </row>
    <row r="10114" spans="1:4">
      <c r="A10114" s="241">
        <v>104363</v>
      </c>
      <c r="B10114" s="93" t="s">
        <v>31364</v>
      </c>
      <c r="C10114" s="94" t="s">
        <v>1614</v>
      </c>
      <c r="D10114" s="248">
        <v>0</v>
      </c>
    </row>
    <row r="10115" spans="1:4">
      <c r="A10115" s="241">
        <v>104360</v>
      </c>
      <c r="B10115" s="93" t="s">
        <v>31365</v>
      </c>
      <c r="C10115" s="94" t="s">
        <v>1614</v>
      </c>
      <c r="D10115" s="248">
        <v>0</v>
      </c>
    </row>
    <row r="10116" spans="1:4">
      <c r="A10116" s="241">
        <v>104358</v>
      </c>
      <c r="B10116" s="93" t="s">
        <v>31366</v>
      </c>
      <c r="C10116" s="94" t="s">
        <v>1614</v>
      </c>
      <c r="D10116" s="248">
        <v>0</v>
      </c>
    </row>
    <row r="10117" spans="1:4">
      <c r="A10117" s="241">
        <v>104362</v>
      </c>
      <c r="B10117" s="93" t="s">
        <v>31367</v>
      </c>
      <c r="C10117" s="94" t="s">
        <v>1614</v>
      </c>
      <c r="D10117" s="248">
        <v>0</v>
      </c>
    </row>
    <row r="10118" spans="1:4">
      <c r="A10118" s="241">
        <v>104361</v>
      </c>
      <c r="B10118" s="93" t="s">
        <v>31368</v>
      </c>
      <c r="C10118" s="94" t="s">
        <v>1614</v>
      </c>
      <c r="D10118" s="248">
        <v>0</v>
      </c>
    </row>
    <row r="10119" spans="1:4">
      <c r="A10119" s="241">
        <v>104359</v>
      </c>
      <c r="B10119" s="93" t="s">
        <v>31369</v>
      </c>
      <c r="C10119" s="94" t="s">
        <v>1614</v>
      </c>
      <c r="D10119" s="248">
        <v>0</v>
      </c>
    </row>
    <row r="10120" spans="1:4">
      <c r="A10120" s="241">
        <v>96395</v>
      </c>
      <c r="B10120" s="93" t="s">
        <v>31370</v>
      </c>
      <c r="C10120" s="94" t="s">
        <v>7</v>
      </c>
      <c r="D10120" s="248">
        <v>379.63</v>
      </c>
    </row>
    <row r="10121" spans="1:4">
      <c r="A10121" s="241">
        <v>106102</v>
      </c>
      <c r="B10121" s="93" t="s">
        <v>31371</v>
      </c>
      <c r="C10121" s="94" t="s">
        <v>1614</v>
      </c>
      <c r="D10121" s="248">
        <v>0</v>
      </c>
    </row>
    <row r="10122" spans="1:4">
      <c r="A10122" s="241">
        <v>106103</v>
      </c>
      <c r="B10122" s="93" t="s">
        <v>31372</v>
      </c>
      <c r="C10122" s="94" t="s">
        <v>1614</v>
      </c>
      <c r="D10122" s="248">
        <v>0</v>
      </c>
    </row>
    <row r="10123" spans="1:4">
      <c r="A10123" s="241">
        <v>104373</v>
      </c>
      <c r="B10123" s="93" t="s">
        <v>31373</v>
      </c>
      <c r="C10123" s="94" t="s">
        <v>1614</v>
      </c>
      <c r="D10123" s="248">
        <v>0</v>
      </c>
    </row>
    <row r="10124" spans="1:4">
      <c r="A10124" s="241">
        <v>104374</v>
      </c>
      <c r="B10124" s="93" t="s">
        <v>31374</v>
      </c>
      <c r="C10124" s="94" t="s">
        <v>1614</v>
      </c>
      <c r="D10124" s="248">
        <v>0</v>
      </c>
    </row>
    <row r="10125" spans="1:4">
      <c r="A10125" s="241">
        <v>105529</v>
      </c>
      <c r="B10125" s="93" t="s">
        <v>31375</v>
      </c>
      <c r="C10125" s="94" t="s">
        <v>7</v>
      </c>
      <c r="D10125" s="248">
        <v>251.15</v>
      </c>
    </row>
    <row r="10126" spans="1:4">
      <c r="A10126" s="241">
        <v>105530</v>
      </c>
      <c r="B10126" s="93" t="s">
        <v>31376</v>
      </c>
      <c r="C10126" s="94" t="s">
        <v>7</v>
      </c>
      <c r="D10126" s="248">
        <v>276.74</v>
      </c>
    </row>
    <row r="10127" spans="1:4">
      <c r="A10127" s="241">
        <v>105531</v>
      </c>
      <c r="B10127" s="93" t="s">
        <v>31377</v>
      </c>
      <c r="C10127" s="94" t="s">
        <v>7</v>
      </c>
      <c r="D10127" s="248">
        <v>302.32</v>
      </c>
    </row>
    <row r="10128" spans="1:4">
      <c r="A10128" s="241">
        <v>105527</v>
      </c>
      <c r="B10128" s="93" t="s">
        <v>31378</v>
      </c>
      <c r="C10128" s="94" t="s">
        <v>7</v>
      </c>
      <c r="D10128" s="248">
        <v>199.99</v>
      </c>
    </row>
    <row r="10129" spans="1:4">
      <c r="A10129" s="241">
        <v>105532</v>
      </c>
      <c r="B10129" s="93" t="s">
        <v>31379</v>
      </c>
      <c r="C10129" s="94" t="s">
        <v>7</v>
      </c>
      <c r="D10129" s="248">
        <v>220.79</v>
      </c>
    </row>
    <row r="10130" spans="1:4">
      <c r="A10130" s="241">
        <v>105533</v>
      </c>
      <c r="B10130" s="93" t="s">
        <v>31380</v>
      </c>
      <c r="C10130" s="94" t="s">
        <v>7</v>
      </c>
      <c r="D10130" s="248">
        <v>247</v>
      </c>
    </row>
    <row r="10131" spans="1:4">
      <c r="A10131" s="241">
        <v>105534</v>
      </c>
      <c r="B10131" s="93" t="s">
        <v>31381</v>
      </c>
      <c r="C10131" s="94" t="s">
        <v>7</v>
      </c>
      <c r="D10131" s="248">
        <v>273.22000000000003</v>
      </c>
    </row>
    <row r="10132" spans="1:4">
      <c r="A10132" s="241">
        <v>105528</v>
      </c>
      <c r="B10132" s="93" t="s">
        <v>31382</v>
      </c>
      <c r="C10132" s="94" t="s">
        <v>7</v>
      </c>
      <c r="D10132" s="248">
        <v>168.36</v>
      </c>
    </row>
    <row r="10133" spans="1:4">
      <c r="A10133" s="241">
        <v>105523</v>
      </c>
      <c r="B10133" s="93" t="s">
        <v>31383</v>
      </c>
      <c r="C10133" s="94" t="s">
        <v>7</v>
      </c>
      <c r="D10133" s="248">
        <v>39.630000000000003</v>
      </c>
    </row>
    <row r="10134" spans="1:4">
      <c r="A10134" s="241">
        <v>105759</v>
      </c>
      <c r="B10134" s="93" t="s">
        <v>31384</v>
      </c>
      <c r="C10134" s="94" t="s">
        <v>7</v>
      </c>
      <c r="D10134" s="248">
        <v>54.32</v>
      </c>
    </row>
    <row r="10135" spans="1:4">
      <c r="A10135" s="241">
        <v>105524</v>
      </c>
      <c r="B10135" s="93" t="s">
        <v>31385</v>
      </c>
      <c r="C10135" s="94" t="s">
        <v>7</v>
      </c>
      <c r="D10135" s="248">
        <v>69.010000000000005</v>
      </c>
    </row>
    <row r="10136" spans="1:4">
      <c r="A10136" s="241">
        <v>105525</v>
      </c>
      <c r="B10136" s="93" t="s">
        <v>31386</v>
      </c>
      <c r="C10136" s="94" t="s">
        <v>7</v>
      </c>
      <c r="D10136" s="248">
        <v>98.38</v>
      </c>
    </row>
    <row r="10137" spans="1:4">
      <c r="A10137" s="241">
        <v>105526</v>
      </c>
      <c r="B10137" s="93" t="s">
        <v>31387</v>
      </c>
      <c r="C10137" s="94" t="s">
        <v>7</v>
      </c>
      <c r="D10137" s="248">
        <v>127.76</v>
      </c>
    </row>
    <row r="10138" spans="1:4">
      <c r="A10138" s="241">
        <v>105034</v>
      </c>
      <c r="B10138" s="93" t="s">
        <v>24757</v>
      </c>
      <c r="C10138" s="94" t="s">
        <v>1</v>
      </c>
      <c r="D10138" s="248">
        <v>46.84</v>
      </c>
    </row>
    <row r="10139" spans="1:4">
      <c r="A10139" s="241">
        <v>105033</v>
      </c>
      <c r="B10139" s="93" t="s">
        <v>24756</v>
      </c>
      <c r="C10139" s="94" t="s">
        <v>1</v>
      </c>
      <c r="D10139" s="248">
        <v>65.03</v>
      </c>
    </row>
    <row r="10140" spans="1:4">
      <c r="A10140" s="241">
        <v>93205</v>
      </c>
      <c r="B10140" s="93" t="s">
        <v>24743</v>
      </c>
      <c r="C10140" s="94" t="s">
        <v>1</v>
      </c>
      <c r="D10140" s="248">
        <v>78.3</v>
      </c>
    </row>
    <row r="10141" spans="1:4">
      <c r="A10141" s="241">
        <v>105032</v>
      </c>
      <c r="B10141" s="93" t="s">
        <v>24755</v>
      </c>
      <c r="C10141" s="94" t="s">
        <v>1</v>
      </c>
      <c r="D10141" s="248">
        <v>36.130000000000003</v>
      </c>
    </row>
    <row r="10142" spans="1:4">
      <c r="A10142" s="241">
        <v>105031</v>
      </c>
      <c r="B10142" s="93" t="s">
        <v>24754</v>
      </c>
      <c r="C10142" s="94" t="s">
        <v>1</v>
      </c>
      <c r="D10142" s="248">
        <v>52.84</v>
      </c>
    </row>
    <row r="10143" spans="1:4">
      <c r="A10143" s="241">
        <v>93199</v>
      </c>
      <c r="B10143" s="93" t="s">
        <v>24739</v>
      </c>
      <c r="C10143" s="94" t="s">
        <v>1</v>
      </c>
      <c r="D10143" s="248">
        <v>56.02</v>
      </c>
    </row>
    <row r="10144" spans="1:4">
      <c r="A10144" s="241">
        <v>105030</v>
      </c>
      <c r="B10144" s="93" t="s">
        <v>24753</v>
      </c>
      <c r="C10144" s="94" t="s">
        <v>1</v>
      </c>
      <c r="D10144" s="248">
        <v>47.65</v>
      </c>
    </row>
    <row r="10145" spans="1:4">
      <c r="A10145" s="241">
        <v>105029</v>
      </c>
      <c r="B10145" s="93" t="s">
        <v>24752</v>
      </c>
      <c r="C10145" s="94" t="s">
        <v>1</v>
      </c>
      <c r="D10145" s="248">
        <v>56.42</v>
      </c>
    </row>
    <row r="10146" spans="1:4">
      <c r="A10146" s="241">
        <v>93197</v>
      </c>
      <c r="B10146" s="93" t="s">
        <v>24738</v>
      </c>
      <c r="C10146" s="94" t="s">
        <v>1</v>
      </c>
      <c r="D10146" s="248">
        <v>65.19</v>
      </c>
    </row>
    <row r="10147" spans="1:4">
      <c r="A10147" s="241">
        <v>105040</v>
      </c>
      <c r="B10147" s="93" t="s">
        <v>24763</v>
      </c>
      <c r="C10147" s="94" t="s">
        <v>1</v>
      </c>
      <c r="D10147" s="248">
        <v>39.19</v>
      </c>
    </row>
    <row r="10148" spans="1:4">
      <c r="A10148" s="241">
        <v>105039</v>
      </c>
      <c r="B10148" s="93" t="s">
        <v>24762</v>
      </c>
      <c r="C10148" s="94" t="s">
        <v>1</v>
      </c>
      <c r="D10148" s="248">
        <v>57.9</v>
      </c>
    </row>
    <row r="10149" spans="1:4">
      <c r="A10149" s="241">
        <v>105038</v>
      </c>
      <c r="B10149" s="93" t="s">
        <v>24761</v>
      </c>
      <c r="C10149" s="94" t="s">
        <v>1</v>
      </c>
      <c r="D10149" s="248">
        <v>80.44</v>
      </c>
    </row>
    <row r="10150" spans="1:4">
      <c r="A10150" s="241">
        <v>105028</v>
      </c>
      <c r="B10150" s="93" t="s">
        <v>24751</v>
      </c>
      <c r="C10150" s="94" t="s">
        <v>1</v>
      </c>
      <c r="D10150" s="248">
        <v>24.29</v>
      </c>
    </row>
    <row r="10151" spans="1:4">
      <c r="A10151" s="241">
        <v>105027</v>
      </c>
      <c r="B10151" s="93" t="s">
        <v>24750</v>
      </c>
      <c r="C10151" s="94" t="s">
        <v>1</v>
      </c>
      <c r="D10151" s="248">
        <v>27.57</v>
      </c>
    </row>
    <row r="10152" spans="1:4">
      <c r="A10152" s="241">
        <v>93194</v>
      </c>
      <c r="B10152" s="93" t="s">
        <v>24737</v>
      </c>
      <c r="C10152" s="94" t="s">
        <v>1</v>
      </c>
      <c r="D10152" s="248">
        <v>31.27</v>
      </c>
    </row>
    <row r="10153" spans="1:4">
      <c r="A10153" s="241">
        <v>93200</v>
      </c>
      <c r="B10153" s="93" t="s">
        <v>24740</v>
      </c>
      <c r="C10153" s="94" t="s">
        <v>1</v>
      </c>
      <c r="D10153" s="248">
        <v>14.63</v>
      </c>
    </row>
    <row r="10154" spans="1:4">
      <c r="A10154" s="241">
        <v>93203</v>
      </c>
      <c r="B10154" s="93" t="s">
        <v>24742</v>
      </c>
      <c r="C10154" s="94" t="s">
        <v>1</v>
      </c>
      <c r="D10154" s="248">
        <v>13.39</v>
      </c>
    </row>
    <row r="10155" spans="1:4">
      <c r="A10155" s="241">
        <v>93202</v>
      </c>
      <c r="B10155" s="93" t="s">
        <v>24741</v>
      </c>
      <c r="C10155" s="94" t="s">
        <v>1</v>
      </c>
      <c r="D10155" s="248">
        <v>33.35</v>
      </c>
    </row>
    <row r="10156" spans="1:4">
      <c r="A10156" s="241">
        <v>105026</v>
      </c>
      <c r="B10156" s="93" t="s">
        <v>24749</v>
      </c>
      <c r="C10156" s="94" t="s">
        <v>1</v>
      </c>
      <c r="D10156" s="248">
        <v>46.8</v>
      </c>
    </row>
    <row r="10157" spans="1:4">
      <c r="A10157" s="241">
        <v>105025</v>
      </c>
      <c r="B10157" s="93" t="s">
        <v>24748</v>
      </c>
      <c r="C10157" s="94" t="s">
        <v>1</v>
      </c>
      <c r="D10157" s="248">
        <v>66.02</v>
      </c>
    </row>
    <row r="10158" spans="1:4">
      <c r="A10158" s="241">
        <v>93191</v>
      </c>
      <c r="B10158" s="93" t="s">
        <v>24736</v>
      </c>
      <c r="C10158" s="94" t="s">
        <v>1</v>
      </c>
      <c r="D10158" s="248">
        <v>79.819999999999993</v>
      </c>
    </row>
    <row r="10159" spans="1:4">
      <c r="A10159" s="241">
        <v>105024</v>
      </c>
      <c r="B10159" s="93" t="s">
        <v>24747</v>
      </c>
      <c r="C10159" s="94" t="s">
        <v>1</v>
      </c>
      <c r="D10159" s="248">
        <v>62.07</v>
      </c>
    </row>
    <row r="10160" spans="1:4">
      <c r="A10160" s="241">
        <v>105023</v>
      </c>
      <c r="B10160" s="93" t="s">
        <v>24746</v>
      </c>
      <c r="C10160" s="94" t="s">
        <v>1</v>
      </c>
      <c r="D10160" s="248">
        <v>75.52</v>
      </c>
    </row>
    <row r="10161" spans="1:4">
      <c r="A10161" s="241">
        <v>93187</v>
      </c>
      <c r="B10161" s="93" t="s">
        <v>24735</v>
      </c>
      <c r="C10161" s="94" t="s">
        <v>1</v>
      </c>
      <c r="D10161" s="248">
        <v>88.91</v>
      </c>
    </row>
    <row r="10162" spans="1:4">
      <c r="A10162" s="241">
        <v>105037</v>
      </c>
      <c r="B10162" s="93" t="s">
        <v>24760</v>
      </c>
      <c r="C10162" s="94" t="s">
        <v>1</v>
      </c>
      <c r="D10162" s="248">
        <v>39.380000000000003</v>
      </c>
    </row>
    <row r="10163" spans="1:4">
      <c r="A10163" s="241">
        <v>105036</v>
      </c>
      <c r="B10163" s="93" t="s">
        <v>24759</v>
      </c>
      <c r="C10163" s="94" t="s">
        <v>1</v>
      </c>
      <c r="D10163" s="248">
        <v>58.17</v>
      </c>
    </row>
    <row r="10164" spans="1:4">
      <c r="A10164" s="241">
        <v>105035</v>
      </c>
      <c r="B10164" s="93" t="s">
        <v>24758</v>
      </c>
      <c r="C10164" s="94" t="s">
        <v>1</v>
      </c>
      <c r="D10164" s="248">
        <v>80.680000000000007</v>
      </c>
    </row>
    <row r="10165" spans="1:4">
      <c r="A10165" s="241">
        <v>105022</v>
      </c>
      <c r="B10165" s="93" t="s">
        <v>24745</v>
      </c>
      <c r="C10165" s="94" t="s">
        <v>1</v>
      </c>
      <c r="D10165" s="248">
        <v>24.7</v>
      </c>
    </row>
    <row r="10166" spans="1:4">
      <c r="A10166" s="241">
        <v>105021</v>
      </c>
      <c r="B10166" s="93" t="s">
        <v>24744</v>
      </c>
      <c r="C10166" s="94" t="s">
        <v>1</v>
      </c>
      <c r="D10166" s="248">
        <v>28.03</v>
      </c>
    </row>
    <row r="10167" spans="1:4">
      <c r="A10167" s="241">
        <v>93184</v>
      </c>
      <c r="B10167" s="93" t="s">
        <v>24734</v>
      </c>
      <c r="C10167" s="94" t="s">
        <v>1</v>
      </c>
      <c r="D10167" s="248">
        <v>32.17</v>
      </c>
    </row>
    <row r="10168" spans="1:4">
      <c r="A10168" s="241">
        <v>106317</v>
      </c>
      <c r="B10168" s="93" t="s">
        <v>31388</v>
      </c>
      <c r="C10168" s="94" t="s">
        <v>4</v>
      </c>
      <c r="D10168" s="248">
        <v>0</v>
      </c>
    </row>
    <row r="10169" spans="1:4">
      <c r="A10169" s="241">
        <v>102237</v>
      </c>
      <c r="B10169" s="93" t="s">
        <v>31389</v>
      </c>
      <c r="C10169" s="94" t="s">
        <v>4</v>
      </c>
      <c r="D10169" s="248">
        <v>0</v>
      </c>
    </row>
    <row r="10170" spans="1:4">
      <c r="A10170" s="241">
        <v>102149</v>
      </c>
      <c r="B10170" s="93" t="s">
        <v>31390</v>
      </c>
      <c r="C10170" s="94" t="s">
        <v>4</v>
      </c>
      <c r="D10170" s="248">
        <v>0</v>
      </c>
    </row>
    <row r="10171" spans="1:4">
      <c r="A10171" s="241">
        <v>102144</v>
      </c>
      <c r="B10171" s="93" t="s">
        <v>31391</v>
      </c>
      <c r="C10171" s="94" t="s">
        <v>4</v>
      </c>
      <c r="D10171" s="248">
        <v>0</v>
      </c>
    </row>
    <row r="10172" spans="1:4">
      <c r="A10172" s="241">
        <v>102150</v>
      </c>
      <c r="B10172" s="93" t="s">
        <v>31392</v>
      </c>
      <c r="C10172" s="94" t="s">
        <v>4</v>
      </c>
      <c r="D10172" s="248">
        <v>0</v>
      </c>
    </row>
    <row r="10173" spans="1:4">
      <c r="A10173" s="241">
        <v>102145</v>
      </c>
      <c r="B10173" s="93" t="s">
        <v>31393</v>
      </c>
      <c r="C10173" s="94" t="s">
        <v>4</v>
      </c>
      <c r="D10173" s="248">
        <v>0</v>
      </c>
    </row>
    <row r="10174" spans="1:4">
      <c r="A10174" s="241">
        <v>102146</v>
      </c>
      <c r="B10174" s="93" t="s">
        <v>31394</v>
      </c>
      <c r="C10174" s="94" t="s">
        <v>4</v>
      </c>
      <c r="D10174" s="248">
        <v>0</v>
      </c>
    </row>
    <row r="10175" spans="1:4">
      <c r="A10175" s="241">
        <v>102147</v>
      </c>
      <c r="B10175" s="93" t="s">
        <v>31395</v>
      </c>
      <c r="C10175" s="94" t="s">
        <v>4</v>
      </c>
      <c r="D10175" s="248">
        <v>0</v>
      </c>
    </row>
    <row r="10176" spans="1:4">
      <c r="A10176" s="241">
        <v>102148</v>
      </c>
      <c r="B10176" s="93" t="s">
        <v>31396</v>
      </c>
      <c r="C10176" s="94" t="s">
        <v>4</v>
      </c>
      <c r="D10176" s="248">
        <v>0</v>
      </c>
    </row>
    <row r="10177" spans="1:4">
      <c r="A10177" s="241">
        <v>102171</v>
      </c>
      <c r="B10177" s="93" t="s">
        <v>31397</v>
      </c>
      <c r="C10177" s="94" t="s">
        <v>4</v>
      </c>
      <c r="D10177" s="248">
        <v>474.42</v>
      </c>
    </row>
    <row r="10178" spans="1:4">
      <c r="A10178" s="241">
        <v>102172</v>
      </c>
      <c r="B10178" s="93" t="s">
        <v>31398</v>
      </c>
      <c r="C10178" s="94" t="s">
        <v>4</v>
      </c>
      <c r="D10178" s="248">
        <v>459.7</v>
      </c>
    </row>
    <row r="10179" spans="1:4">
      <c r="A10179" s="241">
        <v>102170</v>
      </c>
      <c r="B10179" s="93" t="s">
        <v>31399</v>
      </c>
      <c r="C10179" s="94" t="s">
        <v>4</v>
      </c>
      <c r="D10179" s="248">
        <v>263.14</v>
      </c>
    </row>
    <row r="10180" spans="1:4">
      <c r="A10180" s="241">
        <v>102160</v>
      </c>
      <c r="B10180" s="93" t="s">
        <v>31400</v>
      </c>
      <c r="C10180" s="94" t="s">
        <v>4</v>
      </c>
      <c r="D10180" s="248">
        <v>166.86</v>
      </c>
    </row>
    <row r="10181" spans="1:4">
      <c r="A10181" s="241">
        <v>106315</v>
      </c>
      <c r="B10181" s="93" t="s">
        <v>31401</v>
      </c>
      <c r="C10181" s="94" t="s">
        <v>4</v>
      </c>
      <c r="D10181" s="248">
        <v>0</v>
      </c>
    </row>
    <row r="10182" spans="1:4">
      <c r="A10182" s="241">
        <v>102174</v>
      </c>
      <c r="B10182" s="93" t="s">
        <v>31402</v>
      </c>
      <c r="C10182" s="94" t="s">
        <v>4</v>
      </c>
      <c r="D10182" s="248">
        <v>0</v>
      </c>
    </row>
    <row r="10183" spans="1:4">
      <c r="A10183" s="241">
        <v>106316</v>
      </c>
      <c r="B10183" s="93" t="s">
        <v>31403</v>
      </c>
      <c r="C10183" s="94" t="s">
        <v>4</v>
      </c>
      <c r="D10183" s="248">
        <v>0</v>
      </c>
    </row>
    <row r="10184" spans="1:4">
      <c r="A10184" s="241">
        <v>102175</v>
      </c>
      <c r="B10184" s="93" t="s">
        <v>31404</v>
      </c>
      <c r="C10184" s="94" t="s">
        <v>4</v>
      </c>
      <c r="D10184" s="248">
        <v>0</v>
      </c>
    </row>
    <row r="10185" spans="1:4">
      <c r="A10185" s="241">
        <v>106314</v>
      </c>
      <c r="B10185" s="93" t="s">
        <v>31405</v>
      </c>
      <c r="C10185" s="94" t="s">
        <v>4</v>
      </c>
      <c r="D10185" s="248">
        <v>0</v>
      </c>
    </row>
    <row r="10186" spans="1:4">
      <c r="A10186" s="241">
        <v>102173</v>
      </c>
      <c r="B10186" s="93" t="s">
        <v>31406</v>
      </c>
      <c r="C10186" s="94" t="s">
        <v>4</v>
      </c>
      <c r="D10186" s="248">
        <v>0</v>
      </c>
    </row>
    <row r="10187" spans="1:4">
      <c r="A10187" s="241">
        <v>102163</v>
      </c>
      <c r="B10187" s="93" t="s">
        <v>31407</v>
      </c>
      <c r="C10187" s="94" t="s">
        <v>4</v>
      </c>
      <c r="D10187" s="248">
        <v>334.56</v>
      </c>
    </row>
    <row r="10188" spans="1:4">
      <c r="A10188" s="241">
        <v>102153</v>
      </c>
      <c r="B10188" s="93" t="s">
        <v>31408</v>
      </c>
      <c r="C10188" s="94" t="s">
        <v>4</v>
      </c>
      <c r="D10188" s="248">
        <v>238.28</v>
      </c>
    </row>
    <row r="10189" spans="1:4">
      <c r="A10189" s="241">
        <v>102165</v>
      </c>
      <c r="B10189" s="93" t="s">
        <v>31409</v>
      </c>
      <c r="C10189" s="94" t="s">
        <v>4</v>
      </c>
      <c r="D10189" s="248">
        <v>322.91000000000003</v>
      </c>
    </row>
    <row r="10190" spans="1:4">
      <c r="A10190" s="241">
        <v>102155</v>
      </c>
      <c r="B10190" s="93" t="s">
        <v>31410</v>
      </c>
      <c r="C10190" s="94" t="s">
        <v>4</v>
      </c>
      <c r="D10190" s="248">
        <v>244.03</v>
      </c>
    </row>
    <row r="10191" spans="1:4">
      <c r="A10191" s="241">
        <v>102167</v>
      </c>
      <c r="B10191" s="93" t="s">
        <v>31411</v>
      </c>
      <c r="C10191" s="94" t="s">
        <v>4</v>
      </c>
      <c r="D10191" s="248">
        <v>376.38</v>
      </c>
    </row>
    <row r="10192" spans="1:4">
      <c r="A10192" s="241">
        <v>102157</v>
      </c>
      <c r="B10192" s="93" t="s">
        <v>31412</v>
      </c>
      <c r="C10192" s="94" t="s">
        <v>4</v>
      </c>
      <c r="D10192" s="248">
        <v>315.14</v>
      </c>
    </row>
    <row r="10193" spans="1:4">
      <c r="A10193" s="241">
        <v>102169</v>
      </c>
      <c r="B10193" s="93" t="s">
        <v>31413</v>
      </c>
      <c r="C10193" s="94" t="s">
        <v>4</v>
      </c>
      <c r="D10193" s="248">
        <v>415.71</v>
      </c>
    </row>
    <row r="10194" spans="1:4">
      <c r="A10194" s="241">
        <v>102159</v>
      </c>
      <c r="B10194" s="93" t="s">
        <v>31414</v>
      </c>
      <c r="C10194" s="94" t="s">
        <v>4</v>
      </c>
      <c r="D10194" s="248">
        <v>376.23</v>
      </c>
    </row>
    <row r="10195" spans="1:4">
      <c r="A10195" s="241">
        <v>102161</v>
      </c>
      <c r="B10195" s="93" t="s">
        <v>31415</v>
      </c>
      <c r="C10195" s="94" t="s">
        <v>4</v>
      </c>
      <c r="D10195" s="248">
        <v>269.08999999999997</v>
      </c>
    </row>
    <row r="10196" spans="1:4">
      <c r="A10196" s="241">
        <v>102151</v>
      </c>
      <c r="B10196" s="93" t="s">
        <v>31416</v>
      </c>
      <c r="C10196" s="94" t="s">
        <v>4</v>
      </c>
      <c r="D10196" s="248">
        <v>172.81</v>
      </c>
    </row>
    <row r="10197" spans="1:4">
      <c r="A10197" s="241">
        <v>102162</v>
      </c>
      <c r="B10197" s="93" t="s">
        <v>31417</v>
      </c>
      <c r="C10197" s="94" t="s">
        <v>4</v>
      </c>
      <c r="D10197" s="248">
        <v>286.95</v>
      </c>
    </row>
    <row r="10198" spans="1:4">
      <c r="A10198" s="241">
        <v>102152</v>
      </c>
      <c r="B10198" s="93" t="s">
        <v>31418</v>
      </c>
      <c r="C10198" s="94" t="s">
        <v>4</v>
      </c>
      <c r="D10198" s="248">
        <v>190.67</v>
      </c>
    </row>
    <row r="10199" spans="1:4">
      <c r="A10199" s="241">
        <v>102164</v>
      </c>
      <c r="B10199" s="93" t="s">
        <v>31419</v>
      </c>
      <c r="C10199" s="94" t="s">
        <v>4</v>
      </c>
      <c r="D10199" s="248">
        <v>283.95999999999998</v>
      </c>
    </row>
    <row r="10200" spans="1:4">
      <c r="A10200" s="241">
        <v>102154</v>
      </c>
      <c r="B10200" s="93" t="s">
        <v>31420</v>
      </c>
      <c r="C10200" s="94" t="s">
        <v>4</v>
      </c>
      <c r="D10200" s="248">
        <v>205.08</v>
      </c>
    </row>
    <row r="10201" spans="1:4">
      <c r="A10201" s="241">
        <v>102166</v>
      </c>
      <c r="B10201" s="93" t="s">
        <v>31421</v>
      </c>
      <c r="C10201" s="94" t="s">
        <v>4</v>
      </c>
      <c r="D10201" s="248">
        <v>293.05</v>
      </c>
    </row>
    <row r="10202" spans="1:4">
      <c r="A10202" s="241">
        <v>102156</v>
      </c>
      <c r="B10202" s="93" t="s">
        <v>31422</v>
      </c>
      <c r="C10202" s="94" t="s">
        <v>4</v>
      </c>
      <c r="D10202" s="248">
        <v>231.81</v>
      </c>
    </row>
    <row r="10203" spans="1:4">
      <c r="A10203" s="241">
        <v>102168</v>
      </c>
      <c r="B10203" s="93" t="s">
        <v>31423</v>
      </c>
      <c r="C10203" s="94" t="s">
        <v>4</v>
      </c>
      <c r="D10203" s="248">
        <v>362.44</v>
      </c>
    </row>
    <row r="10204" spans="1:4">
      <c r="A10204" s="241">
        <v>102158</v>
      </c>
      <c r="B10204" s="93" t="s">
        <v>31424</v>
      </c>
      <c r="C10204" s="94" t="s">
        <v>4</v>
      </c>
      <c r="D10204" s="248">
        <v>317.05</v>
      </c>
    </row>
    <row r="10205" spans="1:4">
      <c r="A10205" s="241">
        <v>102181</v>
      </c>
      <c r="B10205" s="93" t="s">
        <v>31425</v>
      </c>
      <c r="C10205" s="94" t="s">
        <v>4</v>
      </c>
      <c r="D10205" s="248">
        <v>611.75</v>
      </c>
    </row>
    <row r="10206" spans="1:4">
      <c r="A10206" s="241">
        <v>102179</v>
      </c>
      <c r="B10206" s="93" t="s">
        <v>31426</v>
      </c>
      <c r="C10206" s="94" t="s">
        <v>4</v>
      </c>
      <c r="D10206" s="248">
        <v>427.67</v>
      </c>
    </row>
    <row r="10207" spans="1:4">
      <c r="A10207" s="241">
        <v>102180</v>
      </c>
      <c r="B10207" s="93" t="s">
        <v>31427</v>
      </c>
      <c r="C10207" s="94" t="s">
        <v>4</v>
      </c>
      <c r="D10207" s="248">
        <v>506.81</v>
      </c>
    </row>
    <row r="10208" spans="1:4">
      <c r="A10208" s="241">
        <v>102189</v>
      </c>
      <c r="B10208" s="93" t="s">
        <v>31428</v>
      </c>
      <c r="C10208" s="94" t="s">
        <v>2</v>
      </c>
      <c r="D10208" s="248">
        <v>263.5</v>
      </c>
    </row>
    <row r="10209" spans="1:4">
      <c r="A10209" s="241">
        <v>102188</v>
      </c>
      <c r="B10209" s="93" t="s">
        <v>31429</v>
      </c>
      <c r="C10209" s="94" t="s">
        <v>2</v>
      </c>
      <c r="D10209" s="248">
        <v>958.28</v>
      </c>
    </row>
    <row r="10210" spans="1:4">
      <c r="A10210" s="241">
        <v>106320</v>
      </c>
      <c r="B10210" s="93" t="s">
        <v>31430</v>
      </c>
      <c r="C10210" s="94" t="s">
        <v>2</v>
      </c>
      <c r="D10210" s="248">
        <v>2572.13</v>
      </c>
    </row>
    <row r="10211" spans="1:4">
      <c r="A10211" s="241">
        <v>102185</v>
      </c>
      <c r="B10211" s="93" t="s">
        <v>31431</v>
      </c>
      <c r="C10211" s="94" t="s">
        <v>2</v>
      </c>
      <c r="D10211" s="248">
        <v>4446.8500000000004</v>
      </c>
    </row>
    <row r="10212" spans="1:4">
      <c r="A10212" s="241">
        <v>106318</v>
      </c>
      <c r="B10212" s="93" t="s">
        <v>31432</v>
      </c>
      <c r="C10212" s="94" t="s">
        <v>2</v>
      </c>
      <c r="D10212" s="248">
        <v>1978.89</v>
      </c>
    </row>
    <row r="10213" spans="1:4">
      <c r="A10213" s="241">
        <v>106319</v>
      </c>
      <c r="B10213" s="93" t="s">
        <v>31433</v>
      </c>
      <c r="C10213" s="94" t="s">
        <v>2</v>
      </c>
      <c r="D10213" s="248">
        <v>2097.54</v>
      </c>
    </row>
    <row r="10214" spans="1:4">
      <c r="A10214" s="241">
        <v>102184</v>
      </c>
      <c r="B10214" s="93" t="s">
        <v>31434</v>
      </c>
      <c r="C10214" s="94" t="s">
        <v>2</v>
      </c>
      <c r="D10214" s="248">
        <v>2216.1799999999998</v>
      </c>
    </row>
    <row r="10215" spans="1:4">
      <c r="A10215" s="241">
        <v>102187</v>
      </c>
      <c r="B10215" s="93" t="s">
        <v>31435</v>
      </c>
      <c r="C10215" s="94" t="s">
        <v>2</v>
      </c>
      <c r="D10215" s="248">
        <v>0</v>
      </c>
    </row>
    <row r="10216" spans="1:4">
      <c r="A10216" s="241">
        <v>102186</v>
      </c>
      <c r="B10216" s="93" t="s">
        <v>31436</v>
      </c>
      <c r="C10216" s="94" t="s">
        <v>2</v>
      </c>
      <c r="D10216" s="248">
        <v>0</v>
      </c>
    </row>
    <row r="10217" spans="1:4">
      <c r="A10217" s="241">
        <v>102183</v>
      </c>
      <c r="B10217" s="93" t="s">
        <v>31437</v>
      </c>
      <c r="C10217" s="94" t="s">
        <v>2</v>
      </c>
      <c r="D10217" s="248">
        <v>2425.31</v>
      </c>
    </row>
    <row r="10218" spans="1:4">
      <c r="A10218" s="241">
        <v>102182</v>
      </c>
      <c r="B10218" s="93" t="s">
        <v>31438</v>
      </c>
      <c r="C10218" s="94" t="s">
        <v>2</v>
      </c>
      <c r="D10218" s="248">
        <v>1284.94</v>
      </c>
    </row>
    <row r="10219" spans="1:4">
      <c r="A10219" s="241">
        <v>102191</v>
      </c>
      <c r="B10219" s="93" t="s">
        <v>31439</v>
      </c>
      <c r="C10219" s="94" t="s">
        <v>4</v>
      </c>
      <c r="D10219" s="248">
        <v>24.19</v>
      </c>
    </row>
    <row r="10220" spans="1:4">
      <c r="A10220" s="241">
        <v>102190</v>
      </c>
      <c r="B10220" s="93" t="s">
        <v>31440</v>
      </c>
      <c r="C10220" s="94" t="s">
        <v>4</v>
      </c>
      <c r="D10220" s="248">
        <v>22.34</v>
      </c>
    </row>
    <row r="10221" spans="1:4">
      <c r="A10221" s="241">
        <v>102192</v>
      </c>
      <c r="B10221" s="93" t="s">
        <v>31441</v>
      </c>
      <c r="C10221" s="94" t="s">
        <v>4</v>
      </c>
      <c r="D10221" s="248">
        <v>21.36</v>
      </c>
    </row>
    <row r="10222" spans="1:4">
      <c r="A10222" s="241">
        <v>89354</v>
      </c>
      <c r="B10222" s="93" t="s">
        <v>22242</v>
      </c>
      <c r="C10222" s="94" t="s">
        <v>2</v>
      </c>
      <c r="D10222" s="248">
        <v>442.61</v>
      </c>
    </row>
    <row r="10223" spans="1:4">
      <c r="A10223" s="241">
        <v>103041</v>
      </c>
      <c r="B10223" s="93" t="s">
        <v>22303</v>
      </c>
      <c r="C10223" s="94" t="s">
        <v>2</v>
      </c>
      <c r="D10223" s="248">
        <v>28.14</v>
      </c>
    </row>
    <row r="10224" spans="1:4">
      <c r="A10224" s="241">
        <v>103042</v>
      </c>
      <c r="B10224" s="93" t="s">
        <v>22304</v>
      </c>
      <c r="C10224" s="94" t="s">
        <v>2</v>
      </c>
      <c r="D10224" s="248">
        <v>34.72</v>
      </c>
    </row>
    <row r="10225" spans="1:4">
      <c r="A10225" s="241">
        <v>103043</v>
      </c>
      <c r="B10225" s="93" t="s">
        <v>22305</v>
      </c>
      <c r="C10225" s="94" t="s">
        <v>2</v>
      </c>
      <c r="D10225" s="248">
        <v>32.53</v>
      </c>
    </row>
    <row r="10226" spans="1:4">
      <c r="A10226" s="241">
        <v>103044</v>
      </c>
      <c r="B10226" s="93" t="s">
        <v>22306</v>
      </c>
      <c r="C10226" s="94" t="s">
        <v>2</v>
      </c>
      <c r="D10226" s="248">
        <v>43.86</v>
      </c>
    </row>
    <row r="10227" spans="1:4">
      <c r="A10227" s="241">
        <v>103039</v>
      </c>
      <c r="B10227" s="93" t="s">
        <v>22301</v>
      </c>
      <c r="C10227" s="94" t="s">
        <v>2</v>
      </c>
      <c r="D10227" s="248">
        <v>96.88</v>
      </c>
    </row>
    <row r="10228" spans="1:4">
      <c r="A10228" s="241">
        <v>103038</v>
      </c>
      <c r="B10228" s="93" t="s">
        <v>22300</v>
      </c>
      <c r="C10228" s="94" t="s">
        <v>2</v>
      </c>
      <c r="D10228" s="248">
        <v>89.13</v>
      </c>
    </row>
    <row r="10229" spans="1:4">
      <c r="A10229" s="241">
        <v>103037</v>
      </c>
      <c r="B10229" s="93" t="s">
        <v>22299</v>
      </c>
      <c r="C10229" s="94" t="s">
        <v>2</v>
      </c>
      <c r="D10229" s="248">
        <v>66.58</v>
      </c>
    </row>
    <row r="10230" spans="1:4">
      <c r="A10230" s="241">
        <v>103036</v>
      </c>
      <c r="B10230" s="93" t="s">
        <v>22298</v>
      </c>
      <c r="C10230" s="94" t="s">
        <v>2</v>
      </c>
      <c r="D10230" s="248">
        <v>33.81</v>
      </c>
    </row>
    <row r="10231" spans="1:4">
      <c r="A10231" s="241">
        <v>103040</v>
      </c>
      <c r="B10231" s="93" t="s">
        <v>22302</v>
      </c>
      <c r="C10231" s="94" t="s">
        <v>2</v>
      </c>
      <c r="D10231" s="248">
        <v>144.16</v>
      </c>
    </row>
    <row r="10232" spans="1:4">
      <c r="A10232" s="241">
        <v>90371</v>
      </c>
      <c r="B10232" s="93" t="s">
        <v>22247</v>
      </c>
      <c r="C10232" s="94" t="s">
        <v>2</v>
      </c>
      <c r="D10232" s="248">
        <v>42.06</v>
      </c>
    </row>
    <row r="10233" spans="1:4">
      <c r="A10233" s="241">
        <v>103047</v>
      </c>
      <c r="B10233" s="93" t="s">
        <v>31442</v>
      </c>
      <c r="C10233" s="94" t="s">
        <v>2</v>
      </c>
      <c r="D10233" s="248">
        <v>34.18</v>
      </c>
    </row>
    <row r="10234" spans="1:4">
      <c r="A10234" s="241">
        <v>94489</v>
      </c>
      <c r="B10234" s="93" t="s">
        <v>31443</v>
      </c>
      <c r="C10234" s="94" t="s">
        <v>2</v>
      </c>
      <c r="D10234" s="248">
        <v>42.15</v>
      </c>
    </row>
    <row r="10235" spans="1:4">
      <c r="A10235" s="241">
        <v>94490</v>
      </c>
      <c r="B10235" s="93" t="s">
        <v>31444</v>
      </c>
      <c r="C10235" s="94" t="s">
        <v>2</v>
      </c>
      <c r="D10235" s="248">
        <v>62.93</v>
      </c>
    </row>
    <row r="10236" spans="1:4">
      <c r="A10236" s="241">
        <v>94491</v>
      </c>
      <c r="B10236" s="93" t="s">
        <v>31445</v>
      </c>
      <c r="C10236" s="94" t="s">
        <v>2</v>
      </c>
      <c r="D10236" s="248">
        <v>85.47</v>
      </c>
    </row>
    <row r="10237" spans="1:4">
      <c r="A10237" s="241">
        <v>94492</v>
      </c>
      <c r="B10237" s="93" t="s">
        <v>31446</v>
      </c>
      <c r="C10237" s="94" t="s">
        <v>2</v>
      </c>
      <c r="D10237" s="248">
        <v>87.93</v>
      </c>
    </row>
    <row r="10238" spans="1:4">
      <c r="A10238" s="241">
        <v>94493</v>
      </c>
      <c r="B10238" s="93" t="s">
        <v>31447</v>
      </c>
      <c r="C10238" s="94" t="s">
        <v>2</v>
      </c>
      <c r="D10238" s="248">
        <v>160.72999999999999</v>
      </c>
    </row>
    <row r="10239" spans="1:4">
      <c r="A10239" s="241">
        <v>94497</v>
      </c>
      <c r="B10239" s="93" t="s">
        <v>22250</v>
      </c>
      <c r="C10239" s="94" t="s">
        <v>2</v>
      </c>
      <c r="D10239" s="248">
        <v>147.19</v>
      </c>
    </row>
    <row r="10240" spans="1:4">
      <c r="A10240" s="241">
        <v>94794</v>
      </c>
      <c r="B10240" s="93" t="s">
        <v>22257</v>
      </c>
      <c r="C10240" s="94" t="s">
        <v>2</v>
      </c>
      <c r="D10240" s="248">
        <v>232.24</v>
      </c>
    </row>
    <row r="10241" spans="1:4">
      <c r="A10241" s="241">
        <v>94496</v>
      </c>
      <c r="B10241" s="93" t="s">
        <v>22249</v>
      </c>
      <c r="C10241" s="94" t="s">
        <v>2</v>
      </c>
      <c r="D10241" s="248">
        <v>116.21</v>
      </c>
    </row>
    <row r="10242" spans="1:4">
      <c r="A10242" s="241">
        <v>94793</v>
      </c>
      <c r="B10242" s="93" t="s">
        <v>22256</v>
      </c>
      <c r="C10242" s="94" t="s">
        <v>2</v>
      </c>
      <c r="D10242" s="248">
        <v>219.14</v>
      </c>
    </row>
    <row r="10243" spans="1:4">
      <c r="A10243" s="241">
        <v>94495</v>
      </c>
      <c r="B10243" s="93" t="s">
        <v>22248</v>
      </c>
      <c r="C10243" s="94" t="s">
        <v>2</v>
      </c>
      <c r="D10243" s="248">
        <v>85.29</v>
      </c>
    </row>
    <row r="10244" spans="1:4">
      <c r="A10244" s="241">
        <v>94792</v>
      </c>
      <c r="B10244" s="93" t="s">
        <v>22255</v>
      </c>
      <c r="C10244" s="94" t="s">
        <v>2</v>
      </c>
      <c r="D10244" s="248">
        <v>159.83000000000001</v>
      </c>
    </row>
    <row r="10245" spans="1:4">
      <c r="A10245" s="241">
        <v>89352</v>
      </c>
      <c r="B10245" s="93" t="s">
        <v>22240</v>
      </c>
      <c r="C10245" s="94" t="s">
        <v>2</v>
      </c>
      <c r="D10245" s="248">
        <v>50.12</v>
      </c>
    </row>
    <row r="10246" spans="1:4">
      <c r="A10246" s="241">
        <v>89986</v>
      </c>
      <c r="B10246" s="93" t="s">
        <v>22245</v>
      </c>
      <c r="C10246" s="94" t="s">
        <v>2</v>
      </c>
      <c r="D10246" s="248">
        <v>115.39</v>
      </c>
    </row>
    <row r="10247" spans="1:4">
      <c r="A10247" s="241">
        <v>94499</v>
      </c>
      <c r="B10247" s="93" t="s">
        <v>22252</v>
      </c>
      <c r="C10247" s="94" t="s">
        <v>2</v>
      </c>
      <c r="D10247" s="248">
        <v>405.3</v>
      </c>
    </row>
    <row r="10248" spans="1:4">
      <c r="A10248" s="241">
        <v>94498</v>
      </c>
      <c r="B10248" s="93" t="s">
        <v>22251</v>
      </c>
      <c r="C10248" s="94" t="s">
        <v>2</v>
      </c>
      <c r="D10248" s="248">
        <v>203.27</v>
      </c>
    </row>
    <row r="10249" spans="1:4">
      <c r="A10249" s="241">
        <v>94500</v>
      </c>
      <c r="B10249" s="93" t="s">
        <v>22253</v>
      </c>
      <c r="C10249" s="94" t="s">
        <v>2</v>
      </c>
      <c r="D10249" s="248">
        <v>491.89</v>
      </c>
    </row>
    <row r="10250" spans="1:4">
      <c r="A10250" s="241">
        <v>89353</v>
      </c>
      <c r="B10250" s="93" t="s">
        <v>22241</v>
      </c>
      <c r="C10250" s="94" t="s">
        <v>2</v>
      </c>
      <c r="D10250" s="248">
        <v>55.09</v>
      </c>
    </row>
    <row r="10251" spans="1:4">
      <c r="A10251" s="241">
        <v>89987</v>
      </c>
      <c r="B10251" s="93" t="s">
        <v>22246</v>
      </c>
      <c r="C10251" s="94" t="s">
        <v>2</v>
      </c>
      <c r="D10251" s="248">
        <v>131.13999999999999</v>
      </c>
    </row>
    <row r="10252" spans="1:4">
      <c r="A10252" s="241">
        <v>94501</v>
      </c>
      <c r="B10252" s="93" t="s">
        <v>22254</v>
      </c>
      <c r="C10252" s="94" t="s">
        <v>2</v>
      </c>
      <c r="D10252" s="248">
        <v>994.82</v>
      </c>
    </row>
    <row r="10253" spans="1:4">
      <c r="A10253" s="241">
        <v>89349</v>
      </c>
      <c r="B10253" s="93" t="s">
        <v>22239</v>
      </c>
      <c r="C10253" s="94" t="s">
        <v>2</v>
      </c>
      <c r="D10253" s="248">
        <v>36.89</v>
      </c>
    </row>
    <row r="10254" spans="1:4">
      <c r="A10254" s="241">
        <v>89984</v>
      </c>
      <c r="B10254" s="93" t="s">
        <v>22243</v>
      </c>
      <c r="C10254" s="94" t="s">
        <v>2</v>
      </c>
      <c r="D10254" s="248">
        <v>118.43</v>
      </c>
    </row>
    <row r="10255" spans="1:4">
      <c r="A10255" s="241">
        <v>89985</v>
      </c>
      <c r="B10255" s="93" t="s">
        <v>22244</v>
      </c>
      <c r="C10255" s="94" t="s">
        <v>2</v>
      </c>
      <c r="D10255" s="248">
        <v>124.5</v>
      </c>
    </row>
    <row r="10256" spans="1:4">
      <c r="A10256" s="241">
        <v>89351</v>
      </c>
      <c r="B10256" s="93" t="s">
        <v>31448</v>
      </c>
      <c r="C10256" s="94" t="s">
        <v>2</v>
      </c>
      <c r="D10256" s="248">
        <v>45.61</v>
      </c>
    </row>
    <row r="10257" spans="1:4">
      <c r="A10257" s="241">
        <v>103045</v>
      </c>
      <c r="B10257" s="93" t="s">
        <v>22307</v>
      </c>
      <c r="C10257" s="94" t="s">
        <v>2</v>
      </c>
      <c r="D10257" s="248">
        <v>13.72</v>
      </c>
    </row>
    <row r="10258" spans="1:4">
      <c r="A10258" s="241">
        <v>103046</v>
      </c>
      <c r="B10258" s="93" t="s">
        <v>22308</v>
      </c>
      <c r="C10258" s="94" t="s">
        <v>2</v>
      </c>
      <c r="D10258" s="248">
        <v>32.880000000000003</v>
      </c>
    </row>
    <row r="10259" spans="1:4">
      <c r="A10259" s="241">
        <v>103048</v>
      </c>
      <c r="B10259" s="93" t="s">
        <v>31449</v>
      </c>
      <c r="C10259" s="94" t="s">
        <v>2</v>
      </c>
      <c r="D10259" s="248">
        <v>25.46</v>
      </c>
    </row>
    <row r="10260" spans="1:4">
      <c r="A10260" s="241">
        <v>103049</v>
      </c>
      <c r="B10260" s="93" t="s">
        <v>31450</v>
      </c>
      <c r="C10260" s="94" t="s">
        <v>2</v>
      </c>
      <c r="D10260" s="248">
        <v>27.63</v>
      </c>
    </row>
    <row r="10261" spans="1:4">
      <c r="A10261" s="241">
        <v>103029</v>
      </c>
      <c r="B10261" s="93" t="s">
        <v>22297</v>
      </c>
      <c r="C10261" s="94" t="s">
        <v>2</v>
      </c>
      <c r="D10261" s="248">
        <v>63</v>
      </c>
    </row>
    <row r="10262" spans="1:4">
      <c r="A10262" s="241">
        <v>103019</v>
      </c>
      <c r="B10262" s="93" t="s">
        <v>22296</v>
      </c>
      <c r="C10262" s="94" t="s">
        <v>2</v>
      </c>
      <c r="D10262" s="248">
        <v>219.53</v>
      </c>
    </row>
    <row r="10263" spans="1:4">
      <c r="A10263" s="241">
        <v>103050</v>
      </c>
      <c r="B10263" s="93" t="s">
        <v>31451</v>
      </c>
      <c r="C10263" s="94" t="s">
        <v>2</v>
      </c>
      <c r="D10263" s="248">
        <v>31.54</v>
      </c>
    </row>
    <row r="10264" spans="1:4">
      <c r="A10264" s="241">
        <v>103051</v>
      </c>
      <c r="B10264" s="93" t="s">
        <v>31452</v>
      </c>
      <c r="C10264" s="94" t="s">
        <v>2</v>
      </c>
      <c r="D10264" s="248">
        <v>38.11</v>
      </c>
    </row>
    <row r="10265" spans="1:4">
      <c r="A10265" s="241">
        <v>103052</v>
      </c>
      <c r="B10265" s="93" t="s">
        <v>31453</v>
      </c>
      <c r="C10265" s="94" t="s">
        <v>2</v>
      </c>
      <c r="D10265" s="248">
        <v>51.32</v>
      </c>
    </row>
    <row r="10266" spans="1:4">
      <c r="A10266" s="241">
        <v>94799</v>
      </c>
      <c r="B10266" s="93" t="s">
        <v>22262</v>
      </c>
      <c r="C10266" s="94" t="s">
        <v>2</v>
      </c>
      <c r="D10266" s="248">
        <v>194.22</v>
      </c>
    </row>
    <row r="10267" spans="1:4">
      <c r="A10267" s="241">
        <v>94798</v>
      </c>
      <c r="B10267" s="93" t="s">
        <v>22261</v>
      </c>
      <c r="C10267" s="94" t="s">
        <v>2</v>
      </c>
      <c r="D10267" s="248">
        <v>157.81</v>
      </c>
    </row>
    <row r="10268" spans="1:4">
      <c r="A10268" s="241">
        <v>94797</v>
      </c>
      <c r="B10268" s="93" t="s">
        <v>22260</v>
      </c>
      <c r="C10268" s="94" t="s">
        <v>2</v>
      </c>
      <c r="D10268" s="248">
        <v>95.98</v>
      </c>
    </row>
    <row r="10269" spans="1:4">
      <c r="A10269" s="241">
        <v>94795</v>
      </c>
      <c r="B10269" s="93" t="s">
        <v>22258</v>
      </c>
      <c r="C10269" s="94" t="s">
        <v>2</v>
      </c>
      <c r="D10269" s="248">
        <v>40.71</v>
      </c>
    </row>
    <row r="10270" spans="1:4">
      <c r="A10270" s="241">
        <v>94800</v>
      </c>
      <c r="B10270" s="93" t="s">
        <v>22263</v>
      </c>
      <c r="C10270" s="94" t="s">
        <v>2</v>
      </c>
      <c r="D10270" s="248">
        <v>249.41</v>
      </c>
    </row>
    <row r="10271" spans="1:4">
      <c r="A10271" s="241">
        <v>94796</v>
      </c>
      <c r="B10271" s="93" t="s">
        <v>22259</v>
      </c>
      <c r="C10271" s="94" t="s">
        <v>2</v>
      </c>
      <c r="D10271" s="248">
        <v>47.58</v>
      </c>
    </row>
    <row r="10272" spans="1:4">
      <c r="A10272" s="241">
        <v>99635</v>
      </c>
      <c r="B10272" s="93" t="s">
        <v>22284</v>
      </c>
      <c r="C10272" s="94" t="s">
        <v>2</v>
      </c>
      <c r="D10272" s="248">
        <v>364.13</v>
      </c>
    </row>
    <row r="10273" spans="1:4">
      <c r="A10273" s="241">
        <v>103018</v>
      </c>
      <c r="B10273" s="93" t="s">
        <v>22295</v>
      </c>
      <c r="C10273" s="94" t="s">
        <v>2</v>
      </c>
      <c r="D10273" s="248">
        <v>298.39999999999998</v>
      </c>
    </row>
    <row r="10274" spans="1:4">
      <c r="A10274" s="241">
        <v>95252</v>
      </c>
      <c r="B10274" s="93" t="s">
        <v>22268</v>
      </c>
      <c r="C10274" s="94" t="s">
        <v>2</v>
      </c>
      <c r="D10274" s="248">
        <v>207.62</v>
      </c>
    </row>
    <row r="10275" spans="1:4">
      <c r="A10275" s="241">
        <v>95251</v>
      </c>
      <c r="B10275" s="93" t="s">
        <v>22267</v>
      </c>
      <c r="C10275" s="94" t="s">
        <v>2</v>
      </c>
      <c r="D10275" s="248">
        <v>171.27</v>
      </c>
    </row>
    <row r="10276" spans="1:4">
      <c r="A10276" s="241">
        <v>95250</v>
      </c>
      <c r="B10276" s="93" t="s">
        <v>22266</v>
      </c>
      <c r="C10276" s="94" t="s">
        <v>2</v>
      </c>
      <c r="D10276" s="248">
        <v>115.76</v>
      </c>
    </row>
    <row r="10277" spans="1:4">
      <c r="A10277" s="241">
        <v>95248</v>
      </c>
      <c r="B10277" s="93" t="s">
        <v>22264</v>
      </c>
      <c r="C10277" s="94" t="s">
        <v>2</v>
      </c>
      <c r="D10277" s="248">
        <v>72.78</v>
      </c>
    </row>
    <row r="10278" spans="1:4">
      <c r="A10278" s="241">
        <v>95253</v>
      </c>
      <c r="B10278" s="93" t="s">
        <v>22269</v>
      </c>
      <c r="C10278" s="94" t="s">
        <v>2</v>
      </c>
      <c r="D10278" s="248">
        <v>315.85000000000002</v>
      </c>
    </row>
    <row r="10279" spans="1:4">
      <c r="A10279" s="241">
        <v>95249</v>
      </c>
      <c r="B10279" s="93" t="s">
        <v>22265</v>
      </c>
      <c r="C10279" s="94" t="s">
        <v>2</v>
      </c>
      <c r="D10279" s="248">
        <v>85.76</v>
      </c>
    </row>
    <row r="10280" spans="1:4">
      <c r="A10280" s="241">
        <v>99622</v>
      </c>
      <c r="B10280" s="93" t="s">
        <v>31454</v>
      </c>
      <c r="C10280" s="94" t="s">
        <v>2</v>
      </c>
      <c r="D10280" s="248">
        <v>225.87</v>
      </c>
    </row>
    <row r="10281" spans="1:4">
      <c r="A10281" s="241">
        <v>99621</v>
      </c>
      <c r="B10281" s="93" t="s">
        <v>22272</v>
      </c>
      <c r="C10281" s="94" t="s">
        <v>2</v>
      </c>
      <c r="D10281" s="248">
        <v>199.97</v>
      </c>
    </row>
    <row r="10282" spans="1:4">
      <c r="A10282" s="241">
        <v>99620</v>
      </c>
      <c r="B10282" s="93" t="s">
        <v>22271</v>
      </c>
      <c r="C10282" s="94" t="s">
        <v>2</v>
      </c>
      <c r="D10282" s="248">
        <v>134.47</v>
      </c>
    </row>
    <row r="10283" spans="1:4">
      <c r="A10283" s="241">
        <v>103008</v>
      </c>
      <c r="B10283" s="93" t="s">
        <v>22285</v>
      </c>
      <c r="C10283" s="94" t="s">
        <v>2</v>
      </c>
      <c r="D10283" s="248">
        <v>80.459999999999994</v>
      </c>
    </row>
    <row r="10284" spans="1:4">
      <c r="A10284" s="241">
        <v>99624</v>
      </c>
      <c r="B10284" s="93" t="s">
        <v>22273</v>
      </c>
      <c r="C10284" s="94" t="s">
        <v>2</v>
      </c>
      <c r="D10284" s="248">
        <v>447.78</v>
      </c>
    </row>
    <row r="10285" spans="1:4">
      <c r="A10285" s="241">
        <v>99623</v>
      </c>
      <c r="B10285" s="93" t="s">
        <v>31455</v>
      </c>
      <c r="C10285" s="94" t="s">
        <v>2</v>
      </c>
      <c r="D10285" s="248">
        <v>314.55</v>
      </c>
    </row>
    <row r="10286" spans="1:4">
      <c r="A10286" s="241">
        <v>99625</v>
      </c>
      <c r="B10286" s="93" t="s">
        <v>22274</v>
      </c>
      <c r="C10286" s="94" t="s">
        <v>2</v>
      </c>
      <c r="D10286" s="248">
        <v>614.64</v>
      </c>
    </row>
    <row r="10287" spans="1:4">
      <c r="A10287" s="241">
        <v>99619</v>
      </c>
      <c r="B10287" s="93" t="s">
        <v>22270</v>
      </c>
      <c r="C10287" s="94" t="s">
        <v>2</v>
      </c>
      <c r="D10287" s="248">
        <v>99</v>
      </c>
    </row>
    <row r="10288" spans="1:4">
      <c r="A10288" s="241">
        <v>99626</v>
      </c>
      <c r="B10288" s="93" t="s">
        <v>22275</v>
      </c>
      <c r="C10288" s="94" t="s">
        <v>2</v>
      </c>
      <c r="D10288" s="248">
        <v>942.89</v>
      </c>
    </row>
    <row r="10289" spans="1:4">
      <c r="A10289" s="241">
        <v>99631</v>
      </c>
      <c r="B10289" s="93" t="s">
        <v>22280</v>
      </c>
      <c r="C10289" s="94" t="s">
        <v>2</v>
      </c>
      <c r="D10289" s="248">
        <v>128.25</v>
      </c>
    </row>
    <row r="10290" spans="1:4">
      <c r="A10290" s="241">
        <v>99630</v>
      </c>
      <c r="B10290" s="93" t="s">
        <v>22279</v>
      </c>
      <c r="C10290" s="94" t="s">
        <v>2</v>
      </c>
      <c r="D10290" s="248">
        <v>109.64</v>
      </c>
    </row>
    <row r="10291" spans="1:4">
      <c r="A10291" s="241">
        <v>99629</v>
      </c>
      <c r="B10291" s="93" t="s">
        <v>22278</v>
      </c>
      <c r="C10291" s="94" t="s">
        <v>2</v>
      </c>
      <c r="D10291" s="248">
        <v>73.989999999999995</v>
      </c>
    </row>
    <row r="10292" spans="1:4">
      <c r="A10292" s="241">
        <v>99627</v>
      </c>
      <c r="B10292" s="93" t="s">
        <v>22276</v>
      </c>
      <c r="C10292" s="94" t="s">
        <v>2</v>
      </c>
      <c r="D10292" s="248">
        <v>59.86</v>
      </c>
    </row>
    <row r="10293" spans="1:4">
      <c r="A10293" s="241">
        <v>103009</v>
      </c>
      <c r="B10293" s="93" t="s">
        <v>22286</v>
      </c>
      <c r="C10293" s="94" t="s">
        <v>2</v>
      </c>
      <c r="D10293" s="248">
        <v>289.01</v>
      </c>
    </row>
    <row r="10294" spans="1:4">
      <c r="A10294" s="241">
        <v>99632</v>
      </c>
      <c r="B10294" s="93" t="s">
        <v>22281</v>
      </c>
      <c r="C10294" s="94" t="s">
        <v>2</v>
      </c>
      <c r="D10294" s="248">
        <v>184.01</v>
      </c>
    </row>
    <row r="10295" spans="1:4">
      <c r="A10295" s="241">
        <v>99633</v>
      </c>
      <c r="B10295" s="93" t="s">
        <v>22282</v>
      </c>
      <c r="C10295" s="94" t="s">
        <v>2</v>
      </c>
      <c r="D10295" s="248">
        <v>391.29</v>
      </c>
    </row>
    <row r="10296" spans="1:4">
      <c r="A10296" s="241">
        <v>99628</v>
      </c>
      <c r="B10296" s="93" t="s">
        <v>22277</v>
      </c>
      <c r="C10296" s="94" t="s">
        <v>2</v>
      </c>
      <c r="D10296" s="248">
        <v>66.040000000000006</v>
      </c>
    </row>
    <row r="10297" spans="1:4">
      <c r="A10297" s="241">
        <v>99634</v>
      </c>
      <c r="B10297" s="93" t="s">
        <v>22283</v>
      </c>
      <c r="C10297" s="94" t="s">
        <v>2</v>
      </c>
      <c r="D10297" s="248">
        <v>661.88</v>
      </c>
    </row>
    <row r="10298" spans="1:4">
      <c r="A10298" s="241">
        <v>103013</v>
      </c>
      <c r="B10298" s="93" t="s">
        <v>22290</v>
      </c>
      <c r="C10298" s="94" t="s">
        <v>2</v>
      </c>
      <c r="D10298" s="248">
        <v>116.14</v>
      </c>
    </row>
    <row r="10299" spans="1:4">
      <c r="A10299" s="241">
        <v>103012</v>
      </c>
      <c r="B10299" s="93" t="s">
        <v>22289</v>
      </c>
      <c r="C10299" s="94" t="s">
        <v>2</v>
      </c>
      <c r="D10299" s="248">
        <v>107.4</v>
      </c>
    </row>
    <row r="10300" spans="1:4">
      <c r="A10300" s="241">
        <v>103011</v>
      </c>
      <c r="B10300" s="93" t="s">
        <v>22288</v>
      </c>
      <c r="C10300" s="94" t="s">
        <v>2</v>
      </c>
      <c r="D10300" s="248">
        <v>68.34</v>
      </c>
    </row>
    <row r="10301" spans="1:4">
      <c r="A10301" s="241">
        <v>103015</v>
      </c>
      <c r="B10301" s="93" t="s">
        <v>22292</v>
      </c>
      <c r="C10301" s="94" t="s">
        <v>2</v>
      </c>
      <c r="D10301" s="248">
        <v>306.01</v>
      </c>
    </row>
    <row r="10302" spans="1:4">
      <c r="A10302" s="241">
        <v>103014</v>
      </c>
      <c r="B10302" s="93" t="s">
        <v>22291</v>
      </c>
      <c r="C10302" s="94" t="s">
        <v>2</v>
      </c>
      <c r="D10302" s="248">
        <v>174.01</v>
      </c>
    </row>
    <row r="10303" spans="1:4">
      <c r="A10303" s="241">
        <v>103016</v>
      </c>
      <c r="B10303" s="93" t="s">
        <v>22293</v>
      </c>
      <c r="C10303" s="94" t="s">
        <v>2</v>
      </c>
      <c r="D10303" s="248">
        <v>417.75</v>
      </c>
    </row>
    <row r="10304" spans="1:4">
      <c r="A10304" s="241">
        <v>103010</v>
      </c>
      <c r="B10304" s="93" t="s">
        <v>22287</v>
      </c>
      <c r="C10304" s="94" t="s">
        <v>2</v>
      </c>
      <c r="D10304" s="248">
        <v>61.03</v>
      </c>
    </row>
    <row r="10305" spans="1:4">
      <c r="A10305" s="241">
        <v>103017</v>
      </c>
      <c r="B10305" s="93" t="s">
        <v>22294</v>
      </c>
      <c r="C10305" s="94" t="s">
        <v>2</v>
      </c>
      <c r="D10305" s="248">
        <v>726.14</v>
      </c>
    </row>
    <row r="10306" spans="1:4">
      <c r="A10306" s="241">
        <v>103033</v>
      </c>
      <c r="B10306" s="93" t="s">
        <v>31456</v>
      </c>
      <c r="C10306" s="94" t="s">
        <v>2</v>
      </c>
      <c r="D10306" s="248">
        <v>0</v>
      </c>
    </row>
    <row r="10307" spans="1:4">
      <c r="A10307" s="241">
        <v>103032</v>
      </c>
      <c r="B10307" s="93" t="s">
        <v>31457</v>
      </c>
      <c r="C10307" s="94" t="s">
        <v>2</v>
      </c>
      <c r="D10307" s="248">
        <v>0</v>
      </c>
    </row>
    <row r="10308" spans="1:4">
      <c r="A10308" s="241">
        <v>103030</v>
      </c>
      <c r="B10308" s="93" t="s">
        <v>31458</v>
      </c>
      <c r="C10308" s="94" t="s">
        <v>2</v>
      </c>
      <c r="D10308" s="248">
        <v>0</v>
      </c>
    </row>
    <row r="10309" spans="1:4">
      <c r="A10309" s="241">
        <v>103031</v>
      </c>
      <c r="B10309" s="93" t="s">
        <v>31459</v>
      </c>
      <c r="C10309" s="94" t="s">
        <v>2</v>
      </c>
      <c r="D10309" s="248">
        <v>0</v>
      </c>
    </row>
    <row r="10310" spans="1:4">
      <c r="A10310" s="241">
        <v>103035</v>
      </c>
      <c r="B10310" s="93" t="s">
        <v>31460</v>
      </c>
      <c r="C10310" s="94" t="s">
        <v>2</v>
      </c>
      <c r="D10310" s="248">
        <v>0</v>
      </c>
    </row>
    <row r="10311" spans="1:4">
      <c r="A10311" s="241">
        <v>103034</v>
      </c>
      <c r="B10311" s="93" t="s">
        <v>31461</v>
      </c>
      <c r="C10311" s="94" t="s">
        <v>2</v>
      </c>
      <c r="D10311" s="248">
        <v>0</v>
      </c>
    </row>
    <row r="10312" spans="1:4">
      <c r="A10312" s="241">
        <v>103024</v>
      </c>
      <c r="B10312" s="93" t="s">
        <v>31462</v>
      </c>
      <c r="C10312" s="94" t="s">
        <v>2</v>
      </c>
      <c r="D10312" s="248">
        <v>0</v>
      </c>
    </row>
    <row r="10313" spans="1:4">
      <c r="A10313" s="241">
        <v>103023</v>
      </c>
      <c r="B10313" s="93" t="s">
        <v>31463</v>
      </c>
      <c r="C10313" s="94" t="s">
        <v>2</v>
      </c>
      <c r="D10313" s="248">
        <v>0</v>
      </c>
    </row>
    <row r="10314" spans="1:4">
      <c r="A10314" s="241">
        <v>103022</v>
      </c>
      <c r="B10314" s="93" t="s">
        <v>31464</v>
      </c>
      <c r="C10314" s="94" t="s">
        <v>2</v>
      </c>
      <c r="D10314" s="248">
        <v>0</v>
      </c>
    </row>
    <row r="10315" spans="1:4">
      <c r="A10315" s="241">
        <v>103020</v>
      </c>
      <c r="B10315" s="93" t="s">
        <v>31465</v>
      </c>
      <c r="C10315" s="94" t="s">
        <v>2</v>
      </c>
      <c r="D10315" s="248">
        <v>0</v>
      </c>
    </row>
    <row r="10316" spans="1:4">
      <c r="A10316" s="241">
        <v>103026</v>
      </c>
      <c r="B10316" s="93" t="s">
        <v>31466</v>
      </c>
      <c r="C10316" s="94" t="s">
        <v>2</v>
      </c>
      <c r="D10316" s="248">
        <v>0</v>
      </c>
    </row>
    <row r="10317" spans="1:4">
      <c r="A10317" s="241">
        <v>103025</v>
      </c>
      <c r="B10317" s="93" t="s">
        <v>31467</v>
      </c>
      <c r="C10317" s="94" t="s">
        <v>2</v>
      </c>
      <c r="D10317" s="248">
        <v>0</v>
      </c>
    </row>
    <row r="10318" spans="1:4">
      <c r="A10318" s="241">
        <v>103021</v>
      </c>
      <c r="B10318" s="93" t="s">
        <v>31468</v>
      </c>
      <c r="C10318" s="94" t="s">
        <v>2</v>
      </c>
      <c r="D10318" s="248">
        <v>0</v>
      </c>
    </row>
    <row r="10319" spans="1:4">
      <c r="A10319" s="241">
        <v>103027</v>
      </c>
      <c r="B10319" s="93" t="s">
        <v>31469</v>
      </c>
      <c r="C10319" s="94" t="s">
        <v>2</v>
      </c>
      <c r="D10319" s="248">
        <v>0</v>
      </c>
    </row>
    <row r="10320" spans="1:4">
      <c r="A10320" s="241">
        <v>103028</v>
      </c>
      <c r="B10320" s="93" t="s">
        <v>31470</v>
      </c>
      <c r="C10320" s="94" t="s">
        <v>2</v>
      </c>
      <c r="D10320" s="248">
        <v>0</v>
      </c>
    </row>
    <row r="10321" spans="1:4">
      <c r="A10321" s="241">
        <v>103563</v>
      </c>
      <c r="B10321" s="93" t="s">
        <v>31471</v>
      </c>
      <c r="C10321" s="94" t="s">
        <v>2</v>
      </c>
      <c r="D10321" s="248">
        <v>0</v>
      </c>
    </row>
    <row r="10322" spans="1:4">
      <c r="A10322" s="241">
        <v>103564</v>
      </c>
      <c r="B10322" s="93" t="s">
        <v>31472</v>
      </c>
      <c r="C10322" s="94" t="s">
        <v>2</v>
      </c>
      <c r="D10322" s="248">
        <v>0</v>
      </c>
    </row>
    <row r="10323" spans="1:4">
      <c r="A10323" s="241">
        <v>103565</v>
      </c>
      <c r="B10323" s="93" t="s">
        <v>31473</v>
      </c>
      <c r="C10323" s="94" t="s">
        <v>2</v>
      </c>
      <c r="D10323" s="248">
        <v>0</v>
      </c>
    </row>
    <row r="10324" spans="1:4">
      <c r="A10324" s="241">
        <v>103566</v>
      </c>
      <c r="B10324" s="93" t="s">
        <v>31474</v>
      </c>
      <c r="C10324" s="94" t="s">
        <v>2</v>
      </c>
      <c r="D10324" s="248">
        <v>0</v>
      </c>
    </row>
    <row r="10325" spans="1:4">
      <c r="A10325" s="241">
        <v>103567</v>
      </c>
      <c r="B10325" s="93" t="s">
        <v>31475</v>
      </c>
      <c r="C10325" s="94" t="s">
        <v>2</v>
      </c>
      <c r="D10325" s="248">
        <v>0</v>
      </c>
    </row>
    <row r="10326" spans="1:4">
      <c r="A10326" s="241">
        <v>103568</v>
      </c>
      <c r="B10326" s="93" t="s">
        <v>31476</v>
      </c>
      <c r="C10326" s="94" t="s">
        <v>2</v>
      </c>
      <c r="D10326" s="248">
        <v>0</v>
      </c>
    </row>
    <row r="10327" spans="1:4">
      <c r="A10327" s="241">
        <v>103569</v>
      </c>
      <c r="B10327" s="93" t="s">
        <v>31477</v>
      </c>
      <c r="C10327" s="94" t="s">
        <v>2</v>
      </c>
      <c r="D10327" s="248">
        <v>0</v>
      </c>
    </row>
    <row r="10328" spans="1:4">
      <c r="A10328" s="241">
        <v>103570</v>
      </c>
      <c r="B10328" s="93" t="s">
        <v>31478</v>
      </c>
      <c r="C10328" s="94" t="s">
        <v>2</v>
      </c>
      <c r="D10328" s="248">
        <v>0</v>
      </c>
    </row>
    <row r="10329" spans="1:4">
      <c r="A10329" s="241">
        <v>103571</v>
      </c>
      <c r="B10329" s="93" t="s">
        <v>31479</v>
      </c>
      <c r="C10329" s="94" t="s">
        <v>2</v>
      </c>
      <c r="D10329" s="248">
        <v>0</v>
      </c>
    </row>
    <row r="10330" spans="1:4">
      <c r="A10330" s="241">
        <v>103562</v>
      </c>
      <c r="B10330" s="93" t="s">
        <v>31480</v>
      </c>
      <c r="C10330" s="94" t="s">
        <v>2</v>
      </c>
      <c r="D10330" s="248">
        <v>0</v>
      </c>
    </row>
    <row r="10331" spans="1:4">
      <c r="A10331" s="241">
        <v>103573</v>
      </c>
      <c r="B10331" s="93" t="s">
        <v>31481</v>
      </c>
      <c r="C10331" s="94" t="s">
        <v>2</v>
      </c>
      <c r="D10331" s="248">
        <v>0</v>
      </c>
    </row>
    <row r="10332" spans="1:4">
      <c r="A10332" s="241">
        <v>103585</v>
      </c>
      <c r="B10332" s="93" t="s">
        <v>31482</v>
      </c>
      <c r="C10332" s="94" t="s">
        <v>2</v>
      </c>
      <c r="D10332" s="248">
        <v>0</v>
      </c>
    </row>
    <row r="10333" spans="1:4">
      <c r="A10333" s="241">
        <v>103586</v>
      </c>
      <c r="B10333" s="93" t="s">
        <v>31483</v>
      </c>
      <c r="C10333" s="94" t="s">
        <v>2</v>
      </c>
      <c r="D10333" s="248">
        <v>0</v>
      </c>
    </row>
    <row r="10334" spans="1:4">
      <c r="A10334" s="241">
        <v>103574</v>
      </c>
      <c r="B10334" s="93" t="s">
        <v>31484</v>
      </c>
      <c r="C10334" s="94" t="s">
        <v>2</v>
      </c>
      <c r="D10334" s="248">
        <v>0</v>
      </c>
    </row>
    <row r="10335" spans="1:4">
      <c r="A10335" s="241">
        <v>103575</v>
      </c>
      <c r="B10335" s="93" t="s">
        <v>31485</v>
      </c>
      <c r="C10335" s="94" t="s">
        <v>2</v>
      </c>
      <c r="D10335" s="248">
        <v>0</v>
      </c>
    </row>
    <row r="10336" spans="1:4">
      <c r="A10336" s="241">
        <v>103576</v>
      </c>
      <c r="B10336" s="93" t="s">
        <v>31486</v>
      </c>
      <c r="C10336" s="94" t="s">
        <v>2</v>
      </c>
      <c r="D10336" s="248">
        <v>0</v>
      </c>
    </row>
    <row r="10337" spans="1:4">
      <c r="A10337" s="241">
        <v>103577</v>
      </c>
      <c r="B10337" s="93" t="s">
        <v>31487</v>
      </c>
      <c r="C10337" s="94" t="s">
        <v>2</v>
      </c>
      <c r="D10337" s="248">
        <v>0</v>
      </c>
    </row>
    <row r="10338" spans="1:4">
      <c r="A10338" s="241">
        <v>103578</v>
      </c>
      <c r="B10338" s="93" t="s">
        <v>31488</v>
      </c>
      <c r="C10338" s="94" t="s">
        <v>2</v>
      </c>
      <c r="D10338" s="248">
        <v>0</v>
      </c>
    </row>
    <row r="10339" spans="1:4">
      <c r="A10339" s="241">
        <v>103579</v>
      </c>
      <c r="B10339" s="93" t="s">
        <v>31489</v>
      </c>
      <c r="C10339" s="94" t="s">
        <v>2</v>
      </c>
      <c r="D10339" s="248">
        <v>0</v>
      </c>
    </row>
    <row r="10340" spans="1:4">
      <c r="A10340" s="241">
        <v>103580</v>
      </c>
      <c r="B10340" s="93" t="s">
        <v>31490</v>
      </c>
      <c r="C10340" s="94" t="s">
        <v>2</v>
      </c>
      <c r="D10340" s="248">
        <v>0</v>
      </c>
    </row>
    <row r="10341" spans="1:4">
      <c r="A10341" s="241">
        <v>103581</v>
      </c>
      <c r="B10341" s="93" t="s">
        <v>31491</v>
      </c>
      <c r="C10341" s="94" t="s">
        <v>2</v>
      </c>
      <c r="D10341" s="248">
        <v>0</v>
      </c>
    </row>
    <row r="10342" spans="1:4">
      <c r="A10342" s="241">
        <v>103582</v>
      </c>
      <c r="B10342" s="93" t="s">
        <v>31492</v>
      </c>
      <c r="C10342" s="94" t="s">
        <v>2</v>
      </c>
      <c r="D10342" s="248">
        <v>0</v>
      </c>
    </row>
    <row r="10343" spans="1:4">
      <c r="A10343" s="241">
        <v>103572</v>
      </c>
      <c r="B10343" s="93" t="s">
        <v>31493</v>
      </c>
      <c r="C10343" s="94" t="s">
        <v>2</v>
      </c>
      <c r="D10343" s="248">
        <v>0</v>
      </c>
    </row>
    <row r="10344" spans="1:4">
      <c r="A10344" s="241">
        <v>103583</v>
      </c>
      <c r="B10344" s="93" t="s">
        <v>31494</v>
      </c>
      <c r="C10344" s="94" t="s">
        <v>2</v>
      </c>
      <c r="D10344" s="248">
        <v>0</v>
      </c>
    </row>
    <row r="10345" spans="1:4">
      <c r="A10345" s="241">
        <v>103584</v>
      </c>
      <c r="B10345" s="93" t="s">
        <v>31495</v>
      </c>
      <c r="C10345" s="94" t="s">
        <v>2</v>
      </c>
      <c r="D10345" s="248">
        <v>0</v>
      </c>
    </row>
    <row r="10346" spans="1:4">
      <c r="A10346" s="241">
        <v>103557</v>
      </c>
      <c r="B10346" s="93" t="s">
        <v>31496</v>
      </c>
      <c r="C10346" s="94" t="s">
        <v>2</v>
      </c>
      <c r="D10346" s="248">
        <v>0</v>
      </c>
    </row>
    <row r="10347" spans="1:4">
      <c r="A10347" s="241">
        <v>103558</v>
      </c>
      <c r="B10347" s="93" t="s">
        <v>31497</v>
      </c>
      <c r="C10347" s="94" t="s">
        <v>2</v>
      </c>
      <c r="D10347" s="248">
        <v>0</v>
      </c>
    </row>
    <row r="10348" spans="1:4">
      <c r="A10348" s="241">
        <v>103559</v>
      </c>
      <c r="B10348" s="93" t="s">
        <v>31498</v>
      </c>
      <c r="C10348" s="94" t="s">
        <v>2</v>
      </c>
      <c r="D10348" s="248">
        <v>0</v>
      </c>
    </row>
    <row r="10349" spans="1:4">
      <c r="A10349" s="241">
        <v>103560</v>
      </c>
      <c r="B10349" s="93" t="s">
        <v>31499</v>
      </c>
      <c r="C10349" s="94" t="s">
        <v>2</v>
      </c>
      <c r="D10349" s="248">
        <v>0</v>
      </c>
    </row>
    <row r="10350" spans="1:4">
      <c r="A10350" s="241">
        <v>103561</v>
      </c>
      <c r="B10350" s="93" t="s">
        <v>31500</v>
      </c>
      <c r="C10350" s="94" t="s">
        <v>2</v>
      </c>
      <c r="D10350" s="248">
        <v>0</v>
      </c>
    </row>
    <row r="10351" spans="1:4">
      <c r="A10351" s="241">
        <v>103529</v>
      </c>
      <c r="B10351" s="93" t="s">
        <v>31501</v>
      </c>
      <c r="C10351" s="94" t="s">
        <v>2</v>
      </c>
      <c r="D10351" s="248">
        <v>0</v>
      </c>
    </row>
    <row r="10352" spans="1:4">
      <c r="A10352" s="241">
        <v>103530</v>
      </c>
      <c r="B10352" s="93" t="s">
        <v>31502</v>
      </c>
      <c r="C10352" s="94" t="s">
        <v>2</v>
      </c>
      <c r="D10352" s="248">
        <v>0</v>
      </c>
    </row>
    <row r="10353" spans="1:4">
      <c r="A10353" s="241">
        <v>103531</v>
      </c>
      <c r="B10353" s="93" t="s">
        <v>31503</v>
      </c>
      <c r="C10353" s="94" t="s">
        <v>2</v>
      </c>
      <c r="D10353" s="248">
        <v>0</v>
      </c>
    </row>
    <row r="10354" spans="1:4">
      <c r="A10354" s="241">
        <v>103532</v>
      </c>
      <c r="B10354" s="93" t="s">
        <v>31504</v>
      </c>
      <c r="C10354" s="94" t="s">
        <v>2</v>
      </c>
      <c r="D10354" s="248">
        <v>0</v>
      </c>
    </row>
    <row r="10355" spans="1:4">
      <c r="A10355" s="241">
        <v>103533</v>
      </c>
      <c r="B10355" s="93" t="s">
        <v>31505</v>
      </c>
      <c r="C10355" s="94" t="s">
        <v>2</v>
      </c>
      <c r="D10355" s="248">
        <v>0</v>
      </c>
    </row>
    <row r="10356" spans="1:4">
      <c r="A10356" s="241">
        <v>103534</v>
      </c>
      <c r="B10356" s="93" t="s">
        <v>31506</v>
      </c>
      <c r="C10356" s="94" t="s">
        <v>2</v>
      </c>
      <c r="D10356" s="248">
        <v>0</v>
      </c>
    </row>
    <row r="10357" spans="1:4">
      <c r="A10357" s="241">
        <v>103535</v>
      </c>
      <c r="B10357" s="93" t="s">
        <v>31507</v>
      </c>
      <c r="C10357" s="94" t="s">
        <v>2</v>
      </c>
      <c r="D10357" s="248">
        <v>0</v>
      </c>
    </row>
    <row r="10358" spans="1:4">
      <c r="A10358" s="241">
        <v>103527</v>
      </c>
      <c r="B10358" s="93" t="s">
        <v>31508</v>
      </c>
      <c r="C10358" s="94" t="s">
        <v>2</v>
      </c>
      <c r="D10358" s="248">
        <v>0</v>
      </c>
    </row>
    <row r="10359" spans="1:4">
      <c r="A10359" s="241">
        <v>103536</v>
      </c>
      <c r="B10359" s="93" t="s">
        <v>31509</v>
      </c>
      <c r="C10359" s="94" t="s">
        <v>2</v>
      </c>
      <c r="D10359" s="248">
        <v>0</v>
      </c>
    </row>
    <row r="10360" spans="1:4">
      <c r="A10360" s="241">
        <v>103528</v>
      </c>
      <c r="B10360" s="93" t="s">
        <v>31510</v>
      </c>
      <c r="C10360" s="94" t="s">
        <v>2</v>
      </c>
      <c r="D10360" s="248">
        <v>0</v>
      </c>
    </row>
    <row r="10361" spans="1:4">
      <c r="A10361" s="241">
        <v>103541</v>
      </c>
      <c r="B10361" s="93" t="s">
        <v>31511</v>
      </c>
      <c r="C10361" s="94" t="s">
        <v>2</v>
      </c>
      <c r="D10361" s="248">
        <v>0</v>
      </c>
    </row>
    <row r="10362" spans="1:4">
      <c r="A10362" s="241">
        <v>103539</v>
      </c>
      <c r="B10362" s="93" t="s">
        <v>31512</v>
      </c>
      <c r="C10362" s="94" t="s">
        <v>2</v>
      </c>
      <c r="D10362" s="248">
        <v>0</v>
      </c>
    </row>
    <row r="10363" spans="1:4">
      <c r="A10363" s="241">
        <v>103540</v>
      </c>
      <c r="B10363" s="93" t="s">
        <v>31513</v>
      </c>
      <c r="C10363" s="94" t="s">
        <v>2</v>
      </c>
      <c r="D10363" s="248">
        <v>0</v>
      </c>
    </row>
    <row r="10364" spans="1:4">
      <c r="A10364" s="241">
        <v>103542</v>
      </c>
      <c r="B10364" s="93" t="s">
        <v>31514</v>
      </c>
      <c r="C10364" s="94" t="s">
        <v>2</v>
      </c>
      <c r="D10364" s="248">
        <v>0</v>
      </c>
    </row>
    <row r="10365" spans="1:4">
      <c r="A10365" s="241">
        <v>103543</v>
      </c>
      <c r="B10365" s="93" t="s">
        <v>31515</v>
      </c>
      <c r="C10365" s="94" t="s">
        <v>2</v>
      </c>
      <c r="D10365" s="248">
        <v>0</v>
      </c>
    </row>
    <row r="10366" spans="1:4">
      <c r="A10366" s="241">
        <v>103544</v>
      </c>
      <c r="B10366" s="93" t="s">
        <v>31516</v>
      </c>
      <c r="C10366" s="94" t="s">
        <v>2</v>
      </c>
      <c r="D10366" s="248">
        <v>0</v>
      </c>
    </row>
    <row r="10367" spans="1:4">
      <c r="A10367" s="241">
        <v>103545</v>
      </c>
      <c r="B10367" s="93" t="s">
        <v>31517</v>
      </c>
      <c r="C10367" s="94" t="s">
        <v>2</v>
      </c>
      <c r="D10367" s="248">
        <v>0</v>
      </c>
    </row>
    <row r="10368" spans="1:4">
      <c r="A10368" s="241">
        <v>103537</v>
      </c>
      <c r="B10368" s="93" t="s">
        <v>31518</v>
      </c>
      <c r="C10368" s="94" t="s">
        <v>2</v>
      </c>
      <c r="D10368" s="248">
        <v>0</v>
      </c>
    </row>
    <row r="10369" spans="1:4">
      <c r="A10369" s="241">
        <v>103546</v>
      </c>
      <c r="B10369" s="93" t="s">
        <v>31519</v>
      </c>
      <c r="C10369" s="94" t="s">
        <v>2</v>
      </c>
      <c r="D10369" s="248">
        <v>0</v>
      </c>
    </row>
    <row r="10370" spans="1:4">
      <c r="A10370" s="241">
        <v>103538</v>
      </c>
      <c r="B10370" s="93" t="s">
        <v>31520</v>
      </c>
      <c r="C10370" s="94" t="s">
        <v>2</v>
      </c>
      <c r="D10370" s="248">
        <v>0</v>
      </c>
    </row>
    <row r="10371" spans="1:4">
      <c r="A10371" s="241">
        <v>103549</v>
      </c>
      <c r="B10371" s="93" t="s">
        <v>31521</v>
      </c>
      <c r="C10371" s="94" t="s">
        <v>2</v>
      </c>
      <c r="D10371" s="248">
        <v>0</v>
      </c>
    </row>
    <row r="10372" spans="1:4">
      <c r="A10372" s="241">
        <v>103550</v>
      </c>
      <c r="B10372" s="93" t="s">
        <v>31522</v>
      </c>
      <c r="C10372" s="94" t="s">
        <v>2</v>
      </c>
      <c r="D10372" s="248">
        <v>0</v>
      </c>
    </row>
    <row r="10373" spans="1:4">
      <c r="A10373" s="241">
        <v>103551</v>
      </c>
      <c r="B10373" s="93" t="s">
        <v>31523</v>
      </c>
      <c r="C10373" s="94" t="s">
        <v>2</v>
      </c>
      <c r="D10373" s="248">
        <v>0</v>
      </c>
    </row>
    <row r="10374" spans="1:4">
      <c r="A10374" s="241">
        <v>103552</v>
      </c>
      <c r="B10374" s="93" t="s">
        <v>31524</v>
      </c>
      <c r="C10374" s="94" t="s">
        <v>2</v>
      </c>
      <c r="D10374" s="248">
        <v>0</v>
      </c>
    </row>
    <row r="10375" spans="1:4">
      <c r="A10375" s="241">
        <v>103553</v>
      </c>
      <c r="B10375" s="93" t="s">
        <v>31525</v>
      </c>
      <c r="C10375" s="94" t="s">
        <v>2</v>
      </c>
      <c r="D10375" s="248">
        <v>0</v>
      </c>
    </row>
    <row r="10376" spans="1:4">
      <c r="A10376" s="241">
        <v>103554</v>
      </c>
      <c r="B10376" s="93" t="s">
        <v>31526</v>
      </c>
      <c r="C10376" s="94" t="s">
        <v>2</v>
      </c>
      <c r="D10376" s="248">
        <v>0</v>
      </c>
    </row>
    <row r="10377" spans="1:4">
      <c r="A10377" s="241">
        <v>103555</v>
      </c>
      <c r="B10377" s="93" t="s">
        <v>31527</v>
      </c>
      <c r="C10377" s="94" t="s">
        <v>2</v>
      </c>
      <c r="D10377" s="248">
        <v>0</v>
      </c>
    </row>
    <row r="10378" spans="1:4">
      <c r="A10378" s="241">
        <v>103547</v>
      </c>
      <c r="B10378" s="93" t="s">
        <v>31528</v>
      </c>
      <c r="C10378" s="94" t="s">
        <v>2</v>
      </c>
      <c r="D10378" s="248">
        <v>0</v>
      </c>
    </row>
    <row r="10379" spans="1:4">
      <c r="A10379" s="241">
        <v>103556</v>
      </c>
      <c r="B10379" s="93" t="s">
        <v>31529</v>
      </c>
      <c r="C10379" s="94" t="s">
        <v>2</v>
      </c>
      <c r="D10379" s="248">
        <v>0</v>
      </c>
    </row>
    <row r="10380" spans="1:4">
      <c r="A10380" s="241">
        <v>103548</v>
      </c>
      <c r="B10380" s="93" t="s">
        <v>31530</v>
      </c>
      <c r="C10380" s="94" t="s">
        <v>2</v>
      </c>
      <c r="D10380" s="248">
        <v>0</v>
      </c>
    </row>
  </sheetData>
  <sheetProtection formatCells="0" insertRows="0" deleteRows="0" sort="0" autoFilter="0"/>
  <printOptions horizontalCentered="1"/>
  <pageMargins left="0.39370078740157477" right="0.39370078740157477" top="0.59015748031496063" bottom="0.78740157480314954" header="0.39370078740157477" footer="0.39370078740157477"/>
  <pageSetup paperSize="9" fitToWidth="0" fitToHeight="0" pageOrder="overThenDown" orientation="portrait" useFirstPageNumber="1" r:id="rId1"/>
  <headerFooter alignWithMargins="0">
    <oddFooter>&amp;R&amp;10Página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2">
    <tabColor theme="0"/>
  </sheetPr>
  <dimension ref="A1:E5233"/>
  <sheetViews>
    <sheetView workbookViewId="0">
      <pane ySplit="2" topLeftCell="A3" activePane="bottomLeft" state="frozen"/>
      <selection pane="bottomLeft" activeCell="A13" sqref="A13"/>
    </sheetView>
  </sheetViews>
  <sheetFormatPr defaultColWidth="0" defaultRowHeight="11.25"/>
  <cols>
    <col min="1" max="1" width="24.5" style="232" bestFit="1" customWidth="1"/>
    <col min="2" max="2" width="40.625" style="99" customWidth="1"/>
    <col min="3" max="3" width="5.625" style="98" customWidth="1"/>
    <col min="4" max="4" width="15.625" style="101" customWidth="1"/>
    <col min="5" max="5" width="0" style="12" hidden="1" customWidth="1"/>
    <col min="6" max="16384" width="9" style="12" hidden="1"/>
  </cols>
  <sheetData>
    <row r="1" spans="1:4">
      <c r="A1" s="230" t="s">
        <v>1465</v>
      </c>
      <c r="B1" s="96" t="s">
        <v>23053</v>
      </c>
      <c r="C1" s="236" t="s">
        <v>1448</v>
      </c>
      <c r="D1" s="236"/>
    </row>
    <row r="2" spans="1:4">
      <c r="A2" s="231" t="s">
        <v>1607</v>
      </c>
      <c r="B2" s="97" t="s">
        <v>550</v>
      </c>
      <c r="C2" s="97" t="s">
        <v>20</v>
      </c>
      <c r="D2" s="97" t="s">
        <v>1599</v>
      </c>
    </row>
    <row r="3" spans="1:4" ht="12.75">
      <c r="A3" s="115">
        <v>45333</v>
      </c>
      <c r="B3" s="49" t="s">
        <v>31531</v>
      </c>
      <c r="C3" s="115" t="s">
        <v>2</v>
      </c>
      <c r="D3" s="402">
        <v>72.849999999999994</v>
      </c>
    </row>
    <row r="4" spans="1:4" ht="12.75">
      <c r="A4" s="115">
        <v>11270</v>
      </c>
      <c r="B4" s="49" t="s">
        <v>31532</v>
      </c>
      <c r="C4" s="115" t="s">
        <v>2</v>
      </c>
      <c r="D4" s="402">
        <v>2.4</v>
      </c>
    </row>
    <row r="5" spans="1:4" ht="12.75">
      <c r="A5" s="115">
        <v>412</v>
      </c>
      <c r="B5" s="49" t="s">
        <v>31533</v>
      </c>
      <c r="C5" s="115" t="s">
        <v>2</v>
      </c>
      <c r="D5" s="402">
        <v>1.38</v>
      </c>
    </row>
    <row r="6" spans="1:4" ht="12.75">
      <c r="A6" s="115">
        <v>414</v>
      </c>
      <c r="B6" s="49" t="s">
        <v>31534</v>
      </c>
      <c r="C6" s="115" t="s">
        <v>2</v>
      </c>
      <c r="D6" s="402">
        <v>0.08</v>
      </c>
    </row>
    <row r="7" spans="1:4" ht="12.75">
      <c r="A7" s="115">
        <v>410</v>
      </c>
      <c r="B7" s="49" t="s">
        <v>31535</v>
      </c>
      <c r="C7" s="115" t="s">
        <v>2</v>
      </c>
      <c r="D7" s="402">
        <v>0.21</v>
      </c>
    </row>
    <row r="8" spans="1:4" ht="12.75">
      <c r="A8" s="115">
        <v>411</v>
      </c>
      <c r="B8" s="49" t="s">
        <v>31536</v>
      </c>
      <c r="C8" s="115" t="s">
        <v>2</v>
      </c>
      <c r="D8" s="402">
        <v>0.27</v>
      </c>
    </row>
    <row r="9" spans="1:4" ht="12.75">
      <c r="A9" s="115">
        <v>408</v>
      </c>
      <c r="B9" s="49" t="s">
        <v>31537</v>
      </c>
      <c r="C9" s="115" t="s">
        <v>2</v>
      </c>
      <c r="D9" s="402">
        <v>1.34</v>
      </c>
    </row>
    <row r="10" spans="1:4" ht="12.75">
      <c r="A10" s="115">
        <v>39131</v>
      </c>
      <c r="B10" s="49" t="s">
        <v>31538</v>
      </c>
      <c r="C10" s="115" t="s">
        <v>2</v>
      </c>
      <c r="D10" s="402">
        <v>3.59</v>
      </c>
    </row>
    <row r="11" spans="1:4" ht="12.75">
      <c r="A11" s="115">
        <v>394</v>
      </c>
      <c r="B11" s="49" t="s">
        <v>31539</v>
      </c>
      <c r="C11" s="115" t="s">
        <v>2</v>
      </c>
      <c r="D11" s="402">
        <v>3.63</v>
      </c>
    </row>
    <row r="12" spans="1:4" ht="12.75">
      <c r="A12" s="115">
        <v>39130</v>
      </c>
      <c r="B12" s="49" t="s">
        <v>31540</v>
      </c>
      <c r="C12" s="115" t="s">
        <v>2</v>
      </c>
      <c r="D12" s="402">
        <v>3.27</v>
      </c>
    </row>
    <row r="13" spans="1:4" ht="12.75">
      <c r="A13" s="115">
        <v>395</v>
      </c>
      <c r="B13" s="49" t="s">
        <v>31541</v>
      </c>
      <c r="C13" s="115" t="s">
        <v>2</v>
      </c>
      <c r="D13" s="402">
        <v>3.5</v>
      </c>
    </row>
    <row r="14" spans="1:4" ht="12.75">
      <c r="A14" s="115">
        <v>39129</v>
      </c>
      <c r="B14" s="49" t="s">
        <v>31542</v>
      </c>
      <c r="C14" s="115" t="s">
        <v>2</v>
      </c>
      <c r="D14" s="402">
        <v>2.02</v>
      </c>
    </row>
    <row r="15" spans="1:4" ht="12.75">
      <c r="A15" s="115">
        <v>393</v>
      </c>
      <c r="B15" s="49" t="s">
        <v>31543</v>
      </c>
      <c r="C15" s="115" t="s">
        <v>2</v>
      </c>
      <c r="D15" s="402">
        <v>2.11</v>
      </c>
    </row>
    <row r="16" spans="1:4" ht="12.75">
      <c r="A16" s="115">
        <v>39127</v>
      </c>
      <c r="B16" s="49" t="s">
        <v>31544</v>
      </c>
      <c r="C16" s="115" t="s">
        <v>2</v>
      </c>
      <c r="D16" s="402">
        <v>1.72</v>
      </c>
    </row>
    <row r="17" spans="1:4" ht="12.75">
      <c r="A17" s="115">
        <v>392</v>
      </c>
      <c r="B17" s="49" t="s">
        <v>31545</v>
      </c>
      <c r="C17" s="115" t="s">
        <v>2</v>
      </c>
      <c r="D17" s="402">
        <v>1.77</v>
      </c>
    </row>
    <row r="18" spans="1:4" ht="12.75">
      <c r="A18" s="115">
        <v>39133</v>
      </c>
      <c r="B18" s="49" t="s">
        <v>31546</v>
      </c>
      <c r="C18" s="115" t="s">
        <v>2</v>
      </c>
      <c r="D18" s="402">
        <v>4.71</v>
      </c>
    </row>
    <row r="19" spans="1:4" ht="12.75">
      <c r="A19" s="115">
        <v>397</v>
      </c>
      <c r="B19" s="49" t="s">
        <v>31547</v>
      </c>
      <c r="C19" s="115" t="s">
        <v>2</v>
      </c>
      <c r="D19" s="402">
        <v>5.2</v>
      </c>
    </row>
    <row r="20" spans="1:4" ht="12.75">
      <c r="A20" s="115">
        <v>39132</v>
      </c>
      <c r="B20" s="49" t="s">
        <v>31548</v>
      </c>
      <c r="C20" s="115" t="s">
        <v>2</v>
      </c>
      <c r="D20" s="402">
        <v>3.77</v>
      </c>
    </row>
    <row r="21" spans="1:4" ht="12.75">
      <c r="A21" s="115">
        <v>396</v>
      </c>
      <c r="B21" s="49" t="s">
        <v>31549</v>
      </c>
      <c r="C21" s="115" t="s">
        <v>2</v>
      </c>
      <c r="D21" s="402">
        <v>4.04</v>
      </c>
    </row>
    <row r="22" spans="1:4" ht="12.75">
      <c r="A22" s="115">
        <v>39135</v>
      </c>
      <c r="B22" s="49" t="s">
        <v>31550</v>
      </c>
      <c r="C22" s="115" t="s">
        <v>2</v>
      </c>
      <c r="D22" s="402">
        <v>7.54</v>
      </c>
    </row>
    <row r="23" spans="1:4" ht="12.75">
      <c r="A23" s="115">
        <v>39134</v>
      </c>
      <c r="B23" s="49" t="s">
        <v>31551</v>
      </c>
      <c r="C23" s="115" t="s">
        <v>2</v>
      </c>
      <c r="D23" s="402">
        <v>6.28</v>
      </c>
    </row>
    <row r="24" spans="1:4" ht="12.75">
      <c r="A24" s="115">
        <v>398</v>
      </c>
      <c r="B24" s="49" t="s">
        <v>31552</v>
      </c>
      <c r="C24" s="115" t="s">
        <v>2</v>
      </c>
      <c r="D24" s="402">
        <v>5.79</v>
      </c>
    </row>
    <row r="25" spans="1:4" ht="12.75">
      <c r="A25" s="115">
        <v>39128</v>
      </c>
      <c r="B25" s="49" t="s">
        <v>31553</v>
      </c>
      <c r="C25" s="115" t="s">
        <v>2</v>
      </c>
      <c r="D25" s="402">
        <v>1.88</v>
      </c>
    </row>
    <row r="26" spans="1:4" ht="12.75">
      <c r="A26" s="115">
        <v>400</v>
      </c>
      <c r="B26" s="49" t="s">
        <v>31554</v>
      </c>
      <c r="C26" s="115" t="s">
        <v>2</v>
      </c>
      <c r="D26" s="402">
        <v>1.84</v>
      </c>
    </row>
    <row r="27" spans="1:4" ht="12.75">
      <c r="A27" s="115">
        <v>39125</v>
      </c>
      <c r="B27" s="49" t="s">
        <v>31555</v>
      </c>
      <c r="C27" s="115" t="s">
        <v>2</v>
      </c>
      <c r="D27" s="402">
        <v>1.88</v>
      </c>
    </row>
    <row r="28" spans="1:4" ht="12.75">
      <c r="A28" s="115">
        <v>39126</v>
      </c>
      <c r="B28" s="49" t="s">
        <v>31556</v>
      </c>
      <c r="C28" s="115" t="s">
        <v>2</v>
      </c>
      <c r="D28" s="402">
        <v>8.48</v>
      </c>
    </row>
    <row r="29" spans="1:4" ht="12.75">
      <c r="A29" s="115">
        <v>399</v>
      </c>
      <c r="B29" s="49" t="s">
        <v>31557</v>
      </c>
      <c r="C29" s="115" t="s">
        <v>2</v>
      </c>
      <c r="D29" s="402">
        <v>7.47</v>
      </c>
    </row>
    <row r="30" spans="1:4" ht="12.75">
      <c r="A30" s="115">
        <v>39158</v>
      </c>
      <c r="B30" s="49" t="s">
        <v>31558</v>
      </c>
      <c r="C30" s="115" t="s">
        <v>2</v>
      </c>
      <c r="D30" s="402">
        <v>20.059999999999999</v>
      </c>
    </row>
    <row r="31" spans="1:4" ht="12.75">
      <c r="A31" s="115">
        <v>39141</v>
      </c>
      <c r="B31" s="49" t="s">
        <v>31559</v>
      </c>
      <c r="C31" s="115" t="s">
        <v>2</v>
      </c>
      <c r="D31" s="402">
        <v>1.45</v>
      </c>
    </row>
    <row r="32" spans="1:4" ht="12.75">
      <c r="A32" s="115">
        <v>39140</v>
      </c>
      <c r="B32" s="49" t="s">
        <v>31560</v>
      </c>
      <c r="C32" s="115" t="s">
        <v>2</v>
      </c>
      <c r="D32" s="402">
        <v>1.32</v>
      </c>
    </row>
    <row r="33" spans="1:4" ht="12.75">
      <c r="A33" s="115">
        <v>39139</v>
      </c>
      <c r="B33" s="49" t="s">
        <v>31561</v>
      </c>
      <c r="C33" s="115" t="s">
        <v>2</v>
      </c>
      <c r="D33" s="402">
        <v>1.0900000000000001</v>
      </c>
    </row>
    <row r="34" spans="1:4" ht="12.75">
      <c r="A34" s="115">
        <v>39137</v>
      </c>
      <c r="B34" s="49" t="s">
        <v>31562</v>
      </c>
      <c r="C34" s="115" t="s">
        <v>2</v>
      </c>
      <c r="D34" s="402">
        <v>0.76</v>
      </c>
    </row>
    <row r="35" spans="1:4" ht="12.75">
      <c r="A35" s="115">
        <v>39143</v>
      </c>
      <c r="B35" s="49" t="s">
        <v>31563</v>
      </c>
      <c r="C35" s="115" t="s">
        <v>2</v>
      </c>
      <c r="D35" s="402">
        <v>3</v>
      </c>
    </row>
    <row r="36" spans="1:4" ht="12.75">
      <c r="A36" s="115">
        <v>39142</v>
      </c>
      <c r="B36" s="49" t="s">
        <v>31564</v>
      </c>
      <c r="C36" s="115" t="s">
        <v>2</v>
      </c>
      <c r="D36" s="402">
        <v>2.15</v>
      </c>
    </row>
    <row r="37" spans="1:4" ht="12.75">
      <c r="A37" s="115">
        <v>39144</v>
      </c>
      <c r="B37" s="49" t="s">
        <v>31565</v>
      </c>
      <c r="C37" s="115" t="s">
        <v>2</v>
      </c>
      <c r="D37" s="402">
        <v>3.5</v>
      </c>
    </row>
    <row r="38" spans="1:4" ht="12.75">
      <c r="A38" s="115">
        <v>39138</v>
      </c>
      <c r="B38" s="49" t="s">
        <v>31566</v>
      </c>
      <c r="C38" s="115" t="s">
        <v>2</v>
      </c>
      <c r="D38" s="402">
        <v>0.8</v>
      </c>
    </row>
    <row r="39" spans="1:4" ht="12.75">
      <c r="A39" s="115">
        <v>39136</v>
      </c>
      <c r="B39" s="49" t="s">
        <v>31567</v>
      </c>
      <c r="C39" s="115" t="s">
        <v>2</v>
      </c>
      <c r="D39" s="402">
        <v>0.53</v>
      </c>
    </row>
    <row r="40" spans="1:4" ht="12.75">
      <c r="A40" s="115">
        <v>39145</v>
      </c>
      <c r="B40" s="49" t="s">
        <v>31568</v>
      </c>
      <c r="C40" s="115" t="s">
        <v>2</v>
      </c>
      <c r="D40" s="402">
        <v>5.76</v>
      </c>
    </row>
    <row r="41" spans="1:4" ht="12.75">
      <c r="A41" s="115">
        <v>12615</v>
      </c>
      <c r="B41" s="49" t="s">
        <v>31569</v>
      </c>
      <c r="C41" s="115" t="s">
        <v>2</v>
      </c>
      <c r="D41" s="402">
        <v>18.8</v>
      </c>
    </row>
    <row r="42" spans="1:4" ht="12.75">
      <c r="A42" s="115">
        <v>11927</v>
      </c>
      <c r="B42" s="49" t="s">
        <v>31570</v>
      </c>
      <c r="C42" s="115" t="s">
        <v>2</v>
      </c>
      <c r="D42" s="402">
        <v>7.16</v>
      </c>
    </row>
    <row r="43" spans="1:4" ht="12.75">
      <c r="A43" s="115">
        <v>11928</v>
      </c>
      <c r="B43" s="49" t="s">
        <v>31571</v>
      </c>
      <c r="C43" s="115" t="s">
        <v>2</v>
      </c>
      <c r="D43" s="402">
        <v>8.1999999999999993</v>
      </c>
    </row>
    <row r="44" spans="1:4" ht="12.75">
      <c r="A44" s="115">
        <v>11929</v>
      </c>
      <c r="B44" s="49" t="s">
        <v>31572</v>
      </c>
      <c r="C44" s="115" t="s">
        <v>2</v>
      </c>
      <c r="D44" s="402">
        <v>12.69</v>
      </c>
    </row>
    <row r="45" spans="1:4" ht="12.75">
      <c r="A45" s="115">
        <v>36801</v>
      </c>
      <c r="B45" s="49" t="s">
        <v>31573</v>
      </c>
      <c r="C45" s="115" t="s">
        <v>2</v>
      </c>
      <c r="D45" s="402">
        <v>27.31</v>
      </c>
    </row>
    <row r="46" spans="1:4" ht="12.75">
      <c r="A46" s="115">
        <v>36246</v>
      </c>
      <c r="B46" s="49" t="s">
        <v>31574</v>
      </c>
      <c r="C46" s="115" t="s">
        <v>1</v>
      </c>
      <c r="D46" s="402">
        <v>3.83</v>
      </c>
    </row>
    <row r="47" spans="1:4" ht="12.75">
      <c r="A47" s="115">
        <v>37600</v>
      </c>
      <c r="B47" s="49" t="s">
        <v>31575</v>
      </c>
      <c r="C47" s="115" t="s">
        <v>2</v>
      </c>
      <c r="D47" s="402"/>
    </row>
    <row r="48" spans="1:4" ht="12.75">
      <c r="A48" s="115">
        <v>37599</v>
      </c>
      <c r="B48" s="49" t="s">
        <v>31576</v>
      </c>
      <c r="C48" s="115" t="s">
        <v>2</v>
      </c>
      <c r="D48" s="402"/>
    </row>
    <row r="49" spans="1:4" ht="12.75">
      <c r="A49" s="115">
        <v>1</v>
      </c>
      <c r="B49" s="49" t="s">
        <v>31577</v>
      </c>
      <c r="C49" s="115" t="s">
        <v>3</v>
      </c>
      <c r="D49" s="402">
        <v>105.55</v>
      </c>
    </row>
    <row r="50" spans="1:4" ht="12.75">
      <c r="A50" s="115">
        <v>3</v>
      </c>
      <c r="B50" s="49" t="s">
        <v>31578</v>
      </c>
      <c r="C50" s="115" t="s">
        <v>10</v>
      </c>
      <c r="D50" s="402">
        <v>16.46</v>
      </c>
    </row>
    <row r="51" spans="1:4" ht="12.75">
      <c r="A51" s="115">
        <v>43054</v>
      </c>
      <c r="B51" s="49" t="s">
        <v>31579</v>
      </c>
      <c r="C51" s="115" t="s">
        <v>3</v>
      </c>
      <c r="D51" s="402">
        <v>9.5500000000000007</v>
      </c>
    </row>
    <row r="52" spans="1:4" ht="12.75">
      <c r="A52" s="115">
        <v>42402</v>
      </c>
      <c r="B52" s="49" t="s">
        <v>31580</v>
      </c>
      <c r="C52" s="115" t="s">
        <v>3</v>
      </c>
      <c r="D52" s="402">
        <v>9.1300000000000008</v>
      </c>
    </row>
    <row r="53" spans="1:4" ht="12.75">
      <c r="A53" s="115">
        <v>42403</v>
      </c>
      <c r="B53" s="49" t="s">
        <v>31581</v>
      </c>
      <c r="C53" s="115" t="s">
        <v>3</v>
      </c>
      <c r="D53" s="402">
        <v>11.71</v>
      </c>
    </row>
    <row r="54" spans="1:4" ht="12.75">
      <c r="A54" s="115">
        <v>42404</v>
      </c>
      <c r="B54" s="49" t="s">
        <v>31582</v>
      </c>
      <c r="C54" s="115" t="s">
        <v>3</v>
      </c>
      <c r="D54" s="402">
        <v>11.64</v>
      </c>
    </row>
    <row r="55" spans="1:4" ht="12.75">
      <c r="A55" s="115">
        <v>42405</v>
      </c>
      <c r="B55" s="49" t="s">
        <v>31583</v>
      </c>
      <c r="C55" s="115" t="s">
        <v>3</v>
      </c>
      <c r="D55" s="402">
        <v>12.4</v>
      </c>
    </row>
    <row r="56" spans="1:4" ht="12.75">
      <c r="A56" s="115">
        <v>34341</v>
      </c>
      <c r="B56" s="49" t="s">
        <v>31584</v>
      </c>
      <c r="C56" s="115" t="s">
        <v>3</v>
      </c>
      <c r="D56" s="402">
        <v>10.76</v>
      </c>
    </row>
    <row r="57" spans="1:4" ht="12.75">
      <c r="A57" s="115">
        <v>43053</v>
      </c>
      <c r="B57" s="49" t="s">
        <v>31585</v>
      </c>
      <c r="C57" s="115" t="s">
        <v>3</v>
      </c>
      <c r="D57" s="402">
        <v>8.5299999999999994</v>
      </c>
    </row>
    <row r="58" spans="1:4" ht="12.75">
      <c r="A58" s="115">
        <v>43058</v>
      </c>
      <c r="B58" s="49" t="s">
        <v>31586</v>
      </c>
      <c r="C58" s="115" t="s">
        <v>3</v>
      </c>
      <c r="D58" s="402">
        <v>8.84</v>
      </c>
    </row>
    <row r="59" spans="1:4" ht="12.75">
      <c r="A59" s="115">
        <v>34</v>
      </c>
      <c r="B59" s="49" t="s">
        <v>31587</v>
      </c>
      <c r="C59" s="115" t="s">
        <v>3</v>
      </c>
      <c r="D59" s="402">
        <v>8.89</v>
      </c>
    </row>
    <row r="60" spans="1:4" ht="12.75">
      <c r="A60" s="115">
        <v>43055</v>
      </c>
      <c r="B60" s="49" t="s">
        <v>31588</v>
      </c>
      <c r="C60" s="115" t="s">
        <v>3</v>
      </c>
      <c r="D60" s="402">
        <v>7.7</v>
      </c>
    </row>
    <row r="61" spans="1:4" ht="12.75">
      <c r="A61" s="115">
        <v>43056</v>
      </c>
      <c r="B61" s="49" t="s">
        <v>31589</v>
      </c>
      <c r="C61" s="115" t="s">
        <v>3</v>
      </c>
      <c r="D61" s="402">
        <v>8.8800000000000008</v>
      </c>
    </row>
    <row r="62" spans="1:4" ht="12.75">
      <c r="A62" s="115">
        <v>43057</v>
      </c>
      <c r="B62" s="49" t="s">
        <v>31590</v>
      </c>
      <c r="C62" s="115" t="s">
        <v>3</v>
      </c>
      <c r="D62" s="402">
        <v>9.76</v>
      </c>
    </row>
    <row r="63" spans="1:4" ht="12.75">
      <c r="A63" s="115">
        <v>34449</v>
      </c>
      <c r="B63" s="49" t="s">
        <v>31591</v>
      </c>
      <c r="C63" s="115" t="s">
        <v>3</v>
      </c>
      <c r="D63" s="402">
        <v>10.43</v>
      </c>
    </row>
    <row r="64" spans="1:4" ht="12.75">
      <c r="A64" s="115">
        <v>32</v>
      </c>
      <c r="B64" s="49" t="s">
        <v>31592</v>
      </c>
      <c r="C64" s="115" t="s">
        <v>3</v>
      </c>
      <c r="D64" s="402">
        <v>9.3800000000000008</v>
      </c>
    </row>
    <row r="65" spans="1:4" ht="12.75">
      <c r="A65" s="115">
        <v>33</v>
      </c>
      <c r="B65" s="49" t="s">
        <v>31593</v>
      </c>
      <c r="C65" s="115" t="s">
        <v>3</v>
      </c>
      <c r="D65" s="402">
        <v>9.43</v>
      </c>
    </row>
    <row r="66" spans="1:4" ht="12.75">
      <c r="A66" s="115">
        <v>43061</v>
      </c>
      <c r="B66" s="49" t="s">
        <v>31594</v>
      </c>
      <c r="C66" s="115" t="s">
        <v>3</v>
      </c>
      <c r="D66" s="402">
        <v>8.81</v>
      </c>
    </row>
    <row r="67" spans="1:4" ht="12.75">
      <c r="A67" s="115">
        <v>43059</v>
      </c>
      <c r="B67" s="49" t="s">
        <v>31595</v>
      </c>
      <c r="C67" s="115" t="s">
        <v>3</v>
      </c>
      <c r="D67" s="402">
        <v>8.41</v>
      </c>
    </row>
    <row r="68" spans="1:4" ht="12.75">
      <c r="A68" s="115">
        <v>43062</v>
      </c>
      <c r="B68" s="49" t="s">
        <v>31596</v>
      </c>
      <c r="C68" s="115" t="s">
        <v>3</v>
      </c>
      <c r="D68" s="402">
        <v>9.32</v>
      </c>
    </row>
    <row r="69" spans="1:4" ht="12.75">
      <c r="A69" s="115">
        <v>43060</v>
      </c>
      <c r="B69" s="49" t="s">
        <v>31597</v>
      </c>
      <c r="C69" s="115" t="s">
        <v>3</v>
      </c>
      <c r="D69" s="402">
        <v>7.33</v>
      </c>
    </row>
    <row r="70" spans="1:4" ht="12.75">
      <c r="A70" s="115">
        <v>40410</v>
      </c>
      <c r="B70" s="49" t="s">
        <v>31598</v>
      </c>
      <c r="C70" s="115" t="s">
        <v>2</v>
      </c>
      <c r="D70" s="402"/>
    </row>
    <row r="71" spans="1:4" ht="12.75">
      <c r="A71" s="115">
        <v>40411</v>
      </c>
      <c r="B71" s="49" t="s">
        <v>31599</v>
      </c>
      <c r="C71" s="115" t="s">
        <v>2</v>
      </c>
      <c r="D71" s="402"/>
    </row>
    <row r="72" spans="1:4" ht="12.75">
      <c r="A72" s="115">
        <v>40412</v>
      </c>
      <c r="B72" s="49" t="s">
        <v>31600</v>
      </c>
      <c r="C72" s="115" t="s">
        <v>2</v>
      </c>
      <c r="D72" s="402"/>
    </row>
    <row r="73" spans="1:4" ht="12.75">
      <c r="A73" s="115">
        <v>44254</v>
      </c>
      <c r="B73" s="49" t="s">
        <v>31601</v>
      </c>
      <c r="C73" s="115" t="s">
        <v>2</v>
      </c>
      <c r="D73" s="402">
        <v>33.4</v>
      </c>
    </row>
    <row r="74" spans="1:4" ht="12.75">
      <c r="A74" s="115">
        <v>44255</v>
      </c>
      <c r="B74" s="49" t="s">
        <v>31602</v>
      </c>
      <c r="C74" s="115" t="s">
        <v>2</v>
      </c>
      <c r="D74" s="402">
        <v>37.020000000000003</v>
      </c>
    </row>
    <row r="75" spans="1:4" ht="12.75">
      <c r="A75" s="115">
        <v>44256</v>
      </c>
      <c r="B75" s="49" t="s">
        <v>31603</v>
      </c>
      <c r="C75" s="115" t="s">
        <v>2</v>
      </c>
      <c r="D75" s="402">
        <v>41.81</v>
      </c>
    </row>
    <row r="76" spans="1:4" ht="12.75">
      <c r="A76" s="115">
        <v>44257</v>
      </c>
      <c r="B76" s="49" t="s">
        <v>31604</v>
      </c>
      <c r="C76" s="115" t="s">
        <v>2</v>
      </c>
      <c r="D76" s="402">
        <v>66.150000000000006</v>
      </c>
    </row>
    <row r="77" spans="1:4" ht="12.75">
      <c r="A77" s="115">
        <v>44258</v>
      </c>
      <c r="B77" s="49" t="s">
        <v>31605</v>
      </c>
      <c r="C77" s="115" t="s">
        <v>2</v>
      </c>
      <c r="D77" s="402">
        <v>75.59</v>
      </c>
    </row>
    <row r="78" spans="1:4" ht="12.75">
      <c r="A78" s="115">
        <v>44259</v>
      </c>
      <c r="B78" s="49" t="s">
        <v>31606</v>
      </c>
      <c r="C78" s="115" t="s">
        <v>2</v>
      </c>
      <c r="D78" s="402">
        <v>103.76</v>
      </c>
    </row>
    <row r="79" spans="1:4" ht="12.75">
      <c r="A79" s="115">
        <v>37997</v>
      </c>
      <c r="B79" s="49" t="s">
        <v>31607</v>
      </c>
      <c r="C79" s="115" t="s">
        <v>2</v>
      </c>
      <c r="D79" s="402">
        <v>19.899999999999999</v>
      </c>
    </row>
    <row r="80" spans="1:4" ht="12.75">
      <c r="A80" s="115">
        <v>37998</v>
      </c>
      <c r="B80" s="49" t="s">
        <v>31608</v>
      </c>
      <c r="C80" s="115" t="s">
        <v>2</v>
      </c>
      <c r="D80" s="402">
        <v>26.64</v>
      </c>
    </row>
    <row r="81" spans="1:4" ht="12.75">
      <c r="A81" s="115">
        <v>55</v>
      </c>
      <c r="B81" s="49" t="s">
        <v>31609</v>
      </c>
      <c r="C81" s="115" t="s">
        <v>2</v>
      </c>
      <c r="D81" s="402"/>
    </row>
    <row r="82" spans="1:4" ht="12.75">
      <c r="A82" s="115">
        <v>61</v>
      </c>
      <c r="B82" s="49" t="s">
        <v>31610</v>
      </c>
      <c r="C82" s="115" t="s">
        <v>2</v>
      </c>
      <c r="D82" s="402"/>
    </row>
    <row r="83" spans="1:4" ht="12.75">
      <c r="A83" s="115">
        <v>62</v>
      </c>
      <c r="B83" s="49" t="s">
        <v>31611</v>
      </c>
      <c r="C83" s="115" t="s">
        <v>2</v>
      </c>
      <c r="D83" s="402"/>
    </row>
    <row r="84" spans="1:4" ht="12.75">
      <c r="A84" s="115">
        <v>10899</v>
      </c>
      <c r="B84" s="49" t="s">
        <v>31612</v>
      </c>
      <c r="C84" s="115" t="s">
        <v>2</v>
      </c>
      <c r="D84" s="402">
        <v>83.23</v>
      </c>
    </row>
    <row r="85" spans="1:4" ht="12.75">
      <c r="A85" s="115">
        <v>10900</v>
      </c>
      <c r="B85" s="49" t="s">
        <v>31613</v>
      </c>
      <c r="C85" s="115" t="s">
        <v>2</v>
      </c>
      <c r="D85" s="402">
        <v>65.14</v>
      </c>
    </row>
    <row r="86" spans="1:4" ht="12.75">
      <c r="A86" s="115">
        <v>47</v>
      </c>
      <c r="B86" s="49" t="s">
        <v>31614</v>
      </c>
      <c r="C86" s="115" t="s">
        <v>2</v>
      </c>
      <c r="D86" s="402">
        <v>75.48</v>
      </c>
    </row>
    <row r="87" spans="1:4" ht="12.75">
      <c r="A87" s="115">
        <v>48</v>
      </c>
      <c r="B87" s="49" t="s">
        <v>31615</v>
      </c>
      <c r="C87" s="115" t="s">
        <v>2</v>
      </c>
      <c r="D87" s="402">
        <v>19.690000000000001</v>
      </c>
    </row>
    <row r="88" spans="1:4" ht="12.75">
      <c r="A88" s="115">
        <v>46</v>
      </c>
      <c r="B88" s="49" t="s">
        <v>31616</v>
      </c>
      <c r="C88" s="115" t="s">
        <v>2</v>
      </c>
      <c r="D88" s="402">
        <v>44.14</v>
      </c>
    </row>
    <row r="89" spans="1:4" ht="12.75">
      <c r="A89" s="115">
        <v>52</v>
      </c>
      <c r="B89" s="49" t="s">
        <v>31617</v>
      </c>
      <c r="C89" s="115" t="s">
        <v>2</v>
      </c>
      <c r="D89" s="402">
        <v>14.95</v>
      </c>
    </row>
    <row r="90" spans="1:4" ht="12.75">
      <c r="A90" s="115">
        <v>43</v>
      </c>
      <c r="B90" s="49" t="s">
        <v>31618</v>
      </c>
      <c r="C90" s="115" t="s">
        <v>2</v>
      </c>
      <c r="D90" s="402">
        <v>50.48</v>
      </c>
    </row>
    <row r="91" spans="1:4" ht="12.75">
      <c r="A91" s="115">
        <v>103</v>
      </c>
      <c r="B91" s="49" t="s">
        <v>31619</v>
      </c>
      <c r="C91" s="115" t="s">
        <v>2</v>
      </c>
      <c r="D91" s="402">
        <v>58.53</v>
      </c>
    </row>
    <row r="92" spans="1:4" ht="12.75">
      <c r="A92" s="115">
        <v>107</v>
      </c>
      <c r="B92" s="49" t="s">
        <v>31620</v>
      </c>
      <c r="C92" s="115" t="s">
        <v>2</v>
      </c>
      <c r="D92" s="402">
        <v>1.1000000000000001</v>
      </c>
    </row>
    <row r="93" spans="1:4" ht="12.75">
      <c r="A93" s="115">
        <v>65</v>
      </c>
      <c r="B93" s="49" t="s">
        <v>31621</v>
      </c>
      <c r="C93" s="115" t="s">
        <v>2</v>
      </c>
      <c r="D93" s="402">
        <v>1.21</v>
      </c>
    </row>
    <row r="94" spans="1:4" ht="12.75">
      <c r="A94" s="115">
        <v>108</v>
      </c>
      <c r="B94" s="49" t="s">
        <v>31622</v>
      </c>
      <c r="C94" s="115" t="s">
        <v>2</v>
      </c>
      <c r="D94" s="402">
        <v>2.4300000000000002</v>
      </c>
    </row>
    <row r="95" spans="1:4" ht="12.75">
      <c r="A95" s="115">
        <v>110</v>
      </c>
      <c r="B95" s="49" t="s">
        <v>31623</v>
      </c>
      <c r="C95" s="115" t="s">
        <v>2</v>
      </c>
      <c r="D95" s="402">
        <v>8.42</v>
      </c>
    </row>
    <row r="96" spans="1:4" ht="12.75">
      <c r="A96" s="115">
        <v>109</v>
      </c>
      <c r="B96" s="49" t="s">
        <v>31624</v>
      </c>
      <c r="C96" s="115" t="s">
        <v>2</v>
      </c>
      <c r="D96" s="402">
        <v>5.01</v>
      </c>
    </row>
    <row r="97" spans="1:4" ht="12.75">
      <c r="A97" s="115">
        <v>111</v>
      </c>
      <c r="B97" s="49" t="s">
        <v>31625</v>
      </c>
      <c r="C97" s="115" t="s">
        <v>2</v>
      </c>
      <c r="D97" s="402">
        <v>11.39</v>
      </c>
    </row>
    <row r="98" spans="1:4" ht="12.75">
      <c r="A98" s="115">
        <v>112</v>
      </c>
      <c r="B98" s="49" t="s">
        <v>31626</v>
      </c>
      <c r="C98" s="115" t="s">
        <v>2</v>
      </c>
      <c r="D98" s="402">
        <v>6.04</v>
      </c>
    </row>
    <row r="99" spans="1:4" ht="12.75">
      <c r="A99" s="115">
        <v>113</v>
      </c>
      <c r="B99" s="49" t="s">
        <v>31627</v>
      </c>
      <c r="C99" s="115" t="s">
        <v>2</v>
      </c>
      <c r="D99" s="402">
        <v>15.12</v>
      </c>
    </row>
    <row r="100" spans="1:4" ht="12.75">
      <c r="A100" s="115">
        <v>104</v>
      </c>
      <c r="B100" s="49" t="s">
        <v>31628</v>
      </c>
      <c r="C100" s="115" t="s">
        <v>2</v>
      </c>
      <c r="D100" s="402">
        <v>26.31</v>
      </c>
    </row>
    <row r="101" spans="1:4" ht="12.75">
      <c r="A101" s="115">
        <v>102</v>
      </c>
      <c r="B101" s="49" t="s">
        <v>31629</v>
      </c>
      <c r="C101" s="115" t="s">
        <v>2</v>
      </c>
      <c r="D101" s="402">
        <v>36.270000000000003</v>
      </c>
    </row>
    <row r="102" spans="1:4" ht="12.75">
      <c r="A102" s="115">
        <v>95</v>
      </c>
      <c r="B102" s="49" t="s">
        <v>31630</v>
      </c>
      <c r="C102" s="115" t="s">
        <v>2</v>
      </c>
      <c r="D102" s="402">
        <v>15.33</v>
      </c>
    </row>
    <row r="103" spans="1:4" ht="12.75">
      <c r="A103" s="115">
        <v>96</v>
      </c>
      <c r="B103" s="49" t="s">
        <v>31631</v>
      </c>
      <c r="C103" s="115" t="s">
        <v>2</v>
      </c>
      <c r="D103" s="402">
        <v>16.670000000000002</v>
      </c>
    </row>
    <row r="104" spans="1:4" ht="12.75">
      <c r="A104" s="115">
        <v>97</v>
      </c>
      <c r="B104" s="49" t="s">
        <v>31632</v>
      </c>
      <c r="C104" s="115" t="s">
        <v>2</v>
      </c>
      <c r="D104" s="402">
        <v>25.08</v>
      </c>
    </row>
    <row r="105" spans="1:4" ht="12.75">
      <c r="A105" s="115">
        <v>98</v>
      </c>
      <c r="B105" s="49" t="s">
        <v>31633</v>
      </c>
      <c r="C105" s="115" t="s">
        <v>2</v>
      </c>
      <c r="D105" s="402">
        <v>37.549999999999997</v>
      </c>
    </row>
    <row r="106" spans="1:4" ht="12.75">
      <c r="A106" s="115">
        <v>99</v>
      </c>
      <c r="B106" s="49" t="s">
        <v>31634</v>
      </c>
      <c r="C106" s="115" t="s">
        <v>2</v>
      </c>
      <c r="D106" s="402">
        <v>35.49</v>
      </c>
    </row>
    <row r="107" spans="1:4" ht="12.75">
      <c r="A107" s="115">
        <v>60</v>
      </c>
      <c r="B107" s="49" t="s">
        <v>31635</v>
      </c>
      <c r="C107" s="115" t="s">
        <v>2</v>
      </c>
      <c r="D107" s="402"/>
    </row>
    <row r="108" spans="1:4" ht="12.75">
      <c r="A108" s="115">
        <v>72</v>
      </c>
      <c r="B108" s="49" t="s">
        <v>31636</v>
      </c>
      <c r="C108" s="115" t="s">
        <v>2</v>
      </c>
      <c r="D108" s="402">
        <v>68.06</v>
      </c>
    </row>
    <row r="109" spans="1:4" ht="12.75">
      <c r="A109" s="115">
        <v>71</v>
      </c>
      <c r="B109" s="49" t="s">
        <v>31637</v>
      </c>
      <c r="C109" s="115" t="s">
        <v>2</v>
      </c>
      <c r="D109" s="402">
        <v>42.03</v>
      </c>
    </row>
    <row r="110" spans="1:4" ht="12.75">
      <c r="A110" s="115">
        <v>67</v>
      </c>
      <c r="B110" s="49" t="s">
        <v>31638</v>
      </c>
      <c r="C110" s="115" t="s">
        <v>2</v>
      </c>
      <c r="D110" s="402">
        <v>22</v>
      </c>
    </row>
    <row r="111" spans="1:4" ht="12.75">
      <c r="A111" s="115">
        <v>73</v>
      </c>
      <c r="B111" s="49" t="s">
        <v>31639</v>
      </c>
      <c r="C111" s="115" t="s">
        <v>2</v>
      </c>
      <c r="D111" s="402">
        <v>21.06</v>
      </c>
    </row>
    <row r="112" spans="1:4" ht="12.75">
      <c r="A112" s="115">
        <v>100</v>
      </c>
      <c r="B112" s="49" t="s">
        <v>31640</v>
      </c>
      <c r="C112" s="115" t="s">
        <v>2</v>
      </c>
      <c r="D112" s="402">
        <v>62</v>
      </c>
    </row>
    <row r="113" spans="1:4" ht="12.75">
      <c r="A113" s="115">
        <v>75</v>
      </c>
      <c r="B113" s="49" t="s">
        <v>31641</v>
      </c>
      <c r="C113" s="115" t="s">
        <v>2</v>
      </c>
      <c r="D113" s="402">
        <v>361.48</v>
      </c>
    </row>
    <row r="114" spans="1:4" ht="12.75">
      <c r="A114" s="115">
        <v>83</v>
      </c>
      <c r="B114" s="49" t="s">
        <v>31642</v>
      </c>
      <c r="C114" s="115" t="s">
        <v>2</v>
      </c>
      <c r="D114" s="402">
        <v>288.99</v>
      </c>
    </row>
    <row r="115" spans="1:4" ht="12.75">
      <c r="A115" s="115">
        <v>74</v>
      </c>
      <c r="B115" s="49" t="s">
        <v>31643</v>
      </c>
      <c r="C115" s="115" t="s">
        <v>2</v>
      </c>
      <c r="D115" s="402">
        <v>413.18</v>
      </c>
    </row>
    <row r="116" spans="1:4" ht="12.75">
      <c r="A116" s="115">
        <v>106</v>
      </c>
      <c r="B116" s="49" t="s">
        <v>31644</v>
      </c>
      <c r="C116" s="115" t="s">
        <v>2</v>
      </c>
      <c r="D116" s="402">
        <v>522.48</v>
      </c>
    </row>
    <row r="117" spans="1:4" ht="12.75">
      <c r="A117" s="115">
        <v>88</v>
      </c>
      <c r="B117" s="49" t="s">
        <v>31645</v>
      </c>
      <c r="C117" s="115" t="s">
        <v>2</v>
      </c>
      <c r="D117" s="402">
        <v>14.68</v>
      </c>
    </row>
    <row r="118" spans="1:4" ht="12.75">
      <c r="A118" s="115">
        <v>82</v>
      </c>
      <c r="B118" s="49" t="s">
        <v>31646</v>
      </c>
      <c r="C118" s="115" t="s">
        <v>2</v>
      </c>
      <c r="D118" s="402">
        <v>274.95</v>
      </c>
    </row>
    <row r="119" spans="1:4" ht="12.75">
      <c r="A119" s="115">
        <v>105</v>
      </c>
      <c r="B119" s="49" t="s">
        <v>31647</v>
      </c>
      <c r="C119" s="115" t="s">
        <v>2</v>
      </c>
      <c r="D119" s="402">
        <v>389.61</v>
      </c>
    </row>
    <row r="120" spans="1:4" ht="12.75">
      <c r="A120" s="115">
        <v>39719</v>
      </c>
      <c r="B120" s="49" t="s">
        <v>31648</v>
      </c>
      <c r="C120" s="115" t="s">
        <v>10</v>
      </c>
      <c r="D120" s="402">
        <v>186.54</v>
      </c>
    </row>
    <row r="121" spans="1:4" ht="12.75">
      <c r="A121" s="115">
        <v>3410</v>
      </c>
      <c r="B121" s="49" t="s">
        <v>31649</v>
      </c>
      <c r="C121" s="115" t="s">
        <v>3</v>
      </c>
      <c r="D121" s="402">
        <v>41.96</v>
      </c>
    </row>
    <row r="122" spans="1:4" ht="12.75">
      <c r="A122" s="115">
        <v>4791</v>
      </c>
      <c r="B122" s="49" t="s">
        <v>31650</v>
      </c>
      <c r="C122" s="115" t="s">
        <v>3</v>
      </c>
      <c r="D122" s="402">
        <v>52.69</v>
      </c>
    </row>
    <row r="123" spans="1:4" ht="12.75">
      <c r="A123" s="115">
        <v>157</v>
      </c>
      <c r="B123" s="49" t="s">
        <v>31651</v>
      </c>
      <c r="C123" s="115" t="s">
        <v>3</v>
      </c>
      <c r="D123" s="402">
        <v>129.26</v>
      </c>
    </row>
    <row r="124" spans="1:4" ht="12.75">
      <c r="A124" s="115">
        <v>156</v>
      </c>
      <c r="B124" s="49" t="s">
        <v>31652</v>
      </c>
      <c r="C124" s="115" t="s">
        <v>3</v>
      </c>
      <c r="D124" s="402">
        <v>46.02</v>
      </c>
    </row>
    <row r="125" spans="1:4" ht="12.75">
      <c r="A125" s="115">
        <v>131</v>
      </c>
      <c r="B125" s="49" t="s">
        <v>31653</v>
      </c>
      <c r="C125" s="115" t="s">
        <v>3</v>
      </c>
      <c r="D125" s="402">
        <v>39.36</v>
      </c>
    </row>
    <row r="126" spans="1:4" ht="12.75">
      <c r="A126" s="115">
        <v>21114</v>
      </c>
      <c r="B126" s="49" t="s">
        <v>31654</v>
      </c>
      <c r="C126" s="115" t="s">
        <v>2</v>
      </c>
      <c r="D126" s="402">
        <v>36.770000000000003</v>
      </c>
    </row>
    <row r="127" spans="1:4" ht="12.75">
      <c r="A127" s="115">
        <v>119</v>
      </c>
      <c r="B127" s="49" t="s">
        <v>31655</v>
      </c>
      <c r="C127" s="115" t="s">
        <v>2</v>
      </c>
      <c r="D127" s="402">
        <v>9.32</v>
      </c>
    </row>
    <row r="128" spans="1:4" ht="12.75">
      <c r="A128" s="115">
        <v>122</v>
      </c>
      <c r="B128" s="49" t="s">
        <v>31656</v>
      </c>
      <c r="C128" s="115" t="s">
        <v>2</v>
      </c>
      <c r="D128" s="402">
        <v>71.709999999999994</v>
      </c>
    </row>
    <row r="129" spans="1:4" ht="12.75">
      <c r="A129" s="115">
        <v>20080</v>
      </c>
      <c r="B129" s="49" t="s">
        <v>31657</v>
      </c>
      <c r="C129" s="115" t="s">
        <v>2</v>
      </c>
      <c r="D129" s="402">
        <v>23.4</v>
      </c>
    </row>
    <row r="130" spans="1:4" ht="12.75">
      <c r="A130" s="115">
        <v>124</v>
      </c>
      <c r="B130" s="49" t="s">
        <v>31658</v>
      </c>
      <c r="C130" s="115" t="s">
        <v>10</v>
      </c>
      <c r="D130" s="402">
        <v>15.18</v>
      </c>
    </row>
    <row r="131" spans="1:4" ht="12.75">
      <c r="A131" s="115">
        <v>7334</v>
      </c>
      <c r="B131" s="49" t="s">
        <v>31659</v>
      </c>
      <c r="C131" s="115" t="s">
        <v>10</v>
      </c>
      <c r="D131" s="402">
        <v>10.34</v>
      </c>
    </row>
    <row r="132" spans="1:4" ht="12.75">
      <c r="A132" s="115">
        <v>45146</v>
      </c>
      <c r="B132" s="49" t="s">
        <v>31660</v>
      </c>
      <c r="C132" s="115" t="s">
        <v>3</v>
      </c>
      <c r="D132" s="402">
        <v>29.1</v>
      </c>
    </row>
    <row r="133" spans="1:4" ht="12.75">
      <c r="A133" s="115">
        <v>123</v>
      </c>
      <c r="B133" s="49" t="s">
        <v>31661</v>
      </c>
      <c r="C133" s="115" t="s">
        <v>10</v>
      </c>
      <c r="D133" s="402">
        <v>6.21</v>
      </c>
    </row>
    <row r="134" spans="1:4" ht="12.75">
      <c r="A134" s="115">
        <v>127</v>
      </c>
      <c r="B134" s="49" t="s">
        <v>31662</v>
      </c>
      <c r="C134" s="115" t="s">
        <v>10</v>
      </c>
      <c r="D134" s="402">
        <v>14.82</v>
      </c>
    </row>
    <row r="135" spans="1:4" ht="12.75">
      <c r="A135" s="115">
        <v>133</v>
      </c>
      <c r="B135" s="49" t="s">
        <v>31663</v>
      </c>
      <c r="C135" s="115" t="s">
        <v>10</v>
      </c>
      <c r="D135" s="402">
        <v>6.15</v>
      </c>
    </row>
    <row r="136" spans="1:4" ht="12.75">
      <c r="A136" s="115">
        <v>43617</v>
      </c>
      <c r="B136" s="49" t="s">
        <v>31664</v>
      </c>
      <c r="C136" s="115" t="s">
        <v>10</v>
      </c>
      <c r="D136" s="402">
        <v>6.88</v>
      </c>
    </row>
    <row r="137" spans="1:4" ht="12.75">
      <c r="A137" s="115">
        <v>132</v>
      </c>
      <c r="B137" s="49" t="s">
        <v>31665</v>
      </c>
      <c r="C137" s="115" t="s">
        <v>10</v>
      </c>
      <c r="D137" s="402">
        <v>6.38</v>
      </c>
    </row>
    <row r="138" spans="1:4" ht="12.75">
      <c r="A138" s="115">
        <v>43618</v>
      </c>
      <c r="B138" s="49" t="s">
        <v>31666</v>
      </c>
      <c r="C138" s="115" t="s">
        <v>3</v>
      </c>
      <c r="D138" s="402">
        <v>16.07</v>
      </c>
    </row>
    <row r="139" spans="1:4" ht="12.75">
      <c r="A139" s="115">
        <v>37476</v>
      </c>
      <c r="B139" s="49" t="s">
        <v>31667</v>
      </c>
      <c r="C139" s="115" t="s">
        <v>2</v>
      </c>
      <c r="D139" s="402">
        <v>4192.9399999999996</v>
      </c>
    </row>
    <row r="140" spans="1:4" ht="12.75">
      <c r="A140" s="115">
        <v>37478</v>
      </c>
      <c r="B140" s="49" t="s">
        <v>31668</v>
      </c>
      <c r="C140" s="115" t="s">
        <v>2</v>
      </c>
      <c r="D140" s="402">
        <v>5251.76</v>
      </c>
    </row>
    <row r="141" spans="1:4" ht="12.75">
      <c r="A141" s="115">
        <v>37477</v>
      </c>
      <c r="B141" s="49" t="s">
        <v>31669</v>
      </c>
      <c r="C141" s="115" t="s">
        <v>2</v>
      </c>
      <c r="D141" s="402">
        <v>7115.29</v>
      </c>
    </row>
    <row r="142" spans="1:4" ht="12.75">
      <c r="A142" s="115">
        <v>37479</v>
      </c>
      <c r="B142" s="49" t="s">
        <v>31670</v>
      </c>
      <c r="C142" s="115" t="s">
        <v>2</v>
      </c>
      <c r="D142" s="402">
        <v>8438.82</v>
      </c>
    </row>
    <row r="143" spans="1:4" ht="12.75">
      <c r="A143" s="115">
        <v>4319</v>
      </c>
      <c r="B143" s="49" t="s">
        <v>31671</v>
      </c>
      <c r="C143" s="115" t="s">
        <v>2</v>
      </c>
      <c r="D143" s="402">
        <v>2.1800000000000002</v>
      </c>
    </row>
    <row r="144" spans="1:4" ht="12.75">
      <c r="A144" s="115">
        <v>42409</v>
      </c>
      <c r="B144" s="49" t="s">
        <v>31672</v>
      </c>
      <c r="C144" s="115" t="s">
        <v>3</v>
      </c>
      <c r="D144" s="402">
        <v>10.119999999999999</v>
      </c>
    </row>
    <row r="145" spans="1:4" ht="12.75">
      <c r="A145" s="115">
        <v>40553</v>
      </c>
      <c r="B145" s="49" t="s">
        <v>31673</v>
      </c>
      <c r="C145" s="115" t="s">
        <v>7</v>
      </c>
      <c r="D145" s="402"/>
    </row>
    <row r="146" spans="1:4" ht="12.75">
      <c r="A146" s="115">
        <v>6114</v>
      </c>
      <c r="B146" s="49" t="s">
        <v>31674</v>
      </c>
      <c r="C146" s="115" t="s">
        <v>5</v>
      </c>
      <c r="D146" s="402">
        <v>18.940000000000001</v>
      </c>
    </row>
    <row r="147" spans="1:4" ht="12.75">
      <c r="A147" s="115">
        <v>40912</v>
      </c>
      <c r="B147" s="49" t="s">
        <v>31675</v>
      </c>
      <c r="C147" s="115" t="s">
        <v>1621</v>
      </c>
      <c r="D147" s="402">
        <v>3323.22</v>
      </c>
    </row>
    <row r="148" spans="1:4" ht="12.75">
      <c r="A148" s="115">
        <v>247</v>
      </c>
      <c r="B148" s="49" t="s">
        <v>31676</v>
      </c>
      <c r="C148" s="115" t="s">
        <v>5</v>
      </c>
      <c r="D148" s="402">
        <v>18.940000000000001</v>
      </c>
    </row>
    <row r="149" spans="1:4" ht="12.75">
      <c r="A149" s="115">
        <v>40919</v>
      </c>
      <c r="B149" s="49" t="s">
        <v>31677</v>
      </c>
      <c r="C149" s="115" t="s">
        <v>1621</v>
      </c>
      <c r="D149" s="402">
        <v>3323.22</v>
      </c>
    </row>
    <row r="150" spans="1:4" ht="12.75">
      <c r="A150" s="115">
        <v>44499</v>
      </c>
      <c r="B150" s="49" t="s">
        <v>31678</v>
      </c>
      <c r="C150" s="115" t="s">
        <v>5</v>
      </c>
      <c r="D150" s="402">
        <v>18.940000000000001</v>
      </c>
    </row>
    <row r="151" spans="1:4" ht="12.75">
      <c r="A151" s="115">
        <v>40984</v>
      </c>
      <c r="B151" s="49" t="s">
        <v>31679</v>
      </c>
      <c r="C151" s="115" t="s">
        <v>1621</v>
      </c>
      <c r="D151" s="402">
        <v>3323.22</v>
      </c>
    </row>
    <row r="152" spans="1:4" ht="12.75">
      <c r="A152" s="115">
        <v>248</v>
      </c>
      <c r="B152" s="49" t="s">
        <v>31680</v>
      </c>
      <c r="C152" s="115" t="s">
        <v>5</v>
      </c>
      <c r="D152" s="402">
        <v>17.18</v>
      </c>
    </row>
    <row r="153" spans="1:4" ht="12.75">
      <c r="A153" s="115">
        <v>41086</v>
      </c>
      <c r="B153" s="49" t="s">
        <v>31681</v>
      </c>
      <c r="C153" s="115" t="s">
        <v>1621</v>
      </c>
      <c r="D153" s="402">
        <v>3013.28</v>
      </c>
    </row>
    <row r="154" spans="1:4" ht="12.75">
      <c r="A154" s="115">
        <v>34466</v>
      </c>
      <c r="B154" s="49" t="s">
        <v>31682</v>
      </c>
      <c r="C154" s="115" t="s">
        <v>5</v>
      </c>
      <c r="D154" s="402">
        <v>18.940000000000001</v>
      </c>
    </row>
    <row r="155" spans="1:4" ht="12.75">
      <c r="A155" s="115">
        <v>41083</v>
      </c>
      <c r="B155" s="49" t="s">
        <v>31683</v>
      </c>
      <c r="C155" s="115" t="s">
        <v>1621</v>
      </c>
      <c r="D155" s="402">
        <v>3323.22</v>
      </c>
    </row>
    <row r="156" spans="1:4" ht="12.75">
      <c r="A156" s="115">
        <v>252</v>
      </c>
      <c r="B156" s="49" t="s">
        <v>31684</v>
      </c>
      <c r="C156" s="115" t="s">
        <v>5</v>
      </c>
      <c r="D156" s="402">
        <v>18.940000000000001</v>
      </c>
    </row>
    <row r="157" spans="1:4" ht="12.75">
      <c r="A157" s="115">
        <v>40909</v>
      </c>
      <c r="B157" s="49" t="s">
        <v>31685</v>
      </c>
      <c r="C157" s="115" t="s">
        <v>1621</v>
      </c>
      <c r="D157" s="402">
        <v>3323.22</v>
      </c>
    </row>
    <row r="158" spans="1:4" ht="12.75">
      <c r="A158" s="115">
        <v>242</v>
      </c>
      <c r="B158" s="49" t="s">
        <v>31686</v>
      </c>
      <c r="C158" s="115" t="s">
        <v>5</v>
      </c>
      <c r="D158" s="402">
        <v>17.18</v>
      </c>
    </row>
    <row r="159" spans="1:4" ht="12.75">
      <c r="A159" s="115">
        <v>41085</v>
      </c>
      <c r="B159" s="49" t="s">
        <v>31687</v>
      </c>
      <c r="C159" s="115" t="s">
        <v>1621</v>
      </c>
      <c r="D159" s="402">
        <v>3013.28</v>
      </c>
    </row>
    <row r="160" spans="1:4" ht="12.75">
      <c r="A160" s="115">
        <v>427</v>
      </c>
      <c r="B160" s="49" t="s">
        <v>31688</v>
      </c>
      <c r="C160" s="115" t="s">
        <v>2</v>
      </c>
      <c r="D160" s="402">
        <v>9.3800000000000008</v>
      </c>
    </row>
    <row r="161" spans="1:4" ht="12.75">
      <c r="A161" s="115">
        <v>417</v>
      </c>
      <c r="B161" s="49" t="s">
        <v>31689</v>
      </c>
      <c r="C161" s="115" t="s">
        <v>2</v>
      </c>
      <c r="D161" s="402">
        <v>4.42</v>
      </c>
    </row>
    <row r="162" spans="1:4" ht="12.75">
      <c r="A162" s="115">
        <v>11273</v>
      </c>
      <c r="B162" s="49" t="s">
        <v>31690</v>
      </c>
      <c r="C162" s="115" t="s">
        <v>2</v>
      </c>
      <c r="D162" s="402">
        <v>13.73</v>
      </c>
    </row>
    <row r="163" spans="1:4" ht="12.75">
      <c r="A163" s="115">
        <v>11272</v>
      </c>
      <c r="B163" s="49" t="s">
        <v>31691</v>
      </c>
      <c r="C163" s="115" t="s">
        <v>2</v>
      </c>
      <c r="D163" s="402">
        <v>8.2799999999999994</v>
      </c>
    </row>
    <row r="164" spans="1:4" ht="12.75">
      <c r="A164" s="115">
        <v>11275</v>
      </c>
      <c r="B164" s="49" t="s">
        <v>31692</v>
      </c>
      <c r="C164" s="115" t="s">
        <v>2</v>
      </c>
      <c r="D164" s="402">
        <v>3.32</v>
      </c>
    </row>
    <row r="165" spans="1:4" ht="12.75">
      <c r="A165" s="115">
        <v>11274</v>
      </c>
      <c r="B165" s="49" t="s">
        <v>31693</v>
      </c>
      <c r="C165" s="115" t="s">
        <v>2</v>
      </c>
      <c r="D165" s="402">
        <v>2.5299999999999998</v>
      </c>
    </row>
    <row r="166" spans="1:4" ht="12.75">
      <c r="A166" s="115">
        <v>45208</v>
      </c>
      <c r="B166" s="49" t="s">
        <v>31694</v>
      </c>
      <c r="C166" s="115" t="s">
        <v>2</v>
      </c>
      <c r="D166" s="402">
        <v>233.32</v>
      </c>
    </row>
    <row r="167" spans="1:4" ht="12.75">
      <c r="A167" s="115">
        <v>45250</v>
      </c>
      <c r="B167" s="49" t="s">
        <v>31695</v>
      </c>
      <c r="C167" s="115" t="s">
        <v>2</v>
      </c>
      <c r="D167" s="402">
        <v>35.049999999999997</v>
      </c>
    </row>
    <row r="168" spans="1:4" ht="12.75">
      <c r="A168" s="115">
        <v>38470</v>
      </c>
      <c r="B168" s="49" t="s">
        <v>31696</v>
      </c>
      <c r="C168" s="115" t="s">
        <v>2</v>
      </c>
      <c r="D168" s="402">
        <v>35.880000000000003</v>
      </c>
    </row>
    <row r="169" spans="1:4" ht="12.75">
      <c r="A169" s="115">
        <v>38547</v>
      </c>
      <c r="B169" s="49" t="s">
        <v>31697</v>
      </c>
      <c r="C169" s="115" t="s">
        <v>2</v>
      </c>
      <c r="D169" s="402">
        <v>238.23</v>
      </c>
    </row>
    <row r="170" spans="1:4" ht="12.75">
      <c r="A170" s="115">
        <v>38467</v>
      </c>
      <c r="B170" s="49" t="s">
        <v>31698</v>
      </c>
      <c r="C170" s="115" t="s">
        <v>2</v>
      </c>
      <c r="D170" s="402">
        <v>147.22999999999999</v>
      </c>
    </row>
    <row r="171" spans="1:4" ht="12.75">
      <c r="A171" s="115">
        <v>38468</v>
      </c>
      <c r="B171" s="49" t="s">
        <v>31699</v>
      </c>
      <c r="C171" s="115" t="s">
        <v>2</v>
      </c>
      <c r="D171" s="402">
        <v>183.79</v>
      </c>
    </row>
    <row r="172" spans="1:4" ht="12.75">
      <c r="A172" s="115">
        <v>38469</v>
      </c>
      <c r="B172" s="49" t="s">
        <v>31700</v>
      </c>
      <c r="C172" s="115" t="s">
        <v>2</v>
      </c>
      <c r="D172" s="402">
        <v>227.47</v>
      </c>
    </row>
    <row r="173" spans="1:4" ht="12.75">
      <c r="A173" s="115">
        <v>45197</v>
      </c>
      <c r="B173" s="49" t="s">
        <v>31701</v>
      </c>
      <c r="C173" s="115" t="s">
        <v>2</v>
      </c>
      <c r="D173" s="402">
        <v>181.41</v>
      </c>
    </row>
    <row r="174" spans="1:4" ht="12.75">
      <c r="A174" s="115">
        <v>38471</v>
      </c>
      <c r="B174" s="49" t="s">
        <v>31702</v>
      </c>
      <c r="C174" s="115" t="s">
        <v>2</v>
      </c>
      <c r="D174" s="402">
        <v>243.28</v>
      </c>
    </row>
    <row r="175" spans="1:4" ht="12.75">
      <c r="A175" s="115">
        <v>45206</v>
      </c>
      <c r="B175" s="49" t="s">
        <v>31703</v>
      </c>
      <c r="C175" s="115" t="s">
        <v>2</v>
      </c>
      <c r="D175" s="402">
        <v>48.06</v>
      </c>
    </row>
    <row r="176" spans="1:4" ht="12.75">
      <c r="A176" s="115">
        <v>37370</v>
      </c>
      <c r="B176" s="49" t="s">
        <v>31704</v>
      </c>
      <c r="C176" s="115" t="s">
        <v>5</v>
      </c>
      <c r="D176" s="402">
        <v>7.63</v>
      </c>
    </row>
    <row r="177" spans="1:4" ht="12.75">
      <c r="A177" s="115">
        <v>40862</v>
      </c>
      <c r="B177" s="49" t="s">
        <v>31705</v>
      </c>
      <c r="C177" s="115" t="s">
        <v>1621</v>
      </c>
      <c r="D177" s="402">
        <v>1259.03</v>
      </c>
    </row>
    <row r="178" spans="1:4" ht="12.75">
      <c r="A178" s="115">
        <v>10658</v>
      </c>
      <c r="B178" s="49" t="s">
        <v>31706</v>
      </c>
      <c r="C178" s="115" t="s">
        <v>2</v>
      </c>
      <c r="D178" s="402"/>
    </row>
    <row r="179" spans="1:4" ht="12.75">
      <c r="A179" s="115">
        <v>253</v>
      </c>
      <c r="B179" s="49" t="s">
        <v>31707</v>
      </c>
      <c r="C179" s="115" t="s">
        <v>5</v>
      </c>
      <c r="D179" s="402">
        <v>24.51</v>
      </c>
    </row>
    <row r="180" spans="1:4" ht="12.75">
      <c r="A180" s="115">
        <v>40809</v>
      </c>
      <c r="B180" s="49" t="s">
        <v>31708</v>
      </c>
      <c r="C180" s="115" t="s">
        <v>1621</v>
      </c>
      <c r="D180" s="402">
        <v>4295.13</v>
      </c>
    </row>
    <row r="181" spans="1:4" ht="12.75">
      <c r="A181" s="115">
        <v>42428</v>
      </c>
      <c r="B181" s="49" t="s">
        <v>31709</v>
      </c>
      <c r="C181" s="115" t="s">
        <v>2</v>
      </c>
      <c r="D181" s="402"/>
    </row>
    <row r="182" spans="1:4" ht="12.75">
      <c r="A182" s="115">
        <v>301</v>
      </c>
      <c r="B182" s="49" t="s">
        <v>31710</v>
      </c>
      <c r="C182" s="115" t="s">
        <v>2</v>
      </c>
      <c r="D182" s="402">
        <v>3.11</v>
      </c>
    </row>
    <row r="183" spans="1:4" ht="12.75">
      <c r="A183" s="115">
        <v>296</v>
      </c>
      <c r="B183" s="49" t="s">
        <v>31711</v>
      </c>
      <c r="C183" s="115" t="s">
        <v>2</v>
      </c>
      <c r="D183" s="402">
        <v>1.75</v>
      </c>
    </row>
    <row r="184" spans="1:4" ht="12.75">
      <c r="A184" s="115">
        <v>297</v>
      </c>
      <c r="B184" s="49" t="s">
        <v>31712</v>
      </c>
      <c r="C184" s="115" t="s">
        <v>2</v>
      </c>
      <c r="D184" s="402">
        <v>2.58</v>
      </c>
    </row>
    <row r="185" spans="1:4" ht="12.75">
      <c r="A185" s="115">
        <v>299</v>
      </c>
      <c r="B185" s="49" t="s">
        <v>31713</v>
      </c>
      <c r="C185" s="115" t="s">
        <v>2</v>
      </c>
      <c r="D185" s="402">
        <v>3.65</v>
      </c>
    </row>
    <row r="186" spans="1:4" ht="12.75">
      <c r="A186" s="115">
        <v>300</v>
      </c>
      <c r="B186" s="49" t="s">
        <v>31714</v>
      </c>
      <c r="C186" s="115" t="s">
        <v>2</v>
      </c>
      <c r="D186" s="402">
        <v>12.62</v>
      </c>
    </row>
    <row r="187" spans="1:4" ht="12.75">
      <c r="A187" s="115">
        <v>20085</v>
      </c>
      <c r="B187" s="49" t="s">
        <v>31715</v>
      </c>
      <c r="C187" s="115" t="s">
        <v>2</v>
      </c>
      <c r="D187" s="402">
        <v>2.31</v>
      </c>
    </row>
    <row r="188" spans="1:4" ht="12.75">
      <c r="A188" s="115">
        <v>298</v>
      </c>
      <c r="B188" s="49" t="s">
        <v>31716</v>
      </c>
      <c r="C188" s="115" t="s">
        <v>2</v>
      </c>
      <c r="D188" s="402">
        <v>2.8</v>
      </c>
    </row>
    <row r="189" spans="1:4" ht="12.75">
      <c r="A189" s="115">
        <v>311</v>
      </c>
      <c r="B189" s="49" t="s">
        <v>31717</v>
      </c>
      <c r="C189" s="115" t="s">
        <v>2</v>
      </c>
      <c r="D189" s="402">
        <v>10.41</v>
      </c>
    </row>
    <row r="190" spans="1:4" ht="12.75">
      <c r="A190" s="115">
        <v>318</v>
      </c>
      <c r="B190" s="49" t="s">
        <v>31718</v>
      </c>
      <c r="C190" s="115" t="s">
        <v>2</v>
      </c>
      <c r="D190" s="402">
        <v>20.97</v>
      </c>
    </row>
    <row r="191" spans="1:4" ht="12.75">
      <c r="A191" s="115">
        <v>319</v>
      </c>
      <c r="B191" s="49" t="s">
        <v>31719</v>
      </c>
      <c r="C191" s="115" t="s">
        <v>2</v>
      </c>
      <c r="D191" s="402">
        <v>32.869999999999997</v>
      </c>
    </row>
    <row r="192" spans="1:4" ht="12.75">
      <c r="A192" s="115">
        <v>303</v>
      </c>
      <c r="B192" s="49" t="s">
        <v>31720</v>
      </c>
      <c r="C192" s="115" t="s">
        <v>2</v>
      </c>
      <c r="D192" s="402">
        <v>3.44</v>
      </c>
    </row>
    <row r="193" spans="1:4" ht="12.75">
      <c r="A193" s="115">
        <v>305</v>
      </c>
      <c r="B193" s="49" t="s">
        <v>31721</v>
      </c>
      <c r="C193" s="115" t="s">
        <v>2</v>
      </c>
      <c r="D193" s="402">
        <v>10.84</v>
      </c>
    </row>
    <row r="194" spans="1:4" ht="12.75">
      <c r="A194" s="115">
        <v>306</v>
      </c>
      <c r="B194" s="49" t="s">
        <v>31722</v>
      </c>
      <c r="C194" s="115" t="s">
        <v>2</v>
      </c>
      <c r="D194" s="402">
        <v>16.43</v>
      </c>
    </row>
    <row r="195" spans="1:4" ht="12.75">
      <c r="A195" s="115">
        <v>307</v>
      </c>
      <c r="B195" s="49" t="s">
        <v>31723</v>
      </c>
      <c r="C195" s="115" t="s">
        <v>2</v>
      </c>
      <c r="D195" s="402">
        <v>41.53</v>
      </c>
    </row>
    <row r="196" spans="1:4" ht="12.75">
      <c r="A196" s="115">
        <v>309</v>
      </c>
      <c r="B196" s="49" t="s">
        <v>31724</v>
      </c>
      <c r="C196" s="115" t="s">
        <v>2</v>
      </c>
      <c r="D196" s="402">
        <v>68.02</v>
      </c>
    </row>
    <row r="197" spans="1:4" ht="12.75">
      <c r="A197" s="115">
        <v>310</v>
      </c>
      <c r="B197" s="49" t="s">
        <v>31725</v>
      </c>
      <c r="C197" s="115" t="s">
        <v>2</v>
      </c>
      <c r="D197" s="402">
        <v>94.28</v>
      </c>
    </row>
    <row r="198" spans="1:4" ht="12.75">
      <c r="A198" s="115">
        <v>308</v>
      </c>
      <c r="B198" s="49" t="s">
        <v>31726</v>
      </c>
      <c r="C198" s="115" t="s">
        <v>2</v>
      </c>
      <c r="D198" s="402">
        <v>92.68</v>
      </c>
    </row>
    <row r="199" spans="1:4" ht="12.75">
      <c r="A199" s="115">
        <v>328</v>
      </c>
      <c r="B199" s="49" t="s">
        <v>31727</v>
      </c>
      <c r="C199" s="115" t="s">
        <v>2</v>
      </c>
      <c r="D199" s="402">
        <v>8.24</v>
      </c>
    </row>
    <row r="200" spans="1:4" ht="12.75">
      <c r="A200" s="115">
        <v>325</v>
      </c>
      <c r="B200" s="49" t="s">
        <v>31728</v>
      </c>
      <c r="C200" s="115" t="s">
        <v>2</v>
      </c>
      <c r="D200" s="402">
        <v>2.4300000000000002</v>
      </c>
    </row>
    <row r="201" spans="1:4" ht="12.75">
      <c r="A201" s="115">
        <v>20326</v>
      </c>
      <c r="B201" s="49" t="s">
        <v>31729</v>
      </c>
      <c r="C201" s="115" t="s">
        <v>2</v>
      </c>
      <c r="D201" s="402">
        <v>4.45</v>
      </c>
    </row>
    <row r="202" spans="1:4" ht="12.75">
      <c r="A202" s="115">
        <v>329</v>
      </c>
      <c r="B202" s="49" t="s">
        <v>31730</v>
      </c>
      <c r="C202" s="115" t="s">
        <v>2</v>
      </c>
      <c r="D202" s="402">
        <v>6.89</v>
      </c>
    </row>
    <row r="203" spans="1:4" ht="12.75">
      <c r="A203" s="115">
        <v>39642</v>
      </c>
      <c r="B203" s="49" t="s">
        <v>31731</v>
      </c>
      <c r="C203" s="115" t="s">
        <v>2</v>
      </c>
      <c r="D203" s="402">
        <v>3.05</v>
      </c>
    </row>
    <row r="204" spans="1:4" ht="12.75">
      <c r="A204" s="115">
        <v>39641</v>
      </c>
      <c r="B204" s="49" t="s">
        <v>31732</v>
      </c>
      <c r="C204" s="115" t="s">
        <v>2</v>
      </c>
      <c r="D204" s="402">
        <v>2.68</v>
      </c>
    </row>
    <row r="205" spans="1:4" ht="12.75">
      <c r="A205" s="115">
        <v>39643</v>
      </c>
      <c r="B205" s="49" t="s">
        <v>31733</v>
      </c>
      <c r="C205" s="115" t="s">
        <v>2</v>
      </c>
      <c r="D205" s="402">
        <v>3.58</v>
      </c>
    </row>
    <row r="206" spans="1:4" ht="12.75">
      <c r="A206" s="115">
        <v>39644</v>
      </c>
      <c r="B206" s="49" t="s">
        <v>31734</v>
      </c>
      <c r="C206" s="115" t="s">
        <v>2</v>
      </c>
      <c r="D206" s="402">
        <v>5.56</v>
      </c>
    </row>
    <row r="207" spans="1:4" ht="12.75">
      <c r="A207" s="115">
        <v>39645</v>
      </c>
      <c r="B207" s="49" t="s">
        <v>31735</v>
      </c>
      <c r="C207" s="115" t="s">
        <v>2</v>
      </c>
      <c r="D207" s="402">
        <v>6.09</v>
      </c>
    </row>
    <row r="208" spans="1:4" ht="12.75">
      <c r="A208" s="115">
        <v>41610</v>
      </c>
      <c r="B208" s="49" t="s">
        <v>31736</v>
      </c>
      <c r="C208" s="115" t="s">
        <v>2</v>
      </c>
      <c r="D208" s="402">
        <v>777.89</v>
      </c>
    </row>
    <row r="209" spans="1:4" ht="12.75">
      <c r="A209" s="115">
        <v>41611</v>
      </c>
      <c r="B209" s="49" t="s">
        <v>31737</v>
      </c>
      <c r="C209" s="115" t="s">
        <v>2</v>
      </c>
      <c r="D209" s="402">
        <v>1226.1099999999999</v>
      </c>
    </row>
    <row r="210" spans="1:4" ht="12.75">
      <c r="A210" s="115">
        <v>41612</v>
      </c>
      <c r="B210" s="49" t="s">
        <v>31738</v>
      </c>
      <c r="C210" s="115" t="s">
        <v>2</v>
      </c>
      <c r="D210" s="402">
        <v>1721.64</v>
      </c>
    </row>
    <row r="211" spans="1:4" ht="12.75">
      <c r="A211" s="115">
        <v>41637</v>
      </c>
      <c r="B211" s="49" t="s">
        <v>31739</v>
      </c>
      <c r="C211" s="115" t="s">
        <v>2</v>
      </c>
      <c r="D211" s="402">
        <v>160.94</v>
      </c>
    </row>
    <row r="212" spans="1:4" ht="12.75">
      <c r="A212" s="115">
        <v>41638</v>
      </c>
      <c r="B212" s="49" t="s">
        <v>31740</v>
      </c>
      <c r="C212" s="115" t="s">
        <v>2</v>
      </c>
      <c r="D212" s="402">
        <v>209.64</v>
      </c>
    </row>
    <row r="213" spans="1:4" ht="12.75">
      <c r="A213" s="115">
        <v>41639</v>
      </c>
      <c r="B213" s="49" t="s">
        <v>31741</v>
      </c>
      <c r="C213" s="115" t="s">
        <v>2</v>
      </c>
      <c r="D213" s="402">
        <v>507.17</v>
      </c>
    </row>
    <row r="214" spans="1:4" ht="12.75">
      <c r="A214" s="115">
        <v>11789</v>
      </c>
      <c r="B214" s="49" t="s">
        <v>31742</v>
      </c>
      <c r="C214" s="115" t="s">
        <v>2</v>
      </c>
      <c r="D214" s="402">
        <v>1.25</v>
      </c>
    </row>
    <row r="215" spans="1:4" ht="12.75">
      <c r="A215" s="115">
        <v>20975</v>
      </c>
      <c r="B215" s="49" t="s">
        <v>31743</v>
      </c>
      <c r="C215" s="115" t="s">
        <v>2</v>
      </c>
      <c r="D215" s="402">
        <v>13.05</v>
      </c>
    </row>
    <row r="216" spans="1:4" ht="12.75">
      <c r="A216" s="115">
        <v>20976</v>
      </c>
      <c r="B216" s="49" t="s">
        <v>31744</v>
      </c>
      <c r="C216" s="115" t="s">
        <v>2</v>
      </c>
      <c r="D216" s="402">
        <v>19.72</v>
      </c>
    </row>
    <row r="217" spans="1:4" ht="12.75">
      <c r="A217" s="115">
        <v>6138</v>
      </c>
      <c r="B217" s="49" t="s">
        <v>31745</v>
      </c>
      <c r="C217" s="115" t="s">
        <v>2</v>
      </c>
      <c r="D217" s="402">
        <v>14.37</v>
      </c>
    </row>
    <row r="218" spans="1:4" ht="12.75">
      <c r="A218" s="115">
        <v>40340</v>
      </c>
      <c r="B218" s="49" t="s">
        <v>31746</v>
      </c>
      <c r="C218" s="115" t="s">
        <v>2</v>
      </c>
      <c r="D218" s="402">
        <v>22.88</v>
      </c>
    </row>
    <row r="219" spans="1:4" ht="12.75">
      <c r="A219" s="115">
        <v>40341</v>
      </c>
      <c r="B219" s="49" t="s">
        <v>31747</v>
      </c>
      <c r="C219" s="115" t="s">
        <v>2</v>
      </c>
      <c r="D219" s="402">
        <v>27.3</v>
      </c>
    </row>
    <row r="220" spans="1:4" ht="12.75">
      <c r="A220" s="115">
        <v>40342</v>
      </c>
      <c r="B220" s="49" t="s">
        <v>31748</v>
      </c>
      <c r="C220" s="115" t="s">
        <v>2</v>
      </c>
      <c r="D220" s="402">
        <v>32.56</v>
      </c>
    </row>
    <row r="221" spans="1:4" ht="12.75">
      <c r="A221" s="115">
        <v>40343</v>
      </c>
      <c r="B221" s="49" t="s">
        <v>31749</v>
      </c>
      <c r="C221" s="115" t="s">
        <v>2</v>
      </c>
      <c r="D221" s="402">
        <v>38.619999999999997</v>
      </c>
    </row>
    <row r="222" spans="1:4" ht="12.75">
      <c r="A222" s="115">
        <v>40344</v>
      </c>
      <c r="B222" s="49" t="s">
        <v>31750</v>
      </c>
      <c r="C222" s="115" t="s">
        <v>2</v>
      </c>
      <c r="D222" s="402">
        <v>52.65</v>
      </c>
    </row>
    <row r="223" spans="1:4" ht="12.75">
      <c r="A223" s="115">
        <v>40345</v>
      </c>
      <c r="B223" s="49" t="s">
        <v>31751</v>
      </c>
      <c r="C223" s="115" t="s">
        <v>2</v>
      </c>
      <c r="D223" s="402">
        <v>64.88</v>
      </c>
    </row>
    <row r="224" spans="1:4" ht="12.75">
      <c r="A224" s="115">
        <v>40346</v>
      </c>
      <c r="B224" s="49" t="s">
        <v>31752</v>
      </c>
      <c r="C224" s="115" t="s">
        <v>2</v>
      </c>
      <c r="D224" s="402">
        <v>75.260000000000005</v>
      </c>
    </row>
    <row r="225" spans="1:4" ht="12.75">
      <c r="A225" s="115">
        <v>40347</v>
      </c>
      <c r="B225" s="49" t="s">
        <v>31753</v>
      </c>
      <c r="C225" s="115" t="s">
        <v>2</v>
      </c>
      <c r="D225" s="402">
        <v>94.56</v>
      </c>
    </row>
    <row r="226" spans="1:4" ht="12.75">
      <c r="A226" s="115">
        <v>43424</v>
      </c>
      <c r="B226" s="49" t="s">
        <v>31754</v>
      </c>
      <c r="C226" s="115" t="s">
        <v>2</v>
      </c>
      <c r="D226" s="402">
        <v>651.74</v>
      </c>
    </row>
    <row r="227" spans="1:4" ht="12.75">
      <c r="A227" s="115">
        <v>43426</v>
      </c>
      <c r="B227" s="49" t="s">
        <v>31755</v>
      </c>
      <c r="C227" s="115" t="s">
        <v>2</v>
      </c>
      <c r="D227" s="402">
        <v>2247.88</v>
      </c>
    </row>
    <row r="228" spans="1:4" ht="12.75">
      <c r="A228" s="115">
        <v>12565</v>
      </c>
      <c r="B228" s="49" t="s">
        <v>31756</v>
      </c>
      <c r="C228" s="115" t="s">
        <v>2</v>
      </c>
      <c r="D228" s="402">
        <v>788.3</v>
      </c>
    </row>
    <row r="229" spans="1:4" ht="12.75">
      <c r="A229" s="115">
        <v>12567</v>
      </c>
      <c r="B229" s="49" t="s">
        <v>31757</v>
      </c>
      <c r="C229" s="115" t="s">
        <v>2</v>
      </c>
      <c r="D229" s="402">
        <v>1058.82</v>
      </c>
    </row>
    <row r="230" spans="1:4" ht="12.75">
      <c r="A230" s="115">
        <v>12568</v>
      </c>
      <c r="B230" s="49" t="s">
        <v>31758</v>
      </c>
      <c r="C230" s="115" t="s">
        <v>2</v>
      </c>
      <c r="D230" s="402">
        <v>1482.35</v>
      </c>
    </row>
    <row r="231" spans="1:4" ht="12.75">
      <c r="A231" s="115">
        <v>43441</v>
      </c>
      <c r="B231" s="49" t="s">
        <v>31759</v>
      </c>
      <c r="C231" s="115" t="s">
        <v>2</v>
      </c>
      <c r="D231" s="402">
        <v>190.58</v>
      </c>
    </row>
    <row r="232" spans="1:4" ht="12.75">
      <c r="A232" s="115">
        <v>43423</v>
      </c>
      <c r="B232" s="49" t="s">
        <v>31760</v>
      </c>
      <c r="C232" s="115" t="s">
        <v>2</v>
      </c>
      <c r="D232" s="402">
        <v>88.94</v>
      </c>
    </row>
    <row r="233" spans="1:4" ht="12.75">
      <c r="A233" s="115">
        <v>12532</v>
      </c>
      <c r="B233" s="49" t="s">
        <v>31761</v>
      </c>
      <c r="C233" s="115" t="s">
        <v>2</v>
      </c>
      <c r="D233" s="402">
        <v>137.16999999999999</v>
      </c>
    </row>
    <row r="234" spans="1:4" ht="12.75">
      <c r="A234" s="115">
        <v>43444</v>
      </c>
      <c r="B234" s="49" t="s">
        <v>31762</v>
      </c>
      <c r="C234" s="115" t="s">
        <v>2</v>
      </c>
      <c r="D234" s="402">
        <v>460.58</v>
      </c>
    </row>
    <row r="235" spans="1:4" ht="12.75">
      <c r="A235" s="115">
        <v>12551</v>
      </c>
      <c r="B235" s="49" t="s">
        <v>31763</v>
      </c>
      <c r="C235" s="115" t="s">
        <v>2</v>
      </c>
      <c r="D235" s="402">
        <v>328.61</v>
      </c>
    </row>
    <row r="236" spans="1:4" ht="12.75">
      <c r="A236" s="115">
        <v>43442</v>
      </c>
      <c r="B236" s="49" t="s">
        <v>31764</v>
      </c>
      <c r="C236" s="115" t="s">
        <v>2</v>
      </c>
      <c r="D236" s="402">
        <v>254.11</v>
      </c>
    </row>
    <row r="237" spans="1:4" ht="12.75">
      <c r="A237" s="115">
        <v>43443</v>
      </c>
      <c r="B237" s="49" t="s">
        <v>31765</v>
      </c>
      <c r="C237" s="115" t="s">
        <v>2</v>
      </c>
      <c r="D237" s="402">
        <v>333.52</v>
      </c>
    </row>
    <row r="238" spans="1:4" ht="12.75">
      <c r="A238" s="115">
        <v>12544</v>
      </c>
      <c r="B238" s="49" t="s">
        <v>31766</v>
      </c>
      <c r="C238" s="115" t="s">
        <v>2</v>
      </c>
      <c r="D238" s="402">
        <v>179.99</v>
      </c>
    </row>
    <row r="239" spans="1:4" ht="12.75">
      <c r="A239" s="115">
        <v>12547</v>
      </c>
      <c r="B239" s="49" t="s">
        <v>31767</v>
      </c>
      <c r="C239" s="115" t="s">
        <v>2</v>
      </c>
      <c r="D239" s="402">
        <v>242.08</v>
      </c>
    </row>
    <row r="240" spans="1:4" ht="12.75">
      <c r="A240" s="115">
        <v>43445</v>
      </c>
      <c r="B240" s="49" t="s">
        <v>31768</v>
      </c>
      <c r="C240" s="115" t="s">
        <v>2</v>
      </c>
      <c r="D240" s="402">
        <v>635.29</v>
      </c>
    </row>
    <row r="241" spans="1:4" ht="12.75">
      <c r="A241" s="115">
        <v>12563</v>
      </c>
      <c r="B241" s="49" t="s">
        <v>31769</v>
      </c>
      <c r="C241" s="115" t="s">
        <v>2</v>
      </c>
      <c r="D241" s="402">
        <v>454.53</v>
      </c>
    </row>
    <row r="242" spans="1:4" ht="12.75">
      <c r="A242" s="115">
        <v>43425</v>
      </c>
      <c r="B242" s="49" t="s">
        <v>31770</v>
      </c>
      <c r="C242" s="115" t="s">
        <v>2</v>
      </c>
      <c r="D242" s="402">
        <v>285.88</v>
      </c>
    </row>
    <row r="243" spans="1:4" ht="12.75">
      <c r="A243" s="115">
        <v>43446</v>
      </c>
      <c r="B243" s="49" t="s">
        <v>31771</v>
      </c>
      <c r="C243" s="115" t="s">
        <v>2</v>
      </c>
      <c r="D243" s="402">
        <v>603.52</v>
      </c>
    </row>
    <row r="244" spans="1:4" ht="12.75">
      <c r="A244" s="115">
        <v>43447</v>
      </c>
      <c r="B244" s="49" t="s">
        <v>31772</v>
      </c>
      <c r="C244" s="115" t="s">
        <v>2</v>
      </c>
      <c r="D244" s="402">
        <v>741.17</v>
      </c>
    </row>
    <row r="245" spans="1:4" ht="12.75">
      <c r="A245" s="115">
        <v>43448</v>
      </c>
      <c r="B245" s="49" t="s">
        <v>31773</v>
      </c>
      <c r="C245" s="115" t="s">
        <v>2</v>
      </c>
      <c r="D245" s="402">
        <v>1037.6400000000001</v>
      </c>
    </row>
    <row r="246" spans="1:4" ht="12.75">
      <c r="A246" s="115">
        <v>13761</v>
      </c>
      <c r="B246" s="49" t="s">
        <v>31774</v>
      </c>
      <c r="C246" s="115" t="s">
        <v>2</v>
      </c>
      <c r="D246" s="402">
        <v>3710.66</v>
      </c>
    </row>
    <row r="247" spans="1:4" ht="12.75">
      <c r="A247" s="115">
        <v>4814</v>
      </c>
      <c r="B247" s="49" t="s">
        <v>31775</v>
      </c>
      <c r="C247" s="115" t="s">
        <v>2</v>
      </c>
      <c r="D247" s="402">
        <v>54.72</v>
      </c>
    </row>
    <row r="248" spans="1:4" ht="12.75">
      <c r="A248" s="115">
        <v>44473</v>
      </c>
      <c r="B248" s="49" t="s">
        <v>31776</v>
      </c>
      <c r="C248" s="115" t="s">
        <v>2</v>
      </c>
      <c r="D248" s="402"/>
    </row>
    <row r="249" spans="1:4" ht="12.75">
      <c r="A249" s="115">
        <v>6122</v>
      </c>
      <c r="B249" s="49" t="s">
        <v>31777</v>
      </c>
      <c r="C249" s="115" t="s">
        <v>5</v>
      </c>
      <c r="D249" s="402">
        <v>24.92</v>
      </c>
    </row>
    <row r="250" spans="1:4" ht="12.75">
      <c r="A250" s="115">
        <v>40810</v>
      </c>
      <c r="B250" s="49" t="s">
        <v>31778</v>
      </c>
      <c r="C250" s="115" t="s">
        <v>1621</v>
      </c>
      <c r="D250" s="402">
        <v>4371.33</v>
      </c>
    </row>
    <row r="251" spans="1:4" ht="12.75">
      <c r="A251" s="115">
        <v>34469</v>
      </c>
      <c r="B251" s="49" t="s">
        <v>31779</v>
      </c>
      <c r="C251" s="115" t="s">
        <v>2</v>
      </c>
      <c r="D251" s="402"/>
    </row>
    <row r="252" spans="1:4" ht="12.75">
      <c r="A252" s="115">
        <v>34476</v>
      </c>
      <c r="B252" s="49" t="s">
        <v>31780</v>
      </c>
      <c r="C252" s="115" t="s">
        <v>2</v>
      </c>
      <c r="D252" s="402"/>
    </row>
    <row r="253" spans="1:4" ht="12.75">
      <c r="A253" s="115">
        <v>34477</v>
      </c>
      <c r="B253" s="49" t="s">
        <v>31781</v>
      </c>
      <c r="C253" s="115" t="s">
        <v>2</v>
      </c>
      <c r="D253" s="402"/>
    </row>
    <row r="254" spans="1:4" ht="12.75">
      <c r="A254" s="115">
        <v>34482</v>
      </c>
      <c r="B254" s="49" t="s">
        <v>31782</v>
      </c>
      <c r="C254" s="115" t="s">
        <v>2</v>
      </c>
      <c r="D254" s="402"/>
    </row>
    <row r="255" spans="1:4" ht="12.75">
      <c r="A255" s="115">
        <v>34472</v>
      </c>
      <c r="B255" s="49" t="s">
        <v>31783</v>
      </c>
      <c r="C255" s="115" t="s">
        <v>2</v>
      </c>
      <c r="D255" s="402"/>
    </row>
    <row r="256" spans="1:4" ht="12.75">
      <c r="A256" s="115">
        <v>39577</v>
      </c>
      <c r="B256" s="49" t="s">
        <v>31784</v>
      </c>
      <c r="C256" s="115" t="s">
        <v>2</v>
      </c>
      <c r="D256" s="402">
        <v>23709.46</v>
      </c>
    </row>
    <row r="257" spans="1:4" ht="12.75">
      <c r="A257" s="115">
        <v>39578</v>
      </c>
      <c r="B257" s="49" t="s">
        <v>31785</v>
      </c>
      <c r="C257" s="115" t="s">
        <v>2</v>
      </c>
      <c r="D257" s="402">
        <v>30597.53</v>
      </c>
    </row>
    <row r="258" spans="1:4" ht="12.75">
      <c r="A258" s="115">
        <v>39579</v>
      </c>
      <c r="B258" s="49" t="s">
        <v>31786</v>
      </c>
      <c r="C258" s="115" t="s">
        <v>2</v>
      </c>
      <c r="D258" s="402">
        <v>44517.01</v>
      </c>
    </row>
    <row r="259" spans="1:4" ht="12.75">
      <c r="A259" s="115">
        <v>42425</v>
      </c>
      <c r="B259" s="49" t="s">
        <v>31787</v>
      </c>
      <c r="C259" s="115" t="s">
        <v>2</v>
      </c>
      <c r="D259" s="402">
        <v>2342.12</v>
      </c>
    </row>
    <row r="260" spans="1:4" ht="12.75">
      <c r="A260" s="115">
        <v>42422</v>
      </c>
      <c r="B260" s="49" t="s">
        <v>31788</v>
      </c>
      <c r="C260" s="115" t="s">
        <v>2</v>
      </c>
      <c r="D260" s="402">
        <v>3476.95</v>
      </c>
    </row>
    <row r="261" spans="1:4" ht="12.75">
      <c r="A261" s="115">
        <v>43184</v>
      </c>
      <c r="B261" s="49" t="s">
        <v>31789</v>
      </c>
      <c r="C261" s="115" t="s">
        <v>2</v>
      </c>
      <c r="D261" s="402">
        <v>4805.4799999999996</v>
      </c>
    </row>
    <row r="262" spans="1:4" ht="12.75">
      <c r="A262" s="115">
        <v>42424</v>
      </c>
      <c r="B262" s="49" t="s">
        <v>31790</v>
      </c>
      <c r="C262" s="115" t="s">
        <v>2</v>
      </c>
      <c r="D262" s="402">
        <v>2091.71</v>
      </c>
    </row>
    <row r="263" spans="1:4" ht="12.75">
      <c r="A263" s="115">
        <v>42416</v>
      </c>
      <c r="B263" s="49" t="s">
        <v>31791</v>
      </c>
      <c r="C263" s="115" t="s">
        <v>2</v>
      </c>
      <c r="D263" s="402">
        <v>9017.14</v>
      </c>
    </row>
    <row r="264" spans="1:4" ht="12.75">
      <c r="A264" s="115">
        <v>42417</v>
      </c>
      <c r="B264" s="49" t="s">
        <v>31792</v>
      </c>
      <c r="C264" s="115" t="s">
        <v>2</v>
      </c>
      <c r="D264" s="402">
        <v>10108.950000000001</v>
      </c>
    </row>
    <row r="265" spans="1:4" ht="12.75">
      <c r="A265" s="115">
        <v>39826</v>
      </c>
      <c r="B265" s="49" t="s">
        <v>31793</v>
      </c>
      <c r="C265" s="115" t="s">
        <v>2</v>
      </c>
      <c r="D265" s="402">
        <v>5467.5</v>
      </c>
    </row>
    <row r="266" spans="1:4" ht="12.75">
      <c r="A266" s="115">
        <v>42419</v>
      </c>
      <c r="B266" s="49" t="s">
        <v>31794</v>
      </c>
      <c r="C266" s="115" t="s">
        <v>2</v>
      </c>
      <c r="D266" s="402">
        <v>11420.97</v>
      </c>
    </row>
    <row r="267" spans="1:4" ht="12.75">
      <c r="A267" s="115">
        <v>42420</v>
      </c>
      <c r="B267" s="49" t="s">
        <v>31795</v>
      </c>
      <c r="C267" s="115" t="s">
        <v>2</v>
      </c>
      <c r="D267" s="402">
        <v>15697.27</v>
      </c>
    </row>
    <row r="268" spans="1:4" ht="12.75">
      <c r="A268" s="115">
        <v>42421</v>
      </c>
      <c r="B268" s="49" t="s">
        <v>31796</v>
      </c>
      <c r="C268" s="115" t="s">
        <v>2</v>
      </c>
      <c r="D268" s="402">
        <v>19044.82</v>
      </c>
    </row>
    <row r="269" spans="1:4" ht="12.75">
      <c r="A269" s="115">
        <v>39556</v>
      </c>
      <c r="B269" s="49" t="s">
        <v>31797</v>
      </c>
      <c r="C269" s="115" t="s">
        <v>2</v>
      </c>
      <c r="D269" s="402">
        <v>6613.84</v>
      </c>
    </row>
    <row r="270" spans="1:4" ht="12.75">
      <c r="A270" s="115">
        <v>39557</v>
      </c>
      <c r="B270" s="49" t="s">
        <v>31798</v>
      </c>
      <c r="C270" s="115" t="s">
        <v>2</v>
      </c>
      <c r="D270" s="402">
        <v>7121.66</v>
      </c>
    </row>
    <row r="271" spans="1:4" ht="12.75">
      <c r="A271" s="115">
        <v>39559</v>
      </c>
      <c r="B271" s="49" t="s">
        <v>31799</v>
      </c>
      <c r="C271" s="115" t="s">
        <v>2</v>
      </c>
      <c r="D271" s="402">
        <v>10524.45</v>
      </c>
    </row>
    <row r="272" spans="1:4" ht="12.75">
      <c r="A272" s="115">
        <v>39560</v>
      </c>
      <c r="B272" s="49" t="s">
        <v>31800</v>
      </c>
      <c r="C272" s="115" t="s">
        <v>2</v>
      </c>
      <c r="D272" s="402">
        <v>12175.76</v>
      </c>
    </row>
    <row r="273" spans="1:4" ht="12.75">
      <c r="A273" s="115">
        <v>39561</v>
      </c>
      <c r="B273" s="49" t="s">
        <v>31801</v>
      </c>
      <c r="C273" s="115" t="s">
        <v>2</v>
      </c>
      <c r="D273" s="402">
        <v>12737.4</v>
      </c>
    </row>
    <row r="274" spans="1:4" ht="12.75">
      <c r="A274" s="115">
        <v>43195</v>
      </c>
      <c r="B274" s="49" t="s">
        <v>31802</v>
      </c>
      <c r="C274" s="115" t="s">
        <v>2</v>
      </c>
      <c r="D274" s="402">
        <v>5527.23</v>
      </c>
    </row>
    <row r="275" spans="1:4" ht="12.75">
      <c r="A275" s="115">
        <v>43196</v>
      </c>
      <c r="B275" s="49" t="s">
        <v>31803</v>
      </c>
      <c r="C275" s="115" t="s">
        <v>2</v>
      </c>
      <c r="D275" s="402">
        <v>6850.21</v>
      </c>
    </row>
    <row r="276" spans="1:4" ht="12.75">
      <c r="A276" s="115">
        <v>43198</v>
      </c>
      <c r="B276" s="49" t="s">
        <v>31804</v>
      </c>
      <c r="C276" s="115" t="s">
        <v>2</v>
      </c>
      <c r="D276" s="402">
        <v>10179.25</v>
      </c>
    </row>
    <row r="277" spans="1:4" ht="12.75">
      <c r="A277" s="115">
        <v>43199</v>
      </c>
      <c r="B277" s="49" t="s">
        <v>31805</v>
      </c>
      <c r="C277" s="115" t="s">
        <v>2</v>
      </c>
      <c r="D277" s="402">
        <v>10552.25</v>
      </c>
    </row>
    <row r="278" spans="1:4" ht="12.75">
      <c r="A278" s="115">
        <v>43200</v>
      </c>
      <c r="B278" s="49" t="s">
        <v>31806</v>
      </c>
      <c r="C278" s="115" t="s">
        <v>2</v>
      </c>
      <c r="D278" s="402">
        <v>12109.48</v>
      </c>
    </row>
    <row r="279" spans="1:4" ht="12.75">
      <c r="A279" s="115">
        <v>43190</v>
      </c>
      <c r="B279" s="49" t="s">
        <v>31807</v>
      </c>
      <c r="C279" s="115" t="s">
        <v>2</v>
      </c>
      <c r="D279" s="402">
        <v>1879.7</v>
      </c>
    </row>
    <row r="280" spans="1:4" ht="12.75">
      <c r="A280" s="115">
        <v>39555</v>
      </c>
      <c r="B280" s="49" t="s">
        <v>31808</v>
      </c>
      <c r="C280" s="115" t="s">
        <v>2</v>
      </c>
      <c r="D280" s="402">
        <v>2033.35</v>
      </c>
    </row>
    <row r="281" spans="1:4" ht="12.75">
      <c r="A281" s="115">
        <v>43191</v>
      </c>
      <c r="B281" s="49" t="s">
        <v>31809</v>
      </c>
      <c r="C281" s="115" t="s">
        <v>2</v>
      </c>
      <c r="D281" s="402">
        <v>2704.64</v>
      </c>
    </row>
    <row r="282" spans="1:4" ht="12.75">
      <c r="A282" s="115">
        <v>39548</v>
      </c>
      <c r="B282" s="49" t="s">
        <v>31810</v>
      </c>
      <c r="C282" s="115" t="s">
        <v>2</v>
      </c>
      <c r="D282" s="402">
        <v>3016.09</v>
      </c>
    </row>
    <row r="283" spans="1:4" ht="12.75">
      <c r="A283" s="115">
        <v>43192</v>
      </c>
      <c r="B283" s="49" t="s">
        <v>31811</v>
      </c>
      <c r="C283" s="115" t="s">
        <v>2</v>
      </c>
      <c r="D283" s="402">
        <v>3542.84</v>
      </c>
    </row>
    <row r="284" spans="1:4" ht="12.75">
      <c r="A284" s="115">
        <v>39554</v>
      </c>
      <c r="B284" s="49" t="s">
        <v>31812</v>
      </c>
      <c r="C284" s="115" t="s">
        <v>2</v>
      </c>
      <c r="D284" s="402">
        <v>3988.33</v>
      </c>
    </row>
    <row r="285" spans="1:4" ht="12.75">
      <c r="A285" s="115">
        <v>43194</v>
      </c>
      <c r="B285" s="49" t="s">
        <v>31813</v>
      </c>
      <c r="C285" s="115" t="s">
        <v>2</v>
      </c>
      <c r="D285" s="402">
        <v>1610.28</v>
      </c>
    </row>
    <row r="286" spans="1:4" ht="12.75">
      <c r="A286" s="115">
        <v>39551</v>
      </c>
      <c r="B286" s="49" t="s">
        <v>31814</v>
      </c>
      <c r="C286" s="115" t="s">
        <v>2</v>
      </c>
      <c r="D286" s="402">
        <v>1773.09</v>
      </c>
    </row>
    <row r="287" spans="1:4" ht="12.75">
      <c r="A287" s="115">
        <v>43185</v>
      </c>
      <c r="B287" s="49" t="s">
        <v>31815</v>
      </c>
      <c r="C287" s="115" t="s">
        <v>2</v>
      </c>
      <c r="D287" s="402">
        <v>5038.82</v>
      </c>
    </row>
    <row r="288" spans="1:4" ht="12.75">
      <c r="A288" s="115">
        <v>43186</v>
      </c>
      <c r="B288" s="49" t="s">
        <v>31816</v>
      </c>
      <c r="C288" s="115" t="s">
        <v>2</v>
      </c>
      <c r="D288" s="402">
        <v>5314.94</v>
      </c>
    </row>
    <row r="289" spans="1:4" ht="12.75">
      <c r="A289" s="115">
        <v>43187</v>
      </c>
      <c r="B289" s="49" t="s">
        <v>31817</v>
      </c>
      <c r="C289" s="115" t="s">
        <v>2</v>
      </c>
      <c r="D289" s="402">
        <v>7052.97</v>
      </c>
    </row>
    <row r="290" spans="1:4" ht="12.75">
      <c r="A290" s="115">
        <v>43188</v>
      </c>
      <c r="B290" s="49" t="s">
        <v>31818</v>
      </c>
      <c r="C290" s="115" t="s">
        <v>2</v>
      </c>
      <c r="D290" s="402">
        <v>8545.6200000000008</v>
      </c>
    </row>
    <row r="291" spans="1:4" ht="12.75">
      <c r="A291" s="115">
        <v>43189</v>
      </c>
      <c r="B291" s="49" t="s">
        <v>31819</v>
      </c>
      <c r="C291" s="115" t="s">
        <v>2</v>
      </c>
      <c r="D291" s="402">
        <v>9612.39</v>
      </c>
    </row>
    <row r="292" spans="1:4" ht="12.75">
      <c r="A292" s="115">
        <v>346</v>
      </c>
      <c r="B292" s="49" t="s">
        <v>31820</v>
      </c>
      <c r="C292" s="115" t="s">
        <v>3</v>
      </c>
      <c r="D292" s="402">
        <v>28.25</v>
      </c>
    </row>
    <row r="293" spans="1:4" ht="12.75">
      <c r="A293" s="115">
        <v>3312</v>
      </c>
      <c r="B293" s="49" t="s">
        <v>31821</v>
      </c>
      <c r="C293" s="115" t="s">
        <v>3</v>
      </c>
      <c r="D293" s="402">
        <v>25.02</v>
      </c>
    </row>
    <row r="294" spans="1:4" ht="12.75">
      <c r="A294" s="115">
        <v>339</v>
      </c>
      <c r="B294" s="49" t="s">
        <v>31822</v>
      </c>
      <c r="C294" s="115" t="s">
        <v>1</v>
      </c>
      <c r="D294" s="402">
        <v>1.45</v>
      </c>
    </row>
    <row r="295" spans="1:4" ht="12.75">
      <c r="A295" s="115">
        <v>340</v>
      </c>
      <c r="B295" s="49" t="s">
        <v>31823</v>
      </c>
      <c r="C295" s="115" t="s">
        <v>1</v>
      </c>
      <c r="D295" s="402">
        <v>1.31</v>
      </c>
    </row>
    <row r="296" spans="1:4" ht="12.75">
      <c r="A296" s="115">
        <v>43130</v>
      </c>
      <c r="B296" s="49" t="s">
        <v>31824</v>
      </c>
      <c r="C296" s="115" t="s">
        <v>3</v>
      </c>
      <c r="D296" s="402">
        <v>23.85</v>
      </c>
    </row>
    <row r="297" spans="1:4" ht="12.75">
      <c r="A297" s="115">
        <v>344</v>
      </c>
      <c r="B297" s="49" t="s">
        <v>31825</v>
      </c>
      <c r="C297" s="115" t="s">
        <v>3</v>
      </c>
      <c r="D297" s="402">
        <v>31.35</v>
      </c>
    </row>
    <row r="298" spans="1:4" ht="12.75">
      <c r="A298" s="115">
        <v>345</v>
      </c>
      <c r="B298" s="49" t="s">
        <v>31826</v>
      </c>
      <c r="C298" s="115" t="s">
        <v>3</v>
      </c>
      <c r="D298" s="402">
        <v>34.020000000000003</v>
      </c>
    </row>
    <row r="299" spans="1:4" ht="12.75">
      <c r="A299" s="115">
        <v>43131</v>
      </c>
      <c r="B299" s="49" t="s">
        <v>31827</v>
      </c>
      <c r="C299" s="115" t="s">
        <v>3</v>
      </c>
      <c r="D299" s="402">
        <v>27.7</v>
      </c>
    </row>
    <row r="300" spans="1:4" ht="12.75">
      <c r="A300" s="115">
        <v>3313</v>
      </c>
      <c r="B300" s="49" t="s">
        <v>31828</v>
      </c>
      <c r="C300" s="115" t="s">
        <v>3</v>
      </c>
      <c r="D300" s="402">
        <v>32.200000000000003</v>
      </c>
    </row>
    <row r="301" spans="1:4" ht="12.75">
      <c r="A301" s="115">
        <v>43132</v>
      </c>
      <c r="B301" s="49" t="s">
        <v>31829</v>
      </c>
      <c r="C301" s="115" t="s">
        <v>3</v>
      </c>
      <c r="D301" s="402">
        <v>23.85</v>
      </c>
    </row>
    <row r="302" spans="1:4" ht="12.75">
      <c r="A302" s="115">
        <v>45245</v>
      </c>
      <c r="B302" s="49" t="s">
        <v>31830</v>
      </c>
      <c r="C302" s="115" t="s">
        <v>2</v>
      </c>
      <c r="D302" s="402">
        <v>38.54</v>
      </c>
    </row>
    <row r="303" spans="1:4" ht="12.75">
      <c r="A303" s="115">
        <v>366</v>
      </c>
      <c r="B303" s="49" t="s">
        <v>31831</v>
      </c>
      <c r="C303" s="115" t="s">
        <v>7</v>
      </c>
      <c r="D303" s="402">
        <v>90</v>
      </c>
    </row>
    <row r="304" spans="1:4" ht="12.75">
      <c r="A304" s="115">
        <v>367</v>
      </c>
      <c r="B304" s="49" t="s">
        <v>31832</v>
      </c>
      <c r="C304" s="115" t="s">
        <v>7</v>
      </c>
      <c r="D304" s="402">
        <v>91.17</v>
      </c>
    </row>
    <row r="305" spans="1:4" ht="12.75">
      <c r="A305" s="115">
        <v>370</v>
      </c>
      <c r="B305" s="49" t="s">
        <v>31833</v>
      </c>
      <c r="C305" s="115" t="s">
        <v>7</v>
      </c>
      <c r="D305" s="402">
        <v>90</v>
      </c>
    </row>
    <row r="306" spans="1:4" ht="12.75">
      <c r="A306" s="115">
        <v>368</v>
      </c>
      <c r="B306" s="49" t="s">
        <v>31834</v>
      </c>
      <c r="C306" s="115" t="s">
        <v>7</v>
      </c>
      <c r="D306" s="402">
        <v>45</v>
      </c>
    </row>
    <row r="307" spans="1:4" ht="12.75">
      <c r="A307" s="115">
        <v>11075</v>
      </c>
      <c r="B307" s="49" t="s">
        <v>31835</v>
      </c>
      <c r="C307" s="115" t="s">
        <v>7</v>
      </c>
      <c r="D307" s="402">
        <v>1032.92</v>
      </c>
    </row>
    <row r="308" spans="1:4" ht="12.75">
      <c r="A308" s="115">
        <v>1381</v>
      </c>
      <c r="B308" s="49" t="s">
        <v>31836</v>
      </c>
      <c r="C308" s="115" t="s">
        <v>3</v>
      </c>
      <c r="D308" s="402">
        <v>0.72</v>
      </c>
    </row>
    <row r="309" spans="1:4" ht="12.75">
      <c r="A309" s="115">
        <v>34353</v>
      </c>
      <c r="B309" s="49" t="s">
        <v>31837</v>
      </c>
      <c r="C309" s="115" t="s">
        <v>3</v>
      </c>
      <c r="D309" s="402">
        <v>1.34</v>
      </c>
    </row>
    <row r="310" spans="1:4" ht="12.75">
      <c r="A310" s="115">
        <v>37595</v>
      </c>
      <c r="B310" s="49" t="s">
        <v>31838</v>
      </c>
      <c r="C310" s="115" t="s">
        <v>3</v>
      </c>
      <c r="D310" s="402">
        <v>2.21</v>
      </c>
    </row>
    <row r="311" spans="1:4" ht="12.75">
      <c r="A311" s="115">
        <v>37596</v>
      </c>
      <c r="B311" s="49" t="s">
        <v>31839</v>
      </c>
      <c r="C311" s="115" t="s">
        <v>3</v>
      </c>
      <c r="D311" s="402">
        <v>2.54</v>
      </c>
    </row>
    <row r="312" spans="1:4" ht="12.75">
      <c r="A312" s="115">
        <v>371</v>
      </c>
      <c r="B312" s="49" t="s">
        <v>31840</v>
      </c>
      <c r="C312" s="115" t="s">
        <v>3</v>
      </c>
      <c r="D312" s="402">
        <v>0.78</v>
      </c>
    </row>
    <row r="313" spans="1:4" ht="12.75">
      <c r="A313" s="115">
        <v>37553</v>
      </c>
      <c r="B313" s="49" t="s">
        <v>31841</v>
      </c>
      <c r="C313" s="115" t="s">
        <v>3</v>
      </c>
      <c r="D313" s="402">
        <v>1.47</v>
      </c>
    </row>
    <row r="314" spans="1:4" ht="12.75">
      <c r="A314" s="115">
        <v>37552</v>
      </c>
      <c r="B314" s="49" t="s">
        <v>31842</v>
      </c>
      <c r="C314" s="115" t="s">
        <v>3</v>
      </c>
      <c r="D314" s="402">
        <v>2.36</v>
      </c>
    </row>
    <row r="315" spans="1:4" ht="12.75">
      <c r="A315" s="115">
        <v>36880</v>
      </c>
      <c r="B315" s="49" t="s">
        <v>31843</v>
      </c>
      <c r="C315" s="115" t="s">
        <v>3</v>
      </c>
      <c r="D315" s="402">
        <v>2.4</v>
      </c>
    </row>
    <row r="316" spans="1:4" ht="12.75">
      <c r="A316" s="115">
        <v>34355</v>
      </c>
      <c r="B316" s="49" t="s">
        <v>31844</v>
      </c>
      <c r="C316" s="115" t="s">
        <v>3</v>
      </c>
      <c r="D316" s="402">
        <v>2.0699999999999998</v>
      </c>
    </row>
    <row r="317" spans="1:4" ht="12.75">
      <c r="A317" s="115">
        <v>130</v>
      </c>
      <c r="B317" s="49" t="s">
        <v>31845</v>
      </c>
      <c r="C317" s="115" t="s">
        <v>3</v>
      </c>
      <c r="D317" s="402">
        <v>3.54</v>
      </c>
    </row>
    <row r="318" spans="1:4" ht="12.75">
      <c r="A318" s="115">
        <v>135</v>
      </c>
      <c r="B318" s="49" t="s">
        <v>31846</v>
      </c>
      <c r="C318" s="115" t="s">
        <v>3</v>
      </c>
      <c r="D318" s="402">
        <v>2.85</v>
      </c>
    </row>
    <row r="319" spans="1:4" ht="12.75">
      <c r="A319" s="115">
        <v>36886</v>
      </c>
      <c r="B319" s="49" t="s">
        <v>31847</v>
      </c>
      <c r="C319" s="115" t="s">
        <v>3</v>
      </c>
      <c r="D319" s="402">
        <v>0.74</v>
      </c>
    </row>
    <row r="320" spans="1:4" ht="12.75">
      <c r="A320" s="115">
        <v>38546</v>
      </c>
      <c r="B320" s="49" t="s">
        <v>31848</v>
      </c>
      <c r="C320" s="115" t="s">
        <v>7</v>
      </c>
      <c r="D320" s="402">
        <v>641.04999999999995</v>
      </c>
    </row>
    <row r="321" spans="1:4" ht="12.75">
      <c r="A321" s="115">
        <v>34549</v>
      </c>
      <c r="B321" s="49" t="s">
        <v>31849</v>
      </c>
      <c r="C321" s="115" t="s">
        <v>7</v>
      </c>
      <c r="D321" s="402"/>
    </row>
    <row r="322" spans="1:4" ht="12.75">
      <c r="A322" s="115">
        <v>6081</v>
      </c>
      <c r="B322" s="49" t="s">
        <v>31850</v>
      </c>
      <c r="C322" s="115" t="s">
        <v>7</v>
      </c>
      <c r="D322" s="402"/>
    </row>
    <row r="323" spans="1:4" ht="12.75">
      <c r="A323" s="115">
        <v>6077</v>
      </c>
      <c r="B323" s="49" t="s">
        <v>31851</v>
      </c>
      <c r="C323" s="115" t="s">
        <v>7</v>
      </c>
      <c r="D323" s="402"/>
    </row>
    <row r="324" spans="1:4" ht="12.75">
      <c r="A324" s="115">
        <v>6079</v>
      </c>
      <c r="B324" s="49" t="s">
        <v>31852</v>
      </c>
      <c r="C324" s="115" t="s">
        <v>7</v>
      </c>
      <c r="D324" s="402"/>
    </row>
    <row r="325" spans="1:4" ht="12.75">
      <c r="A325" s="115">
        <v>1091</v>
      </c>
      <c r="B325" s="49" t="s">
        <v>31853</v>
      </c>
      <c r="C325" s="115" t="s">
        <v>2</v>
      </c>
      <c r="D325" s="402">
        <v>37.380000000000003</v>
      </c>
    </row>
    <row r="326" spans="1:4" ht="12.75">
      <c r="A326" s="115">
        <v>1094</v>
      </c>
      <c r="B326" s="49" t="s">
        <v>31854</v>
      </c>
      <c r="C326" s="115" t="s">
        <v>2</v>
      </c>
      <c r="D326" s="402">
        <v>26.15</v>
      </c>
    </row>
    <row r="327" spans="1:4" ht="12.75">
      <c r="A327" s="115">
        <v>1095</v>
      </c>
      <c r="B327" s="49" t="s">
        <v>31855</v>
      </c>
      <c r="C327" s="115" t="s">
        <v>2</v>
      </c>
      <c r="D327" s="402">
        <v>55.57</v>
      </c>
    </row>
    <row r="328" spans="1:4" ht="12.75">
      <c r="A328" s="115">
        <v>1092</v>
      </c>
      <c r="B328" s="49" t="s">
        <v>31856</v>
      </c>
      <c r="C328" s="115" t="s">
        <v>2</v>
      </c>
      <c r="D328" s="402">
        <v>43</v>
      </c>
    </row>
    <row r="329" spans="1:4" ht="12.75">
      <c r="A329" s="115">
        <v>1093</v>
      </c>
      <c r="B329" s="49" t="s">
        <v>31857</v>
      </c>
      <c r="C329" s="115" t="s">
        <v>2</v>
      </c>
      <c r="D329" s="402">
        <v>100.42</v>
      </c>
    </row>
    <row r="330" spans="1:4" ht="12.75">
      <c r="A330" s="115">
        <v>1090</v>
      </c>
      <c r="B330" s="49" t="s">
        <v>31858</v>
      </c>
      <c r="C330" s="115" t="s">
        <v>2</v>
      </c>
      <c r="D330" s="402">
        <v>71.900000000000006</v>
      </c>
    </row>
    <row r="331" spans="1:4" ht="12.75">
      <c r="A331" s="115">
        <v>1096</v>
      </c>
      <c r="B331" s="49" t="s">
        <v>31859</v>
      </c>
      <c r="C331" s="115" t="s">
        <v>2</v>
      </c>
      <c r="D331" s="402">
        <v>129.38999999999999</v>
      </c>
    </row>
    <row r="332" spans="1:4" ht="12.75">
      <c r="A332" s="115">
        <v>1097</v>
      </c>
      <c r="B332" s="49" t="s">
        <v>31860</v>
      </c>
      <c r="C332" s="115" t="s">
        <v>2</v>
      </c>
      <c r="D332" s="402">
        <v>109.84</v>
      </c>
    </row>
    <row r="333" spans="1:4" ht="12.75">
      <c r="A333" s="115">
        <v>378</v>
      </c>
      <c r="B333" s="49" t="s">
        <v>31861</v>
      </c>
      <c r="C333" s="115" t="s">
        <v>5</v>
      </c>
      <c r="D333" s="402">
        <v>23.81</v>
      </c>
    </row>
    <row r="334" spans="1:4" ht="12.75">
      <c r="A334" s="115">
        <v>40911</v>
      </c>
      <c r="B334" s="49" t="s">
        <v>31862</v>
      </c>
      <c r="C334" s="115" t="s">
        <v>1621</v>
      </c>
      <c r="D334" s="402">
        <v>4172.74</v>
      </c>
    </row>
    <row r="335" spans="1:4" ht="12.75">
      <c r="A335" s="115">
        <v>33939</v>
      </c>
      <c r="B335" s="49" t="s">
        <v>31863</v>
      </c>
      <c r="C335" s="115" t="s">
        <v>5</v>
      </c>
      <c r="D335" s="402">
        <v>122.72</v>
      </c>
    </row>
    <row r="336" spans="1:4" ht="12.75">
      <c r="A336" s="115">
        <v>40815</v>
      </c>
      <c r="B336" s="49" t="s">
        <v>31864</v>
      </c>
      <c r="C336" s="115" t="s">
        <v>1621</v>
      </c>
      <c r="D336" s="402">
        <v>21505.03</v>
      </c>
    </row>
    <row r="337" spans="1:4" ht="12.75">
      <c r="A337" s="115">
        <v>33952</v>
      </c>
      <c r="B337" s="49" t="s">
        <v>31865</v>
      </c>
      <c r="C337" s="115" t="s">
        <v>5</v>
      </c>
      <c r="D337" s="402">
        <v>139.72999999999999</v>
      </c>
    </row>
    <row r="338" spans="1:4" ht="12.75">
      <c r="A338" s="115">
        <v>40816</v>
      </c>
      <c r="B338" s="49" t="s">
        <v>31866</v>
      </c>
      <c r="C338" s="115" t="s">
        <v>1621</v>
      </c>
      <c r="D338" s="402">
        <v>24483.62</v>
      </c>
    </row>
    <row r="339" spans="1:4" ht="12.75">
      <c r="A339" s="115">
        <v>33953</v>
      </c>
      <c r="B339" s="49" t="s">
        <v>31867</v>
      </c>
      <c r="C339" s="115" t="s">
        <v>5</v>
      </c>
      <c r="D339" s="402">
        <v>144.13999999999999</v>
      </c>
    </row>
    <row r="340" spans="1:4" ht="12.75">
      <c r="A340" s="115">
        <v>40817</v>
      </c>
      <c r="B340" s="49" t="s">
        <v>31868</v>
      </c>
      <c r="C340" s="115" t="s">
        <v>1621</v>
      </c>
      <c r="D340" s="402">
        <v>25257.18</v>
      </c>
    </row>
    <row r="341" spans="1:4" ht="12.75">
      <c r="A341" s="115">
        <v>13348</v>
      </c>
      <c r="B341" s="49" t="s">
        <v>31869</v>
      </c>
      <c r="C341" s="115" t="s">
        <v>2</v>
      </c>
      <c r="D341" s="402"/>
    </row>
    <row r="342" spans="1:4" ht="12.75">
      <c r="A342" s="115">
        <v>39212</v>
      </c>
      <c r="B342" s="49" t="s">
        <v>31870</v>
      </c>
      <c r="C342" s="115" t="s">
        <v>2</v>
      </c>
      <c r="D342" s="402">
        <v>2.19</v>
      </c>
    </row>
    <row r="343" spans="1:4" ht="12.75">
      <c r="A343" s="115">
        <v>39211</v>
      </c>
      <c r="B343" s="49" t="s">
        <v>31871</v>
      </c>
      <c r="C343" s="115" t="s">
        <v>2</v>
      </c>
      <c r="D343" s="402">
        <v>1.96</v>
      </c>
    </row>
    <row r="344" spans="1:4" ht="12.75">
      <c r="A344" s="115">
        <v>39210</v>
      </c>
      <c r="B344" s="49" t="s">
        <v>31872</v>
      </c>
      <c r="C344" s="115" t="s">
        <v>2</v>
      </c>
      <c r="D344" s="402">
        <v>1.1000000000000001</v>
      </c>
    </row>
    <row r="345" spans="1:4" ht="12.75">
      <c r="A345" s="115">
        <v>39208</v>
      </c>
      <c r="B345" s="49" t="s">
        <v>31873</v>
      </c>
      <c r="C345" s="115" t="s">
        <v>2</v>
      </c>
      <c r="D345" s="402">
        <v>0.6</v>
      </c>
    </row>
    <row r="346" spans="1:4" ht="12.75">
      <c r="A346" s="115">
        <v>39214</v>
      </c>
      <c r="B346" s="49" t="s">
        <v>31874</v>
      </c>
      <c r="C346" s="115" t="s">
        <v>2</v>
      </c>
      <c r="D346" s="402">
        <v>4.05</v>
      </c>
    </row>
    <row r="347" spans="1:4" ht="12.75">
      <c r="A347" s="115">
        <v>39213</v>
      </c>
      <c r="B347" s="49" t="s">
        <v>31875</v>
      </c>
      <c r="C347" s="115" t="s">
        <v>2</v>
      </c>
      <c r="D347" s="402">
        <v>2.86</v>
      </c>
    </row>
    <row r="348" spans="1:4" ht="12.75">
      <c r="A348" s="115">
        <v>39215</v>
      </c>
      <c r="B348" s="49" t="s">
        <v>31876</v>
      </c>
      <c r="C348" s="115" t="s">
        <v>2</v>
      </c>
      <c r="D348" s="402">
        <v>7.38</v>
      </c>
    </row>
    <row r="349" spans="1:4" ht="12.75">
      <c r="A349" s="115">
        <v>39209</v>
      </c>
      <c r="B349" s="49" t="s">
        <v>31877</v>
      </c>
      <c r="C349" s="115" t="s">
        <v>2</v>
      </c>
      <c r="D349" s="402">
        <v>0.71</v>
      </c>
    </row>
    <row r="350" spans="1:4" ht="12.75">
      <c r="A350" s="115">
        <v>39207</v>
      </c>
      <c r="B350" s="49" t="s">
        <v>31878</v>
      </c>
      <c r="C350" s="115" t="s">
        <v>2</v>
      </c>
      <c r="D350" s="402">
        <v>1.1000000000000001</v>
      </c>
    </row>
    <row r="351" spans="1:4" ht="12.75">
      <c r="A351" s="115">
        <v>39216</v>
      </c>
      <c r="B351" s="49" t="s">
        <v>31879</v>
      </c>
      <c r="C351" s="115" t="s">
        <v>2</v>
      </c>
      <c r="D351" s="402">
        <v>10.3</v>
      </c>
    </row>
    <row r="352" spans="1:4" ht="12.75">
      <c r="A352" s="115">
        <v>11267</v>
      </c>
      <c r="B352" s="49" t="s">
        <v>31880</v>
      </c>
      <c r="C352" s="115" t="s">
        <v>2</v>
      </c>
      <c r="D352" s="402"/>
    </row>
    <row r="353" spans="1:4" ht="12.75">
      <c r="A353" s="115">
        <v>379</v>
      </c>
      <c r="B353" s="49" t="s">
        <v>31881</v>
      </c>
      <c r="C353" s="115" t="s">
        <v>2</v>
      </c>
      <c r="D353" s="402"/>
    </row>
    <row r="354" spans="1:4" ht="12.75">
      <c r="A354" s="115">
        <v>510</v>
      </c>
      <c r="B354" s="49" t="s">
        <v>31882</v>
      </c>
      <c r="C354" s="115" t="s">
        <v>3</v>
      </c>
      <c r="D354" s="402"/>
    </row>
    <row r="355" spans="1:4" ht="12.75">
      <c r="A355" s="115">
        <v>516</v>
      </c>
      <c r="B355" s="49" t="s">
        <v>31883</v>
      </c>
      <c r="C355" s="115" t="s">
        <v>3</v>
      </c>
      <c r="D355" s="402"/>
    </row>
    <row r="356" spans="1:4" ht="12.75">
      <c r="A356" s="115">
        <v>509</v>
      </c>
      <c r="B356" s="49" t="s">
        <v>31884</v>
      </c>
      <c r="C356" s="115" t="s">
        <v>3</v>
      </c>
      <c r="D356" s="402"/>
    </row>
    <row r="357" spans="1:4" ht="12.75">
      <c r="A357" s="115">
        <v>40331</v>
      </c>
      <c r="B357" s="49" t="s">
        <v>31885</v>
      </c>
      <c r="C357" s="115" t="s">
        <v>5</v>
      </c>
      <c r="D357" s="402">
        <v>20.78</v>
      </c>
    </row>
    <row r="358" spans="1:4" ht="12.75">
      <c r="A358" s="115">
        <v>40930</v>
      </c>
      <c r="B358" s="49" t="s">
        <v>31886</v>
      </c>
      <c r="C358" s="115" t="s">
        <v>1621</v>
      </c>
      <c r="D358" s="402">
        <v>3642.24</v>
      </c>
    </row>
    <row r="359" spans="1:4" ht="12.75">
      <c r="A359" s="115">
        <v>377</v>
      </c>
      <c r="B359" s="49" t="s">
        <v>31887</v>
      </c>
      <c r="C359" s="115" t="s">
        <v>2</v>
      </c>
      <c r="D359" s="402">
        <v>42.66</v>
      </c>
    </row>
    <row r="360" spans="1:4" ht="12.75">
      <c r="A360" s="115">
        <v>11761</v>
      </c>
      <c r="B360" s="49" t="s">
        <v>31888</v>
      </c>
      <c r="C360" s="115" t="s">
        <v>2</v>
      </c>
      <c r="D360" s="402">
        <v>90.78</v>
      </c>
    </row>
    <row r="361" spans="1:4" ht="12.75">
      <c r="A361" s="115">
        <v>7588</v>
      </c>
      <c r="B361" s="49" t="s">
        <v>31889</v>
      </c>
      <c r="C361" s="115" t="s">
        <v>2</v>
      </c>
      <c r="D361" s="402">
        <v>49.24</v>
      </c>
    </row>
    <row r="362" spans="1:4" ht="12.75">
      <c r="A362" s="115">
        <v>34551</v>
      </c>
      <c r="B362" s="49" t="s">
        <v>31890</v>
      </c>
      <c r="C362" s="115" t="s">
        <v>5</v>
      </c>
      <c r="D362" s="402">
        <v>14.84</v>
      </c>
    </row>
    <row r="363" spans="1:4" ht="12.75">
      <c r="A363" s="115">
        <v>41078</v>
      </c>
      <c r="B363" s="49" t="s">
        <v>31891</v>
      </c>
      <c r="C363" s="115" t="s">
        <v>1621</v>
      </c>
      <c r="D363" s="402">
        <v>2602.69</v>
      </c>
    </row>
    <row r="364" spans="1:4" ht="12.75">
      <c r="A364" s="115">
        <v>246</v>
      </c>
      <c r="B364" s="49" t="s">
        <v>31892</v>
      </c>
      <c r="C364" s="115" t="s">
        <v>5</v>
      </c>
      <c r="D364" s="402">
        <v>18.940000000000001</v>
      </c>
    </row>
    <row r="365" spans="1:4" ht="12.75">
      <c r="A365" s="115">
        <v>40927</v>
      </c>
      <c r="B365" s="49" t="s">
        <v>31893</v>
      </c>
      <c r="C365" s="115" t="s">
        <v>1621</v>
      </c>
      <c r="D365" s="402">
        <v>3323.22</v>
      </c>
    </row>
    <row r="366" spans="1:4" ht="12.75">
      <c r="A366" s="115">
        <v>2350</v>
      </c>
      <c r="B366" s="49" t="s">
        <v>31894</v>
      </c>
      <c r="C366" s="115" t="s">
        <v>5</v>
      </c>
      <c r="D366" s="402">
        <v>17.899999999999999</v>
      </c>
    </row>
    <row r="367" spans="1:4" ht="12.75">
      <c r="A367" s="115">
        <v>40812</v>
      </c>
      <c r="B367" s="49" t="s">
        <v>31895</v>
      </c>
      <c r="C367" s="115" t="s">
        <v>1621</v>
      </c>
      <c r="D367" s="402">
        <v>3139.97</v>
      </c>
    </row>
    <row r="368" spans="1:4" ht="12.75">
      <c r="A368" s="115">
        <v>245</v>
      </c>
      <c r="B368" s="49" t="s">
        <v>31896</v>
      </c>
      <c r="C368" s="115" t="s">
        <v>5</v>
      </c>
      <c r="D368" s="402">
        <v>29.88</v>
      </c>
    </row>
    <row r="369" spans="1:4" ht="12.75">
      <c r="A369" s="115">
        <v>41090</v>
      </c>
      <c r="B369" s="49" t="s">
        <v>31897</v>
      </c>
      <c r="C369" s="115" t="s">
        <v>1621</v>
      </c>
      <c r="D369" s="402">
        <v>5236.9799999999996</v>
      </c>
    </row>
    <row r="370" spans="1:4" ht="12.75">
      <c r="A370" s="115">
        <v>251</v>
      </c>
      <c r="B370" s="49" t="s">
        <v>31898</v>
      </c>
      <c r="C370" s="115" t="s">
        <v>5</v>
      </c>
      <c r="D370" s="402">
        <v>18.940000000000001</v>
      </c>
    </row>
    <row r="371" spans="1:4" ht="12.75">
      <c r="A371" s="115">
        <v>40975</v>
      </c>
      <c r="B371" s="49" t="s">
        <v>31899</v>
      </c>
      <c r="C371" s="115" t="s">
        <v>1621</v>
      </c>
      <c r="D371" s="402">
        <v>3323.22</v>
      </c>
    </row>
    <row r="372" spans="1:4" ht="12.75">
      <c r="A372" s="115">
        <v>6127</v>
      </c>
      <c r="B372" s="49" t="s">
        <v>31900</v>
      </c>
      <c r="C372" s="115" t="s">
        <v>5</v>
      </c>
      <c r="D372" s="402">
        <v>18.940000000000001</v>
      </c>
    </row>
    <row r="373" spans="1:4" ht="12.75">
      <c r="A373" s="115">
        <v>41072</v>
      </c>
      <c r="B373" s="49" t="s">
        <v>31901</v>
      </c>
      <c r="C373" s="115" t="s">
        <v>1621</v>
      </c>
      <c r="D373" s="402">
        <v>3323.22</v>
      </c>
    </row>
    <row r="374" spans="1:4" ht="12.75">
      <c r="A374" s="115">
        <v>6121</v>
      </c>
      <c r="B374" s="49" t="s">
        <v>31902</v>
      </c>
      <c r="C374" s="115" t="s">
        <v>5</v>
      </c>
      <c r="D374" s="402">
        <v>16.690000000000001</v>
      </c>
    </row>
    <row r="375" spans="1:4" ht="12.75">
      <c r="A375" s="115">
        <v>41071</v>
      </c>
      <c r="B375" s="49" t="s">
        <v>31903</v>
      </c>
      <c r="C375" s="115" t="s">
        <v>1621</v>
      </c>
      <c r="D375" s="402">
        <v>2925.89</v>
      </c>
    </row>
    <row r="376" spans="1:4" ht="12.75">
      <c r="A376" s="115">
        <v>244</v>
      </c>
      <c r="B376" s="49" t="s">
        <v>31904</v>
      </c>
      <c r="C376" s="115" t="s">
        <v>5</v>
      </c>
      <c r="D376" s="402">
        <v>17.79</v>
      </c>
    </row>
    <row r="377" spans="1:4" ht="12.75">
      <c r="A377" s="115">
        <v>41093</v>
      </c>
      <c r="B377" s="49" t="s">
        <v>31905</v>
      </c>
      <c r="C377" s="115" t="s">
        <v>1621</v>
      </c>
      <c r="D377" s="402">
        <v>3120.59</v>
      </c>
    </row>
    <row r="378" spans="1:4" ht="12.75">
      <c r="A378" s="115">
        <v>532</v>
      </c>
      <c r="B378" s="49" t="s">
        <v>31906</v>
      </c>
      <c r="C378" s="115" t="s">
        <v>5</v>
      </c>
      <c r="D378" s="402">
        <v>49.59</v>
      </c>
    </row>
    <row r="379" spans="1:4" ht="12.75">
      <c r="A379" s="115">
        <v>40931</v>
      </c>
      <c r="B379" s="49" t="s">
        <v>31907</v>
      </c>
      <c r="C379" s="115" t="s">
        <v>1621</v>
      </c>
      <c r="D379" s="402">
        <v>8693.09</v>
      </c>
    </row>
    <row r="380" spans="1:4" ht="12.75">
      <c r="A380" s="115">
        <v>36150</v>
      </c>
      <c r="B380" s="49" t="s">
        <v>31908</v>
      </c>
      <c r="C380" s="115" t="s">
        <v>2</v>
      </c>
      <c r="D380" s="402">
        <v>42.83</v>
      </c>
    </row>
    <row r="381" spans="1:4" ht="12.75">
      <c r="A381" s="115">
        <v>45262</v>
      </c>
      <c r="B381" s="49" t="s">
        <v>31909</v>
      </c>
      <c r="C381" s="115" t="s">
        <v>2</v>
      </c>
      <c r="D381" s="402">
        <v>12.75</v>
      </c>
    </row>
    <row r="382" spans="1:4" ht="12.75">
      <c r="A382" s="115">
        <v>4760</v>
      </c>
      <c r="B382" s="49" t="s">
        <v>31910</v>
      </c>
      <c r="C382" s="115" t="s">
        <v>5</v>
      </c>
      <c r="D382" s="402">
        <v>23.81</v>
      </c>
    </row>
    <row r="383" spans="1:4" ht="12.75">
      <c r="A383" s="115">
        <v>41069</v>
      </c>
      <c r="B383" s="49" t="s">
        <v>31911</v>
      </c>
      <c r="C383" s="115" t="s">
        <v>1621</v>
      </c>
      <c r="D383" s="402">
        <v>4173.3500000000004</v>
      </c>
    </row>
    <row r="384" spans="1:4" ht="12.75">
      <c r="A384" s="115">
        <v>10422</v>
      </c>
      <c r="B384" s="49" t="s">
        <v>31912</v>
      </c>
      <c r="C384" s="115" t="s">
        <v>2</v>
      </c>
      <c r="D384" s="402">
        <v>467.3</v>
      </c>
    </row>
    <row r="385" spans="1:4" ht="12.75">
      <c r="A385" s="115">
        <v>44019</v>
      </c>
      <c r="B385" s="49" t="s">
        <v>31913</v>
      </c>
      <c r="C385" s="115" t="s">
        <v>2</v>
      </c>
      <c r="D385" s="402">
        <v>646.86</v>
      </c>
    </row>
    <row r="386" spans="1:4" ht="12.75">
      <c r="A386" s="115">
        <v>36520</v>
      </c>
      <c r="B386" s="49" t="s">
        <v>31914</v>
      </c>
      <c r="C386" s="115" t="s">
        <v>2</v>
      </c>
      <c r="D386" s="402">
        <v>786.51</v>
      </c>
    </row>
    <row r="387" spans="1:4" ht="12.75">
      <c r="A387" s="115">
        <v>42319</v>
      </c>
      <c r="B387" s="49" t="s">
        <v>31915</v>
      </c>
      <c r="C387" s="115" t="s">
        <v>2</v>
      </c>
      <c r="D387" s="402">
        <v>704.75</v>
      </c>
    </row>
    <row r="388" spans="1:4" ht="12.75">
      <c r="A388" s="115">
        <v>10420</v>
      </c>
      <c r="B388" s="49" t="s">
        <v>31916</v>
      </c>
      <c r="C388" s="115" t="s">
        <v>2</v>
      </c>
      <c r="D388" s="402">
        <v>250</v>
      </c>
    </row>
    <row r="389" spans="1:4" ht="12.75">
      <c r="A389" s="115">
        <v>10421</v>
      </c>
      <c r="B389" s="49" t="s">
        <v>31917</v>
      </c>
      <c r="C389" s="115" t="s">
        <v>2</v>
      </c>
      <c r="D389" s="402">
        <v>274.72000000000003</v>
      </c>
    </row>
    <row r="390" spans="1:4" ht="12.75">
      <c r="A390" s="115">
        <v>11786</v>
      </c>
      <c r="B390" s="49" t="s">
        <v>31918</v>
      </c>
      <c r="C390" s="115" t="s">
        <v>2</v>
      </c>
      <c r="D390" s="402">
        <v>553.94000000000005</v>
      </c>
    </row>
    <row r="391" spans="1:4" ht="12.75">
      <c r="A391" s="115">
        <v>45195</v>
      </c>
      <c r="B391" s="49" t="s">
        <v>31919</v>
      </c>
      <c r="C391" s="115" t="s">
        <v>2</v>
      </c>
      <c r="D391" s="402">
        <v>4572.82</v>
      </c>
    </row>
    <row r="392" spans="1:4" ht="12.75">
      <c r="A392" s="115">
        <v>45226</v>
      </c>
      <c r="B392" s="49" t="s">
        <v>31920</v>
      </c>
      <c r="C392" s="115" t="s">
        <v>2</v>
      </c>
      <c r="D392" s="402">
        <v>18.059999999999999</v>
      </c>
    </row>
    <row r="393" spans="1:4" ht="12.75">
      <c r="A393" s="115">
        <v>4815</v>
      </c>
      <c r="B393" s="49" t="s">
        <v>31921</v>
      </c>
      <c r="C393" s="115" t="s">
        <v>2</v>
      </c>
      <c r="D393" s="402">
        <v>10.49</v>
      </c>
    </row>
    <row r="394" spans="1:4" ht="12.75">
      <c r="A394" s="115">
        <v>541</v>
      </c>
      <c r="B394" s="49" t="s">
        <v>31922</v>
      </c>
      <c r="C394" s="115" t="s">
        <v>2</v>
      </c>
      <c r="D394" s="402">
        <v>184.95</v>
      </c>
    </row>
    <row r="395" spans="1:4" ht="12.75">
      <c r="A395" s="115">
        <v>542</v>
      </c>
      <c r="B395" s="49" t="s">
        <v>31923</v>
      </c>
      <c r="C395" s="115" t="s">
        <v>2</v>
      </c>
      <c r="D395" s="402">
        <v>231.83</v>
      </c>
    </row>
    <row r="396" spans="1:4" ht="12.75">
      <c r="A396" s="115">
        <v>540</v>
      </c>
      <c r="B396" s="49" t="s">
        <v>31924</v>
      </c>
      <c r="C396" s="115" t="s">
        <v>2</v>
      </c>
      <c r="D396" s="402">
        <v>522.44000000000005</v>
      </c>
    </row>
    <row r="397" spans="1:4" ht="12.75">
      <c r="A397" s="115">
        <v>38364</v>
      </c>
      <c r="B397" s="49" t="s">
        <v>31925</v>
      </c>
      <c r="C397" s="115" t="s">
        <v>2</v>
      </c>
      <c r="D397" s="402">
        <v>454.92</v>
      </c>
    </row>
    <row r="398" spans="1:4" ht="12.75">
      <c r="A398" s="115">
        <v>11692</v>
      </c>
      <c r="B398" s="49" t="s">
        <v>31926</v>
      </c>
      <c r="C398" s="115" t="s">
        <v>4</v>
      </c>
      <c r="D398" s="402">
        <v>246.58</v>
      </c>
    </row>
    <row r="399" spans="1:4" ht="12.75">
      <c r="A399" s="115">
        <v>1746</v>
      </c>
      <c r="B399" s="49" t="s">
        <v>31927</v>
      </c>
      <c r="C399" s="115" t="s">
        <v>2</v>
      </c>
      <c r="D399" s="402">
        <v>290.45</v>
      </c>
    </row>
    <row r="400" spans="1:4" ht="12.75">
      <c r="A400" s="115">
        <v>1748</v>
      </c>
      <c r="B400" s="49" t="s">
        <v>31928</v>
      </c>
      <c r="C400" s="115" t="s">
        <v>2</v>
      </c>
      <c r="D400" s="402">
        <v>386.23</v>
      </c>
    </row>
    <row r="401" spans="1:4" ht="12.75">
      <c r="A401" s="115">
        <v>1749</v>
      </c>
      <c r="B401" s="49" t="s">
        <v>31929</v>
      </c>
      <c r="C401" s="115" t="s">
        <v>2</v>
      </c>
      <c r="D401" s="402">
        <v>559.57000000000005</v>
      </c>
    </row>
    <row r="402" spans="1:4" ht="12.75">
      <c r="A402" s="115">
        <v>37412</v>
      </c>
      <c r="B402" s="49" t="s">
        <v>31930</v>
      </c>
      <c r="C402" s="115" t="s">
        <v>2</v>
      </c>
      <c r="D402" s="402">
        <v>283.91000000000003</v>
      </c>
    </row>
    <row r="403" spans="1:4" ht="12.75">
      <c r="A403" s="115">
        <v>1745</v>
      </c>
      <c r="B403" s="49" t="s">
        <v>31931</v>
      </c>
      <c r="C403" s="115" t="s">
        <v>2</v>
      </c>
      <c r="D403" s="402">
        <v>337.61</v>
      </c>
    </row>
    <row r="404" spans="1:4" ht="12.75">
      <c r="A404" s="115">
        <v>1750</v>
      </c>
      <c r="B404" s="49" t="s">
        <v>31932</v>
      </c>
      <c r="C404" s="115" t="s">
        <v>2</v>
      </c>
      <c r="D404" s="402">
        <v>788.95</v>
      </c>
    </row>
    <row r="405" spans="1:4" ht="12.75">
      <c r="A405" s="115">
        <v>11687</v>
      </c>
      <c r="B405" s="49" t="s">
        <v>31933</v>
      </c>
      <c r="C405" s="115" t="s">
        <v>1</v>
      </c>
      <c r="D405" s="402">
        <v>1257.03</v>
      </c>
    </row>
    <row r="406" spans="1:4" ht="12.75">
      <c r="A406" s="115">
        <v>11689</v>
      </c>
      <c r="B406" s="49" t="s">
        <v>31934</v>
      </c>
      <c r="C406" s="115" t="s">
        <v>1</v>
      </c>
      <c r="D406" s="402">
        <v>1574.99</v>
      </c>
    </row>
    <row r="407" spans="1:4" ht="12.75">
      <c r="A407" s="115">
        <v>11693</v>
      </c>
      <c r="B407" s="49" t="s">
        <v>31935</v>
      </c>
      <c r="C407" s="115" t="s">
        <v>4</v>
      </c>
      <c r="D407" s="402">
        <v>205.07</v>
      </c>
    </row>
    <row r="408" spans="1:4" ht="12.75">
      <c r="A408" s="115">
        <v>36215</v>
      </c>
      <c r="B408" s="49" t="s">
        <v>31936</v>
      </c>
      <c r="C408" s="115" t="s">
        <v>2</v>
      </c>
      <c r="D408" s="402">
        <v>670.78</v>
      </c>
    </row>
    <row r="409" spans="1:4" ht="12.75">
      <c r="A409" s="115">
        <v>42439</v>
      </c>
      <c r="B409" s="49" t="s">
        <v>31937</v>
      </c>
      <c r="C409" s="115" t="s">
        <v>2</v>
      </c>
      <c r="D409" s="402"/>
    </row>
    <row r="410" spans="1:4" ht="12.75">
      <c r="A410" s="115">
        <v>38381</v>
      </c>
      <c r="B410" s="49" t="s">
        <v>31938</v>
      </c>
      <c r="C410" s="115" t="s">
        <v>2</v>
      </c>
      <c r="D410" s="402">
        <v>14.45</v>
      </c>
    </row>
    <row r="411" spans="1:4" ht="12.75">
      <c r="A411" s="115">
        <v>39621</v>
      </c>
      <c r="B411" s="49" t="s">
        <v>31939</v>
      </c>
      <c r="C411" s="115" t="s">
        <v>11</v>
      </c>
      <c r="D411" s="402">
        <v>1198.6400000000001</v>
      </c>
    </row>
    <row r="412" spans="1:4" ht="12.75">
      <c r="A412" s="115">
        <v>39624</v>
      </c>
      <c r="B412" s="49" t="s">
        <v>31940</v>
      </c>
      <c r="C412" s="115" t="s">
        <v>11</v>
      </c>
      <c r="D412" s="402">
        <v>1322.23</v>
      </c>
    </row>
    <row r="413" spans="1:4" ht="12.75">
      <c r="A413" s="115">
        <v>39615</v>
      </c>
      <c r="B413" s="49" t="s">
        <v>31941</v>
      </c>
      <c r="C413" s="115" t="s">
        <v>2</v>
      </c>
      <c r="D413" s="402">
        <v>534.29999999999995</v>
      </c>
    </row>
    <row r="414" spans="1:4" ht="12.75">
      <c r="A414" s="115">
        <v>39620</v>
      </c>
      <c r="B414" s="49" t="s">
        <v>31942</v>
      </c>
      <c r="C414" s="115" t="s">
        <v>2</v>
      </c>
      <c r="D414" s="402">
        <v>816.02</v>
      </c>
    </row>
    <row r="415" spans="1:4" ht="12.75">
      <c r="A415" s="115">
        <v>39623</v>
      </c>
      <c r="B415" s="49" t="s">
        <v>31943</v>
      </c>
      <c r="C415" s="115" t="s">
        <v>2</v>
      </c>
      <c r="D415" s="402">
        <v>874.03</v>
      </c>
    </row>
    <row r="416" spans="1:4" ht="12.75">
      <c r="A416" s="115">
        <v>546</v>
      </c>
      <c r="B416" s="49" t="s">
        <v>31944</v>
      </c>
      <c r="C416" s="115" t="s">
        <v>3</v>
      </c>
      <c r="D416" s="402">
        <v>7.58</v>
      </c>
    </row>
    <row r="417" spans="1:4" ht="12.75">
      <c r="A417" s="115">
        <v>566</v>
      </c>
      <c r="B417" s="49" t="s">
        <v>31945</v>
      </c>
      <c r="C417" s="115" t="s">
        <v>1</v>
      </c>
      <c r="D417" s="402">
        <v>3.59</v>
      </c>
    </row>
    <row r="418" spans="1:4" ht="12.75">
      <c r="A418" s="115">
        <v>565</v>
      </c>
      <c r="B418" s="49" t="s">
        <v>31946</v>
      </c>
      <c r="C418" s="115" t="s">
        <v>1</v>
      </c>
      <c r="D418" s="402">
        <v>7.13</v>
      </c>
    </row>
    <row r="419" spans="1:4" ht="12.75">
      <c r="A419" s="115">
        <v>555</v>
      </c>
      <c r="B419" s="49" t="s">
        <v>31947</v>
      </c>
      <c r="C419" s="115" t="s">
        <v>1</v>
      </c>
      <c r="D419" s="402">
        <v>9.2899999999999991</v>
      </c>
    </row>
    <row r="420" spans="1:4" ht="12.75">
      <c r="A420" s="115">
        <v>557</v>
      </c>
      <c r="B420" s="49" t="s">
        <v>31948</v>
      </c>
      <c r="C420" s="115" t="s">
        <v>1</v>
      </c>
      <c r="D420" s="402">
        <v>29.16</v>
      </c>
    </row>
    <row r="421" spans="1:4" ht="12.75">
      <c r="A421" s="115">
        <v>552</v>
      </c>
      <c r="B421" s="49" t="s">
        <v>31949</v>
      </c>
      <c r="C421" s="115" t="s">
        <v>1</v>
      </c>
      <c r="D421" s="402">
        <v>14.47</v>
      </c>
    </row>
    <row r="422" spans="1:4" ht="12.75">
      <c r="A422" s="115">
        <v>563</v>
      </c>
      <c r="B422" s="49" t="s">
        <v>31950</v>
      </c>
      <c r="C422" s="115" t="s">
        <v>1</v>
      </c>
      <c r="D422" s="402">
        <v>21.74</v>
      </c>
    </row>
    <row r="423" spans="1:4" ht="12.75">
      <c r="A423" s="115">
        <v>549</v>
      </c>
      <c r="B423" s="49" t="s">
        <v>31951</v>
      </c>
      <c r="C423" s="115" t="s">
        <v>1</v>
      </c>
      <c r="D423" s="402">
        <v>39.130000000000003</v>
      </c>
    </row>
    <row r="424" spans="1:4" ht="12.75">
      <c r="A424" s="115">
        <v>551</v>
      </c>
      <c r="B424" s="49" t="s">
        <v>31952</v>
      </c>
      <c r="C424" s="115" t="s">
        <v>1</v>
      </c>
      <c r="D424" s="402">
        <v>77.489999999999995</v>
      </c>
    </row>
    <row r="425" spans="1:4" ht="12.75">
      <c r="A425" s="115">
        <v>559</v>
      </c>
      <c r="B425" s="49" t="s">
        <v>31953</v>
      </c>
      <c r="C425" s="115" t="s">
        <v>1</v>
      </c>
      <c r="D425" s="402">
        <v>19.37</v>
      </c>
    </row>
    <row r="426" spans="1:4" ht="12.75">
      <c r="A426" s="115">
        <v>560</v>
      </c>
      <c r="B426" s="49" t="s">
        <v>31954</v>
      </c>
      <c r="C426" s="115" t="s">
        <v>1</v>
      </c>
      <c r="D426" s="402">
        <v>24.23</v>
      </c>
    </row>
    <row r="427" spans="1:4" ht="12.75">
      <c r="A427" s="115">
        <v>547</v>
      </c>
      <c r="B427" s="49" t="s">
        <v>31955</v>
      </c>
      <c r="C427" s="115" t="s">
        <v>1</v>
      </c>
      <c r="D427" s="402">
        <v>29.02</v>
      </c>
    </row>
    <row r="428" spans="1:4" ht="12.75">
      <c r="A428" s="115">
        <v>36207</v>
      </c>
      <c r="B428" s="49" t="s">
        <v>31956</v>
      </c>
      <c r="C428" s="115" t="s">
        <v>2</v>
      </c>
      <c r="D428" s="402">
        <v>297.11</v>
      </c>
    </row>
    <row r="429" spans="1:4" ht="12.75">
      <c r="A429" s="115">
        <v>36209</v>
      </c>
      <c r="B429" s="49" t="s">
        <v>31957</v>
      </c>
      <c r="C429" s="115" t="s">
        <v>2</v>
      </c>
      <c r="D429" s="402">
        <v>340.98</v>
      </c>
    </row>
    <row r="430" spans="1:4" ht="12.75">
      <c r="A430" s="115">
        <v>36210</v>
      </c>
      <c r="B430" s="49" t="s">
        <v>31958</v>
      </c>
      <c r="C430" s="115" t="s">
        <v>2</v>
      </c>
      <c r="D430" s="402">
        <v>368.93</v>
      </c>
    </row>
    <row r="431" spans="1:4" ht="12.75">
      <c r="A431" s="115">
        <v>36204</v>
      </c>
      <c r="B431" s="49" t="s">
        <v>31959</v>
      </c>
      <c r="C431" s="115" t="s">
        <v>2</v>
      </c>
      <c r="D431" s="402">
        <v>130.81</v>
      </c>
    </row>
    <row r="432" spans="1:4" ht="12.75">
      <c r="A432" s="115">
        <v>36205</v>
      </c>
      <c r="B432" s="49" t="s">
        <v>31960</v>
      </c>
      <c r="C432" s="115" t="s">
        <v>2</v>
      </c>
      <c r="D432" s="402">
        <v>145.27000000000001</v>
      </c>
    </row>
    <row r="433" spans="1:4" ht="12.75">
      <c r="A433" s="115">
        <v>36081</v>
      </c>
      <c r="B433" s="49" t="s">
        <v>31961</v>
      </c>
      <c r="C433" s="115" t="s">
        <v>2</v>
      </c>
      <c r="D433" s="402">
        <v>154.9</v>
      </c>
    </row>
    <row r="434" spans="1:4" ht="12.75">
      <c r="A434" s="115">
        <v>36206</v>
      </c>
      <c r="B434" s="49" t="s">
        <v>31962</v>
      </c>
      <c r="C434" s="115" t="s">
        <v>2</v>
      </c>
      <c r="D434" s="402">
        <v>162.28</v>
      </c>
    </row>
    <row r="435" spans="1:4" ht="12.75">
      <c r="A435" s="115">
        <v>36218</v>
      </c>
      <c r="B435" s="49" t="s">
        <v>31963</v>
      </c>
      <c r="C435" s="115" t="s">
        <v>2</v>
      </c>
      <c r="D435" s="402">
        <v>107.15</v>
      </c>
    </row>
    <row r="436" spans="1:4" ht="12.75">
      <c r="A436" s="115">
        <v>36220</v>
      </c>
      <c r="B436" s="49" t="s">
        <v>31964</v>
      </c>
      <c r="C436" s="115" t="s">
        <v>2</v>
      </c>
      <c r="D436" s="402">
        <v>122.86</v>
      </c>
    </row>
    <row r="437" spans="1:4" ht="12.75">
      <c r="A437" s="115">
        <v>36080</v>
      </c>
      <c r="B437" s="49" t="s">
        <v>31965</v>
      </c>
      <c r="C437" s="115" t="s">
        <v>2</v>
      </c>
      <c r="D437" s="402">
        <v>132.9</v>
      </c>
    </row>
    <row r="438" spans="1:4" ht="12.75">
      <c r="A438" s="115">
        <v>36223</v>
      </c>
      <c r="B438" s="49" t="s">
        <v>31966</v>
      </c>
      <c r="C438" s="115" t="s">
        <v>2</v>
      </c>
      <c r="D438" s="402">
        <v>139.16</v>
      </c>
    </row>
    <row r="439" spans="1:4" ht="12.75">
      <c r="A439" s="115">
        <v>38127</v>
      </c>
      <c r="B439" s="49" t="s">
        <v>31967</v>
      </c>
      <c r="C439" s="115" t="s">
        <v>2</v>
      </c>
      <c r="D439" s="402">
        <v>347.77</v>
      </c>
    </row>
    <row r="440" spans="1:4" ht="12.75">
      <c r="A440" s="115">
        <v>38060</v>
      </c>
      <c r="B440" s="49" t="s">
        <v>31968</v>
      </c>
      <c r="C440" s="115" t="s">
        <v>2</v>
      </c>
      <c r="D440" s="402">
        <v>54.45</v>
      </c>
    </row>
    <row r="441" spans="1:4" ht="12.75">
      <c r="A441" s="115">
        <v>10956</v>
      </c>
      <c r="B441" s="49" t="s">
        <v>31969</v>
      </c>
      <c r="C441" s="115" t="s">
        <v>2</v>
      </c>
      <c r="D441" s="402">
        <v>59.71</v>
      </c>
    </row>
    <row r="442" spans="1:4" ht="12.75">
      <c r="A442" s="115">
        <v>39380</v>
      </c>
      <c r="B442" s="49" t="s">
        <v>31970</v>
      </c>
      <c r="C442" s="115" t="s">
        <v>2</v>
      </c>
      <c r="D442" s="402"/>
    </row>
    <row r="443" spans="1:4" ht="12.75">
      <c r="A443" s="115">
        <v>44172</v>
      </c>
      <c r="B443" s="49" t="s">
        <v>31971</v>
      </c>
      <c r="C443" s="115" t="s">
        <v>2</v>
      </c>
      <c r="D443" s="402">
        <v>7.43</v>
      </c>
    </row>
    <row r="444" spans="1:4" ht="12.75">
      <c r="A444" s="115">
        <v>37597</v>
      </c>
      <c r="B444" s="49" t="s">
        <v>31972</v>
      </c>
      <c r="C444" s="115" t="s">
        <v>2</v>
      </c>
      <c r="D444" s="402"/>
    </row>
    <row r="445" spans="1:4" ht="12.75">
      <c r="A445" s="115">
        <v>183</v>
      </c>
      <c r="B445" s="49" t="s">
        <v>31973</v>
      </c>
      <c r="C445" s="115" t="s">
        <v>31974</v>
      </c>
      <c r="D445" s="402">
        <v>197.5</v>
      </c>
    </row>
    <row r="446" spans="1:4" ht="12.75">
      <c r="A446" s="115">
        <v>184</v>
      </c>
      <c r="B446" s="49" t="s">
        <v>31975</v>
      </c>
      <c r="C446" s="115" t="s">
        <v>31974</v>
      </c>
      <c r="D446" s="402">
        <v>122.32</v>
      </c>
    </row>
    <row r="447" spans="1:4" ht="12.75">
      <c r="A447" s="115">
        <v>181</v>
      </c>
      <c r="B447" s="49" t="s">
        <v>31976</v>
      </c>
      <c r="C447" s="115" t="s">
        <v>31974</v>
      </c>
      <c r="D447" s="402">
        <v>263.75</v>
      </c>
    </row>
    <row r="448" spans="1:4" ht="12.75">
      <c r="A448" s="115">
        <v>20001</v>
      </c>
      <c r="B448" s="49" t="s">
        <v>31977</v>
      </c>
      <c r="C448" s="115" t="s">
        <v>31974</v>
      </c>
      <c r="D448" s="402">
        <v>152.9</v>
      </c>
    </row>
    <row r="449" spans="1:4" ht="12.75">
      <c r="A449" s="115">
        <v>39837</v>
      </c>
      <c r="B449" s="49" t="s">
        <v>31978</v>
      </c>
      <c r="C449" s="115" t="s">
        <v>31974</v>
      </c>
      <c r="D449" s="402">
        <v>254.63</v>
      </c>
    </row>
    <row r="450" spans="1:4" ht="12.75">
      <c r="A450" s="115">
        <v>43366</v>
      </c>
      <c r="B450" s="49" t="s">
        <v>31979</v>
      </c>
      <c r="C450" s="115" t="s">
        <v>3</v>
      </c>
      <c r="D450" s="402"/>
    </row>
    <row r="451" spans="1:4" ht="12.75">
      <c r="A451" s="115">
        <v>10535</v>
      </c>
      <c r="B451" s="49" t="s">
        <v>31980</v>
      </c>
      <c r="C451" s="115" t="s">
        <v>2</v>
      </c>
      <c r="D451" s="402">
        <v>5175</v>
      </c>
    </row>
    <row r="452" spans="1:4" ht="12.75">
      <c r="A452" s="115">
        <v>10537</v>
      </c>
      <c r="B452" s="49" t="s">
        <v>31981</v>
      </c>
      <c r="C452" s="115" t="s">
        <v>2</v>
      </c>
      <c r="D452" s="402">
        <v>7057.29</v>
      </c>
    </row>
    <row r="453" spans="1:4" ht="12.75">
      <c r="A453" s="115">
        <v>13891</v>
      </c>
      <c r="B453" s="49" t="s">
        <v>31982</v>
      </c>
      <c r="C453" s="115" t="s">
        <v>2</v>
      </c>
      <c r="D453" s="402">
        <v>6473.13</v>
      </c>
    </row>
    <row r="454" spans="1:4" ht="12.75">
      <c r="A454" s="115">
        <v>36397</v>
      </c>
      <c r="B454" s="49" t="s">
        <v>31983</v>
      </c>
      <c r="C454" s="115" t="s">
        <v>2</v>
      </c>
      <c r="D454" s="402">
        <v>21050.84</v>
      </c>
    </row>
    <row r="455" spans="1:4" ht="12.75">
      <c r="A455" s="115">
        <v>36398</v>
      </c>
      <c r="B455" s="49" t="s">
        <v>31984</v>
      </c>
      <c r="C455" s="115" t="s">
        <v>2</v>
      </c>
      <c r="D455" s="402">
        <v>25585.55</v>
      </c>
    </row>
    <row r="456" spans="1:4" ht="12.75">
      <c r="A456" s="115">
        <v>647</v>
      </c>
      <c r="B456" s="49" t="s">
        <v>31985</v>
      </c>
      <c r="C456" s="115" t="s">
        <v>5</v>
      </c>
      <c r="D456" s="402">
        <v>24.2</v>
      </c>
    </row>
    <row r="457" spans="1:4" ht="12.75">
      <c r="A457" s="115">
        <v>40920</v>
      </c>
      <c r="B457" s="49" t="s">
        <v>31986</v>
      </c>
      <c r="C457" s="115" t="s">
        <v>1621</v>
      </c>
      <c r="D457" s="402">
        <v>4241.76</v>
      </c>
    </row>
    <row r="458" spans="1:4" ht="12.75">
      <c r="A458" s="115">
        <v>715</v>
      </c>
      <c r="B458" s="49" t="s">
        <v>31987</v>
      </c>
      <c r="C458" s="115" t="s">
        <v>2</v>
      </c>
      <c r="D458" s="402">
        <v>25.9</v>
      </c>
    </row>
    <row r="459" spans="1:4" ht="12.75">
      <c r="A459" s="115">
        <v>716</v>
      </c>
      <c r="B459" s="49" t="s">
        <v>31988</v>
      </c>
      <c r="C459" s="115" t="s">
        <v>2</v>
      </c>
      <c r="D459" s="402">
        <v>29.29</v>
      </c>
    </row>
    <row r="460" spans="1:4" ht="12.75">
      <c r="A460" s="115">
        <v>7270</v>
      </c>
      <c r="B460" s="49" t="s">
        <v>31989</v>
      </c>
      <c r="C460" s="115" t="s">
        <v>2</v>
      </c>
      <c r="D460" s="402">
        <v>0.79</v>
      </c>
    </row>
    <row r="461" spans="1:4" ht="12.75">
      <c r="A461" s="115">
        <v>44460</v>
      </c>
      <c r="B461" s="49" t="s">
        <v>31990</v>
      </c>
      <c r="C461" s="115" t="s">
        <v>2</v>
      </c>
      <c r="D461" s="402">
        <v>1.33</v>
      </c>
    </row>
    <row r="462" spans="1:4" ht="12.75">
      <c r="A462" s="115">
        <v>44461</v>
      </c>
      <c r="B462" s="49" t="s">
        <v>31991</v>
      </c>
      <c r="C462" s="115" t="s">
        <v>2</v>
      </c>
      <c r="D462" s="402">
        <v>1.82</v>
      </c>
    </row>
    <row r="463" spans="1:4" ht="12.75">
      <c r="A463" s="115">
        <v>7267</v>
      </c>
      <c r="B463" s="49" t="s">
        <v>31992</v>
      </c>
      <c r="C463" s="115" t="s">
        <v>2</v>
      </c>
      <c r="D463" s="402">
        <v>0.67</v>
      </c>
    </row>
    <row r="464" spans="1:4" ht="12.75">
      <c r="A464" s="115">
        <v>44458</v>
      </c>
      <c r="B464" s="49" t="s">
        <v>31993</v>
      </c>
      <c r="C464" s="115" t="s">
        <v>2</v>
      </c>
      <c r="D464" s="402">
        <v>0.81</v>
      </c>
    </row>
    <row r="465" spans="1:4" ht="12.75">
      <c r="A465" s="115">
        <v>44457</v>
      </c>
      <c r="B465" s="49" t="s">
        <v>31994</v>
      </c>
      <c r="C465" s="115" t="s">
        <v>2</v>
      </c>
      <c r="D465" s="402">
        <v>1.57</v>
      </c>
    </row>
    <row r="466" spans="1:4" ht="12.75">
      <c r="A466" s="115">
        <v>7271</v>
      </c>
      <c r="B466" s="49" t="s">
        <v>31995</v>
      </c>
      <c r="C466" s="115" t="s">
        <v>2</v>
      </c>
      <c r="D466" s="402">
        <v>0.85</v>
      </c>
    </row>
    <row r="467" spans="1:4" ht="12.75">
      <c r="A467" s="115">
        <v>7268</v>
      </c>
      <c r="B467" s="49" t="s">
        <v>31996</v>
      </c>
      <c r="C467" s="115" t="s">
        <v>2</v>
      </c>
      <c r="D467" s="402">
        <v>1.32</v>
      </c>
    </row>
    <row r="468" spans="1:4" ht="12.75">
      <c r="A468" s="115">
        <v>44459</v>
      </c>
      <c r="B468" s="49" t="s">
        <v>31997</v>
      </c>
      <c r="C468" s="115" t="s">
        <v>2</v>
      </c>
      <c r="D468" s="402">
        <v>0.85</v>
      </c>
    </row>
    <row r="469" spans="1:4" ht="12.75">
      <c r="A469" s="115">
        <v>44462</v>
      </c>
      <c r="B469" s="49" t="s">
        <v>31998</v>
      </c>
      <c r="C469" s="115" t="s">
        <v>2</v>
      </c>
      <c r="D469" s="402">
        <v>1.51</v>
      </c>
    </row>
    <row r="470" spans="1:4" ht="12.75">
      <c r="A470" s="115">
        <v>44463</v>
      </c>
      <c r="B470" s="49" t="s">
        <v>31999</v>
      </c>
      <c r="C470" s="115" t="s">
        <v>2</v>
      </c>
      <c r="D470" s="402">
        <v>1.95</v>
      </c>
    </row>
    <row r="471" spans="1:4" ht="12.75">
      <c r="A471" s="115">
        <v>44464</v>
      </c>
      <c r="B471" s="49" t="s">
        <v>32000</v>
      </c>
      <c r="C471" s="115" t="s">
        <v>2</v>
      </c>
      <c r="D471" s="402">
        <v>2.02</v>
      </c>
    </row>
    <row r="472" spans="1:4" ht="12.75">
      <c r="A472" s="115">
        <v>44465</v>
      </c>
      <c r="B472" s="49" t="s">
        <v>32001</v>
      </c>
      <c r="C472" s="115" t="s">
        <v>2</v>
      </c>
      <c r="D472" s="402">
        <v>2.77</v>
      </c>
    </row>
    <row r="473" spans="1:4" ht="12.75">
      <c r="A473" s="115">
        <v>38783</v>
      </c>
      <c r="B473" s="49" t="s">
        <v>32002</v>
      </c>
      <c r="C473" s="115" t="s">
        <v>2</v>
      </c>
      <c r="D473" s="402">
        <v>0.97</v>
      </c>
    </row>
    <row r="474" spans="1:4" ht="12.75">
      <c r="A474" s="115">
        <v>44466</v>
      </c>
      <c r="B474" s="49" t="s">
        <v>32003</v>
      </c>
      <c r="C474" s="115" t="s">
        <v>2</v>
      </c>
      <c r="D474" s="402">
        <v>1.97</v>
      </c>
    </row>
    <row r="475" spans="1:4" ht="12.75">
      <c r="A475" s="115">
        <v>44467</v>
      </c>
      <c r="B475" s="49" t="s">
        <v>32004</v>
      </c>
      <c r="C475" s="115" t="s">
        <v>2</v>
      </c>
      <c r="D475" s="402">
        <v>2.37</v>
      </c>
    </row>
    <row r="476" spans="1:4" ht="12.75">
      <c r="A476" s="115">
        <v>44468</v>
      </c>
      <c r="B476" s="49" t="s">
        <v>32005</v>
      </c>
      <c r="C476" s="115" t="s">
        <v>2</v>
      </c>
      <c r="D476" s="402">
        <v>2.06</v>
      </c>
    </row>
    <row r="477" spans="1:4" ht="12.75">
      <c r="A477" s="115">
        <v>37593</v>
      </c>
      <c r="B477" s="49" t="s">
        <v>32006</v>
      </c>
      <c r="C477" s="115" t="s">
        <v>2</v>
      </c>
      <c r="D477" s="402">
        <v>2.65</v>
      </c>
    </row>
    <row r="478" spans="1:4" ht="12.75">
      <c r="A478" s="115">
        <v>37594</v>
      </c>
      <c r="B478" s="49" t="s">
        <v>32007</v>
      </c>
      <c r="C478" s="115" t="s">
        <v>2</v>
      </c>
      <c r="D478" s="402">
        <v>3.15</v>
      </c>
    </row>
    <row r="479" spans="1:4" ht="12.75">
      <c r="A479" s="115">
        <v>37592</v>
      </c>
      <c r="B479" s="49" t="s">
        <v>32008</v>
      </c>
      <c r="C479" s="115" t="s">
        <v>2</v>
      </c>
      <c r="D479" s="402">
        <v>2.1</v>
      </c>
    </row>
    <row r="480" spans="1:4" ht="12.75">
      <c r="A480" s="115">
        <v>41372</v>
      </c>
      <c r="B480" s="49" t="s">
        <v>32009</v>
      </c>
      <c r="C480" s="115" t="s">
        <v>4</v>
      </c>
      <c r="D480" s="402"/>
    </row>
    <row r="481" spans="1:4" ht="12.75">
      <c r="A481" s="115">
        <v>41371</v>
      </c>
      <c r="B481" s="49" t="s">
        <v>32010</v>
      </c>
      <c r="C481" s="115" t="s">
        <v>4</v>
      </c>
      <c r="D481" s="402"/>
    </row>
    <row r="482" spans="1:4" ht="12.75">
      <c r="A482" s="115">
        <v>34556</v>
      </c>
      <c r="B482" s="49" t="s">
        <v>32011</v>
      </c>
      <c r="C482" s="115" t="s">
        <v>2</v>
      </c>
      <c r="D482" s="402">
        <v>5.16</v>
      </c>
    </row>
    <row r="483" spans="1:4" ht="12.75">
      <c r="A483" s="115">
        <v>37873</v>
      </c>
      <c r="B483" s="49" t="s">
        <v>32012</v>
      </c>
      <c r="C483" s="115" t="s">
        <v>2</v>
      </c>
      <c r="D483" s="402">
        <v>5.25</v>
      </c>
    </row>
    <row r="484" spans="1:4" ht="12.75">
      <c r="A484" s="115">
        <v>34565</v>
      </c>
      <c r="B484" s="49" t="s">
        <v>32013</v>
      </c>
      <c r="C484" s="115" t="s">
        <v>2</v>
      </c>
      <c r="D484" s="402">
        <v>5.82</v>
      </c>
    </row>
    <row r="485" spans="1:4" ht="12.75">
      <c r="A485" s="115">
        <v>34566</v>
      </c>
      <c r="B485" s="49" t="s">
        <v>32014</v>
      </c>
      <c r="C485" s="115" t="s">
        <v>2</v>
      </c>
      <c r="D485" s="402">
        <v>4.51</v>
      </c>
    </row>
    <row r="486" spans="1:4" ht="12.75">
      <c r="A486" s="115">
        <v>34564</v>
      </c>
      <c r="B486" s="49" t="s">
        <v>32015</v>
      </c>
      <c r="C486" s="115" t="s">
        <v>2</v>
      </c>
      <c r="D486" s="402">
        <v>5.5</v>
      </c>
    </row>
    <row r="487" spans="1:4" ht="12.75">
      <c r="A487" s="115">
        <v>38590</v>
      </c>
      <c r="B487" s="49" t="s">
        <v>32016</v>
      </c>
      <c r="C487" s="115" t="s">
        <v>2</v>
      </c>
      <c r="D487" s="402">
        <v>4.3</v>
      </c>
    </row>
    <row r="488" spans="1:4" ht="12.75">
      <c r="A488" s="115">
        <v>34567</v>
      </c>
      <c r="B488" s="49" t="s">
        <v>32017</v>
      </c>
      <c r="C488" s="115" t="s">
        <v>2</v>
      </c>
      <c r="D488" s="402">
        <v>4.79</v>
      </c>
    </row>
    <row r="489" spans="1:4" ht="12.75">
      <c r="A489" s="115">
        <v>38591</v>
      </c>
      <c r="B489" s="49" t="s">
        <v>32018</v>
      </c>
      <c r="C489" s="115" t="s">
        <v>2</v>
      </c>
      <c r="D489" s="402">
        <v>4.34</v>
      </c>
    </row>
    <row r="490" spans="1:4" ht="12.75">
      <c r="A490" s="115">
        <v>34568</v>
      </c>
      <c r="B490" s="49" t="s">
        <v>32019</v>
      </c>
      <c r="C490" s="115" t="s">
        <v>2</v>
      </c>
      <c r="D490" s="402">
        <v>5.66</v>
      </c>
    </row>
    <row r="491" spans="1:4" ht="12.75">
      <c r="A491" s="115">
        <v>34569</v>
      </c>
      <c r="B491" s="49" t="s">
        <v>32020</v>
      </c>
      <c r="C491" s="115" t="s">
        <v>2</v>
      </c>
      <c r="D491" s="402">
        <v>5.82</v>
      </c>
    </row>
    <row r="492" spans="1:4" ht="12.75">
      <c r="A492" s="115">
        <v>37107</v>
      </c>
      <c r="B492" s="49" t="s">
        <v>32021</v>
      </c>
      <c r="C492" s="115" t="s">
        <v>2</v>
      </c>
      <c r="D492" s="402">
        <v>6.67</v>
      </c>
    </row>
    <row r="493" spans="1:4" ht="12.75">
      <c r="A493" s="115">
        <v>34571</v>
      </c>
      <c r="B493" s="49" t="s">
        <v>32022</v>
      </c>
      <c r="C493" s="115" t="s">
        <v>2</v>
      </c>
      <c r="D493" s="402">
        <v>4.8</v>
      </c>
    </row>
    <row r="494" spans="1:4" ht="12.75">
      <c r="A494" s="115">
        <v>34570</v>
      </c>
      <c r="B494" s="49" t="s">
        <v>32023</v>
      </c>
      <c r="C494" s="115" t="s">
        <v>2</v>
      </c>
      <c r="D494" s="402">
        <v>6.32</v>
      </c>
    </row>
    <row r="495" spans="1:4" ht="12.75">
      <c r="A495" s="115">
        <v>25070</v>
      </c>
      <c r="B495" s="49" t="s">
        <v>32024</v>
      </c>
      <c r="C495" s="115" t="s">
        <v>2</v>
      </c>
      <c r="D495" s="402">
        <v>4.75</v>
      </c>
    </row>
    <row r="496" spans="1:4" ht="12.75">
      <c r="A496" s="115">
        <v>34573</v>
      </c>
      <c r="B496" s="49" t="s">
        <v>32025</v>
      </c>
      <c r="C496" s="115" t="s">
        <v>2</v>
      </c>
      <c r="D496" s="402">
        <v>5.05</v>
      </c>
    </row>
    <row r="497" spans="1:4" ht="12.75">
      <c r="A497" s="115">
        <v>34576</v>
      </c>
      <c r="B497" s="49" t="s">
        <v>32026</v>
      </c>
      <c r="C497" s="115" t="s">
        <v>2</v>
      </c>
      <c r="D497" s="402">
        <v>7.36</v>
      </c>
    </row>
    <row r="498" spans="1:4" ht="12.75">
      <c r="A498" s="115">
        <v>34577</v>
      </c>
      <c r="B498" s="49" t="s">
        <v>32027</v>
      </c>
      <c r="C498" s="115" t="s">
        <v>2</v>
      </c>
      <c r="D498" s="402">
        <v>7.67</v>
      </c>
    </row>
    <row r="499" spans="1:4" ht="12.75">
      <c r="A499" s="115">
        <v>34578</v>
      </c>
      <c r="B499" s="49" t="s">
        <v>32028</v>
      </c>
      <c r="C499" s="115" t="s">
        <v>2</v>
      </c>
      <c r="D499" s="402">
        <v>8.32</v>
      </c>
    </row>
    <row r="500" spans="1:4" ht="12.75">
      <c r="A500" s="115">
        <v>34579</v>
      </c>
      <c r="B500" s="49" t="s">
        <v>32029</v>
      </c>
      <c r="C500" s="115" t="s">
        <v>2</v>
      </c>
      <c r="D500" s="402">
        <v>8.8800000000000008</v>
      </c>
    </row>
    <row r="501" spans="1:4" ht="12.75">
      <c r="A501" s="115">
        <v>25067</v>
      </c>
      <c r="B501" s="49" t="s">
        <v>32030</v>
      </c>
      <c r="C501" s="115" t="s">
        <v>2</v>
      </c>
      <c r="D501" s="402">
        <v>5.94</v>
      </c>
    </row>
    <row r="502" spans="1:4" ht="12.75">
      <c r="A502" s="115">
        <v>34580</v>
      </c>
      <c r="B502" s="49" t="s">
        <v>32031</v>
      </c>
      <c r="C502" s="115" t="s">
        <v>2</v>
      </c>
      <c r="D502" s="402">
        <v>6.63</v>
      </c>
    </row>
    <row r="503" spans="1:4" ht="12.75">
      <c r="A503" s="115">
        <v>25071</v>
      </c>
      <c r="B503" s="49" t="s">
        <v>32032</v>
      </c>
      <c r="C503" s="115" t="s">
        <v>2</v>
      </c>
      <c r="D503" s="402">
        <v>3.3</v>
      </c>
    </row>
    <row r="504" spans="1:4" ht="12.75">
      <c r="A504" s="115">
        <v>44171</v>
      </c>
      <c r="B504" s="49" t="s">
        <v>32033</v>
      </c>
      <c r="C504" s="115" t="s">
        <v>2</v>
      </c>
      <c r="D504" s="402">
        <v>21.21</v>
      </c>
    </row>
    <row r="505" spans="1:4" ht="12.75">
      <c r="A505" s="115">
        <v>38395</v>
      </c>
      <c r="B505" s="49" t="s">
        <v>32034</v>
      </c>
      <c r="C505" s="115" t="s">
        <v>2</v>
      </c>
      <c r="D505" s="402">
        <v>8.43</v>
      </c>
    </row>
    <row r="506" spans="1:4" ht="12.75">
      <c r="A506" s="115">
        <v>34583</v>
      </c>
      <c r="B506" s="49" t="s">
        <v>32035</v>
      </c>
      <c r="C506" s="115" t="s">
        <v>4</v>
      </c>
      <c r="D506" s="402">
        <v>56.35</v>
      </c>
    </row>
    <row r="507" spans="1:4" ht="12.75">
      <c r="A507" s="115">
        <v>34584</v>
      </c>
      <c r="B507" s="49" t="s">
        <v>32036</v>
      </c>
      <c r="C507" s="115" t="s">
        <v>4</v>
      </c>
      <c r="D507" s="402">
        <v>41.32</v>
      </c>
    </row>
    <row r="508" spans="1:4" ht="12.75">
      <c r="A508" s="115">
        <v>709</v>
      </c>
      <c r="B508" s="49" t="s">
        <v>32037</v>
      </c>
      <c r="C508" s="115" t="s">
        <v>4</v>
      </c>
      <c r="D508" s="402"/>
    </row>
    <row r="509" spans="1:4" ht="12.75">
      <c r="A509" s="115">
        <v>34592</v>
      </c>
      <c r="B509" s="49" t="s">
        <v>32038</v>
      </c>
      <c r="C509" s="115" t="s">
        <v>2</v>
      </c>
      <c r="D509" s="402">
        <v>3.78</v>
      </c>
    </row>
    <row r="510" spans="1:4" ht="12.75">
      <c r="A510" s="115">
        <v>34599</v>
      </c>
      <c r="B510" s="49" t="s">
        <v>32039</v>
      </c>
      <c r="C510" s="115" t="s">
        <v>2</v>
      </c>
      <c r="D510" s="402">
        <v>3.39</v>
      </c>
    </row>
    <row r="511" spans="1:4" ht="12.75">
      <c r="A511" s="115">
        <v>651</v>
      </c>
      <c r="B511" s="49" t="s">
        <v>32040</v>
      </c>
      <c r="C511" s="115" t="s">
        <v>2</v>
      </c>
      <c r="D511" s="402">
        <v>4.16</v>
      </c>
    </row>
    <row r="512" spans="1:4" ht="12.75">
      <c r="A512" s="115">
        <v>654</v>
      </c>
      <c r="B512" s="49" t="s">
        <v>32041</v>
      </c>
      <c r="C512" s="115" t="s">
        <v>2</v>
      </c>
      <c r="D512" s="402">
        <v>5.16</v>
      </c>
    </row>
    <row r="513" spans="1:4" ht="12.75">
      <c r="A513" s="115">
        <v>37103</v>
      </c>
      <c r="B513" s="49" t="s">
        <v>32042</v>
      </c>
      <c r="C513" s="115" t="s">
        <v>2</v>
      </c>
      <c r="D513" s="402">
        <v>4.32</v>
      </c>
    </row>
    <row r="514" spans="1:4" ht="12.75">
      <c r="A514" s="115">
        <v>34555</v>
      </c>
      <c r="B514" s="49" t="s">
        <v>32043</v>
      </c>
      <c r="C514" s="115" t="s">
        <v>2</v>
      </c>
      <c r="D514" s="402">
        <v>5.49</v>
      </c>
    </row>
    <row r="515" spans="1:4" ht="12.75">
      <c r="A515" s="115">
        <v>674</v>
      </c>
      <c r="B515" s="49" t="s">
        <v>32044</v>
      </c>
      <c r="C515" s="115" t="s">
        <v>4</v>
      </c>
      <c r="D515" s="402"/>
    </row>
    <row r="516" spans="1:4" ht="12.75">
      <c r="A516" s="115">
        <v>34600</v>
      </c>
      <c r="B516" s="49" t="s">
        <v>32045</v>
      </c>
      <c r="C516" s="115" t="s">
        <v>4</v>
      </c>
      <c r="D516" s="402"/>
    </row>
    <row r="517" spans="1:4" ht="12.75">
      <c r="A517" s="115">
        <v>652</v>
      </c>
      <c r="B517" s="49" t="s">
        <v>32046</v>
      </c>
      <c r="C517" s="115" t="s">
        <v>4</v>
      </c>
      <c r="D517" s="402"/>
    </row>
    <row r="518" spans="1:4" ht="12.75">
      <c r="A518" s="115">
        <v>650</v>
      </c>
      <c r="B518" s="49" t="s">
        <v>32047</v>
      </c>
      <c r="C518" s="115" t="s">
        <v>2</v>
      </c>
      <c r="D518" s="402">
        <v>3.33</v>
      </c>
    </row>
    <row r="519" spans="1:4" ht="12.75">
      <c r="A519" s="115">
        <v>718</v>
      </c>
      <c r="B519" s="49" t="s">
        <v>32048</v>
      </c>
      <c r="C519" s="115" t="s">
        <v>2</v>
      </c>
      <c r="D519" s="402">
        <v>25.59</v>
      </c>
    </row>
    <row r="520" spans="1:4" ht="12.75">
      <c r="A520" s="115">
        <v>11981</v>
      </c>
      <c r="B520" s="49" t="s">
        <v>32049</v>
      </c>
      <c r="C520" s="115" t="s">
        <v>2</v>
      </c>
      <c r="D520" s="402">
        <v>24.86</v>
      </c>
    </row>
    <row r="521" spans="1:4" ht="12.75">
      <c r="A521" s="115">
        <v>34586</v>
      </c>
      <c r="B521" s="49" t="s">
        <v>32050</v>
      </c>
      <c r="C521" s="115" t="s">
        <v>2</v>
      </c>
      <c r="D521" s="402">
        <v>2.1</v>
      </c>
    </row>
    <row r="522" spans="1:4" ht="12.75">
      <c r="A522" s="115">
        <v>38603</v>
      </c>
      <c r="B522" s="49" t="s">
        <v>32051</v>
      </c>
      <c r="C522" s="115" t="s">
        <v>2</v>
      </c>
      <c r="D522" s="402">
        <v>2.4900000000000002</v>
      </c>
    </row>
    <row r="523" spans="1:4" ht="12.75">
      <c r="A523" s="115">
        <v>34588</v>
      </c>
      <c r="B523" s="49" t="s">
        <v>32052</v>
      </c>
      <c r="C523" s="115" t="s">
        <v>2</v>
      </c>
      <c r="D523" s="402">
        <v>2.83</v>
      </c>
    </row>
    <row r="524" spans="1:4" ht="12.75">
      <c r="A524" s="115">
        <v>34590</v>
      </c>
      <c r="B524" s="49" t="s">
        <v>32053</v>
      </c>
      <c r="C524" s="115" t="s">
        <v>2</v>
      </c>
      <c r="D524" s="402">
        <v>2.8</v>
      </c>
    </row>
    <row r="525" spans="1:4" ht="12.75">
      <c r="A525" s="115">
        <v>34591</v>
      </c>
      <c r="B525" s="49" t="s">
        <v>32054</v>
      </c>
      <c r="C525" s="115" t="s">
        <v>2</v>
      </c>
      <c r="D525" s="402">
        <v>3.42</v>
      </c>
    </row>
    <row r="526" spans="1:4" ht="12.75">
      <c r="A526" s="115">
        <v>40517</v>
      </c>
      <c r="B526" s="49" t="s">
        <v>32055</v>
      </c>
      <c r="C526" s="115" t="s">
        <v>4</v>
      </c>
      <c r="D526" s="402">
        <v>79.28</v>
      </c>
    </row>
    <row r="527" spans="1:4" ht="12.75">
      <c r="A527" s="115">
        <v>40515</v>
      </c>
      <c r="B527" s="49" t="s">
        <v>32056</v>
      </c>
      <c r="C527" s="115" t="s">
        <v>4</v>
      </c>
      <c r="D527" s="402">
        <v>87.21</v>
      </c>
    </row>
    <row r="528" spans="1:4" ht="12.75">
      <c r="A528" s="115">
        <v>40524</v>
      </c>
      <c r="B528" s="49" t="s">
        <v>32057</v>
      </c>
      <c r="C528" s="115" t="s">
        <v>4</v>
      </c>
      <c r="D528" s="402">
        <v>90.61</v>
      </c>
    </row>
    <row r="529" spans="1:4" ht="12.75">
      <c r="A529" s="115">
        <v>40529</v>
      </c>
      <c r="B529" s="49" t="s">
        <v>32058</v>
      </c>
      <c r="C529" s="115" t="s">
        <v>4</v>
      </c>
      <c r="D529" s="402">
        <v>143.66999999999999</v>
      </c>
    </row>
    <row r="530" spans="1:4" ht="12.75">
      <c r="A530" s="115">
        <v>36156</v>
      </c>
      <c r="B530" s="49" t="s">
        <v>32059</v>
      </c>
      <c r="C530" s="115" t="s">
        <v>4</v>
      </c>
      <c r="D530" s="402">
        <v>85.84</v>
      </c>
    </row>
    <row r="531" spans="1:4" ht="12.75">
      <c r="A531" s="115">
        <v>36155</v>
      </c>
      <c r="B531" s="49" t="s">
        <v>32060</v>
      </c>
      <c r="C531" s="115" t="s">
        <v>4</v>
      </c>
      <c r="D531" s="402">
        <v>67.959999999999994</v>
      </c>
    </row>
    <row r="532" spans="1:4" ht="12.75">
      <c r="A532" s="115">
        <v>36154</v>
      </c>
      <c r="B532" s="49" t="s">
        <v>32061</v>
      </c>
      <c r="C532" s="115" t="s">
        <v>4</v>
      </c>
      <c r="D532" s="402">
        <v>102.53</v>
      </c>
    </row>
    <row r="533" spans="1:4" ht="12.75">
      <c r="A533" s="115">
        <v>36170</v>
      </c>
      <c r="B533" s="49" t="s">
        <v>32062</v>
      </c>
      <c r="C533" s="115" t="s">
        <v>4</v>
      </c>
      <c r="D533" s="402">
        <v>77.5</v>
      </c>
    </row>
    <row r="534" spans="1:4" ht="12.75">
      <c r="A534" s="115">
        <v>695</v>
      </c>
      <c r="B534" s="49" t="s">
        <v>32063</v>
      </c>
      <c r="C534" s="115" t="s">
        <v>4</v>
      </c>
      <c r="D534" s="402">
        <v>86.14</v>
      </c>
    </row>
    <row r="535" spans="1:4" ht="12.75">
      <c r="A535" s="115">
        <v>679</v>
      </c>
      <c r="B535" s="49" t="s">
        <v>32064</v>
      </c>
      <c r="C535" s="115" t="s">
        <v>4</v>
      </c>
      <c r="D535" s="402">
        <v>122.92</v>
      </c>
    </row>
    <row r="536" spans="1:4" ht="12.75">
      <c r="A536" s="115">
        <v>711</v>
      </c>
      <c r="B536" s="49" t="s">
        <v>32065</v>
      </c>
      <c r="C536" s="115" t="s">
        <v>4</v>
      </c>
      <c r="D536" s="402">
        <v>77.5</v>
      </c>
    </row>
    <row r="537" spans="1:4" ht="12.75">
      <c r="A537" s="115">
        <v>712</v>
      </c>
      <c r="B537" s="49" t="s">
        <v>32066</v>
      </c>
      <c r="C537" s="115" t="s">
        <v>4</v>
      </c>
      <c r="D537" s="402">
        <v>93</v>
      </c>
    </row>
    <row r="538" spans="1:4" ht="12.75">
      <c r="A538" s="115">
        <v>12614</v>
      </c>
      <c r="B538" s="49" t="s">
        <v>32067</v>
      </c>
      <c r="C538" s="115" t="s">
        <v>2</v>
      </c>
      <c r="D538" s="402">
        <v>81.06</v>
      </c>
    </row>
    <row r="539" spans="1:4" ht="12.75">
      <c r="A539" s="115">
        <v>6140</v>
      </c>
      <c r="B539" s="49" t="s">
        <v>32068</v>
      </c>
      <c r="C539" s="115" t="s">
        <v>2</v>
      </c>
      <c r="D539" s="402">
        <v>4.38</v>
      </c>
    </row>
    <row r="540" spans="1:4" ht="12.75">
      <c r="A540" s="115">
        <v>38399</v>
      </c>
      <c r="B540" s="49" t="s">
        <v>32069</v>
      </c>
      <c r="C540" s="115" t="s">
        <v>2</v>
      </c>
      <c r="D540" s="402">
        <v>178.38</v>
      </c>
    </row>
    <row r="541" spans="1:4" ht="12.75">
      <c r="A541" s="115">
        <v>729</v>
      </c>
      <c r="B541" s="49" t="s">
        <v>32070</v>
      </c>
      <c r="C541" s="115" t="s">
        <v>2</v>
      </c>
      <c r="D541" s="402">
        <v>918</v>
      </c>
    </row>
    <row r="542" spans="1:4" ht="12.75">
      <c r="A542" s="115">
        <v>39925</v>
      </c>
      <c r="B542" s="49" t="s">
        <v>32071</v>
      </c>
      <c r="C542" s="115" t="s">
        <v>2</v>
      </c>
      <c r="D542" s="402">
        <v>13265.01</v>
      </c>
    </row>
    <row r="543" spans="1:4" ht="12.75">
      <c r="A543" s="115">
        <v>731</v>
      </c>
      <c r="B543" s="49" t="s">
        <v>32072</v>
      </c>
      <c r="C543" s="115" t="s">
        <v>2</v>
      </c>
      <c r="D543" s="402">
        <v>893.44</v>
      </c>
    </row>
    <row r="544" spans="1:4" ht="12.75">
      <c r="A544" s="115">
        <v>732</v>
      </c>
      <c r="B544" s="49" t="s">
        <v>32073</v>
      </c>
      <c r="C544" s="115" t="s">
        <v>2</v>
      </c>
      <c r="D544" s="402">
        <v>1506.04</v>
      </c>
    </row>
    <row r="545" spans="1:4" ht="12.75">
      <c r="A545" s="115">
        <v>735</v>
      </c>
      <c r="B545" s="49" t="s">
        <v>32074</v>
      </c>
      <c r="C545" s="115" t="s">
        <v>2</v>
      </c>
      <c r="D545" s="402">
        <v>2679.17</v>
      </c>
    </row>
    <row r="546" spans="1:4" ht="12.75">
      <c r="A546" s="115">
        <v>736</v>
      </c>
      <c r="B546" s="49" t="s">
        <v>32075</v>
      </c>
      <c r="C546" s="115" t="s">
        <v>2</v>
      </c>
      <c r="D546" s="402">
        <v>2252.6999999999998</v>
      </c>
    </row>
    <row r="547" spans="1:4" ht="12.75">
      <c r="A547" s="115">
        <v>740</v>
      </c>
      <c r="B547" s="49" t="s">
        <v>32076</v>
      </c>
      <c r="C547" s="115" t="s">
        <v>2</v>
      </c>
      <c r="D547" s="402">
        <v>7944.94</v>
      </c>
    </row>
    <row r="548" spans="1:4" ht="12.75">
      <c r="A548" s="115">
        <v>734</v>
      </c>
      <c r="B548" s="49" t="s">
        <v>32077</v>
      </c>
      <c r="C548" s="115" t="s">
        <v>2</v>
      </c>
      <c r="D548" s="402">
        <v>1614.47</v>
      </c>
    </row>
    <row r="549" spans="1:4" ht="12.75">
      <c r="A549" s="115">
        <v>39008</v>
      </c>
      <c r="B549" s="49" t="s">
        <v>32078</v>
      </c>
      <c r="C549" s="115" t="s">
        <v>2</v>
      </c>
      <c r="D549" s="402">
        <v>63084.83</v>
      </c>
    </row>
    <row r="550" spans="1:4" ht="12.75">
      <c r="A550" s="115">
        <v>39009</v>
      </c>
      <c r="B550" s="49" t="s">
        <v>32079</v>
      </c>
      <c r="C550" s="115" t="s">
        <v>2</v>
      </c>
      <c r="D550" s="402">
        <v>67587.570000000007</v>
      </c>
    </row>
    <row r="551" spans="1:4" ht="12.75">
      <c r="A551" s="115">
        <v>10592</v>
      </c>
      <c r="B551" s="49" t="s">
        <v>32080</v>
      </c>
      <c r="C551" s="115" t="s">
        <v>2</v>
      </c>
      <c r="D551" s="402">
        <v>4205</v>
      </c>
    </row>
    <row r="552" spans="1:4" ht="12.75">
      <c r="A552" s="115">
        <v>751</v>
      </c>
      <c r="B552" s="49" t="s">
        <v>32081</v>
      </c>
      <c r="C552" s="115" t="s">
        <v>2</v>
      </c>
      <c r="D552" s="402">
        <v>4967.1499999999996</v>
      </c>
    </row>
    <row r="553" spans="1:4" ht="12.75">
      <c r="A553" s="115">
        <v>754</v>
      </c>
      <c r="B553" s="49" t="s">
        <v>32082</v>
      </c>
      <c r="C553" s="115" t="s">
        <v>2</v>
      </c>
      <c r="D553" s="402">
        <v>7884.37</v>
      </c>
    </row>
    <row r="554" spans="1:4" ht="12.75">
      <c r="A554" s="115">
        <v>39917</v>
      </c>
      <c r="B554" s="49" t="s">
        <v>32083</v>
      </c>
      <c r="C554" s="115" t="s">
        <v>2</v>
      </c>
      <c r="D554" s="402">
        <v>96902.85</v>
      </c>
    </row>
    <row r="555" spans="1:4" ht="12.75">
      <c r="A555" s="115">
        <v>38167</v>
      </c>
      <c r="B555" s="49" t="s">
        <v>32084</v>
      </c>
      <c r="C555" s="115" t="s">
        <v>11</v>
      </c>
      <c r="D555" s="402">
        <v>28.6</v>
      </c>
    </row>
    <row r="556" spans="1:4" ht="12.75">
      <c r="A556" s="115">
        <v>36145</v>
      </c>
      <c r="B556" s="49" t="s">
        <v>32085</v>
      </c>
      <c r="C556" s="115" t="s">
        <v>11</v>
      </c>
      <c r="D556" s="402">
        <v>45.89</v>
      </c>
    </row>
    <row r="557" spans="1:4" ht="12.75">
      <c r="A557" s="115">
        <v>12893</v>
      </c>
      <c r="B557" s="49" t="s">
        <v>32086</v>
      </c>
      <c r="C557" s="115" t="s">
        <v>11</v>
      </c>
      <c r="D557" s="402">
        <v>80.77</v>
      </c>
    </row>
    <row r="558" spans="1:4" ht="12.75">
      <c r="A558" s="115">
        <v>11685</v>
      </c>
      <c r="B558" s="49" t="s">
        <v>32087</v>
      </c>
      <c r="C558" s="115" t="s">
        <v>2</v>
      </c>
      <c r="D558" s="402">
        <v>35.33</v>
      </c>
    </row>
    <row r="559" spans="1:4" ht="12.75">
      <c r="A559" s="115">
        <v>11680</v>
      </c>
      <c r="B559" s="49" t="s">
        <v>32088</v>
      </c>
      <c r="C559" s="115" t="s">
        <v>2</v>
      </c>
      <c r="D559" s="402">
        <v>22</v>
      </c>
    </row>
    <row r="560" spans="1:4" ht="12.75">
      <c r="A560" s="115">
        <v>11679</v>
      </c>
      <c r="B560" s="49" t="s">
        <v>32089</v>
      </c>
      <c r="C560" s="115" t="s">
        <v>2</v>
      </c>
      <c r="D560" s="402">
        <v>29.83</v>
      </c>
    </row>
    <row r="561" spans="1:4" ht="12.75">
      <c r="A561" s="115">
        <v>2512</v>
      </c>
      <c r="B561" s="49" t="s">
        <v>32090</v>
      </c>
      <c r="C561" s="115" t="s">
        <v>2</v>
      </c>
      <c r="D561" s="402"/>
    </row>
    <row r="562" spans="1:4" ht="12.75">
      <c r="A562" s="115">
        <v>45203</v>
      </c>
      <c r="B562" s="49" t="s">
        <v>32091</v>
      </c>
      <c r="C562" s="115" t="s">
        <v>2</v>
      </c>
      <c r="D562" s="402">
        <v>7.94</v>
      </c>
    </row>
    <row r="563" spans="1:4" ht="12.75">
      <c r="A563" s="115">
        <v>4374</v>
      </c>
      <c r="B563" s="49" t="s">
        <v>32092</v>
      </c>
      <c r="C563" s="115" t="s">
        <v>2</v>
      </c>
      <c r="D563" s="402">
        <v>0.37</v>
      </c>
    </row>
    <row r="564" spans="1:4" ht="12.75">
      <c r="A564" s="115">
        <v>7568</v>
      </c>
      <c r="B564" s="49" t="s">
        <v>32093</v>
      </c>
      <c r="C564" s="115" t="s">
        <v>2</v>
      </c>
      <c r="D564" s="402">
        <v>0.61</v>
      </c>
    </row>
    <row r="565" spans="1:4" ht="12.75">
      <c r="A565" s="115">
        <v>7584</v>
      </c>
      <c r="B565" s="49" t="s">
        <v>32094</v>
      </c>
      <c r="C565" s="115" t="s">
        <v>2</v>
      </c>
      <c r="D565" s="402">
        <v>0.93</v>
      </c>
    </row>
    <row r="566" spans="1:4" ht="12.75">
      <c r="A566" s="115">
        <v>11945</v>
      </c>
      <c r="B566" s="49" t="s">
        <v>32095</v>
      </c>
      <c r="C566" s="115" t="s">
        <v>2</v>
      </c>
      <c r="D566" s="402">
        <v>0.06</v>
      </c>
    </row>
    <row r="567" spans="1:4" ht="12.75">
      <c r="A567" s="115">
        <v>11946</v>
      </c>
      <c r="B567" s="49" t="s">
        <v>32096</v>
      </c>
      <c r="C567" s="115" t="s">
        <v>2</v>
      </c>
      <c r="D567" s="402">
        <v>0.06</v>
      </c>
    </row>
    <row r="568" spans="1:4" ht="12.75">
      <c r="A568" s="115">
        <v>4375</v>
      </c>
      <c r="B568" s="49" t="s">
        <v>32097</v>
      </c>
      <c r="C568" s="115" t="s">
        <v>2</v>
      </c>
      <c r="D568" s="402">
        <v>0.1</v>
      </c>
    </row>
    <row r="569" spans="1:4" ht="12.75">
      <c r="A569" s="115">
        <v>11950</v>
      </c>
      <c r="B569" s="49" t="s">
        <v>32098</v>
      </c>
      <c r="C569" s="115" t="s">
        <v>2</v>
      </c>
      <c r="D569" s="402">
        <v>0.2</v>
      </c>
    </row>
    <row r="570" spans="1:4" ht="12.75">
      <c r="A570" s="115">
        <v>4376</v>
      </c>
      <c r="B570" s="49" t="s">
        <v>32099</v>
      </c>
      <c r="C570" s="115" t="s">
        <v>2</v>
      </c>
      <c r="D570" s="402">
        <v>0.19</v>
      </c>
    </row>
    <row r="571" spans="1:4" ht="12.75">
      <c r="A571" s="115">
        <v>7583</v>
      </c>
      <c r="B571" s="49" t="s">
        <v>32100</v>
      </c>
      <c r="C571" s="115" t="s">
        <v>2</v>
      </c>
      <c r="D571" s="402">
        <v>0.41</v>
      </c>
    </row>
    <row r="572" spans="1:4" ht="12.75">
      <c r="A572" s="115">
        <v>4350</v>
      </c>
      <c r="B572" s="49" t="s">
        <v>32101</v>
      </c>
      <c r="C572" s="115" t="s">
        <v>2</v>
      </c>
      <c r="D572" s="402">
        <v>0.59</v>
      </c>
    </row>
    <row r="573" spans="1:4" ht="12.75">
      <c r="A573" s="115">
        <v>44400</v>
      </c>
      <c r="B573" s="49" t="s">
        <v>32102</v>
      </c>
      <c r="C573" s="115" t="s">
        <v>2</v>
      </c>
      <c r="D573" s="402">
        <v>36.880000000000003</v>
      </c>
    </row>
    <row r="574" spans="1:4" ht="12.75">
      <c r="A574" s="115">
        <v>39886</v>
      </c>
      <c r="B574" s="49" t="s">
        <v>32103</v>
      </c>
      <c r="C574" s="115" t="s">
        <v>2</v>
      </c>
      <c r="D574" s="402">
        <v>9.86</v>
      </c>
    </row>
    <row r="575" spans="1:4" ht="12.75">
      <c r="A575" s="115">
        <v>39887</v>
      </c>
      <c r="B575" s="49" t="s">
        <v>32104</v>
      </c>
      <c r="C575" s="115" t="s">
        <v>2</v>
      </c>
      <c r="D575" s="402">
        <v>14.8</v>
      </c>
    </row>
    <row r="576" spans="1:4" ht="12.75">
      <c r="A576" s="115">
        <v>39888</v>
      </c>
      <c r="B576" s="49" t="s">
        <v>32105</v>
      </c>
      <c r="C576" s="115" t="s">
        <v>2</v>
      </c>
      <c r="D576" s="402">
        <v>33.840000000000003</v>
      </c>
    </row>
    <row r="577" spans="1:4" ht="12.75">
      <c r="A577" s="115">
        <v>39890</v>
      </c>
      <c r="B577" s="49" t="s">
        <v>32106</v>
      </c>
      <c r="C577" s="115" t="s">
        <v>2</v>
      </c>
      <c r="D577" s="402">
        <v>57.75</v>
      </c>
    </row>
    <row r="578" spans="1:4" ht="12.75">
      <c r="A578" s="115">
        <v>39891</v>
      </c>
      <c r="B578" s="49" t="s">
        <v>32107</v>
      </c>
      <c r="C578" s="115" t="s">
        <v>2</v>
      </c>
      <c r="D578" s="402">
        <v>81.430000000000007</v>
      </c>
    </row>
    <row r="579" spans="1:4" ht="12.75">
      <c r="A579" s="115">
        <v>39892</v>
      </c>
      <c r="B579" s="49" t="s">
        <v>32108</v>
      </c>
      <c r="C579" s="115" t="s">
        <v>2</v>
      </c>
      <c r="D579" s="402">
        <v>253.82</v>
      </c>
    </row>
    <row r="580" spans="1:4" ht="12.75">
      <c r="A580" s="115">
        <v>790</v>
      </c>
      <c r="B580" s="49" t="s">
        <v>32109</v>
      </c>
      <c r="C580" s="115" t="s">
        <v>2</v>
      </c>
      <c r="D580" s="402">
        <v>23.38</v>
      </c>
    </row>
    <row r="581" spans="1:4" ht="12.75">
      <c r="A581" s="115">
        <v>791</v>
      </c>
      <c r="B581" s="49" t="s">
        <v>32110</v>
      </c>
      <c r="C581" s="115" t="s">
        <v>2</v>
      </c>
      <c r="D581" s="402">
        <v>23.38</v>
      </c>
    </row>
    <row r="582" spans="1:4" ht="12.75">
      <c r="A582" s="115">
        <v>766</v>
      </c>
      <c r="B582" s="49" t="s">
        <v>32111</v>
      </c>
      <c r="C582" s="115" t="s">
        <v>2</v>
      </c>
      <c r="D582" s="402">
        <v>23.38</v>
      </c>
    </row>
    <row r="583" spans="1:4" ht="12.75">
      <c r="A583" s="115">
        <v>767</v>
      </c>
      <c r="B583" s="49" t="s">
        <v>32112</v>
      </c>
      <c r="C583" s="115" t="s">
        <v>2</v>
      </c>
      <c r="D583" s="402">
        <v>23.38</v>
      </c>
    </row>
    <row r="584" spans="1:4" ht="12.75">
      <c r="A584" s="115">
        <v>789</v>
      </c>
      <c r="B584" s="49" t="s">
        <v>32113</v>
      </c>
      <c r="C584" s="115" t="s">
        <v>2</v>
      </c>
      <c r="D584" s="402">
        <v>17.97</v>
      </c>
    </row>
    <row r="585" spans="1:4" ht="12.75">
      <c r="A585" s="115">
        <v>768</v>
      </c>
      <c r="B585" s="49" t="s">
        <v>32114</v>
      </c>
      <c r="C585" s="115" t="s">
        <v>2</v>
      </c>
      <c r="D585" s="402">
        <v>18.36</v>
      </c>
    </row>
    <row r="586" spans="1:4" ht="12.75">
      <c r="A586" s="115">
        <v>769</v>
      </c>
      <c r="B586" s="49" t="s">
        <v>32115</v>
      </c>
      <c r="C586" s="115" t="s">
        <v>2</v>
      </c>
      <c r="D586" s="402">
        <v>18.36</v>
      </c>
    </row>
    <row r="587" spans="1:4" ht="12.75">
      <c r="A587" s="115">
        <v>764</v>
      </c>
      <c r="B587" s="49" t="s">
        <v>32116</v>
      </c>
      <c r="C587" s="115" t="s">
        <v>2</v>
      </c>
      <c r="D587" s="402">
        <v>11.3</v>
      </c>
    </row>
    <row r="588" spans="1:4" ht="12.75">
      <c r="A588" s="115">
        <v>765</v>
      </c>
      <c r="B588" s="49" t="s">
        <v>32117</v>
      </c>
      <c r="C588" s="115" t="s">
        <v>2</v>
      </c>
      <c r="D588" s="402">
        <v>11.3</v>
      </c>
    </row>
    <row r="589" spans="1:4" ht="12.75">
      <c r="A589" s="115">
        <v>770</v>
      </c>
      <c r="B589" s="49" t="s">
        <v>32118</v>
      </c>
      <c r="C589" s="115" t="s">
        <v>2</v>
      </c>
      <c r="D589" s="402">
        <v>6.48</v>
      </c>
    </row>
    <row r="590" spans="1:4" ht="12.75">
      <c r="A590" s="115">
        <v>12394</v>
      </c>
      <c r="B590" s="49" t="s">
        <v>32119</v>
      </c>
      <c r="C590" s="115" t="s">
        <v>2</v>
      </c>
      <c r="D590" s="402">
        <v>6.48</v>
      </c>
    </row>
    <row r="591" spans="1:4" ht="12.75">
      <c r="A591" s="115">
        <v>787</v>
      </c>
      <c r="B591" s="49" t="s">
        <v>32120</v>
      </c>
      <c r="C591" s="115" t="s">
        <v>2</v>
      </c>
      <c r="D591" s="402">
        <v>50.48</v>
      </c>
    </row>
    <row r="592" spans="1:4" ht="12.75">
      <c r="A592" s="115">
        <v>774</v>
      </c>
      <c r="B592" s="49" t="s">
        <v>32121</v>
      </c>
      <c r="C592" s="115" t="s">
        <v>2</v>
      </c>
      <c r="D592" s="402">
        <v>50.48</v>
      </c>
    </row>
    <row r="593" spans="1:4" ht="12.75">
      <c r="A593" s="115">
        <v>773</v>
      </c>
      <c r="B593" s="49" t="s">
        <v>32122</v>
      </c>
      <c r="C593" s="115" t="s">
        <v>2</v>
      </c>
      <c r="D593" s="402">
        <v>50.48</v>
      </c>
    </row>
    <row r="594" spans="1:4" ht="12.75">
      <c r="A594" s="115">
        <v>775</v>
      </c>
      <c r="B594" s="49" t="s">
        <v>32123</v>
      </c>
      <c r="C594" s="115" t="s">
        <v>2</v>
      </c>
      <c r="D594" s="402">
        <v>50.48</v>
      </c>
    </row>
    <row r="595" spans="1:4" ht="12.75">
      <c r="A595" s="115">
        <v>788</v>
      </c>
      <c r="B595" s="49" t="s">
        <v>32124</v>
      </c>
      <c r="C595" s="115" t="s">
        <v>2</v>
      </c>
      <c r="D595" s="402">
        <v>31.37</v>
      </c>
    </row>
    <row r="596" spans="1:4" ht="12.75">
      <c r="A596" s="115">
        <v>772</v>
      </c>
      <c r="B596" s="49" t="s">
        <v>32125</v>
      </c>
      <c r="C596" s="115" t="s">
        <v>2</v>
      </c>
      <c r="D596" s="402">
        <v>31.37</v>
      </c>
    </row>
    <row r="597" spans="1:4" ht="12.75">
      <c r="A597" s="115">
        <v>771</v>
      </c>
      <c r="B597" s="49" t="s">
        <v>32126</v>
      </c>
      <c r="C597" s="115" t="s">
        <v>2</v>
      </c>
      <c r="D597" s="402">
        <v>31.37</v>
      </c>
    </row>
    <row r="598" spans="1:4" ht="12.75">
      <c r="A598" s="115">
        <v>776</v>
      </c>
      <c r="B598" s="49" t="s">
        <v>32127</v>
      </c>
      <c r="C598" s="115" t="s">
        <v>2</v>
      </c>
      <c r="D598" s="402">
        <v>74.41</v>
      </c>
    </row>
    <row r="599" spans="1:4" ht="12.75">
      <c r="A599" s="115">
        <v>777</v>
      </c>
      <c r="B599" s="49" t="s">
        <v>32128</v>
      </c>
      <c r="C599" s="115" t="s">
        <v>2</v>
      </c>
      <c r="D599" s="402">
        <v>72.34</v>
      </c>
    </row>
    <row r="600" spans="1:4" ht="12.75">
      <c r="A600" s="115">
        <v>780</v>
      </c>
      <c r="B600" s="49" t="s">
        <v>32129</v>
      </c>
      <c r="C600" s="115" t="s">
        <v>2</v>
      </c>
      <c r="D600" s="402">
        <v>72.7</v>
      </c>
    </row>
    <row r="601" spans="1:4" ht="12.75">
      <c r="A601" s="115">
        <v>778</v>
      </c>
      <c r="B601" s="49" t="s">
        <v>32130</v>
      </c>
      <c r="C601" s="115" t="s">
        <v>2</v>
      </c>
      <c r="D601" s="402">
        <v>74.41</v>
      </c>
    </row>
    <row r="602" spans="1:4" ht="12.75">
      <c r="A602" s="115">
        <v>779</v>
      </c>
      <c r="B602" s="49" t="s">
        <v>32131</v>
      </c>
      <c r="C602" s="115" t="s">
        <v>2</v>
      </c>
      <c r="D602" s="402">
        <v>7.8</v>
      </c>
    </row>
    <row r="603" spans="1:4" ht="12.75">
      <c r="A603" s="115">
        <v>781</v>
      </c>
      <c r="B603" s="49" t="s">
        <v>32132</v>
      </c>
      <c r="C603" s="115" t="s">
        <v>2</v>
      </c>
      <c r="D603" s="402">
        <v>137.47999999999999</v>
      </c>
    </row>
    <row r="604" spans="1:4" ht="12.75">
      <c r="A604" s="115">
        <v>786</v>
      </c>
      <c r="B604" s="49" t="s">
        <v>32133</v>
      </c>
      <c r="C604" s="115" t="s">
        <v>2</v>
      </c>
      <c r="D604" s="402">
        <v>137.47999999999999</v>
      </c>
    </row>
    <row r="605" spans="1:4" ht="12.75">
      <c r="A605" s="115">
        <v>782</v>
      </c>
      <c r="B605" s="49" t="s">
        <v>32134</v>
      </c>
      <c r="C605" s="115" t="s">
        <v>2</v>
      </c>
      <c r="D605" s="402">
        <v>137.47999999999999</v>
      </c>
    </row>
    <row r="606" spans="1:4" ht="12.75">
      <c r="A606" s="115">
        <v>783</v>
      </c>
      <c r="B606" s="49" t="s">
        <v>32135</v>
      </c>
      <c r="C606" s="115" t="s">
        <v>2</v>
      </c>
      <c r="D606" s="402">
        <v>376.27</v>
      </c>
    </row>
    <row r="607" spans="1:4" ht="12.75">
      <c r="A607" s="115">
        <v>785</v>
      </c>
      <c r="B607" s="49" t="s">
        <v>32136</v>
      </c>
      <c r="C607" s="115" t="s">
        <v>2</v>
      </c>
      <c r="D607" s="402">
        <v>397.57</v>
      </c>
    </row>
    <row r="608" spans="1:4" ht="12.75">
      <c r="A608" s="115">
        <v>784</v>
      </c>
      <c r="B608" s="49" t="s">
        <v>32137</v>
      </c>
      <c r="C608" s="115" t="s">
        <v>2</v>
      </c>
      <c r="D608" s="402">
        <v>426.49</v>
      </c>
    </row>
    <row r="609" spans="1:4" ht="12.75">
      <c r="A609" s="115">
        <v>828</v>
      </c>
      <c r="B609" s="49" t="s">
        <v>32138</v>
      </c>
      <c r="C609" s="115" t="s">
        <v>2</v>
      </c>
      <c r="D609" s="402">
        <v>0.8</v>
      </c>
    </row>
    <row r="610" spans="1:4" ht="12.75">
      <c r="A610" s="115">
        <v>829</v>
      </c>
      <c r="B610" s="49" t="s">
        <v>32139</v>
      </c>
      <c r="C610" s="115" t="s">
        <v>2</v>
      </c>
      <c r="D610" s="402">
        <v>1.29</v>
      </c>
    </row>
    <row r="611" spans="1:4" ht="12.75">
      <c r="A611" s="115">
        <v>812</v>
      </c>
      <c r="B611" s="49" t="s">
        <v>32140</v>
      </c>
      <c r="C611" s="115" t="s">
        <v>2</v>
      </c>
      <c r="D611" s="402">
        <v>2.85</v>
      </c>
    </row>
    <row r="612" spans="1:4" ht="12.75">
      <c r="A612" s="115">
        <v>819</v>
      </c>
      <c r="B612" s="49" t="s">
        <v>32141</v>
      </c>
      <c r="C612" s="115" t="s">
        <v>2</v>
      </c>
      <c r="D612" s="402">
        <v>4.9400000000000004</v>
      </c>
    </row>
    <row r="613" spans="1:4" ht="12.75">
      <c r="A613" s="115">
        <v>818</v>
      </c>
      <c r="B613" s="49" t="s">
        <v>32142</v>
      </c>
      <c r="C613" s="115" t="s">
        <v>2</v>
      </c>
      <c r="D613" s="402">
        <v>9.23</v>
      </c>
    </row>
    <row r="614" spans="1:4" ht="12.75">
      <c r="A614" s="115">
        <v>20086</v>
      </c>
      <c r="B614" s="49" t="s">
        <v>32143</v>
      </c>
      <c r="C614" s="115" t="s">
        <v>2</v>
      </c>
      <c r="D614" s="402">
        <v>4.6399999999999997</v>
      </c>
    </row>
    <row r="615" spans="1:4" ht="12.75">
      <c r="A615" s="115">
        <v>832</v>
      </c>
      <c r="B615" s="49" t="s">
        <v>32144</v>
      </c>
      <c r="C615" s="115" t="s">
        <v>2</v>
      </c>
      <c r="D615" s="402">
        <v>3.81</v>
      </c>
    </row>
    <row r="616" spans="1:4" ht="12.75">
      <c r="A616" s="115">
        <v>834</v>
      </c>
      <c r="B616" s="49" t="s">
        <v>32145</v>
      </c>
      <c r="C616" s="115" t="s">
        <v>2</v>
      </c>
      <c r="D616" s="402">
        <v>4.93</v>
      </c>
    </row>
    <row r="617" spans="1:4" ht="12.75">
      <c r="A617" s="115">
        <v>813</v>
      </c>
      <c r="B617" s="49" t="s">
        <v>32146</v>
      </c>
      <c r="C617" s="115" t="s">
        <v>2</v>
      </c>
      <c r="D617" s="402">
        <v>5.74</v>
      </c>
    </row>
    <row r="618" spans="1:4" ht="12.75">
      <c r="A618" s="115">
        <v>820</v>
      </c>
      <c r="B618" s="49" t="s">
        <v>32147</v>
      </c>
      <c r="C618" s="115" t="s">
        <v>2</v>
      </c>
      <c r="D618" s="402">
        <v>7.73</v>
      </c>
    </row>
    <row r="619" spans="1:4" ht="12.75">
      <c r="A619" s="115">
        <v>816</v>
      </c>
      <c r="B619" s="49" t="s">
        <v>32148</v>
      </c>
      <c r="C619" s="115" t="s">
        <v>2</v>
      </c>
      <c r="D619" s="402">
        <v>13.77</v>
      </c>
    </row>
    <row r="620" spans="1:4" ht="12.75">
      <c r="A620" s="115">
        <v>814</v>
      </c>
      <c r="B620" s="49" t="s">
        <v>32149</v>
      </c>
      <c r="C620" s="115" t="s">
        <v>2</v>
      </c>
      <c r="D620" s="402">
        <v>17.100000000000001</v>
      </c>
    </row>
    <row r="621" spans="1:4" ht="12.75">
      <c r="A621" s="115">
        <v>822</v>
      </c>
      <c r="B621" s="49" t="s">
        <v>32150</v>
      </c>
      <c r="C621" s="115" t="s">
        <v>2</v>
      </c>
      <c r="D621" s="402">
        <v>22.33</v>
      </c>
    </row>
    <row r="622" spans="1:4" ht="12.75">
      <c r="A622" s="115">
        <v>821</v>
      </c>
      <c r="B622" s="49" t="s">
        <v>32151</v>
      </c>
      <c r="C622" s="115" t="s">
        <v>2</v>
      </c>
      <c r="D622" s="402">
        <v>25.54</v>
      </c>
    </row>
    <row r="623" spans="1:4" ht="12.75">
      <c r="A623" s="115">
        <v>39191</v>
      </c>
      <c r="B623" s="49" t="s">
        <v>32152</v>
      </c>
      <c r="C623" s="115" t="s">
        <v>2</v>
      </c>
      <c r="D623" s="402">
        <v>23.01</v>
      </c>
    </row>
    <row r="624" spans="1:4" ht="12.75">
      <c r="A624" s="115">
        <v>39190</v>
      </c>
      <c r="B624" s="49" t="s">
        <v>32153</v>
      </c>
      <c r="C624" s="115" t="s">
        <v>2</v>
      </c>
      <c r="D624" s="402">
        <v>24.03</v>
      </c>
    </row>
    <row r="625" spans="1:4" ht="12.75">
      <c r="A625" s="115">
        <v>39189</v>
      </c>
      <c r="B625" s="49" t="s">
        <v>32154</v>
      </c>
      <c r="C625" s="115" t="s">
        <v>2</v>
      </c>
      <c r="D625" s="402">
        <v>25.44</v>
      </c>
    </row>
    <row r="626" spans="1:4" ht="12.75">
      <c r="A626" s="115">
        <v>39188</v>
      </c>
      <c r="B626" s="49" t="s">
        <v>32155</v>
      </c>
      <c r="C626" s="115" t="s">
        <v>2</v>
      </c>
      <c r="D626" s="402">
        <v>18.72</v>
      </c>
    </row>
    <row r="627" spans="1:4" ht="12.75">
      <c r="A627" s="115">
        <v>39186</v>
      </c>
      <c r="B627" s="49" t="s">
        <v>32156</v>
      </c>
      <c r="C627" s="115" t="s">
        <v>2</v>
      </c>
      <c r="D627" s="402">
        <v>22.76</v>
      </c>
    </row>
    <row r="628" spans="1:4" ht="12.75">
      <c r="A628" s="115">
        <v>39187</v>
      </c>
      <c r="B628" s="49" t="s">
        <v>32157</v>
      </c>
      <c r="C628" s="115" t="s">
        <v>2</v>
      </c>
      <c r="D628" s="402">
        <v>19.63</v>
      </c>
    </row>
    <row r="629" spans="1:4" ht="12.75">
      <c r="A629" s="115">
        <v>39184</v>
      </c>
      <c r="B629" s="49" t="s">
        <v>32158</v>
      </c>
      <c r="C629" s="115" t="s">
        <v>2</v>
      </c>
      <c r="D629" s="402">
        <v>7.38</v>
      </c>
    </row>
    <row r="630" spans="1:4" ht="12.75">
      <c r="A630" s="115">
        <v>39185</v>
      </c>
      <c r="B630" s="49" t="s">
        <v>32159</v>
      </c>
      <c r="C630" s="115" t="s">
        <v>2</v>
      </c>
      <c r="D630" s="402">
        <v>6.73</v>
      </c>
    </row>
    <row r="631" spans="1:4" ht="12.75">
      <c r="A631" s="115">
        <v>39198</v>
      </c>
      <c r="B631" s="49" t="s">
        <v>32160</v>
      </c>
      <c r="C631" s="115" t="s">
        <v>2</v>
      </c>
      <c r="D631" s="402">
        <v>75.48</v>
      </c>
    </row>
    <row r="632" spans="1:4" ht="12.75">
      <c r="A632" s="115">
        <v>39197</v>
      </c>
      <c r="B632" s="49" t="s">
        <v>32161</v>
      </c>
      <c r="C632" s="115" t="s">
        <v>2</v>
      </c>
      <c r="D632" s="402">
        <v>78.84</v>
      </c>
    </row>
    <row r="633" spans="1:4" ht="12.75">
      <c r="A633" s="115">
        <v>39196</v>
      </c>
      <c r="B633" s="49" t="s">
        <v>32162</v>
      </c>
      <c r="C633" s="115" t="s">
        <v>2</v>
      </c>
      <c r="D633" s="402">
        <v>81.31</v>
      </c>
    </row>
    <row r="634" spans="1:4" ht="12.75">
      <c r="A634" s="115">
        <v>39199</v>
      </c>
      <c r="B634" s="49" t="s">
        <v>32163</v>
      </c>
      <c r="C634" s="115" t="s">
        <v>2</v>
      </c>
      <c r="D634" s="402">
        <v>72.63</v>
      </c>
    </row>
    <row r="635" spans="1:4" ht="12.75">
      <c r="A635" s="115">
        <v>39195</v>
      </c>
      <c r="B635" s="49" t="s">
        <v>32164</v>
      </c>
      <c r="C635" s="115" t="s">
        <v>2</v>
      </c>
      <c r="D635" s="402">
        <v>41.92</v>
      </c>
    </row>
    <row r="636" spans="1:4" ht="12.75">
      <c r="A636" s="115">
        <v>39194</v>
      </c>
      <c r="B636" s="49" t="s">
        <v>32165</v>
      </c>
      <c r="C636" s="115" t="s">
        <v>2</v>
      </c>
      <c r="D636" s="402">
        <v>44.87</v>
      </c>
    </row>
    <row r="637" spans="1:4" ht="12.75">
      <c r="A637" s="115">
        <v>39193</v>
      </c>
      <c r="B637" s="49" t="s">
        <v>32166</v>
      </c>
      <c r="C637" s="115" t="s">
        <v>2</v>
      </c>
      <c r="D637" s="402">
        <v>49.17</v>
      </c>
    </row>
    <row r="638" spans="1:4" ht="12.75">
      <c r="A638" s="115">
        <v>39192</v>
      </c>
      <c r="B638" s="49" t="s">
        <v>32167</v>
      </c>
      <c r="C638" s="115" t="s">
        <v>2</v>
      </c>
      <c r="D638" s="402">
        <v>51.15</v>
      </c>
    </row>
    <row r="639" spans="1:4" ht="12.75">
      <c r="A639" s="115">
        <v>39201</v>
      </c>
      <c r="B639" s="49" t="s">
        <v>32168</v>
      </c>
      <c r="C639" s="115" t="s">
        <v>2</v>
      </c>
      <c r="D639" s="402">
        <v>90.24</v>
      </c>
    </row>
    <row r="640" spans="1:4" ht="12.75">
      <c r="A640" s="115">
        <v>39200</v>
      </c>
      <c r="B640" s="49" t="s">
        <v>32169</v>
      </c>
      <c r="C640" s="115" t="s">
        <v>2</v>
      </c>
      <c r="D640" s="402">
        <v>90.96</v>
      </c>
    </row>
    <row r="641" spans="1:4" ht="12.75">
      <c r="A641" s="115">
        <v>39203</v>
      </c>
      <c r="B641" s="49" t="s">
        <v>32170</v>
      </c>
      <c r="C641" s="115" t="s">
        <v>2</v>
      </c>
      <c r="D641" s="402">
        <v>73.45</v>
      </c>
    </row>
    <row r="642" spans="1:4" ht="12.75">
      <c r="A642" s="115">
        <v>39202</v>
      </c>
      <c r="B642" s="49" t="s">
        <v>32171</v>
      </c>
      <c r="C642" s="115" t="s">
        <v>2</v>
      </c>
      <c r="D642" s="402">
        <v>86.28</v>
      </c>
    </row>
    <row r="643" spans="1:4" ht="12.75">
      <c r="A643" s="115">
        <v>39920</v>
      </c>
      <c r="B643" s="49" t="s">
        <v>32172</v>
      </c>
      <c r="C643" s="115" t="s">
        <v>2</v>
      </c>
      <c r="D643" s="402">
        <v>6.19</v>
      </c>
    </row>
    <row r="644" spans="1:4" ht="12.75">
      <c r="A644" s="115">
        <v>39205</v>
      </c>
      <c r="B644" s="49" t="s">
        <v>32173</v>
      </c>
      <c r="C644" s="115" t="s">
        <v>2</v>
      </c>
      <c r="D644" s="402">
        <v>143.94999999999999</v>
      </c>
    </row>
    <row r="645" spans="1:4" ht="12.75">
      <c r="A645" s="115">
        <v>39204</v>
      </c>
      <c r="B645" s="49" t="s">
        <v>32174</v>
      </c>
      <c r="C645" s="115" t="s">
        <v>2</v>
      </c>
      <c r="D645" s="402">
        <v>147.43</v>
      </c>
    </row>
    <row r="646" spans="1:4" ht="12.75">
      <c r="A646" s="115">
        <v>39206</v>
      </c>
      <c r="B646" s="49" t="s">
        <v>32175</v>
      </c>
      <c r="C646" s="115" t="s">
        <v>2</v>
      </c>
      <c r="D646" s="402">
        <v>139.87</v>
      </c>
    </row>
    <row r="647" spans="1:4" ht="12.75">
      <c r="A647" s="115">
        <v>798</v>
      </c>
      <c r="B647" s="49" t="s">
        <v>32176</v>
      </c>
      <c r="C647" s="115" t="s">
        <v>2</v>
      </c>
      <c r="D647" s="402">
        <v>1.59</v>
      </c>
    </row>
    <row r="648" spans="1:4" ht="12.75">
      <c r="A648" s="115">
        <v>797</v>
      </c>
      <c r="B648" s="49" t="s">
        <v>32177</v>
      </c>
      <c r="C648" s="115" t="s">
        <v>2</v>
      </c>
      <c r="D648" s="402">
        <v>11.56</v>
      </c>
    </row>
    <row r="649" spans="1:4" ht="12.75">
      <c r="A649" s="115">
        <v>796</v>
      </c>
      <c r="B649" s="49" t="s">
        <v>32178</v>
      </c>
      <c r="C649" s="115" t="s">
        <v>2</v>
      </c>
      <c r="D649" s="402">
        <v>9.82</v>
      </c>
    </row>
    <row r="650" spans="1:4" ht="12.75">
      <c r="A650" s="115">
        <v>799</v>
      </c>
      <c r="B650" s="49" t="s">
        <v>32179</v>
      </c>
      <c r="C650" s="115" t="s">
        <v>2</v>
      </c>
      <c r="D650" s="402">
        <v>4.75</v>
      </c>
    </row>
    <row r="651" spans="1:4" ht="12.75">
      <c r="A651" s="115">
        <v>792</v>
      </c>
      <c r="B651" s="49" t="s">
        <v>32180</v>
      </c>
      <c r="C651" s="115" t="s">
        <v>2</v>
      </c>
      <c r="D651" s="402">
        <v>4.5999999999999996</v>
      </c>
    </row>
    <row r="652" spans="1:4" ht="12.75">
      <c r="A652" s="115">
        <v>38001</v>
      </c>
      <c r="B652" s="49" t="s">
        <v>32181</v>
      </c>
      <c r="C652" s="115" t="s">
        <v>2</v>
      </c>
      <c r="D652" s="402">
        <v>1.37</v>
      </c>
    </row>
    <row r="653" spans="1:4" ht="12.75">
      <c r="A653" s="115">
        <v>38002</v>
      </c>
      <c r="B653" s="49" t="s">
        <v>32182</v>
      </c>
      <c r="C653" s="115" t="s">
        <v>2</v>
      </c>
      <c r="D653" s="402">
        <v>4.76</v>
      </c>
    </row>
    <row r="654" spans="1:4" ht="12.75">
      <c r="A654" s="115">
        <v>38003</v>
      </c>
      <c r="B654" s="49" t="s">
        <v>32183</v>
      </c>
      <c r="C654" s="115" t="s">
        <v>2</v>
      </c>
      <c r="D654" s="402">
        <v>32.520000000000003</v>
      </c>
    </row>
    <row r="655" spans="1:4" ht="12.75">
      <c r="A655" s="115">
        <v>38004</v>
      </c>
      <c r="B655" s="49" t="s">
        <v>32184</v>
      </c>
      <c r="C655" s="115" t="s">
        <v>2</v>
      </c>
      <c r="D655" s="402">
        <v>37.4</v>
      </c>
    </row>
    <row r="656" spans="1:4" ht="12.75">
      <c r="A656" s="115">
        <v>44263</v>
      </c>
      <c r="B656" s="49" t="s">
        <v>32185</v>
      </c>
      <c r="C656" s="115" t="s">
        <v>2</v>
      </c>
      <c r="D656" s="402">
        <v>67.14</v>
      </c>
    </row>
    <row r="657" spans="1:4" ht="12.75">
      <c r="A657" s="115">
        <v>36327</v>
      </c>
      <c r="B657" s="49" t="s">
        <v>32186</v>
      </c>
      <c r="C657" s="115" t="s">
        <v>2</v>
      </c>
      <c r="D657" s="402"/>
    </row>
    <row r="658" spans="1:4" ht="12.75">
      <c r="A658" s="115">
        <v>38992</v>
      </c>
      <c r="B658" s="49" t="s">
        <v>32187</v>
      </c>
      <c r="C658" s="115" t="s">
        <v>2</v>
      </c>
      <c r="D658" s="402"/>
    </row>
    <row r="659" spans="1:4" ht="12.75">
      <c r="A659" s="115">
        <v>38993</v>
      </c>
      <c r="B659" s="49" t="s">
        <v>32188</v>
      </c>
      <c r="C659" s="115" t="s">
        <v>2</v>
      </c>
      <c r="D659" s="402"/>
    </row>
    <row r="660" spans="1:4" ht="12.75">
      <c r="A660" s="115">
        <v>44175</v>
      </c>
      <c r="B660" s="49" t="s">
        <v>32189</v>
      </c>
      <c r="C660" s="115" t="s">
        <v>2</v>
      </c>
      <c r="D660" s="402"/>
    </row>
    <row r="661" spans="1:4" ht="12.75">
      <c r="A661" s="115">
        <v>44177</v>
      </c>
      <c r="B661" s="49" t="s">
        <v>32190</v>
      </c>
      <c r="C661" s="115" t="s">
        <v>2</v>
      </c>
      <c r="D661" s="402"/>
    </row>
    <row r="662" spans="1:4" ht="12.75">
      <c r="A662" s="115">
        <v>38418</v>
      </c>
      <c r="B662" s="49" t="s">
        <v>32191</v>
      </c>
      <c r="C662" s="115" t="s">
        <v>2</v>
      </c>
      <c r="D662" s="402">
        <v>7.97</v>
      </c>
    </row>
    <row r="663" spans="1:4" ht="12.75">
      <c r="A663" s="115">
        <v>39178</v>
      </c>
      <c r="B663" s="49" t="s">
        <v>32192</v>
      </c>
      <c r="C663" s="115" t="s">
        <v>2</v>
      </c>
      <c r="D663" s="402">
        <v>2.4900000000000002</v>
      </c>
    </row>
    <row r="664" spans="1:4" ht="12.75">
      <c r="A664" s="115">
        <v>39177</v>
      </c>
      <c r="B664" s="49" t="s">
        <v>32193</v>
      </c>
      <c r="C664" s="115" t="s">
        <v>2</v>
      </c>
      <c r="D664" s="402">
        <v>2.25</v>
      </c>
    </row>
    <row r="665" spans="1:4" ht="12.75">
      <c r="A665" s="115">
        <v>39176</v>
      </c>
      <c r="B665" s="49" t="s">
        <v>32194</v>
      </c>
      <c r="C665" s="115" t="s">
        <v>2</v>
      </c>
      <c r="D665" s="402">
        <v>1.47</v>
      </c>
    </row>
    <row r="666" spans="1:4" ht="12.75">
      <c r="A666" s="115">
        <v>39174</v>
      </c>
      <c r="B666" s="49" t="s">
        <v>32195</v>
      </c>
      <c r="C666" s="115" t="s">
        <v>2</v>
      </c>
      <c r="D666" s="402">
        <v>1.1200000000000001</v>
      </c>
    </row>
    <row r="667" spans="1:4" ht="12.75">
      <c r="A667" s="115">
        <v>39180</v>
      </c>
      <c r="B667" s="49" t="s">
        <v>32196</v>
      </c>
      <c r="C667" s="115" t="s">
        <v>2</v>
      </c>
      <c r="D667" s="402">
        <v>6.76</v>
      </c>
    </row>
    <row r="668" spans="1:4" ht="12.75">
      <c r="A668" s="115">
        <v>39179</v>
      </c>
      <c r="B668" s="49" t="s">
        <v>32197</v>
      </c>
      <c r="C668" s="115" t="s">
        <v>2</v>
      </c>
      <c r="D668" s="402">
        <v>5.98</v>
      </c>
    </row>
    <row r="669" spans="1:4" ht="12.75">
      <c r="A669" s="115">
        <v>39181</v>
      </c>
      <c r="B669" s="49" t="s">
        <v>32198</v>
      </c>
      <c r="C669" s="115" t="s">
        <v>2</v>
      </c>
      <c r="D669" s="402">
        <v>9.06</v>
      </c>
    </row>
    <row r="670" spans="1:4" ht="12.75">
      <c r="A670" s="115">
        <v>39175</v>
      </c>
      <c r="B670" s="49" t="s">
        <v>32199</v>
      </c>
      <c r="C670" s="115" t="s">
        <v>2</v>
      </c>
      <c r="D670" s="402">
        <v>1.37</v>
      </c>
    </row>
    <row r="671" spans="1:4" ht="12.75">
      <c r="A671" s="115">
        <v>39217</v>
      </c>
      <c r="B671" s="49" t="s">
        <v>32200</v>
      </c>
      <c r="C671" s="115" t="s">
        <v>2</v>
      </c>
      <c r="D671" s="402">
        <v>1.06</v>
      </c>
    </row>
    <row r="672" spans="1:4" ht="12.75">
      <c r="A672" s="115">
        <v>39182</v>
      </c>
      <c r="B672" s="49" t="s">
        <v>32201</v>
      </c>
      <c r="C672" s="115" t="s">
        <v>2</v>
      </c>
      <c r="D672" s="402">
        <v>12.74</v>
      </c>
    </row>
    <row r="673" spans="1:4" ht="12.75">
      <c r="A673" s="115">
        <v>12616</v>
      </c>
      <c r="B673" s="49" t="s">
        <v>32202</v>
      </c>
      <c r="C673" s="115" t="s">
        <v>2</v>
      </c>
      <c r="D673" s="402">
        <v>24.58</v>
      </c>
    </row>
    <row r="674" spans="1:4" ht="12.75">
      <c r="A674" s="115">
        <v>1049</v>
      </c>
      <c r="B674" s="49" t="s">
        <v>32203</v>
      </c>
      <c r="C674" s="115" t="s">
        <v>2</v>
      </c>
      <c r="D674" s="402">
        <v>10.66</v>
      </c>
    </row>
    <row r="675" spans="1:4" ht="12.75">
      <c r="A675" s="115">
        <v>1099</v>
      </c>
      <c r="B675" s="49" t="s">
        <v>32204</v>
      </c>
      <c r="C675" s="115" t="s">
        <v>2</v>
      </c>
      <c r="D675" s="402">
        <v>8.16</v>
      </c>
    </row>
    <row r="676" spans="1:4" ht="12.75">
      <c r="A676" s="115">
        <v>1050</v>
      </c>
      <c r="B676" s="49" t="s">
        <v>32205</v>
      </c>
      <c r="C676" s="115" t="s">
        <v>2</v>
      </c>
      <c r="D676" s="402">
        <v>5.58</v>
      </c>
    </row>
    <row r="677" spans="1:4" ht="12.75">
      <c r="A677" s="115">
        <v>39678</v>
      </c>
      <c r="B677" s="49" t="s">
        <v>32206</v>
      </c>
      <c r="C677" s="115" t="s">
        <v>2</v>
      </c>
      <c r="D677" s="402">
        <v>3.29</v>
      </c>
    </row>
    <row r="678" spans="1:4" ht="12.75">
      <c r="A678" s="115">
        <v>1101</v>
      </c>
      <c r="B678" s="49" t="s">
        <v>32207</v>
      </c>
      <c r="C678" s="115" t="s">
        <v>2</v>
      </c>
      <c r="D678" s="402">
        <v>35.18</v>
      </c>
    </row>
    <row r="679" spans="1:4" ht="12.75">
      <c r="A679" s="115">
        <v>1100</v>
      </c>
      <c r="B679" s="49" t="s">
        <v>32208</v>
      </c>
      <c r="C679" s="115" t="s">
        <v>2</v>
      </c>
      <c r="D679" s="402">
        <v>18.149999999999999</v>
      </c>
    </row>
    <row r="680" spans="1:4" ht="12.75">
      <c r="A680" s="115">
        <v>39679</v>
      </c>
      <c r="B680" s="49" t="s">
        <v>32209</v>
      </c>
      <c r="C680" s="115" t="s">
        <v>2</v>
      </c>
      <c r="D680" s="402">
        <v>70.11</v>
      </c>
    </row>
    <row r="681" spans="1:4" ht="12.75">
      <c r="A681" s="115">
        <v>1102</v>
      </c>
      <c r="B681" s="49" t="s">
        <v>32210</v>
      </c>
      <c r="C681" s="115" t="s">
        <v>2</v>
      </c>
      <c r="D681" s="402">
        <v>52.45</v>
      </c>
    </row>
    <row r="682" spans="1:4" ht="12.75">
      <c r="A682" s="115">
        <v>1098</v>
      </c>
      <c r="B682" s="49" t="s">
        <v>32211</v>
      </c>
      <c r="C682" s="115" t="s">
        <v>2</v>
      </c>
      <c r="D682" s="402">
        <v>4.3499999999999996</v>
      </c>
    </row>
    <row r="683" spans="1:4" ht="12.75">
      <c r="A683" s="115">
        <v>1051</v>
      </c>
      <c r="B683" s="49" t="s">
        <v>32212</v>
      </c>
      <c r="C683" s="115" t="s">
        <v>2</v>
      </c>
      <c r="D683" s="402">
        <v>76.239999999999995</v>
      </c>
    </row>
    <row r="684" spans="1:4" ht="12.75">
      <c r="A684" s="115">
        <v>37399</v>
      </c>
      <c r="B684" s="49" t="s">
        <v>32213</v>
      </c>
      <c r="C684" s="115" t="s">
        <v>2</v>
      </c>
      <c r="D684" s="402">
        <v>29.48</v>
      </c>
    </row>
    <row r="685" spans="1:4" ht="12.75">
      <c r="A685" s="115">
        <v>43834</v>
      </c>
      <c r="B685" s="49" t="s">
        <v>32214</v>
      </c>
      <c r="C685" s="115" t="s">
        <v>1</v>
      </c>
      <c r="D685" s="402">
        <v>21.81</v>
      </c>
    </row>
    <row r="686" spans="1:4" ht="12.75">
      <c r="A686" s="115">
        <v>43835</v>
      </c>
      <c r="B686" s="49" t="s">
        <v>32215</v>
      </c>
      <c r="C686" s="115" t="s">
        <v>1</v>
      </c>
      <c r="D686" s="402">
        <v>1.95</v>
      </c>
    </row>
    <row r="687" spans="1:4" ht="12.75">
      <c r="A687" s="115">
        <v>43833</v>
      </c>
      <c r="B687" s="49" t="s">
        <v>32216</v>
      </c>
      <c r="C687" s="115" t="s">
        <v>1</v>
      </c>
      <c r="D687" s="402">
        <v>2.0299999999999998</v>
      </c>
    </row>
    <row r="688" spans="1:4" ht="12.75">
      <c r="A688" s="115">
        <v>41955</v>
      </c>
      <c r="B688" s="49" t="s">
        <v>32217</v>
      </c>
      <c r="C688" s="115" t="s">
        <v>3</v>
      </c>
      <c r="D688" s="402">
        <v>79.819999999999993</v>
      </c>
    </row>
    <row r="689" spans="1:4" ht="12.75">
      <c r="A689" s="115">
        <v>41953</v>
      </c>
      <c r="B689" s="49" t="s">
        <v>32218</v>
      </c>
      <c r="C689" s="115" t="s">
        <v>3</v>
      </c>
      <c r="D689" s="402">
        <v>76.17</v>
      </c>
    </row>
    <row r="690" spans="1:4" ht="12.75">
      <c r="A690" s="115">
        <v>41954</v>
      </c>
      <c r="B690" s="49" t="s">
        <v>32219</v>
      </c>
      <c r="C690" s="115" t="s">
        <v>3</v>
      </c>
      <c r="D690" s="402">
        <v>75.45</v>
      </c>
    </row>
    <row r="691" spans="1:4" ht="12.75">
      <c r="A691" s="115">
        <v>25004</v>
      </c>
      <c r="B691" s="49" t="s">
        <v>32220</v>
      </c>
      <c r="C691" s="115" t="s">
        <v>3</v>
      </c>
      <c r="D691" s="402">
        <v>63.29</v>
      </c>
    </row>
    <row r="692" spans="1:4" ht="12.75">
      <c r="A692" s="115">
        <v>25002</v>
      </c>
      <c r="B692" s="49" t="s">
        <v>32221</v>
      </c>
      <c r="C692" s="115" t="s">
        <v>3</v>
      </c>
      <c r="D692" s="402">
        <v>63.29</v>
      </c>
    </row>
    <row r="693" spans="1:4" ht="12.75">
      <c r="A693" s="115">
        <v>37409</v>
      </c>
      <c r="B693" s="49" t="s">
        <v>32222</v>
      </c>
      <c r="C693" s="115" t="s">
        <v>3</v>
      </c>
      <c r="D693" s="402">
        <v>63.29</v>
      </c>
    </row>
    <row r="694" spans="1:4" ht="12.75">
      <c r="A694" s="115">
        <v>841</v>
      </c>
      <c r="B694" s="49" t="s">
        <v>32223</v>
      </c>
      <c r="C694" s="115" t="s">
        <v>3</v>
      </c>
      <c r="D694" s="402">
        <v>64.06</v>
      </c>
    </row>
    <row r="695" spans="1:4" ht="12.75">
      <c r="A695" s="115">
        <v>25005</v>
      </c>
      <c r="B695" s="49" t="s">
        <v>32224</v>
      </c>
      <c r="C695" s="115" t="s">
        <v>3</v>
      </c>
      <c r="D695" s="402">
        <v>69.45</v>
      </c>
    </row>
    <row r="696" spans="1:4" ht="12.75">
      <c r="A696" s="115">
        <v>25003</v>
      </c>
      <c r="B696" s="49" t="s">
        <v>32225</v>
      </c>
      <c r="C696" s="115" t="s">
        <v>3</v>
      </c>
      <c r="D696" s="402">
        <v>70.489999999999995</v>
      </c>
    </row>
    <row r="697" spans="1:4" ht="12.75">
      <c r="A697" s="115">
        <v>37410</v>
      </c>
      <c r="B697" s="49" t="s">
        <v>32226</v>
      </c>
      <c r="C697" s="115" t="s">
        <v>3</v>
      </c>
      <c r="D697" s="402">
        <v>69.45</v>
      </c>
    </row>
    <row r="698" spans="1:4" ht="12.75">
      <c r="A698" s="115">
        <v>842</v>
      </c>
      <c r="B698" s="49" t="s">
        <v>32227</v>
      </c>
      <c r="C698" s="115" t="s">
        <v>3</v>
      </c>
      <c r="D698" s="402">
        <v>70.430000000000007</v>
      </c>
    </row>
    <row r="699" spans="1:4" ht="12.75">
      <c r="A699" s="115">
        <v>44391</v>
      </c>
      <c r="B699" s="49" t="s">
        <v>32228</v>
      </c>
      <c r="C699" s="115" t="s">
        <v>1</v>
      </c>
      <c r="D699" s="402">
        <v>150.08000000000001</v>
      </c>
    </row>
    <row r="700" spans="1:4" ht="12.75">
      <c r="A700" s="115">
        <v>44388</v>
      </c>
      <c r="B700" s="49" t="s">
        <v>32229</v>
      </c>
      <c r="C700" s="115" t="s">
        <v>1</v>
      </c>
      <c r="D700" s="402">
        <v>3.25</v>
      </c>
    </row>
    <row r="701" spans="1:4" ht="12.75">
      <c r="A701" s="115">
        <v>44392</v>
      </c>
      <c r="B701" s="49" t="s">
        <v>32230</v>
      </c>
      <c r="C701" s="115" t="s">
        <v>1</v>
      </c>
      <c r="D701" s="402">
        <v>298.83</v>
      </c>
    </row>
    <row r="702" spans="1:4" ht="12.75">
      <c r="A702" s="115">
        <v>44390</v>
      </c>
      <c r="B702" s="49" t="s">
        <v>32231</v>
      </c>
      <c r="C702" s="115" t="s">
        <v>1</v>
      </c>
      <c r="D702" s="402">
        <v>63.32</v>
      </c>
    </row>
    <row r="703" spans="1:4" ht="12.75">
      <c r="A703" s="115">
        <v>44389</v>
      </c>
      <c r="B703" s="49" t="s">
        <v>32232</v>
      </c>
      <c r="C703" s="115" t="s">
        <v>1</v>
      </c>
      <c r="D703" s="402">
        <v>7.47</v>
      </c>
    </row>
    <row r="704" spans="1:4" ht="12.75">
      <c r="A704" s="115">
        <v>862</v>
      </c>
      <c r="B704" s="49" t="s">
        <v>32233</v>
      </c>
      <c r="C704" s="115" t="s">
        <v>1</v>
      </c>
      <c r="D704" s="402">
        <v>13.69</v>
      </c>
    </row>
    <row r="705" spans="1:4" ht="12.75">
      <c r="A705" s="115">
        <v>866</v>
      </c>
      <c r="B705" s="49" t="s">
        <v>32234</v>
      </c>
      <c r="C705" s="115" t="s">
        <v>1</v>
      </c>
      <c r="D705" s="402">
        <v>174.01</v>
      </c>
    </row>
    <row r="706" spans="1:4" ht="12.75">
      <c r="A706" s="115">
        <v>892</v>
      </c>
      <c r="B706" s="49" t="s">
        <v>32235</v>
      </c>
      <c r="C706" s="115" t="s">
        <v>1</v>
      </c>
      <c r="D706" s="402">
        <v>210.64</v>
      </c>
    </row>
    <row r="707" spans="1:4" ht="12.75">
      <c r="A707" s="115">
        <v>857</v>
      </c>
      <c r="B707" s="49" t="s">
        <v>32236</v>
      </c>
      <c r="C707" s="115" t="s">
        <v>1</v>
      </c>
      <c r="D707" s="402">
        <v>22.91</v>
      </c>
    </row>
    <row r="708" spans="1:4" ht="12.75">
      <c r="A708" s="115">
        <v>37404</v>
      </c>
      <c r="B708" s="49" t="s">
        <v>32237</v>
      </c>
      <c r="C708" s="115" t="s">
        <v>1</v>
      </c>
      <c r="D708" s="402">
        <v>243.7</v>
      </c>
    </row>
    <row r="709" spans="1:4" ht="12.75">
      <c r="A709" s="115">
        <v>868</v>
      </c>
      <c r="B709" s="49" t="s">
        <v>32238</v>
      </c>
      <c r="C709" s="115" t="s">
        <v>1</v>
      </c>
      <c r="D709" s="402">
        <v>32.65</v>
      </c>
    </row>
    <row r="710" spans="1:4" ht="12.75">
      <c r="A710" s="115">
        <v>863</v>
      </c>
      <c r="B710" s="49" t="s">
        <v>32239</v>
      </c>
      <c r="C710" s="115" t="s">
        <v>1</v>
      </c>
      <c r="D710" s="402">
        <v>48.08</v>
      </c>
    </row>
    <row r="711" spans="1:4" ht="12.75">
      <c r="A711" s="115">
        <v>867</v>
      </c>
      <c r="B711" s="49" t="s">
        <v>32240</v>
      </c>
      <c r="C711" s="115" t="s">
        <v>1</v>
      </c>
      <c r="D711" s="402">
        <v>68.5</v>
      </c>
    </row>
    <row r="712" spans="1:4" ht="12.75">
      <c r="A712" s="115">
        <v>864</v>
      </c>
      <c r="B712" s="49" t="s">
        <v>32241</v>
      </c>
      <c r="C712" s="115" t="s">
        <v>1</v>
      </c>
      <c r="D712" s="402">
        <v>90.48</v>
      </c>
    </row>
    <row r="713" spans="1:4" ht="12.75">
      <c r="A713" s="115">
        <v>865</v>
      </c>
      <c r="B713" s="49" t="s">
        <v>32242</v>
      </c>
      <c r="C713" s="115" t="s">
        <v>1</v>
      </c>
      <c r="D713" s="402">
        <v>130.13999999999999</v>
      </c>
    </row>
    <row r="714" spans="1:4" ht="12.75">
      <c r="A714" s="115">
        <v>39251</v>
      </c>
      <c r="B714" s="49" t="s">
        <v>32243</v>
      </c>
      <c r="C714" s="115" t="s">
        <v>1</v>
      </c>
      <c r="D714" s="402">
        <v>0.85</v>
      </c>
    </row>
    <row r="715" spans="1:4" ht="12.75">
      <c r="A715" s="115">
        <v>1011</v>
      </c>
      <c r="B715" s="49" t="s">
        <v>32244</v>
      </c>
      <c r="C715" s="115" t="s">
        <v>1</v>
      </c>
      <c r="D715" s="402">
        <v>1.1599999999999999</v>
      </c>
    </row>
    <row r="716" spans="1:4" ht="12.75">
      <c r="A716" s="115">
        <v>39252</v>
      </c>
      <c r="B716" s="49" t="s">
        <v>32245</v>
      </c>
      <c r="C716" s="115" t="s">
        <v>1</v>
      </c>
      <c r="D716" s="402">
        <v>1.53</v>
      </c>
    </row>
    <row r="717" spans="1:4" ht="12.75">
      <c r="A717" s="115">
        <v>1013</v>
      </c>
      <c r="B717" s="49" t="s">
        <v>32246</v>
      </c>
      <c r="C717" s="115" t="s">
        <v>1</v>
      </c>
      <c r="D717" s="402">
        <v>1.83</v>
      </c>
    </row>
    <row r="718" spans="1:4" ht="12.75">
      <c r="A718" s="115">
        <v>980</v>
      </c>
      <c r="B718" s="49" t="s">
        <v>32247</v>
      </c>
      <c r="C718" s="115" t="s">
        <v>1</v>
      </c>
      <c r="D718" s="402">
        <v>13.24</v>
      </c>
    </row>
    <row r="719" spans="1:4" ht="12.75">
      <c r="A719" s="115">
        <v>39237</v>
      </c>
      <c r="B719" s="49" t="s">
        <v>32248</v>
      </c>
      <c r="C719" s="115" t="s">
        <v>1</v>
      </c>
      <c r="D719" s="402">
        <v>140.87</v>
      </c>
    </row>
    <row r="720" spans="1:4" ht="12.75">
      <c r="A720" s="115">
        <v>39238</v>
      </c>
      <c r="B720" s="49" t="s">
        <v>32249</v>
      </c>
      <c r="C720" s="115" t="s">
        <v>1</v>
      </c>
      <c r="D720" s="402">
        <v>177.67</v>
      </c>
    </row>
    <row r="721" spans="1:4" ht="12.75">
      <c r="A721" s="115">
        <v>979</v>
      </c>
      <c r="B721" s="49" t="s">
        <v>32250</v>
      </c>
      <c r="C721" s="115" t="s">
        <v>1</v>
      </c>
      <c r="D721" s="402">
        <v>18.920000000000002</v>
      </c>
    </row>
    <row r="722" spans="1:4" ht="12.75">
      <c r="A722" s="115">
        <v>39239</v>
      </c>
      <c r="B722" s="49" t="s">
        <v>32251</v>
      </c>
      <c r="C722" s="115" t="s">
        <v>1</v>
      </c>
      <c r="D722" s="402">
        <v>214.64</v>
      </c>
    </row>
    <row r="723" spans="1:4" ht="12.75">
      <c r="A723" s="115">
        <v>1014</v>
      </c>
      <c r="B723" s="49" t="s">
        <v>32252</v>
      </c>
      <c r="C723" s="115" t="s">
        <v>1</v>
      </c>
      <c r="D723" s="402">
        <v>2.91</v>
      </c>
    </row>
    <row r="724" spans="1:4" ht="12.75">
      <c r="A724" s="115">
        <v>39240</v>
      </c>
      <c r="B724" s="49" t="s">
        <v>32253</v>
      </c>
      <c r="C724" s="115" t="s">
        <v>1</v>
      </c>
      <c r="D724" s="402">
        <v>282.31</v>
      </c>
    </row>
    <row r="725" spans="1:4" ht="12.75">
      <c r="A725" s="115">
        <v>39232</v>
      </c>
      <c r="B725" s="49" t="s">
        <v>32254</v>
      </c>
      <c r="C725" s="115" t="s">
        <v>1</v>
      </c>
      <c r="D725" s="402">
        <v>29.63</v>
      </c>
    </row>
    <row r="726" spans="1:4" ht="12.75">
      <c r="A726" s="115">
        <v>39233</v>
      </c>
      <c r="B726" s="49" t="s">
        <v>32255</v>
      </c>
      <c r="C726" s="115" t="s">
        <v>1</v>
      </c>
      <c r="D726" s="402">
        <v>43.18</v>
      </c>
    </row>
    <row r="727" spans="1:4" ht="12.75">
      <c r="A727" s="115">
        <v>981</v>
      </c>
      <c r="B727" s="49" t="s">
        <v>32256</v>
      </c>
      <c r="C727" s="115" t="s">
        <v>1</v>
      </c>
      <c r="D727" s="402">
        <v>4.82</v>
      </c>
    </row>
    <row r="728" spans="1:4" ht="12.75">
      <c r="A728" s="115">
        <v>39234</v>
      </c>
      <c r="B728" s="49" t="s">
        <v>32257</v>
      </c>
      <c r="C728" s="115" t="s">
        <v>1</v>
      </c>
      <c r="D728" s="402">
        <v>60.11</v>
      </c>
    </row>
    <row r="729" spans="1:4" ht="12.75">
      <c r="A729" s="115">
        <v>982</v>
      </c>
      <c r="B729" s="49" t="s">
        <v>32258</v>
      </c>
      <c r="C729" s="115" t="s">
        <v>1</v>
      </c>
      <c r="D729" s="402">
        <v>6.93</v>
      </c>
    </row>
    <row r="730" spans="1:4" ht="12.75">
      <c r="A730" s="115">
        <v>39235</v>
      </c>
      <c r="B730" s="49" t="s">
        <v>32259</v>
      </c>
      <c r="C730" s="115" t="s">
        <v>1</v>
      </c>
      <c r="D730" s="402">
        <v>88.66</v>
      </c>
    </row>
    <row r="731" spans="1:4" ht="12.75">
      <c r="A731" s="115">
        <v>39236</v>
      </c>
      <c r="B731" s="49" t="s">
        <v>32260</v>
      </c>
      <c r="C731" s="115" t="s">
        <v>1</v>
      </c>
      <c r="D731" s="402">
        <v>117.5</v>
      </c>
    </row>
    <row r="732" spans="1:4" ht="12.75">
      <c r="A732" s="115">
        <v>993</v>
      </c>
      <c r="B732" s="49" t="s">
        <v>32261</v>
      </c>
      <c r="C732" s="115" t="s">
        <v>1</v>
      </c>
      <c r="D732" s="402">
        <v>2.4700000000000002</v>
      </c>
    </row>
    <row r="733" spans="1:4" ht="12.75">
      <c r="A733" s="115">
        <v>1020</v>
      </c>
      <c r="B733" s="49" t="s">
        <v>32262</v>
      </c>
      <c r="C733" s="115" t="s">
        <v>1</v>
      </c>
      <c r="D733" s="402">
        <v>12.62</v>
      </c>
    </row>
    <row r="734" spans="1:4" ht="12.75">
      <c r="A734" s="115">
        <v>1017</v>
      </c>
      <c r="B734" s="49" t="s">
        <v>32263</v>
      </c>
      <c r="C734" s="115" t="s">
        <v>1</v>
      </c>
      <c r="D734" s="402">
        <v>154.74</v>
      </c>
    </row>
    <row r="735" spans="1:4" ht="12.75">
      <c r="A735" s="115">
        <v>999</v>
      </c>
      <c r="B735" s="49" t="s">
        <v>32264</v>
      </c>
      <c r="C735" s="115" t="s">
        <v>1</v>
      </c>
      <c r="D735" s="402">
        <v>187.47</v>
      </c>
    </row>
    <row r="736" spans="1:4" ht="12.75">
      <c r="A736" s="115">
        <v>995</v>
      </c>
      <c r="B736" s="49" t="s">
        <v>32265</v>
      </c>
      <c r="C736" s="115" t="s">
        <v>1</v>
      </c>
      <c r="D736" s="402">
        <v>20.100000000000001</v>
      </c>
    </row>
    <row r="737" spans="1:4" ht="12.75">
      <c r="A737" s="115">
        <v>1000</v>
      </c>
      <c r="B737" s="49" t="s">
        <v>32266</v>
      </c>
      <c r="C737" s="115" t="s">
        <v>1</v>
      </c>
      <c r="D737" s="402">
        <v>230.27</v>
      </c>
    </row>
    <row r="738" spans="1:4" ht="12.75">
      <c r="A738" s="115">
        <v>1022</v>
      </c>
      <c r="B738" s="49" t="s">
        <v>32267</v>
      </c>
      <c r="C738" s="115" t="s">
        <v>1</v>
      </c>
      <c r="D738" s="402">
        <v>3.45</v>
      </c>
    </row>
    <row r="739" spans="1:4" ht="12.75">
      <c r="A739" s="115">
        <v>1015</v>
      </c>
      <c r="B739" s="49" t="s">
        <v>32268</v>
      </c>
      <c r="C739" s="115" t="s">
        <v>1</v>
      </c>
      <c r="D739" s="402">
        <v>306</v>
      </c>
    </row>
    <row r="740" spans="1:4" ht="12.75">
      <c r="A740" s="115">
        <v>996</v>
      </c>
      <c r="B740" s="49" t="s">
        <v>32269</v>
      </c>
      <c r="C740" s="115" t="s">
        <v>1</v>
      </c>
      <c r="D740" s="402">
        <v>31.18</v>
      </c>
    </row>
    <row r="741" spans="1:4" ht="12.75">
      <c r="A741" s="115">
        <v>1001</v>
      </c>
      <c r="B741" s="49" t="s">
        <v>32270</v>
      </c>
      <c r="C741" s="115" t="s">
        <v>1</v>
      </c>
      <c r="D741" s="402">
        <v>397.02</v>
      </c>
    </row>
    <row r="742" spans="1:4" ht="12.75">
      <c r="A742" s="115">
        <v>1019</v>
      </c>
      <c r="B742" s="49" t="s">
        <v>32271</v>
      </c>
      <c r="C742" s="115" t="s">
        <v>1</v>
      </c>
      <c r="D742" s="402">
        <v>44.06</v>
      </c>
    </row>
    <row r="743" spans="1:4" ht="12.75">
      <c r="A743" s="115">
        <v>1021</v>
      </c>
      <c r="B743" s="49" t="s">
        <v>32272</v>
      </c>
      <c r="C743" s="115" t="s">
        <v>1</v>
      </c>
      <c r="D743" s="402">
        <v>5.3</v>
      </c>
    </row>
    <row r="744" spans="1:4" ht="12.75">
      <c r="A744" s="115">
        <v>39249</v>
      </c>
      <c r="B744" s="49" t="s">
        <v>32273</v>
      </c>
      <c r="C744" s="115" t="s">
        <v>1</v>
      </c>
      <c r="D744" s="402">
        <v>533.82000000000005</v>
      </c>
    </row>
    <row r="745" spans="1:4" ht="12.75">
      <c r="A745" s="115">
        <v>1018</v>
      </c>
      <c r="B745" s="49" t="s">
        <v>32274</v>
      </c>
      <c r="C745" s="115" t="s">
        <v>1</v>
      </c>
      <c r="D745" s="402">
        <v>65.150000000000006</v>
      </c>
    </row>
    <row r="746" spans="1:4" ht="12.75">
      <c r="A746" s="115">
        <v>39250</v>
      </c>
      <c r="B746" s="49" t="s">
        <v>32275</v>
      </c>
      <c r="C746" s="115" t="s">
        <v>1</v>
      </c>
      <c r="D746" s="402">
        <v>638.57000000000005</v>
      </c>
    </row>
    <row r="747" spans="1:4" ht="12.75">
      <c r="A747" s="115">
        <v>994</v>
      </c>
      <c r="B747" s="49" t="s">
        <v>32276</v>
      </c>
      <c r="C747" s="115" t="s">
        <v>1</v>
      </c>
      <c r="D747" s="402">
        <v>7.7</v>
      </c>
    </row>
    <row r="748" spans="1:4" ht="12.75">
      <c r="A748" s="115">
        <v>977</v>
      </c>
      <c r="B748" s="49" t="s">
        <v>32277</v>
      </c>
      <c r="C748" s="115" t="s">
        <v>1</v>
      </c>
      <c r="D748" s="402">
        <v>91.14</v>
      </c>
    </row>
    <row r="749" spans="1:4" ht="12.75">
      <c r="A749" s="115">
        <v>998</v>
      </c>
      <c r="B749" s="49" t="s">
        <v>32278</v>
      </c>
      <c r="C749" s="115" t="s">
        <v>1</v>
      </c>
      <c r="D749" s="402">
        <v>118.33</v>
      </c>
    </row>
    <row r="750" spans="1:4" ht="12.75">
      <c r="A750" s="115">
        <v>1006</v>
      </c>
      <c r="B750" s="49" t="s">
        <v>32279</v>
      </c>
      <c r="C750" s="115" t="s">
        <v>1</v>
      </c>
      <c r="D750" s="402">
        <v>156.79</v>
      </c>
    </row>
    <row r="751" spans="1:4" ht="12.75">
      <c r="A751" s="115">
        <v>990</v>
      </c>
      <c r="B751" s="49" t="s">
        <v>32280</v>
      </c>
      <c r="C751" s="115" t="s">
        <v>1</v>
      </c>
      <c r="D751" s="402">
        <v>208.48</v>
      </c>
    </row>
    <row r="752" spans="1:4" ht="12.75">
      <c r="A752" s="115">
        <v>39241</v>
      </c>
      <c r="B752" s="49" t="s">
        <v>32281</v>
      </c>
      <c r="C752" s="115" t="s">
        <v>1</v>
      </c>
      <c r="D752" s="402">
        <v>20.52</v>
      </c>
    </row>
    <row r="753" spans="1:4" ht="12.75">
      <c r="A753" s="115">
        <v>1005</v>
      </c>
      <c r="B753" s="49" t="s">
        <v>32282</v>
      </c>
      <c r="C753" s="115" t="s">
        <v>1</v>
      </c>
      <c r="D753" s="402">
        <v>259.57</v>
      </c>
    </row>
    <row r="754" spans="1:4" ht="12.75">
      <c r="A754" s="115">
        <v>991</v>
      </c>
      <c r="B754" s="49" t="s">
        <v>32283</v>
      </c>
      <c r="C754" s="115" t="s">
        <v>1</v>
      </c>
      <c r="D754" s="402">
        <v>339.99</v>
      </c>
    </row>
    <row r="755" spans="1:4" ht="12.75">
      <c r="A755" s="115">
        <v>986</v>
      </c>
      <c r="B755" s="49" t="s">
        <v>32284</v>
      </c>
      <c r="C755" s="115" t="s">
        <v>1</v>
      </c>
      <c r="D755" s="402">
        <v>32.43</v>
      </c>
    </row>
    <row r="756" spans="1:4" ht="12.75">
      <c r="A756" s="115">
        <v>987</v>
      </c>
      <c r="B756" s="49" t="s">
        <v>32285</v>
      </c>
      <c r="C756" s="115" t="s">
        <v>1</v>
      </c>
      <c r="D756" s="402">
        <v>44.39</v>
      </c>
    </row>
    <row r="757" spans="1:4" ht="12.75">
      <c r="A757" s="115">
        <v>1007</v>
      </c>
      <c r="B757" s="49" t="s">
        <v>32286</v>
      </c>
      <c r="C757" s="115" t="s">
        <v>1</v>
      </c>
      <c r="D757" s="402">
        <v>61.45</v>
      </c>
    </row>
    <row r="758" spans="1:4" ht="12.75">
      <c r="A758" s="115">
        <v>1008</v>
      </c>
      <c r="B758" s="49" t="s">
        <v>32287</v>
      </c>
      <c r="C758" s="115" t="s">
        <v>1</v>
      </c>
      <c r="D758" s="402">
        <v>7.8</v>
      </c>
    </row>
    <row r="759" spans="1:4" ht="12.75">
      <c r="A759" s="115">
        <v>988</v>
      </c>
      <c r="B759" s="49" t="s">
        <v>32288</v>
      </c>
      <c r="C759" s="115" t="s">
        <v>1</v>
      </c>
      <c r="D759" s="402">
        <v>84.73</v>
      </c>
    </row>
    <row r="760" spans="1:4" ht="12.75">
      <c r="A760" s="115">
        <v>989</v>
      </c>
      <c r="B760" s="49" t="s">
        <v>32289</v>
      </c>
      <c r="C760" s="115" t="s">
        <v>1</v>
      </c>
      <c r="D760" s="402">
        <v>116.95</v>
      </c>
    </row>
    <row r="761" spans="1:4" ht="12.75">
      <c r="A761" s="115">
        <v>43972</v>
      </c>
      <c r="B761" s="49" t="s">
        <v>32290</v>
      </c>
      <c r="C761" s="115" t="s">
        <v>1</v>
      </c>
      <c r="D761" s="402">
        <v>4.16</v>
      </c>
    </row>
    <row r="762" spans="1:4" ht="12.75">
      <c r="A762" s="115">
        <v>43971</v>
      </c>
      <c r="B762" s="49" t="s">
        <v>32291</v>
      </c>
      <c r="C762" s="115" t="s">
        <v>1</v>
      </c>
      <c r="D762" s="402">
        <v>3.18</v>
      </c>
    </row>
    <row r="763" spans="1:4" ht="12.75">
      <c r="A763" s="115">
        <v>39598</v>
      </c>
      <c r="B763" s="49" t="s">
        <v>32292</v>
      </c>
      <c r="C763" s="115" t="s">
        <v>1</v>
      </c>
      <c r="D763" s="402">
        <v>5.89</v>
      </c>
    </row>
    <row r="764" spans="1:4" ht="12.75">
      <c r="A764" s="115">
        <v>43973</v>
      </c>
      <c r="B764" s="49" t="s">
        <v>32293</v>
      </c>
      <c r="C764" s="115" t="s">
        <v>1</v>
      </c>
      <c r="D764" s="402">
        <v>4.3499999999999996</v>
      </c>
    </row>
    <row r="765" spans="1:4" ht="12.75">
      <c r="A765" s="115">
        <v>39599</v>
      </c>
      <c r="B765" s="49" t="s">
        <v>32294</v>
      </c>
      <c r="C765" s="115" t="s">
        <v>1</v>
      </c>
      <c r="D765" s="402">
        <v>8.48</v>
      </c>
    </row>
    <row r="766" spans="1:4" ht="12.75">
      <c r="A766" s="115">
        <v>43832</v>
      </c>
      <c r="B766" s="49" t="s">
        <v>32295</v>
      </c>
      <c r="C766" s="115" t="s">
        <v>1</v>
      </c>
      <c r="D766" s="402">
        <v>22.34</v>
      </c>
    </row>
    <row r="767" spans="1:4" ht="12.75">
      <c r="A767" s="115">
        <v>34602</v>
      </c>
      <c r="B767" s="49" t="s">
        <v>32296</v>
      </c>
      <c r="C767" s="115" t="s">
        <v>1</v>
      </c>
      <c r="D767" s="402">
        <v>5.36</v>
      </c>
    </row>
    <row r="768" spans="1:4" ht="12.75">
      <c r="A768" s="115">
        <v>34607</v>
      </c>
      <c r="B768" s="49" t="s">
        <v>32297</v>
      </c>
      <c r="C768" s="115" t="s">
        <v>1</v>
      </c>
      <c r="D768" s="402">
        <v>13.15</v>
      </c>
    </row>
    <row r="769" spans="1:4" ht="12.75">
      <c r="A769" s="115">
        <v>34609</v>
      </c>
      <c r="B769" s="49" t="s">
        <v>32298</v>
      </c>
      <c r="C769" s="115" t="s">
        <v>1</v>
      </c>
      <c r="D769" s="402">
        <v>19.12</v>
      </c>
    </row>
    <row r="770" spans="1:4" ht="12.75">
      <c r="A770" s="115">
        <v>34618</v>
      </c>
      <c r="B770" s="49" t="s">
        <v>32299</v>
      </c>
      <c r="C770" s="115" t="s">
        <v>1</v>
      </c>
      <c r="D770" s="402">
        <v>7.31</v>
      </c>
    </row>
    <row r="771" spans="1:4" ht="12.75">
      <c r="A771" s="115">
        <v>34621</v>
      </c>
      <c r="B771" s="49" t="s">
        <v>32300</v>
      </c>
      <c r="C771" s="115" t="s">
        <v>1</v>
      </c>
      <c r="D771" s="402">
        <v>18.12</v>
      </c>
    </row>
    <row r="772" spans="1:4" ht="12.75">
      <c r="A772" s="115">
        <v>34622</v>
      </c>
      <c r="B772" s="49" t="s">
        <v>32301</v>
      </c>
      <c r="C772" s="115" t="s">
        <v>1</v>
      </c>
      <c r="D772" s="402">
        <v>26.93</v>
      </c>
    </row>
    <row r="773" spans="1:4" ht="12.75">
      <c r="A773" s="115">
        <v>34624</v>
      </c>
      <c r="B773" s="49" t="s">
        <v>32302</v>
      </c>
      <c r="C773" s="115" t="s">
        <v>1</v>
      </c>
      <c r="D773" s="402">
        <v>9.77</v>
      </c>
    </row>
    <row r="774" spans="1:4" ht="12.75">
      <c r="A774" s="115">
        <v>34627</v>
      </c>
      <c r="B774" s="49" t="s">
        <v>32303</v>
      </c>
      <c r="C774" s="115" t="s">
        <v>1</v>
      </c>
      <c r="D774" s="402">
        <v>23.55</v>
      </c>
    </row>
    <row r="775" spans="1:4" ht="12.75">
      <c r="A775" s="115">
        <v>34629</v>
      </c>
      <c r="B775" s="49" t="s">
        <v>32304</v>
      </c>
      <c r="C775" s="115" t="s">
        <v>1</v>
      </c>
      <c r="D775" s="402">
        <v>35.979999999999997</v>
      </c>
    </row>
    <row r="776" spans="1:4" ht="12.75">
      <c r="A776" s="115">
        <v>39257</v>
      </c>
      <c r="B776" s="49" t="s">
        <v>32305</v>
      </c>
      <c r="C776" s="115" t="s">
        <v>1</v>
      </c>
      <c r="D776" s="402">
        <v>7.32</v>
      </c>
    </row>
    <row r="777" spans="1:4" ht="12.75">
      <c r="A777" s="115">
        <v>39261</v>
      </c>
      <c r="B777" s="49" t="s">
        <v>32306</v>
      </c>
      <c r="C777" s="115" t="s">
        <v>1</v>
      </c>
      <c r="D777" s="402">
        <v>41.92</v>
      </c>
    </row>
    <row r="778" spans="1:4" ht="12.75">
      <c r="A778" s="115">
        <v>39268</v>
      </c>
      <c r="B778" s="49" t="s">
        <v>32307</v>
      </c>
      <c r="C778" s="115" t="s">
        <v>1</v>
      </c>
      <c r="D778" s="402">
        <v>655.14</v>
      </c>
    </row>
    <row r="779" spans="1:4" ht="12.75">
      <c r="A779" s="115">
        <v>39262</v>
      </c>
      <c r="B779" s="49" t="s">
        <v>32308</v>
      </c>
      <c r="C779" s="115" t="s">
        <v>1</v>
      </c>
      <c r="D779" s="402">
        <v>66.739999999999995</v>
      </c>
    </row>
    <row r="780" spans="1:4" ht="12.75">
      <c r="A780" s="115">
        <v>39258</v>
      </c>
      <c r="B780" s="49" t="s">
        <v>32309</v>
      </c>
      <c r="C780" s="115" t="s">
        <v>1</v>
      </c>
      <c r="D780" s="402">
        <v>11.03</v>
      </c>
    </row>
    <row r="781" spans="1:4" ht="12.75">
      <c r="A781" s="115">
        <v>39263</v>
      </c>
      <c r="B781" s="49" t="s">
        <v>32310</v>
      </c>
      <c r="C781" s="115" t="s">
        <v>1</v>
      </c>
      <c r="D781" s="402">
        <v>115.41</v>
      </c>
    </row>
    <row r="782" spans="1:4" ht="12.75">
      <c r="A782" s="115">
        <v>39264</v>
      </c>
      <c r="B782" s="49" t="s">
        <v>32311</v>
      </c>
      <c r="C782" s="115" t="s">
        <v>1</v>
      </c>
      <c r="D782" s="402">
        <v>159.88</v>
      </c>
    </row>
    <row r="783" spans="1:4" ht="12.75">
      <c r="A783" s="115">
        <v>39259</v>
      </c>
      <c r="B783" s="49" t="s">
        <v>32312</v>
      </c>
      <c r="C783" s="115" t="s">
        <v>1</v>
      </c>
      <c r="D783" s="402">
        <v>16.989999999999998</v>
      </c>
    </row>
    <row r="784" spans="1:4" ht="12.75">
      <c r="A784" s="115">
        <v>39265</v>
      </c>
      <c r="B784" s="49" t="s">
        <v>32313</v>
      </c>
      <c r="C784" s="115" t="s">
        <v>1</v>
      </c>
      <c r="D784" s="402">
        <v>217.06</v>
      </c>
    </row>
    <row r="785" spans="1:4" ht="12.75">
      <c r="A785" s="115">
        <v>39260</v>
      </c>
      <c r="B785" s="49" t="s">
        <v>32314</v>
      </c>
      <c r="C785" s="115" t="s">
        <v>1</v>
      </c>
      <c r="D785" s="402">
        <v>26.02</v>
      </c>
    </row>
    <row r="786" spans="1:4" ht="12.75">
      <c r="A786" s="115">
        <v>39266</v>
      </c>
      <c r="B786" s="49" t="s">
        <v>32315</v>
      </c>
      <c r="C786" s="115" t="s">
        <v>1</v>
      </c>
      <c r="D786" s="402">
        <v>327.54000000000002</v>
      </c>
    </row>
    <row r="787" spans="1:4" ht="12.75">
      <c r="A787" s="115">
        <v>39267</v>
      </c>
      <c r="B787" s="49" t="s">
        <v>32316</v>
      </c>
      <c r="C787" s="115" t="s">
        <v>1</v>
      </c>
      <c r="D787" s="402">
        <v>409.51</v>
      </c>
    </row>
    <row r="788" spans="1:4" ht="12.75">
      <c r="A788" s="115">
        <v>11901</v>
      </c>
      <c r="B788" s="49" t="s">
        <v>32317</v>
      </c>
      <c r="C788" s="115" t="s">
        <v>1</v>
      </c>
      <c r="D788" s="402">
        <v>0.76</v>
      </c>
    </row>
    <row r="789" spans="1:4" ht="12.75">
      <c r="A789" s="115">
        <v>11902</v>
      </c>
      <c r="B789" s="49" t="s">
        <v>32318</v>
      </c>
      <c r="C789" s="115" t="s">
        <v>1</v>
      </c>
      <c r="D789" s="402">
        <v>1.46</v>
      </c>
    </row>
    <row r="790" spans="1:4" ht="12.75">
      <c r="A790" s="115">
        <v>11903</v>
      </c>
      <c r="B790" s="49" t="s">
        <v>32319</v>
      </c>
      <c r="C790" s="115" t="s">
        <v>1</v>
      </c>
      <c r="D790" s="402">
        <v>1.55</v>
      </c>
    </row>
    <row r="791" spans="1:4" ht="12.75">
      <c r="A791" s="115">
        <v>11904</v>
      </c>
      <c r="B791" s="49" t="s">
        <v>32320</v>
      </c>
      <c r="C791" s="115" t="s">
        <v>1</v>
      </c>
      <c r="D791" s="402">
        <v>2.35</v>
      </c>
    </row>
    <row r="792" spans="1:4" ht="12.75">
      <c r="A792" s="115">
        <v>11905</v>
      </c>
      <c r="B792" s="49" t="s">
        <v>32321</v>
      </c>
      <c r="C792" s="115" t="s">
        <v>1</v>
      </c>
      <c r="D792" s="402">
        <v>2.86</v>
      </c>
    </row>
    <row r="793" spans="1:4" ht="12.75">
      <c r="A793" s="115">
        <v>11906</v>
      </c>
      <c r="B793" s="49" t="s">
        <v>32322</v>
      </c>
      <c r="C793" s="115" t="s">
        <v>1</v>
      </c>
      <c r="D793" s="402">
        <v>3.64</v>
      </c>
    </row>
    <row r="794" spans="1:4" ht="12.75">
      <c r="A794" s="115">
        <v>11919</v>
      </c>
      <c r="B794" s="49" t="s">
        <v>32323</v>
      </c>
      <c r="C794" s="115" t="s">
        <v>1</v>
      </c>
      <c r="D794" s="402">
        <v>6.67</v>
      </c>
    </row>
    <row r="795" spans="1:4" ht="12.75">
      <c r="A795" s="115">
        <v>11920</v>
      </c>
      <c r="B795" s="49" t="s">
        <v>32324</v>
      </c>
      <c r="C795" s="115" t="s">
        <v>1</v>
      </c>
      <c r="D795" s="402">
        <v>12.67</v>
      </c>
    </row>
    <row r="796" spans="1:4" ht="12.75">
      <c r="A796" s="115">
        <v>11924</v>
      </c>
      <c r="B796" s="49" t="s">
        <v>32325</v>
      </c>
      <c r="C796" s="115" t="s">
        <v>1</v>
      </c>
      <c r="D796" s="402">
        <v>106.39</v>
      </c>
    </row>
    <row r="797" spans="1:4" ht="12.75">
      <c r="A797" s="115">
        <v>11921</v>
      </c>
      <c r="B797" s="49" t="s">
        <v>32326</v>
      </c>
      <c r="C797" s="115" t="s">
        <v>1</v>
      </c>
      <c r="D797" s="402">
        <v>18.54</v>
      </c>
    </row>
    <row r="798" spans="1:4" ht="12.75">
      <c r="A798" s="115">
        <v>11922</v>
      </c>
      <c r="B798" s="49" t="s">
        <v>32327</v>
      </c>
      <c r="C798" s="115" t="s">
        <v>1</v>
      </c>
      <c r="D798" s="402">
        <v>29.98</v>
      </c>
    </row>
    <row r="799" spans="1:4" ht="12.75">
      <c r="A799" s="115">
        <v>11923</v>
      </c>
      <c r="B799" s="49" t="s">
        <v>32328</v>
      </c>
      <c r="C799" s="115" t="s">
        <v>1</v>
      </c>
      <c r="D799" s="402">
        <v>43.89</v>
      </c>
    </row>
    <row r="800" spans="1:4" ht="12.75">
      <c r="A800" s="115">
        <v>11916</v>
      </c>
      <c r="B800" s="49" t="s">
        <v>32329</v>
      </c>
      <c r="C800" s="115" t="s">
        <v>1</v>
      </c>
      <c r="D800" s="402">
        <v>9.1300000000000008</v>
      </c>
    </row>
    <row r="801" spans="1:4" ht="12.75">
      <c r="A801" s="115">
        <v>11914</v>
      </c>
      <c r="B801" s="49" t="s">
        <v>32330</v>
      </c>
      <c r="C801" s="115" t="s">
        <v>1</v>
      </c>
      <c r="D801" s="402">
        <v>65.760000000000005</v>
      </c>
    </row>
    <row r="802" spans="1:4" ht="12.75">
      <c r="A802" s="115">
        <v>11917</v>
      </c>
      <c r="B802" s="49" t="s">
        <v>32331</v>
      </c>
      <c r="C802" s="115" t="s">
        <v>1</v>
      </c>
      <c r="D802" s="402">
        <v>16.07</v>
      </c>
    </row>
    <row r="803" spans="1:4" ht="12.75">
      <c r="A803" s="115">
        <v>11918</v>
      </c>
      <c r="B803" s="49" t="s">
        <v>32332</v>
      </c>
      <c r="C803" s="115" t="s">
        <v>1</v>
      </c>
      <c r="D803" s="402">
        <v>19.07</v>
      </c>
    </row>
    <row r="804" spans="1:4" ht="12.75">
      <c r="A804" s="115">
        <v>37734</v>
      </c>
      <c r="B804" s="49" t="s">
        <v>32333</v>
      </c>
      <c r="C804" s="115" t="s">
        <v>2</v>
      </c>
      <c r="D804" s="402">
        <v>80209.759999999995</v>
      </c>
    </row>
    <row r="805" spans="1:4" ht="12.75">
      <c r="A805" s="115">
        <v>37733</v>
      </c>
      <c r="B805" s="49" t="s">
        <v>32334</v>
      </c>
      <c r="C805" s="115" t="s">
        <v>2</v>
      </c>
      <c r="D805" s="402">
        <v>60140.97</v>
      </c>
    </row>
    <row r="806" spans="1:4" ht="12.75">
      <c r="A806" s="115">
        <v>5090</v>
      </c>
      <c r="B806" s="49" t="s">
        <v>32335</v>
      </c>
      <c r="C806" s="115" t="s">
        <v>2</v>
      </c>
      <c r="D806" s="402">
        <v>20.99</v>
      </c>
    </row>
    <row r="807" spans="1:4" ht="12.75">
      <c r="A807" s="115">
        <v>5085</v>
      </c>
      <c r="B807" s="49" t="s">
        <v>32336</v>
      </c>
      <c r="C807" s="115" t="s">
        <v>2</v>
      </c>
      <c r="D807" s="402">
        <v>31.25</v>
      </c>
    </row>
    <row r="808" spans="1:4" ht="12.75">
      <c r="A808" s="115">
        <v>43603</v>
      </c>
      <c r="B808" s="49" t="s">
        <v>32337</v>
      </c>
      <c r="C808" s="115" t="s">
        <v>2</v>
      </c>
      <c r="D808" s="402">
        <v>44.64</v>
      </c>
    </row>
    <row r="809" spans="1:4" ht="12.75">
      <c r="A809" s="115">
        <v>38374</v>
      </c>
      <c r="B809" s="49" t="s">
        <v>32338</v>
      </c>
      <c r="C809" s="115" t="s">
        <v>2</v>
      </c>
      <c r="D809" s="402">
        <v>846.6</v>
      </c>
    </row>
    <row r="810" spans="1:4" ht="12.75">
      <c r="A810" s="115">
        <v>4513</v>
      </c>
      <c r="B810" s="49" t="s">
        <v>32339</v>
      </c>
      <c r="C810" s="115" t="s">
        <v>1</v>
      </c>
      <c r="D810" s="402">
        <v>5.65</v>
      </c>
    </row>
    <row r="811" spans="1:4" ht="12.75">
      <c r="A811" s="115">
        <v>20212</v>
      </c>
      <c r="B811" s="49" t="s">
        <v>32340</v>
      </c>
      <c r="C811" s="115" t="s">
        <v>1</v>
      </c>
      <c r="D811" s="402">
        <v>27.77</v>
      </c>
    </row>
    <row r="812" spans="1:4" ht="12.75">
      <c r="A812" s="115">
        <v>20209</v>
      </c>
      <c r="B812" s="49" t="s">
        <v>32341</v>
      </c>
      <c r="C812" s="115" t="s">
        <v>1</v>
      </c>
      <c r="D812" s="402">
        <v>33.17</v>
      </c>
    </row>
    <row r="813" spans="1:4" ht="12.75">
      <c r="A813" s="115">
        <v>4430</v>
      </c>
      <c r="B813" s="49" t="s">
        <v>32342</v>
      </c>
      <c r="C813" s="115" t="s">
        <v>1</v>
      </c>
      <c r="D813" s="402">
        <v>16.25</v>
      </c>
    </row>
    <row r="814" spans="1:4" ht="12.75">
      <c r="A814" s="115">
        <v>4433</v>
      </c>
      <c r="B814" s="49" t="s">
        <v>32343</v>
      </c>
      <c r="C814" s="115" t="s">
        <v>1</v>
      </c>
      <c r="D814" s="402">
        <v>31.77</v>
      </c>
    </row>
    <row r="815" spans="1:4" ht="12.75">
      <c r="A815" s="115">
        <v>4400</v>
      </c>
      <c r="B815" s="49" t="s">
        <v>32344</v>
      </c>
      <c r="C815" s="115" t="s">
        <v>1</v>
      </c>
      <c r="D815" s="402">
        <v>25.86</v>
      </c>
    </row>
    <row r="816" spans="1:4" ht="12.75">
      <c r="A816" s="115">
        <v>2729</v>
      </c>
      <c r="B816" s="49" t="s">
        <v>32345</v>
      </c>
      <c r="C816" s="115" t="s">
        <v>2</v>
      </c>
      <c r="D816" s="402">
        <v>32.76</v>
      </c>
    </row>
    <row r="817" spans="1:4" ht="12.75">
      <c r="A817" s="115">
        <v>37106</v>
      </c>
      <c r="B817" s="49" t="s">
        <v>32346</v>
      </c>
      <c r="C817" s="115" t="s">
        <v>2</v>
      </c>
      <c r="D817" s="402">
        <v>5182.5200000000004</v>
      </c>
    </row>
    <row r="818" spans="1:4" ht="12.75">
      <c r="A818" s="115">
        <v>11869</v>
      </c>
      <c r="B818" s="49" t="s">
        <v>32347</v>
      </c>
      <c r="C818" s="115" t="s">
        <v>2</v>
      </c>
      <c r="D818" s="402">
        <v>1036.5</v>
      </c>
    </row>
    <row r="819" spans="1:4" ht="12.75">
      <c r="A819" s="115">
        <v>43981</v>
      </c>
      <c r="B819" s="49" t="s">
        <v>32348</v>
      </c>
      <c r="C819" s="115" t="s">
        <v>2</v>
      </c>
      <c r="D819" s="402">
        <v>7810.01</v>
      </c>
    </row>
    <row r="820" spans="1:4" ht="12.75">
      <c r="A820" s="115">
        <v>37104</v>
      </c>
      <c r="B820" s="49" t="s">
        <v>32349</v>
      </c>
      <c r="C820" s="115" t="s">
        <v>2</v>
      </c>
      <c r="D820" s="402">
        <v>1300.83</v>
      </c>
    </row>
    <row r="821" spans="1:4" ht="12.75">
      <c r="A821" s="115">
        <v>43982</v>
      </c>
      <c r="B821" s="49" t="s">
        <v>32350</v>
      </c>
      <c r="C821" s="115" t="s">
        <v>2</v>
      </c>
      <c r="D821" s="402">
        <v>12337.85</v>
      </c>
    </row>
    <row r="822" spans="1:4" ht="12.75">
      <c r="A822" s="115">
        <v>43978</v>
      </c>
      <c r="B822" s="49" t="s">
        <v>32351</v>
      </c>
      <c r="C822" s="115" t="s">
        <v>2</v>
      </c>
      <c r="D822" s="402">
        <v>1927.81</v>
      </c>
    </row>
    <row r="823" spans="1:4" ht="12.75">
      <c r="A823" s="115">
        <v>11871</v>
      </c>
      <c r="B823" s="49" t="s">
        <v>32352</v>
      </c>
      <c r="C823" s="115" t="s">
        <v>2</v>
      </c>
      <c r="D823" s="402">
        <v>483.16</v>
      </c>
    </row>
    <row r="824" spans="1:4" ht="12.75">
      <c r="A824" s="115">
        <v>37105</v>
      </c>
      <c r="B824" s="49" t="s">
        <v>32353</v>
      </c>
      <c r="C824" s="115" t="s">
        <v>2</v>
      </c>
      <c r="D824" s="402">
        <v>2972.9</v>
      </c>
    </row>
    <row r="825" spans="1:4" ht="12.75">
      <c r="A825" s="115">
        <v>43980</v>
      </c>
      <c r="B825" s="49" t="s">
        <v>32354</v>
      </c>
      <c r="C825" s="115" t="s">
        <v>2</v>
      </c>
      <c r="D825" s="402">
        <v>3702.43</v>
      </c>
    </row>
    <row r="826" spans="1:4" ht="12.75">
      <c r="A826" s="115">
        <v>43979</v>
      </c>
      <c r="B826" s="49" t="s">
        <v>32355</v>
      </c>
      <c r="C826" s="115" t="s">
        <v>2</v>
      </c>
      <c r="D826" s="402">
        <v>695.65</v>
      </c>
    </row>
    <row r="827" spans="1:4" ht="12.75">
      <c r="A827" s="115">
        <v>11868</v>
      </c>
      <c r="B827" s="49" t="s">
        <v>32356</v>
      </c>
      <c r="C827" s="115" t="s">
        <v>2</v>
      </c>
      <c r="D827" s="402">
        <v>672.76</v>
      </c>
    </row>
    <row r="828" spans="1:4" ht="12.75">
      <c r="A828" s="115">
        <v>34636</v>
      </c>
      <c r="B828" s="49" t="s">
        <v>32357</v>
      </c>
      <c r="C828" s="115" t="s">
        <v>2</v>
      </c>
      <c r="D828" s="402">
        <v>477.75</v>
      </c>
    </row>
    <row r="829" spans="1:4" ht="12.75">
      <c r="A829" s="115">
        <v>34639</v>
      </c>
      <c r="B829" s="49" t="s">
        <v>32358</v>
      </c>
      <c r="C829" s="115" t="s">
        <v>2</v>
      </c>
      <c r="D829" s="402">
        <v>1102.73</v>
      </c>
    </row>
    <row r="830" spans="1:4" ht="12.75">
      <c r="A830" s="115">
        <v>34640</v>
      </c>
      <c r="B830" s="49" t="s">
        <v>32359</v>
      </c>
      <c r="C830" s="115" t="s">
        <v>2</v>
      </c>
      <c r="D830" s="402">
        <v>1250.8800000000001</v>
      </c>
    </row>
    <row r="831" spans="1:4" ht="12.75">
      <c r="A831" s="115">
        <v>43977</v>
      </c>
      <c r="B831" s="49" t="s">
        <v>32360</v>
      </c>
      <c r="C831" s="115" t="s">
        <v>2</v>
      </c>
      <c r="D831" s="402">
        <v>2156.4299999999998</v>
      </c>
    </row>
    <row r="832" spans="1:4" ht="12.75">
      <c r="A832" s="115">
        <v>34637</v>
      </c>
      <c r="B832" s="49" t="s">
        <v>32361</v>
      </c>
      <c r="C832" s="115" t="s">
        <v>2</v>
      </c>
      <c r="D832" s="402">
        <v>288.92</v>
      </c>
    </row>
    <row r="833" spans="1:4" ht="12.75">
      <c r="A833" s="115">
        <v>34638</v>
      </c>
      <c r="B833" s="49" t="s">
        <v>32362</v>
      </c>
      <c r="C833" s="115" t="s">
        <v>2</v>
      </c>
      <c r="D833" s="402">
        <v>446.9</v>
      </c>
    </row>
    <row r="834" spans="1:4" ht="12.75">
      <c r="A834" s="115">
        <v>34641</v>
      </c>
      <c r="B834" s="49" t="s">
        <v>32363</v>
      </c>
      <c r="C834" s="115" t="s">
        <v>2</v>
      </c>
      <c r="D834" s="402">
        <v>117.51</v>
      </c>
    </row>
    <row r="835" spans="1:4" ht="12.75">
      <c r="A835" s="115">
        <v>43434</v>
      </c>
      <c r="B835" s="49" t="s">
        <v>32364</v>
      </c>
      <c r="C835" s="115" t="s">
        <v>2</v>
      </c>
      <c r="D835" s="402">
        <v>127.05</v>
      </c>
    </row>
    <row r="836" spans="1:4" ht="12.75">
      <c r="A836" s="115">
        <v>43435</v>
      </c>
      <c r="B836" s="49" t="s">
        <v>32365</v>
      </c>
      <c r="C836" s="115" t="s">
        <v>2</v>
      </c>
      <c r="D836" s="402">
        <v>232.94</v>
      </c>
    </row>
    <row r="837" spans="1:4" ht="12.75">
      <c r="A837" s="115">
        <v>43436</v>
      </c>
      <c r="B837" s="49" t="s">
        <v>32366</v>
      </c>
      <c r="C837" s="115" t="s">
        <v>2</v>
      </c>
      <c r="D837" s="402">
        <v>407.64</v>
      </c>
    </row>
    <row r="838" spans="1:4" ht="12.75">
      <c r="A838" s="115">
        <v>43437</v>
      </c>
      <c r="B838" s="49" t="s">
        <v>32367</v>
      </c>
      <c r="C838" s="115" t="s">
        <v>2</v>
      </c>
      <c r="D838" s="402">
        <v>739.05</v>
      </c>
    </row>
    <row r="839" spans="1:4" ht="12.75">
      <c r="A839" s="115">
        <v>43438</v>
      </c>
      <c r="B839" s="49" t="s">
        <v>32368</v>
      </c>
      <c r="C839" s="115" t="s">
        <v>2</v>
      </c>
      <c r="D839" s="402">
        <v>1323.52</v>
      </c>
    </row>
    <row r="840" spans="1:4" ht="12.75">
      <c r="A840" s="115">
        <v>41627</v>
      </c>
      <c r="B840" s="49" t="s">
        <v>32369</v>
      </c>
      <c r="C840" s="115" t="s">
        <v>2</v>
      </c>
      <c r="D840" s="402">
        <v>195.88</v>
      </c>
    </row>
    <row r="841" spans="1:4" ht="12.75">
      <c r="A841" s="115">
        <v>41628</v>
      </c>
      <c r="B841" s="49" t="s">
        <v>32370</v>
      </c>
      <c r="C841" s="115" t="s">
        <v>2</v>
      </c>
      <c r="D841" s="402">
        <v>359.99</v>
      </c>
    </row>
    <row r="842" spans="1:4" ht="12.75">
      <c r="A842" s="115">
        <v>41629</v>
      </c>
      <c r="B842" s="49" t="s">
        <v>32371</v>
      </c>
      <c r="C842" s="115" t="s">
        <v>2</v>
      </c>
      <c r="D842" s="402">
        <v>457.41</v>
      </c>
    </row>
    <row r="843" spans="1:4" ht="12.75">
      <c r="A843" s="115">
        <v>43429</v>
      </c>
      <c r="B843" s="49" t="s">
        <v>32372</v>
      </c>
      <c r="C843" s="115" t="s">
        <v>2</v>
      </c>
      <c r="D843" s="402">
        <v>101.35</v>
      </c>
    </row>
    <row r="844" spans="1:4" ht="12.75">
      <c r="A844" s="115">
        <v>43430</v>
      </c>
      <c r="B844" s="49" t="s">
        <v>32373</v>
      </c>
      <c r="C844" s="115" t="s">
        <v>2</v>
      </c>
      <c r="D844" s="402">
        <v>168.35</v>
      </c>
    </row>
    <row r="845" spans="1:4" ht="12.75">
      <c r="A845" s="115">
        <v>43431</v>
      </c>
      <c r="B845" s="49" t="s">
        <v>32374</v>
      </c>
      <c r="C845" s="115" t="s">
        <v>2</v>
      </c>
      <c r="D845" s="402">
        <v>326.11</v>
      </c>
    </row>
    <row r="846" spans="1:4" ht="12.75">
      <c r="A846" s="115">
        <v>43432</v>
      </c>
      <c r="B846" s="49" t="s">
        <v>32375</v>
      </c>
      <c r="C846" s="115" t="s">
        <v>2</v>
      </c>
      <c r="D846" s="402">
        <v>677.64</v>
      </c>
    </row>
    <row r="847" spans="1:4" ht="12.75">
      <c r="A847" s="115">
        <v>43433</v>
      </c>
      <c r="B847" s="49" t="s">
        <v>32376</v>
      </c>
      <c r="C847" s="115" t="s">
        <v>2</v>
      </c>
      <c r="D847" s="402">
        <v>1068.3499999999999</v>
      </c>
    </row>
    <row r="848" spans="1:4" ht="12.75">
      <c r="A848" s="115">
        <v>43094</v>
      </c>
      <c r="B848" s="49" t="s">
        <v>32377</v>
      </c>
      <c r="C848" s="115" t="s">
        <v>2</v>
      </c>
      <c r="D848" s="402">
        <v>275.05</v>
      </c>
    </row>
    <row r="849" spans="1:4" ht="12.75">
      <c r="A849" s="115">
        <v>43093</v>
      </c>
      <c r="B849" s="49" t="s">
        <v>32378</v>
      </c>
      <c r="C849" s="115" t="s">
        <v>2</v>
      </c>
      <c r="D849" s="402">
        <v>292.3</v>
      </c>
    </row>
    <row r="850" spans="1:4" ht="12.75">
      <c r="A850" s="115">
        <v>11694</v>
      </c>
      <c r="B850" s="49" t="s">
        <v>32379</v>
      </c>
      <c r="C850" s="115" t="s">
        <v>2</v>
      </c>
      <c r="D850" s="402">
        <v>1113.44</v>
      </c>
    </row>
    <row r="851" spans="1:4" ht="12.75">
      <c r="A851" s="115">
        <v>1030</v>
      </c>
      <c r="B851" s="49" t="s">
        <v>32380</v>
      </c>
      <c r="C851" s="115" t="s">
        <v>2</v>
      </c>
      <c r="D851" s="402">
        <v>50.37</v>
      </c>
    </row>
    <row r="852" spans="1:4" ht="12.75">
      <c r="A852" s="115">
        <v>11881</v>
      </c>
      <c r="B852" s="49" t="s">
        <v>32381</v>
      </c>
      <c r="C852" s="115" t="s">
        <v>2</v>
      </c>
      <c r="D852" s="402">
        <v>179.99</v>
      </c>
    </row>
    <row r="853" spans="1:4" ht="12.75">
      <c r="A853" s="115">
        <v>35277</v>
      </c>
      <c r="B853" s="49" t="s">
        <v>32382</v>
      </c>
      <c r="C853" s="115" t="s">
        <v>2</v>
      </c>
      <c r="D853" s="402">
        <v>471.75</v>
      </c>
    </row>
    <row r="854" spans="1:4" ht="12.75">
      <c r="A854" s="115">
        <v>10521</v>
      </c>
      <c r="B854" s="49" t="s">
        <v>32383</v>
      </c>
      <c r="C854" s="115" t="s">
        <v>2</v>
      </c>
      <c r="D854" s="402">
        <v>343.25</v>
      </c>
    </row>
    <row r="855" spans="1:4" ht="12.75">
      <c r="A855" s="115">
        <v>10885</v>
      </c>
      <c r="B855" s="49" t="s">
        <v>32384</v>
      </c>
      <c r="C855" s="115" t="s">
        <v>2</v>
      </c>
      <c r="D855" s="402">
        <v>434.17</v>
      </c>
    </row>
    <row r="856" spans="1:4" ht="12.75">
      <c r="A856" s="115">
        <v>20962</v>
      </c>
      <c r="B856" s="49" t="s">
        <v>32385</v>
      </c>
      <c r="C856" s="115" t="s">
        <v>2</v>
      </c>
      <c r="D856" s="402">
        <v>359.6</v>
      </c>
    </row>
    <row r="857" spans="1:4" ht="12.75">
      <c r="A857" s="115">
        <v>20963</v>
      </c>
      <c r="B857" s="49" t="s">
        <v>32386</v>
      </c>
      <c r="C857" s="115" t="s">
        <v>2</v>
      </c>
      <c r="D857" s="402">
        <v>439.28</v>
      </c>
    </row>
    <row r="858" spans="1:4" ht="12.75">
      <c r="A858" s="115">
        <v>34643</v>
      </c>
      <c r="B858" s="49" t="s">
        <v>32387</v>
      </c>
      <c r="C858" s="115" t="s">
        <v>2</v>
      </c>
      <c r="D858" s="402">
        <v>54.33</v>
      </c>
    </row>
    <row r="859" spans="1:4" ht="12.75">
      <c r="A859" s="115">
        <v>41480</v>
      </c>
      <c r="B859" s="49" t="s">
        <v>32388</v>
      </c>
      <c r="C859" s="115" t="s">
        <v>2</v>
      </c>
      <c r="D859" s="402">
        <v>62.99</v>
      </c>
    </row>
    <row r="860" spans="1:4" ht="12.75">
      <c r="A860" s="115">
        <v>41474</v>
      </c>
      <c r="B860" s="49" t="s">
        <v>32389</v>
      </c>
      <c r="C860" s="115" t="s">
        <v>2</v>
      </c>
      <c r="D860" s="402">
        <v>100.63</v>
      </c>
    </row>
    <row r="861" spans="1:4" ht="12.75">
      <c r="A861" s="115">
        <v>41475</v>
      </c>
      <c r="B861" s="49" t="s">
        <v>32390</v>
      </c>
      <c r="C861" s="115" t="s">
        <v>2</v>
      </c>
      <c r="D861" s="402">
        <v>85.86</v>
      </c>
    </row>
    <row r="862" spans="1:4" ht="12.75">
      <c r="A862" s="115">
        <v>41476</v>
      </c>
      <c r="B862" s="49" t="s">
        <v>32391</v>
      </c>
      <c r="C862" s="115" t="s">
        <v>2</v>
      </c>
      <c r="D862" s="402">
        <v>188</v>
      </c>
    </row>
    <row r="863" spans="1:4" ht="12.75">
      <c r="A863" s="115">
        <v>2555</v>
      </c>
      <c r="B863" s="49" t="s">
        <v>32392</v>
      </c>
      <c r="C863" s="115" t="s">
        <v>2</v>
      </c>
      <c r="D863" s="402">
        <v>1.27</v>
      </c>
    </row>
    <row r="864" spans="1:4" ht="12.75">
      <c r="A864" s="115">
        <v>2556</v>
      </c>
      <c r="B864" s="49" t="s">
        <v>32393</v>
      </c>
      <c r="C864" s="115" t="s">
        <v>2</v>
      </c>
      <c r="D864" s="402">
        <v>1.31</v>
      </c>
    </row>
    <row r="865" spans="1:4" ht="12.75">
      <c r="A865" s="115">
        <v>2557</v>
      </c>
      <c r="B865" s="49" t="s">
        <v>32394</v>
      </c>
      <c r="C865" s="115" t="s">
        <v>2</v>
      </c>
      <c r="D865" s="402">
        <v>2.78</v>
      </c>
    </row>
    <row r="866" spans="1:4" ht="12.75">
      <c r="A866" s="115">
        <v>10569</v>
      </c>
      <c r="B866" s="49" t="s">
        <v>32395</v>
      </c>
      <c r="C866" s="115" t="s">
        <v>2</v>
      </c>
      <c r="D866" s="402">
        <v>2.78</v>
      </c>
    </row>
    <row r="867" spans="1:4" ht="12.75">
      <c r="A867" s="115">
        <v>39810</v>
      </c>
      <c r="B867" s="49" t="s">
        <v>32396</v>
      </c>
      <c r="C867" s="115" t="s">
        <v>2</v>
      </c>
      <c r="D867" s="402">
        <v>37.119999999999997</v>
      </c>
    </row>
    <row r="868" spans="1:4" ht="12.75">
      <c r="A868" s="115">
        <v>39811</v>
      </c>
      <c r="B868" s="49" t="s">
        <v>32397</v>
      </c>
      <c r="C868" s="115" t="s">
        <v>2</v>
      </c>
      <c r="D868" s="402">
        <v>45.4</v>
      </c>
    </row>
    <row r="869" spans="1:4" ht="12.75">
      <c r="A869" s="115">
        <v>39812</v>
      </c>
      <c r="B869" s="49" t="s">
        <v>32398</v>
      </c>
      <c r="C869" s="115" t="s">
        <v>2</v>
      </c>
      <c r="D869" s="402">
        <v>74.650000000000006</v>
      </c>
    </row>
    <row r="870" spans="1:4" ht="12.75">
      <c r="A870" s="115">
        <v>43096</v>
      </c>
      <c r="B870" s="49" t="s">
        <v>32399</v>
      </c>
      <c r="C870" s="115" t="s">
        <v>2</v>
      </c>
      <c r="D870" s="402">
        <v>247.46</v>
      </c>
    </row>
    <row r="871" spans="1:4" ht="12.75">
      <c r="A871" s="115">
        <v>43102</v>
      </c>
      <c r="B871" s="49" t="s">
        <v>32400</v>
      </c>
      <c r="C871" s="115" t="s">
        <v>2</v>
      </c>
      <c r="D871" s="402">
        <v>150.47</v>
      </c>
    </row>
    <row r="872" spans="1:4" ht="12.75">
      <c r="A872" s="115">
        <v>43103</v>
      </c>
      <c r="B872" s="49" t="s">
        <v>32401</v>
      </c>
      <c r="C872" s="115" t="s">
        <v>2</v>
      </c>
      <c r="D872" s="402">
        <v>221.57</v>
      </c>
    </row>
    <row r="873" spans="1:4" ht="12.75">
      <c r="A873" s="115">
        <v>43098</v>
      </c>
      <c r="B873" s="49" t="s">
        <v>32402</v>
      </c>
      <c r="C873" s="115" t="s">
        <v>2</v>
      </c>
      <c r="D873" s="402">
        <v>83.82</v>
      </c>
    </row>
    <row r="874" spans="1:4" ht="12.75">
      <c r="A874" s="115">
        <v>43097</v>
      </c>
      <c r="B874" s="49" t="s">
        <v>32403</v>
      </c>
      <c r="C874" s="115" t="s">
        <v>2</v>
      </c>
      <c r="D874" s="402">
        <v>49.66</v>
      </c>
    </row>
    <row r="875" spans="1:4" ht="12.75">
      <c r="A875" s="115">
        <v>43104</v>
      </c>
      <c r="B875" s="49" t="s">
        <v>32404</v>
      </c>
      <c r="C875" s="115" t="s">
        <v>2</v>
      </c>
      <c r="D875" s="402">
        <v>587.44000000000005</v>
      </c>
    </row>
    <row r="876" spans="1:4" ht="12.75">
      <c r="A876" s="115">
        <v>39771</v>
      </c>
      <c r="B876" s="49" t="s">
        <v>32405</v>
      </c>
      <c r="C876" s="115" t="s">
        <v>2</v>
      </c>
      <c r="D876" s="402">
        <v>26.7</v>
      </c>
    </row>
    <row r="877" spans="1:4" ht="12.75">
      <c r="A877" s="115">
        <v>39772</v>
      </c>
      <c r="B877" s="49" t="s">
        <v>32406</v>
      </c>
      <c r="C877" s="115" t="s">
        <v>2</v>
      </c>
      <c r="D877" s="402">
        <v>52.49</v>
      </c>
    </row>
    <row r="878" spans="1:4" ht="12.75">
      <c r="A878" s="115">
        <v>39773</v>
      </c>
      <c r="B878" s="49" t="s">
        <v>32407</v>
      </c>
      <c r="C878" s="115" t="s">
        <v>2</v>
      </c>
      <c r="D878" s="402">
        <v>84.37</v>
      </c>
    </row>
    <row r="879" spans="1:4" ht="12.75">
      <c r="A879" s="115">
        <v>39774</v>
      </c>
      <c r="B879" s="49" t="s">
        <v>32408</v>
      </c>
      <c r="C879" s="115" t="s">
        <v>2</v>
      </c>
      <c r="D879" s="402">
        <v>126.19</v>
      </c>
    </row>
    <row r="880" spans="1:4" ht="12.75">
      <c r="A880" s="115">
        <v>39775</v>
      </c>
      <c r="B880" s="49" t="s">
        <v>32409</v>
      </c>
      <c r="C880" s="115" t="s">
        <v>2</v>
      </c>
      <c r="D880" s="402">
        <v>168.42</v>
      </c>
    </row>
    <row r="881" spans="1:4" ht="12.75">
      <c r="A881" s="115">
        <v>39776</v>
      </c>
      <c r="B881" s="49" t="s">
        <v>32410</v>
      </c>
      <c r="C881" s="115" t="s">
        <v>2</v>
      </c>
      <c r="D881" s="402">
        <v>203.55</v>
      </c>
    </row>
    <row r="882" spans="1:4" ht="12.75">
      <c r="A882" s="115">
        <v>39777</v>
      </c>
      <c r="B882" s="49" t="s">
        <v>32411</v>
      </c>
      <c r="C882" s="115" t="s">
        <v>2</v>
      </c>
      <c r="D882" s="402">
        <v>257.99</v>
      </c>
    </row>
    <row r="883" spans="1:4" ht="12.75">
      <c r="A883" s="115">
        <v>20254</v>
      </c>
      <c r="B883" s="49" t="s">
        <v>32412</v>
      </c>
      <c r="C883" s="115" t="s">
        <v>2</v>
      </c>
      <c r="D883" s="402">
        <v>18.72</v>
      </c>
    </row>
    <row r="884" spans="1:4" ht="12.75">
      <c r="A884" s="115">
        <v>20253</v>
      </c>
      <c r="B884" s="49" t="s">
        <v>32413</v>
      </c>
      <c r="C884" s="115" t="s">
        <v>2</v>
      </c>
      <c r="D884" s="402">
        <v>61.49</v>
      </c>
    </row>
    <row r="885" spans="1:4" ht="12.75">
      <c r="A885" s="115">
        <v>1872</v>
      </c>
      <c r="B885" s="49" t="s">
        <v>32414</v>
      </c>
      <c r="C885" s="115" t="s">
        <v>2</v>
      </c>
      <c r="D885" s="402">
        <v>2.62</v>
      </c>
    </row>
    <row r="886" spans="1:4" ht="12.75">
      <c r="A886" s="115">
        <v>1873</v>
      </c>
      <c r="B886" s="49" t="s">
        <v>32415</v>
      </c>
      <c r="C886" s="115" t="s">
        <v>2</v>
      </c>
      <c r="D886" s="402">
        <v>5.21</v>
      </c>
    </row>
    <row r="887" spans="1:4" ht="12.75">
      <c r="A887" s="115">
        <v>14055</v>
      </c>
      <c r="B887" s="49" t="s">
        <v>32416</v>
      </c>
      <c r="C887" s="115" t="s">
        <v>2</v>
      </c>
      <c r="D887" s="402">
        <v>561.9</v>
      </c>
    </row>
    <row r="888" spans="1:4" ht="12.75">
      <c r="A888" s="115">
        <v>11247</v>
      </c>
      <c r="B888" s="49" t="s">
        <v>32417</v>
      </c>
      <c r="C888" s="115" t="s">
        <v>2</v>
      </c>
      <c r="D888" s="402">
        <v>1182.3599999999999</v>
      </c>
    </row>
    <row r="889" spans="1:4" ht="12.75">
      <c r="A889" s="115">
        <v>11250</v>
      </c>
      <c r="B889" s="49" t="s">
        <v>32418</v>
      </c>
      <c r="C889" s="115" t="s">
        <v>2</v>
      </c>
      <c r="D889" s="402">
        <v>50.9</v>
      </c>
    </row>
    <row r="890" spans="1:4" ht="12.75">
      <c r="A890" s="115">
        <v>11249</v>
      </c>
      <c r="B890" s="49" t="s">
        <v>32419</v>
      </c>
      <c r="C890" s="115" t="s">
        <v>2</v>
      </c>
      <c r="D890" s="402">
        <v>2309.5700000000002</v>
      </c>
    </row>
    <row r="891" spans="1:4" ht="12.75">
      <c r="A891" s="115">
        <v>11251</v>
      </c>
      <c r="B891" s="49" t="s">
        <v>32420</v>
      </c>
      <c r="C891" s="115" t="s">
        <v>2</v>
      </c>
      <c r="D891" s="402">
        <v>112.75</v>
      </c>
    </row>
    <row r="892" spans="1:4" ht="12.75">
      <c r="A892" s="115">
        <v>11253</v>
      </c>
      <c r="B892" s="49" t="s">
        <v>32421</v>
      </c>
      <c r="C892" s="115" t="s">
        <v>2</v>
      </c>
      <c r="D892" s="402">
        <v>186.84</v>
      </c>
    </row>
    <row r="893" spans="1:4" ht="12.75">
      <c r="A893" s="115">
        <v>11255</v>
      </c>
      <c r="B893" s="49" t="s">
        <v>32422</v>
      </c>
      <c r="C893" s="115" t="s">
        <v>2</v>
      </c>
      <c r="D893" s="402">
        <v>279.32</v>
      </c>
    </row>
    <row r="894" spans="1:4" ht="12.75">
      <c r="A894" s="115">
        <v>11256</v>
      </c>
      <c r="B894" s="49" t="s">
        <v>32423</v>
      </c>
      <c r="C894" s="115" t="s">
        <v>2</v>
      </c>
      <c r="D894" s="402">
        <v>349.88</v>
      </c>
    </row>
    <row r="895" spans="1:4" ht="12.75">
      <c r="A895" s="115">
        <v>39693</v>
      </c>
      <c r="B895" s="49" t="s">
        <v>32424</v>
      </c>
      <c r="C895" s="115" t="s">
        <v>2</v>
      </c>
      <c r="D895" s="402">
        <v>2197.42</v>
      </c>
    </row>
    <row r="896" spans="1:4" ht="12.75">
      <c r="A896" s="115">
        <v>39692</v>
      </c>
      <c r="B896" s="49" t="s">
        <v>32425</v>
      </c>
      <c r="C896" s="115" t="s">
        <v>2</v>
      </c>
      <c r="D896" s="402">
        <v>703.12</v>
      </c>
    </row>
    <row r="897" spans="1:4" ht="12.75">
      <c r="A897" s="115">
        <v>1062</v>
      </c>
      <c r="B897" s="49" t="s">
        <v>32426</v>
      </c>
      <c r="C897" s="115" t="s">
        <v>2</v>
      </c>
      <c r="D897" s="402">
        <v>222.83</v>
      </c>
    </row>
    <row r="898" spans="1:4" ht="12.75">
      <c r="A898" s="115">
        <v>39686</v>
      </c>
      <c r="B898" s="49" t="s">
        <v>32427</v>
      </c>
      <c r="C898" s="115" t="s">
        <v>2</v>
      </c>
      <c r="D898" s="402">
        <v>360.81</v>
      </c>
    </row>
    <row r="899" spans="1:4" ht="12.75">
      <c r="A899" s="115">
        <v>43095</v>
      </c>
      <c r="B899" s="49" t="s">
        <v>32428</v>
      </c>
      <c r="C899" s="115" t="s">
        <v>2</v>
      </c>
      <c r="D899" s="402">
        <v>163.06</v>
      </c>
    </row>
    <row r="900" spans="1:4" ht="12.75">
      <c r="A900" s="115">
        <v>1871</v>
      </c>
      <c r="B900" s="49" t="s">
        <v>32429</v>
      </c>
      <c r="C900" s="115" t="s">
        <v>2</v>
      </c>
      <c r="D900" s="402">
        <v>4.6900000000000004</v>
      </c>
    </row>
    <row r="901" spans="1:4" ht="12.75">
      <c r="A901" s="115">
        <v>12001</v>
      </c>
      <c r="B901" s="49" t="s">
        <v>32430</v>
      </c>
      <c r="C901" s="115" t="s">
        <v>2</v>
      </c>
      <c r="D901" s="402">
        <v>6.78</v>
      </c>
    </row>
    <row r="902" spans="1:4" ht="12.75">
      <c r="A902" s="115">
        <v>11882</v>
      </c>
      <c r="B902" s="49" t="s">
        <v>32431</v>
      </c>
      <c r="C902" s="115" t="s">
        <v>2</v>
      </c>
      <c r="D902" s="402">
        <v>129.16999999999999</v>
      </c>
    </row>
    <row r="903" spans="1:4" ht="12.75">
      <c r="A903" s="115">
        <v>1068</v>
      </c>
      <c r="B903" s="49" t="s">
        <v>32432</v>
      </c>
      <c r="C903" s="115" t="s">
        <v>2</v>
      </c>
      <c r="D903" s="402">
        <v>1469.81</v>
      </c>
    </row>
    <row r="904" spans="1:4" ht="12.75">
      <c r="A904" s="115">
        <v>39690</v>
      </c>
      <c r="B904" s="49" t="s">
        <v>32433</v>
      </c>
      <c r="C904" s="115" t="s">
        <v>2</v>
      </c>
      <c r="D904" s="402">
        <v>2465.85</v>
      </c>
    </row>
    <row r="905" spans="1:4" ht="12.75">
      <c r="A905" s="115">
        <v>39691</v>
      </c>
      <c r="B905" s="49" t="s">
        <v>32434</v>
      </c>
      <c r="C905" s="115" t="s">
        <v>2</v>
      </c>
      <c r="D905" s="402">
        <v>3101.35</v>
      </c>
    </row>
    <row r="906" spans="1:4" ht="12.75">
      <c r="A906" s="115">
        <v>39808</v>
      </c>
      <c r="B906" s="49" t="s">
        <v>32435</v>
      </c>
      <c r="C906" s="115" t="s">
        <v>2</v>
      </c>
      <c r="D906" s="402">
        <v>85.13</v>
      </c>
    </row>
    <row r="907" spans="1:4" ht="12.75">
      <c r="A907" s="115">
        <v>39809</v>
      </c>
      <c r="B907" s="49" t="s">
        <v>32436</v>
      </c>
      <c r="C907" s="115" t="s">
        <v>2</v>
      </c>
      <c r="D907" s="402">
        <v>201.92</v>
      </c>
    </row>
    <row r="908" spans="1:4" ht="12.75">
      <c r="A908" s="115">
        <v>43439</v>
      </c>
      <c r="B908" s="49" t="s">
        <v>32437</v>
      </c>
      <c r="C908" s="115" t="s">
        <v>2</v>
      </c>
      <c r="D908" s="402">
        <v>592.94000000000005</v>
      </c>
    </row>
    <row r="909" spans="1:4" ht="12.75">
      <c r="A909" s="115">
        <v>5103</v>
      </c>
      <c r="B909" s="49" t="s">
        <v>32438</v>
      </c>
      <c r="C909" s="115" t="s">
        <v>2</v>
      </c>
      <c r="D909" s="402">
        <v>29.86</v>
      </c>
    </row>
    <row r="910" spans="1:4" ht="12.75">
      <c r="A910" s="115">
        <v>11880</v>
      </c>
      <c r="B910" s="49" t="s">
        <v>32439</v>
      </c>
      <c r="C910" s="115" t="s">
        <v>2</v>
      </c>
      <c r="D910" s="402">
        <v>125.61</v>
      </c>
    </row>
    <row r="911" spans="1:4" ht="12.75">
      <c r="A911" s="115">
        <v>11714</v>
      </c>
      <c r="B911" s="49" t="s">
        <v>32440</v>
      </c>
      <c r="C911" s="115" t="s">
        <v>2</v>
      </c>
      <c r="D911" s="402">
        <v>85.58</v>
      </c>
    </row>
    <row r="912" spans="1:4" ht="12.75">
      <c r="A912" s="115">
        <v>11712</v>
      </c>
      <c r="B912" s="49" t="s">
        <v>32441</v>
      </c>
      <c r="C912" s="115" t="s">
        <v>2</v>
      </c>
      <c r="D912" s="402">
        <v>55.88</v>
      </c>
    </row>
    <row r="913" spans="1:4" ht="12.75">
      <c r="A913" s="115">
        <v>11717</v>
      </c>
      <c r="B913" s="49" t="s">
        <v>32442</v>
      </c>
      <c r="C913" s="115" t="s">
        <v>2</v>
      </c>
      <c r="D913" s="402">
        <v>67.36</v>
      </c>
    </row>
    <row r="914" spans="1:4" ht="12.75">
      <c r="A914" s="115">
        <v>1106</v>
      </c>
      <c r="B914" s="49" t="s">
        <v>32443</v>
      </c>
      <c r="C914" s="115" t="s">
        <v>3</v>
      </c>
      <c r="D914" s="402">
        <v>1.46</v>
      </c>
    </row>
    <row r="915" spans="1:4" ht="12.75">
      <c r="A915" s="115">
        <v>11161</v>
      </c>
      <c r="B915" s="49" t="s">
        <v>32444</v>
      </c>
      <c r="C915" s="115" t="s">
        <v>3</v>
      </c>
      <c r="D915" s="402">
        <v>2.44</v>
      </c>
    </row>
    <row r="916" spans="1:4" ht="12.75">
      <c r="A916" s="115">
        <v>1107</v>
      </c>
      <c r="B916" s="49" t="s">
        <v>32445</v>
      </c>
      <c r="C916" s="115" t="s">
        <v>3</v>
      </c>
      <c r="D916" s="402">
        <v>1.24</v>
      </c>
    </row>
    <row r="917" spans="1:4" ht="12.75">
      <c r="A917" s="115">
        <v>44479</v>
      </c>
      <c r="B917" s="49" t="s">
        <v>32446</v>
      </c>
      <c r="C917" s="115" t="s">
        <v>3</v>
      </c>
      <c r="D917" s="402">
        <v>0.23</v>
      </c>
    </row>
    <row r="918" spans="1:4" ht="12.75">
      <c r="A918" s="115">
        <v>4759</v>
      </c>
      <c r="B918" s="49" t="s">
        <v>32447</v>
      </c>
      <c r="C918" s="115" t="s">
        <v>5</v>
      </c>
      <c r="D918" s="402">
        <v>20.190000000000001</v>
      </c>
    </row>
    <row r="919" spans="1:4" ht="12.75">
      <c r="A919" s="115">
        <v>41068</v>
      </c>
      <c r="B919" s="49" t="s">
        <v>32448</v>
      </c>
      <c r="C919" s="115" t="s">
        <v>1621</v>
      </c>
      <c r="D919" s="402">
        <v>3540.5</v>
      </c>
    </row>
    <row r="920" spans="1:4" ht="12.75">
      <c r="A920" s="115">
        <v>12618</v>
      </c>
      <c r="B920" s="49" t="s">
        <v>32449</v>
      </c>
      <c r="C920" s="115" t="s">
        <v>2</v>
      </c>
      <c r="D920" s="402">
        <v>250.85</v>
      </c>
    </row>
    <row r="921" spans="1:4" ht="12.75">
      <c r="A921" s="115">
        <v>1108</v>
      </c>
      <c r="B921" s="49" t="s">
        <v>32450</v>
      </c>
      <c r="C921" s="115" t="s">
        <v>1</v>
      </c>
      <c r="D921" s="402">
        <v>23.97</v>
      </c>
    </row>
    <row r="922" spans="1:4" ht="12.75">
      <c r="A922" s="115">
        <v>1117</v>
      </c>
      <c r="B922" s="49" t="s">
        <v>32451</v>
      </c>
      <c r="C922" s="115" t="s">
        <v>1</v>
      </c>
      <c r="D922" s="402">
        <v>24.16</v>
      </c>
    </row>
    <row r="923" spans="1:4" ht="12.75">
      <c r="A923" s="115">
        <v>1118</v>
      </c>
      <c r="B923" s="49" t="s">
        <v>32452</v>
      </c>
      <c r="C923" s="115" t="s">
        <v>1</v>
      </c>
      <c r="D923" s="402">
        <v>28.55</v>
      </c>
    </row>
    <row r="924" spans="1:4" ht="12.75">
      <c r="A924" s="115">
        <v>1110</v>
      </c>
      <c r="B924" s="49" t="s">
        <v>32453</v>
      </c>
      <c r="C924" s="115" t="s">
        <v>1</v>
      </c>
      <c r="D924" s="402">
        <v>28.55</v>
      </c>
    </row>
    <row r="925" spans="1:4" ht="12.75">
      <c r="A925" s="115">
        <v>40784</v>
      </c>
      <c r="B925" s="49" t="s">
        <v>32454</v>
      </c>
      <c r="C925" s="115" t="s">
        <v>1</v>
      </c>
      <c r="D925" s="402">
        <v>78.75</v>
      </c>
    </row>
    <row r="926" spans="1:4" ht="12.75">
      <c r="A926" s="115">
        <v>40782</v>
      </c>
      <c r="B926" s="49" t="s">
        <v>32455</v>
      </c>
      <c r="C926" s="115" t="s">
        <v>1</v>
      </c>
      <c r="D926" s="402">
        <v>30.9</v>
      </c>
    </row>
    <row r="927" spans="1:4" ht="12.75">
      <c r="A927" s="115">
        <v>40783</v>
      </c>
      <c r="B927" s="49" t="s">
        <v>32456</v>
      </c>
      <c r="C927" s="115" t="s">
        <v>1</v>
      </c>
      <c r="D927" s="402">
        <v>40.26</v>
      </c>
    </row>
    <row r="928" spans="1:4" ht="12.75">
      <c r="A928" s="115">
        <v>1109</v>
      </c>
      <c r="B928" s="49" t="s">
        <v>32457</v>
      </c>
      <c r="C928" s="115" t="s">
        <v>1</v>
      </c>
      <c r="D928" s="402">
        <v>23.97</v>
      </c>
    </row>
    <row r="929" spans="1:4" ht="12.75">
      <c r="A929" s="115">
        <v>1119</v>
      </c>
      <c r="B929" s="49" t="s">
        <v>32458</v>
      </c>
      <c r="C929" s="115" t="s">
        <v>1</v>
      </c>
      <c r="D929" s="402">
        <v>15.45</v>
      </c>
    </row>
    <row r="930" spans="1:4" ht="12.75">
      <c r="A930" s="115">
        <v>13115</v>
      </c>
      <c r="B930" s="49" t="s">
        <v>32459</v>
      </c>
      <c r="C930" s="115" t="s">
        <v>1</v>
      </c>
      <c r="D930" s="402">
        <v>42.56</v>
      </c>
    </row>
    <row r="931" spans="1:4" ht="12.75">
      <c r="A931" s="115">
        <v>10541</v>
      </c>
      <c r="B931" s="49" t="s">
        <v>32460</v>
      </c>
      <c r="C931" s="115" t="s">
        <v>1</v>
      </c>
      <c r="D931" s="402">
        <v>52.01</v>
      </c>
    </row>
    <row r="932" spans="1:4" ht="12.75">
      <c r="A932" s="115">
        <v>10542</v>
      </c>
      <c r="B932" s="49" t="s">
        <v>32461</v>
      </c>
      <c r="C932" s="115" t="s">
        <v>1</v>
      </c>
      <c r="D932" s="402">
        <v>68.02</v>
      </c>
    </row>
    <row r="933" spans="1:4" ht="12.75">
      <c r="A933" s="115">
        <v>10543</v>
      </c>
      <c r="B933" s="49" t="s">
        <v>32462</v>
      </c>
      <c r="C933" s="115" t="s">
        <v>1</v>
      </c>
      <c r="D933" s="402">
        <v>110.36</v>
      </c>
    </row>
    <row r="934" spans="1:4" ht="12.75">
      <c r="A934" s="115">
        <v>10544</v>
      </c>
      <c r="B934" s="49" t="s">
        <v>32463</v>
      </c>
      <c r="C934" s="115" t="s">
        <v>1</v>
      </c>
      <c r="D934" s="402">
        <v>142.74</v>
      </c>
    </row>
    <row r="935" spans="1:4" ht="12.75">
      <c r="A935" s="115">
        <v>10545</v>
      </c>
      <c r="B935" s="49" t="s">
        <v>32464</v>
      </c>
      <c r="C935" s="115" t="s">
        <v>1</v>
      </c>
      <c r="D935" s="402">
        <v>266.75</v>
      </c>
    </row>
    <row r="936" spans="1:4" ht="12.75">
      <c r="A936" s="115">
        <v>38365</v>
      </c>
      <c r="B936" s="49" t="s">
        <v>32465</v>
      </c>
      <c r="C936" s="115" t="s">
        <v>4</v>
      </c>
      <c r="D936" s="402">
        <v>2.25</v>
      </c>
    </row>
    <row r="937" spans="1:4" ht="12.75">
      <c r="A937" s="115">
        <v>44056</v>
      </c>
      <c r="B937" s="49" t="s">
        <v>32466</v>
      </c>
      <c r="C937" s="115" t="s">
        <v>2</v>
      </c>
      <c r="D937" s="402"/>
    </row>
    <row r="938" spans="1:4" ht="12.75">
      <c r="A938" s="115">
        <v>44057</v>
      </c>
      <c r="B938" s="49" t="s">
        <v>32467</v>
      </c>
      <c r="C938" s="115" t="s">
        <v>2</v>
      </c>
      <c r="D938" s="402"/>
    </row>
    <row r="939" spans="1:4" ht="12.75">
      <c r="A939" s="115">
        <v>37754</v>
      </c>
      <c r="B939" s="49" t="s">
        <v>32468</v>
      </c>
      <c r="C939" s="115" t="s">
        <v>2</v>
      </c>
      <c r="D939" s="402"/>
    </row>
    <row r="940" spans="1:4" ht="12.75">
      <c r="A940" s="115">
        <v>44058</v>
      </c>
      <c r="B940" s="49" t="s">
        <v>32469</v>
      </c>
      <c r="C940" s="115" t="s">
        <v>2</v>
      </c>
      <c r="D940" s="402"/>
    </row>
    <row r="941" spans="1:4" ht="12.75">
      <c r="A941" s="115">
        <v>37752</v>
      </c>
      <c r="B941" s="49" t="s">
        <v>32470</v>
      </c>
      <c r="C941" s="115" t="s">
        <v>2</v>
      </c>
      <c r="D941" s="402"/>
    </row>
    <row r="942" spans="1:4" ht="12.75">
      <c r="A942" s="115">
        <v>37758</v>
      </c>
      <c r="B942" s="49" t="s">
        <v>32471</v>
      </c>
      <c r="C942" s="115" t="s">
        <v>2</v>
      </c>
      <c r="D942" s="402"/>
    </row>
    <row r="943" spans="1:4" ht="12.75">
      <c r="A943" s="115">
        <v>44060</v>
      </c>
      <c r="B943" s="49" t="s">
        <v>32472</v>
      </c>
      <c r="C943" s="115" t="s">
        <v>2</v>
      </c>
      <c r="D943" s="402"/>
    </row>
    <row r="944" spans="1:4" ht="12.75">
      <c r="A944" s="115">
        <v>44061</v>
      </c>
      <c r="B944" s="49" t="s">
        <v>32473</v>
      </c>
      <c r="C944" s="115" t="s">
        <v>2</v>
      </c>
      <c r="D944" s="402"/>
    </row>
    <row r="945" spans="1:4" ht="12.75">
      <c r="A945" s="115">
        <v>1159</v>
      </c>
      <c r="B945" s="49" t="s">
        <v>32474</v>
      </c>
      <c r="C945" s="115" t="s">
        <v>2</v>
      </c>
      <c r="D945" s="402">
        <v>275578.33</v>
      </c>
    </row>
    <row r="946" spans="1:4" ht="12.75">
      <c r="A946" s="115">
        <v>12114</v>
      </c>
      <c r="B946" s="49" t="s">
        <v>32475</v>
      </c>
      <c r="C946" s="115" t="s">
        <v>2</v>
      </c>
      <c r="D946" s="402">
        <v>166.63</v>
      </c>
    </row>
    <row r="947" spans="1:4" ht="12.75">
      <c r="A947" s="115">
        <v>38106</v>
      </c>
      <c r="B947" s="49" t="s">
        <v>32476</v>
      </c>
      <c r="C947" s="115" t="s">
        <v>2</v>
      </c>
      <c r="D947" s="402">
        <v>22.64</v>
      </c>
    </row>
    <row r="948" spans="1:4" ht="12.75">
      <c r="A948" s="115">
        <v>38085</v>
      </c>
      <c r="B948" s="49" t="s">
        <v>32477</v>
      </c>
      <c r="C948" s="115" t="s">
        <v>2</v>
      </c>
      <c r="D948" s="402">
        <v>26.75</v>
      </c>
    </row>
    <row r="949" spans="1:4" ht="12.75">
      <c r="A949" s="115">
        <v>659</v>
      </c>
      <c r="B949" s="49" t="s">
        <v>32478</v>
      </c>
      <c r="C949" s="115" t="s">
        <v>2</v>
      </c>
      <c r="D949" s="402">
        <v>3.08</v>
      </c>
    </row>
    <row r="950" spans="1:4" ht="12.75">
      <c r="A950" s="115">
        <v>660</v>
      </c>
      <c r="B950" s="49" t="s">
        <v>32479</v>
      </c>
      <c r="C950" s="115" t="s">
        <v>2</v>
      </c>
      <c r="D950" s="402">
        <v>3.69</v>
      </c>
    </row>
    <row r="951" spans="1:4" ht="12.75">
      <c r="A951" s="115">
        <v>658</v>
      </c>
      <c r="B951" s="49" t="s">
        <v>32480</v>
      </c>
      <c r="C951" s="115" t="s">
        <v>2</v>
      </c>
      <c r="D951" s="402">
        <v>2.08</v>
      </c>
    </row>
    <row r="952" spans="1:4" ht="12.75">
      <c r="A952" s="115">
        <v>38599</v>
      </c>
      <c r="B952" s="49" t="s">
        <v>32481</v>
      </c>
      <c r="C952" s="115" t="s">
        <v>2</v>
      </c>
      <c r="D952" s="402">
        <v>6.41</v>
      </c>
    </row>
    <row r="953" spans="1:4" ht="12.75">
      <c r="A953" s="115">
        <v>38596</v>
      </c>
      <c r="B953" s="49" t="s">
        <v>32482</v>
      </c>
      <c r="C953" s="115" t="s">
        <v>2</v>
      </c>
      <c r="D953" s="402">
        <v>5.32</v>
      </c>
    </row>
    <row r="954" spans="1:4" ht="12.75">
      <c r="A954" s="115">
        <v>38600</v>
      </c>
      <c r="B954" s="49" t="s">
        <v>32483</v>
      </c>
      <c r="C954" s="115" t="s">
        <v>2</v>
      </c>
      <c r="D954" s="402">
        <v>6.79</v>
      </c>
    </row>
    <row r="955" spans="1:4" ht="12.75">
      <c r="A955" s="115">
        <v>38597</v>
      </c>
      <c r="B955" s="49" t="s">
        <v>32484</v>
      </c>
      <c r="C955" s="115" t="s">
        <v>2</v>
      </c>
      <c r="D955" s="402">
        <v>5.35</v>
      </c>
    </row>
    <row r="956" spans="1:4" ht="12.75">
      <c r="A956" s="115">
        <v>38548</v>
      </c>
      <c r="B956" s="49" t="s">
        <v>32485</v>
      </c>
      <c r="C956" s="115" t="s">
        <v>2</v>
      </c>
      <c r="D956" s="402">
        <v>1.91</v>
      </c>
    </row>
    <row r="957" spans="1:4" ht="12.75">
      <c r="A957" s="115">
        <v>34649</v>
      </c>
      <c r="B957" s="49" t="s">
        <v>32486</v>
      </c>
      <c r="C957" s="115" t="s">
        <v>2</v>
      </c>
      <c r="D957" s="402">
        <v>2.79</v>
      </c>
    </row>
    <row r="958" spans="1:4" ht="12.75">
      <c r="A958" s="115">
        <v>34655</v>
      </c>
      <c r="B958" s="49" t="s">
        <v>32487</v>
      </c>
      <c r="C958" s="115" t="s">
        <v>2</v>
      </c>
      <c r="D958" s="402">
        <v>4.1100000000000003</v>
      </c>
    </row>
    <row r="959" spans="1:4" ht="12.75">
      <c r="A959" s="115">
        <v>40607</v>
      </c>
      <c r="B959" s="49" t="s">
        <v>32488</v>
      </c>
      <c r="C959" s="115" t="s">
        <v>2</v>
      </c>
      <c r="D959" s="402">
        <v>6.32</v>
      </c>
    </row>
    <row r="960" spans="1:4" ht="12.75">
      <c r="A960" s="115">
        <v>567</v>
      </c>
      <c r="B960" s="49" t="s">
        <v>32489</v>
      </c>
      <c r="C960" s="115" t="s">
        <v>1</v>
      </c>
      <c r="D960" s="402">
        <v>9.61</v>
      </c>
    </row>
    <row r="961" spans="1:4" ht="12.75">
      <c r="A961" s="115">
        <v>574</v>
      </c>
      <c r="B961" s="49" t="s">
        <v>32490</v>
      </c>
      <c r="C961" s="115" t="s">
        <v>1</v>
      </c>
      <c r="D961" s="402">
        <v>25.27</v>
      </c>
    </row>
    <row r="962" spans="1:4" ht="12.75">
      <c r="A962" s="115">
        <v>568</v>
      </c>
      <c r="B962" s="49" t="s">
        <v>32491</v>
      </c>
      <c r="C962" s="115" t="s">
        <v>1</v>
      </c>
      <c r="D962" s="402">
        <v>53.25</v>
      </c>
    </row>
    <row r="963" spans="1:4" ht="12.75">
      <c r="A963" s="115">
        <v>4777</v>
      </c>
      <c r="B963" s="49" t="s">
        <v>32492</v>
      </c>
      <c r="C963" s="115" t="s">
        <v>3</v>
      </c>
      <c r="D963" s="402"/>
    </row>
    <row r="964" spans="1:4" ht="12.75">
      <c r="A964" s="115">
        <v>592</v>
      </c>
      <c r="B964" s="49" t="s">
        <v>32493</v>
      </c>
      <c r="C964" s="115" t="s">
        <v>3</v>
      </c>
      <c r="D964" s="402"/>
    </row>
    <row r="965" spans="1:4" ht="12.75">
      <c r="A965" s="115">
        <v>586</v>
      </c>
      <c r="B965" s="49" t="s">
        <v>32494</v>
      </c>
      <c r="C965" s="115" t="s">
        <v>1</v>
      </c>
      <c r="D965" s="402"/>
    </row>
    <row r="966" spans="1:4" ht="12.75">
      <c r="A966" s="115">
        <v>588</v>
      </c>
      <c r="B966" s="49" t="s">
        <v>32495</v>
      </c>
      <c r="C966" s="115" t="s">
        <v>1</v>
      </c>
      <c r="D966" s="402"/>
    </row>
    <row r="967" spans="1:4" ht="12.75">
      <c r="A967" s="115">
        <v>591</v>
      </c>
      <c r="B967" s="49" t="s">
        <v>32496</v>
      </c>
      <c r="C967" s="115" t="s">
        <v>3</v>
      </c>
      <c r="D967" s="402"/>
    </row>
    <row r="968" spans="1:4" ht="12.75">
      <c r="A968" s="115">
        <v>584</v>
      </c>
      <c r="B968" s="49" t="s">
        <v>32497</v>
      </c>
      <c r="C968" s="115" t="s">
        <v>1</v>
      </c>
      <c r="D968" s="402"/>
    </row>
    <row r="969" spans="1:4" ht="12.75">
      <c r="A969" s="115">
        <v>589</v>
      </c>
      <c r="B969" s="49" t="s">
        <v>32498</v>
      </c>
      <c r="C969" s="115" t="s">
        <v>1</v>
      </c>
      <c r="D969" s="402"/>
    </row>
    <row r="970" spans="1:4" ht="12.75">
      <c r="A970" s="115">
        <v>1165</v>
      </c>
      <c r="B970" s="49" t="s">
        <v>32499</v>
      </c>
      <c r="C970" s="115" t="s">
        <v>2</v>
      </c>
      <c r="D970" s="402">
        <v>21.67</v>
      </c>
    </row>
    <row r="971" spans="1:4" ht="12.75">
      <c r="A971" s="115">
        <v>1164</v>
      </c>
      <c r="B971" s="49" t="s">
        <v>32500</v>
      </c>
      <c r="C971" s="115" t="s">
        <v>2</v>
      </c>
      <c r="D971" s="402">
        <v>17.55</v>
      </c>
    </row>
    <row r="972" spans="1:4" ht="12.75">
      <c r="A972" s="115">
        <v>1170</v>
      </c>
      <c r="B972" s="49" t="s">
        <v>32501</v>
      </c>
      <c r="C972" s="115" t="s">
        <v>2</v>
      </c>
      <c r="D972" s="402">
        <v>11.5</v>
      </c>
    </row>
    <row r="973" spans="1:4" ht="12.75">
      <c r="A973" s="115">
        <v>1162</v>
      </c>
      <c r="B973" s="49" t="s">
        <v>32502</v>
      </c>
      <c r="C973" s="115" t="s">
        <v>2</v>
      </c>
      <c r="D973" s="402">
        <v>6.1</v>
      </c>
    </row>
    <row r="974" spans="1:4" ht="12.75">
      <c r="A974" s="115">
        <v>12395</v>
      </c>
      <c r="B974" s="49" t="s">
        <v>32503</v>
      </c>
      <c r="C974" s="115" t="s">
        <v>2</v>
      </c>
      <c r="D974" s="402">
        <v>5.93</v>
      </c>
    </row>
    <row r="975" spans="1:4" ht="12.75">
      <c r="A975" s="115">
        <v>1169</v>
      </c>
      <c r="B975" s="49" t="s">
        <v>32504</v>
      </c>
      <c r="C975" s="115" t="s">
        <v>2</v>
      </c>
      <c r="D975" s="402">
        <v>56.45</v>
      </c>
    </row>
    <row r="976" spans="1:4" ht="12.75">
      <c r="A976" s="115">
        <v>1166</v>
      </c>
      <c r="B976" s="49" t="s">
        <v>32505</v>
      </c>
      <c r="C976" s="115" t="s">
        <v>2</v>
      </c>
      <c r="D976" s="402">
        <v>31.3</v>
      </c>
    </row>
    <row r="977" spans="1:4" ht="12.75">
      <c r="A977" s="115">
        <v>1168</v>
      </c>
      <c r="B977" s="49" t="s">
        <v>32506</v>
      </c>
      <c r="C977" s="115" t="s">
        <v>2</v>
      </c>
      <c r="D977" s="402">
        <v>80.47</v>
      </c>
    </row>
    <row r="978" spans="1:4" ht="12.75">
      <c r="A978" s="115">
        <v>1163</v>
      </c>
      <c r="B978" s="49" t="s">
        <v>32507</v>
      </c>
      <c r="C978" s="115" t="s">
        <v>2</v>
      </c>
      <c r="D978" s="402">
        <v>7.89</v>
      </c>
    </row>
    <row r="979" spans="1:4" ht="12.75">
      <c r="A979" s="115">
        <v>12396</v>
      </c>
      <c r="B979" s="49" t="s">
        <v>32508</v>
      </c>
      <c r="C979" s="115" t="s">
        <v>2</v>
      </c>
      <c r="D979" s="402">
        <v>5.93</v>
      </c>
    </row>
    <row r="980" spans="1:4" ht="12.75">
      <c r="A980" s="115">
        <v>1167</v>
      </c>
      <c r="B980" s="49" t="s">
        <v>32509</v>
      </c>
      <c r="C980" s="115" t="s">
        <v>2</v>
      </c>
      <c r="D980" s="402">
        <v>134.61000000000001</v>
      </c>
    </row>
    <row r="981" spans="1:4" ht="12.75">
      <c r="A981" s="115">
        <v>36331</v>
      </c>
      <c r="B981" s="49" t="s">
        <v>32510</v>
      </c>
      <c r="C981" s="115" t="s">
        <v>2</v>
      </c>
      <c r="D981" s="402"/>
    </row>
    <row r="982" spans="1:4" ht="12.75">
      <c r="A982" s="115">
        <v>36346</v>
      </c>
      <c r="B982" s="49" t="s">
        <v>32511</v>
      </c>
      <c r="C982" s="115" t="s">
        <v>2</v>
      </c>
      <c r="D982" s="402"/>
    </row>
    <row r="983" spans="1:4" ht="12.75">
      <c r="A983" s="115">
        <v>1202</v>
      </c>
      <c r="B983" s="49" t="s">
        <v>32512</v>
      </c>
      <c r="C983" s="115" t="s">
        <v>2</v>
      </c>
      <c r="D983" s="402">
        <v>6.73</v>
      </c>
    </row>
    <row r="984" spans="1:4" ht="12.75">
      <c r="A984" s="115">
        <v>1197</v>
      </c>
      <c r="B984" s="49" t="s">
        <v>32513</v>
      </c>
      <c r="C984" s="115" t="s">
        <v>2</v>
      </c>
      <c r="D984" s="402">
        <v>2.37</v>
      </c>
    </row>
    <row r="985" spans="1:4" ht="12.75">
      <c r="A985" s="115">
        <v>1198</v>
      </c>
      <c r="B985" s="49" t="s">
        <v>32514</v>
      </c>
      <c r="C985" s="115" t="s">
        <v>2</v>
      </c>
      <c r="D985" s="402">
        <v>3.11</v>
      </c>
    </row>
    <row r="986" spans="1:4" ht="12.75">
      <c r="A986" s="115">
        <v>20088</v>
      </c>
      <c r="B986" s="49" t="s">
        <v>32515</v>
      </c>
      <c r="C986" s="115" t="s">
        <v>2</v>
      </c>
      <c r="D986" s="402">
        <v>19.3</v>
      </c>
    </row>
    <row r="987" spans="1:4" ht="12.75">
      <c r="A987" s="115">
        <v>20089</v>
      </c>
      <c r="B987" s="49" t="s">
        <v>32516</v>
      </c>
      <c r="C987" s="115" t="s">
        <v>2</v>
      </c>
      <c r="D987" s="402">
        <v>94.62</v>
      </c>
    </row>
    <row r="988" spans="1:4" ht="12.75">
      <c r="A988" s="115">
        <v>20087</v>
      </c>
      <c r="B988" s="49" t="s">
        <v>32517</v>
      </c>
      <c r="C988" s="115" t="s">
        <v>2</v>
      </c>
      <c r="D988" s="402">
        <v>15.97</v>
      </c>
    </row>
    <row r="989" spans="1:4" ht="12.75">
      <c r="A989" s="115">
        <v>1191</v>
      </c>
      <c r="B989" s="49" t="s">
        <v>32518</v>
      </c>
      <c r="C989" s="115" t="s">
        <v>2</v>
      </c>
      <c r="D989" s="402">
        <v>1.69</v>
      </c>
    </row>
    <row r="990" spans="1:4" ht="12.75">
      <c r="A990" s="115">
        <v>1185</v>
      </c>
      <c r="B990" s="49" t="s">
        <v>32519</v>
      </c>
      <c r="C990" s="115" t="s">
        <v>2</v>
      </c>
      <c r="D990" s="402">
        <v>1.69</v>
      </c>
    </row>
    <row r="991" spans="1:4" ht="12.75">
      <c r="A991" s="115">
        <v>1189</v>
      </c>
      <c r="B991" s="49" t="s">
        <v>32520</v>
      </c>
      <c r="C991" s="115" t="s">
        <v>2</v>
      </c>
      <c r="D991" s="402">
        <v>2.77</v>
      </c>
    </row>
    <row r="992" spans="1:4" ht="12.75">
      <c r="A992" s="115">
        <v>1193</v>
      </c>
      <c r="B992" s="49" t="s">
        <v>32521</v>
      </c>
      <c r="C992" s="115" t="s">
        <v>2</v>
      </c>
      <c r="D992" s="402">
        <v>5.32</v>
      </c>
    </row>
    <row r="993" spans="1:4" ht="12.75">
      <c r="A993" s="115">
        <v>1194</v>
      </c>
      <c r="B993" s="49" t="s">
        <v>32522</v>
      </c>
      <c r="C993" s="115" t="s">
        <v>2</v>
      </c>
      <c r="D993" s="402">
        <v>9.6</v>
      </c>
    </row>
    <row r="994" spans="1:4" ht="12.75">
      <c r="A994" s="115">
        <v>1195</v>
      </c>
      <c r="B994" s="49" t="s">
        <v>32523</v>
      </c>
      <c r="C994" s="115" t="s">
        <v>2</v>
      </c>
      <c r="D994" s="402">
        <v>16.16</v>
      </c>
    </row>
    <row r="995" spans="1:4" ht="12.75">
      <c r="A995" s="115">
        <v>1204</v>
      </c>
      <c r="B995" s="49" t="s">
        <v>32524</v>
      </c>
      <c r="C995" s="115" t="s">
        <v>2</v>
      </c>
      <c r="D995" s="402">
        <v>28.27</v>
      </c>
    </row>
    <row r="996" spans="1:4" ht="12.75">
      <c r="A996" s="115">
        <v>1200</v>
      </c>
      <c r="B996" s="49" t="s">
        <v>32525</v>
      </c>
      <c r="C996" s="115" t="s">
        <v>2</v>
      </c>
      <c r="D996" s="402">
        <v>14.51</v>
      </c>
    </row>
    <row r="997" spans="1:4" ht="12.75">
      <c r="A997" s="115">
        <v>12909</v>
      </c>
      <c r="B997" s="49" t="s">
        <v>32526</v>
      </c>
      <c r="C997" s="115" t="s">
        <v>2</v>
      </c>
      <c r="D997" s="402">
        <v>6.73</v>
      </c>
    </row>
    <row r="998" spans="1:4" ht="12.75">
      <c r="A998" s="115">
        <v>12910</v>
      </c>
      <c r="B998" s="49" t="s">
        <v>32527</v>
      </c>
      <c r="C998" s="115" t="s">
        <v>2</v>
      </c>
      <c r="D998" s="402">
        <v>12.09</v>
      </c>
    </row>
    <row r="999" spans="1:4" ht="12.75">
      <c r="A999" s="115">
        <v>1207</v>
      </c>
      <c r="B999" s="49" t="s">
        <v>32528</v>
      </c>
      <c r="C999" s="115" t="s">
        <v>2</v>
      </c>
      <c r="D999" s="402">
        <v>30.92</v>
      </c>
    </row>
    <row r="1000" spans="1:4" ht="12.75">
      <c r="A1000" s="115">
        <v>1206</v>
      </c>
      <c r="B1000" s="49" t="s">
        <v>32529</v>
      </c>
      <c r="C1000" s="115" t="s">
        <v>2</v>
      </c>
      <c r="D1000" s="402">
        <v>7.75</v>
      </c>
    </row>
    <row r="1001" spans="1:4" ht="12.75">
      <c r="A1001" s="115">
        <v>1183</v>
      </c>
      <c r="B1001" s="49" t="s">
        <v>32530</v>
      </c>
      <c r="C1001" s="115" t="s">
        <v>2</v>
      </c>
      <c r="D1001" s="402">
        <v>20.190000000000001</v>
      </c>
    </row>
    <row r="1002" spans="1:4" ht="12.75">
      <c r="A1002" s="115">
        <v>42685</v>
      </c>
      <c r="B1002" s="49" t="s">
        <v>32531</v>
      </c>
      <c r="C1002" s="115" t="s">
        <v>2</v>
      </c>
      <c r="D1002" s="402">
        <v>98.05</v>
      </c>
    </row>
    <row r="1003" spans="1:4" ht="12.75">
      <c r="A1003" s="115">
        <v>42686</v>
      </c>
      <c r="B1003" s="49" t="s">
        <v>32532</v>
      </c>
      <c r="C1003" s="115" t="s">
        <v>2</v>
      </c>
      <c r="D1003" s="402">
        <v>108</v>
      </c>
    </row>
    <row r="1004" spans="1:4" ht="12.75">
      <c r="A1004" s="115">
        <v>12894</v>
      </c>
      <c r="B1004" s="49" t="s">
        <v>32533</v>
      </c>
      <c r="C1004" s="115" t="s">
        <v>2</v>
      </c>
      <c r="D1004" s="402">
        <v>21.97</v>
      </c>
    </row>
    <row r="1005" spans="1:4" ht="12.75">
      <c r="A1005" s="115">
        <v>12895</v>
      </c>
      <c r="B1005" s="49" t="s">
        <v>32534</v>
      </c>
      <c r="C1005" s="115" t="s">
        <v>2</v>
      </c>
      <c r="D1005" s="402">
        <v>14.75</v>
      </c>
    </row>
    <row r="1006" spans="1:4" ht="12.75">
      <c r="A1006" s="115">
        <v>1631</v>
      </c>
      <c r="B1006" s="49" t="s">
        <v>32535</v>
      </c>
      <c r="C1006" s="115" t="s">
        <v>2</v>
      </c>
      <c r="D1006" s="402">
        <v>162.30000000000001</v>
      </c>
    </row>
    <row r="1007" spans="1:4" ht="12.75">
      <c r="A1007" s="115">
        <v>1633</v>
      </c>
      <c r="B1007" s="49" t="s">
        <v>32536</v>
      </c>
      <c r="C1007" s="115" t="s">
        <v>2</v>
      </c>
      <c r="D1007" s="402">
        <v>275.76</v>
      </c>
    </row>
    <row r="1008" spans="1:4" ht="12.75">
      <c r="A1008" s="115">
        <v>10818</v>
      </c>
      <c r="B1008" s="49" t="s">
        <v>32537</v>
      </c>
      <c r="C1008" s="115" t="s">
        <v>3</v>
      </c>
      <c r="D1008" s="402">
        <v>55.13</v>
      </c>
    </row>
    <row r="1009" spans="1:4" ht="12.75">
      <c r="A1009" s="115">
        <v>41410</v>
      </c>
      <c r="B1009" s="49" t="s">
        <v>32538</v>
      </c>
      <c r="C1009" s="115" t="s">
        <v>2</v>
      </c>
      <c r="D1009" s="402">
        <v>76.95</v>
      </c>
    </row>
    <row r="1010" spans="1:4" ht="12.75">
      <c r="A1010" s="115">
        <v>41411</v>
      </c>
      <c r="B1010" s="49" t="s">
        <v>32539</v>
      </c>
      <c r="C1010" s="115" t="s">
        <v>2</v>
      </c>
      <c r="D1010" s="402">
        <v>69.77</v>
      </c>
    </row>
    <row r="1011" spans="1:4" ht="12.75">
      <c r="A1011" s="115">
        <v>41412</v>
      </c>
      <c r="B1011" s="49" t="s">
        <v>32540</v>
      </c>
      <c r="C1011" s="115" t="s">
        <v>2</v>
      </c>
      <c r="D1011" s="402">
        <v>134.94</v>
      </c>
    </row>
    <row r="1012" spans="1:4" ht="12.75">
      <c r="A1012" s="115">
        <v>41413</v>
      </c>
      <c r="B1012" s="49" t="s">
        <v>32541</v>
      </c>
      <c r="C1012" s="115" t="s">
        <v>2</v>
      </c>
      <c r="D1012" s="402">
        <v>121.42</v>
      </c>
    </row>
    <row r="1013" spans="1:4" ht="12.75">
      <c r="A1013" s="115">
        <v>39359</v>
      </c>
      <c r="B1013" s="49" t="s">
        <v>32542</v>
      </c>
      <c r="C1013" s="115" t="s">
        <v>2</v>
      </c>
      <c r="D1013" s="402"/>
    </row>
    <row r="1014" spans="1:4" ht="12.75">
      <c r="A1014" s="115">
        <v>39360</v>
      </c>
      <c r="B1014" s="49" t="s">
        <v>32543</v>
      </c>
      <c r="C1014" s="115" t="s">
        <v>2</v>
      </c>
      <c r="D1014" s="402"/>
    </row>
    <row r="1015" spans="1:4" ht="12.75">
      <c r="A1015" s="115">
        <v>10710</v>
      </c>
      <c r="B1015" s="49" t="s">
        <v>32544</v>
      </c>
      <c r="C1015" s="115" t="s">
        <v>4</v>
      </c>
      <c r="D1015" s="402"/>
    </row>
    <row r="1016" spans="1:4" ht="12.75">
      <c r="A1016" s="115">
        <v>10709</v>
      </c>
      <c r="B1016" s="49" t="s">
        <v>32545</v>
      </c>
      <c r="C1016" s="115" t="s">
        <v>4</v>
      </c>
      <c r="D1016" s="402"/>
    </row>
    <row r="1017" spans="1:4" ht="12.75">
      <c r="A1017" s="115">
        <v>39636</v>
      </c>
      <c r="B1017" s="49" t="s">
        <v>32546</v>
      </c>
      <c r="C1017" s="115" t="s">
        <v>4</v>
      </c>
      <c r="D1017" s="402"/>
    </row>
    <row r="1018" spans="1:4" ht="12.75">
      <c r="A1018" s="115">
        <v>10708</v>
      </c>
      <c r="B1018" s="49" t="s">
        <v>32547</v>
      </c>
      <c r="C1018" s="115" t="s">
        <v>4</v>
      </c>
      <c r="D1018" s="402"/>
    </row>
    <row r="1019" spans="1:4" ht="12.75">
      <c r="A1019" s="115">
        <v>39635</v>
      </c>
      <c r="B1019" s="49" t="s">
        <v>32548</v>
      </c>
      <c r="C1019" s="115" t="s">
        <v>4</v>
      </c>
      <c r="D1019" s="402"/>
    </row>
    <row r="1020" spans="1:4" ht="12.75">
      <c r="A1020" s="115">
        <v>6117</v>
      </c>
      <c r="B1020" s="49" t="s">
        <v>32549</v>
      </c>
      <c r="C1020" s="115" t="s">
        <v>5</v>
      </c>
      <c r="D1020" s="402">
        <v>18.940000000000001</v>
      </c>
    </row>
    <row r="1021" spans="1:4" ht="12.75">
      <c r="A1021" s="115">
        <v>40913</v>
      </c>
      <c r="B1021" s="49" t="s">
        <v>32550</v>
      </c>
      <c r="C1021" s="115" t="s">
        <v>1621</v>
      </c>
      <c r="D1021" s="402">
        <v>3323.22</v>
      </c>
    </row>
    <row r="1022" spans="1:4" ht="12.75">
      <c r="A1022" s="115">
        <v>1214</v>
      </c>
      <c r="B1022" s="49" t="s">
        <v>32551</v>
      </c>
      <c r="C1022" s="115" t="s">
        <v>5</v>
      </c>
      <c r="D1022" s="402">
        <v>26.02</v>
      </c>
    </row>
    <row r="1023" spans="1:4" ht="12.75">
      <c r="A1023" s="115">
        <v>40915</v>
      </c>
      <c r="B1023" s="49" t="s">
        <v>32552</v>
      </c>
      <c r="C1023" s="115" t="s">
        <v>1621</v>
      </c>
      <c r="D1023" s="402">
        <v>4559.04</v>
      </c>
    </row>
    <row r="1024" spans="1:4" ht="12.75">
      <c r="A1024" s="115">
        <v>40914</v>
      </c>
      <c r="B1024" s="49" t="s">
        <v>32553</v>
      </c>
      <c r="C1024" s="115" t="s">
        <v>1621</v>
      </c>
      <c r="D1024" s="402">
        <v>4559.04</v>
      </c>
    </row>
    <row r="1025" spans="1:4" ht="12.75">
      <c r="A1025" s="115">
        <v>1213</v>
      </c>
      <c r="B1025" s="49" t="s">
        <v>32554</v>
      </c>
      <c r="C1025" s="115" t="s">
        <v>5</v>
      </c>
      <c r="D1025" s="402">
        <v>26.02</v>
      </c>
    </row>
    <row r="1026" spans="1:4" ht="12.75">
      <c r="A1026" s="115">
        <v>5091</v>
      </c>
      <c r="B1026" s="49" t="s">
        <v>32555</v>
      </c>
      <c r="C1026" s="115" t="s">
        <v>2</v>
      </c>
      <c r="D1026" s="402">
        <v>20.49</v>
      </c>
    </row>
    <row r="1027" spans="1:4" ht="12.75">
      <c r="A1027" s="115">
        <v>2711</v>
      </c>
      <c r="B1027" s="49" t="s">
        <v>32556</v>
      </c>
      <c r="C1027" s="115" t="s">
        <v>2</v>
      </c>
      <c r="D1027" s="402">
        <v>205.31</v>
      </c>
    </row>
    <row r="1028" spans="1:4" ht="12.75">
      <c r="A1028" s="115">
        <v>45235</v>
      </c>
      <c r="B1028" s="49" t="s">
        <v>32557</v>
      </c>
      <c r="C1028" s="115" t="s">
        <v>2</v>
      </c>
      <c r="D1028" s="402">
        <v>1322.76</v>
      </c>
    </row>
    <row r="1029" spans="1:4" ht="12.75">
      <c r="A1029" s="115">
        <v>37727</v>
      </c>
      <c r="B1029" s="49" t="s">
        <v>32558</v>
      </c>
      <c r="C1029" s="115" t="s">
        <v>2</v>
      </c>
      <c r="D1029" s="402">
        <v>18696</v>
      </c>
    </row>
    <row r="1030" spans="1:4" ht="12.75">
      <c r="A1030" s="115">
        <v>37730</v>
      </c>
      <c r="B1030" s="49" t="s">
        <v>32559</v>
      </c>
      <c r="C1030" s="115" t="s">
        <v>2</v>
      </c>
      <c r="D1030" s="402">
        <v>29547.52</v>
      </c>
    </row>
    <row r="1031" spans="1:4" ht="12.75">
      <c r="A1031" s="115">
        <v>37731</v>
      </c>
      <c r="B1031" s="49" t="s">
        <v>32560</v>
      </c>
      <c r="C1031" s="115" t="s">
        <v>2</v>
      </c>
      <c r="D1031" s="402">
        <v>31639.38</v>
      </c>
    </row>
    <row r="1032" spans="1:4" ht="12.75">
      <c r="A1032" s="115">
        <v>37732</v>
      </c>
      <c r="B1032" s="49" t="s">
        <v>32561</v>
      </c>
      <c r="C1032" s="115" t="s">
        <v>2</v>
      </c>
      <c r="D1032" s="402">
        <v>36084.58</v>
      </c>
    </row>
    <row r="1033" spans="1:4" ht="12.75">
      <c r="A1033" s="115">
        <v>45194</v>
      </c>
      <c r="B1033" s="49" t="s">
        <v>32562</v>
      </c>
      <c r="C1033" s="115" t="s">
        <v>2</v>
      </c>
      <c r="D1033" s="402">
        <v>192.58</v>
      </c>
    </row>
    <row r="1034" spans="1:4" ht="12.75">
      <c r="A1034" s="115">
        <v>37762</v>
      </c>
      <c r="B1034" s="49" t="s">
        <v>32563</v>
      </c>
      <c r="C1034" s="115" t="s">
        <v>2</v>
      </c>
      <c r="D1034" s="402"/>
    </row>
    <row r="1035" spans="1:4" ht="12.75">
      <c r="A1035" s="115">
        <v>37763</v>
      </c>
      <c r="B1035" s="49" t="s">
        <v>32564</v>
      </c>
      <c r="C1035" s="115" t="s">
        <v>2</v>
      </c>
      <c r="D1035" s="402"/>
    </row>
    <row r="1036" spans="1:4" ht="12.75">
      <c r="A1036" s="115">
        <v>41992</v>
      </c>
      <c r="B1036" s="49" t="s">
        <v>32565</v>
      </c>
      <c r="C1036" s="115" t="s">
        <v>2</v>
      </c>
      <c r="D1036" s="402"/>
    </row>
    <row r="1037" spans="1:4" ht="12.75">
      <c r="A1037" s="115">
        <v>13215</v>
      </c>
      <c r="B1037" s="49" t="s">
        <v>32566</v>
      </c>
      <c r="C1037" s="115" t="s">
        <v>2</v>
      </c>
      <c r="D1037" s="402"/>
    </row>
    <row r="1038" spans="1:4" ht="12.75">
      <c r="A1038" s="115">
        <v>4235</v>
      </c>
      <c r="B1038" s="49" t="s">
        <v>32567</v>
      </c>
      <c r="C1038" s="115" t="s">
        <v>5</v>
      </c>
      <c r="D1038" s="402">
        <v>16.690000000000001</v>
      </c>
    </row>
    <row r="1039" spans="1:4" ht="12.75">
      <c r="A1039" s="115">
        <v>40976</v>
      </c>
      <c r="B1039" s="49" t="s">
        <v>32568</v>
      </c>
      <c r="C1039" s="115" t="s">
        <v>1621</v>
      </c>
      <c r="D1039" s="402">
        <v>2925.89</v>
      </c>
    </row>
    <row r="1040" spans="1:4" ht="12.75">
      <c r="A1040" s="115">
        <v>43091</v>
      </c>
      <c r="B1040" s="49" t="s">
        <v>32569</v>
      </c>
      <c r="C1040" s="115" t="s">
        <v>2</v>
      </c>
      <c r="D1040" s="402">
        <v>6810.91</v>
      </c>
    </row>
    <row r="1041" spans="1:4" ht="12.75">
      <c r="A1041" s="115">
        <v>43092</v>
      </c>
      <c r="B1041" s="49" t="s">
        <v>32570</v>
      </c>
      <c r="C1041" s="115" t="s">
        <v>2</v>
      </c>
      <c r="D1041" s="402">
        <v>9081.2099999999991</v>
      </c>
    </row>
    <row r="1042" spans="1:4" ht="12.75">
      <c r="A1042" s="115">
        <v>43089</v>
      </c>
      <c r="B1042" s="49" t="s">
        <v>32571</v>
      </c>
      <c r="C1042" s="115" t="s">
        <v>2</v>
      </c>
      <c r="D1042" s="402">
        <v>1582.66</v>
      </c>
    </row>
    <row r="1043" spans="1:4" ht="12.75">
      <c r="A1043" s="115">
        <v>43090</v>
      </c>
      <c r="B1043" s="49" t="s">
        <v>32572</v>
      </c>
      <c r="C1043" s="115" t="s">
        <v>2</v>
      </c>
      <c r="D1043" s="402">
        <v>3492.77</v>
      </c>
    </row>
    <row r="1044" spans="1:4" ht="12.75">
      <c r="A1044" s="115">
        <v>41967</v>
      </c>
      <c r="B1044" s="49" t="s">
        <v>32573</v>
      </c>
      <c r="C1044" s="115" t="s">
        <v>10</v>
      </c>
      <c r="D1044" s="402">
        <v>22.63</v>
      </c>
    </row>
    <row r="1045" spans="1:4" ht="12.75">
      <c r="A1045" s="115">
        <v>12760</v>
      </c>
      <c r="B1045" s="49" t="s">
        <v>32574</v>
      </c>
      <c r="C1045" s="115" t="s">
        <v>4</v>
      </c>
      <c r="D1045" s="402">
        <v>1688.96</v>
      </c>
    </row>
    <row r="1046" spans="1:4" ht="12.75">
      <c r="A1046" s="115">
        <v>12759</v>
      </c>
      <c r="B1046" s="49" t="s">
        <v>32575</v>
      </c>
      <c r="C1046" s="115" t="s">
        <v>4</v>
      </c>
      <c r="D1046" s="402">
        <v>1125.96</v>
      </c>
    </row>
    <row r="1047" spans="1:4" ht="12.75">
      <c r="A1047" s="115">
        <v>43105</v>
      </c>
      <c r="B1047" s="49" t="s">
        <v>32576</v>
      </c>
      <c r="C1047" s="115" t="s">
        <v>3</v>
      </c>
      <c r="D1047" s="402">
        <v>31.17</v>
      </c>
    </row>
    <row r="1048" spans="1:4" ht="12.75">
      <c r="A1048" s="115">
        <v>40424</v>
      </c>
      <c r="B1048" s="49" t="s">
        <v>32577</v>
      </c>
      <c r="C1048" s="115" t="s">
        <v>3</v>
      </c>
      <c r="D1048" s="402">
        <v>7.92</v>
      </c>
    </row>
    <row r="1049" spans="1:4" ht="12.75">
      <c r="A1049" s="115">
        <v>1325</v>
      </c>
      <c r="B1049" s="49" t="s">
        <v>32578</v>
      </c>
      <c r="C1049" s="115" t="s">
        <v>3</v>
      </c>
      <c r="D1049" s="402">
        <v>8.67</v>
      </c>
    </row>
    <row r="1050" spans="1:4" ht="12.75">
      <c r="A1050" s="115">
        <v>1327</v>
      </c>
      <c r="B1050" s="49" t="s">
        <v>32579</v>
      </c>
      <c r="C1050" s="115" t="s">
        <v>3</v>
      </c>
      <c r="D1050" s="402">
        <v>9.23</v>
      </c>
    </row>
    <row r="1051" spans="1:4" ht="12.75">
      <c r="A1051" s="115">
        <v>1328</v>
      </c>
      <c r="B1051" s="49" t="s">
        <v>32580</v>
      </c>
      <c r="C1051" s="115" t="s">
        <v>3</v>
      </c>
      <c r="D1051" s="402">
        <v>8.69</v>
      </c>
    </row>
    <row r="1052" spans="1:4" ht="12.75">
      <c r="A1052" s="115">
        <v>1321</v>
      </c>
      <c r="B1052" s="49" t="s">
        <v>32581</v>
      </c>
      <c r="C1052" s="115" t="s">
        <v>3</v>
      </c>
      <c r="D1052" s="402">
        <v>8.0500000000000007</v>
      </c>
    </row>
    <row r="1053" spans="1:4" ht="12.75">
      <c r="A1053" s="115">
        <v>1318</v>
      </c>
      <c r="B1053" s="49" t="s">
        <v>32582</v>
      </c>
      <c r="C1053" s="115" t="s">
        <v>3</v>
      </c>
      <c r="D1053" s="402">
        <v>8.06</v>
      </c>
    </row>
    <row r="1054" spans="1:4" ht="12.75">
      <c r="A1054" s="115">
        <v>1322</v>
      </c>
      <c r="B1054" s="49" t="s">
        <v>32583</v>
      </c>
      <c r="C1054" s="115" t="s">
        <v>3</v>
      </c>
      <c r="D1054" s="402">
        <v>8.51</v>
      </c>
    </row>
    <row r="1055" spans="1:4" ht="12.75">
      <c r="A1055" s="115">
        <v>1323</v>
      </c>
      <c r="B1055" s="49" t="s">
        <v>32584</v>
      </c>
      <c r="C1055" s="115" t="s">
        <v>3</v>
      </c>
      <c r="D1055" s="402">
        <v>8.51</v>
      </c>
    </row>
    <row r="1056" spans="1:4" ht="12.75">
      <c r="A1056" s="115">
        <v>1319</v>
      </c>
      <c r="B1056" s="49" t="s">
        <v>32585</v>
      </c>
      <c r="C1056" s="115" t="s">
        <v>3</v>
      </c>
      <c r="D1056" s="402">
        <v>7.17</v>
      </c>
    </row>
    <row r="1057" spans="1:4" ht="12.75">
      <c r="A1057" s="115">
        <v>11026</v>
      </c>
      <c r="B1057" s="49" t="s">
        <v>32586</v>
      </c>
      <c r="C1057" s="115" t="s">
        <v>3</v>
      </c>
      <c r="D1057" s="402">
        <v>9.86</v>
      </c>
    </row>
    <row r="1058" spans="1:4" ht="12.75">
      <c r="A1058" s="115">
        <v>11027</v>
      </c>
      <c r="B1058" s="49" t="s">
        <v>32587</v>
      </c>
      <c r="C1058" s="115" t="s">
        <v>3</v>
      </c>
      <c r="D1058" s="402">
        <v>10.27</v>
      </c>
    </row>
    <row r="1059" spans="1:4" ht="12.75">
      <c r="A1059" s="115">
        <v>11046</v>
      </c>
      <c r="B1059" s="49" t="s">
        <v>32588</v>
      </c>
      <c r="C1059" s="115" t="s">
        <v>3</v>
      </c>
      <c r="D1059" s="402">
        <v>9.84</v>
      </c>
    </row>
    <row r="1060" spans="1:4" ht="12.75">
      <c r="A1060" s="115">
        <v>11047</v>
      </c>
      <c r="B1060" s="49" t="s">
        <v>32589</v>
      </c>
      <c r="C1060" s="115" t="s">
        <v>3</v>
      </c>
      <c r="D1060" s="402">
        <v>10.72</v>
      </c>
    </row>
    <row r="1061" spans="1:4" ht="12.75">
      <c r="A1061" s="115">
        <v>43668</v>
      </c>
      <c r="B1061" s="49" t="s">
        <v>32590</v>
      </c>
      <c r="C1061" s="115" t="s">
        <v>3</v>
      </c>
      <c r="D1061" s="402">
        <v>9.4600000000000009</v>
      </c>
    </row>
    <row r="1062" spans="1:4" ht="12.75">
      <c r="A1062" s="115">
        <v>11049</v>
      </c>
      <c r="B1062" s="49" t="s">
        <v>32591</v>
      </c>
      <c r="C1062" s="115" t="s">
        <v>3</v>
      </c>
      <c r="D1062" s="402">
        <v>10.25</v>
      </c>
    </row>
    <row r="1063" spans="1:4" ht="12.75">
      <c r="A1063" s="115">
        <v>43106</v>
      </c>
      <c r="B1063" s="49" t="s">
        <v>32592</v>
      </c>
      <c r="C1063" s="115" t="s">
        <v>3</v>
      </c>
      <c r="D1063" s="402">
        <v>10.31</v>
      </c>
    </row>
    <row r="1064" spans="1:4" ht="12.75">
      <c r="A1064" s="115">
        <v>11051</v>
      </c>
      <c r="B1064" s="49" t="s">
        <v>32593</v>
      </c>
      <c r="C1064" s="115" t="s">
        <v>3</v>
      </c>
      <c r="D1064" s="402">
        <v>10.76</v>
      </c>
    </row>
    <row r="1065" spans="1:4" ht="12.75">
      <c r="A1065" s="115">
        <v>11061</v>
      </c>
      <c r="B1065" s="49" t="s">
        <v>32594</v>
      </c>
      <c r="C1065" s="115" t="s">
        <v>3</v>
      </c>
      <c r="D1065" s="402">
        <v>12.91</v>
      </c>
    </row>
    <row r="1066" spans="1:4" ht="12.75">
      <c r="A1066" s="115">
        <v>43667</v>
      </c>
      <c r="B1066" s="49" t="s">
        <v>32595</v>
      </c>
      <c r="C1066" s="115" t="s">
        <v>3</v>
      </c>
      <c r="D1066" s="402">
        <v>9.3800000000000008</v>
      </c>
    </row>
    <row r="1067" spans="1:4" ht="12.75">
      <c r="A1067" s="115">
        <v>1333</v>
      </c>
      <c r="B1067" s="49" t="s">
        <v>32596</v>
      </c>
      <c r="C1067" s="115" t="s">
        <v>3</v>
      </c>
      <c r="D1067" s="402">
        <v>7.81</v>
      </c>
    </row>
    <row r="1068" spans="1:4" ht="12.75">
      <c r="A1068" s="115">
        <v>1330</v>
      </c>
      <c r="B1068" s="49" t="s">
        <v>32597</v>
      </c>
      <c r="C1068" s="115" t="s">
        <v>3</v>
      </c>
      <c r="D1068" s="402">
        <v>7.74</v>
      </c>
    </row>
    <row r="1069" spans="1:4" ht="12.75">
      <c r="A1069" s="115">
        <v>10957</v>
      </c>
      <c r="B1069" s="49" t="s">
        <v>32598</v>
      </c>
      <c r="C1069" s="115" t="s">
        <v>3</v>
      </c>
      <c r="D1069" s="402">
        <v>8.93</v>
      </c>
    </row>
    <row r="1070" spans="1:4" ht="12.75">
      <c r="A1070" s="115">
        <v>1332</v>
      </c>
      <c r="B1070" s="49" t="s">
        <v>32599</v>
      </c>
      <c r="C1070" s="115" t="s">
        <v>3</v>
      </c>
      <c r="D1070" s="402">
        <v>7.94</v>
      </c>
    </row>
    <row r="1071" spans="1:4" ht="12.75">
      <c r="A1071" s="115">
        <v>1334</v>
      </c>
      <c r="B1071" s="49" t="s">
        <v>32600</v>
      </c>
      <c r="C1071" s="115" t="s">
        <v>3</v>
      </c>
      <c r="D1071" s="402">
        <v>8.8000000000000007</v>
      </c>
    </row>
    <row r="1072" spans="1:4" ht="12.75">
      <c r="A1072" s="115">
        <v>1335</v>
      </c>
      <c r="B1072" s="49" t="s">
        <v>32601</v>
      </c>
      <c r="C1072" s="115" t="s">
        <v>3</v>
      </c>
      <c r="D1072" s="402">
        <v>9.1</v>
      </c>
    </row>
    <row r="1073" spans="1:4" ht="12.75">
      <c r="A1073" s="115">
        <v>40425</v>
      </c>
      <c r="B1073" s="49" t="s">
        <v>32602</v>
      </c>
      <c r="C1073" s="115" t="s">
        <v>3</v>
      </c>
      <c r="D1073" s="402">
        <v>7.79</v>
      </c>
    </row>
    <row r="1074" spans="1:4" ht="12.75">
      <c r="A1074" s="115">
        <v>1337</v>
      </c>
      <c r="B1074" s="49" t="s">
        <v>32603</v>
      </c>
      <c r="C1074" s="115" t="s">
        <v>3</v>
      </c>
      <c r="D1074" s="402">
        <v>8.93</v>
      </c>
    </row>
    <row r="1075" spans="1:4" ht="12.75">
      <c r="A1075" s="115">
        <v>34659</v>
      </c>
      <c r="B1075" s="49" t="s">
        <v>32604</v>
      </c>
      <c r="C1075" s="115" t="s">
        <v>4</v>
      </c>
      <c r="D1075" s="402">
        <v>44.43</v>
      </c>
    </row>
    <row r="1076" spans="1:4" ht="12.75">
      <c r="A1076" s="115">
        <v>34514</v>
      </c>
      <c r="B1076" s="49" t="s">
        <v>32605</v>
      </c>
      <c r="C1076" s="115" t="s">
        <v>4</v>
      </c>
      <c r="D1076" s="402">
        <v>49.21</v>
      </c>
    </row>
    <row r="1077" spans="1:4" ht="12.75">
      <c r="A1077" s="115">
        <v>34660</v>
      </c>
      <c r="B1077" s="49" t="s">
        <v>32606</v>
      </c>
      <c r="C1077" s="115" t="s">
        <v>4</v>
      </c>
      <c r="D1077" s="402">
        <v>62.45</v>
      </c>
    </row>
    <row r="1078" spans="1:4" ht="12.75">
      <c r="A1078" s="115">
        <v>34661</v>
      </c>
      <c r="B1078" s="49" t="s">
        <v>32607</v>
      </c>
      <c r="C1078" s="115" t="s">
        <v>4</v>
      </c>
      <c r="D1078" s="402">
        <v>89.7</v>
      </c>
    </row>
    <row r="1079" spans="1:4" ht="12.75">
      <c r="A1079" s="115">
        <v>34667</v>
      </c>
      <c r="B1079" s="49" t="s">
        <v>32608</v>
      </c>
      <c r="C1079" s="115" t="s">
        <v>4</v>
      </c>
      <c r="D1079" s="402">
        <v>32.479999999999997</v>
      </c>
    </row>
    <row r="1080" spans="1:4" ht="12.75">
      <c r="A1080" s="115">
        <v>34668</v>
      </c>
      <c r="B1080" s="49" t="s">
        <v>32609</v>
      </c>
      <c r="C1080" s="115" t="s">
        <v>4</v>
      </c>
      <c r="D1080" s="402">
        <v>42.45</v>
      </c>
    </row>
    <row r="1081" spans="1:4" ht="12.75">
      <c r="A1081" s="115">
        <v>34741</v>
      </c>
      <c r="B1081" s="49" t="s">
        <v>32610</v>
      </c>
      <c r="C1081" s="115" t="s">
        <v>4</v>
      </c>
      <c r="D1081" s="402">
        <v>46.7</v>
      </c>
    </row>
    <row r="1082" spans="1:4" ht="12.75">
      <c r="A1082" s="115">
        <v>34664</v>
      </c>
      <c r="B1082" s="49" t="s">
        <v>32611</v>
      </c>
      <c r="C1082" s="115" t="s">
        <v>4</v>
      </c>
      <c r="D1082" s="402">
        <v>50.97</v>
      </c>
    </row>
    <row r="1083" spans="1:4" ht="12.75">
      <c r="A1083" s="115">
        <v>34665</v>
      </c>
      <c r="B1083" s="49" t="s">
        <v>32612</v>
      </c>
      <c r="C1083" s="115" t="s">
        <v>4</v>
      </c>
      <c r="D1083" s="402">
        <v>63.27</v>
      </c>
    </row>
    <row r="1084" spans="1:4" ht="12.75">
      <c r="A1084" s="115">
        <v>34666</v>
      </c>
      <c r="B1084" s="49" t="s">
        <v>32613</v>
      </c>
      <c r="C1084" s="115" t="s">
        <v>4</v>
      </c>
      <c r="D1084" s="402">
        <v>95.56</v>
      </c>
    </row>
    <row r="1085" spans="1:4" ht="12.75">
      <c r="A1085" s="115">
        <v>34669</v>
      </c>
      <c r="B1085" s="49" t="s">
        <v>32614</v>
      </c>
      <c r="C1085" s="115" t="s">
        <v>4</v>
      </c>
      <c r="D1085" s="402">
        <v>35.04</v>
      </c>
    </row>
    <row r="1086" spans="1:4" ht="12.75">
      <c r="A1086" s="115">
        <v>34670</v>
      </c>
      <c r="B1086" s="49" t="s">
        <v>32615</v>
      </c>
      <c r="C1086" s="115" t="s">
        <v>4</v>
      </c>
      <c r="D1086" s="402">
        <v>42.85</v>
      </c>
    </row>
    <row r="1087" spans="1:4" ht="12.75">
      <c r="A1087" s="115">
        <v>34671</v>
      </c>
      <c r="B1087" s="49" t="s">
        <v>32616</v>
      </c>
      <c r="C1087" s="115" t="s">
        <v>4</v>
      </c>
      <c r="D1087" s="402">
        <v>35.770000000000003</v>
      </c>
    </row>
    <row r="1088" spans="1:4" ht="12.75">
      <c r="A1088" s="115">
        <v>34672</v>
      </c>
      <c r="B1088" s="49" t="s">
        <v>32617</v>
      </c>
      <c r="C1088" s="115" t="s">
        <v>4</v>
      </c>
      <c r="D1088" s="402">
        <v>37.72</v>
      </c>
    </row>
    <row r="1089" spans="1:4" ht="12.75">
      <c r="A1089" s="115">
        <v>34673</v>
      </c>
      <c r="B1089" s="49" t="s">
        <v>32618</v>
      </c>
      <c r="C1089" s="115" t="s">
        <v>4</v>
      </c>
      <c r="D1089" s="402">
        <v>46.03</v>
      </c>
    </row>
    <row r="1090" spans="1:4" ht="12.75">
      <c r="A1090" s="115">
        <v>34674</v>
      </c>
      <c r="B1090" s="49" t="s">
        <v>32619</v>
      </c>
      <c r="C1090" s="115" t="s">
        <v>4</v>
      </c>
      <c r="D1090" s="402">
        <v>61.19</v>
      </c>
    </row>
    <row r="1091" spans="1:4" ht="12.75">
      <c r="A1091" s="115">
        <v>34675</v>
      </c>
      <c r="B1091" s="49" t="s">
        <v>32620</v>
      </c>
      <c r="C1091" s="115" t="s">
        <v>4</v>
      </c>
      <c r="D1091" s="402">
        <v>74.61</v>
      </c>
    </row>
    <row r="1092" spans="1:4" ht="12.75">
      <c r="A1092" s="115">
        <v>34676</v>
      </c>
      <c r="B1092" s="49" t="s">
        <v>32621</v>
      </c>
      <c r="C1092" s="115" t="s">
        <v>4</v>
      </c>
      <c r="D1092" s="402">
        <v>21.48</v>
      </c>
    </row>
    <row r="1093" spans="1:4" ht="12.75">
      <c r="A1093" s="115">
        <v>34677</v>
      </c>
      <c r="B1093" s="49" t="s">
        <v>32622</v>
      </c>
      <c r="C1093" s="115" t="s">
        <v>4</v>
      </c>
      <c r="D1093" s="402">
        <v>28.88</v>
      </c>
    </row>
    <row r="1094" spans="1:4" ht="12.75">
      <c r="A1094" s="115">
        <v>43126</v>
      </c>
      <c r="B1094" s="49" t="s">
        <v>32623</v>
      </c>
      <c r="C1094" s="115" t="s">
        <v>4</v>
      </c>
      <c r="D1094" s="402"/>
    </row>
    <row r="1095" spans="1:4" ht="12.75">
      <c r="A1095" s="115">
        <v>43124</v>
      </c>
      <c r="B1095" s="49" t="s">
        <v>32624</v>
      </c>
      <c r="C1095" s="115" t="s">
        <v>4</v>
      </c>
      <c r="D1095" s="402"/>
    </row>
    <row r="1096" spans="1:4" ht="12.75">
      <c r="A1096" s="115">
        <v>43125</v>
      </c>
      <c r="B1096" s="49" t="s">
        <v>32625</v>
      </c>
      <c r="C1096" s="115" t="s">
        <v>4</v>
      </c>
      <c r="D1096" s="402"/>
    </row>
    <row r="1097" spans="1:4" ht="12.75">
      <c r="A1097" s="115">
        <v>40623</v>
      </c>
      <c r="B1097" s="49" t="s">
        <v>32626</v>
      </c>
      <c r="C1097" s="115" t="s">
        <v>11</v>
      </c>
      <c r="D1097" s="402">
        <v>86.94</v>
      </c>
    </row>
    <row r="1098" spans="1:4" ht="12.75">
      <c r="A1098" s="115">
        <v>1345</v>
      </c>
      <c r="B1098" s="49" t="s">
        <v>32627</v>
      </c>
      <c r="C1098" s="115" t="s">
        <v>4</v>
      </c>
      <c r="D1098" s="402">
        <v>97.19</v>
      </c>
    </row>
    <row r="1099" spans="1:4" ht="12.75">
      <c r="A1099" s="115">
        <v>1346</v>
      </c>
      <c r="B1099" s="49" t="s">
        <v>32628</v>
      </c>
      <c r="C1099" s="115" t="s">
        <v>4</v>
      </c>
      <c r="D1099" s="402">
        <v>56.53</v>
      </c>
    </row>
    <row r="1100" spans="1:4" ht="12.75">
      <c r="A1100" s="115">
        <v>1347</v>
      </c>
      <c r="B1100" s="49" t="s">
        <v>32629</v>
      </c>
      <c r="C1100" s="115" t="s">
        <v>4</v>
      </c>
      <c r="D1100" s="402">
        <v>70.05</v>
      </c>
    </row>
    <row r="1101" spans="1:4" ht="12.75">
      <c r="A1101" s="115">
        <v>43678</v>
      </c>
      <c r="B1101" s="49" t="s">
        <v>32630</v>
      </c>
      <c r="C1101" s="115" t="s">
        <v>4</v>
      </c>
      <c r="D1101" s="402">
        <v>81.260000000000005</v>
      </c>
    </row>
    <row r="1102" spans="1:4" ht="12.75">
      <c r="A1102" s="115">
        <v>43680</v>
      </c>
      <c r="B1102" s="49" t="s">
        <v>32631</v>
      </c>
      <c r="C1102" s="115" t="s">
        <v>4</v>
      </c>
      <c r="D1102" s="402">
        <v>117.06</v>
      </c>
    </row>
    <row r="1103" spans="1:4" ht="12.75">
      <c r="A1103" s="115">
        <v>43679</v>
      </c>
      <c r="B1103" s="49" t="s">
        <v>32632</v>
      </c>
      <c r="C1103" s="115" t="s">
        <v>4</v>
      </c>
      <c r="D1103" s="402">
        <v>41.08</v>
      </c>
    </row>
    <row r="1104" spans="1:4" ht="12.75">
      <c r="A1104" s="115">
        <v>1355</v>
      </c>
      <c r="B1104" s="49" t="s">
        <v>32633</v>
      </c>
      <c r="C1104" s="115" t="s">
        <v>4</v>
      </c>
      <c r="D1104" s="402">
        <v>46.75</v>
      </c>
    </row>
    <row r="1105" spans="1:4" ht="12.75">
      <c r="A1105" s="115">
        <v>1358</v>
      </c>
      <c r="B1105" s="49" t="s">
        <v>32634</v>
      </c>
      <c r="C1105" s="115" t="s">
        <v>4</v>
      </c>
      <c r="D1105" s="402">
        <v>57.39</v>
      </c>
    </row>
    <row r="1106" spans="1:4" ht="12.75">
      <c r="A1106" s="115">
        <v>43677</v>
      </c>
      <c r="B1106" s="49" t="s">
        <v>32635</v>
      </c>
      <c r="C1106" s="115" t="s">
        <v>4</v>
      </c>
      <c r="D1106" s="402">
        <v>71.2</v>
      </c>
    </row>
    <row r="1107" spans="1:4" ht="12.75">
      <c r="A1107" s="115">
        <v>43682</v>
      </c>
      <c r="B1107" s="49" t="s">
        <v>32636</v>
      </c>
      <c r="C1107" s="115" t="s">
        <v>4</v>
      </c>
      <c r="D1107" s="402">
        <v>21.83</v>
      </c>
    </row>
    <row r="1108" spans="1:4" ht="12.75">
      <c r="A1108" s="115">
        <v>43681</v>
      </c>
      <c r="B1108" s="49" t="s">
        <v>32637</v>
      </c>
      <c r="C1108" s="115" t="s">
        <v>4</v>
      </c>
      <c r="D1108" s="402">
        <v>36.159999999999997</v>
      </c>
    </row>
    <row r="1109" spans="1:4" ht="12.75">
      <c r="A1109" s="115">
        <v>45248</v>
      </c>
      <c r="B1109" s="49" t="s">
        <v>32638</v>
      </c>
      <c r="C1109" s="115" t="s">
        <v>2</v>
      </c>
      <c r="D1109" s="402">
        <v>64.8</v>
      </c>
    </row>
    <row r="1110" spans="1:4" ht="12.75">
      <c r="A1110" s="115">
        <v>45243</v>
      </c>
      <c r="B1110" s="49" t="s">
        <v>32639</v>
      </c>
      <c r="C1110" s="115" t="s">
        <v>2</v>
      </c>
      <c r="D1110" s="402">
        <v>209.53</v>
      </c>
    </row>
    <row r="1111" spans="1:4" ht="12.75">
      <c r="A1111" s="115">
        <v>45252</v>
      </c>
      <c r="B1111" s="49" t="s">
        <v>32640</v>
      </c>
      <c r="C1111" s="115" t="s">
        <v>2</v>
      </c>
      <c r="D1111" s="402">
        <v>36.75</v>
      </c>
    </row>
    <row r="1112" spans="1:4" ht="12.75">
      <c r="A1112" s="115">
        <v>45246</v>
      </c>
      <c r="B1112" s="49" t="s">
        <v>32641</v>
      </c>
      <c r="C1112" s="115" t="s">
        <v>2</v>
      </c>
      <c r="D1112" s="402">
        <v>170.31</v>
      </c>
    </row>
    <row r="1113" spans="1:4" ht="12.75">
      <c r="A1113" s="115">
        <v>20971</v>
      </c>
      <c r="B1113" s="49" t="s">
        <v>32642</v>
      </c>
      <c r="C1113" s="115" t="s">
        <v>2</v>
      </c>
      <c r="D1113" s="402">
        <v>18.09</v>
      </c>
    </row>
    <row r="1114" spans="1:4" ht="12.75">
      <c r="A1114" s="115">
        <v>45247</v>
      </c>
      <c r="B1114" s="49" t="s">
        <v>32643</v>
      </c>
      <c r="C1114" s="115" t="s">
        <v>2</v>
      </c>
      <c r="D1114" s="402">
        <v>24.7</v>
      </c>
    </row>
    <row r="1115" spans="1:4" ht="12.75">
      <c r="A1115" s="115">
        <v>39746</v>
      </c>
      <c r="B1115" s="49" t="s">
        <v>32644</v>
      </c>
      <c r="C1115" s="115" t="s">
        <v>2</v>
      </c>
      <c r="D1115" s="402">
        <v>75.55</v>
      </c>
    </row>
    <row r="1116" spans="1:4" ht="12.75">
      <c r="A1116" s="115">
        <v>13279</v>
      </c>
      <c r="B1116" s="49" t="s">
        <v>32645</v>
      </c>
      <c r="C1116" s="115" t="s">
        <v>3</v>
      </c>
      <c r="D1116" s="402">
        <v>19.13</v>
      </c>
    </row>
    <row r="1117" spans="1:4" ht="12.75">
      <c r="A1117" s="115">
        <v>11977</v>
      </c>
      <c r="B1117" s="49" t="s">
        <v>32646</v>
      </c>
      <c r="C1117" s="115" t="s">
        <v>2</v>
      </c>
      <c r="D1117" s="402">
        <v>9.91</v>
      </c>
    </row>
    <row r="1118" spans="1:4" ht="12.75">
      <c r="A1118" s="115">
        <v>11976</v>
      </c>
      <c r="B1118" s="49" t="s">
        <v>32647</v>
      </c>
      <c r="C1118" s="115" t="s">
        <v>2</v>
      </c>
      <c r="D1118" s="402">
        <v>1.1100000000000001</v>
      </c>
    </row>
    <row r="1119" spans="1:4" ht="12.75">
      <c r="A1119" s="115">
        <v>11975</v>
      </c>
      <c r="B1119" s="49" t="s">
        <v>32648</v>
      </c>
      <c r="C1119" s="115" t="s">
        <v>2</v>
      </c>
      <c r="D1119" s="402">
        <v>21.72</v>
      </c>
    </row>
    <row r="1120" spans="1:4" ht="12.75">
      <c r="A1120" s="115">
        <v>1368</v>
      </c>
      <c r="B1120" s="49" t="s">
        <v>32649</v>
      </c>
      <c r="C1120" s="115" t="s">
        <v>2</v>
      </c>
      <c r="D1120" s="402">
        <v>99</v>
      </c>
    </row>
    <row r="1121" spans="1:4" ht="12.75">
      <c r="A1121" s="115">
        <v>1367</v>
      </c>
      <c r="B1121" s="49" t="s">
        <v>32650</v>
      </c>
      <c r="C1121" s="115" t="s">
        <v>2</v>
      </c>
      <c r="D1121" s="402">
        <v>320.23</v>
      </c>
    </row>
    <row r="1122" spans="1:4" ht="12.75">
      <c r="A1122" s="115">
        <v>1380</v>
      </c>
      <c r="B1122" s="49" t="s">
        <v>32651</v>
      </c>
      <c r="C1122" s="115" t="s">
        <v>3</v>
      </c>
      <c r="D1122" s="402">
        <v>4.68</v>
      </c>
    </row>
    <row r="1123" spans="1:4" ht="12.75">
      <c r="A1123" s="115">
        <v>1375</v>
      </c>
      <c r="B1123" s="49" t="s">
        <v>32652</v>
      </c>
      <c r="C1123" s="115" t="s">
        <v>3</v>
      </c>
      <c r="D1123" s="402">
        <v>14.62</v>
      </c>
    </row>
    <row r="1124" spans="1:4" ht="12.75">
      <c r="A1124" s="115">
        <v>1379</v>
      </c>
      <c r="B1124" s="49" t="s">
        <v>32653</v>
      </c>
      <c r="C1124" s="115" t="s">
        <v>3</v>
      </c>
      <c r="D1124" s="402">
        <v>0.7</v>
      </c>
    </row>
    <row r="1125" spans="1:4" ht="12.75">
      <c r="A1125" s="115">
        <v>13284</v>
      </c>
      <c r="B1125" s="49" t="s">
        <v>32654</v>
      </c>
      <c r="C1125" s="115" t="s">
        <v>3</v>
      </c>
      <c r="D1125" s="402">
        <v>0.63</v>
      </c>
    </row>
    <row r="1126" spans="1:4" ht="12.75">
      <c r="A1126" s="115">
        <v>44528</v>
      </c>
      <c r="B1126" s="49" t="s">
        <v>32655</v>
      </c>
      <c r="C1126" s="115" t="s">
        <v>3</v>
      </c>
      <c r="D1126" s="402">
        <v>3.73</v>
      </c>
    </row>
    <row r="1127" spans="1:4" ht="12.75">
      <c r="A1127" s="115">
        <v>34753</v>
      </c>
      <c r="B1127" s="49" t="s">
        <v>32656</v>
      </c>
      <c r="C1127" s="115" t="s">
        <v>3</v>
      </c>
      <c r="D1127" s="402">
        <v>0.68</v>
      </c>
    </row>
    <row r="1128" spans="1:4" ht="12.75">
      <c r="A1128" s="115">
        <v>420</v>
      </c>
      <c r="B1128" s="49" t="s">
        <v>32657</v>
      </c>
      <c r="C1128" s="115" t="s">
        <v>2</v>
      </c>
      <c r="D1128" s="402">
        <v>38.99</v>
      </c>
    </row>
    <row r="1129" spans="1:4" ht="12.75">
      <c r="A1129" s="115">
        <v>12327</v>
      </c>
      <c r="B1129" s="49" t="s">
        <v>32658</v>
      </c>
      <c r="C1129" s="115" t="s">
        <v>2</v>
      </c>
      <c r="D1129" s="402">
        <v>46.45</v>
      </c>
    </row>
    <row r="1130" spans="1:4" ht="12.75">
      <c r="A1130" s="115">
        <v>36148</v>
      </c>
      <c r="B1130" s="49" t="s">
        <v>32659</v>
      </c>
      <c r="C1130" s="115" t="s">
        <v>2</v>
      </c>
      <c r="D1130" s="402">
        <v>162.54</v>
      </c>
    </row>
    <row r="1131" spans="1:4" ht="12.75">
      <c r="A1131" s="115">
        <v>12329</v>
      </c>
      <c r="B1131" s="49" t="s">
        <v>32660</v>
      </c>
      <c r="C1131" s="115" t="s">
        <v>3</v>
      </c>
      <c r="D1131" s="402">
        <v>165.58</v>
      </c>
    </row>
    <row r="1132" spans="1:4" ht="12.75">
      <c r="A1132" s="115">
        <v>44396</v>
      </c>
      <c r="B1132" s="49" t="s">
        <v>32661</v>
      </c>
      <c r="C1132" s="115" t="s">
        <v>3</v>
      </c>
      <c r="D1132" s="402">
        <v>47.62</v>
      </c>
    </row>
    <row r="1133" spans="1:4" ht="12.75">
      <c r="A1133" s="115">
        <v>44327</v>
      </c>
      <c r="B1133" s="49" t="s">
        <v>32662</v>
      </c>
      <c r="C1133" s="115" t="s">
        <v>10</v>
      </c>
      <c r="D1133" s="402">
        <v>161.97</v>
      </c>
    </row>
    <row r="1134" spans="1:4" ht="12.75">
      <c r="A1134" s="115">
        <v>37418</v>
      </c>
      <c r="B1134" s="49" t="s">
        <v>32663</v>
      </c>
      <c r="C1134" s="115" t="s">
        <v>2</v>
      </c>
      <c r="D1134" s="402"/>
    </row>
    <row r="1135" spans="1:4" ht="12.75">
      <c r="A1135" s="115">
        <v>37419</v>
      </c>
      <c r="B1135" s="49" t="s">
        <v>32664</v>
      </c>
      <c r="C1135" s="115" t="s">
        <v>2</v>
      </c>
      <c r="D1135" s="402"/>
    </row>
    <row r="1136" spans="1:4" ht="12.75">
      <c r="A1136" s="115">
        <v>1427</v>
      </c>
      <c r="B1136" s="49" t="s">
        <v>32665</v>
      </c>
      <c r="C1136" s="115" t="s">
        <v>2</v>
      </c>
      <c r="D1136" s="402">
        <v>18.18</v>
      </c>
    </row>
    <row r="1137" spans="1:4" ht="12.75">
      <c r="A1137" s="115">
        <v>1402</v>
      </c>
      <c r="B1137" s="49" t="s">
        <v>32666</v>
      </c>
      <c r="C1137" s="115" t="s">
        <v>2</v>
      </c>
      <c r="D1137" s="402">
        <v>6.29</v>
      </c>
    </row>
    <row r="1138" spans="1:4" ht="12.75">
      <c r="A1138" s="115">
        <v>1420</v>
      </c>
      <c r="B1138" s="49" t="s">
        <v>32667</v>
      </c>
      <c r="C1138" s="115" t="s">
        <v>2</v>
      </c>
      <c r="D1138" s="402">
        <v>8.09</v>
      </c>
    </row>
    <row r="1139" spans="1:4" ht="12.75">
      <c r="A1139" s="115">
        <v>1419</v>
      </c>
      <c r="B1139" s="49" t="s">
        <v>32668</v>
      </c>
      <c r="C1139" s="115" t="s">
        <v>2</v>
      </c>
      <c r="D1139" s="402">
        <v>9.77</v>
      </c>
    </row>
    <row r="1140" spans="1:4" ht="12.75">
      <c r="A1140" s="115">
        <v>1414</v>
      </c>
      <c r="B1140" s="49" t="s">
        <v>32669</v>
      </c>
      <c r="C1140" s="115" t="s">
        <v>2</v>
      </c>
      <c r="D1140" s="402">
        <v>9.56</v>
      </c>
    </row>
    <row r="1141" spans="1:4" ht="12.75">
      <c r="A1141" s="115">
        <v>1413</v>
      </c>
      <c r="B1141" s="49" t="s">
        <v>32670</v>
      </c>
      <c r="C1141" s="115" t="s">
        <v>2</v>
      </c>
      <c r="D1141" s="402">
        <v>14.12</v>
      </c>
    </row>
    <row r="1142" spans="1:4" ht="12.75">
      <c r="A1142" s="115">
        <v>1412</v>
      </c>
      <c r="B1142" s="49" t="s">
        <v>32671</v>
      </c>
      <c r="C1142" s="115" t="s">
        <v>2</v>
      </c>
      <c r="D1142" s="402">
        <v>11.97</v>
      </c>
    </row>
    <row r="1143" spans="1:4" ht="12.75">
      <c r="A1143" s="115">
        <v>1406</v>
      </c>
      <c r="B1143" s="49" t="s">
        <v>32672</v>
      </c>
      <c r="C1143" s="115" t="s">
        <v>2</v>
      </c>
      <c r="D1143" s="402">
        <v>14.44</v>
      </c>
    </row>
    <row r="1144" spans="1:4" ht="12.75">
      <c r="A1144" s="115">
        <v>45237</v>
      </c>
      <c r="B1144" s="49" t="s">
        <v>32673</v>
      </c>
      <c r="C1144" s="115" t="s">
        <v>2</v>
      </c>
      <c r="D1144" s="402">
        <v>19.71</v>
      </c>
    </row>
    <row r="1145" spans="1:4" ht="12.75">
      <c r="A1145" s="115">
        <v>11281</v>
      </c>
      <c r="B1145" s="49" t="s">
        <v>32674</v>
      </c>
      <c r="C1145" s="115" t="s">
        <v>2</v>
      </c>
      <c r="D1145" s="402">
        <v>10440</v>
      </c>
    </row>
    <row r="1146" spans="1:4" ht="12.75">
      <c r="A1146" s="115">
        <v>1442</v>
      </c>
      <c r="B1146" s="49" t="s">
        <v>32675</v>
      </c>
      <c r="C1146" s="115" t="s">
        <v>2</v>
      </c>
      <c r="D1146" s="402">
        <v>8764.2999999999993</v>
      </c>
    </row>
    <row r="1147" spans="1:4" ht="12.75">
      <c r="A1147" s="115">
        <v>13458</v>
      </c>
      <c r="B1147" s="49" t="s">
        <v>32676</v>
      </c>
      <c r="C1147" s="115" t="s">
        <v>2</v>
      </c>
      <c r="D1147" s="402">
        <v>12936.52</v>
      </c>
    </row>
    <row r="1148" spans="1:4" ht="12.75">
      <c r="A1148" s="115">
        <v>11134</v>
      </c>
      <c r="B1148" s="49" t="s">
        <v>32677</v>
      </c>
      <c r="C1148" s="115" t="s">
        <v>4</v>
      </c>
      <c r="D1148" s="402">
        <v>80.540000000000006</v>
      </c>
    </row>
    <row r="1149" spans="1:4" ht="12.75">
      <c r="A1149" s="115">
        <v>11135</v>
      </c>
      <c r="B1149" s="49" t="s">
        <v>32678</v>
      </c>
      <c r="C1149" s="115" t="s">
        <v>4</v>
      </c>
      <c r="D1149" s="402">
        <v>86.96</v>
      </c>
    </row>
    <row r="1150" spans="1:4" ht="12.75">
      <c r="A1150" s="115">
        <v>11136</v>
      </c>
      <c r="B1150" s="49" t="s">
        <v>32679</v>
      </c>
      <c r="C1150" s="115" t="s">
        <v>4</v>
      </c>
      <c r="D1150" s="402">
        <v>99.57</v>
      </c>
    </row>
    <row r="1151" spans="1:4" ht="12.75">
      <c r="A1151" s="115">
        <v>34743</v>
      </c>
      <c r="B1151" s="49" t="s">
        <v>32680</v>
      </c>
      <c r="C1151" s="115" t="s">
        <v>4</v>
      </c>
      <c r="D1151" s="402">
        <v>120.14</v>
      </c>
    </row>
    <row r="1152" spans="1:4" ht="12.75">
      <c r="A1152" s="115">
        <v>11137</v>
      </c>
      <c r="B1152" s="49" t="s">
        <v>32681</v>
      </c>
      <c r="C1152" s="115" t="s">
        <v>4</v>
      </c>
      <c r="D1152" s="402">
        <v>136.44999999999999</v>
      </c>
    </row>
    <row r="1153" spans="1:4" ht="12.75">
      <c r="A1153" s="115">
        <v>34745</v>
      </c>
      <c r="B1153" s="49" t="s">
        <v>32682</v>
      </c>
      <c r="C1153" s="115" t="s">
        <v>4</v>
      </c>
      <c r="D1153" s="402">
        <v>162.26</v>
      </c>
    </row>
    <row r="1154" spans="1:4" ht="12.75">
      <c r="A1154" s="115">
        <v>34746</v>
      </c>
      <c r="B1154" s="49" t="s">
        <v>32683</v>
      </c>
      <c r="C1154" s="115" t="s">
        <v>4</v>
      </c>
      <c r="D1154" s="402">
        <v>44.25</v>
      </c>
    </row>
    <row r="1155" spans="1:4" ht="12.75">
      <c r="A1155" s="115">
        <v>1360</v>
      </c>
      <c r="B1155" s="49" t="s">
        <v>32684</v>
      </c>
      <c r="C1155" s="115" t="s">
        <v>4</v>
      </c>
      <c r="D1155" s="402">
        <v>51.63</v>
      </c>
    </row>
    <row r="1156" spans="1:4" ht="12.75">
      <c r="A1156" s="115">
        <v>45300</v>
      </c>
      <c r="B1156" s="49" t="s">
        <v>32685</v>
      </c>
      <c r="C1156" s="115" t="s">
        <v>2</v>
      </c>
      <c r="D1156" s="402">
        <v>2496.12</v>
      </c>
    </row>
    <row r="1157" spans="1:4" ht="12.75">
      <c r="A1157" s="115">
        <v>36526</v>
      </c>
      <c r="B1157" s="49" t="s">
        <v>32686</v>
      </c>
      <c r="C1157" s="115" t="s">
        <v>2</v>
      </c>
      <c r="D1157" s="402"/>
    </row>
    <row r="1158" spans="1:4" ht="12.75">
      <c r="A1158" s="115">
        <v>36523</v>
      </c>
      <c r="B1158" s="49" t="s">
        <v>32687</v>
      </c>
      <c r="C1158" s="115" t="s">
        <v>2</v>
      </c>
      <c r="D1158" s="402"/>
    </row>
    <row r="1159" spans="1:4" ht="12.75">
      <c r="A1159" s="115">
        <v>36522</v>
      </c>
      <c r="B1159" s="49" t="s">
        <v>32688</v>
      </c>
      <c r="C1159" s="115" t="s">
        <v>2</v>
      </c>
      <c r="D1159" s="402"/>
    </row>
    <row r="1160" spans="1:4" ht="12.75">
      <c r="A1160" s="115">
        <v>36525</v>
      </c>
      <c r="B1160" s="49" t="s">
        <v>32689</v>
      </c>
      <c r="C1160" s="115" t="s">
        <v>2</v>
      </c>
      <c r="D1160" s="402"/>
    </row>
    <row r="1161" spans="1:4" ht="12.75">
      <c r="A1161" s="115">
        <v>13803</v>
      </c>
      <c r="B1161" s="49" t="s">
        <v>32690</v>
      </c>
      <c r="C1161" s="115" t="s">
        <v>2</v>
      </c>
      <c r="D1161" s="402"/>
    </row>
    <row r="1162" spans="1:4" ht="12.75">
      <c r="A1162" s="115">
        <v>34348</v>
      </c>
      <c r="B1162" s="49" t="s">
        <v>32691</v>
      </c>
      <c r="C1162" s="115" t="s">
        <v>1</v>
      </c>
      <c r="D1162" s="402">
        <v>24.98</v>
      </c>
    </row>
    <row r="1163" spans="1:4" ht="12.75">
      <c r="A1163" s="115">
        <v>34347</v>
      </c>
      <c r="B1163" s="49" t="s">
        <v>32692</v>
      </c>
      <c r="C1163" s="115" t="s">
        <v>1</v>
      </c>
      <c r="D1163" s="402">
        <v>17.86</v>
      </c>
    </row>
    <row r="1164" spans="1:4" ht="12.75">
      <c r="A1164" s="115">
        <v>11146</v>
      </c>
      <c r="B1164" s="49" t="s">
        <v>32693</v>
      </c>
      <c r="C1164" s="115" t="s">
        <v>7</v>
      </c>
      <c r="D1164" s="402">
        <v>661.08</v>
      </c>
    </row>
    <row r="1165" spans="1:4" ht="12.75">
      <c r="A1165" s="115">
        <v>11147</v>
      </c>
      <c r="B1165" s="49" t="s">
        <v>32694</v>
      </c>
      <c r="C1165" s="115" t="s">
        <v>7</v>
      </c>
      <c r="D1165" s="402">
        <v>686.95</v>
      </c>
    </row>
    <row r="1166" spans="1:4" ht="12.75">
      <c r="A1166" s="115">
        <v>34872</v>
      </c>
      <c r="B1166" s="49" t="s">
        <v>32695</v>
      </c>
      <c r="C1166" s="115" t="s">
        <v>7</v>
      </c>
      <c r="D1166" s="402">
        <v>694.67</v>
      </c>
    </row>
    <row r="1167" spans="1:4" ht="12.75">
      <c r="A1167" s="115">
        <v>34491</v>
      </c>
      <c r="B1167" s="49" t="s">
        <v>32696</v>
      </c>
      <c r="C1167" s="115" t="s">
        <v>7</v>
      </c>
      <c r="D1167" s="402">
        <v>714.8</v>
      </c>
    </row>
    <row r="1168" spans="1:4" ht="12.75">
      <c r="A1168" s="115">
        <v>34770</v>
      </c>
      <c r="B1168" s="49" t="s">
        <v>32697</v>
      </c>
      <c r="C1168" s="115" t="s">
        <v>1614</v>
      </c>
      <c r="D1168" s="402">
        <v>765.09</v>
      </c>
    </row>
    <row r="1169" spans="1:4" ht="12.75">
      <c r="A1169" s="115">
        <v>1518</v>
      </c>
      <c r="B1169" s="49" t="s">
        <v>32698</v>
      </c>
      <c r="C1169" s="115" t="s">
        <v>1614</v>
      </c>
      <c r="D1169" s="402">
        <v>780</v>
      </c>
    </row>
    <row r="1170" spans="1:4" ht="12.75">
      <c r="A1170" s="115">
        <v>41965</v>
      </c>
      <c r="B1170" s="49" t="s">
        <v>32699</v>
      </c>
      <c r="C1170" s="115" t="s">
        <v>1614</v>
      </c>
      <c r="D1170" s="402">
        <v>683.93</v>
      </c>
    </row>
    <row r="1171" spans="1:4" ht="12.75">
      <c r="A1171" s="115">
        <v>1524</v>
      </c>
      <c r="B1171" s="49" t="s">
        <v>32700</v>
      </c>
      <c r="C1171" s="115" t="s">
        <v>7</v>
      </c>
      <c r="D1171" s="402">
        <v>634.26</v>
      </c>
    </row>
    <row r="1172" spans="1:4" ht="12.75">
      <c r="A1172" s="115">
        <v>34492</v>
      </c>
      <c r="B1172" s="49" t="s">
        <v>32701</v>
      </c>
      <c r="C1172" s="115" t="s">
        <v>7</v>
      </c>
      <c r="D1172" s="402">
        <v>587.5</v>
      </c>
    </row>
    <row r="1173" spans="1:4" ht="12.75">
      <c r="A1173" s="115">
        <v>38404</v>
      </c>
      <c r="B1173" s="49" t="s">
        <v>32702</v>
      </c>
      <c r="C1173" s="115" t="s">
        <v>7</v>
      </c>
      <c r="D1173" s="402">
        <v>608.53</v>
      </c>
    </row>
    <row r="1174" spans="1:4" ht="12.75">
      <c r="A1174" s="115">
        <v>39849</v>
      </c>
      <c r="B1174" s="49" t="s">
        <v>32703</v>
      </c>
      <c r="C1174" s="115" t="s">
        <v>7</v>
      </c>
      <c r="D1174" s="402">
        <v>697.38</v>
      </c>
    </row>
    <row r="1175" spans="1:4" ht="12.75">
      <c r="A1175" s="115">
        <v>38464</v>
      </c>
      <c r="B1175" s="49" t="s">
        <v>32704</v>
      </c>
      <c r="C1175" s="115" t="s">
        <v>7</v>
      </c>
      <c r="D1175" s="402">
        <v>707.5</v>
      </c>
    </row>
    <row r="1176" spans="1:4" ht="12.75">
      <c r="A1176" s="115">
        <v>1527</v>
      </c>
      <c r="B1176" s="49" t="s">
        <v>32705</v>
      </c>
      <c r="C1176" s="115" t="s">
        <v>7</v>
      </c>
      <c r="D1176" s="402">
        <v>654.4</v>
      </c>
    </row>
    <row r="1177" spans="1:4" ht="12.75">
      <c r="A1177" s="115">
        <v>34493</v>
      </c>
      <c r="B1177" s="49" t="s">
        <v>32706</v>
      </c>
      <c r="C1177" s="115" t="s">
        <v>7</v>
      </c>
      <c r="D1177" s="402">
        <v>604.05999999999995</v>
      </c>
    </row>
    <row r="1178" spans="1:4" ht="12.75">
      <c r="A1178" s="115">
        <v>38405</v>
      </c>
      <c r="B1178" s="49" t="s">
        <v>32707</v>
      </c>
      <c r="C1178" s="115" t="s">
        <v>7</v>
      </c>
      <c r="D1178" s="402">
        <v>627.29999999999995</v>
      </c>
    </row>
    <row r="1179" spans="1:4" ht="12.75">
      <c r="A1179" s="115">
        <v>38408</v>
      </c>
      <c r="B1179" s="49" t="s">
        <v>32708</v>
      </c>
      <c r="C1179" s="115" t="s">
        <v>7</v>
      </c>
      <c r="D1179" s="402">
        <v>694.36</v>
      </c>
    </row>
    <row r="1180" spans="1:4" ht="12.75">
      <c r="A1180" s="115">
        <v>1525</v>
      </c>
      <c r="B1180" s="49" t="s">
        <v>32709</v>
      </c>
      <c r="C1180" s="115" t="s">
        <v>7</v>
      </c>
      <c r="D1180" s="402">
        <v>674.53</v>
      </c>
    </row>
    <row r="1181" spans="1:4" ht="12.75">
      <c r="A1181" s="115">
        <v>34494</v>
      </c>
      <c r="B1181" s="49" t="s">
        <v>32710</v>
      </c>
      <c r="C1181" s="115" t="s">
        <v>7</v>
      </c>
      <c r="D1181" s="402">
        <v>624.19000000000005</v>
      </c>
    </row>
    <row r="1182" spans="1:4" ht="12.75">
      <c r="A1182" s="115">
        <v>38406</v>
      </c>
      <c r="B1182" s="49" t="s">
        <v>32711</v>
      </c>
      <c r="C1182" s="115" t="s">
        <v>7</v>
      </c>
      <c r="D1182" s="402">
        <v>662.39</v>
      </c>
    </row>
    <row r="1183" spans="1:4" ht="12.75">
      <c r="A1183" s="115">
        <v>38409</v>
      </c>
      <c r="B1183" s="49" t="s">
        <v>32712</v>
      </c>
      <c r="C1183" s="115" t="s">
        <v>7</v>
      </c>
      <c r="D1183" s="402">
        <v>699.09</v>
      </c>
    </row>
    <row r="1184" spans="1:4" ht="12.75">
      <c r="A1184" s="115">
        <v>43360</v>
      </c>
      <c r="B1184" s="49" t="s">
        <v>32713</v>
      </c>
      <c r="C1184" s="115" t="s">
        <v>7</v>
      </c>
      <c r="D1184" s="402">
        <v>728.95</v>
      </c>
    </row>
    <row r="1185" spans="1:4" ht="12.75">
      <c r="A1185" s="115">
        <v>11145</v>
      </c>
      <c r="B1185" s="49" t="s">
        <v>32714</v>
      </c>
      <c r="C1185" s="115" t="s">
        <v>7</v>
      </c>
      <c r="D1185" s="402">
        <v>694.67</v>
      </c>
    </row>
    <row r="1186" spans="1:4" ht="12.75">
      <c r="A1186" s="115">
        <v>34495</v>
      </c>
      <c r="B1186" s="49" t="s">
        <v>32715</v>
      </c>
      <c r="C1186" s="115" t="s">
        <v>7</v>
      </c>
      <c r="D1186" s="402">
        <v>644.33000000000004</v>
      </c>
    </row>
    <row r="1187" spans="1:4" ht="12.75">
      <c r="A1187" s="115">
        <v>34479</v>
      </c>
      <c r="B1187" s="49" t="s">
        <v>32716</v>
      </c>
      <c r="C1187" s="115" t="s">
        <v>7</v>
      </c>
      <c r="D1187" s="402">
        <v>714.8</v>
      </c>
    </row>
    <row r="1188" spans="1:4" ht="12.75">
      <c r="A1188" s="115">
        <v>34496</v>
      </c>
      <c r="B1188" s="49" t="s">
        <v>32717</v>
      </c>
      <c r="C1188" s="115" t="s">
        <v>7</v>
      </c>
      <c r="D1188" s="402">
        <v>672.14</v>
      </c>
    </row>
    <row r="1189" spans="1:4" ht="12.75">
      <c r="A1189" s="115">
        <v>34481</v>
      </c>
      <c r="B1189" s="49" t="s">
        <v>32718</v>
      </c>
      <c r="C1189" s="115" t="s">
        <v>7</v>
      </c>
      <c r="D1189" s="402">
        <v>746.88</v>
      </c>
    </row>
    <row r="1190" spans="1:4" ht="12.75">
      <c r="A1190" s="115">
        <v>34483</v>
      </c>
      <c r="B1190" s="49" t="s">
        <v>32719</v>
      </c>
      <c r="C1190" s="115" t="s">
        <v>7</v>
      </c>
      <c r="D1190" s="402">
        <v>797.99</v>
      </c>
    </row>
    <row r="1191" spans="1:4" ht="12.75">
      <c r="A1191" s="115">
        <v>34485</v>
      </c>
      <c r="B1191" s="49" t="s">
        <v>32720</v>
      </c>
      <c r="C1191" s="115" t="s">
        <v>7</v>
      </c>
      <c r="D1191" s="402">
        <v>853.36</v>
      </c>
    </row>
    <row r="1192" spans="1:4" ht="12.75">
      <c r="A1192" s="115">
        <v>14041</v>
      </c>
      <c r="B1192" s="49" t="s">
        <v>32721</v>
      </c>
      <c r="C1192" s="115" t="s">
        <v>7</v>
      </c>
      <c r="D1192" s="402">
        <v>554.72</v>
      </c>
    </row>
    <row r="1193" spans="1:4" ht="12.75">
      <c r="A1193" s="115">
        <v>1523</v>
      </c>
      <c r="B1193" s="49" t="s">
        <v>32722</v>
      </c>
      <c r="C1193" s="115" t="s">
        <v>7</v>
      </c>
      <c r="D1193" s="402">
        <v>563.79</v>
      </c>
    </row>
    <row r="1194" spans="1:4" ht="12.75">
      <c r="A1194" s="115">
        <v>14054</v>
      </c>
      <c r="B1194" s="49" t="s">
        <v>32723</v>
      </c>
      <c r="C1194" s="115" t="s">
        <v>2</v>
      </c>
      <c r="D1194" s="402">
        <v>19.149999999999999</v>
      </c>
    </row>
    <row r="1195" spans="1:4" ht="12.75">
      <c r="A1195" s="115">
        <v>14052</v>
      </c>
      <c r="B1195" s="49" t="s">
        <v>32724</v>
      </c>
      <c r="C1195" s="115" t="s">
        <v>2</v>
      </c>
      <c r="D1195" s="402">
        <v>14.73</v>
      </c>
    </row>
    <row r="1196" spans="1:4" ht="12.75">
      <c r="A1196" s="115">
        <v>14053</v>
      </c>
      <c r="B1196" s="49" t="s">
        <v>32725</v>
      </c>
      <c r="C1196" s="115" t="s">
        <v>2</v>
      </c>
      <c r="D1196" s="402">
        <v>14.95</v>
      </c>
    </row>
    <row r="1197" spans="1:4" ht="12.75">
      <c r="A1197" s="115">
        <v>2560</v>
      </c>
      <c r="B1197" s="49" t="s">
        <v>32726</v>
      </c>
      <c r="C1197" s="115" t="s">
        <v>2</v>
      </c>
      <c r="D1197" s="402">
        <v>19.82</v>
      </c>
    </row>
    <row r="1198" spans="1:4" ht="12.75">
      <c r="A1198" s="115">
        <v>2558</v>
      </c>
      <c r="B1198" s="49" t="s">
        <v>32727</v>
      </c>
      <c r="C1198" s="115" t="s">
        <v>2</v>
      </c>
      <c r="D1198" s="402">
        <v>11.26</v>
      </c>
    </row>
    <row r="1199" spans="1:4" ht="12.75">
      <c r="A1199" s="115">
        <v>2559</v>
      </c>
      <c r="B1199" s="49" t="s">
        <v>32728</v>
      </c>
      <c r="C1199" s="115" t="s">
        <v>2</v>
      </c>
      <c r="D1199" s="402">
        <v>15.85</v>
      </c>
    </row>
    <row r="1200" spans="1:4" ht="12.75">
      <c r="A1200" s="115">
        <v>2592</v>
      </c>
      <c r="B1200" s="49" t="s">
        <v>32729</v>
      </c>
      <c r="C1200" s="115" t="s">
        <v>2</v>
      </c>
      <c r="D1200" s="402">
        <v>262.76</v>
      </c>
    </row>
    <row r="1201" spans="1:4" ht="12.75">
      <c r="A1201" s="115">
        <v>2589</v>
      </c>
      <c r="B1201" s="49" t="s">
        <v>32730</v>
      </c>
      <c r="C1201" s="115" t="s">
        <v>2</v>
      </c>
      <c r="D1201" s="402">
        <v>35.15</v>
      </c>
    </row>
    <row r="1202" spans="1:4" ht="12.75">
      <c r="A1202" s="115">
        <v>2566</v>
      </c>
      <c r="B1202" s="49" t="s">
        <v>32731</v>
      </c>
      <c r="C1202" s="115" t="s">
        <v>2</v>
      </c>
      <c r="D1202" s="402">
        <v>26.44</v>
      </c>
    </row>
    <row r="1203" spans="1:4" ht="12.75">
      <c r="A1203" s="115">
        <v>2590</v>
      </c>
      <c r="B1203" s="49" t="s">
        <v>32732</v>
      </c>
      <c r="C1203" s="115" t="s">
        <v>2</v>
      </c>
      <c r="D1203" s="402">
        <v>21.57</v>
      </c>
    </row>
    <row r="1204" spans="1:4" ht="12.75">
      <c r="A1204" s="115">
        <v>2591</v>
      </c>
      <c r="B1204" s="49" t="s">
        <v>32733</v>
      </c>
      <c r="C1204" s="115" t="s">
        <v>2</v>
      </c>
      <c r="D1204" s="402">
        <v>12.82</v>
      </c>
    </row>
    <row r="1205" spans="1:4" ht="12.75">
      <c r="A1205" s="115">
        <v>2567</v>
      </c>
      <c r="B1205" s="49" t="s">
        <v>32734</v>
      </c>
      <c r="C1205" s="115" t="s">
        <v>2</v>
      </c>
      <c r="D1205" s="402">
        <v>51.55</v>
      </c>
    </row>
    <row r="1206" spans="1:4" ht="12.75">
      <c r="A1206" s="115">
        <v>2568</v>
      </c>
      <c r="B1206" s="49" t="s">
        <v>32735</v>
      </c>
      <c r="C1206" s="115" t="s">
        <v>2</v>
      </c>
      <c r="D1206" s="402">
        <v>143.16</v>
      </c>
    </row>
    <row r="1207" spans="1:4" ht="12.75">
      <c r="A1207" s="115">
        <v>2565</v>
      </c>
      <c r="B1207" s="49" t="s">
        <v>32736</v>
      </c>
      <c r="C1207" s="115" t="s">
        <v>2</v>
      </c>
      <c r="D1207" s="402">
        <v>12.84</v>
      </c>
    </row>
    <row r="1208" spans="1:4" ht="12.75">
      <c r="A1208" s="115">
        <v>2594</v>
      </c>
      <c r="B1208" s="49" t="s">
        <v>32737</v>
      </c>
      <c r="C1208" s="115" t="s">
        <v>2</v>
      </c>
      <c r="D1208" s="402">
        <v>238.49</v>
      </c>
    </row>
    <row r="1209" spans="1:4" ht="12.75">
      <c r="A1209" s="115">
        <v>2587</v>
      </c>
      <c r="B1209" s="49" t="s">
        <v>32738</v>
      </c>
      <c r="C1209" s="115" t="s">
        <v>2</v>
      </c>
      <c r="D1209" s="402">
        <v>40.64</v>
      </c>
    </row>
    <row r="1210" spans="1:4" ht="12.75">
      <c r="A1210" s="115">
        <v>2588</v>
      </c>
      <c r="B1210" s="49" t="s">
        <v>32739</v>
      </c>
      <c r="C1210" s="115" t="s">
        <v>2</v>
      </c>
      <c r="D1210" s="402">
        <v>32.28</v>
      </c>
    </row>
    <row r="1211" spans="1:4" ht="12.75">
      <c r="A1211" s="115">
        <v>2570</v>
      </c>
      <c r="B1211" s="49" t="s">
        <v>32740</v>
      </c>
      <c r="C1211" s="115" t="s">
        <v>2</v>
      </c>
      <c r="D1211" s="402">
        <v>20.85</v>
      </c>
    </row>
    <row r="1212" spans="1:4" ht="12.75">
      <c r="A1212" s="115">
        <v>2569</v>
      </c>
      <c r="B1212" s="49" t="s">
        <v>32741</v>
      </c>
      <c r="C1212" s="115" t="s">
        <v>2</v>
      </c>
      <c r="D1212" s="402">
        <v>12.44</v>
      </c>
    </row>
    <row r="1213" spans="1:4" ht="12.75">
      <c r="A1213" s="115">
        <v>2571</v>
      </c>
      <c r="B1213" s="49" t="s">
        <v>32742</v>
      </c>
      <c r="C1213" s="115" t="s">
        <v>2</v>
      </c>
      <c r="D1213" s="402">
        <v>61.9</v>
      </c>
    </row>
    <row r="1214" spans="1:4" ht="12.75">
      <c r="A1214" s="115">
        <v>2572</v>
      </c>
      <c r="B1214" s="49" t="s">
        <v>32743</v>
      </c>
      <c r="C1214" s="115" t="s">
        <v>2</v>
      </c>
      <c r="D1214" s="402">
        <v>183.07</v>
      </c>
    </row>
    <row r="1215" spans="1:4" ht="12.75">
      <c r="A1215" s="115">
        <v>2593</v>
      </c>
      <c r="B1215" s="49" t="s">
        <v>32744</v>
      </c>
      <c r="C1215" s="115" t="s">
        <v>2</v>
      </c>
      <c r="D1215" s="402">
        <v>13.26</v>
      </c>
    </row>
    <row r="1216" spans="1:4" ht="12.75">
      <c r="A1216" s="115">
        <v>2595</v>
      </c>
      <c r="B1216" s="49" t="s">
        <v>32745</v>
      </c>
      <c r="C1216" s="115" t="s">
        <v>2</v>
      </c>
      <c r="D1216" s="402">
        <v>285.63</v>
      </c>
    </row>
    <row r="1217" spans="1:4" ht="12.75">
      <c r="A1217" s="115">
        <v>2576</v>
      </c>
      <c r="B1217" s="49" t="s">
        <v>32746</v>
      </c>
      <c r="C1217" s="115" t="s">
        <v>2</v>
      </c>
      <c r="D1217" s="402">
        <v>48.69</v>
      </c>
    </row>
    <row r="1218" spans="1:4" ht="12.75">
      <c r="A1218" s="115">
        <v>2575</v>
      </c>
      <c r="B1218" s="49" t="s">
        <v>32747</v>
      </c>
      <c r="C1218" s="115" t="s">
        <v>2</v>
      </c>
      <c r="D1218" s="402">
        <v>36.6</v>
      </c>
    </row>
    <row r="1219" spans="1:4" ht="12.75">
      <c r="A1219" s="115">
        <v>2586</v>
      </c>
      <c r="B1219" s="49" t="s">
        <v>32748</v>
      </c>
      <c r="C1219" s="115" t="s">
        <v>2</v>
      </c>
      <c r="D1219" s="402">
        <v>24.64</v>
      </c>
    </row>
    <row r="1220" spans="1:4" ht="12.75">
      <c r="A1220" s="115">
        <v>2573</v>
      </c>
      <c r="B1220" s="49" t="s">
        <v>32749</v>
      </c>
      <c r="C1220" s="115" t="s">
        <v>2</v>
      </c>
      <c r="D1220" s="402">
        <v>15.2</v>
      </c>
    </row>
    <row r="1221" spans="1:4" ht="12.75">
      <c r="A1221" s="115">
        <v>2577</v>
      </c>
      <c r="B1221" s="49" t="s">
        <v>32750</v>
      </c>
      <c r="C1221" s="115" t="s">
        <v>2</v>
      </c>
      <c r="D1221" s="402">
        <v>65.98</v>
      </c>
    </row>
    <row r="1222" spans="1:4" ht="12.75">
      <c r="A1222" s="115">
        <v>2578</v>
      </c>
      <c r="B1222" s="49" t="s">
        <v>32751</v>
      </c>
      <c r="C1222" s="115" t="s">
        <v>2</v>
      </c>
      <c r="D1222" s="402">
        <v>205.99</v>
      </c>
    </row>
    <row r="1223" spans="1:4" ht="12.75">
      <c r="A1223" s="115">
        <v>2574</v>
      </c>
      <c r="B1223" s="49" t="s">
        <v>32752</v>
      </c>
      <c r="C1223" s="115" t="s">
        <v>2</v>
      </c>
      <c r="D1223" s="402">
        <v>15.3</v>
      </c>
    </row>
    <row r="1224" spans="1:4" ht="12.75">
      <c r="A1224" s="115">
        <v>2585</v>
      </c>
      <c r="B1224" s="49" t="s">
        <v>32753</v>
      </c>
      <c r="C1224" s="115" t="s">
        <v>2</v>
      </c>
      <c r="D1224" s="402">
        <v>282.67</v>
      </c>
    </row>
    <row r="1225" spans="1:4" ht="12.75">
      <c r="A1225" s="115">
        <v>12008</v>
      </c>
      <c r="B1225" s="49" t="s">
        <v>32754</v>
      </c>
      <c r="C1225" s="115" t="s">
        <v>2</v>
      </c>
      <c r="D1225" s="402">
        <v>151.66</v>
      </c>
    </row>
    <row r="1226" spans="1:4" ht="12.75">
      <c r="A1226" s="115">
        <v>2582</v>
      </c>
      <c r="B1226" s="49" t="s">
        <v>32755</v>
      </c>
      <c r="C1226" s="115" t="s">
        <v>2</v>
      </c>
      <c r="D1226" s="402">
        <v>45.16</v>
      </c>
    </row>
    <row r="1227" spans="1:4" ht="12.75">
      <c r="A1227" s="115">
        <v>2597</v>
      </c>
      <c r="B1227" s="49" t="s">
        <v>32756</v>
      </c>
      <c r="C1227" s="115" t="s">
        <v>2</v>
      </c>
      <c r="D1227" s="402">
        <v>38.71</v>
      </c>
    </row>
    <row r="1228" spans="1:4" ht="12.75">
      <c r="A1228" s="115">
        <v>2581</v>
      </c>
      <c r="B1228" s="49" t="s">
        <v>32757</v>
      </c>
      <c r="C1228" s="115" t="s">
        <v>2</v>
      </c>
      <c r="D1228" s="402">
        <v>23.58</v>
      </c>
    </row>
    <row r="1229" spans="1:4" ht="12.75">
      <c r="A1229" s="115">
        <v>2579</v>
      </c>
      <c r="B1229" s="49" t="s">
        <v>32758</v>
      </c>
      <c r="C1229" s="115" t="s">
        <v>2</v>
      </c>
      <c r="D1229" s="402">
        <v>18.43</v>
      </c>
    </row>
    <row r="1230" spans="1:4" ht="12.75">
      <c r="A1230" s="115">
        <v>2596</v>
      </c>
      <c r="B1230" s="49" t="s">
        <v>32759</v>
      </c>
      <c r="C1230" s="115" t="s">
        <v>2</v>
      </c>
      <c r="D1230" s="402">
        <v>69.739999999999995</v>
      </c>
    </row>
    <row r="1231" spans="1:4" ht="12.75">
      <c r="A1231" s="115">
        <v>2583</v>
      </c>
      <c r="B1231" s="49" t="s">
        <v>32760</v>
      </c>
      <c r="C1231" s="115" t="s">
        <v>2</v>
      </c>
      <c r="D1231" s="402">
        <v>169.63</v>
      </c>
    </row>
    <row r="1232" spans="1:4" ht="12.75">
      <c r="A1232" s="115">
        <v>2580</v>
      </c>
      <c r="B1232" s="49" t="s">
        <v>32761</v>
      </c>
      <c r="C1232" s="115" t="s">
        <v>2</v>
      </c>
      <c r="D1232" s="402">
        <v>20.2</v>
      </c>
    </row>
    <row r="1233" spans="1:4" ht="12.75">
      <c r="A1233" s="115">
        <v>2584</v>
      </c>
      <c r="B1233" s="49" t="s">
        <v>32762</v>
      </c>
      <c r="C1233" s="115" t="s">
        <v>2</v>
      </c>
      <c r="D1233" s="402">
        <v>282.38</v>
      </c>
    </row>
    <row r="1234" spans="1:4" ht="12.75">
      <c r="A1234" s="115">
        <v>39329</v>
      </c>
      <c r="B1234" s="49" t="s">
        <v>32763</v>
      </c>
      <c r="C1234" s="115" t="s">
        <v>2</v>
      </c>
      <c r="D1234" s="402">
        <v>11.53</v>
      </c>
    </row>
    <row r="1235" spans="1:4" ht="12.75">
      <c r="A1235" s="115">
        <v>12010</v>
      </c>
      <c r="B1235" s="49" t="s">
        <v>32764</v>
      </c>
      <c r="C1235" s="115" t="s">
        <v>2</v>
      </c>
      <c r="D1235" s="402">
        <v>11.02</v>
      </c>
    </row>
    <row r="1236" spans="1:4" ht="12.75">
      <c r="A1236" s="115">
        <v>39332</v>
      </c>
      <c r="B1236" s="49" t="s">
        <v>32765</v>
      </c>
      <c r="C1236" s="115" t="s">
        <v>2</v>
      </c>
      <c r="D1236" s="402">
        <v>13.55</v>
      </c>
    </row>
    <row r="1237" spans="1:4" ht="12.75">
      <c r="A1237" s="115">
        <v>39330</v>
      </c>
      <c r="B1237" s="49" t="s">
        <v>32766</v>
      </c>
      <c r="C1237" s="115" t="s">
        <v>2</v>
      </c>
      <c r="D1237" s="402">
        <v>12.13</v>
      </c>
    </row>
    <row r="1238" spans="1:4" ht="12.75">
      <c r="A1238" s="115">
        <v>39331</v>
      </c>
      <c r="B1238" s="49" t="s">
        <v>32767</v>
      </c>
      <c r="C1238" s="115" t="s">
        <v>2</v>
      </c>
      <c r="D1238" s="402">
        <v>10.79</v>
      </c>
    </row>
    <row r="1239" spans="1:4" ht="12.75">
      <c r="A1239" s="115">
        <v>39335</v>
      </c>
      <c r="B1239" s="49" t="s">
        <v>32768</v>
      </c>
      <c r="C1239" s="115" t="s">
        <v>2</v>
      </c>
      <c r="D1239" s="402">
        <v>12.17</v>
      </c>
    </row>
    <row r="1240" spans="1:4" ht="12.75">
      <c r="A1240" s="115">
        <v>39333</v>
      </c>
      <c r="B1240" s="49" t="s">
        <v>32769</v>
      </c>
      <c r="C1240" s="115" t="s">
        <v>2</v>
      </c>
      <c r="D1240" s="402">
        <v>10.52</v>
      </c>
    </row>
    <row r="1241" spans="1:4" ht="12.75">
      <c r="A1241" s="115">
        <v>39334</v>
      </c>
      <c r="B1241" s="49" t="s">
        <v>32770</v>
      </c>
      <c r="C1241" s="115" t="s">
        <v>2</v>
      </c>
      <c r="D1241" s="402">
        <v>9.67</v>
      </c>
    </row>
    <row r="1242" spans="1:4" ht="12.75">
      <c r="A1242" s="115">
        <v>12015</v>
      </c>
      <c r="B1242" s="49" t="s">
        <v>32771</v>
      </c>
      <c r="C1242" s="115" t="s">
        <v>2</v>
      </c>
      <c r="D1242" s="402">
        <v>14.13</v>
      </c>
    </row>
    <row r="1243" spans="1:4" ht="12.75">
      <c r="A1243" s="115">
        <v>12016</v>
      </c>
      <c r="B1243" s="49" t="s">
        <v>32772</v>
      </c>
      <c r="C1243" s="115" t="s">
        <v>2</v>
      </c>
      <c r="D1243" s="402">
        <v>12.14</v>
      </c>
    </row>
    <row r="1244" spans="1:4" ht="12.75">
      <c r="A1244" s="115">
        <v>12019</v>
      </c>
      <c r="B1244" s="49" t="s">
        <v>32773</v>
      </c>
      <c r="C1244" s="115" t="s">
        <v>2</v>
      </c>
      <c r="D1244" s="402">
        <v>14.13</v>
      </c>
    </row>
    <row r="1245" spans="1:4" ht="12.75">
      <c r="A1245" s="115">
        <v>12020</v>
      </c>
      <c r="B1245" s="49" t="s">
        <v>32774</v>
      </c>
      <c r="C1245" s="115" t="s">
        <v>2</v>
      </c>
      <c r="D1245" s="402">
        <v>12.14</v>
      </c>
    </row>
    <row r="1246" spans="1:4" ht="12.75">
      <c r="A1246" s="115">
        <v>39338</v>
      </c>
      <c r="B1246" s="49" t="s">
        <v>32775</v>
      </c>
      <c r="C1246" s="115" t="s">
        <v>2</v>
      </c>
      <c r="D1246" s="402">
        <v>13.55</v>
      </c>
    </row>
    <row r="1247" spans="1:4" ht="12.75">
      <c r="A1247" s="115">
        <v>39336</v>
      </c>
      <c r="B1247" s="49" t="s">
        <v>32776</v>
      </c>
      <c r="C1247" s="115" t="s">
        <v>2</v>
      </c>
      <c r="D1247" s="402">
        <v>12.13</v>
      </c>
    </row>
    <row r="1248" spans="1:4" ht="12.75">
      <c r="A1248" s="115">
        <v>39337</v>
      </c>
      <c r="B1248" s="49" t="s">
        <v>32777</v>
      </c>
      <c r="C1248" s="115" t="s">
        <v>2</v>
      </c>
      <c r="D1248" s="402">
        <v>10.79</v>
      </c>
    </row>
    <row r="1249" spans="1:4" ht="12.75">
      <c r="A1249" s="115">
        <v>39341</v>
      </c>
      <c r="B1249" s="49" t="s">
        <v>32778</v>
      </c>
      <c r="C1249" s="115" t="s">
        <v>2</v>
      </c>
      <c r="D1249" s="402">
        <v>17.66</v>
      </c>
    </row>
    <row r="1250" spans="1:4" ht="12.75">
      <c r="A1250" s="115">
        <v>39340</v>
      </c>
      <c r="B1250" s="49" t="s">
        <v>32779</v>
      </c>
      <c r="C1250" s="115" t="s">
        <v>2</v>
      </c>
      <c r="D1250" s="402">
        <v>12.97</v>
      </c>
    </row>
    <row r="1251" spans="1:4" ht="12.75">
      <c r="A1251" s="115">
        <v>39342</v>
      </c>
      <c r="B1251" s="49" t="s">
        <v>32780</v>
      </c>
      <c r="C1251" s="115" t="s">
        <v>2</v>
      </c>
      <c r="D1251" s="402">
        <v>17.66</v>
      </c>
    </row>
    <row r="1252" spans="1:4" ht="12.75">
      <c r="A1252" s="115">
        <v>12025</v>
      </c>
      <c r="B1252" s="49" t="s">
        <v>32781</v>
      </c>
      <c r="C1252" s="115" t="s">
        <v>2</v>
      </c>
      <c r="D1252" s="402">
        <v>13.4</v>
      </c>
    </row>
    <row r="1253" spans="1:4" ht="12.75">
      <c r="A1253" s="115">
        <v>39345</v>
      </c>
      <c r="B1253" s="49" t="s">
        <v>32782</v>
      </c>
      <c r="C1253" s="115" t="s">
        <v>2</v>
      </c>
      <c r="D1253" s="402">
        <v>20.190000000000001</v>
      </c>
    </row>
    <row r="1254" spans="1:4" ht="12.75">
      <c r="A1254" s="115">
        <v>39343</v>
      </c>
      <c r="B1254" s="49" t="s">
        <v>32783</v>
      </c>
      <c r="C1254" s="115" t="s">
        <v>2</v>
      </c>
      <c r="D1254" s="402">
        <v>14.92</v>
      </c>
    </row>
    <row r="1255" spans="1:4" ht="12.75">
      <c r="A1255" s="115">
        <v>39344</v>
      </c>
      <c r="B1255" s="49" t="s">
        <v>32784</v>
      </c>
      <c r="C1255" s="115" t="s">
        <v>2</v>
      </c>
      <c r="D1255" s="402">
        <v>14.42</v>
      </c>
    </row>
    <row r="1256" spans="1:4" ht="12.75">
      <c r="A1256" s="115">
        <v>12623</v>
      </c>
      <c r="B1256" s="49" t="s">
        <v>32785</v>
      </c>
      <c r="C1256" s="115" t="s">
        <v>1</v>
      </c>
      <c r="D1256" s="402">
        <v>66.14</v>
      </c>
    </row>
    <row r="1257" spans="1:4" ht="12.75">
      <c r="A1257" s="115">
        <v>34498</v>
      </c>
      <c r="B1257" s="49" t="s">
        <v>32786</v>
      </c>
      <c r="C1257" s="115" t="s">
        <v>2</v>
      </c>
      <c r="D1257" s="402">
        <v>91.79</v>
      </c>
    </row>
    <row r="1258" spans="1:4" ht="12.75">
      <c r="A1258" s="115">
        <v>13244</v>
      </c>
      <c r="B1258" s="49" t="s">
        <v>32787</v>
      </c>
      <c r="C1258" s="115" t="s">
        <v>2</v>
      </c>
      <c r="D1258" s="402">
        <v>38.64</v>
      </c>
    </row>
    <row r="1259" spans="1:4" ht="12.75">
      <c r="A1259" s="115">
        <v>38998</v>
      </c>
      <c r="B1259" s="49" t="s">
        <v>32788</v>
      </c>
      <c r="C1259" s="115" t="s">
        <v>2</v>
      </c>
      <c r="D1259" s="402"/>
    </row>
    <row r="1260" spans="1:4" ht="12.75">
      <c r="A1260" s="115">
        <v>38999</v>
      </c>
      <c r="B1260" s="49" t="s">
        <v>32789</v>
      </c>
      <c r="C1260" s="115" t="s">
        <v>2</v>
      </c>
      <c r="D1260" s="402"/>
    </row>
    <row r="1261" spans="1:4" ht="12.75">
      <c r="A1261" s="115">
        <v>38996</v>
      </c>
      <c r="B1261" s="49" t="s">
        <v>32790</v>
      </c>
      <c r="C1261" s="115" t="s">
        <v>2</v>
      </c>
      <c r="D1261" s="402"/>
    </row>
    <row r="1262" spans="1:4" ht="12.75">
      <c r="A1262" s="115">
        <v>44173</v>
      </c>
      <c r="B1262" s="49" t="s">
        <v>32791</v>
      </c>
      <c r="C1262" s="115" t="s">
        <v>2</v>
      </c>
      <c r="D1262" s="402"/>
    </row>
    <row r="1263" spans="1:4" ht="12.75">
      <c r="A1263" s="115">
        <v>44174</v>
      </c>
      <c r="B1263" s="49" t="s">
        <v>32792</v>
      </c>
      <c r="C1263" s="115" t="s">
        <v>2</v>
      </c>
      <c r="D1263" s="402"/>
    </row>
    <row r="1264" spans="1:4" ht="12.75">
      <c r="A1264" s="115">
        <v>38997</v>
      </c>
      <c r="B1264" s="49" t="s">
        <v>32793</v>
      </c>
      <c r="C1264" s="115" t="s">
        <v>2</v>
      </c>
      <c r="D1264" s="402"/>
    </row>
    <row r="1265" spans="1:4" ht="12.75">
      <c r="A1265" s="115">
        <v>39600</v>
      </c>
      <c r="B1265" s="49" t="s">
        <v>32794</v>
      </c>
      <c r="C1265" s="115" t="s">
        <v>2</v>
      </c>
      <c r="D1265" s="402">
        <v>16.670000000000002</v>
      </c>
    </row>
    <row r="1266" spans="1:4" ht="12.75">
      <c r="A1266" s="115">
        <v>39601</v>
      </c>
      <c r="B1266" s="49" t="s">
        <v>32795</v>
      </c>
      <c r="C1266" s="115" t="s">
        <v>2</v>
      </c>
      <c r="D1266" s="402">
        <v>35.369999999999997</v>
      </c>
    </row>
    <row r="1267" spans="1:4" ht="12.75">
      <c r="A1267" s="115">
        <v>39862</v>
      </c>
      <c r="B1267" s="49" t="s">
        <v>32796</v>
      </c>
      <c r="C1267" s="115" t="s">
        <v>2</v>
      </c>
      <c r="D1267" s="402">
        <v>23.06</v>
      </c>
    </row>
    <row r="1268" spans="1:4" ht="12.75">
      <c r="A1268" s="115">
        <v>39863</v>
      </c>
      <c r="B1268" s="49" t="s">
        <v>32797</v>
      </c>
      <c r="C1268" s="115" t="s">
        <v>2</v>
      </c>
      <c r="D1268" s="402">
        <v>23.38</v>
      </c>
    </row>
    <row r="1269" spans="1:4" ht="12.75">
      <c r="A1269" s="115">
        <v>39864</v>
      </c>
      <c r="B1269" s="49" t="s">
        <v>32798</v>
      </c>
      <c r="C1269" s="115" t="s">
        <v>2</v>
      </c>
      <c r="D1269" s="402">
        <v>29.01</v>
      </c>
    </row>
    <row r="1270" spans="1:4" ht="12.75">
      <c r="A1270" s="115">
        <v>39865</v>
      </c>
      <c r="B1270" s="49" t="s">
        <v>32799</v>
      </c>
      <c r="C1270" s="115" t="s">
        <v>2</v>
      </c>
      <c r="D1270" s="402">
        <v>40.89</v>
      </c>
    </row>
    <row r="1271" spans="1:4" ht="12.75">
      <c r="A1271" s="115">
        <v>2517</v>
      </c>
      <c r="B1271" s="49" t="s">
        <v>32800</v>
      </c>
      <c r="C1271" s="115" t="s">
        <v>2</v>
      </c>
      <c r="D1271" s="402">
        <v>28.13</v>
      </c>
    </row>
    <row r="1272" spans="1:4" ht="12.75">
      <c r="A1272" s="115">
        <v>2522</v>
      </c>
      <c r="B1272" s="49" t="s">
        <v>32801</v>
      </c>
      <c r="C1272" s="115" t="s">
        <v>2</v>
      </c>
      <c r="D1272" s="402">
        <v>18.18</v>
      </c>
    </row>
    <row r="1273" spans="1:4" ht="12.75">
      <c r="A1273" s="115">
        <v>2516</v>
      </c>
      <c r="B1273" s="49" t="s">
        <v>32802</v>
      </c>
      <c r="C1273" s="115" t="s">
        <v>2</v>
      </c>
      <c r="D1273" s="402">
        <v>14.6</v>
      </c>
    </row>
    <row r="1274" spans="1:4" ht="12.75">
      <c r="A1274" s="115">
        <v>2548</v>
      </c>
      <c r="B1274" s="49" t="s">
        <v>32803</v>
      </c>
      <c r="C1274" s="115" t="s">
        <v>2</v>
      </c>
      <c r="D1274" s="402">
        <v>11.18</v>
      </c>
    </row>
    <row r="1275" spans="1:4" ht="12.75">
      <c r="A1275" s="115">
        <v>2518</v>
      </c>
      <c r="B1275" s="49" t="s">
        <v>32804</v>
      </c>
      <c r="C1275" s="115" t="s">
        <v>2</v>
      </c>
      <c r="D1275" s="402">
        <v>133.91999999999999</v>
      </c>
    </row>
    <row r="1276" spans="1:4" ht="12.75">
      <c r="A1276" s="115">
        <v>2521</v>
      </c>
      <c r="B1276" s="49" t="s">
        <v>32805</v>
      </c>
      <c r="C1276" s="115" t="s">
        <v>2</v>
      </c>
      <c r="D1276" s="402">
        <v>57.01</v>
      </c>
    </row>
    <row r="1277" spans="1:4" ht="12.75">
      <c r="A1277" s="115">
        <v>2519</v>
      </c>
      <c r="B1277" s="49" t="s">
        <v>32806</v>
      </c>
      <c r="C1277" s="115" t="s">
        <v>2</v>
      </c>
      <c r="D1277" s="402">
        <v>161.47999999999999</v>
      </c>
    </row>
    <row r="1278" spans="1:4" ht="12.75">
      <c r="A1278" s="115">
        <v>2515</v>
      </c>
      <c r="B1278" s="49" t="s">
        <v>32807</v>
      </c>
      <c r="C1278" s="115" t="s">
        <v>2</v>
      </c>
      <c r="D1278" s="402">
        <v>12.15</v>
      </c>
    </row>
    <row r="1279" spans="1:4" ht="12.75">
      <c r="A1279" s="115">
        <v>2520</v>
      </c>
      <c r="B1279" s="49" t="s">
        <v>32808</v>
      </c>
      <c r="C1279" s="115" t="s">
        <v>2</v>
      </c>
      <c r="D1279" s="402">
        <v>297.2</v>
      </c>
    </row>
    <row r="1280" spans="1:4" ht="12.75">
      <c r="A1280" s="115">
        <v>1602</v>
      </c>
      <c r="B1280" s="49" t="s">
        <v>32809</v>
      </c>
      <c r="C1280" s="115" t="s">
        <v>2</v>
      </c>
      <c r="D1280" s="402">
        <v>56.88</v>
      </c>
    </row>
    <row r="1281" spans="1:4" ht="12.75">
      <c r="A1281" s="115">
        <v>1601</v>
      </c>
      <c r="B1281" s="49" t="s">
        <v>32810</v>
      </c>
      <c r="C1281" s="115" t="s">
        <v>2</v>
      </c>
      <c r="D1281" s="402">
        <v>50.69</v>
      </c>
    </row>
    <row r="1282" spans="1:4" ht="12.75">
      <c r="A1282" s="115">
        <v>1600</v>
      </c>
      <c r="B1282" s="49" t="s">
        <v>32811</v>
      </c>
      <c r="C1282" s="115" t="s">
        <v>2</v>
      </c>
      <c r="D1282" s="402">
        <v>22.14</v>
      </c>
    </row>
    <row r="1283" spans="1:4" ht="12.75">
      <c r="A1283" s="115">
        <v>1598</v>
      </c>
      <c r="B1283" s="49" t="s">
        <v>32812</v>
      </c>
      <c r="C1283" s="115" t="s">
        <v>2</v>
      </c>
      <c r="D1283" s="402">
        <v>15</v>
      </c>
    </row>
    <row r="1284" spans="1:4" ht="12.75">
      <c r="A1284" s="115">
        <v>1603</v>
      </c>
      <c r="B1284" s="49" t="s">
        <v>32813</v>
      </c>
      <c r="C1284" s="115" t="s">
        <v>2</v>
      </c>
      <c r="D1284" s="402">
        <v>85.87</v>
      </c>
    </row>
    <row r="1285" spans="1:4" ht="12.75">
      <c r="A1285" s="115">
        <v>1599</v>
      </c>
      <c r="B1285" s="49" t="s">
        <v>32814</v>
      </c>
      <c r="C1285" s="115" t="s">
        <v>2</v>
      </c>
      <c r="D1285" s="402">
        <v>17.41</v>
      </c>
    </row>
    <row r="1286" spans="1:4" ht="12.75">
      <c r="A1286" s="115">
        <v>1597</v>
      </c>
      <c r="B1286" s="49" t="s">
        <v>32815</v>
      </c>
      <c r="C1286" s="115" t="s">
        <v>2</v>
      </c>
      <c r="D1286" s="402">
        <v>14.1</v>
      </c>
    </row>
    <row r="1287" spans="1:4" ht="12.75">
      <c r="A1287" s="115">
        <v>39602</v>
      </c>
      <c r="B1287" s="49" t="s">
        <v>32816</v>
      </c>
      <c r="C1287" s="115" t="s">
        <v>2</v>
      </c>
      <c r="D1287" s="402">
        <v>1.77</v>
      </c>
    </row>
    <row r="1288" spans="1:4" ht="12.75">
      <c r="A1288" s="115">
        <v>39603</v>
      </c>
      <c r="B1288" s="49" t="s">
        <v>32817</v>
      </c>
      <c r="C1288" s="115" t="s">
        <v>2</v>
      </c>
      <c r="D1288" s="402">
        <v>3.77</v>
      </c>
    </row>
    <row r="1289" spans="1:4" ht="12.75">
      <c r="A1289" s="115">
        <v>11821</v>
      </c>
      <c r="B1289" s="49" t="s">
        <v>32818</v>
      </c>
      <c r="C1289" s="115" t="s">
        <v>2</v>
      </c>
      <c r="D1289" s="402">
        <v>11.58</v>
      </c>
    </row>
    <row r="1290" spans="1:4" ht="12.75">
      <c r="A1290" s="115">
        <v>1562</v>
      </c>
      <c r="B1290" s="49" t="s">
        <v>32819</v>
      </c>
      <c r="C1290" s="115" t="s">
        <v>2</v>
      </c>
      <c r="D1290" s="402">
        <v>18.97</v>
      </c>
    </row>
    <row r="1291" spans="1:4" ht="12.75">
      <c r="A1291" s="115">
        <v>1563</v>
      </c>
      <c r="B1291" s="49" t="s">
        <v>32820</v>
      </c>
      <c r="C1291" s="115" t="s">
        <v>2</v>
      </c>
      <c r="D1291" s="402">
        <v>25.46</v>
      </c>
    </row>
    <row r="1292" spans="1:4" ht="12.75">
      <c r="A1292" s="115">
        <v>11856</v>
      </c>
      <c r="B1292" s="49" t="s">
        <v>32821</v>
      </c>
      <c r="C1292" s="115" t="s">
        <v>2</v>
      </c>
      <c r="D1292" s="402">
        <v>7.59</v>
      </c>
    </row>
    <row r="1293" spans="1:4" ht="12.75">
      <c r="A1293" s="115">
        <v>11857</v>
      </c>
      <c r="B1293" s="49" t="s">
        <v>32822</v>
      </c>
      <c r="C1293" s="115" t="s">
        <v>2</v>
      </c>
      <c r="D1293" s="402">
        <v>39.94</v>
      </c>
    </row>
    <row r="1294" spans="1:4" ht="12.75">
      <c r="A1294" s="115">
        <v>11858</v>
      </c>
      <c r="B1294" s="49" t="s">
        <v>32823</v>
      </c>
      <c r="C1294" s="115" t="s">
        <v>2</v>
      </c>
      <c r="D1294" s="402">
        <v>49.58</v>
      </c>
    </row>
    <row r="1295" spans="1:4" ht="12.75">
      <c r="A1295" s="115">
        <v>1539</v>
      </c>
      <c r="B1295" s="49" t="s">
        <v>32824</v>
      </c>
      <c r="C1295" s="115" t="s">
        <v>2</v>
      </c>
      <c r="D1295" s="402">
        <v>8.92</v>
      </c>
    </row>
    <row r="1296" spans="1:4" ht="12.75">
      <c r="A1296" s="115">
        <v>11859</v>
      </c>
      <c r="B1296" s="49" t="s">
        <v>32825</v>
      </c>
      <c r="C1296" s="115" t="s">
        <v>2</v>
      </c>
      <c r="D1296" s="402">
        <v>67.45</v>
      </c>
    </row>
    <row r="1297" spans="1:4" ht="12.75">
      <c r="A1297" s="115">
        <v>1550</v>
      </c>
      <c r="B1297" s="49" t="s">
        <v>32826</v>
      </c>
      <c r="C1297" s="115" t="s">
        <v>2</v>
      </c>
      <c r="D1297" s="402">
        <v>9.41</v>
      </c>
    </row>
    <row r="1298" spans="1:4" ht="12.75">
      <c r="A1298" s="115">
        <v>11854</v>
      </c>
      <c r="B1298" s="49" t="s">
        <v>32827</v>
      </c>
      <c r="C1298" s="115" t="s">
        <v>2</v>
      </c>
      <c r="D1298" s="402">
        <v>11.76</v>
      </c>
    </row>
    <row r="1299" spans="1:4" ht="12.75">
      <c r="A1299" s="115">
        <v>11862</v>
      </c>
      <c r="B1299" s="49" t="s">
        <v>32828</v>
      </c>
      <c r="C1299" s="115" t="s">
        <v>2</v>
      </c>
      <c r="D1299" s="402">
        <v>16.489999999999998</v>
      </c>
    </row>
    <row r="1300" spans="1:4" ht="12.75">
      <c r="A1300" s="115">
        <v>11863</v>
      </c>
      <c r="B1300" s="49" t="s">
        <v>32829</v>
      </c>
      <c r="C1300" s="115" t="s">
        <v>2</v>
      </c>
      <c r="D1300" s="402">
        <v>6.66</v>
      </c>
    </row>
    <row r="1301" spans="1:4" ht="12.75">
      <c r="A1301" s="115">
        <v>11855</v>
      </c>
      <c r="B1301" s="49" t="s">
        <v>32830</v>
      </c>
      <c r="C1301" s="115" t="s">
        <v>2</v>
      </c>
      <c r="D1301" s="402">
        <v>24.62</v>
      </c>
    </row>
    <row r="1302" spans="1:4" ht="12.75">
      <c r="A1302" s="115">
        <v>11864</v>
      </c>
      <c r="B1302" s="49" t="s">
        <v>32831</v>
      </c>
      <c r="C1302" s="115" t="s">
        <v>2</v>
      </c>
      <c r="D1302" s="402">
        <v>37.22</v>
      </c>
    </row>
    <row r="1303" spans="1:4" ht="12.75">
      <c r="A1303" s="115">
        <v>2527</v>
      </c>
      <c r="B1303" s="49" t="s">
        <v>32832</v>
      </c>
      <c r="C1303" s="115" t="s">
        <v>2</v>
      </c>
      <c r="D1303" s="402">
        <v>10.07</v>
      </c>
    </row>
    <row r="1304" spans="1:4" ht="12.75">
      <c r="A1304" s="115">
        <v>2526</v>
      </c>
      <c r="B1304" s="49" t="s">
        <v>32833</v>
      </c>
      <c r="C1304" s="115" t="s">
        <v>2</v>
      </c>
      <c r="D1304" s="402">
        <v>6.45</v>
      </c>
    </row>
    <row r="1305" spans="1:4" ht="12.75">
      <c r="A1305" s="115">
        <v>2483</v>
      </c>
      <c r="B1305" s="49" t="s">
        <v>32834</v>
      </c>
      <c r="C1305" s="115" t="s">
        <v>2</v>
      </c>
      <c r="D1305" s="402">
        <v>4.59</v>
      </c>
    </row>
    <row r="1306" spans="1:4" ht="12.75">
      <c r="A1306" s="115">
        <v>2487</v>
      </c>
      <c r="B1306" s="49" t="s">
        <v>32835</v>
      </c>
      <c r="C1306" s="115" t="s">
        <v>2</v>
      </c>
      <c r="D1306" s="402">
        <v>2.2000000000000002</v>
      </c>
    </row>
    <row r="1307" spans="1:4" ht="12.75">
      <c r="A1307" s="115">
        <v>2528</v>
      </c>
      <c r="B1307" s="49" t="s">
        <v>32836</v>
      </c>
      <c r="C1307" s="115" t="s">
        <v>2</v>
      </c>
      <c r="D1307" s="402">
        <v>25.34</v>
      </c>
    </row>
    <row r="1308" spans="1:4" ht="12.75">
      <c r="A1308" s="115">
        <v>2489</v>
      </c>
      <c r="B1308" s="49" t="s">
        <v>32837</v>
      </c>
      <c r="C1308" s="115" t="s">
        <v>2</v>
      </c>
      <c r="D1308" s="402">
        <v>11.16</v>
      </c>
    </row>
    <row r="1309" spans="1:4" ht="12.75">
      <c r="A1309" s="115">
        <v>2484</v>
      </c>
      <c r="B1309" s="49" t="s">
        <v>32838</v>
      </c>
      <c r="C1309" s="115" t="s">
        <v>2</v>
      </c>
      <c r="D1309" s="402">
        <v>36.799999999999997</v>
      </c>
    </row>
    <row r="1310" spans="1:4" ht="12.75">
      <c r="A1310" s="115">
        <v>2488</v>
      </c>
      <c r="B1310" s="49" t="s">
        <v>32839</v>
      </c>
      <c r="C1310" s="115" t="s">
        <v>2</v>
      </c>
      <c r="D1310" s="402">
        <v>2.58</v>
      </c>
    </row>
    <row r="1311" spans="1:4" ht="12.75">
      <c r="A1311" s="115">
        <v>2485</v>
      </c>
      <c r="B1311" s="49" t="s">
        <v>32840</v>
      </c>
      <c r="C1311" s="115" t="s">
        <v>2</v>
      </c>
      <c r="D1311" s="402">
        <v>57.68</v>
      </c>
    </row>
    <row r="1312" spans="1:4" ht="12.75">
      <c r="A1312" s="115">
        <v>44247</v>
      </c>
      <c r="B1312" s="49" t="s">
        <v>32841</v>
      </c>
      <c r="C1312" s="115" t="s">
        <v>2</v>
      </c>
      <c r="D1312" s="402">
        <v>1834.27</v>
      </c>
    </row>
    <row r="1313" spans="1:4" ht="12.75">
      <c r="A1313" s="115">
        <v>38005</v>
      </c>
      <c r="B1313" s="49" t="s">
        <v>32842</v>
      </c>
      <c r="C1313" s="115" t="s">
        <v>2</v>
      </c>
      <c r="D1313" s="402">
        <v>21.81</v>
      </c>
    </row>
    <row r="1314" spans="1:4" ht="12.75">
      <c r="A1314" s="115">
        <v>38006</v>
      </c>
      <c r="B1314" s="49" t="s">
        <v>32843</v>
      </c>
      <c r="C1314" s="115" t="s">
        <v>2</v>
      </c>
      <c r="D1314" s="402">
        <v>28.98</v>
      </c>
    </row>
    <row r="1315" spans="1:4" ht="12.75">
      <c r="A1315" s="115">
        <v>38428</v>
      </c>
      <c r="B1315" s="49" t="s">
        <v>32844</v>
      </c>
      <c r="C1315" s="115" t="s">
        <v>2</v>
      </c>
      <c r="D1315" s="402">
        <v>25.95</v>
      </c>
    </row>
    <row r="1316" spans="1:4" ht="12.75">
      <c r="A1316" s="115">
        <v>38007</v>
      </c>
      <c r="B1316" s="49" t="s">
        <v>32845</v>
      </c>
      <c r="C1316" s="115" t="s">
        <v>2</v>
      </c>
      <c r="D1316" s="402">
        <v>33.44</v>
      </c>
    </row>
    <row r="1317" spans="1:4" ht="12.75">
      <c r="A1317" s="115">
        <v>38008</v>
      </c>
      <c r="B1317" s="49" t="s">
        <v>32846</v>
      </c>
      <c r="C1317" s="115" t="s">
        <v>2</v>
      </c>
      <c r="D1317" s="402">
        <v>53.51</v>
      </c>
    </row>
    <row r="1318" spans="1:4" ht="12.75">
      <c r="A1318" s="115">
        <v>38009</v>
      </c>
      <c r="B1318" s="49" t="s">
        <v>32847</v>
      </c>
      <c r="C1318" s="115" t="s">
        <v>2</v>
      </c>
      <c r="D1318" s="402">
        <v>65.510000000000005</v>
      </c>
    </row>
    <row r="1319" spans="1:4" ht="12.75">
      <c r="A1319" s="115">
        <v>44248</v>
      </c>
      <c r="B1319" s="49" t="s">
        <v>32848</v>
      </c>
      <c r="C1319" s="115" t="s">
        <v>2</v>
      </c>
      <c r="D1319" s="402">
        <v>106.77</v>
      </c>
    </row>
    <row r="1320" spans="1:4" ht="12.75">
      <c r="A1320" s="115">
        <v>44249</v>
      </c>
      <c r="B1320" s="49" t="s">
        <v>32849</v>
      </c>
      <c r="C1320" s="115" t="s">
        <v>2</v>
      </c>
      <c r="D1320" s="402">
        <v>411.95</v>
      </c>
    </row>
    <row r="1321" spans="1:4" ht="12.75">
      <c r="A1321" s="115">
        <v>44250</v>
      </c>
      <c r="B1321" s="49" t="s">
        <v>32850</v>
      </c>
      <c r="C1321" s="115" t="s">
        <v>2</v>
      </c>
      <c r="D1321" s="402">
        <v>598.25</v>
      </c>
    </row>
    <row r="1322" spans="1:4" ht="12.75">
      <c r="A1322" s="115">
        <v>39279</v>
      </c>
      <c r="B1322" s="49" t="s">
        <v>32851</v>
      </c>
      <c r="C1322" s="115" t="s">
        <v>2</v>
      </c>
      <c r="D1322" s="402"/>
    </row>
    <row r="1323" spans="1:4" ht="12.75">
      <c r="A1323" s="115">
        <v>39280</v>
      </c>
      <c r="B1323" s="49" t="s">
        <v>32852</v>
      </c>
      <c r="C1323" s="115" t="s">
        <v>2</v>
      </c>
      <c r="D1323" s="402"/>
    </row>
    <row r="1324" spans="1:4" ht="12.75">
      <c r="A1324" s="115">
        <v>39281</v>
      </c>
      <c r="B1324" s="49" t="s">
        <v>32853</v>
      </c>
      <c r="C1324" s="115" t="s">
        <v>2</v>
      </c>
      <c r="D1324" s="402"/>
    </row>
    <row r="1325" spans="1:4" ht="12.75">
      <c r="A1325" s="115">
        <v>39282</v>
      </c>
      <c r="B1325" s="49" t="s">
        <v>32854</v>
      </c>
      <c r="C1325" s="115" t="s">
        <v>2</v>
      </c>
      <c r="D1325" s="402"/>
    </row>
    <row r="1326" spans="1:4" ht="12.75">
      <c r="A1326" s="115">
        <v>38844</v>
      </c>
      <c r="B1326" s="49" t="s">
        <v>32855</v>
      </c>
      <c r="C1326" s="115" t="s">
        <v>2</v>
      </c>
      <c r="D1326" s="402"/>
    </row>
    <row r="1327" spans="1:4" ht="12.75">
      <c r="A1327" s="115">
        <v>38846</v>
      </c>
      <c r="B1327" s="49" t="s">
        <v>32856</v>
      </c>
      <c r="C1327" s="115" t="s">
        <v>2</v>
      </c>
      <c r="D1327" s="402"/>
    </row>
    <row r="1328" spans="1:4" ht="12.75">
      <c r="A1328" s="115">
        <v>38847</v>
      </c>
      <c r="B1328" s="49" t="s">
        <v>32857</v>
      </c>
      <c r="C1328" s="115" t="s">
        <v>2</v>
      </c>
      <c r="D1328" s="402"/>
    </row>
    <row r="1329" spans="1:4" ht="12.75">
      <c r="A1329" s="115">
        <v>38850</v>
      </c>
      <c r="B1329" s="49" t="s">
        <v>32858</v>
      </c>
      <c r="C1329" s="115" t="s">
        <v>2</v>
      </c>
      <c r="D1329" s="402"/>
    </row>
    <row r="1330" spans="1:4" ht="12.75">
      <c r="A1330" s="115">
        <v>38848</v>
      </c>
      <c r="B1330" s="49" t="s">
        <v>32859</v>
      </c>
      <c r="C1330" s="115" t="s">
        <v>2</v>
      </c>
      <c r="D1330" s="402"/>
    </row>
    <row r="1331" spans="1:4" ht="12.75">
      <c r="A1331" s="115">
        <v>38851</v>
      </c>
      <c r="B1331" s="49" t="s">
        <v>32860</v>
      </c>
      <c r="C1331" s="115" t="s">
        <v>2</v>
      </c>
      <c r="D1331" s="402"/>
    </row>
    <row r="1332" spans="1:4" ht="12.75">
      <c r="A1332" s="115">
        <v>38854</v>
      </c>
      <c r="B1332" s="49" t="s">
        <v>32861</v>
      </c>
      <c r="C1332" s="115" t="s">
        <v>2</v>
      </c>
      <c r="D1332" s="402"/>
    </row>
    <row r="1333" spans="1:4" ht="12.75">
      <c r="A1333" s="115">
        <v>3104</v>
      </c>
      <c r="B1333" s="49" t="s">
        <v>32862</v>
      </c>
      <c r="C1333" s="115" t="s">
        <v>12</v>
      </c>
      <c r="D1333" s="402">
        <v>159.03</v>
      </c>
    </row>
    <row r="1334" spans="1:4" ht="12.75">
      <c r="A1334" s="115">
        <v>1607</v>
      </c>
      <c r="B1334" s="49" t="s">
        <v>32863</v>
      </c>
      <c r="C1334" s="115" t="s">
        <v>12</v>
      </c>
      <c r="D1334" s="402">
        <v>0.32</v>
      </c>
    </row>
    <row r="1335" spans="1:4" ht="12.75">
      <c r="A1335" s="115">
        <v>38169</v>
      </c>
      <c r="B1335" s="49" t="s">
        <v>32864</v>
      </c>
      <c r="C1335" s="115" t="s">
        <v>12</v>
      </c>
      <c r="D1335" s="402">
        <v>82.95</v>
      </c>
    </row>
    <row r="1336" spans="1:4" ht="12.75">
      <c r="A1336" s="115">
        <v>6142</v>
      </c>
      <c r="B1336" s="49" t="s">
        <v>32865</v>
      </c>
      <c r="C1336" s="115" t="s">
        <v>2</v>
      </c>
      <c r="D1336" s="402">
        <v>9.5299999999999994</v>
      </c>
    </row>
    <row r="1337" spans="1:4" ht="12.75">
      <c r="A1337" s="115">
        <v>11686</v>
      </c>
      <c r="B1337" s="49" t="s">
        <v>32866</v>
      </c>
      <c r="C1337" s="115" t="s">
        <v>2</v>
      </c>
      <c r="D1337" s="402">
        <v>13.22</v>
      </c>
    </row>
    <row r="1338" spans="1:4" ht="12.75">
      <c r="A1338" s="115">
        <v>37598</v>
      </c>
      <c r="B1338" s="49" t="s">
        <v>32867</v>
      </c>
      <c r="C1338" s="115" t="s">
        <v>2</v>
      </c>
      <c r="D1338" s="402"/>
    </row>
    <row r="1339" spans="1:4" ht="12.75">
      <c r="A1339" s="115">
        <v>25398</v>
      </c>
      <c r="B1339" s="49" t="s">
        <v>32868</v>
      </c>
      <c r="C1339" s="115" t="s">
        <v>2</v>
      </c>
      <c r="D1339" s="402"/>
    </row>
    <row r="1340" spans="1:4" ht="12.75">
      <c r="A1340" s="115">
        <v>25399</v>
      </c>
      <c r="B1340" s="49" t="s">
        <v>32869</v>
      </c>
      <c r="C1340" s="115" t="s">
        <v>2</v>
      </c>
      <c r="D1340" s="402"/>
    </row>
    <row r="1341" spans="1:4" ht="12.75">
      <c r="A1341" s="115">
        <v>43440</v>
      </c>
      <c r="B1341" s="49" t="s">
        <v>32870</v>
      </c>
      <c r="C1341" s="115" t="s">
        <v>2</v>
      </c>
      <c r="D1341" s="402">
        <v>511.41</v>
      </c>
    </row>
    <row r="1342" spans="1:4" ht="12.75">
      <c r="A1342" s="115">
        <v>1613</v>
      </c>
      <c r="B1342" s="49" t="s">
        <v>32871</v>
      </c>
      <c r="C1342" s="115" t="s">
        <v>2</v>
      </c>
      <c r="D1342" s="402">
        <v>1628.95</v>
      </c>
    </row>
    <row r="1343" spans="1:4" ht="12.75">
      <c r="A1343" s="115">
        <v>1626</v>
      </c>
      <c r="B1343" s="49" t="s">
        <v>32872</v>
      </c>
      <c r="C1343" s="115" t="s">
        <v>2</v>
      </c>
      <c r="D1343" s="402">
        <v>2436.3000000000002</v>
      </c>
    </row>
    <row r="1344" spans="1:4" ht="12.75">
      <c r="A1344" s="115">
        <v>1625</v>
      </c>
      <c r="B1344" s="49" t="s">
        <v>32873</v>
      </c>
      <c r="C1344" s="115" t="s">
        <v>2</v>
      </c>
      <c r="D1344" s="402">
        <v>170.16</v>
      </c>
    </row>
    <row r="1345" spans="1:4" ht="12.75">
      <c r="A1345" s="115">
        <v>1622</v>
      </c>
      <c r="B1345" s="49" t="s">
        <v>32874</v>
      </c>
      <c r="C1345" s="115" t="s">
        <v>2</v>
      </c>
      <c r="D1345" s="402">
        <v>5497.73</v>
      </c>
    </row>
    <row r="1346" spans="1:4" ht="12.75">
      <c r="A1346" s="115">
        <v>1620</v>
      </c>
      <c r="B1346" s="49" t="s">
        <v>32875</v>
      </c>
      <c r="C1346" s="115" t="s">
        <v>2</v>
      </c>
      <c r="D1346" s="402">
        <v>358.46</v>
      </c>
    </row>
    <row r="1347" spans="1:4" ht="12.75">
      <c r="A1347" s="115">
        <v>1629</v>
      </c>
      <c r="B1347" s="49" t="s">
        <v>32876</v>
      </c>
      <c r="C1347" s="115" t="s">
        <v>2</v>
      </c>
      <c r="D1347" s="402">
        <v>13380.16</v>
      </c>
    </row>
    <row r="1348" spans="1:4" ht="12.75">
      <c r="A1348" s="115">
        <v>1627</v>
      </c>
      <c r="B1348" s="49" t="s">
        <v>32877</v>
      </c>
      <c r="C1348" s="115" t="s">
        <v>2</v>
      </c>
      <c r="D1348" s="402">
        <v>685.18</v>
      </c>
    </row>
    <row r="1349" spans="1:4" ht="12.75">
      <c r="A1349" s="115">
        <v>1623</v>
      </c>
      <c r="B1349" s="49" t="s">
        <v>32878</v>
      </c>
      <c r="C1349" s="115" t="s">
        <v>2</v>
      </c>
      <c r="D1349" s="402">
        <v>138.78</v>
      </c>
    </row>
    <row r="1350" spans="1:4" ht="12.75">
      <c r="A1350" s="115">
        <v>1619</v>
      </c>
      <c r="B1350" s="49" t="s">
        <v>32879</v>
      </c>
      <c r="C1350" s="115" t="s">
        <v>2</v>
      </c>
      <c r="D1350" s="402">
        <v>190.9</v>
      </c>
    </row>
    <row r="1351" spans="1:4" ht="12.75">
      <c r="A1351" s="115">
        <v>1630</v>
      </c>
      <c r="B1351" s="49" t="s">
        <v>32880</v>
      </c>
      <c r="C1351" s="115" t="s">
        <v>2</v>
      </c>
      <c r="D1351" s="402">
        <v>4203.13</v>
      </c>
    </row>
    <row r="1352" spans="1:4" ht="12.75">
      <c r="A1352" s="115">
        <v>1616</v>
      </c>
      <c r="B1352" s="49" t="s">
        <v>32881</v>
      </c>
      <c r="C1352" s="115" t="s">
        <v>2</v>
      </c>
      <c r="D1352" s="402">
        <v>6464.48</v>
      </c>
    </row>
    <row r="1353" spans="1:4" ht="12.75">
      <c r="A1353" s="115">
        <v>1614</v>
      </c>
      <c r="B1353" s="49" t="s">
        <v>32882</v>
      </c>
      <c r="C1353" s="115" t="s">
        <v>2</v>
      </c>
      <c r="D1353" s="402">
        <v>295.45</v>
      </c>
    </row>
    <row r="1354" spans="1:4" ht="12.75">
      <c r="A1354" s="115">
        <v>1617</v>
      </c>
      <c r="B1354" s="49" t="s">
        <v>32883</v>
      </c>
      <c r="C1354" s="115" t="s">
        <v>2</v>
      </c>
      <c r="D1354" s="402">
        <v>7717.19</v>
      </c>
    </row>
    <row r="1355" spans="1:4" ht="12.75">
      <c r="A1355" s="115">
        <v>1621</v>
      </c>
      <c r="B1355" s="49" t="s">
        <v>32884</v>
      </c>
      <c r="C1355" s="115" t="s">
        <v>2</v>
      </c>
      <c r="D1355" s="402">
        <v>528.4</v>
      </c>
    </row>
    <row r="1356" spans="1:4" ht="12.75">
      <c r="A1356" s="115">
        <v>1624</v>
      </c>
      <c r="B1356" s="49" t="s">
        <v>32885</v>
      </c>
      <c r="C1356" s="115" t="s">
        <v>2</v>
      </c>
      <c r="D1356" s="402">
        <v>18969.240000000002</v>
      </c>
    </row>
    <row r="1357" spans="1:4" ht="12.75">
      <c r="A1357" s="115">
        <v>1615</v>
      </c>
      <c r="B1357" s="49" t="s">
        <v>32886</v>
      </c>
      <c r="C1357" s="115" t="s">
        <v>2</v>
      </c>
      <c r="D1357" s="402">
        <v>992.26</v>
      </c>
    </row>
    <row r="1358" spans="1:4" ht="12.75">
      <c r="A1358" s="115">
        <v>1612</v>
      </c>
      <c r="B1358" s="49" t="s">
        <v>32887</v>
      </c>
      <c r="C1358" s="115" t="s">
        <v>2</v>
      </c>
      <c r="D1358" s="402">
        <v>130.69</v>
      </c>
    </row>
    <row r="1359" spans="1:4" ht="12.75">
      <c r="A1359" s="115">
        <v>1618</v>
      </c>
      <c r="B1359" s="49" t="s">
        <v>32888</v>
      </c>
      <c r="C1359" s="115" t="s">
        <v>2</v>
      </c>
      <c r="D1359" s="402">
        <v>1363.51</v>
      </c>
    </row>
    <row r="1360" spans="1:4" ht="12.75">
      <c r="A1360" s="115">
        <v>14211</v>
      </c>
      <c r="B1360" s="49" t="s">
        <v>32889</v>
      </c>
      <c r="C1360" s="115" t="s">
        <v>2</v>
      </c>
      <c r="D1360" s="402">
        <v>41.39</v>
      </c>
    </row>
    <row r="1361" spans="1:4" ht="12.75">
      <c r="A1361" s="115">
        <v>43657</v>
      </c>
      <c r="B1361" s="49" t="s">
        <v>32890</v>
      </c>
      <c r="C1361" s="115" t="s">
        <v>1</v>
      </c>
      <c r="D1361" s="402">
        <v>6.53</v>
      </c>
    </row>
    <row r="1362" spans="1:4" ht="12.75">
      <c r="A1362" s="115">
        <v>38200</v>
      </c>
      <c r="B1362" s="49" t="s">
        <v>32891</v>
      </c>
      <c r="C1362" s="115" t="s">
        <v>32892</v>
      </c>
      <c r="D1362" s="402">
        <v>419.59</v>
      </c>
    </row>
    <row r="1363" spans="1:4" ht="12.75">
      <c r="A1363" s="115">
        <v>39269</v>
      </c>
      <c r="B1363" s="49" t="s">
        <v>32893</v>
      </c>
      <c r="C1363" s="115" t="s">
        <v>1</v>
      </c>
      <c r="D1363" s="402">
        <v>1.74</v>
      </c>
    </row>
    <row r="1364" spans="1:4" ht="12.75">
      <c r="A1364" s="115">
        <v>11889</v>
      </c>
      <c r="B1364" s="49" t="s">
        <v>32894</v>
      </c>
      <c r="C1364" s="115" t="s">
        <v>1</v>
      </c>
      <c r="D1364" s="402">
        <v>2.4</v>
      </c>
    </row>
    <row r="1365" spans="1:4" ht="12.75">
      <c r="A1365" s="115">
        <v>39270</v>
      </c>
      <c r="B1365" s="49" t="s">
        <v>32895</v>
      </c>
      <c r="C1365" s="115" t="s">
        <v>1</v>
      </c>
      <c r="D1365" s="402">
        <v>3.11</v>
      </c>
    </row>
    <row r="1366" spans="1:4" ht="12.75">
      <c r="A1366" s="115">
        <v>11890</v>
      </c>
      <c r="B1366" s="49" t="s">
        <v>32896</v>
      </c>
      <c r="C1366" s="115" t="s">
        <v>1</v>
      </c>
      <c r="D1366" s="402">
        <v>4.24</v>
      </c>
    </row>
    <row r="1367" spans="1:4" ht="12.75">
      <c r="A1367" s="115">
        <v>11891</v>
      </c>
      <c r="B1367" s="49" t="s">
        <v>32897</v>
      </c>
      <c r="C1367" s="115" t="s">
        <v>1</v>
      </c>
      <c r="D1367" s="402">
        <v>6.87</v>
      </c>
    </row>
    <row r="1368" spans="1:4" ht="12.75">
      <c r="A1368" s="115">
        <v>11892</v>
      </c>
      <c r="B1368" s="49" t="s">
        <v>32898</v>
      </c>
      <c r="C1368" s="115" t="s">
        <v>1</v>
      </c>
      <c r="D1368" s="402">
        <v>11.23</v>
      </c>
    </row>
    <row r="1369" spans="1:4" ht="12.75">
      <c r="A1369" s="115">
        <v>37601</v>
      </c>
      <c r="B1369" s="49" t="s">
        <v>32899</v>
      </c>
      <c r="C1369" s="115" t="s">
        <v>1</v>
      </c>
      <c r="D1369" s="402"/>
    </row>
    <row r="1370" spans="1:4" ht="12.75">
      <c r="A1370" s="115">
        <v>1634</v>
      </c>
      <c r="B1370" s="49" t="s">
        <v>32900</v>
      </c>
      <c r="C1370" s="115" t="s">
        <v>1</v>
      </c>
      <c r="D1370" s="402"/>
    </row>
    <row r="1371" spans="1:4" ht="12.75">
      <c r="A1371" s="115">
        <v>44274</v>
      </c>
      <c r="B1371" s="49" t="s">
        <v>32901</v>
      </c>
      <c r="C1371" s="115" t="s">
        <v>2</v>
      </c>
      <c r="D1371" s="402">
        <v>697.64</v>
      </c>
    </row>
    <row r="1372" spans="1:4" ht="12.75">
      <c r="A1372" s="115">
        <v>5086</v>
      </c>
      <c r="B1372" s="49" t="s">
        <v>32902</v>
      </c>
      <c r="C1372" s="115" t="s">
        <v>3</v>
      </c>
      <c r="D1372" s="402">
        <v>34.340000000000003</v>
      </c>
    </row>
    <row r="1373" spans="1:4" ht="12.75">
      <c r="A1373" s="115">
        <v>45244</v>
      </c>
      <c r="B1373" s="49" t="s">
        <v>32903</v>
      </c>
      <c r="C1373" s="115" t="s">
        <v>2</v>
      </c>
      <c r="D1373" s="402">
        <v>97.29</v>
      </c>
    </row>
    <row r="1374" spans="1:4" ht="12.75">
      <c r="A1374" s="115">
        <v>11280</v>
      </c>
      <c r="B1374" s="49" t="s">
        <v>32904</v>
      </c>
      <c r="C1374" s="115" t="s">
        <v>2</v>
      </c>
      <c r="D1374" s="402">
        <v>6175.81</v>
      </c>
    </row>
    <row r="1375" spans="1:4" ht="12.75">
      <c r="A1375" s="115">
        <v>45657</v>
      </c>
      <c r="B1375" s="49" t="s">
        <v>32905</v>
      </c>
      <c r="C1375" s="115" t="s">
        <v>2</v>
      </c>
      <c r="D1375" s="402">
        <v>140728.65</v>
      </c>
    </row>
    <row r="1376" spans="1:4" ht="12.75">
      <c r="A1376" s="115">
        <v>3446</v>
      </c>
      <c r="B1376" s="49" t="s">
        <v>32906</v>
      </c>
      <c r="C1376" s="115" t="s">
        <v>2</v>
      </c>
      <c r="D1376" s="402">
        <v>40.520000000000003</v>
      </c>
    </row>
    <row r="1377" spans="1:4" ht="12.75">
      <c r="A1377" s="115">
        <v>3445</v>
      </c>
      <c r="B1377" s="49" t="s">
        <v>32907</v>
      </c>
      <c r="C1377" s="115" t="s">
        <v>2</v>
      </c>
      <c r="D1377" s="402">
        <v>33.08</v>
      </c>
    </row>
    <row r="1378" spans="1:4" ht="12.75">
      <c r="A1378" s="115">
        <v>3444</v>
      </c>
      <c r="B1378" s="49" t="s">
        <v>32908</v>
      </c>
      <c r="C1378" s="115" t="s">
        <v>2</v>
      </c>
      <c r="D1378" s="402">
        <v>20.36</v>
      </c>
    </row>
    <row r="1379" spans="1:4" ht="12.75">
      <c r="A1379" s="115">
        <v>3441</v>
      </c>
      <c r="B1379" s="49" t="s">
        <v>32909</v>
      </c>
      <c r="C1379" s="115" t="s">
        <v>2</v>
      </c>
      <c r="D1379" s="402">
        <v>9.34</v>
      </c>
    </row>
    <row r="1380" spans="1:4" ht="12.75">
      <c r="A1380" s="115">
        <v>12402</v>
      </c>
      <c r="B1380" s="49" t="s">
        <v>32910</v>
      </c>
      <c r="C1380" s="115" t="s">
        <v>2</v>
      </c>
      <c r="D1380" s="402">
        <v>113.91</v>
      </c>
    </row>
    <row r="1381" spans="1:4" ht="12.75">
      <c r="A1381" s="115">
        <v>3447</v>
      </c>
      <c r="B1381" s="49" t="s">
        <v>32911</v>
      </c>
      <c r="C1381" s="115" t="s">
        <v>2</v>
      </c>
      <c r="D1381" s="402">
        <v>58.93</v>
      </c>
    </row>
    <row r="1382" spans="1:4" ht="12.75">
      <c r="A1382" s="115">
        <v>3448</v>
      </c>
      <c r="B1382" s="49" t="s">
        <v>32912</v>
      </c>
      <c r="C1382" s="115" t="s">
        <v>2</v>
      </c>
      <c r="D1382" s="402">
        <v>166.54</v>
      </c>
    </row>
    <row r="1383" spans="1:4" ht="12.75">
      <c r="A1383" s="115">
        <v>3442</v>
      </c>
      <c r="B1383" s="49" t="s">
        <v>32913</v>
      </c>
      <c r="C1383" s="115" t="s">
        <v>2</v>
      </c>
      <c r="D1383" s="402">
        <v>13.96</v>
      </c>
    </row>
    <row r="1384" spans="1:4" ht="12.75">
      <c r="A1384" s="115">
        <v>3449</v>
      </c>
      <c r="B1384" s="49" t="s">
        <v>32914</v>
      </c>
      <c r="C1384" s="115" t="s">
        <v>2</v>
      </c>
      <c r="D1384" s="402">
        <v>291.81</v>
      </c>
    </row>
    <row r="1385" spans="1:4" ht="12.75">
      <c r="A1385" s="115">
        <v>37438</v>
      </c>
      <c r="B1385" s="49" t="s">
        <v>32915</v>
      </c>
      <c r="C1385" s="115" t="s">
        <v>2</v>
      </c>
      <c r="D1385" s="402"/>
    </row>
    <row r="1386" spans="1:4" ht="12.75">
      <c r="A1386" s="115">
        <v>37439</v>
      </c>
      <c r="B1386" s="49" t="s">
        <v>32916</v>
      </c>
      <c r="C1386" s="115" t="s">
        <v>2</v>
      </c>
      <c r="D1386" s="402"/>
    </row>
    <row r="1387" spans="1:4" ht="12.75">
      <c r="A1387" s="115">
        <v>37435</v>
      </c>
      <c r="B1387" s="49" t="s">
        <v>32917</v>
      </c>
      <c r="C1387" s="115" t="s">
        <v>2</v>
      </c>
      <c r="D1387" s="402"/>
    </row>
    <row r="1388" spans="1:4" ht="12.75">
      <c r="A1388" s="115">
        <v>37436</v>
      </c>
      <c r="B1388" s="49" t="s">
        <v>32918</v>
      </c>
      <c r="C1388" s="115" t="s">
        <v>2</v>
      </c>
      <c r="D1388" s="402"/>
    </row>
    <row r="1389" spans="1:4" ht="12.75">
      <c r="A1389" s="115">
        <v>37437</v>
      </c>
      <c r="B1389" s="49" t="s">
        <v>32919</v>
      </c>
      <c r="C1389" s="115" t="s">
        <v>2</v>
      </c>
      <c r="D1389" s="402"/>
    </row>
    <row r="1390" spans="1:4" ht="12.75">
      <c r="A1390" s="115">
        <v>3473</v>
      </c>
      <c r="B1390" s="49" t="s">
        <v>32920</v>
      </c>
      <c r="C1390" s="115" t="s">
        <v>2</v>
      </c>
      <c r="D1390" s="402">
        <v>45.82</v>
      </c>
    </row>
    <row r="1391" spans="1:4" ht="12.75">
      <c r="A1391" s="115">
        <v>3474</v>
      </c>
      <c r="B1391" s="49" t="s">
        <v>32921</v>
      </c>
      <c r="C1391" s="115" t="s">
        <v>2</v>
      </c>
      <c r="D1391" s="402">
        <v>37.770000000000003</v>
      </c>
    </row>
    <row r="1392" spans="1:4" ht="12.75">
      <c r="A1392" s="115">
        <v>3443</v>
      </c>
      <c r="B1392" s="49" t="s">
        <v>32922</v>
      </c>
      <c r="C1392" s="115" t="s">
        <v>2</v>
      </c>
      <c r="D1392" s="402">
        <v>23.49</v>
      </c>
    </row>
    <row r="1393" spans="1:4" ht="12.75">
      <c r="A1393" s="115">
        <v>3450</v>
      </c>
      <c r="B1393" s="49" t="s">
        <v>32923</v>
      </c>
      <c r="C1393" s="115" t="s">
        <v>2</v>
      </c>
      <c r="D1393" s="402">
        <v>10.95</v>
      </c>
    </row>
    <row r="1394" spans="1:4" ht="12.75">
      <c r="A1394" s="115">
        <v>3453</v>
      </c>
      <c r="B1394" s="49" t="s">
        <v>32924</v>
      </c>
      <c r="C1394" s="115" t="s">
        <v>2</v>
      </c>
      <c r="D1394" s="402">
        <v>133.74</v>
      </c>
    </row>
    <row r="1395" spans="1:4" ht="12.75">
      <c r="A1395" s="115">
        <v>3452</v>
      </c>
      <c r="B1395" s="49" t="s">
        <v>32925</v>
      </c>
      <c r="C1395" s="115" t="s">
        <v>2</v>
      </c>
      <c r="D1395" s="402">
        <v>66.010000000000005</v>
      </c>
    </row>
    <row r="1396" spans="1:4" ht="12.75">
      <c r="A1396" s="115">
        <v>3454</v>
      </c>
      <c r="B1396" s="49" t="s">
        <v>32926</v>
      </c>
      <c r="C1396" s="115" t="s">
        <v>2</v>
      </c>
      <c r="D1396" s="402">
        <v>203.41</v>
      </c>
    </row>
    <row r="1397" spans="1:4" ht="12.75">
      <c r="A1397" s="115">
        <v>3451</v>
      </c>
      <c r="B1397" s="49" t="s">
        <v>32927</v>
      </c>
      <c r="C1397" s="115" t="s">
        <v>2</v>
      </c>
      <c r="D1397" s="402">
        <v>13.09</v>
      </c>
    </row>
    <row r="1398" spans="1:4" ht="12.75">
      <c r="A1398" s="115">
        <v>3458</v>
      </c>
      <c r="B1398" s="49" t="s">
        <v>32928</v>
      </c>
      <c r="C1398" s="115" t="s">
        <v>2</v>
      </c>
      <c r="D1398" s="402">
        <v>36.72</v>
      </c>
    </row>
    <row r="1399" spans="1:4" ht="12.75">
      <c r="A1399" s="115">
        <v>3457</v>
      </c>
      <c r="B1399" s="49" t="s">
        <v>32929</v>
      </c>
      <c r="C1399" s="115" t="s">
        <v>2</v>
      </c>
      <c r="D1399" s="402">
        <v>27.57</v>
      </c>
    </row>
    <row r="1400" spans="1:4" ht="12.75">
      <c r="A1400" s="115">
        <v>3472</v>
      </c>
      <c r="B1400" s="49" t="s">
        <v>32930</v>
      </c>
      <c r="C1400" s="115" t="s">
        <v>2</v>
      </c>
      <c r="D1400" s="402">
        <v>17.59</v>
      </c>
    </row>
    <row r="1401" spans="1:4" ht="12.75">
      <c r="A1401" s="115">
        <v>3455</v>
      </c>
      <c r="B1401" s="49" t="s">
        <v>32931</v>
      </c>
      <c r="C1401" s="115" t="s">
        <v>2</v>
      </c>
      <c r="D1401" s="402">
        <v>7.83</v>
      </c>
    </row>
    <row r="1402" spans="1:4" ht="12.75">
      <c r="A1402" s="115">
        <v>3470</v>
      </c>
      <c r="B1402" s="49" t="s">
        <v>32932</v>
      </c>
      <c r="C1402" s="115" t="s">
        <v>2</v>
      </c>
      <c r="D1402" s="402">
        <v>102.55</v>
      </c>
    </row>
    <row r="1403" spans="1:4" ht="12.75">
      <c r="A1403" s="115">
        <v>3471</v>
      </c>
      <c r="B1403" s="49" t="s">
        <v>32933</v>
      </c>
      <c r="C1403" s="115" t="s">
        <v>2</v>
      </c>
      <c r="D1403" s="402">
        <v>56.35</v>
      </c>
    </row>
    <row r="1404" spans="1:4" ht="12.75">
      <c r="A1404" s="115">
        <v>3459</v>
      </c>
      <c r="B1404" s="49" t="s">
        <v>32934</v>
      </c>
      <c r="C1404" s="115" t="s">
        <v>2</v>
      </c>
      <c r="D1404" s="402">
        <v>144.65</v>
      </c>
    </row>
    <row r="1405" spans="1:4" ht="12.75">
      <c r="A1405" s="115">
        <v>3456</v>
      </c>
      <c r="B1405" s="49" t="s">
        <v>32935</v>
      </c>
      <c r="C1405" s="115" t="s">
        <v>2</v>
      </c>
      <c r="D1405" s="402">
        <v>11.72</v>
      </c>
    </row>
    <row r="1406" spans="1:4" ht="12.75">
      <c r="A1406" s="115">
        <v>3469</v>
      </c>
      <c r="B1406" s="49" t="s">
        <v>32936</v>
      </c>
      <c r="C1406" s="115" t="s">
        <v>2</v>
      </c>
      <c r="D1406" s="402">
        <v>275.08</v>
      </c>
    </row>
    <row r="1407" spans="1:4" ht="12.75">
      <c r="A1407" s="115">
        <v>3460</v>
      </c>
      <c r="B1407" s="49" t="s">
        <v>32937</v>
      </c>
      <c r="C1407" s="115" t="s">
        <v>2</v>
      </c>
      <c r="D1407" s="402">
        <v>401.38</v>
      </c>
    </row>
    <row r="1408" spans="1:4" ht="12.75">
      <c r="A1408" s="115">
        <v>3461</v>
      </c>
      <c r="B1408" s="49" t="s">
        <v>32938</v>
      </c>
      <c r="C1408" s="115" t="s">
        <v>2</v>
      </c>
      <c r="D1408" s="402">
        <v>1025.92</v>
      </c>
    </row>
    <row r="1409" spans="1:4" ht="12.75">
      <c r="A1409" s="115">
        <v>37433</v>
      </c>
      <c r="B1409" s="49" t="s">
        <v>32939</v>
      </c>
      <c r="C1409" s="115" t="s">
        <v>2</v>
      </c>
      <c r="D1409" s="402"/>
    </row>
    <row r="1410" spans="1:4" ht="12.75">
      <c r="A1410" s="115">
        <v>37430</v>
      </c>
      <c r="B1410" s="49" t="s">
        <v>32940</v>
      </c>
      <c r="C1410" s="115" t="s">
        <v>2</v>
      </c>
      <c r="D1410" s="402"/>
    </row>
    <row r="1411" spans="1:4" ht="12.75">
      <c r="A1411" s="115">
        <v>37434</v>
      </c>
      <c r="B1411" s="49" t="s">
        <v>32941</v>
      </c>
      <c r="C1411" s="115" t="s">
        <v>2</v>
      </c>
      <c r="D1411" s="402"/>
    </row>
    <row r="1412" spans="1:4" ht="12.75">
      <c r="A1412" s="115">
        <v>37431</v>
      </c>
      <c r="B1412" s="49" t="s">
        <v>32942</v>
      </c>
      <c r="C1412" s="115" t="s">
        <v>2</v>
      </c>
      <c r="D1412" s="402"/>
    </row>
    <row r="1413" spans="1:4" ht="12.75">
      <c r="A1413" s="115">
        <v>37432</v>
      </c>
      <c r="B1413" s="49" t="s">
        <v>32943</v>
      </c>
      <c r="C1413" s="115" t="s">
        <v>2</v>
      </c>
      <c r="D1413" s="402"/>
    </row>
    <row r="1414" spans="1:4" ht="12.75">
      <c r="A1414" s="115">
        <v>39869</v>
      </c>
      <c r="B1414" s="49" t="s">
        <v>32944</v>
      </c>
      <c r="C1414" s="115" t="s">
        <v>2</v>
      </c>
      <c r="D1414" s="402">
        <v>22.89</v>
      </c>
    </row>
    <row r="1415" spans="1:4" ht="12.75">
      <c r="A1415" s="115">
        <v>39870</v>
      </c>
      <c r="B1415" s="49" t="s">
        <v>32945</v>
      </c>
      <c r="C1415" s="115" t="s">
        <v>2</v>
      </c>
      <c r="D1415" s="402">
        <v>35.020000000000003</v>
      </c>
    </row>
    <row r="1416" spans="1:4" ht="12.75">
      <c r="A1416" s="115">
        <v>39871</v>
      </c>
      <c r="B1416" s="49" t="s">
        <v>32946</v>
      </c>
      <c r="C1416" s="115" t="s">
        <v>2</v>
      </c>
      <c r="D1416" s="402">
        <v>39.25</v>
      </c>
    </row>
    <row r="1417" spans="1:4" ht="12.75">
      <c r="A1417" s="115">
        <v>12722</v>
      </c>
      <c r="B1417" s="49" t="s">
        <v>32947</v>
      </c>
      <c r="C1417" s="115" t="s">
        <v>2</v>
      </c>
      <c r="D1417" s="402">
        <v>1313.44</v>
      </c>
    </row>
    <row r="1418" spans="1:4" ht="12.75">
      <c r="A1418" s="115">
        <v>12714</v>
      </c>
      <c r="B1418" s="49" t="s">
        <v>32948</v>
      </c>
      <c r="C1418" s="115" t="s">
        <v>2</v>
      </c>
      <c r="D1418" s="402">
        <v>8.58</v>
      </c>
    </row>
    <row r="1419" spans="1:4" ht="12.75">
      <c r="A1419" s="115">
        <v>12715</v>
      </c>
      <c r="B1419" s="49" t="s">
        <v>32949</v>
      </c>
      <c r="C1419" s="115" t="s">
        <v>2</v>
      </c>
      <c r="D1419" s="402">
        <v>19.36</v>
      </c>
    </row>
    <row r="1420" spans="1:4" ht="12.75">
      <c r="A1420" s="115">
        <v>12716</v>
      </c>
      <c r="B1420" s="49" t="s">
        <v>32950</v>
      </c>
      <c r="C1420" s="115" t="s">
        <v>2</v>
      </c>
      <c r="D1420" s="402">
        <v>33.25</v>
      </c>
    </row>
    <row r="1421" spans="1:4" ht="12.75">
      <c r="A1421" s="115">
        <v>12717</v>
      </c>
      <c r="B1421" s="49" t="s">
        <v>32951</v>
      </c>
      <c r="C1421" s="115" t="s">
        <v>2</v>
      </c>
      <c r="D1421" s="402">
        <v>65.34</v>
      </c>
    </row>
    <row r="1422" spans="1:4" ht="12.75">
      <c r="A1422" s="115">
        <v>12718</v>
      </c>
      <c r="B1422" s="49" t="s">
        <v>32952</v>
      </c>
      <c r="C1422" s="115" t="s">
        <v>2</v>
      </c>
      <c r="D1422" s="402">
        <v>100.28</v>
      </c>
    </row>
    <row r="1423" spans="1:4" ht="12.75">
      <c r="A1423" s="115">
        <v>12719</v>
      </c>
      <c r="B1423" s="49" t="s">
        <v>32953</v>
      </c>
      <c r="C1423" s="115" t="s">
        <v>2</v>
      </c>
      <c r="D1423" s="402">
        <v>159.19</v>
      </c>
    </row>
    <row r="1424" spans="1:4" ht="12.75">
      <c r="A1424" s="115">
        <v>12720</v>
      </c>
      <c r="B1424" s="49" t="s">
        <v>32954</v>
      </c>
      <c r="C1424" s="115" t="s">
        <v>2</v>
      </c>
      <c r="D1424" s="402">
        <v>554.30999999999995</v>
      </c>
    </row>
    <row r="1425" spans="1:4" ht="12.75">
      <c r="A1425" s="115">
        <v>12721</v>
      </c>
      <c r="B1425" s="49" t="s">
        <v>32955</v>
      </c>
      <c r="C1425" s="115" t="s">
        <v>2</v>
      </c>
      <c r="D1425" s="402">
        <v>531.54</v>
      </c>
    </row>
    <row r="1426" spans="1:4" ht="12.75">
      <c r="A1426" s="115">
        <v>3468</v>
      </c>
      <c r="B1426" s="49" t="s">
        <v>32956</v>
      </c>
      <c r="C1426" s="115" t="s">
        <v>2</v>
      </c>
      <c r="D1426" s="402">
        <v>47.94</v>
      </c>
    </row>
    <row r="1427" spans="1:4" ht="12.75">
      <c r="A1427" s="115">
        <v>3465</v>
      </c>
      <c r="B1427" s="49" t="s">
        <v>32957</v>
      </c>
      <c r="C1427" s="115" t="s">
        <v>2</v>
      </c>
      <c r="D1427" s="402">
        <v>47.92</v>
      </c>
    </row>
    <row r="1428" spans="1:4" ht="12.75">
      <c r="A1428" s="115">
        <v>12403</v>
      </c>
      <c r="B1428" s="49" t="s">
        <v>32958</v>
      </c>
      <c r="C1428" s="115" t="s">
        <v>2</v>
      </c>
      <c r="D1428" s="402">
        <v>34.159999999999997</v>
      </c>
    </row>
    <row r="1429" spans="1:4" ht="12.75">
      <c r="A1429" s="115">
        <v>3463</v>
      </c>
      <c r="B1429" s="49" t="s">
        <v>32959</v>
      </c>
      <c r="C1429" s="115" t="s">
        <v>2</v>
      </c>
      <c r="D1429" s="402">
        <v>19.95</v>
      </c>
    </row>
    <row r="1430" spans="1:4" ht="12.75">
      <c r="A1430" s="115">
        <v>3464</v>
      </c>
      <c r="B1430" s="49" t="s">
        <v>32960</v>
      </c>
      <c r="C1430" s="115" t="s">
        <v>2</v>
      </c>
      <c r="D1430" s="402">
        <v>19.95</v>
      </c>
    </row>
    <row r="1431" spans="1:4" ht="12.75">
      <c r="A1431" s="115">
        <v>3466</v>
      </c>
      <c r="B1431" s="49" t="s">
        <v>32961</v>
      </c>
      <c r="C1431" s="115" t="s">
        <v>2</v>
      </c>
      <c r="D1431" s="402">
        <v>121.71</v>
      </c>
    </row>
    <row r="1432" spans="1:4" ht="12.75">
      <c r="A1432" s="115">
        <v>3467</v>
      </c>
      <c r="B1432" s="49" t="s">
        <v>32962</v>
      </c>
      <c r="C1432" s="115" t="s">
        <v>2</v>
      </c>
      <c r="D1432" s="402">
        <v>68.739999999999995</v>
      </c>
    </row>
    <row r="1433" spans="1:4" ht="12.75">
      <c r="A1433" s="115">
        <v>3462</v>
      </c>
      <c r="B1433" s="49" t="s">
        <v>32963</v>
      </c>
      <c r="C1433" s="115" t="s">
        <v>2</v>
      </c>
      <c r="D1433" s="402">
        <v>13.17</v>
      </c>
    </row>
    <row r="1434" spans="1:4" ht="12.75">
      <c r="A1434" s="115">
        <v>43917</v>
      </c>
      <c r="B1434" s="49" t="s">
        <v>32964</v>
      </c>
      <c r="C1434" s="115" t="s">
        <v>2</v>
      </c>
      <c r="D1434" s="402">
        <v>274.98</v>
      </c>
    </row>
    <row r="1435" spans="1:4" ht="12.75">
      <c r="A1435" s="115">
        <v>41808</v>
      </c>
      <c r="B1435" s="49" t="s">
        <v>32965</v>
      </c>
      <c r="C1435" s="115" t="s">
        <v>2</v>
      </c>
      <c r="D1435" s="402">
        <v>19.989999999999998</v>
      </c>
    </row>
    <row r="1436" spans="1:4" ht="12.75">
      <c r="A1436" s="115">
        <v>41817</v>
      </c>
      <c r="B1436" s="49" t="s">
        <v>32966</v>
      </c>
      <c r="C1436" s="115" t="s">
        <v>2</v>
      </c>
      <c r="D1436" s="402">
        <v>227.28</v>
      </c>
    </row>
    <row r="1437" spans="1:4" ht="12.75">
      <c r="A1437" s="115">
        <v>41819</v>
      </c>
      <c r="B1437" s="49" t="s">
        <v>32967</v>
      </c>
      <c r="C1437" s="115" t="s">
        <v>2</v>
      </c>
      <c r="D1437" s="402">
        <v>341.91</v>
      </c>
    </row>
    <row r="1438" spans="1:4" ht="12.75">
      <c r="A1438" s="115">
        <v>41815</v>
      </c>
      <c r="B1438" s="49" t="s">
        <v>32968</v>
      </c>
      <c r="C1438" s="115" t="s">
        <v>2</v>
      </c>
      <c r="D1438" s="402">
        <v>101.07</v>
      </c>
    </row>
    <row r="1439" spans="1:4" ht="12.75">
      <c r="A1439" s="115">
        <v>41816</v>
      </c>
      <c r="B1439" s="49" t="s">
        <v>32969</v>
      </c>
      <c r="C1439" s="115" t="s">
        <v>2</v>
      </c>
      <c r="D1439" s="402">
        <v>168.6</v>
      </c>
    </row>
    <row r="1440" spans="1:4" ht="12.75">
      <c r="A1440" s="115">
        <v>41812</v>
      </c>
      <c r="B1440" s="49" t="s">
        <v>32970</v>
      </c>
      <c r="C1440" s="115" t="s">
        <v>2</v>
      </c>
      <c r="D1440" s="402">
        <v>49.02</v>
      </c>
    </row>
    <row r="1441" spans="1:4" ht="12.75">
      <c r="A1441" s="115">
        <v>41813</v>
      </c>
      <c r="B1441" s="49" t="s">
        <v>32971</v>
      </c>
      <c r="C1441" s="115" t="s">
        <v>2</v>
      </c>
      <c r="D1441" s="402">
        <v>72.13</v>
      </c>
    </row>
    <row r="1442" spans="1:4" ht="12.75">
      <c r="A1442" s="115">
        <v>41806</v>
      </c>
      <c r="B1442" s="49" t="s">
        <v>32972</v>
      </c>
      <c r="C1442" s="115" t="s">
        <v>2</v>
      </c>
      <c r="D1442" s="402">
        <v>13.01</v>
      </c>
    </row>
    <row r="1443" spans="1:4" ht="12.75">
      <c r="A1443" s="115">
        <v>41807</v>
      </c>
      <c r="B1443" s="49" t="s">
        <v>32973</v>
      </c>
      <c r="C1443" s="115" t="s">
        <v>2</v>
      </c>
      <c r="D1443" s="402">
        <v>14.51</v>
      </c>
    </row>
    <row r="1444" spans="1:4" ht="12.75">
      <c r="A1444" s="115">
        <v>41809</v>
      </c>
      <c r="B1444" s="49" t="s">
        <v>32974</v>
      </c>
      <c r="C1444" s="115" t="s">
        <v>2</v>
      </c>
      <c r="D1444" s="402">
        <v>23.75</v>
      </c>
    </row>
    <row r="1445" spans="1:4" ht="12.75">
      <c r="A1445" s="115">
        <v>41811</v>
      </c>
      <c r="B1445" s="49" t="s">
        <v>32975</v>
      </c>
      <c r="C1445" s="115" t="s">
        <v>2</v>
      </c>
      <c r="D1445" s="402">
        <v>30.41</v>
      </c>
    </row>
    <row r="1446" spans="1:4" ht="12.75">
      <c r="A1446" s="115">
        <v>41814</v>
      </c>
      <c r="B1446" s="49" t="s">
        <v>32976</v>
      </c>
      <c r="C1446" s="115" t="s">
        <v>2</v>
      </c>
      <c r="D1446" s="402">
        <v>8.94</v>
      </c>
    </row>
    <row r="1447" spans="1:4" ht="12.75">
      <c r="A1447" s="115">
        <v>41818</v>
      </c>
      <c r="B1447" s="49" t="s">
        <v>32977</v>
      </c>
      <c r="C1447" s="115" t="s">
        <v>2</v>
      </c>
      <c r="D1447" s="402">
        <v>10.02</v>
      </c>
    </row>
    <row r="1448" spans="1:4" ht="12.75">
      <c r="A1448" s="115">
        <v>43919</v>
      </c>
      <c r="B1448" s="49" t="s">
        <v>32978</v>
      </c>
      <c r="C1448" s="115" t="s">
        <v>2</v>
      </c>
      <c r="D1448" s="402">
        <v>341.91</v>
      </c>
    </row>
    <row r="1449" spans="1:4" ht="12.75">
      <c r="A1449" s="115">
        <v>43914</v>
      </c>
      <c r="B1449" s="49" t="s">
        <v>32979</v>
      </c>
      <c r="C1449" s="115" t="s">
        <v>2</v>
      </c>
      <c r="D1449" s="402">
        <v>108.3</v>
      </c>
    </row>
    <row r="1450" spans="1:4" ht="12.75">
      <c r="A1450" s="115">
        <v>43916</v>
      </c>
      <c r="B1450" s="49" t="s">
        <v>32980</v>
      </c>
      <c r="C1450" s="115" t="s">
        <v>2</v>
      </c>
      <c r="D1450" s="402">
        <v>152.94</v>
      </c>
    </row>
    <row r="1451" spans="1:4" ht="12.75">
      <c r="A1451" s="115">
        <v>43912</v>
      </c>
      <c r="B1451" s="49" t="s">
        <v>32981</v>
      </c>
      <c r="C1451" s="115" t="s">
        <v>2</v>
      </c>
      <c r="D1451" s="402">
        <v>49.02</v>
      </c>
    </row>
    <row r="1452" spans="1:4" ht="12.75">
      <c r="A1452" s="115">
        <v>43913</v>
      </c>
      <c r="B1452" s="49" t="s">
        <v>32982</v>
      </c>
      <c r="C1452" s="115" t="s">
        <v>2</v>
      </c>
      <c r="D1452" s="402">
        <v>72.13</v>
      </c>
    </row>
    <row r="1453" spans="1:4" ht="12.75">
      <c r="A1453" s="115">
        <v>43908</v>
      </c>
      <c r="B1453" s="49" t="s">
        <v>32983</v>
      </c>
      <c r="C1453" s="115" t="s">
        <v>2</v>
      </c>
      <c r="D1453" s="402">
        <v>13.95</v>
      </c>
    </row>
    <row r="1454" spans="1:4" ht="12.75">
      <c r="A1454" s="115">
        <v>43909</v>
      </c>
      <c r="B1454" s="49" t="s">
        <v>32984</v>
      </c>
      <c r="C1454" s="115" t="s">
        <v>2</v>
      </c>
      <c r="D1454" s="402">
        <v>16.190000000000001</v>
      </c>
    </row>
    <row r="1455" spans="1:4" ht="12.75">
      <c r="A1455" s="115">
        <v>43910</v>
      </c>
      <c r="B1455" s="49" t="s">
        <v>32985</v>
      </c>
      <c r="C1455" s="115" t="s">
        <v>2</v>
      </c>
      <c r="D1455" s="402">
        <v>23.75</v>
      </c>
    </row>
    <row r="1456" spans="1:4" ht="12.75">
      <c r="A1456" s="115">
        <v>43911</v>
      </c>
      <c r="B1456" s="49" t="s">
        <v>32986</v>
      </c>
      <c r="C1456" s="115" t="s">
        <v>2</v>
      </c>
      <c r="D1456" s="402">
        <v>30.41</v>
      </c>
    </row>
    <row r="1457" spans="1:4" ht="12.75">
      <c r="A1457" s="115">
        <v>43915</v>
      </c>
      <c r="B1457" s="49" t="s">
        <v>32987</v>
      </c>
      <c r="C1457" s="115" t="s">
        <v>2</v>
      </c>
      <c r="D1457" s="402">
        <v>7.7</v>
      </c>
    </row>
    <row r="1458" spans="1:4" ht="12.75">
      <c r="A1458" s="115">
        <v>43918</v>
      </c>
      <c r="B1458" s="49" t="s">
        <v>32988</v>
      </c>
      <c r="C1458" s="115" t="s">
        <v>2</v>
      </c>
      <c r="D1458" s="402">
        <v>9.52</v>
      </c>
    </row>
    <row r="1459" spans="1:4" ht="12.75">
      <c r="A1459" s="115">
        <v>43907</v>
      </c>
      <c r="B1459" s="49" t="s">
        <v>32989</v>
      </c>
      <c r="C1459" s="115" t="s">
        <v>2</v>
      </c>
      <c r="D1459" s="402">
        <v>13.01</v>
      </c>
    </row>
    <row r="1460" spans="1:4" ht="12.75">
      <c r="A1460" s="115">
        <v>37416</v>
      </c>
      <c r="B1460" s="49" t="s">
        <v>32990</v>
      </c>
      <c r="C1460" s="115" t="s">
        <v>2</v>
      </c>
      <c r="D1460" s="402"/>
    </row>
    <row r="1461" spans="1:4" ht="12.75">
      <c r="A1461" s="115">
        <v>37417</v>
      </c>
      <c r="B1461" s="49" t="s">
        <v>32991</v>
      </c>
      <c r="C1461" s="115" t="s">
        <v>2</v>
      </c>
      <c r="D1461" s="402"/>
    </row>
    <row r="1462" spans="1:4" ht="12.75">
      <c r="A1462" s="115">
        <v>37413</v>
      </c>
      <c r="B1462" s="49" t="s">
        <v>32992</v>
      </c>
      <c r="C1462" s="115" t="s">
        <v>2</v>
      </c>
      <c r="D1462" s="402"/>
    </row>
    <row r="1463" spans="1:4" ht="12.75">
      <c r="A1463" s="115">
        <v>37414</v>
      </c>
      <c r="B1463" s="49" t="s">
        <v>32993</v>
      </c>
      <c r="C1463" s="115" t="s">
        <v>2</v>
      </c>
      <c r="D1463" s="402"/>
    </row>
    <row r="1464" spans="1:4" ht="12.75">
      <c r="A1464" s="115">
        <v>37415</v>
      </c>
      <c r="B1464" s="49" t="s">
        <v>32994</v>
      </c>
      <c r="C1464" s="115" t="s">
        <v>2</v>
      </c>
      <c r="D1464" s="402"/>
    </row>
    <row r="1465" spans="1:4" ht="12.75">
      <c r="A1465" s="115">
        <v>43590</v>
      </c>
      <c r="B1465" s="49" t="s">
        <v>32995</v>
      </c>
      <c r="C1465" s="115" t="s">
        <v>2</v>
      </c>
      <c r="D1465" s="402">
        <v>159.66</v>
      </c>
    </row>
    <row r="1466" spans="1:4" ht="12.75">
      <c r="A1466" s="115">
        <v>43589</v>
      </c>
      <c r="B1466" s="49" t="s">
        <v>32996</v>
      </c>
      <c r="C1466" s="115" t="s">
        <v>2</v>
      </c>
      <c r="D1466" s="402">
        <v>28.88</v>
      </c>
    </row>
    <row r="1467" spans="1:4" ht="12.75">
      <c r="A1467" s="115">
        <v>34519</v>
      </c>
      <c r="B1467" s="49" t="s">
        <v>32997</v>
      </c>
      <c r="C1467" s="115" t="s">
        <v>2</v>
      </c>
      <c r="D1467" s="402">
        <v>131.66</v>
      </c>
    </row>
    <row r="1468" spans="1:4" ht="12.75">
      <c r="A1468" s="115">
        <v>1649</v>
      </c>
      <c r="B1468" s="49" t="s">
        <v>32998</v>
      </c>
      <c r="C1468" s="115" t="s">
        <v>2</v>
      </c>
      <c r="D1468" s="402">
        <v>86.61</v>
      </c>
    </row>
    <row r="1469" spans="1:4" ht="12.75">
      <c r="A1469" s="115">
        <v>1653</v>
      </c>
      <c r="B1469" s="49" t="s">
        <v>32999</v>
      </c>
      <c r="C1469" s="115" t="s">
        <v>2</v>
      </c>
      <c r="D1469" s="402">
        <v>67.84</v>
      </c>
    </row>
    <row r="1470" spans="1:4" ht="12.75">
      <c r="A1470" s="115">
        <v>1648</v>
      </c>
      <c r="B1470" s="49" t="s">
        <v>33000</v>
      </c>
      <c r="C1470" s="115" t="s">
        <v>2</v>
      </c>
      <c r="D1470" s="402">
        <v>46.65</v>
      </c>
    </row>
    <row r="1471" spans="1:4" ht="12.75">
      <c r="A1471" s="115">
        <v>1647</v>
      </c>
      <c r="B1471" s="49" t="s">
        <v>33001</v>
      </c>
      <c r="C1471" s="115" t="s">
        <v>2</v>
      </c>
      <c r="D1471" s="402">
        <v>24.29</v>
      </c>
    </row>
    <row r="1472" spans="1:4" ht="12.75">
      <c r="A1472" s="115">
        <v>1651</v>
      </c>
      <c r="B1472" s="49" t="s">
        <v>33002</v>
      </c>
      <c r="C1472" s="115" t="s">
        <v>2</v>
      </c>
      <c r="D1472" s="402">
        <v>216.39</v>
      </c>
    </row>
    <row r="1473" spans="1:4" ht="12.75">
      <c r="A1473" s="115">
        <v>1650</v>
      </c>
      <c r="B1473" s="49" t="s">
        <v>33003</v>
      </c>
      <c r="C1473" s="115" t="s">
        <v>2</v>
      </c>
      <c r="D1473" s="402">
        <v>119.61</v>
      </c>
    </row>
    <row r="1474" spans="1:4" ht="12.75">
      <c r="A1474" s="115">
        <v>1652</v>
      </c>
      <c r="B1474" s="49" t="s">
        <v>33004</v>
      </c>
      <c r="C1474" s="115" t="s">
        <v>2</v>
      </c>
      <c r="D1474" s="402">
        <v>310.58</v>
      </c>
    </row>
    <row r="1475" spans="1:4" ht="12.75">
      <c r="A1475" s="115">
        <v>1654</v>
      </c>
      <c r="B1475" s="49" t="s">
        <v>33005</v>
      </c>
      <c r="C1475" s="115" t="s">
        <v>2</v>
      </c>
      <c r="D1475" s="402">
        <v>33.340000000000003</v>
      </c>
    </row>
    <row r="1476" spans="1:4" ht="12.75">
      <c r="A1476" s="115">
        <v>10510</v>
      </c>
      <c r="B1476" s="49" t="s">
        <v>33006</v>
      </c>
      <c r="C1476" s="115" t="s">
        <v>2</v>
      </c>
      <c r="D1476" s="402">
        <v>169.66</v>
      </c>
    </row>
    <row r="1477" spans="1:4" ht="12.75">
      <c r="A1477" s="115">
        <v>1744</v>
      </c>
      <c r="B1477" s="49" t="s">
        <v>33007</v>
      </c>
      <c r="C1477" s="115" t="s">
        <v>2</v>
      </c>
      <c r="D1477" s="402">
        <v>160.47999999999999</v>
      </c>
    </row>
    <row r="1478" spans="1:4" ht="12.75">
      <c r="A1478" s="115">
        <v>1743</v>
      </c>
      <c r="B1478" s="49" t="s">
        <v>33008</v>
      </c>
      <c r="C1478" s="115" t="s">
        <v>2</v>
      </c>
      <c r="D1478" s="402">
        <v>210.73</v>
      </c>
    </row>
    <row r="1479" spans="1:4" ht="12.75">
      <c r="A1479" s="115">
        <v>1747</v>
      </c>
      <c r="B1479" s="49" t="s">
        <v>33009</v>
      </c>
      <c r="C1479" s="115" t="s">
        <v>2</v>
      </c>
      <c r="D1479" s="402">
        <v>231.68</v>
      </c>
    </row>
    <row r="1480" spans="1:4" ht="12.75">
      <c r="A1480" s="115">
        <v>39640</v>
      </c>
      <c r="B1480" s="49" t="s">
        <v>33010</v>
      </c>
      <c r="C1480" s="115" t="s">
        <v>2</v>
      </c>
      <c r="D1480" s="402">
        <v>12.9</v>
      </c>
    </row>
    <row r="1481" spans="1:4" ht="12.75">
      <c r="A1481" s="115">
        <v>7216</v>
      </c>
      <c r="B1481" s="49" t="s">
        <v>33011</v>
      </c>
      <c r="C1481" s="115" t="s">
        <v>2</v>
      </c>
      <c r="D1481" s="402">
        <v>69.31</v>
      </c>
    </row>
    <row r="1482" spans="1:4" ht="12.75">
      <c r="A1482" s="115">
        <v>20235</v>
      </c>
      <c r="B1482" s="49" t="s">
        <v>33012</v>
      </c>
      <c r="C1482" s="115" t="s">
        <v>2</v>
      </c>
      <c r="D1482" s="402">
        <v>55.72</v>
      </c>
    </row>
    <row r="1483" spans="1:4" ht="12.75">
      <c r="A1483" s="115">
        <v>7181</v>
      </c>
      <c r="B1483" s="49" t="s">
        <v>33013</v>
      </c>
      <c r="C1483" s="115" t="s">
        <v>2</v>
      </c>
      <c r="D1483" s="402">
        <v>2.58</v>
      </c>
    </row>
    <row r="1484" spans="1:4" ht="12.75">
      <c r="A1484" s="115">
        <v>40742</v>
      </c>
      <c r="B1484" s="49" t="s">
        <v>33014</v>
      </c>
      <c r="C1484" s="115" t="s">
        <v>2</v>
      </c>
      <c r="D1484" s="402">
        <v>12.45</v>
      </c>
    </row>
    <row r="1485" spans="1:4" ht="12.75">
      <c r="A1485" s="115">
        <v>7214</v>
      </c>
      <c r="B1485" s="49" t="s">
        <v>33015</v>
      </c>
      <c r="C1485" s="115" t="s">
        <v>2</v>
      </c>
      <c r="D1485" s="402">
        <v>67.680000000000007</v>
      </c>
    </row>
    <row r="1486" spans="1:4" ht="12.75">
      <c r="A1486" s="115">
        <v>7219</v>
      </c>
      <c r="B1486" s="49" t="s">
        <v>33016</v>
      </c>
      <c r="C1486" s="115" t="s">
        <v>2</v>
      </c>
      <c r="D1486" s="402">
        <v>60.03</v>
      </c>
    </row>
    <row r="1487" spans="1:4" ht="12.75">
      <c r="A1487" s="115">
        <v>2628</v>
      </c>
      <c r="B1487" s="49" t="s">
        <v>33017</v>
      </c>
      <c r="C1487" s="115" t="s">
        <v>2</v>
      </c>
      <c r="D1487" s="402">
        <v>162.68</v>
      </c>
    </row>
    <row r="1488" spans="1:4" ht="12.75">
      <c r="A1488" s="115">
        <v>2622</v>
      </c>
      <c r="B1488" s="49" t="s">
        <v>33018</v>
      </c>
      <c r="C1488" s="115" t="s">
        <v>2</v>
      </c>
      <c r="D1488" s="402">
        <v>3.86</v>
      </c>
    </row>
    <row r="1489" spans="1:4" ht="12.75">
      <c r="A1489" s="115">
        <v>2623</v>
      </c>
      <c r="B1489" s="49" t="s">
        <v>33019</v>
      </c>
      <c r="C1489" s="115" t="s">
        <v>2</v>
      </c>
      <c r="D1489" s="402">
        <v>4.6500000000000004</v>
      </c>
    </row>
    <row r="1490" spans="1:4" ht="12.75">
      <c r="A1490" s="115">
        <v>2624</v>
      </c>
      <c r="B1490" s="49" t="s">
        <v>33020</v>
      </c>
      <c r="C1490" s="115" t="s">
        <v>2</v>
      </c>
      <c r="D1490" s="402">
        <v>7.39</v>
      </c>
    </row>
    <row r="1491" spans="1:4" ht="12.75">
      <c r="A1491" s="115">
        <v>2625</v>
      </c>
      <c r="B1491" s="49" t="s">
        <v>33021</v>
      </c>
      <c r="C1491" s="115" t="s">
        <v>2</v>
      </c>
      <c r="D1491" s="402">
        <v>15.61</v>
      </c>
    </row>
    <row r="1492" spans="1:4" ht="12.75">
      <c r="A1492" s="115">
        <v>2626</v>
      </c>
      <c r="B1492" s="49" t="s">
        <v>33022</v>
      </c>
      <c r="C1492" s="115" t="s">
        <v>2</v>
      </c>
      <c r="D1492" s="402">
        <v>22.87</v>
      </c>
    </row>
    <row r="1493" spans="1:4" ht="12.75">
      <c r="A1493" s="115">
        <v>2630</v>
      </c>
      <c r="B1493" s="49" t="s">
        <v>33023</v>
      </c>
      <c r="C1493" s="115" t="s">
        <v>2</v>
      </c>
      <c r="D1493" s="402">
        <v>34.78</v>
      </c>
    </row>
    <row r="1494" spans="1:4" ht="12.75">
      <c r="A1494" s="115">
        <v>2627</v>
      </c>
      <c r="B1494" s="49" t="s">
        <v>33024</v>
      </c>
      <c r="C1494" s="115" t="s">
        <v>2</v>
      </c>
      <c r="D1494" s="402">
        <v>61.27</v>
      </c>
    </row>
    <row r="1495" spans="1:4" ht="12.75">
      <c r="A1495" s="115">
        <v>2629</v>
      </c>
      <c r="B1495" s="49" t="s">
        <v>33025</v>
      </c>
      <c r="C1495" s="115" t="s">
        <v>2</v>
      </c>
      <c r="D1495" s="402">
        <v>82.88</v>
      </c>
    </row>
    <row r="1496" spans="1:4" ht="12.75">
      <c r="A1496" s="115">
        <v>1880</v>
      </c>
      <c r="B1496" s="49" t="s">
        <v>33026</v>
      </c>
      <c r="C1496" s="115" t="s">
        <v>2</v>
      </c>
      <c r="D1496" s="402">
        <v>3.6</v>
      </c>
    </row>
    <row r="1497" spans="1:4" ht="12.75">
      <c r="A1497" s="115">
        <v>39274</v>
      </c>
      <c r="B1497" s="49" t="s">
        <v>33027</v>
      </c>
      <c r="C1497" s="115" t="s">
        <v>2</v>
      </c>
      <c r="D1497" s="402">
        <v>2.79</v>
      </c>
    </row>
    <row r="1498" spans="1:4" ht="12.75">
      <c r="A1498" s="115">
        <v>12033</v>
      </c>
      <c r="B1498" s="49" t="s">
        <v>33028</v>
      </c>
      <c r="C1498" s="115" t="s">
        <v>2</v>
      </c>
      <c r="D1498" s="402">
        <v>11.51</v>
      </c>
    </row>
    <row r="1499" spans="1:4" ht="12.75">
      <c r="A1499" s="115">
        <v>40408</v>
      </c>
      <c r="B1499" s="49" t="s">
        <v>33029</v>
      </c>
      <c r="C1499" s="115" t="s">
        <v>2</v>
      </c>
      <c r="D1499" s="402">
        <v>7.56</v>
      </c>
    </row>
    <row r="1500" spans="1:4" ht="12.75">
      <c r="A1500" s="115">
        <v>39276</v>
      </c>
      <c r="B1500" s="49" t="s">
        <v>33030</v>
      </c>
      <c r="C1500" s="115" t="s">
        <v>2</v>
      </c>
      <c r="D1500" s="402">
        <v>6.81</v>
      </c>
    </row>
    <row r="1501" spans="1:4" ht="12.75">
      <c r="A1501" s="115">
        <v>40409</v>
      </c>
      <c r="B1501" s="49" t="s">
        <v>33031</v>
      </c>
      <c r="C1501" s="115" t="s">
        <v>2</v>
      </c>
      <c r="D1501" s="402">
        <v>2.67</v>
      </c>
    </row>
    <row r="1502" spans="1:4" ht="12.75">
      <c r="A1502" s="115">
        <v>39277</v>
      </c>
      <c r="B1502" s="49" t="s">
        <v>33032</v>
      </c>
      <c r="C1502" s="115" t="s">
        <v>2</v>
      </c>
      <c r="D1502" s="402">
        <v>18.39</v>
      </c>
    </row>
    <row r="1503" spans="1:4" ht="12.75">
      <c r="A1503" s="115">
        <v>12034</v>
      </c>
      <c r="B1503" s="49" t="s">
        <v>33033</v>
      </c>
      <c r="C1503" s="115" t="s">
        <v>2</v>
      </c>
      <c r="D1503" s="402">
        <v>5.21</v>
      </c>
    </row>
    <row r="1504" spans="1:4" ht="12.75">
      <c r="A1504" s="115">
        <v>39879</v>
      </c>
      <c r="B1504" s="49" t="s">
        <v>33034</v>
      </c>
      <c r="C1504" s="115" t="s">
        <v>2</v>
      </c>
      <c r="D1504" s="402">
        <v>8.52</v>
      </c>
    </row>
    <row r="1505" spans="1:4" ht="12.75">
      <c r="A1505" s="115">
        <v>39880</v>
      </c>
      <c r="B1505" s="49" t="s">
        <v>33035</v>
      </c>
      <c r="C1505" s="115" t="s">
        <v>2</v>
      </c>
      <c r="D1505" s="402">
        <v>18.87</v>
      </c>
    </row>
    <row r="1506" spans="1:4" ht="12.75">
      <c r="A1506" s="115">
        <v>39881</v>
      </c>
      <c r="B1506" s="49" t="s">
        <v>33036</v>
      </c>
      <c r="C1506" s="115" t="s">
        <v>2</v>
      </c>
      <c r="D1506" s="402">
        <v>30.3</v>
      </c>
    </row>
    <row r="1507" spans="1:4" ht="12.75">
      <c r="A1507" s="115">
        <v>39882</v>
      </c>
      <c r="B1507" s="49" t="s">
        <v>33037</v>
      </c>
      <c r="C1507" s="115" t="s">
        <v>2</v>
      </c>
      <c r="D1507" s="402">
        <v>79.8</v>
      </c>
    </row>
    <row r="1508" spans="1:4" ht="12.75">
      <c r="A1508" s="115">
        <v>39883</v>
      </c>
      <c r="B1508" s="49" t="s">
        <v>33038</v>
      </c>
      <c r="C1508" s="115" t="s">
        <v>2</v>
      </c>
      <c r="D1508" s="402">
        <v>127.42</v>
      </c>
    </row>
    <row r="1509" spans="1:4" ht="12.75">
      <c r="A1509" s="115">
        <v>39884</v>
      </c>
      <c r="B1509" s="49" t="s">
        <v>33039</v>
      </c>
      <c r="C1509" s="115" t="s">
        <v>2</v>
      </c>
      <c r="D1509" s="402">
        <v>189.25</v>
      </c>
    </row>
    <row r="1510" spans="1:4" ht="12.75">
      <c r="A1510" s="115">
        <v>39885</v>
      </c>
      <c r="B1510" s="49" t="s">
        <v>33040</v>
      </c>
      <c r="C1510" s="115" t="s">
        <v>2</v>
      </c>
      <c r="D1510" s="402">
        <v>449.79</v>
      </c>
    </row>
    <row r="1511" spans="1:4" ht="12.75">
      <c r="A1511" s="115">
        <v>1777</v>
      </c>
      <c r="B1511" s="49" t="s">
        <v>33041</v>
      </c>
      <c r="C1511" s="115" t="s">
        <v>2</v>
      </c>
      <c r="D1511" s="402">
        <v>93.38</v>
      </c>
    </row>
    <row r="1512" spans="1:4" ht="12.75">
      <c r="A1512" s="115">
        <v>1819</v>
      </c>
      <c r="B1512" s="49" t="s">
        <v>33042</v>
      </c>
      <c r="C1512" s="115" t="s">
        <v>2</v>
      </c>
      <c r="D1512" s="402">
        <v>67.94</v>
      </c>
    </row>
    <row r="1513" spans="1:4" ht="12.75">
      <c r="A1513" s="115">
        <v>1776</v>
      </c>
      <c r="B1513" s="49" t="s">
        <v>33043</v>
      </c>
      <c r="C1513" s="115" t="s">
        <v>2</v>
      </c>
      <c r="D1513" s="402">
        <v>55.28</v>
      </c>
    </row>
    <row r="1514" spans="1:4" ht="12.75">
      <c r="A1514" s="115">
        <v>1775</v>
      </c>
      <c r="B1514" s="49" t="s">
        <v>33044</v>
      </c>
      <c r="C1514" s="115" t="s">
        <v>2</v>
      </c>
      <c r="D1514" s="402">
        <v>20.32</v>
      </c>
    </row>
    <row r="1515" spans="1:4" ht="12.75">
      <c r="A1515" s="115">
        <v>1778</v>
      </c>
      <c r="B1515" s="49" t="s">
        <v>33045</v>
      </c>
      <c r="C1515" s="115" t="s">
        <v>2</v>
      </c>
      <c r="D1515" s="402">
        <v>226.04</v>
      </c>
    </row>
    <row r="1516" spans="1:4" ht="12.75">
      <c r="A1516" s="115">
        <v>1818</v>
      </c>
      <c r="B1516" s="49" t="s">
        <v>33046</v>
      </c>
      <c r="C1516" s="115" t="s">
        <v>2</v>
      </c>
      <c r="D1516" s="402">
        <v>150.04</v>
      </c>
    </row>
    <row r="1517" spans="1:4" ht="12.75">
      <c r="A1517" s="115">
        <v>1779</v>
      </c>
      <c r="B1517" s="49" t="s">
        <v>33047</v>
      </c>
      <c r="C1517" s="115" t="s">
        <v>2</v>
      </c>
      <c r="D1517" s="402">
        <v>328.74</v>
      </c>
    </row>
    <row r="1518" spans="1:4" ht="12.75">
      <c r="A1518" s="115">
        <v>1820</v>
      </c>
      <c r="B1518" s="49" t="s">
        <v>33048</v>
      </c>
      <c r="C1518" s="115" t="s">
        <v>2</v>
      </c>
      <c r="D1518" s="402">
        <v>29.34</v>
      </c>
    </row>
    <row r="1519" spans="1:4" ht="12.75">
      <c r="A1519" s="115">
        <v>1780</v>
      </c>
      <c r="B1519" s="49" t="s">
        <v>33049</v>
      </c>
      <c r="C1519" s="115" t="s">
        <v>2</v>
      </c>
      <c r="D1519" s="402">
        <v>677.7</v>
      </c>
    </row>
    <row r="1520" spans="1:4" ht="12.75">
      <c r="A1520" s="115">
        <v>1783</v>
      </c>
      <c r="B1520" s="49" t="s">
        <v>33050</v>
      </c>
      <c r="C1520" s="115" t="s">
        <v>2</v>
      </c>
      <c r="D1520" s="402">
        <v>71.650000000000006</v>
      </c>
    </row>
    <row r="1521" spans="1:4" ht="12.75">
      <c r="A1521" s="115">
        <v>1782</v>
      </c>
      <c r="B1521" s="49" t="s">
        <v>33051</v>
      </c>
      <c r="C1521" s="115" t="s">
        <v>2</v>
      </c>
      <c r="D1521" s="402">
        <v>56.65</v>
      </c>
    </row>
    <row r="1522" spans="1:4" ht="12.75">
      <c r="A1522" s="115">
        <v>1781</v>
      </c>
      <c r="B1522" s="49" t="s">
        <v>33052</v>
      </c>
      <c r="C1522" s="115" t="s">
        <v>2</v>
      </c>
      <c r="D1522" s="402">
        <v>36.909999999999997</v>
      </c>
    </row>
    <row r="1523" spans="1:4" ht="12.75">
      <c r="A1523" s="115">
        <v>1817</v>
      </c>
      <c r="B1523" s="49" t="s">
        <v>33053</v>
      </c>
      <c r="C1523" s="115" t="s">
        <v>2</v>
      </c>
      <c r="D1523" s="402">
        <v>16.88</v>
      </c>
    </row>
    <row r="1524" spans="1:4" ht="12.75">
      <c r="A1524" s="115">
        <v>1784</v>
      </c>
      <c r="B1524" s="49" t="s">
        <v>33054</v>
      </c>
      <c r="C1524" s="115" t="s">
        <v>2</v>
      </c>
      <c r="D1524" s="402">
        <v>202.34</v>
      </c>
    </row>
    <row r="1525" spans="1:4" ht="12.75">
      <c r="A1525" s="115">
        <v>1810</v>
      </c>
      <c r="B1525" s="49" t="s">
        <v>33055</v>
      </c>
      <c r="C1525" s="115" t="s">
        <v>2</v>
      </c>
      <c r="D1525" s="402">
        <v>112.23</v>
      </c>
    </row>
    <row r="1526" spans="1:4" ht="12.75">
      <c r="A1526" s="115">
        <v>1812</v>
      </c>
      <c r="B1526" s="49" t="s">
        <v>33056</v>
      </c>
      <c r="C1526" s="115" t="s">
        <v>2</v>
      </c>
      <c r="D1526" s="402">
        <v>283.31</v>
      </c>
    </row>
    <row r="1527" spans="1:4" ht="12.75">
      <c r="A1527" s="115">
        <v>1811</v>
      </c>
      <c r="B1527" s="49" t="s">
        <v>33057</v>
      </c>
      <c r="C1527" s="115" t="s">
        <v>2</v>
      </c>
      <c r="D1527" s="402">
        <v>24.28</v>
      </c>
    </row>
    <row r="1528" spans="1:4" ht="12.75">
      <c r="A1528" s="115">
        <v>40386</v>
      </c>
      <c r="B1528" s="49" t="s">
        <v>33058</v>
      </c>
      <c r="C1528" s="115" t="s">
        <v>2</v>
      </c>
      <c r="D1528" s="402">
        <v>69.150000000000006</v>
      </c>
    </row>
    <row r="1529" spans="1:4" ht="12.75">
      <c r="A1529" s="115">
        <v>40384</v>
      </c>
      <c r="B1529" s="49" t="s">
        <v>33059</v>
      </c>
      <c r="C1529" s="115" t="s">
        <v>2</v>
      </c>
      <c r="D1529" s="402">
        <v>47.34</v>
      </c>
    </row>
    <row r="1530" spans="1:4" ht="12.75">
      <c r="A1530" s="115">
        <v>40423</v>
      </c>
      <c r="B1530" s="49" t="s">
        <v>33060</v>
      </c>
      <c r="C1530" s="115" t="s">
        <v>2</v>
      </c>
      <c r="D1530" s="402">
        <v>30.97</v>
      </c>
    </row>
    <row r="1531" spans="1:4" ht="12.75">
      <c r="A1531" s="115">
        <v>40379</v>
      </c>
      <c r="B1531" s="49" t="s">
        <v>33061</v>
      </c>
      <c r="C1531" s="115" t="s">
        <v>2</v>
      </c>
      <c r="D1531" s="402">
        <v>16.37</v>
      </c>
    </row>
    <row r="1532" spans="1:4" ht="12.75">
      <c r="A1532" s="115">
        <v>40389</v>
      </c>
      <c r="B1532" s="49" t="s">
        <v>33062</v>
      </c>
      <c r="C1532" s="115" t="s">
        <v>2</v>
      </c>
      <c r="D1532" s="402">
        <v>196.43</v>
      </c>
    </row>
    <row r="1533" spans="1:4" ht="12.75">
      <c r="A1533" s="115">
        <v>40388</v>
      </c>
      <c r="B1533" s="49" t="s">
        <v>33063</v>
      </c>
      <c r="C1533" s="115" t="s">
        <v>2</v>
      </c>
      <c r="D1533" s="402">
        <v>98.32</v>
      </c>
    </row>
    <row r="1534" spans="1:4" ht="12.75">
      <c r="A1534" s="115">
        <v>40391</v>
      </c>
      <c r="B1534" s="49" t="s">
        <v>33064</v>
      </c>
      <c r="C1534" s="115" t="s">
        <v>2</v>
      </c>
      <c r="D1534" s="402">
        <v>509.84</v>
      </c>
    </row>
    <row r="1535" spans="1:4" ht="12.75">
      <c r="A1535" s="115">
        <v>40381</v>
      </c>
      <c r="B1535" s="49" t="s">
        <v>33065</v>
      </c>
      <c r="C1535" s="115" t="s">
        <v>2</v>
      </c>
      <c r="D1535" s="402">
        <v>21.82</v>
      </c>
    </row>
    <row r="1536" spans="1:4" ht="12.75">
      <c r="A1536" s="115">
        <v>2609</v>
      </c>
      <c r="B1536" s="49" t="s">
        <v>33066</v>
      </c>
      <c r="C1536" s="115" t="s">
        <v>2</v>
      </c>
      <c r="D1536" s="402">
        <v>3.63</v>
      </c>
    </row>
    <row r="1537" spans="1:4" ht="12.75">
      <c r="A1537" s="115">
        <v>2634</v>
      </c>
      <c r="B1537" s="49" t="s">
        <v>33067</v>
      </c>
      <c r="C1537" s="115" t="s">
        <v>2</v>
      </c>
      <c r="D1537" s="402">
        <v>4.76</v>
      </c>
    </row>
    <row r="1538" spans="1:4" ht="12.75">
      <c r="A1538" s="115">
        <v>2611</v>
      </c>
      <c r="B1538" s="49" t="s">
        <v>33068</v>
      </c>
      <c r="C1538" s="115" t="s">
        <v>2</v>
      </c>
      <c r="D1538" s="402">
        <v>13.43</v>
      </c>
    </row>
    <row r="1539" spans="1:4" ht="12.75">
      <c r="A1539" s="115">
        <v>40414</v>
      </c>
      <c r="B1539" s="49" t="s">
        <v>33069</v>
      </c>
      <c r="C1539" s="115" t="s">
        <v>2</v>
      </c>
      <c r="D1539" s="402"/>
    </row>
    <row r="1540" spans="1:4" ht="12.75">
      <c r="A1540" s="115">
        <v>40416</v>
      </c>
      <c r="B1540" s="49" t="s">
        <v>33070</v>
      </c>
      <c r="C1540" s="115" t="s">
        <v>2</v>
      </c>
      <c r="D1540" s="402"/>
    </row>
    <row r="1541" spans="1:4" ht="12.75">
      <c r="A1541" s="115">
        <v>40418</v>
      </c>
      <c r="B1541" s="49" t="s">
        <v>33071</v>
      </c>
      <c r="C1541" s="115" t="s">
        <v>2</v>
      </c>
      <c r="D1541" s="402"/>
    </row>
    <row r="1542" spans="1:4" ht="12.75">
      <c r="A1542" s="115">
        <v>34359</v>
      </c>
      <c r="B1542" s="49" t="s">
        <v>33072</v>
      </c>
      <c r="C1542" s="115" t="s">
        <v>2</v>
      </c>
      <c r="D1542" s="402"/>
    </row>
    <row r="1543" spans="1:4" ht="12.75">
      <c r="A1543" s="115">
        <v>1789</v>
      </c>
      <c r="B1543" s="49" t="s">
        <v>33073</v>
      </c>
      <c r="C1543" s="115" t="s">
        <v>2</v>
      </c>
      <c r="D1543" s="402">
        <v>89.63</v>
      </c>
    </row>
    <row r="1544" spans="1:4" ht="12.75">
      <c r="A1544" s="115">
        <v>1788</v>
      </c>
      <c r="B1544" s="49" t="s">
        <v>33074</v>
      </c>
      <c r="C1544" s="115" t="s">
        <v>2</v>
      </c>
      <c r="D1544" s="402">
        <v>71.84</v>
      </c>
    </row>
    <row r="1545" spans="1:4" ht="12.75">
      <c r="A1545" s="115">
        <v>1787</v>
      </c>
      <c r="B1545" s="49" t="s">
        <v>33075</v>
      </c>
      <c r="C1545" s="115" t="s">
        <v>2</v>
      </c>
      <c r="D1545" s="402">
        <v>42.71</v>
      </c>
    </row>
    <row r="1546" spans="1:4" ht="12.75">
      <c r="A1546" s="115">
        <v>1786</v>
      </c>
      <c r="B1546" s="49" t="s">
        <v>33076</v>
      </c>
      <c r="C1546" s="115" t="s">
        <v>2</v>
      </c>
      <c r="D1546" s="402">
        <v>17.84</v>
      </c>
    </row>
    <row r="1547" spans="1:4" ht="12.75">
      <c r="A1547" s="115">
        <v>1791</v>
      </c>
      <c r="B1547" s="49" t="s">
        <v>33077</v>
      </c>
      <c r="C1547" s="115" t="s">
        <v>2</v>
      </c>
      <c r="D1547" s="402">
        <v>259.02</v>
      </c>
    </row>
    <row r="1548" spans="1:4" ht="12.75">
      <c r="A1548" s="115">
        <v>1790</v>
      </c>
      <c r="B1548" s="49" t="s">
        <v>33078</v>
      </c>
      <c r="C1548" s="115" t="s">
        <v>2</v>
      </c>
      <c r="D1548" s="402">
        <v>149.26</v>
      </c>
    </row>
    <row r="1549" spans="1:4" ht="12.75">
      <c r="A1549" s="115">
        <v>1792</v>
      </c>
      <c r="B1549" s="49" t="s">
        <v>33079</v>
      </c>
      <c r="C1549" s="115" t="s">
        <v>2</v>
      </c>
      <c r="D1549" s="402">
        <v>349.64</v>
      </c>
    </row>
    <row r="1550" spans="1:4" ht="12.75">
      <c r="A1550" s="115">
        <v>1813</v>
      </c>
      <c r="B1550" s="49" t="s">
        <v>33080</v>
      </c>
      <c r="C1550" s="115" t="s">
        <v>2</v>
      </c>
      <c r="D1550" s="402">
        <v>28.31</v>
      </c>
    </row>
    <row r="1551" spans="1:4" ht="12.75">
      <c r="A1551" s="115">
        <v>1793</v>
      </c>
      <c r="B1551" s="49" t="s">
        <v>33081</v>
      </c>
      <c r="C1551" s="115" t="s">
        <v>2</v>
      </c>
      <c r="D1551" s="402">
        <v>706.51</v>
      </c>
    </row>
    <row r="1552" spans="1:4" ht="12.75">
      <c r="A1552" s="115">
        <v>1797</v>
      </c>
      <c r="B1552" s="49" t="s">
        <v>33082</v>
      </c>
      <c r="C1552" s="115" t="s">
        <v>2</v>
      </c>
      <c r="D1552" s="402">
        <v>101.77</v>
      </c>
    </row>
    <row r="1553" spans="1:4" ht="12.75">
      <c r="A1553" s="115">
        <v>1796</v>
      </c>
      <c r="B1553" s="49" t="s">
        <v>33083</v>
      </c>
      <c r="C1553" s="115" t="s">
        <v>2</v>
      </c>
      <c r="D1553" s="402">
        <v>78.069999999999993</v>
      </c>
    </row>
    <row r="1554" spans="1:4" ht="12.75">
      <c r="A1554" s="115">
        <v>1816</v>
      </c>
      <c r="B1554" s="49" t="s">
        <v>33084</v>
      </c>
      <c r="C1554" s="115" t="s">
        <v>2</v>
      </c>
      <c r="D1554" s="402">
        <v>42.02</v>
      </c>
    </row>
    <row r="1555" spans="1:4" ht="12.75">
      <c r="A1555" s="115">
        <v>1794</v>
      </c>
      <c r="B1555" s="49" t="s">
        <v>33085</v>
      </c>
      <c r="C1555" s="115" t="s">
        <v>2</v>
      </c>
      <c r="D1555" s="402">
        <v>18.63</v>
      </c>
    </row>
    <row r="1556" spans="1:4" ht="12.75">
      <c r="A1556" s="115">
        <v>1815</v>
      </c>
      <c r="B1556" s="49" t="s">
        <v>33086</v>
      </c>
      <c r="C1556" s="115" t="s">
        <v>2</v>
      </c>
      <c r="D1556" s="402">
        <v>322.68</v>
      </c>
    </row>
    <row r="1557" spans="1:4" ht="12.75">
      <c r="A1557" s="115">
        <v>1798</v>
      </c>
      <c r="B1557" s="49" t="s">
        <v>33087</v>
      </c>
      <c r="C1557" s="115" t="s">
        <v>2</v>
      </c>
      <c r="D1557" s="402">
        <v>144.38999999999999</v>
      </c>
    </row>
    <row r="1558" spans="1:4" ht="12.75">
      <c r="A1558" s="115">
        <v>1799</v>
      </c>
      <c r="B1558" s="49" t="s">
        <v>33088</v>
      </c>
      <c r="C1558" s="115" t="s">
        <v>2</v>
      </c>
      <c r="D1558" s="402">
        <v>420.26</v>
      </c>
    </row>
    <row r="1559" spans="1:4" ht="12.75">
      <c r="A1559" s="115">
        <v>1795</v>
      </c>
      <c r="B1559" s="49" t="s">
        <v>33089</v>
      </c>
      <c r="C1559" s="115" t="s">
        <v>2</v>
      </c>
      <c r="D1559" s="402">
        <v>25.82</v>
      </c>
    </row>
    <row r="1560" spans="1:4" ht="12.75">
      <c r="A1560" s="115">
        <v>1800</v>
      </c>
      <c r="B1560" s="49" t="s">
        <v>33090</v>
      </c>
      <c r="C1560" s="115" t="s">
        <v>2</v>
      </c>
      <c r="D1560" s="402">
        <v>802.34</v>
      </c>
    </row>
    <row r="1561" spans="1:4" ht="12.75">
      <c r="A1561" s="115">
        <v>1802</v>
      </c>
      <c r="B1561" s="49" t="s">
        <v>33091</v>
      </c>
      <c r="C1561" s="115" t="s">
        <v>2</v>
      </c>
      <c r="D1561" s="402">
        <v>2006.97</v>
      </c>
    </row>
    <row r="1562" spans="1:4" ht="12.75">
      <c r="A1562" s="115">
        <v>1809</v>
      </c>
      <c r="B1562" s="49" t="s">
        <v>33092</v>
      </c>
      <c r="C1562" s="115" t="s">
        <v>2</v>
      </c>
      <c r="D1562" s="402">
        <v>84.03</v>
      </c>
    </row>
    <row r="1563" spans="1:4" ht="12.75">
      <c r="A1563" s="115">
        <v>1814</v>
      </c>
      <c r="B1563" s="49" t="s">
        <v>33093</v>
      </c>
      <c r="C1563" s="115" t="s">
        <v>2</v>
      </c>
      <c r="D1563" s="402">
        <v>69.03</v>
      </c>
    </row>
    <row r="1564" spans="1:4" ht="12.75">
      <c r="A1564" s="115">
        <v>1805</v>
      </c>
      <c r="B1564" s="49" t="s">
        <v>33094</v>
      </c>
      <c r="C1564" s="115" t="s">
        <v>2</v>
      </c>
      <c r="D1564" s="402">
        <v>40.06</v>
      </c>
    </row>
    <row r="1565" spans="1:4" ht="12.75">
      <c r="A1565" s="115">
        <v>1803</v>
      </c>
      <c r="B1565" s="49" t="s">
        <v>33095</v>
      </c>
      <c r="C1565" s="115" t="s">
        <v>2</v>
      </c>
      <c r="D1565" s="402">
        <v>17.45</v>
      </c>
    </row>
    <row r="1566" spans="1:4" ht="12.75">
      <c r="A1566" s="115">
        <v>1821</v>
      </c>
      <c r="B1566" s="49" t="s">
        <v>33096</v>
      </c>
      <c r="C1566" s="115" t="s">
        <v>2</v>
      </c>
      <c r="D1566" s="402">
        <v>236.66</v>
      </c>
    </row>
    <row r="1567" spans="1:4" ht="12.75">
      <c r="A1567" s="115">
        <v>1806</v>
      </c>
      <c r="B1567" s="49" t="s">
        <v>33097</v>
      </c>
      <c r="C1567" s="115" t="s">
        <v>2</v>
      </c>
      <c r="D1567" s="402">
        <v>140.86000000000001</v>
      </c>
    </row>
    <row r="1568" spans="1:4" ht="12.75">
      <c r="A1568" s="115">
        <v>1807</v>
      </c>
      <c r="B1568" s="49" t="s">
        <v>33098</v>
      </c>
      <c r="C1568" s="115" t="s">
        <v>2</v>
      </c>
      <c r="D1568" s="402">
        <v>338.46</v>
      </c>
    </row>
    <row r="1569" spans="1:4" ht="12.75">
      <c r="A1569" s="115">
        <v>1804</v>
      </c>
      <c r="B1569" s="49" t="s">
        <v>33099</v>
      </c>
      <c r="C1569" s="115" t="s">
        <v>2</v>
      </c>
      <c r="D1569" s="402">
        <v>24.83</v>
      </c>
    </row>
    <row r="1570" spans="1:4" ht="12.75">
      <c r="A1570" s="115">
        <v>1808</v>
      </c>
      <c r="B1570" s="49" t="s">
        <v>33100</v>
      </c>
      <c r="C1570" s="115" t="s">
        <v>2</v>
      </c>
      <c r="D1570" s="402">
        <v>678.55</v>
      </c>
    </row>
    <row r="1571" spans="1:4" ht="12.75">
      <c r="A1571" s="115">
        <v>40385</v>
      </c>
      <c r="B1571" s="49" t="s">
        <v>33101</v>
      </c>
      <c r="C1571" s="115" t="s">
        <v>2</v>
      </c>
      <c r="D1571" s="402">
        <v>69.150000000000006</v>
      </c>
    </row>
    <row r="1572" spans="1:4" ht="12.75">
      <c r="A1572" s="115">
        <v>40383</v>
      </c>
      <c r="B1572" s="49" t="s">
        <v>33102</v>
      </c>
      <c r="C1572" s="115" t="s">
        <v>2</v>
      </c>
      <c r="D1572" s="402">
        <v>47.34</v>
      </c>
    </row>
    <row r="1573" spans="1:4" ht="12.75">
      <c r="A1573" s="115">
        <v>40382</v>
      </c>
      <c r="B1573" s="49" t="s">
        <v>33103</v>
      </c>
      <c r="C1573" s="115" t="s">
        <v>2</v>
      </c>
      <c r="D1573" s="402">
        <v>30.97</v>
      </c>
    </row>
    <row r="1574" spans="1:4" ht="12.75">
      <c r="A1574" s="115">
        <v>40378</v>
      </c>
      <c r="B1574" s="49" t="s">
        <v>33104</v>
      </c>
      <c r="C1574" s="115" t="s">
        <v>2</v>
      </c>
      <c r="D1574" s="402">
        <v>16.37</v>
      </c>
    </row>
    <row r="1575" spans="1:4" ht="12.75">
      <c r="A1575" s="115">
        <v>40422</v>
      </c>
      <c r="B1575" s="49" t="s">
        <v>33105</v>
      </c>
      <c r="C1575" s="115" t="s">
        <v>2</v>
      </c>
      <c r="D1575" s="402">
        <v>211.01</v>
      </c>
    </row>
    <row r="1576" spans="1:4" ht="12.75">
      <c r="A1576" s="115">
        <v>40387</v>
      </c>
      <c r="B1576" s="49" t="s">
        <v>33106</v>
      </c>
      <c r="C1576" s="115" t="s">
        <v>2</v>
      </c>
      <c r="D1576" s="402">
        <v>107.44</v>
      </c>
    </row>
    <row r="1577" spans="1:4" ht="12.75">
      <c r="A1577" s="115">
        <v>40390</v>
      </c>
      <c r="B1577" s="49" t="s">
        <v>33107</v>
      </c>
      <c r="C1577" s="115" t="s">
        <v>2</v>
      </c>
      <c r="D1577" s="402">
        <v>444.42</v>
      </c>
    </row>
    <row r="1578" spans="1:4" ht="12.75">
      <c r="A1578" s="115">
        <v>40380</v>
      </c>
      <c r="B1578" s="49" t="s">
        <v>33108</v>
      </c>
      <c r="C1578" s="115" t="s">
        <v>2</v>
      </c>
      <c r="D1578" s="402">
        <v>21.82</v>
      </c>
    </row>
    <row r="1579" spans="1:4" ht="12.75">
      <c r="A1579" s="115">
        <v>2621</v>
      </c>
      <c r="B1579" s="49" t="s">
        <v>33109</v>
      </c>
      <c r="C1579" s="115" t="s">
        <v>2</v>
      </c>
      <c r="D1579" s="402">
        <v>114.94</v>
      </c>
    </row>
    <row r="1580" spans="1:4" ht="12.75">
      <c r="A1580" s="115">
        <v>2616</v>
      </c>
      <c r="B1580" s="49" t="s">
        <v>33110</v>
      </c>
      <c r="C1580" s="115" t="s">
        <v>2</v>
      </c>
      <c r="D1580" s="402">
        <v>3.25</v>
      </c>
    </row>
    <row r="1581" spans="1:4" ht="12.75">
      <c r="A1581" s="115">
        <v>2633</v>
      </c>
      <c r="B1581" s="49" t="s">
        <v>33111</v>
      </c>
      <c r="C1581" s="115" t="s">
        <v>2</v>
      </c>
      <c r="D1581" s="402">
        <v>3.68</v>
      </c>
    </row>
    <row r="1582" spans="1:4" ht="12.75">
      <c r="A1582" s="115">
        <v>2617</v>
      </c>
      <c r="B1582" s="49" t="s">
        <v>33112</v>
      </c>
      <c r="C1582" s="115" t="s">
        <v>2</v>
      </c>
      <c r="D1582" s="402">
        <v>5</v>
      </c>
    </row>
    <row r="1583" spans="1:4" ht="12.75">
      <c r="A1583" s="115">
        <v>2618</v>
      </c>
      <c r="B1583" s="49" t="s">
        <v>33113</v>
      </c>
      <c r="C1583" s="115" t="s">
        <v>2</v>
      </c>
      <c r="D1583" s="402">
        <v>11.38</v>
      </c>
    </row>
    <row r="1584" spans="1:4" ht="12.75">
      <c r="A1584" s="115">
        <v>2632</v>
      </c>
      <c r="B1584" s="49" t="s">
        <v>33114</v>
      </c>
      <c r="C1584" s="115" t="s">
        <v>2</v>
      </c>
      <c r="D1584" s="402">
        <v>13.88</v>
      </c>
    </row>
    <row r="1585" spans="1:4" ht="12.75">
      <c r="A1585" s="115">
        <v>2631</v>
      </c>
      <c r="B1585" s="49" t="s">
        <v>33115</v>
      </c>
      <c r="C1585" s="115" t="s">
        <v>2</v>
      </c>
      <c r="D1585" s="402">
        <v>20.38</v>
      </c>
    </row>
    <row r="1586" spans="1:4" ht="12.75">
      <c r="A1586" s="115">
        <v>2619</v>
      </c>
      <c r="B1586" s="49" t="s">
        <v>33116</v>
      </c>
      <c r="C1586" s="115" t="s">
        <v>2</v>
      </c>
      <c r="D1586" s="402">
        <v>51.62</v>
      </c>
    </row>
    <row r="1587" spans="1:4" ht="12.75">
      <c r="A1587" s="115">
        <v>2620</v>
      </c>
      <c r="B1587" s="49" t="s">
        <v>33117</v>
      </c>
      <c r="C1587" s="115" t="s">
        <v>2</v>
      </c>
      <c r="D1587" s="402">
        <v>67.77</v>
      </c>
    </row>
    <row r="1588" spans="1:4" ht="12.75">
      <c r="A1588" s="115">
        <v>40413</v>
      </c>
      <c r="B1588" s="49" t="s">
        <v>33118</v>
      </c>
      <c r="C1588" s="115" t="s">
        <v>2</v>
      </c>
      <c r="D1588" s="402"/>
    </row>
    <row r="1589" spans="1:4" ht="12.75">
      <c r="A1589" s="115">
        <v>40415</v>
      </c>
      <c r="B1589" s="49" t="s">
        <v>33119</v>
      </c>
      <c r="C1589" s="115" t="s">
        <v>2</v>
      </c>
      <c r="D1589" s="402"/>
    </row>
    <row r="1590" spans="1:4" ht="12.75">
      <c r="A1590" s="115">
        <v>40417</v>
      </c>
      <c r="B1590" s="49" t="s">
        <v>33120</v>
      </c>
      <c r="C1590" s="115" t="s">
        <v>2</v>
      </c>
      <c r="D1590" s="402"/>
    </row>
    <row r="1591" spans="1:4" ht="12.75">
      <c r="A1591" s="115">
        <v>39273</v>
      </c>
      <c r="B1591" s="49" t="s">
        <v>33121</v>
      </c>
      <c r="C1591" s="115" t="s">
        <v>2</v>
      </c>
      <c r="D1591" s="402">
        <v>3.93</v>
      </c>
    </row>
    <row r="1592" spans="1:4" ht="12.75">
      <c r="A1592" s="115">
        <v>39271</v>
      </c>
      <c r="B1592" s="49" t="s">
        <v>33122</v>
      </c>
      <c r="C1592" s="115" t="s">
        <v>2</v>
      </c>
      <c r="D1592" s="402">
        <v>2.3199999999999998</v>
      </c>
    </row>
    <row r="1593" spans="1:4" ht="12.75">
      <c r="A1593" s="115">
        <v>39272</v>
      </c>
      <c r="B1593" s="49" t="s">
        <v>33123</v>
      </c>
      <c r="C1593" s="115" t="s">
        <v>2</v>
      </c>
      <c r="D1593" s="402">
        <v>2.85</v>
      </c>
    </row>
    <row r="1594" spans="1:4" ht="12.75">
      <c r="A1594" s="115">
        <v>1875</v>
      </c>
      <c r="B1594" s="49" t="s">
        <v>33124</v>
      </c>
      <c r="C1594" s="115" t="s">
        <v>2</v>
      </c>
      <c r="D1594" s="402">
        <v>6.29</v>
      </c>
    </row>
    <row r="1595" spans="1:4" ht="12.75">
      <c r="A1595" s="115">
        <v>1874</v>
      </c>
      <c r="B1595" s="49" t="s">
        <v>33125</v>
      </c>
      <c r="C1595" s="115" t="s">
        <v>2</v>
      </c>
      <c r="D1595" s="402">
        <v>5.19</v>
      </c>
    </row>
    <row r="1596" spans="1:4" ht="12.75">
      <c r="A1596" s="115">
        <v>1884</v>
      </c>
      <c r="B1596" s="49" t="s">
        <v>33126</v>
      </c>
      <c r="C1596" s="115" t="s">
        <v>2</v>
      </c>
      <c r="D1596" s="402">
        <v>4.5999999999999996</v>
      </c>
    </row>
    <row r="1597" spans="1:4" ht="12.75">
      <c r="A1597" s="115">
        <v>1870</v>
      </c>
      <c r="B1597" s="49" t="s">
        <v>33127</v>
      </c>
      <c r="C1597" s="115" t="s">
        <v>2</v>
      </c>
      <c r="D1597" s="402">
        <v>3</v>
      </c>
    </row>
    <row r="1598" spans="1:4" ht="12.75">
      <c r="A1598" s="115">
        <v>1887</v>
      </c>
      <c r="B1598" s="49" t="s">
        <v>33128</v>
      </c>
      <c r="C1598" s="115" t="s">
        <v>2</v>
      </c>
      <c r="D1598" s="402">
        <v>26.08</v>
      </c>
    </row>
    <row r="1599" spans="1:4" ht="12.75">
      <c r="A1599" s="115">
        <v>1876</v>
      </c>
      <c r="B1599" s="49" t="s">
        <v>33129</v>
      </c>
      <c r="C1599" s="115" t="s">
        <v>2</v>
      </c>
      <c r="D1599" s="402">
        <v>10.220000000000001</v>
      </c>
    </row>
    <row r="1600" spans="1:4" ht="12.75">
      <c r="A1600" s="115">
        <v>1877</v>
      </c>
      <c r="B1600" s="49" t="s">
        <v>33130</v>
      </c>
      <c r="C1600" s="115" t="s">
        <v>2</v>
      </c>
      <c r="D1600" s="402">
        <v>26.12</v>
      </c>
    </row>
    <row r="1601" spans="1:4" ht="12.75">
      <c r="A1601" s="115">
        <v>1879</v>
      </c>
      <c r="B1601" s="49" t="s">
        <v>33131</v>
      </c>
      <c r="C1601" s="115" t="s">
        <v>2</v>
      </c>
      <c r="D1601" s="402">
        <v>3.04</v>
      </c>
    </row>
    <row r="1602" spans="1:4" ht="12.75">
      <c r="A1602" s="115">
        <v>1878</v>
      </c>
      <c r="B1602" s="49" t="s">
        <v>33132</v>
      </c>
      <c r="C1602" s="115" t="s">
        <v>2</v>
      </c>
      <c r="D1602" s="402">
        <v>52.47</v>
      </c>
    </row>
    <row r="1603" spans="1:4" ht="12.75">
      <c r="A1603" s="115">
        <v>37971</v>
      </c>
      <c r="B1603" s="49" t="s">
        <v>33133</v>
      </c>
      <c r="C1603" s="115" t="s">
        <v>2</v>
      </c>
      <c r="D1603" s="402">
        <v>5.93</v>
      </c>
    </row>
    <row r="1604" spans="1:4" ht="12.75">
      <c r="A1604" s="115">
        <v>37972</v>
      </c>
      <c r="B1604" s="49" t="s">
        <v>33134</v>
      </c>
      <c r="C1604" s="115" t="s">
        <v>2</v>
      </c>
      <c r="D1604" s="402">
        <v>8.41</v>
      </c>
    </row>
    <row r="1605" spans="1:4" ht="12.75">
      <c r="A1605" s="115">
        <v>37973</v>
      </c>
      <c r="B1605" s="49" t="s">
        <v>33135</v>
      </c>
      <c r="C1605" s="115" t="s">
        <v>2</v>
      </c>
      <c r="D1605" s="402">
        <v>15.8</v>
      </c>
    </row>
    <row r="1606" spans="1:4" ht="12.75">
      <c r="A1606" s="115">
        <v>1926</v>
      </c>
      <c r="B1606" s="49" t="s">
        <v>33136</v>
      </c>
      <c r="C1606" s="115" t="s">
        <v>2</v>
      </c>
      <c r="D1606" s="402">
        <v>2.96</v>
      </c>
    </row>
    <row r="1607" spans="1:4" ht="12.75">
      <c r="A1607" s="115">
        <v>1927</v>
      </c>
      <c r="B1607" s="49" t="s">
        <v>33137</v>
      </c>
      <c r="C1607" s="115" t="s">
        <v>2</v>
      </c>
      <c r="D1607" s="402">
        <v>3.32</v>
      </c>
    </row>
    <row r="1608" spans="1:4" ht="12.75">
      <c r="A1608" s="115">
        <v>1923</v>
      </c>
      <c r="B1608" s="49" t="s">
        <v>33138</v>
      </c>
      <c r="C1608" s="115" t="s">
        <v>2</v>
      </c>
      <c r="D1608" s="402">
        <v>6.05</v>
      </c>
    </row>
    <row r="1609" spans="1:4" ht="12.75">
      <c r="A1609" s="115">
        <v>1929</v>
      </c>
      <c r="B1609" s="49" t="s">
        <v>33139</v>
      </c>
      <c r="C1609" s="115" t="s">
        <v>2</v>
      </c>
      <c r="D1609" s="402">
        <v>7.33</v>
      </c>
    </row>
    <row r="1610" spans="1:4" ht="12.75">
      <c r="A1610" s="115">
        <v>1930</v>
      </c>
      <c r="B1610" s="49" t="s">
        <v>33140</v>
      </c>
      <c r="C1610" s="115" t="s">
        <v>2</v>
      </c>
      <c r="D1610" s="402">
        <v>12.55</v>
      </c>
    </row>
    <row r="1611" spans="1:4" ht="12.75">
      <c r="A1611" s="115">
        <v>1924</v>
      </c>
      <c r="B1611" s="49" t="s">
        <v>33141</v>
      </c>
      <c r="C1611" s="115" t="s">
        <v>2</v>
      </c>
      <c r="D1611" s="402">
        <v>20.260000000000002</v>
      </c>
    </row>
    <row r="1612" spans="1:4" ht="12.75">
      <c r="A1612" s="115">
        <v>1922</v>
      </c>
      <c r="B1612" s="49" t="s">
        <v>33142</v>
      </c>
      <c r="C1612" s="115" t="s">
        <v>2</v>
      </c>
      <c r="D1612" s="402">
        <v>41.89</v>
      </c>
    </row>
    <row r="1613" spans="1:4" ht="12.75">
      <c r="A1613" s="115">
        <v>1953</v>
      </c>
      <c r="B1613" s="49" t="s">
        <v>33143</v>
      </c>
      <c r="C1613" s="115" t="s">
        <v>2</v>
      </c>
      <c r="D1613" s="402">
        <v>51.14</v>
      </c>
    </row>
    <row r="1614" spans="1:4" ht="12.75">
      <c r="A1614" s="115">
        <v>1962</v>
      </c>
      <c r="B1614" s="49" t="s">
        <v>33144</v>
      </c>
      <c r="C1614" s="115" t="s">
        <v>2</v>
      </c>
      <c r="D1614" s="402">
        <v>248.44</v>
      </c>
    </row>
    <row r="1615" spans="1:4" ht="12.75">
      <c r="A1615" s="115">
        <v>1955</v>
      </c>
      <c r="B1615" s="49" t="s">
        <v>33145</v>
      </c>
      <c r="C1615" s="115" t="s">
        <v>2</v>
      </c>
      <c r="D1615" s="402">
        <v>2.86</v>
      </c>
    </row>
    <row r="1616" spans="1:4" ht="12.75">
      <c r="A1616" s="115">
        <v>1956</v>
      </c>
      <c r="B1616" s="49" t="s">
        <v>33146</v>
      </c>
      <c r="C1616" s="115" t="s">
        <v>2</v>
      </c>
      <c r="D1616" s="402">
        <v>4.04</v>
      </c>
    </row>
    <row r="1617" spans="1:4" ht="12.75">
      <c r="A1617" s="115">
        <v>1957</v>
      </c>
      <c r="B1617" s="49" t="s">
        <v>33147</v>
      </c>
      <c r="C1617" s="115" t="s">
        <v>2</v>
      </c>
      <c r="D1617" s="402">
        <v>8.74</v>
      </c>
    </row>
    <row r="1618" spans="1:4" ht="12.75">
      <c r="A1618" s="115">
        <v>1958</v>
      </c>
      <c r="B1618" s="49" t="s">
        <v>33148</v>
      </c>
      <c r="C1618" s="115" t="s">
        <v>2</v>
      </c>
      <c r="D1618" s="402">
        <v>16.27</v>
      </c>
    </row>
    <row r="1619" spans="1:4" ht="12.75">
      <c r="A1619" s="115">
        <v>1959</v>
      </c>
      <c r="B1619" s="49" t="s">
        <v>33149</v>
      </c>
      <c r="C1619" s="115" t="s">
        <v>2</v>
      </c>
      <c r="D1619" s="402">
        <v>17.649999999999999</v>
      </c>
    </row>
    <row r="1620" spans="1:4" ht="12.75">
      <c r="A1620" s="115">
        <v>1925</v>
      </c>
      <c r="B1620" s="49" t="s">
        <v>33150</v>
      </c>
      <c r="C1620" s="115" t="s">
        <v>2</v>
      </c>
      <c r="D1620" s="402">
        <v>46.14</v>
      </c>
    </row>
    <row r="1621" spans="1:4" ht="12.75">
      <c r="A1621" s="115">
        <v>1960</v>
      </c>
      <c r="B1621" s="49" t="s">
        <v>33151</v>
      </c>
      <c r="C1621" s="115" t="s">
        <v>2</v>
      </c>
      <c r="D1621" s="402">
        <v>70.849999999999994</v>
      </c>
    </row>
    <row r="1622" spans="1:4" ht="12.75">
      <c r="A1622" s="115">
        <v>1961</v>
      </c>
      <c r="B1622" s="49" t="s">
        <v>33152</v>
      </c>
      <c r="C1622" s="115" t="s">
        <v>2</v>
      </c>
      <c r="D1622" s="402">
        <v>90.76</v>
      </c>
    </row>
    <row r="1623" spans="1:4" ht="12.75">
      <c r="A1623" s="115">
        <v>38423</v>
      </c>
      <c r="B1623" s="49" t="s">
        <v>33153</v>
      </c>
      <c r="C1623" s="115" t="s">
        <v>2</v>
      </c>
      <c r="D1623" s="402">
        <v>53.28</v>
      </c>
    </row>
    <row r="1624" spans="1:4" ht="12.75">
      <c r="A1624" s="115">
        <v>39866</v>
      </c>
      <c r="B1624" s="49" t="s">
        <v>33154</v>
      </c>
      <c r="C1624" s="115" t="s">
        <v>2</v>
      </c>
      <c r="D1624" s="402">
        <v>30.32</v>
      </c>
    </row>
    <row r="1625" spans="1:4" ht="12.75">
      <c r="A1625" s="115">
        <v>39867</v>
      </c>
      <c r="B1625" s="49" t="s">
        <v>33155</v>
      </c>
      <c r="C1625" s="115" t="s">
        <v>2</v>
      </c>
      <c r="D1625" s="402">
        <v>67.41</v>
      </c>
    </row>
    <row r="1626" spans="1:4" ht="12.75">
      <c r="A1626" s="115">
        <v>39868</v>
      </c>
      <c r="B1626" s="49" t="s">
        <v>33156</v>
      </c>
      <c r="C1626" s="115" t="s">
        <v>2</v>
      </c>
      <c r="D1626" s="402">
        <v>121.44</v>
      </c>
    </row>
    <row r="1627" spans="1:4" ht="12.75">
      <c r="A1627" s="115">
        <v>37999</v>
      </c>
      <c r="B1627" s="49" t="s">
        <v>33157</v>
      </c>
      <c r="C1627" s="115" t="s">
        <v>2</v>
      </c>
      <c r="D1627" s="402">
        <v>9.99</v>
      </c>
    </row>
    <row r="1628" spans="1:4" ht="12.75">
      <c r="A1628" s="115">
        <v>38000</v>
      </c>
      <c r="B1628" s="49" t="s">
        <v>33158</v>
      </c>
      <c r="C1628" s="115" t="s">
        <v>2</v>
      </c>
      <c r="D1628" s="402">
        <v>11.67</v>
      </c>
    </row>
    <row r="1629" spans="1:4" ht="12.75">
      <c r="A1629" s="115">
        <v>38129</v>
      </c>
      <c r="B1629" s="49" t="s">
        <v>33159</v>
      </c>
      <c r="C1629" s="115" t="s">
        <v>2</v>
      </c>
      <c r="D1629" s="402">
        <v>6.66</v>
      </c>
    </row>
    <row r="1630" spans="1:4" ht="12.75">
      <c r="A1630" s="115">
        <v>38025</v>
      </c>
      <c r="B1630" s="49" t="s">
        <v>33160</v>
      </c>
      <c r="C1630" s="115" t="s">
        <v>2</v>
      </c>
      <c r="D1630" s="402">
        <v>9.0399999999999991</v>
      </c>
    </row>
    <row r="1631" spans="1:4" ht="12.75">
      <c r="A1631" s="115">
        <v>38026</v>
      </c>
      <c r="B1631" s="49" t="s">
        <v>33161</v>
      </c>
      <c r="C1631" s="115" t="s">
        <v>2</v>
      </c>
      <c r="D1631" s="402">
        <v>22.33</v>
      </c>
    </row>
    <row r="1632" spans="1:4" ht="12.75">
      <c r="A1632" s="115">
        <v>43955</v>
      </c>
      <c r="B1632" s="49" t="s">
        <v>33162</v>
      </c>
      <c r="C1632" s="115" t="s">
        <v>2</v>
      </c>
      <c r="D1632" s="402">
        <v>270.22000000000003</v>
      </c>
    </row>
    <row r="1633" spans="1:4" ht="12.75">
      <c r="A1633" s="115">
        <v>43957</v>
      </c>
      <c r="B1633" s="49" t="s">
        <v>33163</v>
      </c>
      <c r="C1633" s="115" t="s">
        <v>2</v>
      </c>
      <c r="D1633" s="402">
        <v>318.26</v>
      </c>
    </row>
    <row r="1634" spans="1:4" ht="12.75">
      <c r="A1634" s="115">
        <v>43950</v>
      </c>
      <c r="B1634" s="49" t="s">
        <v>33164</v>
      </c>
      <c r="C1634" s="115" t="s">
        <v>2</v>
      </c>
      <c r="D1634" s="402">
        <v>144.84</v>
      </c>
    </row>
    <row r="1635" spans="1:4" ht="12.75">
      <c r="A1635" s="115">
        <v>43954</v>
      </c>
      <c r="B1635" s="49" t="s">
        <v>33165</v>
      </c>
      <c r="C1635" s="115" t="s">
        <v>2</v>
      </c>
      <c r="D1635" s="402">
        <v>184.15</v>
      </c>
    </row>
    <row r="1636" spans="1:4" ht="12.75">
      <c r="A1636" s="115">
        <v>43945</v>
      </c>
      <c r="B1636" s="49" t="s">
        <v>33166</v>
      </c>
      <c r="C1636" s="115" t="s">
        <v>2</v>
      </c>
      <c r="D1636" s="402">
        <v>65.2</v>
      </c>
    </row>
    <row r="1637" spans="1:4" ht="12.75">
      <c r="A1637" s="115">
        <v>43947</v>
      </c>
      <c r="B1637" s="49" t="s">
        <v>33167</v>
      </c>
      <c r="C1637" s="115" t="s">
        <v>2</v>
      </c>
      <c r="D1637" s="402">
        <v>92.42</v>
      </c>
    </row>
    <row r="1638" spans="1:4" ht="12.75">
      <c r="A1638" s="115">
        <v>43920</v>
      </c>
      <c r="B1638" s="49" t="s">
        <v>33168</v>
      </c>
      <c r="C1638" s="115" t="s">
        <v>2</v>
      </c>
      <c r="D1638" s="402">
        <v>17.670000000000002</v>
      </c>
    </row>
    <row r="1639" spans="1:4" ht="12.75">
      <c r="A1639" s="115">
        <v>43921</v>
      </c>
      <c r="B1639" s="49" t="s">
        <v>33169</v>
      </c>
      <c r="C1639" s="115" t="s">
        <v>2</v>
      </c>
      <c r="D1639" s="402">
        <v>17.07</v>
      </c>
    </row>
    <row r="1640" spans="1:4" ht="12.75">
      <c r="A1640" s="115">
        <v>43922</v>
      </c>
      <c r="B1640" s="49" t="s">
        <v>33170</v>
      </c>
      <c r="C1640" s="115" t="s">
        <v>2</v>
      </c>
      <c r="D1640" s="402">
        <v>28.86</v>
      </c>
    </row>
    <row r="1641" spans="1:4" ht="12.75">
      <c r="A1641" s="115">
        <v>43923</v>
      </c>
      <c r="B1641" s="49" t="s">
        <v>33171</v>
      </c>
      <c r="C1641" s="115" t="s">
        <v>2</v>
      </c>
      <c r="D1641" s="402">
        <v>39.090000000000003</v>
      </c>
    </row>
    <row r="1642" spans="1:4" ht="12.75">
      <c r="A1642" s="115">
        <v>43924</v>
      </c>
      <c r="B1642" s="49" t="s">
        <v>33172</v>
      </c>
      <c r="C1642" s="115" t="s">
        <v>2</v>
      </c>
      <c r="D1642" s="402">
        <v>36.119999999999997</v>
      </c>
    </row>
    <row r="1643" spans="1:4" ht="12.75">
      <c r="A1643" s="115">
        <v>43952</v>
      </c>
      <c r="B1643" s="49" t="s">
        <v>33173</v>
      </c>
      <c r="C1643" s="115" t="s">
        <v>2</v>
      </c>
      <c r="D1643" s="402">
        <v>11.69</v>
      </c>
    </row>
    <row r="1644" spans="1:4" ht="12.75">
      <c r="A1644" s="115">
        <v>43956</v>
      </c>
      <c r="B1644" s="49" t="s">
        <v>33174</v>
      </c>
      <c r="C1644" s="115" t="s">
        <v>2</v>
      </c>
      <c r="D1644" s="402">
        <v>14.43</v>
      </c>
    </row>
    <row r="1645" spans="1:4" ht="12.75">
      <c r="A1645" s="115">
        <v>1858</v>
      </c>
      <c r="B1645" s="49" t="s">
        <v>33175</v>
      </c>
      <c r="C1645" s="115" t="s">
        <v>2</v>
      </c>
      <c r="D1645" s="402">
        <v>82.55</v>
      </c>
    </row>
    <row r="1646" spans="1:4" ht="12.75">
      <c r="A1646" s="115">
        <v>1844</v>
      </c>
      <c r="B1646" s="49" t="s">
        <v>33176</v>
      </c>
      <c r="C1646" s="115" t="s">
        <v>2</v>
      </c>
      <c r="D1646" s="402">
        <v>189.06</v>
      </c>
    </row>
    <row r="1647" spans="1:4" ht="12.75">
      <c r="A1647" s="115">
        <v>1863</v>
      </c>
      <c r="B1647" s="49" t="s">
        <v>33177</v>
      </c>
      <c r="C1647" s="115" t="s">
        <v>2</v>
      </c>
      <c r="D1647" s="402">
        <v>87.85</v>
      </c>
    </row>
    <row r="1648" spans="1:4" ht="12.75">
      <c r="A1648" s="115">
        <v>1865</v>
      </c>
      <c r="B1648" s="49" t="s">
        <v>33178</v>
      </c>
      <c r="C1648" s="115" t="s">
        <v>2</v>
      </c>
      <c r="D1648" s="402">
        <v>228.89</v>
      </c>
    </row>
    <row r="1649" spans="1:4" ht="12.75">
      <c r="A1649" s="115">
        <v>36355</v>
      </c>
      <c r="B1649" s="49" t="s">
        <v>33179</v>
      </c>
      <c r="C1649" s="115" t="s">
        <v>2</v>
      </c>
      <c r="D1649" s="402"/>
    </row>
    <row r="1650" spans="1:4" ht="12.75">
      <c r="A1650" s="115">
        <v>36356</v>
      </c>
      <c r="B1650" s="49" t="s">
        <v>33180</v>
      </c>
      <c r="C1650" s="115" t="s">
        <v>2</v>
      </c>
      <c r="D1650" s="402"/>
    </row>
    <row r="1651" spans="1:4" ht="12.75">
      <c r="A1651" s="115">
        <v>1940</v>
      </c>
      <c r="B1651" s="49" t="s">
        <v>33181</v>
      </c>
      <c r="C1651" s="115" t="s">
        <v>2</v>
      </c>
      <c r="D1651" s="402">
        <v>45.08</v>
      </c>
    </row>
    <row r="1652" spans="1:4" ht="12.75">
      <c r="A1652" s="115">
        <v>1939</v>
      </c>
      <c r="B1652" s="49" t="s">
        <v>33182</v>
      </c>
      <c r="C1652" s="115" t="s">
        <v>2</v>
      </c>
      <c r="D1652" s="402">
        <v>12.36</v>
      </c>
    </row>
    <row r="1653" spans="1:4" ht="12.75">
      <c r="A1653" s="115">
        <v>1937</v>
      </c>
      <c r="B1653" s="49" t="s">
        <v>33183</v>
      </c>
      <c r="C1653" s="115" t="s">
        <v>2</v>
      </c>
      <c r="D1653" s="402">
        <v>7.61</v>
      </c>
    </row>
    <row r="1654" spans="1:4" ht="12.75">
      <c r="A1654" s="115">
        <v>1938</v>
      </c>
      <c r="B1654" s="49" t="s">
        <v>33184</v>
      </c>
      <c r="C1654" s="115" t="s">
        <v>2</v>
      </c>
      <c r="D1654" s="402">
        <v>8.65</v>
      </c>
    </row>
    <row r="1655" spans="1:4" ht="12.75">
      <c r="A1655" s="115">
        <v>1966</v>
      </c>
      <c r="B1655" s="49" t="s">
        <v>33185</v>
      </c>
      <c r="C1655" s="115" t="s">
        <v>2</v>
      </c>
      <c r="D1655" s="402">
        <v>35.03</v>
      </c>
    </row>
    <row r="1656" spans="1:4" ht="12.75">
      <c r="A1656" s="115">
        <v>1933</v>
      </c>
      <c r="B1656" s="49" t="s">
        <v>33186</v>
      </c>
      <c r="C1656" s="115" t="s">
        <v>2</v>
      </c>
      <c r="D1656" s="402">
        <v>7.55</v>
      </c>
    </row>
    <row r="1657" spans="1:4" ht="12.75">
      <c r="A1657" s="115">
        <v>1932</v>
      </c>
      <c r="B1657" s="49" t="s">
        <v>33187</v>
      </c>
      <c r="C1657" s="115" t="s">
        <v>2</v>
      </c>
      <c r="D1657" s="402">
        <v>17.28</v>
      </c>
    </row>
    <row r="1658" spans="1:4" ht="12.75">
      <c r="A1658" s="115">
        <v>1951</v>
      </c>
      <c r="B1658" s="49" t="s">
        <v>33188</v>
      </c>
      <c r="C1658" s="115" t="s">
        <v>2</v>
      </c>
      <c r="D1658" s="402">
        <v>36.04</v>
      </c>
    </row>
    <row r="1659" spans="1:4" ht="12.75">
      <c r="A1659" s="115">
        <v>1970</v>
      </c>
      <c r="B1659" s="49" t="s">
        <v>33189</v>
      </c>
      <c r="C1659" s="115" t="s">
        <v>2</v>
      </c>
      <c r="D1659" s="402">
        <v>87.57</v>
      </c>
    </row>
    <row r="1660" spans="1:4" ht="12.75">
      <c r="A1660" s="115">
        <v>1967</v>
      </c>
      <c r="B1660" s="49" t="s">
        <v>33190</v>
      </c>
      <c r="C1660" s="115" t="s">
        <v>2</v>
      </c>
      <c r="D1660" s="402">
        <v>10.4</v>
      </c>
    </row>
    <row r="1661" spans="1:4" ht="12.75">
      <c r="A1661" s="115">
        <v>1968</v>
      </c>
      <c r="B1661" s="49" t="s">
        <v>33191</v>
      </c>
      <c r="C1661" s="115" t="s">
        <v>2</v>
      </c>
      <c r="D1661" s="402">
        <v>20.55</v>
      </c>
    </row>
    <row r="1662" spans="1:4" ht="12.75">
      <c r="A1662" s="115">
        <v>1969</v>
      </c>
      <c r="B1662" s="49" t="s">
        <v>33192</v>
      </c>
      <c r="C1662" s="115" t="s">
        <v>2</v>
      </c>
      <c r="D1662" s="402">
        <v>66.900000000000006</v>
      </c>
    </row>
    <row r="1663" spans="1:4" ht="12.75">
      <c r="A1663" s="115">
        <v>1827</v>
      </c>
      <c r="B1663" s="49" t="s">
        <v>33193</v>
      </c>
      <c r="C1663" s="115" t="s">
        <v>2</v>
      </c>
      <c r="D1663" s="402">
        <v>129.03</v>
      </c>
    </row>
    <row r="1664" spans="1:4" ht="12.75">
      <c r="A1664" s="115">
        <v>1831</v>
      </c>
      <c r="B1664" s="49" t="s">
        <v>33194</v>
      </c>
      <c r="C1664" s="115" t="s">
        <v>2</v>
      </c>
      <c r="D1664" s="402">
        <v>28.17</v>
      </c>
    </row>
    <row r="1665" spans="1:4" ht="12.75">
      <c r="A1665" s="115">
        <v>1825</v>
      </c>
      <c r="B1665" s="49" t="s">
        <v>33195</v>
      </c>
      <c r="C1665" s="115" t="s">
        <v>2</v>
      </c>
      <c r="D1665" s="402">
        <v>69.52</v>
      </c>
    </row>
    <row r="1666" spans="1:4" ht="12.75">
      <c r="A1666" s="115">
        <v>1828</v>
      </c>
      <c r="B1666" s="49" t="s">
        <v>33196</v>
      </c>
      <c r="C1666" s="115" t="s">
        <v>2</v>
      </c>
      <c r="D1666" s="402">
        <v>157.46</v>
      </c>
    </row>
    <row r="1667" spans="1:4" ht="12.75">
      <c r="A1667" s="115">
        <v>1845</v>
      </c>
      <c r="B1667" s="49" t="s">
        <v>33197</v>
      </c>
      <c r="C1667" s="115" t="s">
        <v>2</v>
      </c>
      <c r="D1667" s="402">
        <v>35.299999999999997</v>
      </c>
    </row>
    <row r="1668" spans="1:4" ht="12.75">
      <c r="A1668" s="115">
        <v>1824</v>
      </c>
      <c r="B1668" s="49" t="s">
        <v>33198</v>
      </c>
      <c r="C1668" s="115" t="s">
        <v>2</v>
      </c>
      <c r="D1668" s="402">
        <v>83.34</v>
      </c>
    </row>
    <row r="1669" spans="1:4" ht="12.75">
      <c r="A1669" s="115">
        <v>42693</v>
      </c>
      <c r="B1669" s="49" t="s">
        <v>33199</v>
      </c>
      <c r="C1669" s="115" t="s">
        <v>2</v>
      </c>
      <c r="D1669" s="402">
        <v>643</v>
      </c>
    </row>
    <row r="1670" spans="1:4" ht="12.75">
      <c r="A1670" s="115">
        <v>42695</v>
      </c>
      <c r="B1670" s="49" t="s">
        <v>33200</v>
      </c>
      <c r="C1670" s="115" t="s">
        <v>2</v>
      </c>
      <c r="D1670" s="402">
        <v>449.23</v>
      </c>
    </row>
    <row r="1671" spans="1:4" ht="12.75">
      <c r="A1671" s="115">
        <v>42694</v>
      </c>
      <c r="B1671" s="49" t="s">
        <v>33201</v>
      </c>
      <c r="C1671" s="115" t="s">
        <v>2</v>
      </c>
      <c r="D1671" s="402">
        <v>860.47</v>
      </c>
    </row>
    <row r="1672" spans="1:4" ht="12.75">
      <c r="A1672" s="115">
        <v>20097</v>
      </c>
      <c r="B1672" s="49" t="s">
        <v>33202</v>
      </c>
      <c r="C1672" s="115" t="s">
        <v>2</v>
      </c>
      <c r="D1672" s="402">
        <v>37.31</v>
      </c>
    </row>
    <row r="1673" spans="1:4" ht="12.75">
      <c r="A1673" s="115">
        <v>20098</v>
      </c>
      <c r="B1673" s="49" t="s">
        <v>33203</v>
      </c>
      <c r="C1673" s="115" t="s">
        <v>2</v>
      </c>
      <c r="D1673" s="402">
        <v>152.47999999999999</v>
      </c>
    </row>
    <row r="1674" spans="1:4" ht="12.75">
      <c r="A1674" s="115">
        <v>20096</v>
      </c>
      <c r="B1674" s="49" t="s">
        <v>33204</v>
      </c>
      <c r="C1674" s="115" t="s">
        <v>2</v>
      </c>
      <c r="D1674" s="402">
        <v>38.619999999999997</v>
      </c>
    </row>
    <row r="1675" spans="1:4" ht="12.75">
      <c r="A1675" s="115">
        <v>44472</v>
      </c>
      <c r="B1675" s="49" t="s">
        <v>33205</v>
      </c>
      <c r="C1675" s="115" t="s">
        <v>2</v>
      </c>
      <c r="D1675" s="402"/>
    </row>
    <row r="1676" spans="1:4" ht="12.75">
      <c r="A1676" s="115">
        <v>38369</v>
      </c>
      <c r="B1676" s="49" t="s">
        <v>33206</v>
      </c>
      <c r="C1676" s="115" t="s">
        <v>2</v>
      </c>
      <c r="D1676" s="402">
        <v>19.16</v>
      </c>
    </row>
    <row r="1677" spans="1:4" ht="12.75">
      <c r="A1677" s="115">
        <v>38370</v>
      </c>
      <c r="B1677" s="49" t="s">
        <v>33207</v>
      </c>
      <c r="C1677" s="115" t="s">
        <v>2</v>
      </c>
      <c r="D1677" s="402">
        <v>12.93</v>
      </c>
    </row>
    <row r="1678" spans="1:4" ht="12.75">
      <c r="A1678" s="115">
        <v>45199</v>
      </c>
      <c r="B1678" s="49" t="s">
        <v>33208</v>
      </c>
      <c r="C1678" s="115" t="s">
        <v>2</v>
      </c>
      <c r="D1678" s="402">
        <v>29.11</v>
      </c>
    </row>
    <row r="1679" spans="1:4" ht="12.75">
      <c r="A1679" s="115">
        <v>38372</v>
      </c>
      <c r="B1679" s="49" t="s">
        <v>33209</v>
      </c>
      <c r="C1679" s="115" t="s">
        <v>2</v>
      </c>
      <c r="D1679" s="402">
        <v>13.6</v>
      </c>
    </row>
    <row r="1680" spans="1:4" ht="12.75">
      <c r="A1680" s="115">
        <v>2358</v>
      </c>
      <c r="B1680" s="49" t="s">
        <v>33210</v>
      </c>
      <c r="C1680" s="115" t="s">
        <v>5</v>
      </c>
      <c r="D1680" s="402">
        <v>24.88</v>
      </c>
    </row>
    <row r="1681" spans="1:4" ht="12.75">
      <c r="A1681" s="115">
        <v>40807</v>
      </c>
      <c r="B1681" s="49" t="s">
        <v>33211</v>
      </c>
      <c r="C1681" s="115" t="s">
        <v>1621</v>
      </c>
      <c r="D1681" s="402">
        <v>4362.34</v>
      </c>
    </row>
    <row r="1682" spans="1:4" ht="12.75">
      <c r="A1682" s="115">
        <v>44330</v>
      </c>
      <c r="B1682" s="49" t="s">
        <v>33212</v>
      </c>
      <c r="C1682" s="115" t="s">
        <v>10</v>
      </c>
      <c r="D1682" s="402">
        <v>10.23</v>
      </c>
    </row>
    <row r="1683" spans="1:4" ht="12.75">
      <c r="A1683" s="115">
        <v>43144</v>
      </c>
      <c r="B1683" s="49" t="s">
        <v>33213</v>
      </c>
      <c r="C1683" s="115" t="s">
        <v>3</v>
      </c>
      <c r="D1683" s="402">
        <v>32.450000000000003</v>
      </c>
    </row>
    <row r="1684" spans="1:4" ht="12.75">
      <c r="A1684" s="115">
        <v>39397</v>
      </c>
      <c r="B1684" s="49" t="s">
        <v>33214</v>
      </c>
      <c r="C1684" s="115" t="s">
        <v>10</v>
      </c>
      <c r="D1684" s="402">
        <v>14.79</v>
      </c>
    </row>
    <row r="1685" spans="1:4" ht="12.75">
      <c r="A1685" s="115">
        <v>2692</v>
      </c>
      <c r="B1685" s="49" t="s">
        <v>33215</v>
      </c>
      <c r="C1685" s="115" t="s">
        <v>10</v>
      </c>
      <c r="D1685" s="402">
        <v>5.97</v>
      </c>
    </row>
    <row r="1686" spans="1:4" ht="12.75">
      <c r="A1686" s="115">
        <v>45299</v>
      </c>
      <c r="B1686" s="49" t="s">
        <v>33216</v>
      </c>
      <c r="C1686" s="115" t="s">
        <v>2</v>
      </c>
      <c r="D1686" s="402">
        <v>79.58</v>
      </c>
    </row>
    <row r="1687" spans="1:4" ht="12.75">
      <c r="A1687" s="115">
        <v>44329</v>
      </c>
      <c r="B1687" s="49" t="s">
        <v>33217</v>
      </c>
      <c r="C1687" s="115" t="s">
        <v>10</v>
      </c>
      <c r="D1687" s="402">
        <v>13.41</v>
      </c>
    </row>
    <row r="1688" spans="1:4" ht="12.75">
      <c r="A1688" s="115">
        <v>5318</v>
      </c>
      <c r="B1688" s="49" t="s">
        <v>33218</v>
      </c>
      <c r="C1688" s="115" t="s">
        <v>10</v>
      </c>
      <c r="D1688" s="402">
        <v>21.68</v>
      </c>
    </row>
    <row r="1689" spans="1:4" ht="12.75">
      <c r="A1689" s="115">
        <v>5330</v>
      </c>
      <c r="B1689" s="49" t="s">
        <v>33219</v>
      </c>
      <c r="C1689" s="115" t="s">
        <v>10</v>
      </c>
      <c r="D1689" s="402">
        <v>49.41</v>
      </c>
    </row>
    <row r="1690" spans="1:4" ht="12.75">
      <c r="A1690" s="115">
        <v>44532</v>
      </c>
      <c r="B1690" s="49" t="s">
        <v>33220</v>
      </c>
      <c r="C1690" s="115" t="s">
        <v>2</v>
      </c>
      <c r="D1690" s="402">
        <v>19.649999999999999</v>
      </c>
    </row>
    <row r="1691" spans="1:4" ht="12.75">
      <c r="A1691" s="115">
        <v>44531</v>
      </c>
      <c r="B1691" s="49" t="s">
        <v>33221</v>
      </c>
      <c r="C1691" s="115" t="s">
        <v>2</v>
      </c>
      <c r="D1691" s="402">
        <v>67.38</v>
      </c>
    </row>
    <row r="1692" spans="1:4" ht="12.75">
      <c r="A1692" s="115">
        <v>13887</v>
      </c>
      <c r="B1692" s="49" t="s">
        <v>33222</v>
      </c>
      <c r="C1692" s="115" t="s">
        <v>2</v>
      </c>
      <c r="D1692" s="402">
        <v>293.52999999999997</v>
      </c>
    </row>
    <row r="1693" spans="1:4" ht="12.75">
      <c r="A1693" s="115">
        <v>38140</v>
      </c>
      <c r="B1693" s="49" t="s">
        <v>33223</v>
      </c>
      <c r="C1693" s="115" t="s">
        <v>2</v>
      </c>
      <c r="D1693" s="402">
        <v>24.04</v>
      </c>
    </row>
    <row r="1694" spans="1:4" ht="12.75">
      <c r="A1694" s="115">
        <v>44495</v>
      </c>
      <c r="B1694" s="49" t="s">
        <v>33224</v>
      </c>
      <c r="C1694" s="115" t="s">
        <v>2</v>
      </c>
      <c r="D1694" s="402">
        <v>25.42</v>
      </c>
    </row>
    <row r="1695" spans="1:4" ht="12.75">
      <c r="A1695" s="115">
        <v>44533</v>
      </c>
      <c r="B1695" s="49" t="s">
        <v>33225</v>
      </c>
      <c r="C1695" s="115" t="s">
        <v>2</v>
      </c>
      <c r="D1695" s="402">
        <v>25.79</v>
      </c>
    </row>
    <row r="1696" spans="1:4" ht="12.75">
      <c r="A1696" s="115">
        <v>44534</v>
      </c>
      <c r="B1696" s="49" t="s">
        <v>33226</v>
      </c>
      <c r="C1696" s="115" t="s">
        <v>2</v>
      </c>
      <c r="D1696" s="402">
        <v>5.0599999999999996</v>
      </c>
    </row>
    <row r="1697" spans="1:4" ht="12.75">
      <c r="A1697" s="115">
        <v>34729</v>
      </c>
      <c r="B1697" s="49" t="s">
        <v>33227</v>
      </c>
      <c r="C1697" s="115" t="s">
        <v>2</v>
      </c>
      <c r="D1697" s="402">
        <v>1023.42</v>
      </c>
    </row>
    <row r="1698" spans="1:4" ht="12.75">
      <c r="A1698" s="115">
        <v>34734</v>
      </c>
      <c r="B1698" s="49" t="s">
        <v>33228</v>
      </c>
      <c r="C1698" s="115" t="s">
        <v>2</v>
      </c>
      <c r="D1698" s="402">
        <v>1584.58</v>
      </c>
    </row>
    <row r="1699" spans="1:4" ht="12.75">
      <c r="A1699" s="115">
        <v>34738</v>
      </c>
      <c r="B1699" s="49" t="s">
        <v>33229</v>
      </c>
      <c r="C1699" s="115" t="s">
        <v>2</v>
      </c>
      <c r="D1699" s="402">
        <v>3702.07</v>
      </c>
    </row>
    <row r="1700" spans="1:4" ht="12.75">
      <c r="A1700" s="115">
        <v>34623</v>
      </c>
      <c r="B1700" s="49" t="s">
        <v>33230</v>
      </c>
      <c r="C1700" s="115" t="s">
        <v>2</v>
      </c>
      <c r="D1700" s="402">
        <v>44.36</v>
      </c>
    </row>
    <row r="1701" spans="1:4" ht="12.75">
      <c r="A1701" s="115">
        <v>34616</v>
      </c>
      <c r="B1701" s="49" t="s">
        <v>33231</v>
      </c>
      <c r="C1701" s="115" t="s">
        <v>2</v>
      </c>
      <c r="D1701" s="402">
        <v>45.05</v>
      </c>
    </row>
    <row r="1702" spans="1:4" ht="12.75">
      <c r="A1702" s="115">
        <v>34628</v>
      </c>
      <c r="B1702" s="49" t="s">
        <v>33232</v>
      </c>
      <c r="C1702" s="115" t="s">
        <v>2</v>
      </c>
      <c r="D1702" s="402">
        <v>63.54</v>
      </c>
    </row>
    <row r="1703" spans="1:4" ht="12.75">
      <c r="A1703" s="115">
        <v>34686</v>
      </c>
      <c r="B1703" s="49" t="s">
        <v>33233</v>
      </c>
      <c r="C1703" s="115" t="s">
        <v>2</v>
      </c>
      <c r="D1703" s="402">
        <v>11.65</v>
      </c>
    </row>
    <row r="1704" spans="1:4" ht="12.75">
      <c r="A1704" s="115">
        <v>34653</v>
      </c>
      <c r="B1704" s="49" t="s">
        <v>33234</v>
      </c>
      <c r="C1704" s="115" t="s">
        <v>2</v>
      </c>
      <c r="D1704" s="402">
        <v>7.86</v>
      </c>
    </row>
    <row r="1705" spans="1:4" ht="12.75">
      <c r="A1705" s="115">
        <v>34688</v>
      </c>
      <c r="B1705" s="49" t="s">
        <v>33235</v>
      </c>
      <c r="C1705" s="115" t="s">
        <v>2</v>
      </c>
      <c r="D1705" s="402">
        <v>14.24</v>
      </c>
    </row>
    <row r="1706" spans="1:4" ht="12.75">
      <c r="A1706" s="115">
        <v>34709</v>
      </c>
      <c r="B1706" s="49" t="s">
        <v>33236</v>
      </c>
      <c r="C1706" s="115" t="s">
        <v>2</v>
      </c>
      <c r="D1706" s="402">
        <v>55.2</v>
      </c>
    </row>
    <row r="1707" spans="1:4" ht="12.75">
      <c r="A1707" s="115">
        <v>34714</v>
      </c>
      <c r="B1707" s="49" t="s">
        <v>33237</v>
      </c>
      <c r="C1707" s="115" t="s">
        <v>2</v>
      </c>
      <c r="D1707" s="402">
        <v>65.930000000000007</v>
      </c>
    </row>
    <row r="1708" spans="1:4" ht="12.75">
      <c r="A1708" s="115">
        <v>2391</v>
      </c>
      <c r="B1708" s="49" t="s">
        <v>33238</v>
      </c>
      <c r="C1708" s="115" t="s">
        <v>2</v>
      </c>
      <c r="D1708" s="402">
        <v>301.10000000000002</v>
      </c>
    </row>
    <row r="1709" spans="1:4" ht="12.75">
      <c r="A1709" s="115">
        <v>2374</v>
      </c>
      <c r="B1709" s="49" t="s">
        <v>33239</v>
      </c>
      <c r="C1709" s="115" t="s">
        <v>2</v>
      </c>
      <c r="D1709" s="402">
        <v>341.59</v>
      </c>
    </row>
    <row r="1710" spans="1:4" ht="12.75">
      <c r="A1710" s="115">
        <v>2377</v>
      </c>
      <c r="B1710" s="49" t="s">
        <v>33240</v>
      </c>
      <c r="C1710" s="115" t="s">
        <v>2</v>
      </c>
      <c r="D1710" s="402">
        <v>479.38</v>
      </c>
    </row>
    <row r="1711" spans="1:4" ht="12.75">
      <c r="A1711" s="115">
        <v>2393</v>
      </c>
      <c r="B1711" s="49" t="s">
        <v>33241</v>
      </c>
      <c r="C1711" s="115" t="s">
        <v>2</v>
      </c>
      <c r="D1711" s="402">
        <v>802.79</v>
      </c>
    </row>
    <row r="1712" spans="1:4" ht="12.75">
      <c r="A1712" s="115">
        <v>34705</v>
      </c>
      <c r="B1712" s="49" t="s">
        <v>33242</v>
      </c>
      <c r="C1712" s="115" t="s">
        <v>2</v>
      </c>
      <c r="D1712" s="402">
        <v>702.16</v>
      </c>
    </row>
    <row r="1713" spans="1:4" ht="12.75">
      <c r="A1713" s="115">
        <v>34707</v>
      </c>
      <c r="B1713" s="49" t="s">
        <v>33243</v>
      </c>
      <c r="C1713" s="115" t="s">
        <v>2</v>
      </c>
      <c r="D1713" s="402">
        <v>1301.1099999999999</v>
      </c>
    </row>
    <row r="1714" spans="1:4" ht="12.75">
      <c r="A1714" s="115">
        <v>34544</v>
      </c>
      <c r="B1714" s="49" t="s">
        <v>33244</v>
      </c>
      <c r="C1714" s="115" t="s">
        <v>2</v>
      </c>
      <c r="D1714" s="402">
        <v>1300.97</v>
      </c>
    </row>
    <row r="1715" spans="1:4" ht="12.75">
      <c r="A1715" s="115">
        <v>2378</v>
      </c>
      <c r="B1715" s="49" t="s">
        <v>33245</v>
      </c>
      <c r="C1715" s="115" t="s">
        <v>2</v>
      </c>
      <c r="D1715" s="402">
        <v>1102.74</v>
      </c>
    </row>
    <row r="1716" spans="1:4" ht="12.75">
      <c r="A1716" s="115">
        <v>2379</v>
      </c>
      <c r="B1716" s="49" t="s">
        <v>33246</v>
      </c>
      <c r="C1716" s="115" t="s">
        <v>2</v>
      </c>
      <c r="D1716" s="402">
        <v>1102.74</v>
      </c>
    </row>
    <row r="1717" spans="1:4" ht="12.75">
      <c r="A1717" s="115">
        <v>2376</v>
      </c>
      <c r="B1717" s="49" t="s">
        <v>33247</v>
      </c>
      <c r="C1717" s="115" t="s">
        <v>2</v>
      </c>
      <c r="D1717" s="402">
        <v>1816.21</v>
      </c>
    </row>
    <row r="1718" spans="1:4" ht="12.75">
      <c r="A1718" s="115">
        <v>2394</v>
      </c>
      <c r="B1718" s="49" t="s">
        <v>33248</v>
      </c>
      <c r="C1718" s="115" t="s">
        <v>2</v>
      </c>
      <c r="D1718" s="402">
        <v>3882.73</v>
      </c>
    </row>
    <row r="1719" spans="1:4" ht="12.75">
      <c r="A1719" s="115">
        <v>2388</v>
      </c>
      <c r="B1719" s="49" t="s">
        <v>33249</v>
      </c>
      <c r="C1719" s="115" t="s">
        <v>2</v>
      </c>
      <c r="D1719" s="402">
        <v>54.79</v>
      </c>
    </row>
    <row r="1720" spans="1:4" ht="12.75">
      <c r="A1720" s="115">
        <v>34606</v>
      </c>
      <c r="B1720" s="49" t="s">
        <v>33250</v>
      </c>
      <c r="C1720" s="115" t="s">
        <v>2</v>
      </c>
      <c r="D1720" s="402">
        <v>84.04</v>
      </c>
    </row>
    <row r="1721" spans="1:4" ht="12.75">
      <c r="A1721" s="115">
        <v>2370</v>
      </c>
      <c r="B1721" s="49" t="s">
        <v>33251</v>
      </c>
      <c r="C1721" s="115" t="s">
        <v>2</v>
      </c>
      <c r="D1721" s="402">
        <v>10.18</v>
      </c>
    </row>
    <row r="1722" spans="1:4" ht="12.75">
      <c r="A1722" s="115">
        <v>2386</v>
      </c>
      <c r="B1722" s="49" t="s">
        <v>33252</v>
      </c>
      <c r="C1722" s="115" t="s">
        <v>2</v>
      </c>
      <c r="D1722" s="402">
        <v>17.07</v>
      </c>
    </row>
    <row r="1723" spans="1:4" ht="12.75">
      <c r="A1723" s="115">
        <v>34689</v>
      </c>
      <c r="B1723" s="49" t="s">
        <v>33253</v>
      </c>
      <c r="C1723" s="115" t="s">
        <v>2</v>
      </c>
      <c r="D1723" s="402">
        <v>26.75</v>
      </c>
    </row>
    <row r="1724" spans="1:4" ht="12.75">
      <c r="A1724" s="115">
        <v>2392</v>
      </c>
      <c r="B1724" s="49" t="s">
        <v>33254</v>
      </c>
      <c r="C1724" s="115" t="s">
        <v>2</v>
      </c>
      <c r="D1724" s="402">
        <v>68.33</v>
      </c>
    </row>
    <row r="1725" spans="1:4" ht="12.75">
      <c r="A1725" s="115">
        <v>2373</v>
      </c>
      <c r="B1725" s="49" t="s">
        <v>33255</v>
      </c>
      <c r="C1725" s="115" t="s">
        <v>2</v>
      </c>
      <c r="D1725" s="402">
        <v>96.28</v>
      </c>
    </row>
    <row r="1726" spans="1:4" ht="12.75">
      <c r="A1726" s="115">
        <v>39465</v>
      </c>
      <c r="B1726" s="49" t="s">
        <v>33256</v>
      </c>
      <c r="C1726" s="115" t="s">
        <v>2</v>
      </c>
      <c r="D1726" s="402">
        <v>58.81</v>
      </c>
    </row>
    <row r="1727" spans="1:4" ht="12.75">
      <c r="A1727" s="115">
        <v>39466</v>
      </c>
      <c r="B1727" s="49" t="s">
        <v>33257</v>
      </c>
      <c r="C1727" s="115" t="s">
        <v>2</v>
      </c>
      <c r="D1727" s="402">
        <v>66.17</v>
      </c>
    </row>
    <row r="1728" spans="1:4" ht="12.75">
      <c r="A1728" s="115">
        <v>39467</v>
      </c>
      <c r="B1728" s="49" t="s">
        <v>33258</v>
      </c>
      <c r="C1728" s="115" t="s">
        <v>2</v>
      </c>
      <c r="D1728" s="402">
        <v>84.64</v>
      </c>
    </row>
    <row r="1729" spans="1:4" ht="12.75">
      <c r="A1729" s="115">
        <v>39468</v>
      </c>
      <c r="B1729" s="49" t="s">
        <v>33259</v>
      </c>
      <c r="C1729" s="115" t="s">
        <v>2</v>
      </c>
      <c r="D1729" s="402">
        <v>150.44</v>
      </c>
    </row>
    <row r="1730" spans="1:4" ht="12.75">
      <c r="A1730" s="115">
        <v>39469</v>
      </c>
      <c r="B1730" s="49" t="s">
        <v>33260</v>
      </c>
      <c r="C1730" s="115" t="s">
        <v>2</v>
      </c>
      <c r="D1730" s="402">
        <v>61.28</v>
      </c>
    </row>
    <row r="1731" spans="1:4" ht="12.75">
      <c r="A1731" s="115">
        <v>39470</v>
      </c>
      <c r="B1731" s="49" t="s">
        <v>33261</v>
      </c>
      <c r="C1731" s="115" t="s">
        <v>2</v>
      </c>
      <c r="D1731" s="402">
        <v>75.290000000000006</v>
      </c>
    </row>
    <row r="1732" spans="1:4" ht="12.75">
      <c r="A1732" s="115">
        <v>39471</v>
      </c>
      <c r="B1732" s="49" t="s">
        <v>33262</v>
      </c>
      <c r="C1732" s="115" t="s">
        <v>2</v>
      </c>
      <c r="D1732" s="402">
        <v>90.48</v>
      </c>
    </row>
    <row r="1733" spans="1:4" ht="12.75">
      <c r="A1733" s="115">
        <v>39472</v>
      </c>
      <c r="B1733" s="49" t="s">
        <v>33263</v>
      </c>
      <c r="C1733" s="115" t="s">
        <v>2</v>
      </c>
      <c r="D1733" s="402">
        <v>157.22</v>
      </c>
    </row>
    <row r="1734" spans="1:4" ht="12.75">
      <c r="A1734" s="115">
        <v>39473</v>
      </c>
      <c r="B1734" s="49" t="s">
        <v>33264</v>
      </c>
      <c r="C1734" s="115" t="s">
        <v>2</v>
      </c>
      <c r="D1734" s="402">
        <v>101.56</v>
      </c>
    </row>
    <row r="1735" spans="1:4" ht="12.75">
      <c r="A1735" s="115">
        <v>39474</v>
      </c>
      <c r="B1735" s="49" t="s">
        <v>33265</v>
      </c>
      <c r="C1735" s="115" t="s">
        <v>2</v>
      </c>
      <c r="D1735" s="402">
        <v>108.27</v>
      </c>
    </row>
    <row r="1736" spans="1:4" ht="12.75">
      <c r="A1736" s="115">
        <v>39475</v>
      </c>
      <c r="B1736" s="49" t="s">
        <v>33266</v>
      </c>
      <c r="C1736" s="115" t="s">
        <v>2</v>
      </c>
      <c r="D1736" s="402">
        <v>122.84</v>
      </c>
    </row>
    <row r="1737" spans="1:4" ht="12.75">
      <c r="A1737" s="115">
        <v>39476</v>
      </c>
      <c r="B1737" s="49" t="s">
        <v>33267</v>
      </c>
      <c r="C1737" s="115" t="s">
        <v>2</v>
      </c>
      <c r="D1737" s="402">
        <v>231.25</v>
      </c>
    </row>
    <row r="1738" spans="1:4" ht="12.75">
      <c r="A1738" s="115">
        <v>39477</v>
      </c>
      <c r="B1738" s="49" t="s">
        <v>33268</v>
      </c>
      <c r="C1738" s="115" t="s">
        <v>2</v>
      </c>
      <c r="D1738" s="402">
        <v>113.3</v>
      </c>
    </row>
    <row r="1739" spans="1:4" ht="12.75">
      <c r="A1739" s="115">
        <v>39478</v>
      </c>
      <c r="B1739" s="49" t="s">
        <v>33269</v>
      </c>
      <c r="C1739" s="115" t="s">
        <v>2</v>
      </c>
      <c r="D1739" s="402">
        <v>116.81</v>
      </c>
    </row>
    <row r="1740" spans="1:4" ht="12.75">
      <c r="A1740" s="115">
        <v>39479</v>
      </c>
      <c r="B1740" s="49" t="s">
        <v>33270</v>
      </c>
      <c r="C1740" s="115" t="s">
        <v>2</v>
      </c>
      <c r="D1740" s="402">
        <v>137.63</v>
      </c>
    </row>
    <row r="1741" spans="1:4" ht="12.75">
      <c r="A1741" s="115">
        <v>39480</v>
      </c>
      <c r="B1741" s="49" t="s">
        <v>33271</v>
      </c>
      <c r="C1741" s="115" t="s">
        <v>2</v>
      </c>
      <c r="D1741" s="402">
        <v>283.99</v>
      </c>
    </row>
    <row r="1742" spans="1:4" ht="12.75">
      <c r="A1742" s="115">
        <v>39459</v>
      </c>
      <c r="B1742" s="49" t="s">
        <v>33272</v>
      </c>
      <c r="C1742" s="115" t="s">
        <v>2</v>
      </c>
      <c r="D1742" s="402">
        <v>241.04</v>
      </c>
    </row>
    <row r="1743" spans="1:4" ht="12.75">
      <c r="A1743" s="115">
        <v>39445</v>
      </c>
      <c r="B1743" s="49" t="s">
        <v>33273</v>
      </c>
      <c r="C1743" s="115" t="s">
        <v>2</v>
      </c>
      <c r="D1743" s="402">
        <v>121.02</v>
      </c>
    </row>
    <row r="1744" spans="1:4" ht="12.75">
      <c r="A1744" s="115">
        <v>39446</v>
      </c>
      <c r="B1744" s="49" t="s">
        <v>33274</v>
      </c>
      <c r="C1744" s="115" t="s">
        <v>2</v>
      </c>
      <c r="D1744" s="402">
        <v>123.18</v>
      </c>
    </row>
    <row r="1745" spans="1:4" ht="12.75">
      <c r="A1745" s="115">
        <v>39447</v>
      </c>
      <c r="B1745" s="49" t="s">
        <v>33275</v>
      </c>
      <c r="C1745" s="115" t="s">
        <v>2</v>
      </c>
      <c r="D1745" s="402">
        <v>131.72</v>
      </c>
    </row>
    <row r="1746" spans="1:4" ht="12.75">
      <c r="A1746" s="115">
        <v>39448</v>
      </c>
      <c r="B1746" s="49" t="s">
        <v>33276</v>
      </c>
      <c r="C1746" s="115" t="s">
        <v>2</v>
      </c>
      <c r="D1746" s="402">
        <v>224.62</v>
      </c>
    </row>
    <row r="1747" spans="1:4" ht="12.75">
      <c r="A1747" s="115">
        <v>39450</v>
      </c>
      <c r="B1747" s="49" t="s">
        <v>33277</v>
      </c>
      <c r="C1747" s="115" t="s">
        <v>2</v>
      </c>
      <c r="D1747" s="402">
        <v>137.04</v>
      </c>
    </row>
    <row r="1748" spans="1:4" ht="12.75">
      <c r="A1748" s="115">
        <v>39451</v>
      </c>
      <c r="B1748" s="49" t="s">
        <v>33278</v>
      </c>
      <c r="C1748" s="115" t="s">
        <v>2</v>
      </c>
      <c r="D1748" s="402">
        <v>149.47</v>
      </c>
    </row>
    <row r="1749" spans="1:4" ht="12.75">
      <c r="A1749" s="115">
        <v>39452</v>
      </c>
      <c r="B1749" s="49" t="s">
        <v>33279</v>
      </c>
      <c r="C1749" s="115" t="s">
        <v>2</v>
      </c>
      <c r="D1749" s="402">
        <v>150.36000000000001</v>
      </c>
    </row>
    <row r="1750" spans="1:4" ht="12.75">
      <c r="A1750" s="115">
        <v>39523</v>
      </c>
      <c r="B1750" s="49" t="s">
        <v>33280</v>
      </c>
      <c r="C1750" s="115" t="s">
        <v>2</v>
      </c>
      <c r="D1750" s="402">
        <v>251.63</v>
      </c>
    </row>
    <row r="1751" spans="1:4" ht="12.75">
      <c r="A1751" s="115">
        <v>39449</v>
      </c>
      <c r="B1751" s="49" t="s">
        <v>33281</v>
      </c>
      <c r="C1751" s="115" t="s">
        <v>2</v>
      </c>
      <c r="D1751" s="402">
        <v>278.67</v>
      </c>
    </row>
    <row r="1752" spans="1:4" ht="12.75">
      <c r="A1752" s="115">
        <v>39455</v>
      </c>
      <c r="B1752" s="49" t="s">
        <v>33282</v>
      </c>
      <c r="C1752" s="115" t="s">
        <v>2</v>
      </c>
      <c r="D1752" s="402">
        <v>137.88999999999999</v>
      </c>
    </row>
    <row r="1753" spans="1:4" ht="12.75">
      <c r="A1753" s="115">
        <v>39456</v>
      </c>
      <c r="B1753" s="49" t="s">
        <v>33283</v>
      </c>
      <c r="C1753" s="115" t="s">
        <v>2</v>
      </c>
      <c r="D1753" s="402">
        <v>137.99</v>
      </c>
    </row>
    <row r="1754" spans="1:4" ht="12.75">
      <c r="A1754" s="115">
        <v>39457</v>
      </c>
      <c r="B1754" s="49" t="s">
        <v>33284</v>
      </c>
      <c r="C1754" s="115" t="s">
        <v>2</v>
      </c>
      <c r="D1754" s="402">
        <v>150.43</v>
      </c>
    </row>
    <row r="1755" spans="1:4" ht="12.75">
      <c r="A1755" s="115">
        <v>39458</v>
      </c>
      <c r="B1755" s="49" t="s">
        <v>33285</v>
      </c>
      <c r="C1755" s="115" t="s">
        <v>2</v>
      </c>
      <c r="D1755" s="402">
        <v>280.72000000000003</v>
      </c>
    </row>
    <row r="1756" spans="1:4" ht="12.75">
      <c r="A1756" s="115">
        <v>39464</v>
      </c>
      <c r="B1756" s="49" t="s">
        <v>33286</v>
      </c>
      <c r="C1756" s="115" t="s">
        <v>2</v>
      </c>
      <c r="D1756" s="402">
        <v>451.42</v>
      </c>
    </row>
    <row r="1757" spans="1:4" ht="12.75">
      <c r="A1757" s="115">
        <v>39460</v>
      </c>
      <c r="B1757" s="49" t="s">
        <v>33287</v>
      </c>
      <c r="C1757" s="115" t="s">
        <v>2</v>
      </c>
      <c r="D1757" s="402">
        <v>171.21</v>
      </c>
    </row>
    <row r="1758" spans="1:4" ht="12.75">
      <c r="A1758" s="115">
        <v>39461</v>
      </c>
      <c r="B1758" s="49" t="s">
        <v>33288</v>
      </c>
      <c r="C1758" s="115" t="s">
        <v>2</v>
      </c>
      <c r="D1758" s="402">
        <v>200.62</v>
      </c>
    </row>
    <row r="1759" spans="1:4" ht="12.75">
      <c r="A1759" s="115">
        <v>39462</v>
      </c>
      <c r="B1759" s="49" t="s">
        <v>33289</v>
      </c>
      <c r="C1759" s="115" t="s">
        <v>2</v>
      </c>
      <c r="D1759" s="402">
        <v>193.35</v>
      </c>
    </row>
    <row r="1760" spans="1:4" ht="12.75">
      <c r="A1760" s="115">
        <v>39463</v>
      </c>
      <c r="B1760" s="49" t="s">
        <v>33290</v>
      </c>
      <c r="C1760" s="115" t="s">
        <v>2</v>
      </c>
      <c r="D1760" s="402">
        <v>447.92</v>
      </c>
    </row>
    <row r="1761" spans="1:4" ht="12.75">
      <c r="A1761" s="115">
        <v>26039</v>
      </c>
      <c r="B1761" s="49" t="s">
        <v>33291</v>
      </c>
      <c r="C1761" s="115" t="s">
        <v>2</v>
      </c>
      <c r="D1761" s="402"/>
    </row>
    <row r="1762" spans="1:4" ht="12.75">
      <c r="A1762" s="115">
        <v>2401</v>
      </c>
      <c r="B1762" s="49" t="s">
        <v>33292</v>
      </c>
      <c r="C1762" s="115" t="s">
        <v>2</v>
      </c>
      <c r="D1762" s="402"/>
    </row>
    <row r="1763" spans="1:4" ht="12.75">
      <c r="A1763" s="115">
        <v>38870</v>
      </c>
      <c r="B1763" s="49" t="s">
        <v>33293</v>
      </c>
      <c r="C1763" s="115" t="s">
        <v>2</v>
      </c>
      <c r="D1763" s="402"/>
    </row>
    <row r="1764" spans="1:4" ht="12.75">
      <c r="A1764" s="115">
        <v>38869</v>
      </c>
      <c r="B1764" s="49" t="s">
        <v>33294</v>
      </c>
      <c r="C1764" s="115" t="s">
        <v>2</v>
      </c>
      <c r="D1764" s="402"/>
    </row>
    <row r="1765" spans="1:4" ht="12.75">
      <c r="A1765" s="115">
        <v>38872</v>
      </c>
      <c r="B1765" s="49" t="s">
        <v>33295</v>
      </c>
      <c r="C1765" s="115" t="s">
        <v>2</v>
      </c>
      <c r="D1765" s="402"/>
    </row>
    <row r="1766" spans="1:4" ht="12.75">
      <c r="A1766" s="115">
        <v>38871</v>
      </c>
      <c r="B1766" s="49" t="s">
        <v>33296</v>
      </c>
      <c r="C1766" s="115" t="s">
        <v>2</v>
      </c>
      <c r="D1766" s="402"/>
    </row>
    <row r="1767" spans="1:4" ht="12.75">
      <c r="A1767" s="115">
        <v>39283</v>
      </c>
      <c r="B1767" s="49" t="s">
        <v>33297</v>
      </c>
      <c r="C1767" s="115" t="s">
        <v>2</v>
      </c>
      <c r="D1767" s="402"/>
    </row>
    <row r="1768" spans="1:4" ht="12.75">
      <c r="A1768" s="115">
        <v>39285</v>
      </c>
      <c r="B1768" s="49" t="s">
        <v>33298</v>
      </c>
      <c r="C1768" s="115" t="s">
        <v>2</v>
      </c>
      <c r="D1768" s="402"/>
    </row>
    <row r="1769" spans="1:4" ht="12.75">
      <c r="A1769" s="115">
        <v>39286</v>
      </c>
      <c r="B1769" s="49" t="s">
        <v>33299</v>
      </c>
      <c r="C1769" s="115" t="s">
        <v>2</v>
      </c>
      <c r="D1769" s="402"/>
    </row>
    <row r="1770" spans="1:4" ht="12.75">
      <c r="A1770" s="115">
        <v>39288</v>
      </c>
      <c r="B1770" s="49" t="s">
        <v>33300</v>
      </c>
      <c r="C1770" s="115" t="s">
        <v>2</v>
      </c>
      <c r="D1770" s="402"/>
    </row>
    <row r="1771" spans="1:4" ht="12.75">
      <c r="A1771" s="115">
        <v>44476</v>
      </c>
      <c r="B1771" s="49" t="s">
        <v>33301</v>
      </c>
      <c r="C1771" s="115" t="s">
        <v>4</v>
      </c>
      <c r="D1771" s="402">
        <v>363.03</v>
      </c>
    </row>
    <row r="1772" spans="1:4" ht="12.75">
      <c r="A1772" s="115">
        <v>10629</v>
      </c>
      <c r="B1772" s="49" t="s">
        <v>33302</v>
      </c>
      <c r="C1772" s="115" t="s">
        <v>4</v>
      </c>
      <c r="D1772" s="402">
        <v>312.48</v>
      </c>
    </row>
    <row r="1773" spans="1:4" ht="12.75">
      <c r="A1773" s="115">
        <v>10698</v>
      </c>
      <c r="B1773" s="49" t="s">
        <v>33303</v>
      </c>
      <c r="C1773" s="115" t="s">
        <v>4</v>
      </c>
      <c r="D1773" s="402"/>
    </row>
    <row r="1774" spans="1:4" ht="12.75">
      <c r="A1774" s="115">
        <v>45658</v>
      </c>
      <c r="B1774" s="49" t="s">
        <v>33304</v>
      </c>
      <c r="C1774" s="115" t="s">
        <v>2</v>
      </c>
      <c r="D1774" s="402">
        <v>152633.19</v>
      </c>
    </row>
    <row r="1775" spans="1:4" ht="12.75">
      <c r="A1775" s="115">
        <v>2432</v>
      </c>
      <c r="B1775" s="49" t="s">
        <v>33305</v>
      </c>
      <c r="C1775" s="115" t="s">
        <v>2</v>
      </c>
      <c r="D1775" s="402">
        <v>22.91</v>
      </c>
    </row>
    <row r="1776" spans="1:4" ht="12.75">
      <c r="A1776" s="115">
        <v>2418</v>
      </c>
      <c r="B1776" s="49" t="s">
        <v>33306</v>
      </c>
      <c r="C1776" s="115" t="s">
        <v>2</v>
      </c>
      <c r="D1776" s="402">
        <v>10.63</v>
      </c>
    </row>
    <row r="1777" spans="1:4" ht="12.75">
      <c r="A1777" s="115">
        <v>2433</v>
      </c>
      <c r="B1777" s="49" t="s">
        <v>33307</v>
      </c>
      <c r="C1777" s="115" t="s">
        <v>2</v>
      </c>
      <c r="D1777" s="402">
        <v>7.76</v>
      </c>
    </row>
    <row r="1778" spans="1:4" ht="12.75">
      <c r="A1778" s="115">
        <v>2420</v>
      </c>
      <c r="B1778" s="49" t="s">
        <v>33308</v>
      </c>
      <c r="C1778" s="115" t="s">
        <v>2</v>
      </c>
      <c r="D1778" s="402">
        <v>13.33</v>
      </c>
    </row>
    <row r="1779" spans="1:4" ht="12.75">
      <c r="A1779" s="115">
        <v>11447</v>
      </c>
      <c r="B1779" s="49" t="s">
        <v>33309</v>
      </c>
      <c r="C1779" s="115" t="s">
        <v>2</v>
      </c>
      <c r="D1779" s="402">
        <v>26.35</v>
      </c>
    </row>
    <row r="1780" spans="1:4" ht="12.75">
      <c r="A1780" s="115">
        <v>11451</v>
      </c>
      <c r="B1780" s="49" t="s">
        <v>33310</v>
      </c>
      <c r="C1780" s="115" t="s">
        <v>2</v>
      </c>
      <c r="D1780" s="402">
        <v>70.63</v>
      </c>
    </row>
    <row r="1781" spans="1:4" ht="12.75">
      <c r="A1781" s="115">
        <v>11116</v>
      </c>
      <c r="B1781" s="49" t="s">
        <v>33311</v>
      </c>
      <c r="C1781" s="115" t="s">
        <v>2</v>
      </c>
      <c r="D1781" s="402">
        <v>636.17999999999995</v>
      </c>
    </row>
    <row r="1782" spans="1:4" ht="12.75">
      <c r="A1782" s="115">
        <v>38411</v>
      </c>
      <c r="B1782" s="49" t="s">
        <v>33312</v>
      </c>
      <c r="C1782" s="115" t="s">
        <v>2</v>
      </c>
      <c r="D1782" s="402">
        <v>1714.52</v>
      </c>
    </row>
    <row r="1783" spans="1:4" ht="12.75">
      <c r="A1783" s="115">
        <v>38189</v>
      </c>
      <c r="B1783" s="49" t="s">
        <v>33313</v>
      </c>
      <c r="C1783" s="115" t="s">
        <v>2</v>
      </c>
      <c r="D1783" s="402">
        <v>135.57</v>
      </c>
    </row>
    <row r="1784" spans="1:4" ht="12.75">
      <c r="A1784" s="115">
        <v>38190</v>
      </c>
      <c r="B1784" s="49" t="s">
        <v>33314</v>
      </c>
      <c r="C1784" s="115" t="s">
        <v>2</v>
      </c>
      <c r="D1784" s="402">
        <v>285.60000000000002</v>
      </c>
    </row>
    <row r="1785" spans="1:4" ht="12.75">
      <c r="A1785" s="115">
        <v>7608</v>
      </c>
      <c r="B1785" s="49" t="s">
        <v>33315</v>
      </c>
      <c r="C1785" s="115" t="s">
        <v>2</v>
      </c>
      <c r="D1785" s="402">
        <v>15.29</v>
      </c>
    </row>
    <row r="1786" spans="1:4" ht="12.75">
      <c r="A1786" s="115">
        <v>1370</v>
      </c>
      <c r="B1786" s="49" t="s">
        <v>33316</v>
      </c>
      <c r="C1786" s="115" t="s">
        <v>2</v>
      </c>
      <c r="D1786" s="402">
        <v>134.81</v>
      </c>
    </row>
    <row r="1787" spans="1:4" ht="12.75">
      <c r="A1787" s="115">
        <v>11649</v>
      </c>
      <c r="B1787" s="49" t="s">
        <v>33317</v>
      </c>
      <c r="C1787" s="115" t="s">
        <v>2</v>
      </c>
      <c r="D1787" s="402"/>
    </row>
    <row r="1788" spans="1:4" ht="12.75">
      <c r="A1788" s="115">
        <v>11650</v>
      </c>
      <c r="B1788" s="49" t="s">
        <v>33318</v>
      </c>
      <c r="C1788" s="115" t="s">
        <v>2</v>
      </c>
      <c r="D1788" s="402"/>
    </row>
    <row r="1789" spans="1:4" ht="12.75">
      <c r="A1789" s="115">
        <v>34777</v>
      </c>
      <c r="B1789" s="49" t="s">
        <v>33319</v>
      </c>
      <c r="C1789" s="115" t="s">
        <v>2</v>
      </c>
      <c r="D1789" s="402">
        <v>3.14</v>
      </c>
    </row>
    <row r="1790" spans="1:4" ht="12.75">
      <c r="A1790" s="115">
        <v>7272</v>
      </c>
      <c r="B1790" s="49" t="s">
        <v>33320</v>
      </c>
      <c r="C1790" s="115" t="s">
        <v>2</v>
      </c>
      <c r="D1790" s="402">
        <v>2.36</v>
      </c>
    </row>
    <row r="1791" spans="1:4" ht="12.75">
      <c r="A1791" s="115">
        <v>10605</v>
      </c>
      <c r="B1791" s="49" t="s">
        <v>33321</v>
      </c>
      <c r="C1791" s="115" t="s">
        <v>2</v>
      </c>
      <c r="D1791" s="402">
        <v>5.83</v>
      </c>
    </row>
    <row r="1792" spans="1:4" ht="12.75">
      <c r="A1792" s="115">
        <v>10604</v>
      </c>
      <c r="B1792" s="49" t="s">
        <v>33322</v>
      </c>
      <c r="C1792" s="115" t="s">
        <v>2</v>
      </c>
      <c r="D1792" s="402">
        <v>13.59</v>
      </c>
    </row>
    <row r="1793" spans="1:4" ht="12.75">
      <c r="A1793" s="115">
        <v>672</v>
      </c>
      <c r="B1793" s="49" t="s">
        <v>33323</v>
      </c>
      <c r="C1793" s="115" t="s">
        <v>2</v>
      </c>
      <c r="D1793" s="402">
        <v>18.68</v>
      </c>
    </row>
    <row r="1794" spans="1:4" ht="12.75">
      <c r="A1794" s="115">
        <v>668</v>
      </c>
      <c r="B1794" s="49" t="s">
        <v>33324</v>
      </c>
      <c r="C1794" s="115" t="s">
        <v>2</v>
      </c>
      <c r="D1794" s="402">
        <v>22.56</v>
      </c>
    </row>
    <row r="1795" spans="1:4" ht="12.75">
      <c r="A1795" s="115">
        <v>10578</v>
      </c>
      <c r="B1795" s="49" t="s">
        <v>33325</v>
      </c>
      <c r="C1795" s="115" t="s">
        <v>2</v>
      </c>
      <c r="D1795" s="402">
        <v>26.27</v>
      </c>
    </row>
    <row r="1796" spans="1:4" ht="12.75">
      <c r="A1796" s="115">
        <v>666</v>
      </c>
      <c r="B1796" s="49" t="s">
        <v>33326</v>
      </c>
      <c r="C1796" s="115" t="s">
        <v>2</v>
      </c>
      <c r="D1796" s="402">
        <v>29.22</v>
      </c>
    </row>
    <row r="1797" spans="1:4" ht="12.75">
      <c r="A1797" s="115">
        <v>665</v>
      </c>
      <c r="B1797" s="49" t="s">
        <v>33327</v>
      </c>
      <c r="C1797" s="115" t="s">
        <v>2</v>
      </c>
      <c r="D1797" s="402">
        <v>39.07</v>
      </c>
    </row>
    <row r="1798" spans="1:4" ht="12.75">
      <c r="A1798" s="115">
        <v>10577</v>
      </c>
      <c r="B1798" s="49" t="s">
        <v>33328</v>
      </c>
      <c r="C1798" s="115" t="s">
        <v>2</v>
      </c>
      <c r="D1798" s="402">
        <v>34.65</v>
      </c>
    </row>
    <row r="1799" spans="1:4" ht="12.75">
      <c r="A1799" s="115">
        <v>10583</v>
      </c>
      <c r="B1799" s="49" t="s">
        <v>33329</v>
      </c>
      <c r="C1799" s="115" t="s">
        <v>2</v>
      </c>
      <c r="D1799" s="402">
        <v>18</v>
      </c>
    </row>
    <row r="1800" spans="1:4" ht="12.75">
      <c r="A1800" s="115">
        <v>10579</v>
      </c>
      <c r="B1800" s="49" t="s">
        <v>33330</v>
      </c>
      <c r="C1800" s="115" t="s">
        <v>2</v>
      </c>
      <c r="D1800" s="402">
        <v>31.38</v>
      </c>
    </row>
    <row r="1801" spans="1:4" ht="12.75">
      <c r="A1801" s="115">
        <v>10582</v>
      </c>
      <c r="B1801" s="49" t="s">
        <v>33331</v>
      </c>
      <c r="C1801" s="115" t="s">
        <v>2</v>
      </c>
      <c r="D1801" s="402">
        <v>15.85</v>
      </c>
    </row>
    <row r="1802" spans="1:4" ht="12.75">
      <c r="A1802" s="115">
        <v>2436</v>
      </c>
      <c r="B1802" s="49" t="s">
        <v>33332</v>
      </c>
      <c r="C1802" s="115" t="s">
        <v>5</v>
      </c>
      <c r="D1802" s="402">
        <v>31.02</v>
      </c>
    </row>
    <row r="1803" spans="1:4" ht="12.75">
      <c r="A1803" s="115">
        <v>40918</v>
      </c>
      <c r="B1803" s="49" t="s">
        <v>33333</v>
      </c>
      <c r="C1803" s="115" t="s">
        <v>1621</v>
      </c>
      <c r="D1803" s="402">
        <v>5434.89</v>
      </c>
    </row>
    <row r="1804" spans="1:4" ht="12.75">
      <c r="A1804" s="115">
        <v>44046</v>
      </c>
      <c r="B1804" s="49" t="s">
        <v>33334</v>
      </c>
      <c r="C1804" s="115" t="s">
        <v>1</v>
      </c>
      <c r="D1804" s="402">
        <v>166.43</v>
      </c>
    </row>
    <row r="1805" spans="1:4" ht="12.75">
      <c r="A1805" s="115">
        <v>44047</v>
      </c>
      <c r="B1805" s="49" t="s">
        <v>33335</v>
      </c>
      <c r="C1805" s="115" t="s">
        <v>1</v>
      </c>
      <c r="D1805" s="402">
        <v>196.57</v>
      </c>
    </row>
    <row r="1806" spans="1:4" ht="12.75">
      <c r="A1806" s="115">
        <v>44043</v>
      </c>
      <c r="B1806" s="49" t="s">
        <v>33336</v>
      </c>
      <c r="C1806" s="115" t="s">
        <v>1</v>
      </c>
      <c r="D1806" s="402">
        <v>102.77</v>
      </c>
    </row>
    <row r="1807" spans="1:4" ht="12.75">
      <c r="A1807" s="115">
        <v>44044</v>
      </c>
      <c r="B1807" s="49" t="s">
        <v>33337</v>
      </c>
      <c r="C1807" s="115" t="s">
        <v>1</v>
      </c>
      <c r="D1807" s="402">
        <v>119.68</v>
      </c>
    </row>
    <row r="1808" spans="1:4" ht="12.75">
      <c r="A1808" s="115">
        <v>44041</v>
      </c>
      <c r="B1808" s="49" t="s">
        <v>33338</v>
      </c>
      <c r="C1808" s="115" t="s">
        <v>1</v>
      </c>
      <c r="D1808" s="402">
        <v>60.71</v>
      </c>
    </row>
    <row r="1809" spans="1:4" ht="12.75">
      <c r="A1809" s="115">
        <v>44042</v>
      </c>
      <c r="B1809" s="49" t="s">
        <v>33339</v>
      </c>
      <c r="C1809" s="115" t="s">
        <v>1</v>
      </c>
      <c r="D1809" s="402">
        <v>75.64</v>
      </c>
    </row>
    <row r="1810" spans="1:4" ht="12.75">
      <c r="A1810" s="115">
        <v>43961</v>
      </c>
      <c r="B1810" s="49" t="s">
        <v>33340</v>
      </c>
      <c r="C1810" s="115" t="s">
        <v>1</v>
      </c>
      <c r="D1810" s="402">
        <v>20.54</v>
      </c>
    </row>
    <row r="1811" spans="1:4" ht="12.75">
      <c r="A1811" s="115">
        <v>43959</v>
      </c>
      <c r="B1811" s="49" t="s">
        <v>33341</v>
      </c>
      <c r="C1811" s="115" t="s">
        <v>1</v>
      </c>
      <c r="D1811" s="402">
        <v>23.8</v>
      </c>
    </row>
    <row r="1812" spans="1:4" ht="12.75">
      <c r="A1812" s="115">
        <v>43962</v>
      </c>
      <c r="B1812" s="49" t="s">
        <v>33342</v>
      </c>
      <c r="C1812" s="115" t="s">
        <v>1</v>
      </c>
      <c r="D1812" s="402">
        <v>25.67</v>
      </c>
    </row>
    <row r="1813" spans="1:4" ht="12.75">
      <c r="A1813" s="115">
        <v>43960</v>
      </c>
      <c r="B1813" s="49" t="s">
        <v>33343</v>
      </c>
      <c r="C1813" s="115" t="s">
        <v>1</v>
      </c>
      <c r="D1813" s="402">
        <v>35.94</v>
      </c>
    </row>
    <row r="1814" spans="1:4" ht="12.75">
      <c r="A1814" s="115">
        <v>43963</v>
      </c>
      <c r="B1814" s="49" t="s">
        <v>33344</v>
      </c>
      <c r="C1814" s="115" t="s">
        <v>1</v>
      </c>
      <c r="D1814" s="402">
        <v>17.97</v>
      </c>
    </row>
    <row r="1815" spans="1:4" ht="12.75">
      <c r="A1815" s="115">
        <v>43958</v>
      </c>
      <c r="B1815" s="49" t="s">
        <v>33345</v>
      </c>
      <c r="C1815" s="115" t="s">
        <v>1</v>
      </c>
      <c r="D1815" s="402">
        <v>30.81</v>
      </c>
    </row>
    <row r="1816" spans="1:4" ht="12.75">
      <c r="A1816" s="115">
        <v>41549</v>
      </c>
      <c r="B1816" s="49" t="s">
        <v>33346</v>
      </c>
      <c r="C1816" s="115" t="s">
        <v>1</v>
      </c>
      <c r="D1816" s="402">
        <v>15.4</v>
      </c>
    </row>
    <row r="1817" spans="1:4" ht="12.75">
      <c r="A1817" s="115">
        <v>10998</v>
      </c>
      <c r="B1817" s="49" t="s">
        <v>33347</v>
      </c>
      <c r="C1817" s="115" t="s">
        <v>3</v>
      </c>
      <c r="D1817" s="402">
        <v>27.25</v>
      </c>
    </row>
    <row r="1818" spans="1:4" ht="12.75">
      <c r="A1818" s="115">
        <v>11002</v>
      </c>
      <c r="B1818" s="49" t="s">
        <v>33348</v>
      </c>
      <c r="C1818" s="115" t="s">
        <v>3</v>
      </c>
      <c r="D1818" s="402">
        <v>24.96</v>
      </c>
    </row>
    <row r="1819" spans="1:4" ht="12.75">
      <c r="A1819" s="115">
        <v>10999</v>
      </c>
      <c r="B1819" s="49" t="s">
        <v>33349</v>
      </c>
      <c r="C1819" s="115" t="s">
        <v>3</v>
      </c>
      <c r="D1819" s="402">
        <v>23.99</v>
      </c>
    </row>
    <row r="1820" spans="1:4" ht="12.75">
      <c r="A1820" s="115">
        <v>10997</v>
      </c>
      <c r="B1820" s="49" t="s">
        <v>33350</v>
      </c>
      <c r="C1820" s="115" t="s">
        <v>3</v>
      </c>
      <c r="D1820" s="402">
        <v>26</v>
      </c>
    </row>
    <row r="1821" spans="1:4" ht="12.75">
      <c r="A1821" s="115">
        <v>2680</v>
      </c>
      <c r="B1821" s="49" t="s">
        <v>33351</v>
      </c>
      <c r="C1821" s="115" t="s">
        <v>1</v>
      </c>
      <c r="D1821" s="402">
        <v>10.28</v>
      </c>
    </row>
    <row r="1822" spans="1:4" ht="12.75">
      <c r="A1822" s="115">
        <v>2684</v>
      </c>
      <c r="B1822" s="49" t="s">
        <v>33352</v>
      </c>
      <c r="C1822" s="115" t="s">
        <v>1</v>
      </c>
      <c r="D1822" s="402">
        <v>9.35</v>
      </c>
    </row>
    <row r="1823" spans="1:4" ht="12.75">
      <c r="A1823" s="115">
        <v>2685</v>
      </c>
      <c r="B1823" s="49" t="s">
        <v>33353</v>
      </c>
      <c r="C1823" s="115" t="s">
        <v>1</v>
      </c>
      <c r="D1823" s="402">
        <v>7.02</v>
      </c>
    </row>
    <row r="1824" spans="1:4" ht="12.75">
      <c r="A1824" s="115">
        <v>2673</v>
      </c>
      <c r="B1824" s="49" t="s">
        <v>33354</v>
      </c>
      <c r="C1824" s="115" t="s">
        <v>1</v>
      </c>
      <c r="D1824" s="402">
        <v>3.61</v>
      </c>
    </row>
    <row r="1825" spans="1:4" ht="12.75">
      <c r="A1825" s="115">
        <v>2682</v>
      </c>
      <c r="B1825" s="49" t="s">
        <v>33355</v>
      </c>
      <c r="C1825" s="115" t="s">
        <v>1</v>
      </c>
      <c r="D1825" s="402">
        <v>24.51</v>
      </c>
    </row>
    <row r="1826" spans="1:4" ht="12.75">
      <c r="A1826" s="115">
        <v>2681</v>
      </c>
      <c r="B1826" s="49" t="s">
        <v>33356</v>
      </c>
      <c r="C1826" s="115" t="s">
        <v>1</v>
      </c>
      <c r="D1826" s="402">
        <v>16.8</v>
      </c>
    </row>
    <row r="1827" spans="1:4" ht="12.75">
      <c r="A1827" s="115">
        <v>2686</v>
      </c>
      <c r="B1827" s="49" t="s">
        <v>33357</v>
      </c>
      <c r="C1827" s="115" t="s">
        <v>1</v>
      </c>
      <c r="D1827" s="402">
        <v>30.73</v>
      </c>
    </row>
    <row r="1828" spans="1:4" ht="12.75">
      <c r="A1828" s="115">
        <v>2674</v>
      </c>
      <c r="B1828" s="49" t="s">
        <v>33358</v>
      </c>
      <c r="C1828" s="115" t="s">
        <v>1</v>
      </c>
      <c r="D1828" s="402">
        <v>4.49</v>
      </c>
    </row>
    <row r="1829" spans="1:4" ht="12.75">
      <c r="A1829" s="115">
        <v>2683</v>
      </c>
      <c r="B1829" s="49" t="s">
        <v>33359</v>
      </c>
      <c r="C1829" s="115" t="s">
        <v>1</v>
      </c>
      <c r="D1829" s="402">
        <v>48.43</v>
      </c>
    </row>
    <row r="1830" spans="1:4" ht="12.75">
      <c r="A1830" s="115">
        <v>2676</v>
      </c>
      <c r="B1830" s="49" t="s">
        <v>33360</v>
      </c>
      <c r="C1830" s="115" t="s">
        <v>1</v>
      </c>
      <c r="D1830" s="402">
        <v>2.1</v>
      </c>
    </row>
    <row r="1831" spans="1:4" ht="12.75">
      <c r="A1831" s="115">
        <v>2678</v>
      </c>
      <c r="B1831" s="49" t="s">
        <v>33361</v>
      </c>
      <c r="C1831" s="115" t="s">
        <v>1</v>
      </c>
      <c r="D1831" s="402">
        <v>2.63</v>
      </c>
    </row>
    <row r="1832" spans="1:4" ht="12.75">
      <c r="A1832" s="115">
        <v>2679</v>
      </c>
      <c r="B1832" s="49" t="s">
        <v>33362</v>
      </c>
      <c r="C1832" s="115" t="s">
        <v>1</v>
      </c>
      <c r="D1832" s="402">
        <v>4.05</v>
      </c>
    </row>
    <row r="1833" spans="1:4" ht="12.75">
      <c r="A1833" s="115">
        <v>12070</v>
      </c>
      <c r="B1833" s="49" t="s">
        <v>33363</v>
      </c>
      <c r="C1833" s="115" t="s">
        <v>1</v>
      </c>
      <c r="D1833" s="402">
        <v>5.64</v>
      </c>
    </row>
    <row r="1834" spans="1:4" ht="12.75">
      <c r="A1834" s="115">
        <v>2675</v>
      </c>
      <c r="B1834" s="49" t="s">
        <v>33364</v>
      </c>
      <c r="C1834" s="115" t="s">
        <v>1</v>
      </c>
      <c r="D1834" s="402">
        <v>7.33</v>
      </c>
    </row>
    <row r="1835" spans="1:4" ht="12.75">
      <c r="A1835" s="115">
        <v>12067</v>
      </c>
      <c r="B1835" s="49" t="s">
        <v>33365</v>
      </c>
      <c r="C1835" s="115" t="s">
        <v>1</v>
      </c>
      <c r="D1835" s="402">
        <v>9.9499999999999993</v>
      </c>
    </row>
    <row r="1836" spans="1:4" ht="12.75">
      <c r="A1836" s="115">
        <v>21128</v>
      </c>
      <c r="B1836" s="49" t="s">
        <v>33366</v>
      </c>
      <c r="C1836" s="115" t="s">
        <v>1</v>
      </c>
      <c r="D1836" s="402">
        <v>7.53</v>
      </c>
    </row>
    <row r="1837" spans="1:4" ht="12.75">
      <c r="A1837" s="115">
        <v>40400</v>
      </c>
      <c r="B1837" s="49" t="s">
        <v>33367</v>
      </c>
      <c r="C1837" s="115" t="s">
        <v>1</v>
      </c>
      <c r="D1837" s="402">
        <v>2.14</v>
      </c>
    </row>
    <row r="1838" spans="1:4" ht="12.75">
      <c r="A1838" s="115">
        <v>40401</v>
      </c>
      <c r="B1838" s="49" t="s">
        <v>33368</v>
      </c>
      <c r="C1838" s="115" t="s">
        <v>1</v>
      </c>
      <c r="D1838" s="402">
        <v>3.15</v>
      </c>
    </row>
    <row r="1839" spans="1:4" ht="12.75">
      <c r="A1839" s="115">
        <v>40402</v>
      </c>
      <c r="B1839" s="49" t="s">
        <v>33369</v>
      </c>
      <c r="C1839" s="115" t="s">
        <v>1</v>
      </c>
      <c r="D1839" s="402">
        <v>4.04</v>
      </c>
    </row>
    <row r="1840" spans="1:4" ht="12.75">
      <c r="A1840" s="115">
        <v>21137</v>
      </c>
      <c r="B1840" s="49" t="s">
        <v>33370</v>
      </c>
      <c r="C1840" s="115" t="s">
        <v>1</v>
      </c>
      <c r="D1840" s="402">
        <v>7.7</v>
      </c>
    </row>
    <row r="1841" spans="1:4" ht="12.75">
      <c r="A1841" s="115">
        <v>2504</v>
      </c>
      <c r="B1841" s="49" t="s">
        <v>33371</v>
      </c>
      <c r="C1841" s="115" t="s">
        <v>1</v>
      </c>
      <c r="D1841" s="402">
        <v>8.35</v>
      </c>
    </row>
    <row r="1842" spans="1:4" ht="12.75">
      <c r="A1842" s="115">
        <v>2501</v>
      </c>
      <c r="B1842" s="49" t="s">
        <v>33372</v>
      </c>
      <c r="C1842" s="115" t="s">
        <v>1</v>
      </c>
      <c r="D1842" s="402">
        <v>10.95</v>
      </c>
    </row>
    <row r="1843" spans="1:4" ht="12.75">
      <c r="A1843" s="115">
        <v>2502</v>
      </c>
      <c r="B1843" s="49" t="s">
        <v>33373</v>
      </c>
      <c r="C1843" s="115" t="s">
        <v>1</v>
      </c>
      <c r="D1843" s="402">
        <v>16.53</v>
      </c>
    </row>
    <row r="1844" spans="1:4" ht="12.75">
      <c r="A1844" s="115">
        <v>2503</v>
      </c>
      <c r="B1844" s="49" t="s">
        <v>33374</v>
      </c>
      <c r="C1844" s="115" t="s">
        <v>1</v>
      </c>
      <c r="D1844" s="402">
        <v>21.28</v>
      </c>
    </row>
    <row r="1845" spans="1:4" ht="12.75">
      <c r="A1845" s="115">
        <v>2500</v>
      </c>
      <c r="B1845" s="49" t="s">
        <v>33375</v>
      </c>
      <c r="C1845" s="115" t="s">
        <v>1</v>
      </c>
      <c r="D1845" s="402">
        <v>28.34</v>
      </c>
    </row>
    <row r="1846" spans="1:4" ht="12.75">
      <c r="A1846" s="115">
        <v>2505</v>
      </c>
      <c r="B1846" s="49" t="s">
        <v>33376</v>
      </c>
      <c r="C1846" s="115" t="s">
        <v>1</v>
      </c>
      <c r="D1846" s="402">
        <v>44.17</v>
      </c>
    </row>
    <row r="1847" spans="1:4" ht="12.75">
      <c r="A1847" s="115">
        <v>12056</v>
      </c>
      <c r="B1847" s="49" t="s">
        <v>33377</v>
      </c>
      <c r="C1847" s="115" t="s">
        <v>1</v>
      </c>
      <c r="D1847" s="402">
        <v>17.84</v>
      </c>
    </row>
    <row r="1848" spans="1:4" ht="12.75">
      <c r="A1848" s="115">
        <v>12057</v>
      </c>
      <c r="B1848" s="49" t="s">
        <v>33378</v>
      </c>
      <c r="C1848" s="115" t="s">
        <v>1</v>
      </c>
      <c r="D1848" s="402">
        <v>15.16</v>
      </c>
    </row>
    <row r="1849" spans="1:4" ht="12.75">
      <c r="A1849" s="115">
        <v>12058</v>
      </c>
      <c r="B1849" s="49" t="s">
        <v>33379</v>
      </c>
      <c r="C1849" s="115" t="s">
        <v>1</v>
      </c>
      <c r="D1849" s="402">
        <v>9.4499999999999993</v>
      </c>
    </row>
    <row r="1850" spans="1:4" ht="12.75">
      <c r="A1850" s="115">
        <v>12059</v>
      </c>
      <c r="B1850" s="49" t="s">
        <v>33380</v>
      </c>
      <c r="C1850" s="115" t="s">
        <v>1</v>
      </c>
      <c r="D1850" s="402">
        <v>5.32</v>
      </c>
    </row>
    <row r="1851" spans="1:4" ht="12.75">
      <c r="A1851" s="115">
        <v>12060</v>
      </c>
      <c r="B1851" s="49" t="s">
        <v>33381</v>
      </c>
      <c r="C1851" s="115" t="s">
        <v>1</v>
      </c>
      <c r="D1851" s="402">
        <v>39.380000000000003</v>
      </c>
    </row>
    <row r="1852" spans="1:4" ht="12.75">
      <c r="A1852" s="115">
        <v>12061</v>
      </c>
      <c r="B1852" s="49" t="s">
        <v>33382</v>
      </c>
      <c r="C1852" s="115" t="s">
        <v>1</v>
      </c>
      <c r="D1852" s="402">
        <v>24.05</v>
      </c>
    </row>
    <row r="1853" spans="1:4" ht="12.75">
      <c r="A1853" s="115">
        <v>12062</v>
      </c>
      <c r="B1853" s="49" t="s">
        <v>33383</v>
      </c>
      <c r="C1853" s="115" t="s">
        <v>1</v>
      </c>
      <c r="D1853" s="402">
        <v>44.35</v>
      </c>
    </row>
    <row r="1854" spans="1:4" ht="12.75">
      <c r="A1854" s="115">
        <v>2687</v>
      </c>
      <c r="B1854" s="49" t="s">
        <v>33384</v>
      </c>
      <c r="C1854" s="115" t="s">
        <v>1</v>
      </c>
      <c r="D1854" s="402">
        <v>1.83</v>
      </c>
    </row>
    <row r="1855" spans="1:4" ht="12.75">
      <c r="A1855" s="115">
        <v>2689</v>
      </c>
      <c r="B1855" s="49" t="s">
        <v>33385</v>
      </c>
      <c r="C1855" s="115" t="s">
        <v>1</v>
      </c>
      <c r="D1855" s="402">
        <v>2.1800000000000002</v>
      </c>
    </row>
    <row r="1856" spans="1:4" ht="12.75">
      <c r="A1856" s="115">
        <v>2688</v>
      </c>
      <c r="B1856" s="49" t="s">
        <v>33386</v>
      </c>
      <c r="C1856" s="115" t="s">
        <v>1</v>
      </c>
      <c r="D1856" s="402">
        <v>2.36</v>
      </c>
    </row>
    <row r="1857" spans="1:4" ht="12.75">
      <c r="A1857" s="115">
        <v>2690</v>
      </c>
      <c r="B1857" s="49" t="s">
        <v>33387</v>
      </c>
      <c r="C1857" s="115" t="s">
        <v>1</v>
      </c>
      <c r="D1857" s="402">
        <v>4.04</v>
      </c>
    </row>
    <row r="1858" spans="1:4" ht="12.75">
      <c r="A1858" s="115">
        <v>39243</v>
      </c>
      <c r="B1858" s="49" t="s">
        <v>33388</v>
      </c>
      <c r="C1858" s="115" t="s">
        <v>1</v>
      </c>
      <c r="D1858" s="402">
        <v>2.66</v>
      </c>
    </row>
    <row r="1859" spans="1:4" ht="12.75">
      <c r="A1859" s="115">
        <v>39244</v>
      </c>
      <c r="B1859" s="49" t="s">
        <v>33389</v>
      </c>
      <c r="C1859" s="115" t="s">
        <v>1</v>
      </c>
      <c r="D1859" s="402">
        <v>3.6</v>
      </c>
    </row>
    <row r="1860" spans="1:4" ht="12.75">
      <c r="A1860" s="115">
        <v>39245</v>
      </c>
      <c r="B1860" s="49" t="s">
        <v>33390</v>
      </c>
      <c r="C1860" s="115" t="s">
        <v>1</v>
      </c>
      <c r="D1860" s="402">
        <v>6.93</v>
      </c>
    </row>
    <row r="1861" spans="1:4" ht="12.75">
      <c r="A1861" s="115">
        <v>39255</v>
      </c>
      <c r="B1861" s="49" t="s">
        <v>33391</v>
      </c>
      <c r="C1861" s="115" t="s">
        <v>1</v>
      </c>
      <c r="D1861" s="402">
        <v>19.18</v>
      </c>
    </row>
    <row r="1862" spans="1:4" ht="12.75">
      <c r="A1862" s="115">
        <v>39254</v>
      </c>
      <c r="B1862" s="49" t="s">
        <v>33392</v>
      </c>
      <c r="C1862" s="115" t="s">
        <v>1</v>
      </c>
      <c r="D1862" s="402">
        <v>10.37</v>
      </c>
    </row>
    <row r="1863" spans="1:4" ht="12.75">
      <c r="A1863" s="115">
        <v>39253</v>
      </c>
      <c r="B1863" s="49" t="s">
        <v>33393</v>
      </c>
      <c r="C1863" s="115" t="s">
        <v>1</v>
      </c>
      <c r="D1863" s="402">
        <v>13.21</v>
      </c>
    </row>
    <row r="1864" spans="1:4" ht="12.75">
      <c r="A1864" s="115">
        <v>39246</v>
      </c>
      <c r="B1864" s="49" t="s">
        <v>33394</v>
      </c>
      <c r="C1864" s="115" t="s">
        <v>1</v>
      </c>
      <c r="D1864" s="402">
        <v>5.47</v>
      </c>
    </row>
    <row r="1865" spans="1:4" ht="12.75">
      <c r="A1865" s="115">
        <v>39247</v>
      </c>
      <c r="B1865" s="49" t="s">
        <v>33395</v>
      </c>
      <c r="C1865" s="115" t="s">
        <v>1</v>
      </c>
      <c r="D1865" s="402">
        <v>4.76</v>
      </c>
    </row>
    <row r="1866" spans="1:4" ht="12.75">
      <c r="A1866" s="115">
        <v>2446</v>
      </c>
      <c r="B1866" s="49" t="s">
        <v>33396</v>
      </c>
      <c r="C1866" s="115" t="s">
        <v>1</v>
      </c>
      <c r="D1866" s="402">
        <v>7.85</v>
      </c>
    </row>
    <row r="1867" spans="1:4" ht="12.75">
      <c r="A1867" s="115">
        <v>2442</v>
      </c>
      <c r="B1867" s="49" t="s">
        <v>33397</v>
      </c>
      <c r="C1867" s="115" t="s">
        <v>1</v>
      </c>
      <c r="D1867" s="402">
        <v>11</v>
      </c>
    </row>
    <row r="1868" spans="1:4" ht="12.75">
      <c r="A1868" s="115">
        <v>39248</v>
      </c>
      <c r="B1868" s="49" t="s">
        <v>33398</v>
      </c>
      <c r="C1868" s="115" t="s">
        <v>1</v>
      </c>
      <c r="D1868" s="402">
        <v>15.33</v>
      </c>
    </row>
    <row r="1869" spans="1:4" ht="12.75">
      <c r="A1869" s="115">
        <v>2438</v>
      </c>
      <c r="B1869" s="49" t="s">
        <v>33399</v>
      </c>
      <c r="C1869" s="115" t="s">
        <v>5</v>
      </c>
      <c r="D1869" s="402">
        <v>35.64</v>
      </c>
    </row>
    <row r="1870" spans="1:4" ht="12.75">
      <c r="A1870" s="115">
        <v>40922</v>
      </c>
      <c r="B1870" s="49" t="s">
        <v>33400</v>
      </c>
      <c r="C1870" s="115" t="s">
        <v>1621</v>
      </c>
      <c r="D1870" s="402">
        <v>6249.47</v>
      </c>
    </row>
    <row r="1871" spans="1:4" ht="12.75">
      <c r="A1871" s="115">
        <v>44342</v>
      </c>
      <c r="B1871" s="49" t="s">
        <v>33401</v>
      </c>
      <c r="C1871" s="115" t="s">
        <v>2</v>
      </c>
      <c r="D1871" s="402">
        <v>24.63</v>
      </c>
    </row>
    <row r="1872" spans="1:4" ht="12.75">
      <c r="A1872" s="115">
        <v>44343</v>
      </c>
      <c r="B1872" s="49" t="s">
        <v>33402</v>
      </c>
      <c r="C1872" s="115" t="s">
        <v>2</v>
      </c>
      <c r="D1872" s="402">
        <v>26.68</v>
      </c>
    </row>
    <row r="1873" spans="1:4" ht="12.75">
      <c r="A1873" s="115">
        <v>44340</v>
      </c>
      <c r="B1873" s="49" t="s">
        <v>33403</v>
      </c>
      <c r="C1873" s="115" t="s">
        <v>2</v>
      </c>
      <c r="D1873" s="402">
        <v>17.399999999999999</v>
      </c>
    </row>
    <row r="1874" spans="1:4" ht="12.75">
      <c r="A1874" s="115">
        <v>44341</v>
      </c>
      <c r="B1874" s="49" t="s">
        <v>33404</v>
      </c>
      <c r="C1874" s="115" t="s">
        <v>2</v>
      </c>
      <c r="D1874" s="402">
        <v>20.14</v>
      </c>
    </row>
    <row r="1875" spans="1:4" ht="12.75">
      <c r="A1875" s="115">
        <v>44338</v>
      </c>
      <c r="B1875" s="49" t="s">
        <v>33405</v>
      </c>
      <c r="C1875" s="115" t="s">
        <v>2</v>
      </c>
      <c r="D1875" s="402">
        <v>9.9600000000000009</v>
      </c>
    </row>
    <row r="1876" spans="1:4" ht="12.75">
      <c r="A1876" s="115">
        <v>44339</v>
      </c>
      <c r="B1876" s="49" t="s">
        <v>33406</v>
      </c>
      <c r="C1876" s="115" t="s">
        <v>2</v>
      </c>
      <c r="D1876" s="402">
        <v>11.65</v>
      </c>
    </row>
    <row r="1877" spans="1:4" ht="12.75">
      <c r="A1877" s="115">
        <v>44336</v>
      </c>
      <c r="B1877" s="49" t="s">
        <v>33407</v>
      </c>
      <c r="C1877" s="115" t="s">
        <v>2</v>
      </c>
      <c r="D1877" s="402">
        <v>3.39</v>
      </c>
    </row>
    <row r="1878" spans="1:4" ht="12.75">
      <c r="A1878" s="115">
        <v>41834</v>
      </c>
      <c r="B1878" s="49" t="s">
        <v>33408</v>
      </c>
      <c r="C1878" s="115" t="s">
        <v>2</v>
      </c>
      <c r="D1878" s="402">
        <v>4.2699999999999996</v>
      </c>
    </row>
    <row r="1879" spans="1:4" ht="12.75">
      <c r="A1879" s="115">
        <v>44337</v>
      </c>
      <c r="B1879" s="49" t="s">
        <v>33409</v>
      </c>
      <c r="C1879" s="115" t="s">
        <v>2</v>
      </c>
      <c r="D1879" s="402">
        <v>4.2699999999999996</v>
      </c>
    </row>
    <row r="1880" spans="1:4" ht="12.75">
      <c r="A1880" s="115">
        <v>43964</v>
      </c>
      <c r="B1880" s="49" t="s">
        <v>33410</v>
      </c>
      <c r="C1880" s="115" t="s">
        <v>2</v>
      </c>
      <c r="D1880" s="402">
        <v>4.51</v>
      </c>
    </row>
    <row r="1881" spans="1:4" ht="12.75">
      <c r="A1881" s="115">
        <v>44334</v>
      </c>
      <c r="B1881" s="49" t="s">
        <v>33411</v>
      </c>
      <c r="C1881" s="115" t="s">
        <v>2</v>
      </c>
      <c r="D1881" s="402">
        <v>5.7</v>
      </c>
    </row>
    <row r="1882" spans="1:4" ht="12.75">
      <c r="A1882" s="115">
        <v>44344</v>
      </c>
      <c r="B1882" s="49" t="s">
        <v>33412</v>
      </c>
      <c r="C1882" s="115" t="s">
        <v>2</v>
      </c>
      <c r="D1882" s="402">
        <v>3.05</v>
      </c>
    </row>
    <row r="1883" spans="1:4" ht="12.75">
      <c r="A1883" s="115">
        <v>44335</v>
      </c>
      <c r="B1883" s="49" t="s">
        <v>33413</v>
      </c>
      <c r="C1883" s="115" t="s">
        <v>2</v>
      </c>
      <c r="D1883" s="402">
        <v>3.29</v>
      </c>
    </row>
    <row r="1884" spans="1:4" ht="12.75">
      <c r="A1884" s="115">
        <v>12624</v>
      </c>
      <c r="B1884" s="49" t="s">
        <v>33414</v>
      </c>
      <c r="C1884" s="115" t="s">
        <v>2</v>
      </c>
      <c r="D1884" s="402">
        <v>48.17</v>
      </c>
    </row>
    <row r="1885" spans="1:4" ht="12.75">
      <c r="A1885" s="115">
        <v>517</v>
      </c>
      <c r="B1885" s="49" t="s">
        <v>33415</v>
      </c>
      <c r="C1885" s="115" t="s">
        <v>10</v>
      </c>
      <c r="D1885" s="402"/>
    </row>
    <row r="1886" spans="1:4" ht="12.75">
      <c r="A1886" s="115">
        <v>37534</v>
      </c>
      <c r="B1886" s="49" t="s">
        <v>33416</v>
      </c>
      <c r="C1886" s="115" t="s">
        <v>3</v>
      </c>
      <c r="D1886" s="402"/>
    </row>
    <row r="1887" spans="1:4" ht="12.75">
      <c r="A1887" s="115">
        <v>37535</v>
      </c>
      <c r="B1887" s="49" t="s">
        <v>33417</v>
      </c>
      <c r="C1887" s="115" t="s">
        <v>3</v>
      </c>
      <c r="D1887" s="402"/>
    </row>
    <row r="1888" spans="1:4" ht="12.75">
      <c r="A1888" s="115">
        <v>37533</v>
      </c>
      <c r="B1888" s="49" t="s">
        <v>33418</v>
      </c>
      <c r="C1888" s="115" t="s">
        <v>3</v>
      </c>
      <c r="D1888" s="402"/>
    </row>
    <row r="1889" spans="1:4" ht="12.75">
      <c r="A1889" s="115">
        <v>37537</v>
      </c>
      <c r="B1889" s="49" t="s">
        <v>33419</v>
      </c>
      <c r="C1889" s="115" t="s">
        <v>3</v>
      </c>
      <c r="D1889" s="402"/>
    </row>
    <row r="1890" spans="1:4" ht="12.75">
      <c r="A1890" s="115">
        <v>37536</v>
      </c>
      <c r="B1890" s="49" t="s">
        <v>33420</v>
      </c>
      <c r="C1890" s="115" t="s">
        <v>3</v>
      </c>
      <c r="D1890" s="402"/>
    </row>
    <row r="1891" spans="1:4" ht="12.75">
      <c r="A1891" s="115">
        <v>37532</v>
      </c>
      <c r="B1891" s="49" t="s">
        <v>33421</v>
      </c>
      <c r="C1891" s="115" t="s">
        <v>3</v>
      </c>
      <c r="D1891" s="402"/>
    </row>
    <row r="1892" spans="1:4" ht="12.75">
      <c r="A1892" s="115">
        <v>2696</v>
      </c>
      <c r="B1892" s="49" t="s">
        <v>33422</v>
      </c>
      <c r="C1892" s="115" t="s">
        <v>5</v>
      </c>
      <c r="D1892" s="402">
        <v>21.39</v>
      </c>
    </row>
    <row r="1893" spans="1:4" ht="12.75">
      <c r="A1893" s="115">
        <v>40928</v>
      </c>
      <c r="B1893" s="49" t="s">
        <v>33423</v>
      </c>
      <c r="C1893" s="115" t="s">
        <v>1621</v>
      </c>
      <c r="D1893" s="402">
        <v>3748.2</v>
      </c>
    </row>
    <row r="1894" spans="1:4" ht="12.75">
      <c r="A1894" s="115">
        <v>4083</v>
      </c>
      <c r="B1894" s="49" t="s">
        <v>33424</v>
      </c>
      <c r="C1894" s="115" t="s">
        <v>5</v>
      </c>
      <c r="D1894" s="402">
        <v>42.76</v>
      </c>
    </row>
    <row r="1895" spans="1:4" ht="12.75">
      <c r="A1895" s="115">
        <v>40818</v>
      </c>
      <c r="B1895" s="49" t="s">
        <v>33425</v>
      </c>
      <c r="C1895" s="115" t="s">
        <v>1621</v>
      </c>
      <c r="D1895" s="402">
        <v>7492.58</v>
      </c>
    </row>
    <row r="1896" spans="1:4" ht="12.75">
      <c r="A1896" s="115">
        <v>43146</v>
      </c>
      <c r="B1896" s="49" t="s">
        <v>33426</v>
      </c>
      <c r="C1896" s="115" t="s">
        <v>3</v>
      </c>
      <c r="D1896" s="402">
        <v>7.64</v>
      </c>
    </row>
    <row r="1897" spans="1:4" ht="12.75">
      <c r="A1897" s="115">
        <v>2705</v>
      </c>
      <c r="B1897" s="49" t="s">
        <v>33427</v>
      </c>
      <c r="C1897" s="115" t="s">
        <v>33428</v>
      </c>
      <c r="D1897" s="402">
        <v>0.96</v>
      </c>
    </row>
    <row r="1898" spans="1:4" ht="12.75">
      <c r="A1898" s="115">
        <v>14250</v>
      </c>
      <c r="B1898" s="49" t="s">
        <v>33429</v>
      </c>
      <c r="C1898" s="115" t="s">
        <v>33428</v>
      </c>
      <c r="D1898" s="402">
        <v>0.98</v>
      </c>
    </row>
    <row r="1899" spans="1:4" ht="12.75">
      <c r="A1899" s="115">
        <v>11683</v>
      </c>
      <c r="B1899" s="49" t="s">
        <v>33430</v>
      </c>
      <c r="C1899" s="115" t="s">
        <v>2</v>
      </c>
      <c r="D1899" s="402">
        <v>50.11</v>
      </c>
    </row>
    <row r="1900" spans="1:4" ht="12.75">
      <c r="A1900" s="115">
        <v>11684</v>
      </c>
      <c r="B1900" s="49" t="s">
        <v>33431</v>
      </c>
      <c r="C1900" s="115" t="s">
        <v>2</v>
      </c>
      <c r="D1900" s="402">
        <v>54.84</v>
      </c>
    </row>
    <row r="1901" spans="1:4" ht="12.75">
      <c r="A1901" s="115">
        <v>6141</v>
      </c>
      <c r="B1901" s="49" t="s">
        <v>33432</v>
      </c>
      <c r="C1901" s="115" t="s">
        <v>2</v>
      </c>
      <c r="D1901" s="402">
        <v>4.84</v>
      </c>
    </row>
    <row r="1902" spans="1:4" ht="12.75">
      <c r="A1902" s="115">
        <v>11681</v>
      </c>
      <c r="B1902" s="49" t="s">
        <v>33433</v>
      </c>
      <c r="C1902" s="115" t="s">
        <v>2</v>
      </c>
      <c r="D1902" s="402">
        <v>6.1</v>
      </c>
    </row>
    <row r="1903" spans="1:4" ht="12.75">
      <c r="A1903" s="115">
        <v>2706</v>
      </c>
      <c r="B1903" s="49" t="s">
        <v>33434</v>
      </c>
      <c r="C1903" s="115" t="s">
        <v>5</v>
      </c>
      <c r="D1903" s="402">
        <v>136.72</v>
      </c>
    </row>
    <row r="1904" spans="1:4" ht="12.75">
      <c r="A1904" s="115">
        <v>40811</v>
      </c>
      <c r="B1904" s="49" t="s">
        <v>33435</v>
      </c>
      <c r="C1904" s="115" t="s">
        <v>1621</v>
      </c>
      <c r="D1904" s="402">
        <v>23954.09</v>
      </c>
    </row>
    <row r="1905" spans="1:4" ht="12.75">
      <c r="A1905" s="115">
        <v>2707</v>
      </c>
      <c r="B1905" s="49" t="s">
        <v>33436</v>
      </c>
      <c r="C1905" s="115" t="s">
        <v>5</v>
      </c>
      <c r="D1905" s="402">
        <v>146.87</v>
      </c>
    </row>
    <row r="1906" spans="1:4" ht="12.75">
      <c r="A1906" s="115">
        <v>40813</v>
      </c>
      <c r="B1906" s="49" t="s">
        <v>33437</v>
      </c>
      <c r="C1906" s="115" t="s">
        <v>1621</v>
      </c>
      <c r="D1906" s="402">
        <v>25735.200000000001</v>
      </c>
    </row>
    <row r="1907" spans="1:4" ht="12.75">
      <c r="A1907" s="115">
        <v>2708</v>
      </c>
      <c r="B1907" s="49" t="s">
        <v>33438</v>
      </c>
      <c r="C1907" s="115" t="s">
        <v>5</v>
      </c>
      <c r="D1907" s="402">
        <v>171.73</v>
      </c>
    </row>
    <row r="1908" spans="1:4" ht="12.75">
      <c r="A1908" s="115">
        <v>40814</v>
      </c>
      <c r="B1908" s="49" t="s">
        <v>33439</v>
      </c>
      <c r="C1908" s="115" t="s">
        <v>1621</v>
      </c>
      <c r="D1908" s="402">
        <v>30091.88</v>
      </c>
    </row>
    <row r="1909" spans="1:4" ht="12.75">
      <c r="A1909" s="115">
        <v>38403</v>
      </c>
      <c r="B1909" s="49" t="s">
        <v>33440</v>
      </c>
      <c r="C1909" s="115" t="s">
        <v>2</v>
      </c>
      <c r="D1909" s="402">
        <v>65.91</v>
      </c>
    </row>
    <row r="1910" spans="1:4" ht="12.75">
      <c r="A1910" s="115">
        <v>43482</v>
      </c>
      <c r="B1910" s="49" t="s">
        <v>33441</v>
      </c>
      <c r="C1910" s="115" t="s">
        <v>5</v>
      </c>
      <c r="D1910" s="402">
        <v>0.65</v>
      </c>
    </row>
    <row r="1911" spans="1:4" ht="12.75">
      <c r="A1911" s="115">
        <v>43494</v>
      </c>
      <c r="B1911" s="49" t="s">
        <v>33442</v>
      </c>
      <c r="C1911" s="115" t="s">
        <v>1621</v>
      </c>
      <c r="D1911" s="402">
        <v>107.76</v>
      </c>
    </row>
    <row r="1912" spans="1:4" ht="12.75">
      <c r="A1912" s="115">
        <v>43483</v>
      </c>
      <c r="B1912" s="49" t="s">
        <v>33443</v>
      </c>
      <c r="C1912" s="115" t="s">
        <v>5</v>
      </c>
      <c r="D1912" s="402">
        <v>1.26</v>
      </c>
    </row>
    <row r="1913" spans="1:4" ht="12.75">
      <c r="A1913" s="115">
        <v>43495</v>
      </c>
      <c r="B1913" s="49" t="s">
        <v>33444</v>
      </c>
      <c r="C1913" s="115" t="s">
        <v>1621</v>
      </c>
      <c r="D1913" s="402">
        <v>208.55</v>
      </c>
    </row>
    <row r="1914" spans="1:4" ht="12.75">
      <c r="A1914" s="115">
        <v>43484</v>
      </c>
      <c r="B1914" s="49" t="s">
        <v>33445</v>
      </c>
      <c r="C1914" s="115" t="s">
        <v>5</v>
      </c>
      <c r="D1914" s="402">
        <v>1.2</v>
      </c>
    </row>
    <row r="1915" spans="1:4" ht="12.75">
      <c r="A1915" s="115">
        <v>43496</v>
      </c>
      <c r="B1915" s="49" t="s">
        <v>33446</v>
      </c>
      <c r="C1915" s="115" t="s">
        <v>1621</v>
      </c>
      <c r="D1915" s="402">
        <v>198.84</v>
      </c>
    </row>
    <row r="1916" spans="1:4" ht="12.75">
      <c r="A1916" s="115">
        <v>43485</v>
      </c>
      <c r="B1916" s="49" t="s">
        <v>33447</v>
      </c>
      <c r="C1916" s="115" t="s">
        <v>5</v>
      </c>
      <c r="D1916" s="402">
        <v>1.07</v>
      </c>
    </row>
    <row r="1917" spans="1:4" ht="12.75">
      <c r="A1917" s="115">
        <v>43497</v>
      </c>
      <c r="B1917" s="49" t="s">
        <v>33448</v>
      </c>
      <c r="C1917" s="115" t="s">
        <v>1621</v>
      </c>
      <c r="D1917" s="402">
        <v>177.95</v>
      </c>
    </row>
    <row r="1918" spans="1:4" ht="12.75">
      <c r="A1918" s="115">
        <v>43487</v>
      </c>
      <c r="B1918" s="49" t="s">
        <v>33449</v>
      </c>
      <c r="C1918" s="115" t="s">
        <v>5</v>
      </c>
      <c r="D1918" s="402">
        <v>1.1100000000000001</v>
      </c>
    </row>
    <row r="1919" spans="1:4" ht="12.75">
      <c r="A1919" s="115">
        <v>43499</v>
      </c>
      <c r="B1919" s="49" t="s">
        <v>33450</v>
      </c>
      <c r="C1919" s="115" t="s">
        <v>1621</v>
      </c>
      <c r="D1919" s="402">
        <v>183.81</v>
      </c>
    </row>
    <row r="1920" spans="1:4" ht="12.75">
      <c r="A1920" s="115">
        <v>43486</v>
      </c>
      <c r="B1920" s="49" t="s">
        <v>33451</v>
      </c>
      <c r="C1920" s="115" t="s">
        <v>5</v>
      </c>
      <c r="D1920" s="402">
        <v>0.8</v>
      </c>
    </row>
    <row r="1921" spans="1:4" ht="12.75">
      <c r="A1921" s="115">
        <v>43498</v>
      </c>
      <c r="B1921" s="49" t="s">
        <v>33452</v>
      </c>
      <c r="C1921" s="115" t="s">
        <v>1621</v>
      </c>
      <c r="D1921" s="402">
        <v>132.38</v>
      </c>
    </row>
    <row r="1922" spans="1:4" ht="12.75">
      <c r="A1922" s="115">
        <v>43488</v>
      </c>
      <c r="B1922" s="49" t="s">
        <v>33453</v>
      </c>
      <c r="C1922" s="115" t="s">
        <v>5</v>
      </c>
      <c r="D1922" s="402">
        <v>0.8</v>
      </c>
    </row>
    <row r="1923" spans="1:4" ht="12.75">
      <c r="A1923" s="115">
        <v>43500</v>
      </c>
      <c r="B1923" s="49" t="s">
        <v>33454</v>
      </c>
      <c r="C1923" s="115" t="s">
        <v>1621</v>
      </c>
      <c r="D1923" s="402">
        <v>133.12</v>
      </c>
    </row>
    <row r="1924" spans="1:4" ht="12.75">
      <c r="A1924" s="115">
        <v>43489</v>
      </c>
      <c r="B1924" s="49" t="s">
        <v>33455</v>
      </c>
      <c r="C1924" s="115" t="s">
        <v>5</v>
      </c>
      <c r="D1924" s="402">
        <v>1.28</v>
      </c>
    </row>
    <row r="1925" spans="1:4" ht="12.75">
      <c r="A1925" s="115">
        <v>43501</v>
      </c>
      <c r="B1925" s="49" t="s">
        <v>33456</v>
      </c>
      <c r="C1925" s="115" t="s">
        <v>1621</v>
      </c>
      <c r="D1925" s="402">
        <v>211.91</v>
      </c>
    </row>
    <row r="1926" spans="1:4" ht="12.75">
      <c r="A1926" s="115">
        <v>43490</v>
      </c>
      <c r="B1926" s="49" t="s">
        <v>33457</v>
      </c>
      <c r="C1926" s="115" t="s">
        <v>5</v>
      </c>
      <c r="D1926" s="402">
        <v>1.63</v>
      </c>
    </row>
    <row r="1927" spans="1:4" ht="12.75">
      <c r="A1927" s="115">
        <v>43502</v>
      </c>
      <c r="B1927" s="49" t="s">
        <v>33458</v>
      </c>
      <c r="C1927" s="115" t="s">
        <v>1621</v>
      </c>
      <c r="D1927" s="402">
        <v>269.33999999999997</v>
      </c>
    </row>
    <row r="1928" spans="1:4" ht="12.75">
      <c r="A1928" s="115">
        <v>43491</v>
      </c>
      <c r="B1928" s="49" t="s">
        <v>33459</v>
      </c>
      <c r="C1928" s="115" t="s">
        <v>5</v>
      </c>
      <c r="D1928" s="402">
        <v>1.34</v>
      </c>
    </row>
    <row r="1929" spans="1:4" ht="12.75">
      <c r="A1929" s="115">
        <v>43503</v>
      </c>
      <c r="B1929" s="49" t="s">
        <v>33460</v>
      </c>
      <c r="C1929" s="115" t="s">
        <v>1621</v>
      </c>
      <c r="D1929" s="402">
        <v>221.88</v>
      </c>
    </row>
    <row r="1930" spans="1:4" ht="12.75">
      <c r="A1930" s="115">
        <v>43492</v>
      </c>
      <c r="B1930" s="49" t="s">
        <v>33461</v>
      </c>
      <c r="C1930" s="115" t="s">
        <v>5</v>
      </c>
      <c r="D1930" s="402">
        <v>1.95</v>
      </c>
    </row>
    <row r="1931" spans="1:4" ht="12.75">
      <c r="A1931" s="115">
        <v>43504</v>
      </c>
      <c r="B1931" s="49" t="s">
        <v>33462</v>
      </c>
      <c r="C1931" s="115" t="s">
        <v>1621</v>
      </c>
      <c r="D1931" s="402">
        <v>322.89999999999998</v>
      </c>
    </row>
    <row r="1932" spans="1:4" ht="12.75">
      <c r="A1932" s="115">
        <v>43493</v>
      </c>
      <c r="B1932" s="49" t="s">
        <v>33463</v>
      </c>
      <c r="C1932" s="115" t="s">
        <v>5</v>
      </c>
      <c r="D1932" s="402">
        <v>0.65</v>
      </c>
    </row>
    <row r="1933" spans="1:4" ht="12.75">
      <c r="A1933" s="115">
        <v>43505</v>
      </c>
      <c r="B1933" s="49" t="s">
        <v>33464</v>
      </c>
      <c r="C1933" s="115" t="s">
        <v>1621</v>
      </c>
      <c r="D1933" s="402">
        <v>107.76</v>
      </c>
    </row>
    <row r="1934" spans="1:4" ht="12.75">
      <c r="A1934" s="115">
        <v>38476</v>
      </c>
      <c r="B1934" s="49" t="s">
        <v>33465</v>
      </c>
      <c r="C1934" s="115" t="s">
        <v>2</v>
      </c>
      <c r="D1934" s="402">
        <v>252.26</v>
      </c>
    </row>
    <row r="1935" spans="1:4" ht="12.75">
      <c r="A1935" s="115">
        <v>38477</v>
      </c>
      <c r="B1935" s="49" t="s">
        <v>33466</v>
      </c>
      <c r="C1935" s="115" t="s">
        <v>2</v>
      </c>
      <c r="D1935" s="402">
        <v>668.9</v>
      </c>
    </row>
    <row r="1936" spans="1:4" ht="12.75">
      <c r="A1936" s="115">
        <v>45112</v>
      </c>
      <c r="B1936" s="49" t="s">
        <v>33467</v>
      </c>
      <c r="C1936" s="115" t="s">
        <v>2</v>
      </c>
      <c r="D1936" s="402">
        <v>1099118.01</v>
      </c>
    </row>
    <row r="1937" spans="1:4" ht="12.75">
      <c r="A1937" s="115">
        <v>14525</v>
      </c>
      <c r="B1937" s="49" t="s">
        <v>33468</v>
      </c>
      <c r="C1937" s="115" t="s">
        <v>2</v>
      </c>
      <c r="D1937" s="402">
        <v>955578.35</v>
      </c>
    </row>
    <row r="1938" spans="1:4" ht="12.75">
      <c r="A1938" s="115">
        <v>10685</v>
      </c>
      <c r="B1938" s="49" t="s">
        <v>33469</v>
      </c>
      <c r="C1938" s="115" t="s">
        <v>2</v>
      </c>
      <c r="D1938" s="402">
        <v>844500</v>
      </c>
    </row>
    <row r="1939" spans="1:4" ht="12.75">
      <c r="A1939" s="115">
        <v>40636</v>
      </c>
      <c r="B1939" s="49" t="s">
        <v>33470</v>
      </c>
      <c r="C1939" s="115" t="s">
        <v>2</v>
      </c>
      <c r="D1939" s="402">
        <v>1169420.27</v>
      </c>
    </row>
    <row r="1940" spans="1:4" ht="12.75">
      <c r="A1940" s="115">
        <v>4111</v>
      </c>
      <c r="B1940" s="49" t="s">
        <v>33471</v>
      </c>
      <c r="C1940" s="115" t="s">
        <v>2</v>
      </c>
      <c r="D1940" s="402">
        <v>70</v>
      </c>
    </row>
    <row r="1941" spans="1:4" ht="12.75">
      <c r="A1941" s="115">
        <v>44538</v>
      </c>
      <c r="B1941" s="49" t="s">
        <v>33472</v>
      </c>
      <c r="C1941" s="115" t="s">
        <v>2</v>
      </c>
      <c r="D1941" s="402">
        <v>55.5</v>
      </c>
    </row>
    <row r="1942" spans="1:4" ht="12.75">
      <c r="A1942" s="115">
        <v>12</v>
      </c>
      <c r="B1942" s="49" t="s">
        <v>33473</v>
      </c>
      <c r="C1942" s="115" t="s">
        <v>2</v>
      </c>
      <c r="D1942" s="402">
        <v>6.99</v>
      </c>
    </row>
    <row r="1943" spans="1:4" ht="12.75">
      <c r="A1943" s="115">
        <v>37554</v>
      </c>
      <c r="B1943" s="49" t="s">
        <v>33474</v>
      </c>
      <c r="C1943" s="115" t="s">
        <v>2</v>
      </c>
      <c r="D1943" s="402">
        <v>223.13</v>
      </c>
    </row>
    <row r="1944" spans="1:4" ht="12.75">
      <c r="A1944" s="115">
        <v>37555</v>
      </c>
      <c r="B1944" s="49" t="s">
        <v>33475</v>
      </c>
      <c r="C1944" s="115" t="s">
        <v>2</v>
      </c>
      <c r="D1944" s="402">
        <v>271.42</v>
      </c>
    </row>
    <row r="1945" spans="1:4" ht="12.75">
      <c r="A1945" s="115">
        <v>10902</v>
      </c>
      <c r="B1945" s="49" t="s">
        <v>33476</v>
      </c>
      <c r="C1945" s="115" t="s">
        <v>2</v>
      </c>
      <c r="D1945" s="402">
        <v>68.11</v>
      </c>
    </row>
    <row r="1946" spans="1:4" ht="12.75">
      <c r="A1946" s="115">
        <v>20965</v>
      </c>
      <c r="B1946" s="49" t="s">
        <v>33477</v>
      </c>
      <c r="C1946" s="115" t="s">
        <v>2</v>
      </c>
      <c r="D1946" s="402">
        <v>68.739999999999995</v>
      </c>
    </row>
    <row r="1947" spans="1:4" ht="12.75">
      <c r="A1947" s="115">
        <v>20966</v>
      </c>
      <c r="B1947" s="49" t="s">
        <v>33478</v>
      </c>
      <c r="C1947" s="115" t="s">
        <v>2</v>
      </c>
      <c r="D1947" s="402">
        <v>74.010000000000005</v>
      </c>
    </row>
    <row r="1948" spans="1:4" ht="12.75">
      <c r="A1948" s="115">
        <v>10903</v>
      </c>
      <c r="B1948" s="49" t="s">
        <v>33479</v>
      </c>
      <c r="C1948" s="115" t="s">
        <v>2</v>
      </c>
      <c r="D1948" s="402">
        <v>112.19</v>
      </c>
    </row>
    <row r="1949" spans="1:4" ht="12.75">
      <c r="A1949" s="115">
        <v>20967</v>
      </c>
      <c r="B1949" s="49" t="s">
        <v>33480</v>
      </c>
      <c r="C1949" s="115" t="s">
        <v>2</v>
      </c>
      <c r="D1949" s="402">
        <v>112.19</v>
      </c>
    </row>
    <row r="1950" spans="1:4" ht="12.75">
      <c r="A1950" s="115">
        <v>20968</v>
      </c>
      <c r="B1950" s="49" t="s">
        <v>33481</v>
      </c>
      <c r="C1950" s="115" t="s">
        <v>2</v>
      </c>
      <c r="D1950" s="402">
        <v>123.04</v>
      </c>
    </row>
    <row r="1951" spans="1:4" ht="12.75">
      <c r="A1951" s="115">
        <v>39017</v>
      </c>
      <c r="B1951" s="49" t="s">
        <v>33482</v>
      </c>
      <c r="C1951" s="115" t="s">
        <v>2</v>
      </c>
      <c r="D1951" s="402">
        <v>0.19</v>
      </c>
    </row>
    <row r="1952" spans="1:4" ht="12.75">
      <c r="A1952" s="115">
        <v>39315</v>
      </c>
      <c r="B1952" s="49" t="s">
        <v>33483</v>
      </c>
      <c r="C1952" s="115" t="s">
        <v>2</v>
      </c>
      <c r="D1952" s="402">
        <v>0.31</v>
      </c>
    </row>
    <row r="1953" spans="1:4" ht="12.75">
      <c r="A1953" s="115">
        <v>39016</v>
      </c>
      <c r="B1953" s="49" t="s">
        <v>33484</v>
      </c>
      <c r="C1953" s="115" t="s">
        <v>2</v>
      </c>
      <c r="D1953" s="402">
        <v>0.31</v>
      </c>
    </row>
    <row r="1954" spans="1:4" ht="12.75">
      <c r="A1954" s="115">
        <v>39481</v>
      </c>
      <c r="B1954" s="49" t="s">
        <v>33485</v>
      </c>
      <c r="C1954" s="115" t="s">
        <v>2</v>
      </c>
      <c r="D1954" s="402">
        <v>1.52</v>
      </c>
    </row>
    <row r="1955" spans="1:4" ht="12.75">
      <c r="A1955" s="115">
        <v>39013</v>
      </c>
      <c r="B1955" s="49" t="s">
        <v>33486</v>
      </c>
      <c r="C1955" s="115" t="s">
        <v>2</v>
      </c>
      <c r="D1955" s="402">
        <v>1.3</v>
      </c>
    </row>
    <row r="1956" spans="1:4" ht="12.75">
      <c r="A1956" s="115">
        <v>44919</v>
      </c>
      <c r="B1956" s="49" t="s">
        <v>33487</v>
      </c>
      <c r="C1956" s="115" t="s">
        <v>2</v>
      </c>
      <c r="D1956" s="402">
        <v>2.42</v>
      </c>
    </row>
    <row r="1957" spans="1:4" ht="12.75">
      <c r="A1957" s="115">
        <v>40433</v>
      </c>
      <c r="B1957" s="49" t="s">
        <v>33488</v>
      </c>
      <c r="C1957" s="115" t="s">
        <v>2</v>
      </c>
      <c r="D1957" s="402">
        <v>1.34</v>
      </c>
    </row>
    <row r="1958" spans="1:4" ht="12.75">
      <c r="A1958" s="115">
        <v>20219</v>
      </c>
      <c r="B1958" s="49" t="s">
        <v>33489</v>
      </c>
      <c r="C1958" s="115" t="s">
        <v>2</v>
      </c>
      <c r="D1958" s="402"/>
    </row>
    <row r="1959" spans="1:4" ht="12.75">
      <c r="A1959" s="115">
        <v>36484</v>
      </c>
      <c r="B1959" s="49" t="s">
        <v>33490</v>
      </c>
      <c r="C1959" s="115" t="s">
        <v>2</v>
      </c>
      <c r="D1959" s="402"/>
    </row>
    <row r="1960" spans="1:4" ht="12.75">
      <c r="A1960" s="115">
        <v>38368</v>
      </c>
      <c r="B1960" s="49" t="s">
        <v>33491</v>
      </c>
      <c r="C1960" s="115" t="s">
        <v>2</v>
      </c>
      <c r="D1960" s="402">
        <v>8.02</v>
      </c>
    </row>
    <row r="1961" spans="1:4" ht="12.75">
      <c r="A1961" s="115">
        <v>38367</v>
      </c>
      <c r="B1961" s="49" t="s">
        <v>33492</v>
      </c>
      <c r="C1961" s="115" t="s">
        <v>2</v>
      </c>
      <c r="D1961" s="402">
        <v>12.49</v>
      </c>
    </row>
    <row r="1962" spans="1:4" ht="12.75">
      <c r="A1962" s="115">
        <v>38091</v>
      </c>
      <c r="B1962" s="49" t="s">
        <v>33493</v>
      </c>
      <c r="C1962" s="115" t="s">
        <v>2</v>
      </c>
      <c r="D1962" s="402">
        <v>2.98</v>
      </c>
    </row>
    <row r="1963" spans="1:4" ht="12.75">
      <c r="A1963" s="115">
        <v>38095</v>
      </c>
      <c r="B1963" s="49" t="s">
        <v>33494</v>
      </c>
      <c r="C1963" s="115" t="s">
        <v>2</v>
      </c>
      <c r="D1963" s="402">
        <v>6.31</v>
      </c>
    </row>
    <row r="1964" spans="1:4" ht="12.75">
      <c r="A1964" s="115">
        <v>38092</v>
      </c>
      <c r="B1964" s="49" t="s">
        <v>33495</v>
      </c>
      <c r="C1964" s="115" t="s">
        <v>2</v>
      </c>
      <c r="D1964" s="402">
        <v>2.83</v>
      </c>
    </row>
    <row r="1965" spans="1:4" ht="12.75">
      <c r="A1965" s="115">
        <v>38093</v>
      </c>
      <c r="B1965" s="49" t="s">
        <v>33496</v>
      </c>
      <c r="C1965" s="115" t="s">
        <v>2</v>
      </c>
      <c r="D1965" s="402">
        <v>2.92</v>
      </c>
    </row>
    <row r="1966" spans="1:4" ht="12.75">
      <c r="A1966" s="115">
        <v>38096</v>
      </c>
      <c r="B1966" s="49" t="s">
        <v>33497</v>
      </c>
      <c r="C1966" s="115" t="s">
        <v>2</v>
      </c>
      <c r="D1966" s="402">
        <v>6.78</v>
      </c>
    </row>
    <row r="1967" spans="1:4" ht="12.75">
      <c r="A1967" s="115">
        <v>38094</v>
      </c>
      <c r="B1967" s="49" t="s">
        <v>33498</v>
      </c>
      <c r="C1967" s="115" t="s">
        <v>2</v>
      </c>
      <c r="D1967" s="402">
        <v>3.58</v>
      </c>
    </row>
    <row r="1968" spans="1:4" ht="12.75">
      <c r="A1968" s="115">
        <v>38097</v>
      </c>
      <c r="B1968" s="49" t="s">
        <v>33499</v>
      </c>
      <c r="C1968" s="115" t="s">
        <v>2</v>
      </c>
      <c r="D1968" s="402">
        <v>7.27</v>
      </c>
    </row>
    <row r="1969" spans="1:4" ht="12.75">
      <c r="A1969" s="115">
        <v>38098</v>
      </c>
      <c r="B1969" s="49" t="s">
        <v>33500</v>
      </c>
      <c r="C1969" s="115" t="s">
        <v>2</v>
      </c>
      <c r="D1969" s="402">
        <v>7.27</v>
      </c>
    </row>
    <row r="1970" spans="1:4" ht="12.75">
      <c r="A1970" s="115">
        <v>11186</v>
      </c>
      <c r="B1970" s="49" t="s">
        <v>33501</v>
      </c>
      <c r="C1970" s="115" t="s">
        <v>4</v>
      </c>
      <c r="D1970" s="402">
        <v>409.47</v>
      </c>
    </row>
    <row r="1971" spans="1:4" ht="12.75">
      <c r="A1971" s="115">
        <v>11558</v>
      </c>
      <c r="B1971" s="49" t="s">
        <v>33502</v>
      </c>
      <c r="C1971" s="115" t="s">
        <v>11</v>
      </c>
      <c r="D1971" s="402">
        <v>15.05</v>
      </c>
    </row>
    <row r="1972" spans="1:4" ht="12.75">
      <c r="A1972" s="115">
        <v>11557</v>
      </c>
      <c r="B1972" s="49" t="s">
        <v>33503</v>
      </c>
      <c r="C1972" s="115" t="s">
        <v>11</v>
      </c>
      <c r="D1972" s="402">
        <v>38.090000000000003</v>
      </c>
    </row>
    <row r="1973" spans="1:4" ht="12.75">
      <c r="A1973" s="115">
        <v>2759</v>
      </c>
      <c r="B1973" s="49" t="s">
        <v>33504</v>
      </c>
      <c r="C1973" s="115" t="s">
        <v>2</v>
      </c>
      <c r="D1973" s="402"/>
    </row>
    <row r="1974" spans="1:4" ht="12.75">
      <c r="A1974" s="115">
        <v>38124</v>
      </c>
      <c r="B1974" s="49" t="s">
        <v>33505</v>
      </c>
      <c r="C1974" s="115" t="s">
        <v>2</v>
      </c>
      <c r="D1974" s="402">
        <v>27.55</v>
      </c>
    </row>
    <row r="1975" spans="1:4" ht="12.75">
      <c r="A1975" s="115">
        <v>38380</v>
      </c>
      <c r="B1975" s="49" t="s">
        <v>33506</v>
      </c>
      <c r="C1975" s="115" t="s">
        <v>2</v>
      </c>
      <c r="D1975" s="402">
        <v>20.78</v>
      </c>
    </row>
    <row r="1976" spans="1:4" ht="12.75">
      <c r="A1976" s="115">
        <v>45278</v>
      </c>
      <c r="B1976" s="49" t="s">
        <v>33507</v>
      </c>
      <c r="C1976" s="115" t="s">
        <v>2</v>
      </c>
      <c r="D1976" s="402">
        <v>116.26</v>
      </c>
    </row>
    <row r="1977" spans="1:4" ht="12.75">
      <c r="A1977" s="115">
        <v>42429</v>
      </c>
      <c r="B1977" s="49" t="s">
        <v>33508</v>
      </c>
      <c r="C1977" s="115" t="s">
        <v>2</v>
      </c>
      <c r="D1977" s="402"/>
    </row>
    <row r="1978" spans="1:4" ht="12.75">
      <c r="A1978" s="115">
        <v>38538</v>
      </c>
      <c r="B1978" s="49" t="s">
        <v>33509</v>
      </c>
      <c r="C1978" s="115" t="s">
        <v>1</v>
      </c>
      <c r="D1978" s="402"/>
    </row>
    <row r="1979" spans="1:4" ht="12.75">
      <c r="A1979" s="115">
        <v>38539</v>
      </c>
      <c r="B1979" s="49" t="s">
        <v>33510</v>
      </c>
      <c r="C1979" s="115" t="s">
        <v>1</v>
      </c>
      <c r="D1979" s="402"/>
    </row>
    <row r="1980" spans="1:4" ht="12.75">
      <c r="A1980" s="115">
        <v>38540</v>
      </c>
      <c r="B1980" s="49" t="s">
        <v>33511</v>
      </c>
      <c r="C1980" s="115" t="s">
        <v>1</v>
      </c>
      <c r="D1980" s="402"/>
    </row>
    <row r="1981" spans="1:4" ht="12.75">
      <c r="A1981" s="115">
        <v>38384</v>
      </c>
      <c r="B1981" s="49" t="s">
        <v>33512</v>
      </c>
      <c r="C1981" s="115" t="s">
        <v>2</v>
      </c>
      <c r="D1981" s="402">
        <v>14.96</v>
      </c>
    </row>
    <row r="1982" spans="1:4" ht="12.75">
      <c r="A1982" s="115">
        <v>13</v>
      </c>
      <c r="B1982" s="49" t="s">
        <v>33513</v>
      </c>
      <c r="C1982" s="115" t="s">
        <v>3</v>
      </c>
      <c r="D1982" s="402">
        <v>17.86</v>
      </c>
    </row>
    <row r="1983" spans="1:4" ht="12.75">
      <c r="A1983" s="115">
        <v>2762</v>
      </c>
      <c r="B1983" s="49" t="s">
        <v>33514</v>
      </c>
      <c r="C1983" s="115" t="s">
        <v>1</v>
      </c>
      <c r="D1983" s="402"/>
    </row>
    <row r="1984" spans="1:4" ht="12.75">
      <c r="A1984" s="115">
        <v>21142</v>
      </c>
      <c r="B1984" s="49" t="s">
        <v>33515</v>
      </c>
      <c r="C1984" s="115" t="s">
        <v>2</v>
      </c>
      <c r="D1984" s="402">
        <v>40.07</v>
      </c>
    </row>
    <row r="1985" spans="1:4" ht="12.75">
      <c r="A1985" s="115">
        <v>37372</v>
      </c>
      <c r="B1985" s="49" t="s">
        <v>33516</v>
      </c>
      <c r="C1985" s="115" t="s">
        <v>5</v>
      </c>
      <c r="D1985" s="402">
        <v>1.62</v>
      </c>
    </row>
    <row r="1986" spans="1:4" ht="12.75">
      <c r="A1986" s="115">
        <v>40863</v>
      </c>
      <c r="B1986" s="49" t="s">
        <v>33517</v>
      </c>
      <c r="C1986" s="115" t="s">
        <v>1621</v>
      </c>
      <c r="D1986" s="402">
        <v>267.33</v>
      </c>
    </row>
    <row r="1987" spans="1:4" ht="12.75">
      <c r="A1987" s="115">
        <v>38475</v>
      </c>
      <c r="B1987" s="49" t="s">
        <v>33518</v>
      </c>
      <c r="C1987" s="115" t="s">
        <v>2</v>
      </c>
      <c r="D1987" s="402">
        <v>61.4</v>
      </c>
    </row>
    <row r="1988" spans="1:4" ht="12.75">
      <c r="A1988" s="115">
        <v>38474</v>
      </c>
      <c r="B1988" s="49" t="s">
        <v>33519</v>
      </c>
      <c r="C1988" s="115" t="s">
        <v>2</v>
      </c>
      <c r="D1988" s="402">
        <v>62.25</v>
      </c>
    </row>
    <row r="1989" spans="1:4" ht="12.75">
      <c r="A1989" s="115">
        <v>10886</v>
      </c>
      <c r="B1989" s="49" t="s">
        <v>33520</v>
      </c>
      <c r="C1989" s="115" t="s">
        <v>2</v>
      </c>
      <c r="D1989" s="402">
        <v>210.87</v>
      </c>
    </row>
    <row r="1990" spans="1:4" ht="12.75">
      <c r="A1990" s="115">
        <v>10888</v>
      </c>
      <c r="B1990" s="49" t="s">
        <v>33521</v>
      </c>
      <c r="C1990" s="115" t="s">
        <v>2</v>
      </c>
      <c r="D1990" s="402">
        <v>667.38</v>
      </c>
    </row>
    <row r="1991" spans="1:4" ht="12.75">
      <c r="A1991" s="115">
        <v>10889</v>
      </c>
      <c r="B1991" s="49" t="s">
        <v>33522</v>
      </c>
      <c r="C1991" s="115" t="s">
        <v>2</v>
      </c>
      <c r="D1991" s="402">
        <v>723</v>
      </c>
    </row>
    <row r="1992" spans="1:4" ht="12.75">
      <c r="A1992" s="115">
        <v>10890</v>
      </c>
      <c r="B1992" s="49" t="s">
        <v>33523</v>
      </c>
      <c r="C1992" s="115" t="s">
        <v>2</v>
      </c>
      <c r="D1992" s="402">
        <v>333.69</v>
      </c>
    </row>
    <row r="1993" spans="1:4" ht="12.75">
      <c r="A1993" s="115">
        <v>10891</v>
      </c>
      <c r="B1993" s="49" t="s">
        <v>33524</v>
      </c>
      <c r="C1993" s="115" t="s">
        <v>2</v>
      </c>
      <c r="D1993" s="402">
        <v>203.92</v>
      </c>
    </row>
    <row r="1994" spans="1:4" ht="12.75">
      <c r="A1994" s="115">
        <v>10892</v>
      </c>
      <c r="B1994" s="49" t="s">
        <v>33525</v>
      </c>
      <c r="C1994" s="115" t="s">
        <v>2</v>
      </c>
      <c r="D1994" s="402">
        <v>241</v>
      </c>
    </row>
    <row r="1995" spans="1:4" ht="12.75">
      <c r="A1995" s="115">
        <v>20977</v>
      </c>
      <c r="B1995" s="49" t="s">
        <v>33526</v>
      </c>
      <c r="C1995" s="115" t="s">
        <v>2</v>
      </c>
      <c r="D1995" s="402">
        <v>287.33999999999997</v>
      </c>
    </row>
    <row r="1996" spans="1:4" ht="12.75">
      <c r="A1996" s="115">
        <v>3073</v>
      </c>
      <c r="B1996" s="49" t="s">
        <v>33527</v>
      </c>
      <c r="C1996" s="115" t="s">
        <v>2</v>
      </c>
      <c r="D1996" s="402">
        <v>189.78</v>
      </c>
    </row>
    <row r="1997" spans="1:4" ht="12.75">
      <c r="A1997" s="115">
        <v>3074</v>
      </c>
      <c r="B1997" s="49" t="s">
        <v>33528</v>
      </c>
      <c r="C1997" s="115" t="s">
        <v>2</v>
      </c>
      <c r="D1997" s="402">
        <v>119.81</v>
      </c>
    </row>
    <row r="1998" spans="1:4" ht="12.75">
      <c r="A1998" s="115">
        <v>3076</v>
      </c>
      <c r="B1998" s="49" t="s">
        <v>33529</v>
      </c>
      <c r="C1998" s="115" t="s">
        <v>2</v>
      </c>
      <c r="D1998" s="402">
        <v>156.02000000000001</v>
      </c>
    </row>
    <row r="1999" spans="1:4" ht="12.75">
      <c r="A1999" s="115">
        <v>3075</v>
      </c>
      <c r="B1999" s="49" t="s">
        <v>33530</v>
      </c>
      <c r="C1999" s="115" t="s">
        <v>2</v>
      </c>
      <c r="D1999" s="402">
        <v>98.59</v>
      </c>
    </row>
    <row r="2000" spans="1:4" ht="12.75">
      <c r="A2000" s="115">
        <v>10781</v>
      </c>
      <c r="B2000" s="49" t="s">
        <v>33531</v>
      </c>
      <c r="C2000" s="115" t="s">
        <v>2</v>
      </c>
      <c r="D2000" s="402">
        <v>13.37</v>
      </c>
    </row>
    <row r="2001" spans="1:4" ht="12.75">
      <c r="A2001" s="115">
        <v>11480</v>
      </c>
      <c r="B2001" s="49" t="s">
        <v>33532</v>
      </c>
      <c r="C2001" s="115" t="s">
        <v>12</v>
      </c>
      <c r="D2001" s="402">
        <v>127.62</v>
      </c>
    </row>
    <row r="2002" spans="1:4" ht="12.75">
      <c r="A2002" s="115">
        <v>43612</v>
      </c>
      <c r="B2002" s="49" t="s">
        <v>33533</v>
      </c>
      <c r="C2002" s="115" t="s">
        <v>12</v>
      </c>
      <c r="D2002" s="402">
        <v>100.45</v>
      </c>
    </row>
    <row r="2003" spans="1:4" ht="12.75">
      <c r="A2003" s="115">
        <v>43613</v>
      </c>
      <c r="B2003" s="49" t="s">
        <v>33534</v>
      </c>
      <c r="C2003" s="115" t="s">
        <v>12</v>
      </c>
      <c r="D2003" s="402">
        <v>83.16</v>
      </c>
    </row>
    <row r="2004" spans="1:4" ht="12.75">
      <c r="A2004" s="115">
        <v>11469</v>
      </c>
      <c r="B2004" s="49" t="s">
        <v>33535</v>
      </c>
      <c r="C2004" s="115" t="s">
        <v>2</v>
      </c>
      <c r="D2004" s="402">
        <v>13.62</v>
      </c>
    </row>
    <row r="2005" spans="1:4" ht="12.75">
      <c r="A2005" s="115">
        <v>11468</v>
      </c>
      <c r="B2005" s="49" t="s">
        <v>33536</v>
      </c>
      <c r="C2005" s="115" t="s">
        <v>2</v>
      </c>
      <c r="D2005" s="402">
        <v>13.63</v>
      </c>
    </row>
    <row r="2006" spans="1:4" ht="12.75">
      <c r="A2006" s="115">
        <v>11484</v>
      </c>
      <c r="B2006" s="49" t="s">
        <v>33537</v>
      </c>
      <c r="C2006" s="115" t="s">
        <v>2</v>
      </c>
      <c r="D2006" s="402">
        <v>59.87</v>
      </c>
    </row>
    <row r="2007" spans="1:4" ht="12.75">
      <c r="A2007" s="115">
        <v>38155</v>
      </c>
      <c r="B2007" s="49" t="s">
        <v>33538</v>
      </c>
      <c r="C2007" s="115" t="s">
        <v>2</v>
      </c>
      <c r="D2007" s="402">
        <v>92.96</v>
      </c>
    </row>
    <row r="2008" spans="1:4" ht="12.75">
      <c r="A2008" s="115">
        <v>11467</v>
      </c>
      <c r="B2008" s="49" t="s">
        <v>33539</v>
      </c>
      <c r="C2008" s="115" t="s">
        <v>2</v>
      </c>
      <c r="D2008" s="402">
        <v>21.24</v>
      </c>
    </row>
    <row r="2009" spans="1:4" ht="12.75">
      <c r="A2009" s="115">
        <v>38153</v>
      </c>
      <c r="B2009" s="49" t="s">
        <v>33540</v>
      </c>
      <c r="C2009" s="115" t="s">
        <v>12</v>
      </c>
      <c r="D2009" s="402">
        <v>54.26</v>
      </c>
    </row>
    <row r="2010" spans="1:4" ht="12.75">
      <c r="A2010" s="115">
        <v>43607</v>
      </c>
      <c r="B2010" s="49" t="s">
        <v>33541</v>
      </c>
      <c r="C2010" s="115" t="s">
        <v>12</v>
      </c>
      <c r="D2010" s="402">
        <v>102.62</v>
      </c>
    </row>
    <row r="2011" spans="1:4" ht="12.75">
      <c r="A2011" s="115">
        <v>3080</v>
      </c>
      <c r="B2011" s="49" t="s">
        <v>33542</v>
      </c>
      <c r="C2011" s="115" t="s">
        <v>12</v>
      </c>
      <c r="D2011" s="402">
        <v>69</v>
      </c>
    </row>
    <row r="2012" spans="1:4" ht="12.75">
      <c r="A2012" s="115">
        <v>3081</v>
      </c>
      <c r="B2012" s="49" t="s">
        <v>33543</v>
      </c>
      <c r="C2012" s="115" t="s">
        <v>12</v>
      </c>
      <c r="D2012" s="402">
        <v>136.51</v>
      </c>
    </row>
    <row r="2013" spans="1:4" ht="12.75">
      <c r="A2013" s="115">
        <v>3090</v>
      </c>
      <c r="B2013" s="49" t="s">
        <v>33544</v>
      </c>
      <c r="C2013" s="115" t="s">
        <v>12</v>
      </c>
      <c r="D2013" s="402">
        <v>61.58</v>
      </c>
    </row>
    <row r="2014" spans="1:4" ht="12.75">
      <c r="A2014" s="115">
        <v>43611</v>
      </c>
      <c r="B2014" s="49" t="s">
        <v>33545</v>
      </c>
      <c r="C2014" s="115" t="s">
        <v>12</v>
      </c>
      <c r="D2014" s="402">
        <v>102.19</v>
      </c>
    </row>
    <row r="2015" spans="1:4" ht="12.75">
      <c r="A2015" s="115">
        <v>3103</v>
      </c>
      <c r="B2015" s="49" t="s">
        <v>33546</v>
      </c>
      <c r="C2015" s="115" t="s">
        <v>2</v>
      </c>
      <c r="D2015" s="402">
        <v>51.06</v>
      </c>
    </row>
    <row r="2016" spans="1:4" ht="12.75">
      <c r="A2016" s="115">
        <v>3097</v>
      </c>
      <c r="B2016" s="49" t="s">
        <v>33547</v>
      </c>
      <c r="C2016" s="115" t="s">
        <v>12</v>
      </c>
      <c r="D2016" s="402">
        <v>77.25</v>
      </c>
    </row>
    <row r="2017" spans="1:4" ht="12.75">
      <c r="A2017" s="115">
        <v>3099</v>
      </c>
      <c r="B2017" s="49" t="s">
        <v>33548</v>
      </c>
      <c r="C2017" s="115" t="s">
        <v>12</v>
      </c>
      <c r="D2017" s="402">
        <v>123.7</v>
      </c>
    </row>
    <row r="2018" spans="1:4" ht="12.75">
      <c r="A2018" s="115">
        <v>38151</v>
      </c>
      <c r="B2018" s="49" t="s">
        <v>33549</v>
      </c>
      <c r="C2018" s="115" t="s">
        <v>12</v>
      </c>
      <c r="D2018" s="402">
        <v>89.68</v>
      </c>
    </row>
    <row r="2019" spans="1:4" ht="12.75">
      <c r="A2019" s="115">
        <v>38152</v>
      </c>
      <c r="B2019" s="49" t="s">
        <v>33550</v>
      </c>
      <c r="C2019" s="115" t="s">
        <v>12</v>
      </c>
      <c r="D2019" s="402">
        <v>144.66</v>
      </c>
    </row>
    <row r="2020" spans="1:4" ht="12.75">
      <c r="A2020" s="115">
        <v>43610</v>
      </c>
      <c r="B2020" s="49" t="s">
        <v>33551</v>
      </c>
      <c r="C2020" s="115" t="s">
        <v>12</v>
      </c>
      <c r="D2020" s="402">
        <v>76.650000000000006</v>
      </c>
    </row>
    <row r="2021" spans="1:4" ht="12.75">
      <c r="A2021" s="115">
        <v>3093</v>
      </c>
      <c r="B2021" s="49" t="s">
        <v>33552</v>
      </c>
      <c r="C2021" s="115" t="s">
        <v>12</v>
      </c>
      <c r="D2021" s="402">
        <v>123.7</v>
      </c>
    </row>
    <row r="2022" spans="1:4" ht="12.75">
      <c r="A2022" s="115">
        <v>38165</v>
      </c>
      <c r="B2022" s="49" t="s">
        <v>33553</v>
      </c>
      <c r="C2022" s="115" t="s">
        <v>12</v>
      </c>
      <c r="D2022" s="402">
        <v>72.38</v>
      </c>
    </row>
    <row r="2023" spans="1:4" ht="12.75">
      <c r="A2023" s="115">
        <v>38177</v>
      </c>
      <c r="B2023" s="49" t="s">
        <v>33554</v>
      </c>
      <c r="C2023" s="115" t="s">
        <v>2</v>
      </c>
      <c r="D2023" s="402">
        <v>21.51</v>
      </c>
    </row>
    <row r="2024" spans="1:4" ht="12.75">
      <c r="A2024" s="115">
        <v>11458</v>
      </c>
      <c r="B2024" s="49" t="s">
        <v>33555</v>
      </c>
      <c r="C2024" s="115" t="s">
        <v>2</v>
      </c>
      <c r="D2024" s="402">
        <v>25.68</v>
      </c>
    </row>
    <row r="2025" spans="1:4" ht="12.75">
      <c r="A2025" s="115">
        <v>3108</v>
      </c>
      <c r="B2025" s="49" t="s">
        <v>33556</v>
      </c>
      <c r="C2025" s="115" t="s">
        <v>2</v>
      </c>
      <c r="D2025" s="402">
        <v>109.16</v>
      </c>
    </row>
    <row r="2026" spans="1:4" ht="12.75">
      <c r="A2026" s="115">
        <v>3105</v>
      </c>
      <c r="B2026" s="49" t="s">
        <v>33557</v>
      </c>
      <c r="C2026" s="115" t="s">
        <v>2</v>
      </c>
      <c r="D2026" s="402">
        <v>142.78</v>
      </c>
    </row>
    <row r="2027" spans="1:4" ht="12.75">
      <c r="A2027" s="115">
        <v>38178</v>
      </c>
      <c r="B2027" s="49" t="s">
        <v>33558</v>
      </c>
      <c r="C2027" s="115" t="s">
        <v>2</v>
      </c>
      <c r="D2027" s="402">
        <v>23.66</v>
      </c>
    </row>
    <row r="2028" spans="1:4" ht="12.75">
      <c r="A2028" s="115">
        <v>43575</v>
      </c>
      <c r="B2028" s="49" t="s">
        <v>33559</v>
      </c>
      <c r="C2028" s="115" t="s">
        <v>2</v>
      </c>
      <c r="D2028" s="402">
        <v>51.27</v>
      </c>
    </row>
    <row r="2029" spans="1:4" ht="12.75">
      <c r="A2029" s="115">
        <v>43577</v>
      </c>
      <c r="B2029" s="49" t="s">
        <v>33560</v>
      </c>
      <c r="C2029" s="115" t="s">
        <v>2</v>
      </c>
      <c r="D2029" s="402">
        <v>89.15</v>
      </c>
    </row>
    <row r="2030" spans="1:4" ht="12.75">
      <c r="A2030" s="115">
        <v>43458</v>
      </c>
      <c r="B2030" s="49" t="s">
        <v>33561</v>
      </c>
      <c r="C2030" s="115" t="s">
        <v>5</v>
      </c>
      <c r="D2030" s="402">
        <v>0.05</v>
      </c>
    </row>
    <row r="2031" spans="1:4" ht="12.75">
      <c r="A2031" s="115">
        <v>43470</v>
      </c>
      <c r="B2031" s="49" t="s">
        <v>33562</v>
      </c>
      <c r="C2031" s="115" t="s">
        <v>1621</v>
      </c>
      <c r="D2031" s="402">
        <v>9.1199999999999992</v>
      </c>
    </row>
    <row r="2032" spans="1:4" ht="12.75">
      <c r="A2032" s="115">
        <v>43459</v>
      </c>
      <c r="B2032" s="49" t="s">
        <v>33563</v>
      </c>
      <c r="C2032" s="115" t="s">
        <v>5</v>
      </c>
      <c r="D2032" s="402">
        <v>0.28000000000000003</v>
      </c>
    </row>
    <row r="2033" spans="1:4" ht="12.75">
      <c r="A2033" s="115">
        <v>43471</v>
      </c>
      <c r="B2033" s="49" t="s">
        <v>33564</v>
      </c>
      <c r="C2033" s="115" t="s">
        <v>1621</v>
      </c>
      <c r="D2033" s="402">
        <v>46.43</v>
      </c>
    </row>
    <row r="2034" spans="1:4" ht="12.75">
      <c r="A2034" s="115">
        <v>43460</v>
      </c>
      <c r="B2034" s="49" t="s">
        <v>33565</v>
      </c>
      <c r="C2034" s="115" t="s">
        <v>5</v>
      </c>
      <c r="D2034" s="402">
        <v>0.81</v>
      </c>
    </row>
    <row r="2035" spans="1:4" ht="12.75">
      <c r="A2035" s="115">
        <v>43472</v>
      </c>
      <c r="B2035" s="49" t="s">
        <v>33566</v>
      </c>
      <c r="C2035" s="115" t="s">
        <v>1621</v>
      </c>
      <c r="D2035" s="402">
        <v>134.93</v>
      </c>
    </row>
    <row r="2036" spans="1:4" ht="12.75">
      <c r="A2036" s="115">
        <v>43461</v>
      </c>
      <c r="B2036" s="49" t="s">
        <v>33567</v>
      </c>
      <c r="C2036" s="115" t="s">
        <v>5</v>
      </c>
      <c r="D2036" s="402">
        <v>0.41</v>
      </c>
    </row>
    <row r="2037" spans="1:4" ht="12.75">
      <c r="A2037" s="115">
        <v>43473</v>
      </c>
      <c r="B2037" s="49" t="s">
        <v>33568</v>
      </c>
      <c r="C2037" s="115" t="s">
        <v>1621</v>
      </c>
      <c r="D2037" s="402">
        <v>68.67</v>
      </c>
    </row>
    <row r="2038" spans="1:4" ht="12.75">
      <c r="A2038" s="115">
        <v>43463</v>
      </c>
      <c r="B2038" s="49" t="s">
        <v>33569</v>
      </c>
      <c r="C2038" s="115" t="s">
        <v>5</v>
      </c>
      <c r="D2038" s="402">
        <v>0.11</v>
      </c>
    </row>
    <row r="2039" spans="1:4" ht="12.75">
      <c r="A2039" s="115">
        <v>43475</v>
      </c>
      <c r="B2039" s="49" t="s">
        <v>33570</v>
      </c>
      <c r="C2039" s="115" t="s">
        <v>1621</v>
      </c>
      <c r="D2039" s="402">
        <v>19.52</v>
      </c>
    </row>
    <row r="2040" spans="1:4" ht="12.75">
      <c r="A2040" s="115">
        <v>43462</v>
      </c>
      <c r="B2040" s="49" t="s">
        <v>33571</v>
      </c>
      <c r="C2040" s="115" t="s">
        <v>5</v>
      </c>
      <c r="D2040" s="402">
        <v>0.02</v>
      </c>
    </row>
    <row r="2041" spans="1:4" ht="12.75">
      <c r="A2041" s="115">
        <v>43474</v>
      </c>
      <c r="B2041" s="49" t="s">
        <v>33572</v>
      </c>
      <c r="C2041" s="115" t="s">
        <v>1621</v>
      </c>
      <c r="D2041" s="402">
        <v>4.1399999999999997</v>
      </c>
    </row>
    <row r="2042" spans="1:4" ht="12.75">
      <c r="A2042" s="115">
        <v>43464</v>
      </c>
      <c r="B2042" s="49" t="s">
        <v>33573</v>
      </c>
      <c r="C2042" s="115" t="s">
        <v>5</v>
      </c>
      <c r="D2042" s="402">
        <v>0.02</v>
      </c>
    </row>
    <row r="2043" spans="1:4" ht="12.75">
      <c r="A2043" s="115">
        <v>43476</v>
      </c>
      <c r="B2043" s="49" t="s">
        <v>33574</v>
      </c>
      <c r="C2043" s="115" t="s">
        <v>1621</v>
      </c>
      <c r="D2043" s="402">
        <v>4.7300000000000004</v>
      </c>
    </row>
    <row r="2044" spans="1:4" ht="12.75">
      <c r="A2044" s="115">
        <v>43465</v>
      </c>
      <c r="B2044" s="49" t="s">
        <v>33575</v>
      </c>
      <c r="C2044" s="115" t="s">
        <v>5</v>
      </c>
      <c r="D2044" s="402">
        <v>0.68</v>
      </c>
    </row>
    <row r="2045" spans="1:4" ht="12.75">
      <c r="A2045" s="115">
        <v>43477</v>
      </c>
      <c r="B2045" s="49" t="s">
        <v>33576</v>
      </c>
      <c r="C2045" s="115" t="s">
        <v>1621</v>
      </c>
      <c r="D2045" s="402">
        <v>113.82</v>
      </c>
    </row>
    <row r="2046" spans="1:4" ht="12.75">
      <c r="A2046" s="115">
        <v>43466</v>
      </c>
      <c r="B2046" s="49" t="s">
        <v>33577</v>
      </c>
      <c r="C2046" s="115" t="s">
        <v>5</v>
      </c>
      <c r="D2046" s="402">
        <v>1.95</v>
      </c>
    </row>
    <row r="2047" spans="1:4" ht="12.75">
      <c r="A2047" s="115">
        <v>43478</v>
      </c>
      <c r="B2047" s="49" t="s">
        <v>33578</v>
      </c>
      <c r="C2047" s="115" t="s">
        <v>1621</v>
      </c>
      <c r="D2047" s="402">
        <v>322.67</v>
      </c>
    </row>
    <row r="2048" spans="1:4" ht="12.75">
      <c r="A2048" s="115">
        <v>43467</v>
      </c>
      <c r="B2048" s="49" t="s">
        <v>33579</v>
      </c>
      <c r="C2048" s="115" t="s">
        <v>5</v>
      </c>
      <c r="D2048" s="402">
        <v>0.56999999999999995</v>
      </c>
    </row>
    <row r="2049" spans="1:4" ht="12.75">
      <c r="A2049" s="115">
        <v>43479</v>
      </c>
      <c r="B2049" s="49" t="s">
        <v>33580</v>
      </c>
      <c r="C2049" s="115" t="s">
        <v>1621</v>
      </c>
      <c r="D2049" s="402">
        <v>94.08</v>
      </c>
    </row>
    <row r="2050" spans="1:4" ht="12.75">
      <c r="A2050" s="115">
        <v>43468</v>
      </c>
      <c r="B2050" s="49" t="s">
        <v>33581</v>
      </c>
      <c r="C2050" s="115" t="s">
        <v>5</v>
      </c>
      <c r="D2050" s="402">
        <v>1.19</v>
      </c>
    </row>
    <row r="2051" spans="1:4" ht="12.75">
      <c r="A2051" s="115">
        <v>43480</v>
      </c>
      <c r="B2051" s="49" t="s">
        <v>33582</v>
      </c>
      <c r="C2051" s="115" t="s">
        <v>1621</v>
      </c>
      <c r="D2051" s="402">
        <v>197.38</v>
      </c>
    </row>
    <row r="2052" spans="1:4" ht="12.75">
      <c r="A2052" s="115">
        <v>43469</v>
      </c>
      <c r="B2052" s="49" t="s">
        <v>33583</v>
      </c>
      <c r="C2052" s="115" t="s">
        <v>5</v>
      </c>
      <c r="D2052" s="402">
        <v>7.0000000000000007E-2</v>
      </c>
    </row>
    <row r="2053" spans="1:4" ht="12.75">
      <c r="A2053" s="115">
        <v>43481</v>
      </c>
      <c r="B2053" s="49" t="s">
        <v>33584</v>
      </c>
      <c r="C2053" s="115" t="s">
        <v>1621</v>
      </c>
      <c r="D2053" s="402">
        <v>12.86</v>
      </c>
    </row>
    <row r="2054" spans="1:4" ht="12.75">
      <c r="A2054" s="115">
        <v>45204</v>
      </c>
      <c r="B2054" s="49" t="s">
        <v>33585</v>
      </c>
      <c r="C2054" s="115" t="s">
        <v>2</v>
      </c>
      <c r="D2054" s="402">
        <v>45.43</v>
      </c>
    </row>
    <row r="2055" spans="1:4" ht="12.75">
      <c r="A2055" s="115">
        <v>3119</v>
      </c>
      <c r="B2055" s="49" t="s">
        <v>33586</v>
      </c>
      <c r="C2055" s="115" t="s">
        <v>2</v>
      </c>
      <c r="D2055" s="402">
        <v>2.78</v>
      </c>
    </row>
    <row r="2056" spans="1:4" ht="12.75">
      <c r="A2056" s="115">
        <v>3122</v>
      </c>
      <c r="B2056" s="49" t="s">
        <v>33587</v>
      </c>
      <c r="C2056" s="115" t="s">
        <v>2</v>
      </c>
      <c r="D2056" s="402">
        <v>5.65</v>
      </c>
    </row>
    <row r="2057" spans="1:4" ht="12.75">
      <c r="A2057" s="115">
        <v>3121</v>
      </c>
      <c r="B2057" s="49" t="s">
        <v>33588</v>
      </c>
      <c r="C2057" s="115" t="s">
        <v>2</v>
      </c>
      <c r="D2057" s="402">
        <v>6.41</v>
      </c>
    </row>
    <row r="2058" spans="1:4" ht="12.75">
      <c r="A2058" s="115">
        <v>3120</v>
      </c>
      <c r="B2058" s="49" t="s">
        <v>33589</v>
      </c>
      <c r="C2058" s="115" t="s">
        <v>2</v>
      </c>
      <c r="D2058" s="402">
        <v>12.15</v>
      </c>
    </row>
    <row r="2059" spans="1:4" ht="12.75">
      <c r="A2059" s="115">
        <v>11455</v>
      </c>
      <c r="B2059" s="49" t="s">
        <v>33590</v>
      </c>
      <c r="C2059" s="115" t="s">
        <v>2</v>
      </c>
      <c r="D2059" s="402">
        <v>17.579999999999998</v>
      </c>
    </row>
    <row r="2060" spans="1:4" ht="12.75">
      <c r="A2060" s="115">
        <v>11456</v>
      </c>
      <c r="B2060" s="49" t="s">
        <v>33591</v>
      </c>
      <c r="C2060" s="115" t="s">
        <v>2</v>
      </c>
      <c r="D2060" s="402">
        <v>21.01</v>
      </c>
    </row>
    <row r="2061" spans="1:4" ht="12.75">
      <c r="A2061" s="115">
        <v>3107</v>
      </c>
      <c r="B2061" s="49" t="s">
        <v>33592</v>
      </c>
      <c r="C2061" s="115" t="s">
        <v>2</v>
      </c>
      <c r="D2061" s="402">
        <v>8.86</v>
      </c>
    </row>
    <row r="2062" spans="1:4" ht="12.75">
      <c r="A2062" s="115">
        <v>43583</v>
      </c>
      <c r="B2062" s="49" t="s">
        <v>33593</v>
      </c>
      <c r="C2062" s="115" t="s">
        <v>2</v>
      </c>
      <c r="D2062" s="402">
        <v>10</v>
      </c>
    </row>
    <row r="2063" spans="1:4" ht="12.75">
      <c r="A2063" s="115">
        <v>43586</v>
      </c>
      <c r="B2063" s="49" t="s">
        <v>33594</v>
      </c>
      <c r="C2063" s="115" t="s">
        <v>2</v>
      </c>
      <c r="D2063" s="402">
        <v>10.24</v>
      </c>
    </row>
    <row r="2064" spans="1:4" ht="12.75">
      <c r="A2064" s="115">
        <v>11461</v>
      </c>
      <c r="B2064" s="49" t="s">
        <v>33595</v>
      </c>
      <c r="C2064" s="115" t="s">
        <v>2</v>
      </c>
      <c r="D2064" s="402">
        <v>11.16</v>
      </c>
    </row>
    <row r="2065" spans="1:4" ht="12.75">
      <c r="A2065" s="115">
        <v>43587</v>
      </c>
      <c r="B2065" s="49" t="s">
        <v>33596</v>
      </c>
      <c r="C2065" s="115" t="s">
        <v>2</v>
      </c>
      <c r="D2065" s="402">
        <v>12.88</v>
      </c>
    </row>
    <row r="2066" spans="1:4" ht="12.75">
      <c r="A2066" s="115">
        <v>3106</v>
      </c>
      <c r="B2066" s="49" t="s">
        <v>33597</v>
      </c>
      <c r="C2066" s="115" t="s">
        <v>2</v>
      </c>
      <c r="D2066" s="402">
        <v>16.34</v>
      </c>
    </row>
    <row r="2067" spans="1:4" ht="12.75">
      <c r="A2067" s="115">
        <v>44539</v>
      </c>
      <c r="B2067" s="49" t="s">
        <v>33598</v>
      </c>
      <c r="C2067" s="115" t="s">
        <v>3</v>
      </c>
      <c r="D2067" s="402">
        <v>3.03</v>
      </c>
    </row>
    <row r="2068" spans="1:4" ht="12.75">
      <c r="A2068" s="115">
        <v>3123</v>
      </c>
      <c r="B2068" s="49" t="s">
        <v>33599</v>
      </c>
      <c r="C2068" s="115" t="s">
        <v>3</v>
      </c>
      <c r="D2068" s="402">
        <v>2.83</v>
      </c>
    </row>
    <row r="2069" spans="1:4" ht="12.75">
      <c r="A2069" s="115">
        <v>38125</v>
      </c>
      <c r="B2069" s="49" t="s">
        <v>33600</v>
      </c>
      <c r="C2069" s="115" t="s">
        <v>3</v>
      </c>
      <c r="D2069" s="402">
        <v>2.2200000000000002</v>
      </c>
    </row>
    <row r="2070" spans="1:4" ht="12.75">
      <c r="A2070" s="115">
        <v>39014</v>
      </c>
      <c r="B2070" s="49" t="s">
        <v>33601</v>
      </c>
      <c r="C2070" s="115" t="s">
        <v>3</v>
      </c>
      <c r="D2070" s="402">
        <v>7.54</v>
      </c>
    </row>
    <row r="2071" spans="1:4" ht="12.75">
      <c r="A2071" s="115">
        <v>39365</v>
      </c>
      <c r="B2071" s="49" t="s">
        <v>33602</v>
      </c>
      <c r="C2071" s="115" t="s">
        <v>2</v>
      </c>
      <c r="D2071" s="402">
        <v>2048.71</v>
      </c>
    </row>
    <row r="2072" spans="1:4" ht="12.75">
      <c r="A2072" s="115">
        <v>39366</v>
      </c>
      <c r="B2072" s="49" t="s">
        <v>33603</v>
      </c>
      <c r="C2072" s="115" t="s">
        <v>2</v>
      </c>
      <c r="D2072" s="402">
        <v>3108.23</v>
      </c>
    </row>
    <row r="2073" spans="1:4" ht="12.75">
      <c r="A2073" s="115">
        <v>39367</v>
      </c>
      <c r="B2073" s="49" t="s">
        <v>33604</v>
      </c>
      <c r="C2073" s="115" t="s">
        <v>2</v>
      </c>
      <c r="D2073" s="402">
        <v>5325.75</v>
      </c>
    </row>
    <row r="2074" spans="1:4" ht="12.75">
      <c r="A2074" s="115">
        <v>45263</v>
      </c>
      <c r="B2074" s="49" t="s">
        <v>33605</v>
      </c>
      <c r="C2074" s="115" t="s">
        <v>2</v>
      </c>
      <c r="D2074" s="402">
        <v>18.350000000000001</v>
      </c>
    </row>
    <row r="2075" spans="1:4" ht="12.75">
      <c r="A2075" s="115">
        <v>37394</v>
      </c>
      <c r="B2075" s="49" t="s">
        <v>33606</v>
      </c>
      <c r="C2075" s="115" t="s">
        <v>33607</v>
      </c>
      <c r="D2075" s="402"/>
    </row>
    <row r="2076" spans="1:4" ht="12.75">
      <c r="A2076" s="115">
        <v>14146</v>
      </c>
      <c r="B2076" s="49" t="s">
        <v>33608</v>
      </c>
      <c r="C2076" s="115" t="s">
        <v>33607</v>
      </c>
      <c r="D2076" s="402"/>
    </row>
    <row r="2077" spans="1:4" ht="12.75">
      <c r="A2077" s="115">
        <v>938</v>
      </c>
      <c r="B2077" s="49" t="s">
        <v>33609</v>
      </c>
      <c r="C2077" s="115" t="s">
        <v>1</v>
      </c>
      <c r="D2077" s="402">
        <v>2.0099999999999998</v>
      </c>
    </row>
    <row r="2078" spans="1:4" ht="12.75">
      <c r="A2078" s="115">
        <v>937</v>
      </c>
      <c r="B2078" s="49" t="s">
        <v>33610</v>
      </c>
      <c r="C2078" s="115" t="s">
        <v>1</v>
      </c>
      <c r="D2078" s="402">
        <v>11.7</v>
      </c>
    </row>
    <row r="2079" spans="1:4" ht="12.75">
      <c r="A2079" s="115">
        <v>939</v>
      </c>
      <c r="B2079" s="49" t="s">
        <v>33611</v>
      </c>
      <c r="C2079" s="115" t="s">
        <v>1</v>
      </c>
      <c r="D2079" s="402">
        <v>3.25</v>
      </c>
    </row>
    <row r="2080" spans="1:4" ht="12.75">
      <c r="A2080" s="115">
        <v>944</v>
      </c>
      <c r="B2080" s="49" t="s">
        <v>33612</v>
      </c>
      <c r="C2080" s="115" t="s">
        <v>1</v>
      </c>
      <c r="D2080" s="402">
        <v>5.13</v>
      </c>
    </row>
    <row r="2081" spans="1:4" ht="12.75">
      <c r="A2081" s="115">
        <v>940</v>
      </c>
      <c r="B2081" s="49" t="s">
        <v>33613</v>
      </c>
      <c r="C2081" s="115" t="s">
        <v>1</v>
      </c>
      <c r="D2081" s="402">
        <v>7.4</v>
      </c>
    </row>
    <row r="2082" spans="1:4" ht="12.75">
      <c r="A2082" s="115">
        <v>44397</v>
      </c>
      <c r="B2082" s="49" t="s">
        <v>33614</v>
      </c>
      <c r="C2082" s="115" t="s">
        <v>1</v>
      </c>
      <c r="D2082" s="402">
        <v>4.1900000000000004</v>
      </c>
    </row>
    <row r="2083" spans="1:4" ht="12.75">
      <c r="A2083" s="115">
        <v>406</v>
      </c>
      <c r="B2083" s="49" t="s">
        <v>33615</v>
      </c>
      <c r="C2083" s="115" t="s">
        <v>2</v>
      </c>
      <c r="D2083" s="402">
        <v>100.11</v>
      </c>
    </row>
    <row r="2084" spans="1:4" ht="12.75">
      <c r="A2084" s="115">
        <v>43728</v>
      </c>
      <c r="B2084" s="49" t="s">
        <v>33616</v>
      </c>
      <c r="C2084" s="115" t="s">
        <v>1</v>
      </c>
      <c r="D2084" s="402">
        <v>0.17</v>
      </c>
    </row>
    <row r="2085" spans="1:4" ht="12.75">
      <c r="A2085" s="115">
        <v>42529</v>
      </c>
      <c r="B2085" s="49" t="s">
        <v>33617</v>
      </c>
      <c r="C2085" s="115" t="s">
        <v>1</v>
      </c>
      <c r="D2085" s="402">
        <v>0.93</v>
      </c>
    </row>
    <row r="2086" spans="1:4" ht="12.75">
      <c r="A2086" s="115">
        <v>39634</v>
      </c>
      <c r="B2086" s="49" t="s">
        <v>33618</v>
      </c>
      <c r="C2086" s="115" t="s">
        <v>1</v>
      </c>
      <c r="D2086" s="402">
        <v>3.25</v>
      </c>
    </row>
    <row r="2087" spans="1:4" ht="12.75">
      <c r="A2087" s="115">
        <v>39701</v>
      </c>
      <c r="B2087" s="49" t="s">
        <v>33619</v>
      </c>
      <c r="C2087" s="115" t="s">
        <v>2</v>
      </c>
      <c r="D2087" s="402">
        <v>104.25</v>
      </c>
    </row>
    <row r="2088" spans="1:4" ht="12.75">
      <c r="A2088" s="115">
        <v>12815</v>
      </c>
      <c r="B2088" s="49" t="s">
        <v>33620</v>
      </c>
      <c r="C2088" s="115" t="s">
        <v>2</v>
      </c>
      <c r="D2088" s="402">
        <v>12.55</v>
      </c>
    </row>
    <row r="2089" spans="1:4" ht="12.75">
      <c r="A2089" s="115">
        <v>39431</v>
      </c>
      <c r="B2089" s="49" t="s">
        <v>33621</v>
      </c>
      <c r="C2089" s="115" t="s">
        <v>1</v>
      </c>
      <c r="D2089" s="402">
        <v>0.31</v>
      </c>
    </row>
    <row r="2090" spans="1:4" ht="12.75">
      <c r="A2090" s="115">
        <v>39432</v>
      </c>
      <c r="B2090" s="49" t="s">
        <v>33622</v>
      </c>
      <c r="C2090" s="115" t="s">
        <v>1</v>
      </c>
      <c r="D2090" s="402">
        <v>2.73</v>
      </c>
    </row>
    <row r="2091" spans="1:4" ht="12.75">
      <c r="A2091" s="115">
        <v>43727</v>
      </c>
      <c r="B2091" s="49" t="s">
        <v>33623</v>
      </c>
      <c r="C2091" s="115" t="s">
        <v>1</v>
      </c>
      <c r="D2091" s="402">
        <v>1.3</v>
      </c>
    </row>
    <row r="2092" spans="1:4" ht="12.75">
      <c r="A2092" s="115">
        <v>20111</v>
      </c>
      <c r="B2092" s="49" t="s">
        <v>33624</v>
      </c>
      <c r="C2092" s="115" t="s">
        <v>2</v>
      </c>
      <c r="D2092" s="402">
        <v>19.21</v>
      </c>
    </row>
    <row r="2093" spans="1:4" ht="12.75">
      <c r="A2093" s="115">
        <v>21127</v>
      </c>
      <c r="B2093" s="49" t="s">
        <v>33625</v>
      </c>
      <c r="C2093" s="115" t="s">
        <v>2</v>
      </c>
      <c r="D2093" s="402">
        <v>5.6</v>
      </c>
    </row>
    <row r="2094" spans="1:4" ht="12.75">
      <c r="A2094" s="115">
        <v>404</v>
      </c>
      <c r="B2094" s="49" t="s">
        <v>33626</v>
      </c>
      <c r="C2094" s="115" t="s">
        <v>1</v>
      </c>
      <c r="D2094" s="402">
        <v>3.67</v>
      </c>
    </row>
    <row r="2095" spans="1:4" ht="12.75">
      <c r="A2095" s="115">
        <v>14151</v>
      </c>
      <c r="B2095" s="49" t="s">
        <v>33627</v>
      </c>
      <c r="C2095" s="115" t="s">
        <v>2</v>
      </c>
      <c r="D2095" s="402"/>
    </row>
    <row r="2096" spans="1:4" ht="12.75">
      <c r="A2096" s="115">
        <v>14153</v>
      </c>
      <c r="B2096" s="49" t="s">
        <v>33628</v>
      </c>
      <c r="C2096" s="115" t="s">
        <v>2</v>
      </c>
      <c r="D2096" s="402"/>
    </row>
    <row r="2097" spans="1:4" ht="12.75">
      <c r="A2097" s="115">
        <v>14152</v>
      </c>
      <c r="B2097" s="49" t="s">
        <v>33629</v>
      </c>
      <c r="C2097" s="115" t="s">
        <v>2</v>
      </c>
      <c r="D2097" s="402"/>
    </row>
    <row r="2098" spans="1:4" ht="12.75">
      <c r="A2098" s="115">
        <v>14154</v>
      </c>
      <c r="B2098" s="49" t="s">
        <v>33630</v>
      </c>
      <c r="C2098" s="115" t="s">
        <v>2</v>
      </c>
      <c r="D2098" s="402"/>
    </row>
    <row r="2099" spans="1:4" ht="12.75">
      <c r="A2099" s="115">
        <v>43729</v>
      </c>
      <c r="B2099" s="49" t="s">
        <v>33631</v>
      </c>
      <c r="C2099" s="115" t="s">
        <v>1</v>
      </c>
      <c r="D2099" s="402">
        <v>0.13</v>
      </c>
    </row>
    <row r="2100" spans="1:4" ht="12.75">
      <c r="A2100" s="115">
        <v>41956</v>
      </c>
      <c r="B2100" s="49" t="s">
        <v>33632</v>
      </c>
      <c r="C2100" s="115" t="s">
        <v>1</v>
      </c>
      <c r="D2100" s="402">
        <v>0.06</v>
      </c>
    </row>
    <row r="2101" spans="1:4" ht="12.75">
      <c r="A2101" s="115">
        <v>3146</v>
      </c>
      <c r="B2101" s="49" t="s">
        <v>33633</v>
      </c>
      <c r="C2101" s="115" t="s">
        <v>2</v>
      </c>
      <c r="D2101" s="402">
        <v>3.57</v>
      </c>
    </row>
    <row r="2102" spans="1:4" ht="12.75">
      <c r="A2102" s="115">
        <v>3143</v>
      </c>
      <c r="B2102" s="49" t="s">
        <v>33634</v>
      </c>
      <c r="C2102" s="115" t="s">
        <v>2</v>
      </c>
      <c r="D2102" s="402">
        <v>6.53</v>
      </c>
    </row>
    <row r="2103" spans="1:4" ht="12.75">
      <c r="A2103" s="115">
        <v>3148</v>
      </c>
      <c r="B2103" s="49" t="s">
        <v>33635</v>
      </c>
      <c r="C2103" s="115" t="s">
        <v>2</v>
      </c>
      <c r="D2103" s="402">
        <v>14.04</v>
      </c>
    </row>
    <row r="2104" spans="1:4" ht="12.75">
      <c r="A2104" s="115">
        <v>4310</v>
      </c>
      <c r="B2104" s="49" t="s">
        <v>33636</v>
      </c>
      <c r="C2104" s="115" t="s">
        <v>2</v>
      </c>
      <c r="D2104" s="402">
        <v>3.83</v>
      </c>
    </row>
    <row r="2105" spans="1:4" ht="12.75">
      <c r="A2105" s="115">
        <v>4311</v>
      </c>
      <c r="B2105" s="49" t="s">
        <v>33637</v>
      </c>
      <c r="C2105" s="115" t="s">
        <v>2</v>
      </c>
      <c r="D2105" s="402">
        <v>2.69</v>
      </c>
    </row>
    <row r="2106" spans="1:4" ht="12.75">
      <c r="A2106" s="115">
        <v>4312</v>
      </c>
      <c r="B2106" s="49" t="s">
        <v>33638</v>
      </c>
      <c r="C2106" s="115" t="s">
        <v>2</v>
      </c>
      <c r="D2106" s="402">
        <v>3.77</v>
      </c>
    </row>
    <row r="2107" spans="1:4" ht="12.75">
      <c r="A2107" s="115">
        <v>13261</v>
      </c>
      <c r="B2107" s="49" t="s">
        <v>33639</v>
      </c>
      <c r="C2107" s="115" t="s">
        <v>2</v>
      </c>
      <c r="D2107" s="402">
        <v>2.27</v>
      </c>
    </row>
    <row r="2108" spans="1:4" ht="12.75">
      <c r="A2108" s="115">
        <v>3272</v>
      </c>
      <c r="B2108" s="49" t="s">
        <v>33640</v>
      </c>
      <c r="C2108" s="115" t="s">
        <v>2</v>
      </c>
      <c r="D2108" s="402">
        <v>59.72</v>
      </c>
    </row>
    <row r="2109" spans="1:4" ht="12.75">
      <c r="A2109" s="115">
        <v>3265</v>
      </c>
      <c r="B2109" s="49" t="s">
        <v>33641</v>
      </c>
      <c r="C2109" s="115" t="s">
        <v>2</v>
      </c>
      <c r="D2109" s="402">
        <v>47.44</v>
      </c>
    </row>
    <row r="2110" spans="1:4" ht="12.75">
      <c r="A2110" s="115">
        <v>3264</v>
      </c>
      <c r="B2110" s="49" t="s">
        <v>33642</v>
      </c>
      <c r="C2110" s="115" t="s">
        <v>2</v>
      </c>
      <c r="D2110" s="402">
        <v>34.11</v>
      </c>
    </row>
    <row r="2111" spans="1:4" ht="12.75">
      <c r="A2111" s="115">
        <v>3262</v>
      </c>
      <c r="B2111" s="49" t="s">
        <v>33643</v>
      </c>
      <c r="C2111" s="115" t="s">
        <v>2</v>
      </c>
      <c r="D2111" s="402">
        <v>20.77</v>
      </c>
    </row>
    <row r="2112" spans="1:4" ht="12.75">
      <c r="A2112" s="115">
        <v>3267</v>
      </c>
      <c r="B2112" s="49" t="s">
        <v>33644</v>
      </c>
      <c r="C2112" s="115" t="s">
        <v>2</v>
      </c>
      <c r="D2112" s="402">
        <v>111.41</v>
      </c>
    </row>
    <row r="2113" spans="1:4" ht="12.75">
      <c r="A2113" s="115">
        <v>3266</v>
      </c>
      <c r="B2113" s="49" t="s">
        <v>33645</v>
      </c>
      <c r="C2113" s="115" t="s">
        <v>2</v>
      </c>
      <c r="D2113" s="402">
        <v>70.88</v>
      </c>
    </row>
    <row r="2114" spans="1:4" ht="12.75">
      <c r="A2114" s="115">
        <v>3268</v>
      </c>
      <c r="B2114" s="49" t="s">
        <v>33646</v>
      </c>
      <c r="C2114" s="115" t="s">
        <v>2</v>
      </c>
      <c r="D2114" s="402">
        <v>150.63999999999999</v>
      </c>
    </row>
    <row r="2115" spans="1:4" ht="12.75">
      <c r="A2115" s="115">
        <v>3263</v>
      </c>
      <c r="B2115" s="49" t="s">
        <v>33647</v>
      </c>
      <c r="C2115" s="115" t="s">
        <v>2</v>
      </c>
      <c r="D2115" s="402">
        <v>28.37</v>
      </c>
    </row>
    <row r="2116" spans="1:4" ht="12.75">
      <c r="A2116" s="115">
        <v>3271</v>
      </c>
      <c r="B2116" s="49" t="s">
        <v>33648</v>
      </c>
      <c r="C2116" s="115" t="s">
        <v>2</v>
      </c>
      <c r="D2116" s="402">
        <v>222.7</v>
      </c>
    </row>
    <row r="2117" spans="1:4" ht="12.75">
      <c r="A2117" s="115">
        <v>3270</v>
      </c>
      <c r="B2117" s="49" t="s">
        <v>33649</v>
      </c>
      <c r="C2117" s="115" t="s">
        <v>2</v>
      </c>
      <c r="D2117" s="402">
        <v>374.16</v>
      </c>
    </row>
    <row r="2118" spans="1:4" ht="12.75">
      <c r="A2118" s="115">
        <v>45256</v>
      </c>
      <c r="B2118" s="49" t="s">
        <v>33650</v>
      </c>
      <c r="C2118" s="115" t="s">
        <v>2</v>
      </c>
      <c r="D2118" s="402">
        <v>26.04</v>
      </c>
    </row>
    <row r="2119" spans="1:4" ht="12.75">
      <c r="A2119" s="115">
        <v>3275</v>
      </c>
      <c r="B2119" s="49" t="s">
        <v>33651</v>
      </c>
      <c r="C2119" s="115" t="s">
        <v>4</v>
      </c>
      <c r="D2119" s="402">
        <v>114.34</v>
      </c>
    </row>
    <row r="2120" spans="1:4" ht="12.75">
      <c r="A2120" s="115">
        <v>39512</v>
      </c>
      <c r="B2120" s="49" t="s">
        <v>33652</v>
      </c>
      <c r="C2120" s="115" t="s">
        <v>4</v>
      </c>
      <c r="D2120" s="402">
        <v>74.12</v>
      </c>
    </row>
    <row r="2121" spans="1:4" ht="12.75">
      <c r="A2121" s="115">
        <v>39511</v>
      </c>
      <c r="B2121" s="49" t="s">
        <v>33653</v>
      </c>
      <c r="C2121" s="115" t="s">
        <v>4</v>
      </c>
      <c r="D2121" s="402">
        <v>80.849999999999994</v>
      </c>
    </row>
    <row r="2122" spans="1:4" ht="12.75">
      <c r="A2122" s="115">
        <v>39513</v>
      </c>
      <c r="B2122" s="49" t="s">
        <v>33654</v>
      </c>
      <c r="C2122" s="115" t="s">
        <v>4</v>
      </c>
      <c r="D2122" s="402">
        <v>86.72</v>
      </c>
    </row>
    <row r="2123" spans="1:4" ht="12.75">
      <c r="A2123" s="115">
        <v>3286</v>
      </c>
      <c r="B2123" s="49" t="s">
        <v>33655</v>
      </c>
      <c r="C2123" s="115" t="s">
        <v>4</v>
      </c>
      <c r="D2123" s="402">
        <v>132.35</v>
      </c>
    </row>
    <row r="2124" spans="1:4" ht="12.75">
      <c r="A2124" s="115">
        <v>3287</v>
      </c>
      <c r="B2124" s="49" t="s">
        <v>33656</v>
      </c>
      <c r="C2124" s="115" t="s">
        <v>4</v>
      </c>
      <c r="D2124" s="402">
        <v>200</v>
      </c>
    </row>
    <row r="2125" spans="1:4" ht="12.75">
      <c r="A2125" s="115">
        <v>3283</v>
      </c>
      <c r="B2125" s="49" t="s">
        <v>33657</v>
      </c>
      <c r="C2125" s="115" t="s">
        <v>4</v>
      </c>
      <c r="D2125" s="402">
        <v>42.01</v>
      </c>
    </row>
    <row r="2126" spans="1:4" ht="12.75">
      <c r="A2126" s="115">
        <v>11587</v>
      </c>
      <c r="B2126" s="49" t="s">
        <v>33658</v>
      </c>
      <c r="C2126" s="115" t="s">
        <v>4</v>
      </c>
      <c r="D2126" s="402">
        <v>78.400000000000006</v>
      </c>
    </row>
    <row r="2127" spans="1:4" ht="12.75">
      <c r="A2127" s="115">
        <v>36225</v>
      </c>
      <c r="B2127" s="49" t="s">
        <v>33659</v>
      </c>
      <c r="C2127" s="115" t="s">
        <v>4</v>
      </c>
      <c r="D2127" s="402">
        <v>31.85</v>
      </c>
    </row>
    <row r="2128" spans="1:4" ht="12.75">
      <c r="A2128" s="115">
        <v>36230</v>
      </c>
      <c r="B2128" s="49" t="s">
        <v>33660</v>
      </c>
      <c r="C2128" s="115" t="s">
        <v>4</v>
      </c>
      <c r="D2128" s="402">
        <v>23.4</v>
      </c>
    </row>
    <row r="2129" spans="1:4" ht="12.75">
      <c r="A2129" s="115">
        <v>36238</v>
      </c>
      <c r="B2129" s="49" t="s">
        <v>33661</v>
      </c>
      <c r="C2129" s="115" t="s">
        <v>4</v>
      </c>
      <c r="D2129" s="402">
        <v>22.86</v>
      </c>
    </row>
    <row r="2130" spans="1:4" ht="12.75">
      <c r="A2130" s="115">
        <v>39363</v>
      </c>
      <c r="B2130" s="49" t="s">
        <v>33662</v>
      </c>
      <c r="C2130" s="115" t="s">
        <v>2</v>
      </c>
      <c r="D2130" s="402">
        <v>6038.9</v>
      </c>
    </row>
    <row r="2131" spans="1:4" ht="12.75">
      <c r="A2131" s="115">
        <v>39361</v>
      </c>
      <c r="B2131" s="49" t="s">
        <v>33663</v>
      </c>
      <c r="C2131" s="115" t="s">
        <v>2</v>
      </c>
      <c r="D2131" s="402">
        <v>1844.92</v>
      </c>
    </row>
    <row r="2132" spans="1:4" ht="12.75">
      <c r="A2132" s="115">
        <v>39362</v>
      </c>
      <c r="B2132" s="49" t="s">
        <v>33664</v>
      </c>
      <c r="C2132" s="115" t="s">
        <v>2</v>
      </c>
      <c r="D2132" s="402">
        <v>3259.16</v>
      </c>
    </row>
    <row r="2133" spans="1:4" ht="12.75">
      <c r="A2133" s="115">
        <v>39364</v>
      </c>
      <c r="B2133" s="49" t="s">
        <v>33665</v>
      </c>
      <c r="C2133" s="115" t="s">
        <v>2</v>
      </c>
      <c r="D2133" s="402">
        <v>12737.64</v>
      </c>
    </row>
    <row r="2134" spans="1:4" ht="12.75">
      <c r="A2134" s="115">
        <v>14576</v>
      </c>
      <c r="B2134" s="49" t="s">
        <v>33666</v>
      </c>
      <c r="C2134" s="115" t="s">
        <v>2</v>
      </c>
      <c r="D2134" s="402"/>
    </row>
    <row r="2135" spans="1:4" ht="12.75">
      <c r="A2135" s="115">
        <v>13877</v>
      </c>
      <c r="B2135" s="49" t="s">
        <v>33667</v>
      </c>
      <c r="C2135" s="115" t="s">
        <v>2</v>
      </c>
      <c r="D2135" s="402"/>
    </row>
    <row r="2136" spans="1:4" ht="12.75">
      <c r="A2136" s="115">
        <v>7307</v>
      </c>
      <c r="B2136" s="49" t="s">
        <v>33668</v>
      </c>
      <c r="C2136" s="115" t="s">
        <v>10</v>
      </c>
      <c r="D2136" s="402">
        <v>49.26</v>
      </c>
    </row>
    <row r="2137" spans="1:4" ht="12.75">
      <c r="A2137" s="115">
        <v>38122</v>
      </c>
      <c r="B2137" s="49" t="s">
        <v>33669</v>
      </c>
      <c r="C2137" s="115" t="s">
        <v>10</v>
      </c>
      <c r="D2137" s="402">
        <v>21.89</v>
      </c>
    </row>
    <row r="2138" spans="1:4" ht="12.75">
      <c r="A2138" s="115">
        <v>43653</v>
      </c>
      <c r="B2138" s="49" t="s">
        <v>33670</v>
      </c>
      <c r="C2138" s="115" t="s">
        <v>10</v>
      </c>
      <c r="D2138" s="402">
        <v>45.45</v>
      </c>
    </row>
    <row r="2139" spans="1:4" ht="12.75">
      <c r="A2139" s="115">
        <v>45301</v>
      </c>
      <c r="B2139" s="49" t="s">
        <v>33671</v>
      </c>
      <c r="C2139" s="115" t="s">
        <v>2</v>
      </c>
      <c r="D2139" s="402">
        <v>250.41</v>
      </c>
    </row>
    <row r="2140" spans="1:4" ht="12.75">
      <c r="A2140" s="115">
        <v>45334</v>
      </c>
      <c r="B2140" s="49" t="s">
        <v>33672</v>
      </c>
      <c r="C2140" s="115" t="s">
        <v>2</v>
      </c>
      <c r="D2140" s="402">
        <v>10.92</v>
      </c>
    </row>
    <row r="2141" spans="1:4" ht="12.75">
      <c r="A2141" s="115">
        <v>34802</v>
      </c>
      <c r="B2141" s="49" t="s">
        <v>33673</v>
      </c>
      <c r="C2141" s="115" t="s">
        <v>2</v>
      </c>
      <c r="D2141" s="402">
        <v>1390.56</v>
      </c>
    </row>
    <row r="2142" spans="1:4" ht="12.75">
      <c r="A2142" s="115">
        <v>11588</v>
      </c>
      <c r="B2142" s="49" t="s">
        <v>33674</v>
      </c>
      <c r="C2142" s="115" t="s">
        <v>2</v>
      </c>
      <c r="D2142" s="402">
        <v>1500.19</v>
      </c>
    </row>
    <row r="2143" spans="1:4" ht="12.75">
      <c r="A2143" s="115">
        <v>34383</v>
      </c>
      <c r="B2143" s="49" t="s">
        <v>33675</v>
      </c>
      <c r="C2143" s="115" t="s">
        <v>2</v>
      </c>
      <c r="D2143" s="402">
        <v>1650.31</v>
      </c>
    </row>
    <row r="2144" spans="1:4" ht="12.75">
      <c r="A2144" s="115">
        <v>40451</v>
      </c>
      <c r="B2144" s="49" t="s">
        <v>33676</v>
      </c>
      <c r="C2144" s="115" t="s">
        <v>4</v>
      </c>
      <c r="D2144" s="402">
        <v>133.4</v>
      </c>
    </row>
    <row r="2145" spans="1:4" ht="12.75">
      <c r="A2145" s="115">
        <v>40453</v>
      </c>
      <c r="B2145" s="49" t="s">
        <v>33677</v>
      </c>
      <c r="C2145" s="115" t="s">
        <v>4</v>
      </c>
      <c r="D2145" s="402">
        <v>144.34</v>
      </c>
    </row>
    <row r="2146" spans="1:4" ht="12.75">
      <c r="A2146" s="115">
        <v>40452</v>
      </c>
      <c r="B2146" s="49" t="s">
        <v>33678</v>
      </c>
      <c r="C2146" s="115" t="s">
        <v>4</v>
      </c>
      <c r="D2146" s="402">
        <v>158.32</v>
      </c>
    </row>
    <row r="2147" spans="1:4" ht="12.75">
      <c r="A2147" s="115">
        <v>11594</v>
      </c>
      <c r="B2147" s="49" t="s">
        <v>33679</v>
      </c>
      <c r="C2147" s="115" t="s">
        <v>2</v>
      </c>
      <c r="D2147" s="402">
        <v>478.15</v>
      </c>
    </row>
    <row r="2148" spans="1:4" ht="12.75">
      <c r="A2148" s="115">
        <v>3311</v>
      </c>
      <c r="B2148" s="49" t="s">
        <v>33680</v>
      </c>
      <c r="C2148" s="115" t="s">
        <v>7</v>
      </c>
      <c r="D2148" s="402">
        <v>478.15</v>
      </c>
    </row>
    <row r="2149" spans="1:4" ht="12.75">
      <c r="A2149" s="115">
        <v>11599</v>
      </c>
      <c r="B2149" s="49" t="s">
        <v>33681</v>
      </c>
      <c r="C2149" s="115" t="s">
        <v>2</v>
      </c>
      <c r="D2149" s="402">
        <v>635.89</v>
      </c>
    </row>
    <row r="2150" spans="1:4" ht="12.75">
      <c r="A2150" s="115">
        <v>11593</v>
      </c>
      <c r="B2150" s="49" t="s">
        <v>33682</v>
      </c>
      <c r="C2150" s="115" t="s">
        <v>2</v>
      </c>
      <c r="D2150" s="402">
        <v>891.47</v>
      </c>
    </row>
    <row r="2151" spans="1:4" ht="12.75">
      <c r="A2151" s="115">
        <v>3314</v>
      </c>
      <c r="B2151" s="49" t="s">
        <v>33683</v>
      </c>
      <c r="C2151" s="115" t="s">
        <v>7</v>
      </c>
      <c r="D2151" s="402">
        <v>637.59</v>
      </c>
    </row>
    <row r="2152" spans="1:4" ht="12.75">
      <c r="A2152" s="115">
        <v>11597</v>
      </c>
      <c r="B2152" s="49" t="s">
        <v>33684</v>
      </c>
      <c r="C2152" s="115" t="s">
        <v>2</v>
      </c>
      <c r="D2152" s="402">
        <v>741.43</v>
      </c>
    </row>
    <row r="2153" spans="1:4" ht="12.75">
      <c r="A2153" s="115">
        <v>3309</v>
      </c>
      <c r="B2153" s="49" t="s">
        <v>33685</v>
      </c>
      <c r="C2153" s="115" t="s">
        <v>7</v>
      </c>
      <c r="D2153" s="402">
        <v>506.33</v>
      </c>
    </row>
    <row r="2154" spans="1:4" ht="12.75">
      <c r="A2154" s="115">
        <v>40440</v>
      </c>
      <c r="B2154" s="49" t="s">
        <v>33686</v>
      </c>
      <c r="C2154" s="115" t="s">
        <v>7</v>
      </c>
      <c r="D2154" s="402">
        <v>664.11</v>
      </c>
    </row>
    <row r="2155" spans="1:4" ht="12.75">
      <c r="A2155" s="115">
        <v>40441</v>
      </c>
      <c r="B2155" s="49" t="s">
        <v>33687</v>
      </c>
      <c r="C2155" s="115" t="s">
        <v>7</v>
      </c>
      <c r="D2155" s="402">
        <v>424</v>
      </c>
    </row>
    <row r="2156" spans="1:4" ht="12.75">
      <c r="A2156" s="115">
        <v>34612</v>
      </c>
      <c r="B2156" s="49" t="s">
        <v>33688</v>
      </c>
      <c r="C2156" s="115" t="s">
        <v>2</v>
      </c>
      <c r="D2156" s="402">
        <v>917.02</v>
      </c>
    </row>
    <row r="2157" spans="1:4" ht="12.75">
      <c r="A2157" s="115">
        <v>34635</v>
      </c>
      <c r="B2157" s="49" t="s">
        <v>33689</v>
      </c>
      <c r="C2157" s="115" t="s">
        <v>2</v>
      </c>
      <c r="D2157" s="402">
        <v>1179.25</v>
      </c>
    </row>
    <row r="2158" spans="1:4" ht="12.75">
      <c r="A2158" s="115">
        <v>34633</v>
      </c>
      <c r="B2158" s="49" t="s">
        <v>33690</v>
      </c>
      <c r="C2158" s="115" t="s">
        <v>2</v>
      </c>
      <c r="D2158" s="402">
        <v>1299.8399999999999</v>
      </c>
    </row>
    <row r="2159" spans="1:4" ht="12.75">
      <c r="A2159" s="115">
        <v>40449</v>
      </c>
      <c r="B2159" s="49" t="s">
        <v>33691</v>
      </c>
      <c r="C2159" s="115" t="s">
        <v>7</v>
      </c>
      <c r="D2159" s="402">
        <v>356.44</v>
      </c>
    </row>
    <row r="2160" spans="1:4" ht="12.75">
      <c r="A2160" s="115">
        <v>11592</v>
      </c>
      <c r="B2160" s="49" t="s">
        <v>33692</v>
      </c>
      <c r="C2160" s="115" t="s">
        <v>2</v>
      </c>
      <c r="D2160" s="402">
        <v>637.59</v>
      </c>
    </row>
    <row r="2161" spans="1:4" ht="12.75">
      <c r="A2161" s="115">
        <v>34800</v>
      </c>
      <c r="B2161" s="49" t="s">
        <v>33693</v>
      </c>
      <c r="C2161" s="115" t="s">
        <v>7</v>
      </c>
      <c r="D2161" s="402">
        <v>445.73</v>
      </c>
    </row>
    <row r="2162" spans="1:4" ht="12.75">
      <c r="A2162" s="115">
        <v>11596</v>
      </c>
      <c r="B2162" s="49" t="s">
        <v>33694</v>
      </c>
      <c r="C2162" s="115" t="s">
        <v>2</v>
      </c>
      <c r="D2162" s="402">
        <v>506.33</v>
      </c>
    </row>
    <row r="2163" spans="1:4" ht="12.75">
      <c r="A2163" s="115">
        <v>40438</v>
      </c>
      <c r="B2163" s="49" t="s">
        <v>33695</v>
      </c>
      <c r="C2163" s="115" t="s">
        <v>7</v>
      </c>
      <c r="D2163" s="402">
        <v>296.95999999999998</v>
      </c>
    </row>
    <row r="2164" spans="1:4" ht="12.75">
      <c r="A2164" s="115">
        <v>40436</v>
      </c>
      <c r="B2164" s="49" t="s">
        <v>33696</v>
      </c>
      <c r="C2164" s="115" t="s">
        <v>7</v>
      </c>
      <c r="D2164" s="402">
        <v>370.28</v>
      </c>
    </row>
    <row r="2165" spans="1:4" ht="12.75">
      <c r="A2165" s="115">
        <v>4315</v>
      </c>
      <c r="B2165" s="49" t="s">
        <v>33697</v>
      </c>
      <c r="C2165" s="115" t="s">
        <v>2</v>
      </c>
      <c r="D2165" s="402">
        <v>2.77</v>
      </c>
    </row>
    <row r="2166" spans="1:4" ht="12.75">
      <c r="A2166" s="115">
        <v>402</v>
      </c>
      <c r="B2166" s="49" t="s">
        <v>33698</v>
      </c>
      <c r="C2166" s="115" t="s">
        <v>2</v>
      </c>
      <c r="D2166" s="402">
        <v>17.36</v>
      </c>
    </row>
    <row r="2167" spans="1:4" ht="12.75">
      <c r="A2167" s="115">
        <v>4226</v>
      </c>
      <c r="B2167" s="49" t="s">
        <v>33699</v>
      </c>
      <c r="C2167" s="115" t="s">
        <v>3</v>
      </c>
      <c r="D2167" s="402">
        <v>7.98</v>
      </c>
    </row>
    <row r="2168" spans="1:4" ht="12.75">
      <c r="A2168" s="115">
        <v>4222</v>
      </c>
      <c r="B2168" s="49" t="s">
        <v>13</v>
      </c>
      <c r="C2168" s="115" t="s">
        <v>10</v>
      </c>
      <c r="D2168" s="402">
        <v>6.58</v>
      </c>
    </row>
    <row r="2169" spans="1:4" ht="12.75">
      <c r="A2169" s="115">
        <v>34804</v>
      </c>
      <c r="B2169" s="49" t="s">
        <v>33700</v>
      </c>
      <c r="C2169" s="115" t="s">
        <v>4</v>
      </c>
      <c r="D2169" s="402">
        <v>53.82</v>
      </c>
    </row>
    <row r="2170" spans="1:4" ht="12.75">
      <c r="A2170" s="115">
        <v>4013</v>
      </c>
      <c r="B2170" s="49" t="s">
        <v>33701</v>
      </c>
      <c r="C2170" s="115" t="s">
        <v>4</v>
      </c>
      <c r="D2170" s="402">
        <v>7.35</v>
      </c>
    </row>
    <row r="2171" spans="1:4" ht="12.75">
      <c r="A2171" s="115">
        <v>4011</v>
      </c>
      <c r="B2171" s="49" t="s">
        <v>33702</v>
      </c>
      <c r="C2171" s="115" t="s">
        <v>4</v>
      </c>
      <c r="D2171" s="402">
        <v>8.2100000000000009</v>
      </c>
    </row>
    <row r="2172" spans="1:4" ht="12.75">
      <c r="A2172" s="115">
        <v>4021</v>
      </c>
      <c r="B2172" s="49" t="s">
        <v>33703</v>
      </c>
      <c r="C2172" s="115" t="s">
        <v>4</v>
      </c>
      <c r="D2172" s="402">
        <v>10.24</v>
      </c>
    </row>
    <row r="2173" spans="1:4" ht="12.75">
      <c r="A2173" s="115">
        <v>4019</v>
      </c>
      <c r="B2173" s="49" t="s">
        <v>33704</v>
      </c>
      <c r="C2173" s="115" t="s">
        <v>4</v>
      </c>
      <c r="D2173" s="402">
        <v>12.3</v>
      </c>
    </row>
    <row r="2174" spans="1:4" ht="12.75">
      <c r="A2174" s="115">
        <v>4012</v>
      </c>
      <c r="B2174" s="49" t="s">
        <v>33705</v>
      </c>
      <c r="C2174" s="115" t="s">
        <v>4</v>
      </c>
      <c r="D2174" s="402">
        <v>16.48</v>
      </c>
    </row>
    <row r="2175" spans="1:4" ht="12.75">
      <c r="A2175" s="115">
        <v>4020</v>
      </c>
      <c r="B2175" s="49" t="s">
        <v>33706</v>
      </c>
      <c r="C2175" s="115" t="s">
        <v>4</v>
      </c>
      <c r="D2175" s="402">
        <v>20.63</v>
      </c>
    </row>
    <row r="2176" spans="1:4" ht="12.75">
      <c r="A2176" s="115">
        <v>4018</v>
      </c>
      <c r="B2176" s="49" t="s">
        <v>33707</v>
      </c>
      <c r="C2176" s="115" t="s">
        <v>4</v>
      </c>
      <c r="D2176" s="402">
        <v>24.72</v>
      </c>
    </row>
    <row r="2177" spans="1:4" ht="12.75">
      <c r="A2177" s="115">
        <v>36498</v>
      </c>
      <c r="B2177" s="49" t="s">
        <v>33708</v>
      </c>
      <c r="C2177" s="115" t="s">
        <v>2</v>
      </c>
      <c r="D2177" s="402">
        <v>9545.6299999999992</v>
      </c>
    </row>
    <row r="2178" spans="1:4" ht="12.75">
      <c r="A2178" s="115">
        <v>12872</v>
      </c>
      <c r="B2178" s="49" t="s">
        <v>33709</v>
      </c>
      <c r="C2178" s="115" t="s">
        <v>5</v>
      </c>
      <c r="D2178" s="402">
        <v>17.04</v>
      </c>
    </row>
    <row r="2179" spans="1:4" ht="12.75">
      <c r="A2179" s="115">
        <v>41075</v>
      </c>
      <c r="B2179" s="49" t="s">
        <v>33710</v>
      </c>
      <c r="C2179" s="115" t="s">
        <v>1621</v>
      </c>
      <c r="D2179" s="402">
        <v>2990.79</v>
      </c>
    </row>
    <row r="2180" spans="1:4" ht="12.75">
      <c r="A2180" s="115">
        <v>44324</v>
      </c>
      <c r="B2180" s="49" t="s">
        <v>33711</v>
      </c>
      <c r="C2180" s="115" t="s">
        <v>3</v>
      </c>
      <c r="D2180" s="402">
        <v>2.7</v>
      </c>
    </row>
    <row r="2181" spans="1:4" ht="12.75">
      <c r="A2181" s="115">
        <v>3315</v>
      </c>
      <c r="B2181" s="49" t="s">
        <v>33712</v>
      </c>
      <c r="C2181" s="115" t="s">
        <v>3</v>
      </c>
      <c r="D2181" s="402">
        <v>0.78</v>
      </c>
    </row>
    <row r="2182" spans="1:4" ht="12.75">
      <c r="A2182" s="115">
        <v>36870</v>
      </c>
      <c r="B2182" s="49" t="s">
        <v>33713</v>
      </c>
      <c r="C2182" s="115" t="s">
        <v>3</v>
      </c>
      <c r="D2182" s="402">
        <v>0.6</v>
      </c>
    </row>
    <row r="2183" spans="1:4" ht="12.75">
      <c r="A2183" s="115">
        <v>5092</v>
      </c>
      <c r="B2183" s="49" t="s">
        <v>33714</v>
      </c>
      <c r="C2183" s="115" t="s">
        <v>11</v>
      </c>
      <c r="D2183" s="402">
        <v>18.420000000000002</v>
      </c>
    </row>
    <row r="2184" spans="1:4" ht="12.75">
      <c r="A2184" s="115">
        <v>11462</v>
      </c>
      <c r="B2184" s="49" t="s">
        <v>33715</v>
      </c>
      <c r="C2184" s="115" t="s">
        <v>11</v>
      </c>
      <c r="D2184" s="402">
        <v>18.829999999999998</v>
      </c>
    </row>
    <row r="2185" spans="1:4" ht="12.75">
      <c r="A2185" s="115">
        <v>36529</v>
      </c>
      <c r="B2185" s="49" t="s">
        <v>33716</v>
      </c>
      <c r="C2185" s="115" t="s">
        <v>2</v>
      </c>
      <c r="D2185" s="402"/>
    </row>
    <row r="2186" spans="1:4" ht="12.75">
      <c r="A2186" s="115">
        <v>3318</v>
      </c>
      <c r="B2186" s="49" t="s">
        <v>33717</v>
      </c>
      <c r="C2186" s="115" t="s">
        <v>2</v>
      </c>
      <c r="D2186" s="402"/>
    </row>
    <row r="2187" spans="1:4" ht="12.75">
      <c r="A2187" s="115">
        <v>3324</v>
      </c>
      <c r="B2187" s="49" t="s">
        <v>33718</v>
      </c>
      <c r="C2187" s="115" t="s">
        <v>4</v>
      </c>
      <c r="D2187" s="402">
        <v>11.98</v>
      </c>
    </row>
    <row r="2188" spans="1:4" ht="12.75">
      <c r="A2188" s="115">
        <v>3322</v>
      </c>
      <c r="B2188" s="49" t="s">
        <v>33719</v>
      </c>
      <c r="C2188" s="115" t="s">
        <v>4</v>
      </c>
      <c r="D2188" s="402">
        <v>16.78</v>
      </c>
    </row>
    <row r="2189" spans="1:4" ht="12.75">
      <c r="A2189" s="115">
        <v>5076</v>
      </c>
      <c r="B2189" s="49" t="s">
        <v>33720</v>
      </c>
      <c r="C2189" s="115" t="s">
        <v>3</v>
      </c>
      <c r="D2189" s="402">
        <v>21.35</v>
      </c>
    </row>
    <row r="2190" spans="1:4" ht="12.75">
      <c r="A2190" s="115">
        <v>5077</v>
      </c>
      <c r="B2190" s="49" t="s">
        <v>33721</v>
      </c>
      <c r="C2190" s="115" t="s">
        <v>3</v>
      </c>
      <c r="D2190" s="402">
        <v>23.6</v>
      </c>
    </row>
    <row r="2191" spans="1:4" ht="12.75">
      <c r="A2191" s="115">
        <v>45242</v>
      </c>
      <c r="B2191" s="49" t="s">
        <v>33722</v>
      </c>
      <c r="C2191" s="115" t="s">
        <v>2</v>
      </c>
      <c r="D2191" s="402">
        <v>60.74</v>
      </c>
    </row>
    <row r="2192" spans="1:4" ht="12.75">
      <c r="A2192" s="115">
        <v>11837</v>
      </c>
      <c r="B2192" s="49" t="s">
        <v>33723</v>
      </c>
      <c r="C2192" s="115" t="s">
        <v>2</v>
      </c>
      <c r="D2192" s="402">
        <v>66.25</v>
      </c>
    </row>
    <row r="2193" spans="1:4" ht="12.75">
      <c r="A2193" s="115">
        <v>415</v>
      </c>
      <c r="B2193" s="49" t="s">
        <v>33724</v>
      </c>
      <c r="C2193" s="115" t="s">
        <v>2</v>
      </c>
      <c r="D2193" s="402">
        <v>27.17</v>
      </c>
    </row>
    <row r="2194" spans="1:4" ht="12.75">
      <c r="A2194" s="115">
        <v>38055</v>
      </c>
      <c r="B2194" s="49" t="s">
        <v>33725</v>
      </c>
      <c r="C2194" s="115" t="s">
        <v>2</v>
      </c>
      <c r="D2194" s="402">
        <v>6.01</v>
      </c>
    </row>
    <row r="2195" spans="1:4" ht="12.75">
      <c r="A2195" s="115">
        <v>416</v>
      </c>
      <c r="B2195" s="49" t="s">
        <v>33726</v>
      </c>
      <c r="C2195" s="115" t="s">
        <v>2</v>
      </c>
      <c r="D2195" s="402">
        <v>9.94</v>
      </c>
    </row>
    <row r="2196" spans="1:4" ht="12.75">
      <c r="A2196" s="115">
        <v>425</v>
      </c>
      <c r="B2196" s="49" t="s">
        <v>33727</v>
      </c>
      <c r="C2196" s="115" t="s">
        <v>2</v>
      </c>
      <c r="D2196" s="402">
        <v>6.16</v>
      </c>
    </row>
    <row r="2197" spans="1:4" ht="12.75">
      <c r="A2197" s="115">
        <v>426</v>
      </c>
      <c r="B2197" s="49" t="s">
        <v>33728</v>
      </c>
      <c r="C2197" s="115" t="s">
        <v>2</v>
      </c>
      <c r="D2197" s="402">
        <v>33.950000000000003</v>
      </c>
    </row>
    <row r="2198" spans="1:4" ht="12.75">
      <c r="A2198" s="115">
        <v>38056</v>
      </c>
      <c r="B2198" s="49" t="s">
        <v>33729</v>
      </c>
      <c r="C2198" s="115" t="s">
        <v>2</v>
      </c>
      <c r="D2198" s="402">
        <v>33.159999999999997</v>
      </c>
    </row>
    <row r="2199" spans="1:4" ht="12.75">
      <c r="A2199" s="115">
        <v>1564</v>
      </c>
      <c r="B2199" s="49" t="s">
        <v>33730</v>
      </c>
      <c r="C2199" s="115" t="s">
        <v>2</v>
      </c>
      <c r="D2199" s="402">
        <v>12.65</v>
      </c>
    </row>
    <row r="2200" spans="1:4" ht="12.75">
      <c r="A2200" s="115">
        <v>11032</v>
      </c>
      <c r="B2200" s="49" t="s">
        <v>33731</v>
      </c>
      <c r="C2200" s="115" t="s">
        <v>2</v>
      </c>
      <c r="D2200" s="402">
        <v>15.65</v>
      </c>
    </row>
    <row r="2201" spans="1:4" ht="12.75">
      <c r="A2201" s="115">
        <v>36786</v>
      </c>
      <c r="B2201" s="49" t="s">
        <v>33732</v>
      </c>
      <c r="C2201" s="115" t="s">
        <v>1608</v>
      </c>
      <c r="D2201" s="402"/>
    </row>
    <row r="2202" spans="1:4" ht="12.75">
      <c r="A2202" s="115">
        <v>36785</v>
      </c>
      <c r="B2202" s="49" t="s">
        <v>33733</v>
      </c>
      <c r="C2202" s="115" t="s">
        <v>1608</v>
      </c>
      <c r="D2202" s="402"/>
    </row>
    <row r="2203" spans="1:4" ht="12.75">
      <c r="A2203" s="115">
        <v>36782</v>
      </c>
      <c r="B2203" s="49" t="s">
        <v>33734</v>
      </c>
      <c r="C2203" s="115" t="s">
        <v>1608</v>
      </c>
      <c r="D2203" s="402"/>
    </row>
    <row r="2204" spans="1:4" ht="12.75">
      <c r="A2204" s="115">
        <v>44481</v>
      </c>
      <c r="B2204" s="49" t="s">
        <v>33735</v>
      </c>
      <c r="C2204" s="115" t="s">
        <v>1608</v>
      </c>
      <c r="D2204" s="402"/>
    </row>
    <row r="2205" spans="1:4" ht="12.75">
      <c r="A2205" s="115">
        <v>4824</v>
      </c>
      <c r="B2205" s="49" t="s">
        <v>33736</v>
      </c>
      <c r="C2205" s="115" t="s">
        <v>3</v>
      </c>
      <c r="D2205" s="402">
        <v>0.28999999999999998</v>
      </c>
    </row>
    <row r="2206" spans="1:4" ht="12.75">
      <c r="A2206" s="115">
        <v>11795</v>
      </c>
      <c r="B2206" s="49" t="s">
        <v>33737</v>
      </c>
      <c r="C2206" s="115" t="s">
        <v>4</v>
      </c>
      <c r="D2206" s="402">
        <v>327.54000000000002</v>
      </c>
    </row>
    <row r="2207" spans="1:4" ht="12.75">
      <c r="A2207" s="115">
        <v>134</v>
      </c>
      <c r="B2207" s="49" t="s">
        <v>33738</v>
      </c>
      <c r="C2207" s="115" t="s">
        <v>3</v>
      </c>
      <c r="D2207" s="402">
        <v>1.46</v>
      </c>
    </row>
    <row r="2208" spans="1:4" ht="12.75">
      <c r="A2208" s="115">
        <v>4229</v>
      </c>
      <c r="B2208" s="49" t="s">
        <v>33739</v>
      </c>
      <c r="C2208" s="115" t="s">
        <v>3</v>
      </c>
      <c r="D2208" s="402">
        <v>51.32</v>
      </c>
    </row>
    <row r="2209" spans="1:4" ht="12.75">
      <c r="A2209" s="115">
        <v>11731</v>
      </c>
      <c r="B2209" s="49" t="s">
        <v>33740</v>
      </c>
      <c r="C2209" s="115" t="s">
        <v>2</v>
      </c>
      <c r="D2209" s="402">
        <v>12.76</v>
      </c>
    </row>
    <row r="2210" spans="1:4" ht="12.75">
      <c r="A2210" s="115">
        <v>11732</v>
      </c>
      <c r="B2210" s="49" t="s">
        <v>33741</v>
      </c>
      <c r="C2210" s="115" t="s">
        <v>2</v>
      </c>
      <c r="D2210" s="402">
        <v>33.44</v>
      </c>
    </row>
    <row r="2211" spans="1:4" ht="12.75">
      <c r="A2211" s="115">
        <v>11244</v>
      </c>
      <c r="B2211" s="49" t="s">
        <v>33742</v>
      </c>
      <c r="C2211" s="115" t="s">
        <v>2</v>
      </c>
      <c r="D2211" s="402"/>
    </row>
    <row r="2212" spans="1:4" ht="12.75">
      <c r="A2212" s="115">
        <v>11235</v>
      </c>
      <c r="B2212" s="49" t="s">
        <v>33743</v>
      </c>
      <c r="C2212" s="115" t="s">
        <v>2</v>
      </c>
      <c r="D2212" s="402"/>
    </row>
    <row r="2213" spans="1:4" ht="12.75">
      <c r="A2213" s="115">
        <v>11236</v>
      </c>
      <c r="B2213" s="49" t="s">
        <v>33744</v>
      </c>
      <c r="C2213" s="115" t="s">
        <v>2</v>
      </c>
      <c r="D2213" s="402"/>
    </row>
    <row r="2214" spans="1:4" ht="12.75">
      <c r="A2214" s="115">
        <v>11245</v>
      </c>
      <c r="B2214" s="49" t="s">
        <v>33745</v>
      </c>
      <c r="C2214" s="115" t="s">
        <v>2</v>
      </c>
      <c r="D2214" s="402"/>
    </row>
    <row r="2215" spans="1:4" ht="12.75">
      <c r="A2215" s="115">
        <v>36494</v>
      </c>
      <c r="B2215" s="49" t="s">
        <v>33746</v>
      </c>
      <c r="C2215" s="115" t="s">
        <v>2</v>
      </c>
      <c r="D2215" s="402"/>
    </row>
    <row r="2216" spans="1:4" ht="12.75">
      <c r="A2216" s="115">
        <v>36493</v>
      </c>
      <c r="B2216" s="49" t="s">
        <v>33747</v>
      </c>
      <c r="C2216" s="115" t="s">
        <v>2</v>
      </c>
      <c r="D2216" s="402"/>
    </row>
    <row r="2217" spans="1:4" ht="12.75">
      <c r="A2217" s="115">
        <v>13333</v>
      </c>
      <c r="B2217" s="49" t="s">
        <v>33748</v>
      </c>
      <c r="C2217" s="115" t="s">
        <v>2</v>
      </c>
      <c r="D2217" s="402">
        <v>264340.36</v>
      </c>
    </row>
    <row r="2218" spans="1:4" ht="12.75">
      <c r="A2218" s="115">
        <v>39588</v>
      </c>
      <c r="B2218" s="49" t="s">
        <v>33749</v>
      </c>
      <c r="C2218" s="115" t="s">
        <v>2</v>
      </c>
      <c r="D2218" s="402">
        <v>282335.35999999999</v>
      </c>
    </row>
    <row r="2219" spans="1:4" ht="12.75">
      <c r="A2219" s="115">
        <v>14254</v>
      </c>
      <c r="B2219" s="49" t="s">
        <v>33750</v>
      </c>
      <c r="C2219" s="115" t="s">
        <v>2</v>
      </c>
      <c r="D2219" s="402">
        <v>138601</v>
      </c>
    </row>
    <row r="2220" spans="1:4" ht="12.75">
      <c r="A2220" s="115">
        <v>25019</v>
      </c>
      <c r="B2220" s="49" t="s">
        <v>33751</v>
      </c>
      <c r="C2220" s="115" t="s">
        <v>2</v>
      </c>
      <c r="D2220" s="402">
        <v>198396.25</v>
      </c>
    </row>
    <row r="2221" spans="1:4" ht="12.75">
      <c r="A2221" s="115">
        <v>36501</v>
      </c>
      <c r="B2221" s="49" t="s">
        <v>33752</v>
      </c>
      <c r="C2221" s="115" t="s">
        <v>2</v>
      </c>
      <c r="D2221" s="402">
        <v>176641.04</v>
      </c>
    </row>
    <row r="2222" spans="1:4" ht="12.75">
      <c r="A2222" s="115">
        <v>36500</v>
      </c>
      <c r="B2222" s="49" t="s">
        <v>33753</v>
      </c>
      <c r="C2222" s="115" t="s">
        <v>2</v>
      </c>
      <c r="D2222" s="402">
        <v>124827.4</v>
      </c>
    </row>
    <row r="2223" spans="1:4" ht="12.75">
      <c r="A2223" s="115">
        <v>20017</v>
      </c>
      <c r="B2223" s="49" t="s">
        <v>33754</v>
      </c>
      <c r="C2223" s="115" t="s">
        <v>1</v>
      </c>
      <c r="D2223" s="402">
        <v>7.18</v>
      </c>
    </row>
    <row r="2224" spans="1:4" ht="12.75">
      <c r="A2224" s="115">
        <v>20007</v>
      </c>
      <c r="B2224" s="49" t="s">
        <v>33755</v>
      </c>
      <c r="C2224" s="115" t="s">
        <v>1</v>
      </c>
      <c r="D2224" s="402">
        <v>4.28</v>
      </c>
    </row>
    <row r="2225" spans="1:4" ht="12.75">
      <c r="A2225" s="115">
        <v>39831</v>
      </c>
      <c r="B2225" s="49" t="s">
        <v>33756</v>
      </c>
      <c r="C2225" s="115" t="s">
        <v>31974</v>
      </c>
      <c r="D2225" s="402">
        <v>199.29</v>
      </c>
    </row>
    <row r="2226" spans="1:4" ht="12.75">
      <c r="A2226" s="115">
        <v>36888</v>
      </c>
      <c r="B2226" s="49" t="s">
        <v>33757</v>
      </c>
      <c r="C2226" s="115" t="s">
        <v>1</v>
      </c>
      <c r="D2226" s="402">
        <v>24.92</v>
      </c>
    </row>
    <row r="2227" spans="1:4" ht="12.75">
      <c r="A2227" s="115">
        <v>39836</v>
      </c>
      <c r="B2227" s="49" t="s">
        <v>33758</v>
      </c>
      <c r="C2227" s="115" t="s">
        <v>31974</v>
      </c>
      <c r="D2227" s="402">
        <v>175.11</v>
      </c>
    </row>
    <row r="2228" spans="1:4" ht="12.75">
      <c r="A2228" s="115">
        <v>39830</v>
      </c>
      <c r="B2228" s="49" t="s">
        <v>33759</v>
      </c>
      <c r="C2228" s="115" t="s">
        <v>31974</v>
      </c>
      <c r="D2228" s="402">
        <v>199.71</v>
      </c>
    </row>
    <row r="2229" spans="1:4" ht="12.75">
      <c r="A2229" s="115">
        <v>36487</v>
      </c>
      <c r="B2229" s="49" t="s">
        <v>33760</v>
      </c>
      <c r="C2229" s="115" t="s">
        <v>2</v>
      </c>
      <c r="D2229" s="402">
        <v>3072.61</v>
      </c>
    </row>
    <row r="2230" spans="1:4" ht="12.75">
      <c r="A2230" s="115">
        <v>44475</v>
      </c>
      <c r="B2230" s="49" t="s">
        <v>33761</v>
      </c>
      <c r="C2230" s="115" t="s">
        <v>2</v>
      </c>
      <c r="D2230" s="402"/>
    </row>
    <row r="2231" spans="1:4" ht="12.75">
      <c r="A2231" s="115">
        <v>44474</v>
      </c>
      <c r="B2231" s="49" t="s">
        <v>33762</v>
      </c>
      <c r="C2231" s="115" t="s">
        <v>2</v>
      </c>
      <c r="D2231" s="402"/>
    </row>
    <row r="2232" spans="1:4" ht="12.75">
      <c r="A2232" s="115">
        <v>37775</v>
      </c>
      <c r="B2232" s="49" t="s">
        <v>33763</v>
      </c>
      <c r="C2232" s="115" t="s">
        <v>2</v>
      </c>
      <c r="D2232" s="402"/>
    </row>
    <row r="2233" spans="1:4" ht="12.75">
      <c r="A2233" s="115">
        <v>10712</v>
      </c>
      <c r="B2233" s="49" t="s">
        <v>33764</v>
      </c>
      <c r="C2233" s="115" t="s">
        <v>2</v>
      </c>
      <c r="D2233" s="402"/>
    </row>
    <row r="2234" spans="1:4" ht="12.75">
      <c r="A2234" s="115">
        <v>3363</v>
      </c>
      <c r="B2234" s="49" t="s">
        <v>33765</v>
      </c>
      <c r="C2234" s="115" t="s">
        <v>2</v>
      </c>
      <c r="D2234" s="402"/>
    </row>
    <row r="2235" spans="1:4" ht="12.75">
      <c r="A2235" s="115">
        <v>3365</v>
      </c>
      <c r="B2235" s="49" t="s">
        <v>33766</v>
      </c>
      <c r="C2235" s="115" t="s">
        <v>2</v>
      </c>
      <c r="D2235" s="402"/>
    </row>
    <row r="2236" spans="1:4" ht="12.75">
      <c r="A2236" s="115">
        <v>7569</v>
      </c>
      <c r="B2236" s="49" t="s">
        <v>33767</v>
      </c>
      <c r="C2236" s="115" t="s">
        <v>2</v>
      </c>
      <c r="D2236" s="402">
        <v>81.099999999999994</v>
      </c>
    </row>
    <row r="2237" spans="1:4" ht="12.75">
      <c r="A2237" s="115">
        <v>3378</v>
      </c>
      <c r="B2237" s="49" t="s">
        <v>33768</v>
      </c>
      <c r="C2237" s="115" t="s">
        <v>2</v>
      </c>
      <c r="D2237" s="402">
        <v>96.17</v>
      </c>
    </row>
    <row r="2238" spans="1:4" ht="12.75">
      <c r="A2238" s="115">
        <v>3380</v>
      </c>
      <c r="B2238" s="49" t="s">
        <v>33769</v>
      </c>
      <c r="C2238" s="115" t="s">
        <v>2</v>
      </c>
      <c r="D2238" s="402">
        <v>67.319999999999993</v>
      </c>
    </row>
    <row r="2239" spans="1:4" ht="12.75">
      <c r="A2239" s="115">
        <v>3379</v>
      </c>
      <c r="B2239" s="49" t="s">
        <v>33770</v>
      </c>
      <c r="C2239" s="115" t="s">
        <v>2</v>
      </c>
      <c r="D2239" s="402">
        <v>64.989999999999995</v>
      </c>
    </row>
    <row r="2240" spans="1:4" ht="12.75">
      <c r="A2240" s="115">
        <v>11991</v>
      </c>
      <c r="B2240" s="49" t="s">
        <v>33771</v>
      </c>
      <c r="C2240" s="115" t="s">
        <v>2</v>
      </c>
      <c r="D2240" s="402">
        <v>75.459999999999994</v>
      </c>
    </row>
    <row r="2241" spans="1:4" ht="12.75">
      <c r="A2241" s="115">
        <v>44305</v>
      </c>
      <c r="B2241" s="49" t="s">
        <v>33772</v>
      </c>
      <c r="C2241" s="115" t="s">
        <v>2</v>
      </c>
      <c r="D2241" s="402">
        <v>1899.02</v>
      </c>
    </row>
    <row r="2242" spans="1:4" ht="12.75">
      <c r="A2242" s="115">
        <v>34349</v>
      </c>
      <c r="B2242" s="49" t="s">
        <v>33773</v>
      </c>
      <c r="C2242" s="115" t="s">
        <v>2</v>
      </c>
      <c r="D2242" s="402">
        <v>30.58</v>
      </c>
    </row>
    <row r="2243" spans="1:4" ht="12.75">
      <c r="A2243" s="115">
        <v>11029</v>
      </c>
      <c r="B2243" s="49" t="s">
        <v>33774</v>
      </c>
      <c r="C2243" s="115" t="s">
        <v>12</v>
      </c>
      <c r="D2243" s="402">
        <v>2.4</v>
      </c>
    </row>
    <row r="2244" spans="1:4" ht="12.75">
      <c r="A2244" s="115">
        <v>4316</v>
      </c>
      <c r="B2244" s="49" t="s">
        <v>33775</v>
      </c>
      <c r="C2244" s="115" t="s">
        <v>2</v>
      </c>
      <c r="D2244" s="402">
        <v>2.42</v>
      </c>
    </row>
    <row r="2245" spans="1:4" ht="12.75">
      <c r="A2245" s="115">
        <v>4313</v>
      </c>
      <c r="B2245" s="49" t="s">
        <v>33776</v>
      </c>
      <c r="C2245" s="115" t="s">
        <v>12</v>
      </c>
      <c r="D2245" s="402">
        <v>3.48</v>
      </c>
    </row>
    <row r="2246" spans="1:4" ht="12.75">
      <c r="A2246" s="115">
        <v>4317</v>
      </c>
      <c r="B2246" s="49" t="s">
        <v>33777</v>
      </c>
      <c r="C2246" s="115" t="s">
        <v>2</v>
      </c>
      <c r="D2246" s="402">
        <v>3.96</v>
      </c>
    </row>
    <row r="2247" spans="1:4" ht="12.75">
      <c r="A2247" s="115">
        <v>4314</v>
      </c>
      <c r="B2247" s="49" t="s">
        <v>33778</v>
      </c>
      <c r="C2247" s="115" t="s">
        <v>12</v>
      </c>
      <c r="D2247" s="402">
        <v>4.6399999999999997</v>
      </c>
    </row>
    <row r="2248" spans="1:4" ht="12.75">
      <c r="A2248" s="115">
        <v>10921</v>
      </c>
      <c r="B2248" s="49" t="s">
        <v>33779</v>
      </c>
      <c r="C2248" s="115" t="s">
        <v>2</v>
      </c>
      <c r="D2248" s="402">
        <v>7250</v>
      </c>
    </row>
    <row r="2249" spans="1:4" ht="12.75">
      <c r="A2249" s="115">
        <v>10922</v>
      </c>
      <c r="B2249" s="49" t="s">
        <v>33780</v>
      </c>
      <c r="C2249" s="115" t="s">
        <v>2</v>
      </c>
      <c r="D2249" s="402">
        <v>6566.86</v>
      </c>
    </row>
    <row r="2250" spans="1:4" ht="12.75">
      <c r="A2250" s="115">
        <v>10923</v>
      </c>
      <c r="B2250" s="49" t="s">
        <v>33781</v>
      </c>
      <c r="C2250" s="115" t="s">
        <v>2</v>
      </c>
      <c r="D2250" s="402">
        <v>3881.3</v>
      </c>
    </row>
    <row r="2251" spans="1:4" ht="12.75">
      <c r="A2251" s="115">
        <v>10924</v>
      </c>
      <c r="B2251" s="49" t="s">
        <v>33782</v>
      </c>
      <c r="C2251" s="115" t="s">
        <v>2</v>
      </c>
      <c r="D2251" s="402">
        <v>4087.76</v>
      </c>
    </row>
    <row r="2252" spans="1:4" ht="12.75">
      <c r="A2252" s="115">
        <v>12772</v>
      </c>
      <c r="B2252" s="49" t="s">
        <v>33783</v>
      </c>
      <c r="C2252" s="115" t="s">
        <v>2</v>
      </c>
      <c r="D2252" s="402">
        <v>1252.01</v>
      </c>
    </row>
    <row r="2253" spans="1:4" ht="12.75">
      <c r="A2253" s="115">
        <v>12770</v>
      </c>
      <c r="B2253" s="49" t="s">
        <v>33784</v>
      </c>
      <c r="C2253" s="115" t="s">
        <v>2</v>
      </c>
      <c r="D2253" s="402">
        <v>753.33</v>
      </c>
    </row>
    <row r="2254" spans="1:4" ht="12.75">
      <c r="A2254" s="115">
        <v>12775</v>
      </c>
      <c r="B2254" s="49" t="s">
        <v>33785</v>
      </c>
      <c r="C2254" s="115" t="s">
        <v>2</v>
      </c>
      <c r="D2254" s="402">
        <v>551.73</v>
      </c>
    </row>
    <row r="2255" spans="1:4" ht="12.75">
      <c r="A2255" s="115">
        <v>12768</v>
      </c>
      <c r="B2255" s="49" t="s">
        <v>33786</v>
      </c>
      <c r="C2255" s="115" t="s">
        <v>2</v>
      </c>
      <c r="D2255" s="402">
        <v>1761.3</v>
      </c>
    </row>
    <row r="2256" spans="1:4" ht="12.75">
      <c r="A2256" s="115">
        <v>12769</v>
      </c>
      <c r="B2256" s="49" t="s">
        <v>33787</v>
      </c>
      <c r="C2256" s="115" t="s">
        <v>2</v>
      </c>
      <c r="D2256" s="402">
        <v>144.30000000000001</v>
      </c>
    </row>
    <row r="2257" spans="1:4" ht="12.75">
      <c r="A2257" s="115">
        <v>12773</v>
      </c>
      <c r="B2257" s="49" t="s">
        <v>33788</v>
      </c>
      <c r="C2257" s="115" t="s">
        <v>2</v>
      </c>
      <c r="D2257" s="402">
        <v>154.91</v>
      </c>
    </row>
    <row r="2258" spans="1:4" ht="12.75">
      <c r="A2258" s="115">
        <v>12774</v>
      </c>
      <c r="B2258" s="49" t="s">
        <v>33789</v>
      </c>
      <c r="C2258" s="115" t="s">
        <v>2</v>
      </c>
      <c r="D2258" s="402">
        <v>190.98</v>
      </c>
    </row>
    <row r="2259" spans="1:4" ht="12.75">
      <c r="A2259" s="115">
        <v>12776</v>
      </c>
      <c r="B2259" s="49" t="s">
        <v>33790</v>
      </c>
      <c r="C2259" s="115" t="s">
        <v>2</v>
      </c>
      <c r="D2259" s="402">
        <v>2843.55</v>
      </c>
    </row>
    <row r="2260" spans="1:4" ht="12.75">
      <c r="A2260" s="115">
        <v>12777</v>
      </c>
      <c r="B2260" s="49" t="s">
        <v>33791</v>
      </c>
      <c r="C2260" s="115" t="s">
        <v>2</v>
      </c>
      <c r="D2260" s="402">
        <v>3713.6</v>
      </c>
    </row>
    <row r="2261" spans="1:4" ht="12.75">
      <c r="A2261" s="115">
        <v>12873</v>
      </c>
      <c r="B2261" s="49" t="s">
        <v>33792</v>
      </c>
      <c r="C2261" s="115" t="s">
        <v>5</v>
      </c>
      <c r="D2261" s="402">
        <v>21.83</v>
      </c>
    </row>
    <row r="2262" spans="1:4" ht="12.75">
      <c r="A2262" s="115">
        <v>41076</v>
      </c>
      <c r="B2262" s="49" t="s">
        <v>33793</v>
      </c>
      <c r="C2262" s="115" t="s">
        <v>1621</v>
      </c>
      <c r="D2262" s="402">
        <v>3825.95</v>
      </c>
    </row>
    <row r="2263" spans="1:4" ht="12.75">
      <c r="A2263" s="115">
        <v>140</v>
      </c>
      <c r="B2263" s="49" t="s">
        <v>33794</v>
      </c>
      <c r="C2263" s="115" t="s">
        <v>3</v>
      </c>
      <c r="D2263" s="402">
        <v>16.32</v>
      </c>
    </row>
    <row r="2264" spans="1:4" ht="12.75">
      <c r="A2264" s="115">
        <v>151</v>
      </c>
      <c r="B2264" s="49" t="s">
        <v>33795</v>
      </c>
      <c r="C2264" s="115" t="s">
        <v>10</v>
      </c>
      <c r="D2264" s="402">
        <v>24.09</v>
      </c>
    </row>
    <row r="2265" spans="1:4" ht="12.75">
      <c r="A2265" s="115">
        <v>7340</v>
      </c>
      <c r="B2265" s="49" t="s">
        <v>33796</v>
      </c>
      <c r="C2265" s="115" t="s">
        <v>10</v>
      </c>
      <c r="D2265" s="402">
        <v>19.3</v>
      </c>
    </row>
    <row r="2266" spans="1:4" ht="12.75">
      <c r="A2266" s="115">
        <v>40929</v>
      </c>
      <c r="B2266" s="49" t="s">
        <v>33797</v>
      </c>
      <c r="C2266" s="115" t="s">
        <v>1621</v>
      </c>
      <c r="D2266" s="402">
        <v>5514.73</v>
      </c>
    </row>
    <row r="2267" spans="1:4" ht="12.75">
      <c r="A2267" s="115">
        <v>2701</v>
      </c>
      <c r="B2267" s="49" t="s">
        <v>33798</v>
      </c>
      <c r="C2267" s="115" t="s">
        <v>5</v>
      </c>
      <c r="D2267" s="402">
        <v>31.45</v>
      </c>
    </row>
    <row r="2268" spans="1:4" ht="12.75">
      <c r="A2268" s="115">
        <v>38064</v>
      </c>
      <c r="B2268" s="49" t="s">
        <v>33799</v>
      </c>
      <c r="C2268" s="115" t="s">
        <v>2</v>
      </c>
      <c r="D2268" s="402">
        <v>24.48</v>
      </c>
    </row>
    <row r="2269" spans="1:4" ht="12.75">
      <c r="A2269" s="115">
        <v>38114</v>
      </c>
      <c r="B2269" s="49" t="s">
        <v>33800</v>
      </c>
      <c r="C2269" s="115" t="s">
        <v>2</v>
      </c>
      <c r="D2269" s="402">
        <v>21.89</v>
      </c>
    </row>
    <row r="2270" spans="1:4" ht="12.75">
      <c r="A2270" s="115">
        <v>38115</v>
      </c>
      <c r="B2270" s="49" t="s">
        <v>33801</v>
      </c>
      <c r="C2270" s="115" t="s">
        <v>2</v>
      </c>
      <c r="D2270" s="402">
        <v>23.38</v>
      </c>
    </row>
    <row r="2271" spans="1:4" ht="12.75">
      <c r="A2271" s="115">
        <v>38065</v>
      </c>
      <c r="B2271" s="49" t="s">
        <v>33802</v>
      </c>
      <c r="C2271" s="115" t="s">
        <v>2</v>
      </c>
      <c r="D2271" s="402">
        <v>34.729999999999997</v>
      </c>
    </row>
    <row r="2272" spans="1:4" ht="12.75">
      <c r="A2272" s="115">
        <v>38078</v>
      </c>
      <c r="B2272" s="49" t="s">
        <v>33803</v>
      </c>
      <c r="C2272" s="115" t="s">
        <v>2</v>
      </c>
      <c r="D2272" s="402">
        <v>20.260000000000002</v>
      </c>
    </row>
    <row r="2273" spans="1:4" ht="12.75">
      <c r="A2273" s="115">
        <v>38113</v>
      </c>
      <c r="B2273" s="49" t="s">
        <v>33804</v>
      </c>
      <c r="C2273" s="115" t="s">
        <v>2</v>
      </c>
      <c r="D2273" s="402">
        <v>11.01</v>
      </c>
    </row>
    <row r="2274" spans="1:4" ht="12.75">
      <c r="A2274" s="115">
        <v>38063</v>
      </c>
      <c r="B2274" s="49" t="s">
        <v>33805</v>
      </c>
      <c r="C2274" s="115" t="s">
        <v>2</v>
      </c>
      <c r="D2274" s="402">
        <v>11.81</v>
      </c>
    </row>
    <row r="2275" spans="1:4" ht="12.75">
      <c r="A2275" s="115">
        <v>38073</v>
      </c>
      <c r="B2275" s="49" t="s">
        <v>33806</v>
      </c>
      <c r="C2275" s="115" t="s">
        <v>2</v>
      </c>
      <c r="D2275" s="402">
        <v>28.65</v>
      </c>
    </row>
    <row r="2276" spans="1:4" ht="12.75">
      <c r="A2276" s="115">
        <v>38080</v>
      </c>
      <c r="B2276" s="49" t="s">
        <v>33807</v>
      </c>
      <c r="C2276" s="115" t="s">
        <v>2</v>
      </c>
      <c r="D2276" s="402">
        <v>35.19</v>
      </c>
    </row>
    <row r="2277" spans="1:4" ht="12.75">
      <c r="A2277" s="115">
        <v>38069</v>
      </c>
      <c r="B2277" s="49" t="s">
        <v>33808</v>
      </c>
      <c r="C2277" s="115" t="s">
        <v>2</v>
      </c>
      <c r="D2277" s="402">
        <v>19.25</v>
      </c>
    </row>
    <row r="2278" spans="1:4" ht="12.75">
      <c r="A2278" s="115">
        <v>38077</v>
      </c>
      <c r="B2278" s="49" t="s">
        <v>33809</v>
      </c>
      <c r="C2278" s="115" t="s">
        <v>2</v>
      </c>
      <c r="D2278" s="402">
        <v>18.809999999999999</v>
      </c>
    </row>
    <row r="2279" spans="1:4" ht="12.75">
      <c r="A2279" s="115">
        <v>38112</v>
      </c>
      <c r="B2279" s="49" t="s">
        <v>33810</v>
      </c>
      <c r="C2279" s="115" t="s">
        <v>2</v>
      </c>
      <c r="D2279" s="402">
        <v>8.4499999999999993</v>
      </c>
    </row>
    <row r="2280" spans="1:4" ht="12.75">
      <c r="A2280" s="115">
        <v>38062</v>
      </c>
      <c r="B2280" s="49" t="s">
        <v>33811</v>
      </c>
      <c r="C2280" s="115" t="s">
        <v>2</v>
      </c>
      <c r="D2280" s="402">
        <v>8.67</v>
      </c>
    </row>
    <row r="2281" spans="1:4" ht="12.75">
      <c r="A2281" s="115">
        <v>12129</v>
      </c>
      <c r="B2281" s="49" t="s">
        <v>33812</v>
      </c>
      <c r="C2281" s="115" t="s">
        <v>2</v>
      </c>
      <c r="D2281" s="402">
        <v>15.32</v>
      </c>
    </row>
    <row r="2282" spans="1:4" ht="12.75">
      <c r="A2282" s="115">
        <v>12128</v>
      </c>
      <c r="B2282" s="49" t="s">
        <v>33813</v>
      </c>
      <c r="C2282" s="115" t="s">
        <v>2</v>
      </c>
      <c r="D2282" s="402">
        <v>11.59</v>
      </c>
    </row>
    <row r="2283" spans="1:4" ht="12.75">
      <c r="A2283" s="115">
        <v>38081</v>
      </c>
      <c r="B2283" s="49" t="s">
        <v>33814</v>
      </c>
      <c r="C2283" s="115" t="s">
        <v>2</v>
      </c>
      <c r="D2283" s="402">
        <v>29.85</v>
      </c>
    </row>
    <row r="2284" spans="1:4" ht="12.75">
      <c r="A2284" s="115">
        <v>38070</v>
      </c>
      <c r="B2284" s="49" t="s">
        <v>33815</v>
      </c>
      <c r="C2284" s="115" t="s">
        <v>2</v>
      </c>
      <c r="D2284" s="402">
        <v>20.57</v>
      </c>
    </row>
    <row r="2285" spans="1:4" ht="12.75">
      <c r="A2285" s="115">
        <v>38074</v>
      </c>
      <c r="B2285" s="49" t="s">
        <v>33816</v>
      </c>
      <c r="C2285" s="115" t="s">
        <v>2</v>
      </c>
      <c r="D2285" s="402">
        <v>31.27</v>
      </c>
    </row>
    <row r="2286" spans="1:4" ht="12.75">
      <c r="A2286" s="115">
        <v>38072</v>
      </c>
      <c r="B2286" s="49" t="s">
        <v>33817</v>
      </c>
      <c r="C2286" s="115" t="s">
        <v>2</v>
      </c>
      <c r="D2286" s="402">
        <v>25.79</v>
      </c>
    </row>
    <row r="2287" spans="1:4" ht="12.75">
      <c r="A2287" s="115">
        <v>38079</v>
      </c>
      <c r="B2287" s="49" t="s">
        <v>33818</v>
      </c>
      <c r="C2287" s="115" t="s">
        <v>2</v>
      </c>
      <c r="D2287" s="402">
        <v>26.84</v>
      </c>
    </row>
    <row r="2288" spans="1:4" ht="12.75">
      <c r="A2288" s="115">
        <v>38068</v>
      </c>
      <c r="B2288" s="49" t="s">
        <v>33819</v>
      </c>
      <c r="C2288" s="115" t="s">
        <v>2</v>
      </c>
      <c r="D2288" s="402">
        <v>17.809999999999999</v>
      </c>
    </row>
    <row r="2289" spans="1:4" ht="12.75">
      <c r="A2289" s="115">
        <v>38071</v>
      </c>
      <c r="B2289" s="49" t="s">
        <v>33820</v>
      </c>
      <c r="C2289" s="115" t="s">
        <v>2</v>
      </c>
      <c r="D2289" s="402">
        <v>21.29</v>
      </c>
    </row>
    <row r="2290" spans="1:4" ht="12.75">
      <c r="A2290" s="115">
        <v>45279</v>
      </c>
      <c r="B2290" s="49" t="s">
        <v>33821</v>
      </c>
      <c r="C2290" s="115" t="s">
        <v>2</v>
      </c>
      <c r="D2290" s="402">
        <v>1005.87</v>
      </c>
    </row>
    <row r="2291" spans="1:4" ht="12.75">
      <c r="A2291" s="115">
        <v>3405</v>
      </c>
      <c r="B2291" s="49" t="s">
        <v>33822</v>
      </c>
      <c r="C2291" s="115" t="s">
        <v>2</v>
      </c>
      <c r="D2291" s="402">
        <v>124.7</v>
      </c>
    </row>
    <row r="2292" spans="1:4" ht="12.75">
      <c r="A2292" s="115">
        <v>3394</v>
      </c>
      <c r="B2292" s="49" t="s">
        <v>33823</v>
      </c>
      <c r="C2292" s="115" t="s">
        <v>2</v>
      </c>
      <c r="D2292" s="402">
        <v>658.26</v>
      </c>
    </row>
    <row r="2293" spans="1:4" ht="12.75">
      <c r="A2293" s="115">
        <v>3393</v>
      </c>
      <c r="B2293" s="49" t="s">
        <v>33824</v>
      </c>
      <c r="C2293" s="115" t="s">
        <v>2</v>
      </c>
      <c r="D2293" s="402">
        <v>1120.75</v>
      </c>
    </row>
    <row r="2294" spans="1:4" ht="12.75">
      <c r="A2294" s="115">
        <v>3406</v>
      </c>
      <c r="B2294" s="49" t="s">
        <v>33825</v>
      </c>
      <c r="C2294" s="115" t="s">
        <v>2</v>
      </c>
      <c r="D2294" s="402">
        <v>38.17</v>
      </c>
    </row>
    <row r="2295" spans="1:4" ht="12.75">
      <c r="A2295" s="115">
        <v>3395</v>
      </c>
      <c r="B2295" s="49" t="s">
        <v>33826</v>
      </c>
      <c r="C2295" s="115" t="s">
        <v>2</v>
      </c>
      <c r="D2295" s="402">
        <v>161.02000000000001</v>
      </c>
    </row>
    <row r="2296" spans="1:4" ht="12.75">
      <c r="A2296" s="115">
        <v>3398</v>
      </c>
      <c r="B2296" s="49" t="s">
        <v>33827</v>
      </c>
      <c r="C2296" s="115" t="s">
        <v>2</v>
      </c>
      <c r="D2296" s="402">
        <v>7.65</v>
      </c>
    </row>
    <row r="2297" spans="1:4" ht="12.75">
      <c r="A2297" s="115">
        <v>40662</v>
      </c>
      <c r="B2297" s="49" t="s">
        <v>33828</v>
      </c>
      <c r="C2297" s="115" t="s">
        <v>2</v>
      </c>
      <c r="D2297" s="402"/>
    </row>
    <row r="2298" spans="1:4" ht="12.75">
      <c r="A2298" s="115">
        <v>3437</v>
      </c>
      <c r="B2298" s="49" t="s">
        <v>33829</v>
      </c>
      <c r="C2298" s="115" t="s">
        <v>4</v>
      </c>
      <c r="D2298" s="402"/>
    </row>
    <row r="2299" spans="1:4" ht="12.75">
      <c r="A2299" s="115">
        <v>11190</v>
      </c>
      <c r="B2299" s="49" t="s">
        <v>33830</v>
      </c>
      <c r="C2299" s="115" t="s">
        <v>2</v>
      </c>
      <c r="D2299" s="402"/>
    </row>
    <row r="2300" spans="1:4" ht="12.75">
      <c r="A2300" s="115">
        <v>34377</v>
      </c>
      <c r="B2300" s="49" t="s">
        <v>33831</v>
      </c>
      <c r="C2300" s="115" t="s">
        <v>2</v>
      </c>
      <c r="D2300" s="402">
        <v>175.49</v>
      </c>
    </row>
    <row r="2301" spans="1:4" ht="12.75">
      <c r="A2301" s="115">
        <v>40659</v>
      </c>
      <c r="B2301" s="49" t="s">
        <v>33832</v>
      </c>
      <c r="C2301" s="115" t="s">
        <v>4</v>
      </c>
      <c r="D2301" s="402"/>
    </row>
    <row r="2302" spans="1:4" ht="12.75">
      <c r="A2302" s="115">
        <v>40660</v>
      </c>
      <c r="B2302" s="49" t="s">
        <v>33833</v>
      </c>
      <c r="C2302" s="115" t="s">
        <v>4</v>
      </c>
      <c r="D2302" s="402"/>
    </row>
    <row r="2303" spans="1:4" ht="12.75">
      <c r="A2303" s="115">
        <v>40661</v>
      </c>
      <c r="B2303" s="49" t="s">
        <v>33834</v>
      </c>
      <c r="C2303" s="115" t="s">
        <v>4</v>
      </c>
      <c r="D2303" s="402"/>
    </row>
    <row r="2304" spans="1:4" ht="12.75">
      <c r="A2304" s="115">
        <v>3428</v>
      </c>
      <c r="B2304" s="49" t="s">
        <v>33835</v>
      </c>
      <c r="C2304" s="115" t="s">
        <v>4</v>
      </c>
      <c r="D2304" s="402"/>
    </row>
    <row r="2305" spans="1:4" ht="12.75">
      <c r="A2305" s="115">
        <v>3429</v>
      </c>
      <c r="B2305" s="49" t="s">
        <v>33836</v>
      </c>
      <c r="C2305" s="115" t="s">
        <v>4</v>
      </c>
      <c r="D2305" s="402"/>
    </row>
    <row r="2306" spans="1:4" ht="12.75">
      <c r="A2306" s="115">
        <v>11199</v>
      </c>
      <c r="B2306" s="49" t="s">
        <v>33837</v>
      </c>
      <c r="C2306" s="115" t="s">
        <v>2</v>
      </c>
      <c r="D2306" s="402"/>
    </row>
    <row r="2307" spans="1:4" ht="12.75">
      <c r="A2307" s="115">
        <v>36896</v>
      </c>
      <c r="B2307" s="49" t="s">
        <v>33838</v>
      </c>
      <c r="C2307" s="115" t="s">
        <v>2</v>
      </c>
      <c r="D2307" s="402">
        <v>339.9</v>
      </c>
    </row>
    <row r="2308" spans="1:4" ht="12.75">
      <c r="A2308" s="115">
        <v>34367</v>
      </c>
      <c r="B2308" s="49" t="s">
        <v>33839</v>
      </c>
      <c r="C2308" s="115" t="s">
        <v>2</v>
      </c>
      <c r="D2308" s="402">
        <v>438.08</v>
      </c>
    </row>
    <row r="2309" spans="1:4" ht="12.75">
      <c r="A2309" s="115">
        <v>36897</v>
      </c>
      <c r="B2309" s="49" t="s">
        <v>33840</v>
      </c>
      <c r="C2309" s="115" t="s">
        <v>2</v>
      </c>
      <c r="D2309" s="402">
        <v>530.4</v>
      </c>
    </row>
    <row r="2310" spans="1:4" ht="12.75">
      <c r="A2310" s="115">
        <v>34369</v>
      </c>
      <c r="B2310" s="49" t="s">
        <v>33841</v>
      </c>
      <c r="C2310" s="115" t="s">
        <v>2</v>
      </c>
      <c r="D2310" s="402">
        <v>610.4</v>
      </c>
    </row>
    <row r="2311" spans="1:4" ht="12.75">
      <c r="A2311" s="115">
        <v>34364</v>
      </c>
      <c r="B2311" s="49" t="s">
        <v>33842</v>
      </c>
      <c r="C2311" s="115" t="s">
        <v>2</v>
      </c>
      <c r="D2311" s="402">
        <v>575.84</v>
      </c>
    </row>
    <row r="2312" spans="1:4" ht="12.75">
      <c r="A2312" s="115">
        <v>3421</v>
      </c>
      <c r="B2312" s="49" t="s">
        <v>33843</v>
      </c>
      <c r="C2312" s="115" t="s">
        <v>4</v>
      </c>
      <c r="D2312" s="402"/>
    </row>
    <row r="2313" spans="1:4" ht="12.75">
      <c r="A2313" s="115">
        <v>599</v>
      </c>
      <c r="B2313" s="49" t="s">
        <v>33844</v>
      </c>
      <c r="C2313" s="115" t="s">
        <v>4</v>
      </c>
      <c r="D2313" s="402">
        <v>619.9</v>
      </c>
    </row>
    <row r="2314" spans="1:4" ht="12.75">
      <c r="A2314" s="115">
        <v>44053</v>
      </c>
      <c r="B2314" s="49" t="s">
        <v>33845</v>
      </c>
      <c r="C2314" s="115" t="s">
        <v>2</v>
      </c>
      <c r="D2314" s="402">
        <v>1375.9</v>
      </c>
    </row>
    <row r="2315" spans="1:4" ht="12.75">
      <c r="A2315" s="115">
        <v>3423</v>
      </c>
      <c r="B2315" s="49" t="s">
        <v>33846</v>
      </c>
      <c r="C2315" s="115" t="s">
        <v>4</v>
      </c>
      <c r="D2315" s="402"/>
    </row>
    <row r="2316" spans="1:4" ht="12.75">
      <c r="A2316" s="115">
        <v>34797</v>
      </c>
      <c r="B2316" s="49" t="s">
        <v>33847</v>
      </c>
      <c r="C2316" s="115" t="s">
        <v>2</v>
      </c>
      <c r="D2316" s="402"/>
    </row>
    <row r="2317" spans="1:4" ht="12.75">
      <c r="A2317" s="115">
        <v>34381</v>
      </c>
      <c r="B2317" s="49" t="s">
        <v>33848</v>
      </c>
      <c r="C2317" s="115" t="s">
        <v>2</v>
      </c>
      <c r="D2317" s="402">
        <v>250.3</v>
      </c>
    </row>
    <row r="2318" spans="1:4" ht="12.75">
      <c r="A2318" s="115">
        <v>44054</v>
      </c>
      <c r="B2318" s="49" t="s">
        <v>33849</v>
      </c>
      <c r="C2318" s="115" t="s">
        <v>2</v>
      </c>
      <c r="D2318" s="402">
        <v>493.59</v>
      </c>
    </row>
    <row r="2319" spans="1:4" ht="12.75">
      <c r="A2319" s="115">
        <v>44399</v>
      </c>
      <c r="B2319" s="49" t="s">
        <v>33850</v>
      </c>
      <c r="C2319" s="115" t="s">
        <v>2</v>
      </c>
      <c r="D2319" s="402">
        <v>674.4</v>
      </c>
    </row>
    <row r="2320" spans="1:4" ht="12.75">
      <c r="A2320" s="115">
        <v>44503</v>
      </c>
      <c r="B2320" s="49" t="s">
        <v>33851</v>
      </c>
      <c r="C2320" s="115" t="s">
        <v>5</v>
      </c>
      <c r="D2320" s="402">
        <v>18.88</v>
      </c>
    </row>
    <row r="2321" spans="1:4" ht="12.75">
      <c r="A2321" s="115">
        <v>41077</v>
      </c>
      <c r="B2321" s="49" t="s">
        <v>33852</v>
      </c>
      <c r="C2321" s="115" t="s">
        <v>1621</v>
      </c>
      <c r="D2321" s="402">
        <v>3311.32</v>
      </c>
    </row>
    <row r="2322" spans="1:4" ht="12.75">
      <c r="A2322" s="115">
        <v>37963</v>
      </c>
      <c r="B2322" s="49" t="s">
        <v>33853</v>
      </c>
      <c r="C2322" s="115" t="s">
        <v>2</v>
      </c>
      <c r="D2322" s="402">
        <v>5.18</v>
      </c>
    </row>
    <row r="2323" spans="1:4" ht="12.75">
      <c r="A2323" s="115">
        <v>37964</v>
      </c>
      <c r="B2323" s="49" t="s">
        <v>33854</v>
      </c>
      <c r="C2323" s="115" t="s">
        <v>2</v>
      </c>
      <c r="D2323" s="402">
        <v>6.92</v>
      </c>
    </row>
    <row r="2324" spans="1:4" ht="12.75">
      <c r="A2324" s="115">
        <v>37965</v>
      </c>
      <c r="B2324" s="49" t="s">
        <v>33855</v>
      </c>
      <c r="C2324" s="115" t="s">
        <v>2</v>
      </c>
      <c r="D2324" s="402">
        <v>9.98</v>
      </c>
    </row>
    <row r="2325" spans="1:4" ht="12.75">
      <c r="A2325" s="115">
        <v>37966</v>
      </c>
      <c r="B2325" s="49" t="s">
        <v>33856</v>
      </c>
      <c r="C2325" s="115" t="s">
        <v>2</v>
      </c>
      <c r="D2325" s="402">
        <v>17.53</v>
      </c>
    </row>
    <row r="2326" spans="1:4" ht="12.75">
      <c r="A2326" s="115">
        <v>37967</v>
      </c>
      <c r="B2326" s="49" t="s">
        <v>33857</v>
      </c>
      <c r="C2326" s="115" t="s">
        <v>2</v>
      </c>
      <c r="D2326" s="402">
        <v>29.45</v>
      </c>
    </row>
    <row r="2327" spans="1:4" ht="12.75">
      <c r="A2327" s="115">
        <v>37968</v>
      </c>
      <c r="B2327" s="49" t="s">
        <v>33858</v>
      </c>
      <c r="C2327" s="115" t="s">
        <v>2</v>
      </c>
      <c r="D2327" s="402">
        <v>62.53</v>
      </c>
    </row>
    <row r="2328" spans="1:4" ht="12.75">
      <c r="A2328" s="115">
        <v>37969</v>
      </c>
      <c r="B2328" s="49" t="s">
        <v>33859</v>
      </c>
      <c r="C2328" s="115" t="s">
        <v>2</v>
      </c>
      <c r="D2328" s="402">
        <v>158.01</v>
      </c>
    </row>
    <row r="2329" spans="1:4" ht="12.75">
      <c r="A2329" s="115">
        <v>37970</v>
      </c>
      <c r="B2329" s="49" t="s">
        <v>33860</v>
      </c>
      <c r="C2329" s="115" t="s">
        <v>2</v>
      </c>
      <c r="D2329" s="402">
        <v>228.61</v>
      </c>
    </row>
    <row r="2330" spans="1:4" ht="12.75">
      <c r="A2330" s="115">
        <v>44251</v>
      </c>
      <c r="B2330" s="49" t="s">
        <v>33861</v>
      </c>
      <c r="C2330" s="115" t="s">
        <v>2</v>
      </c>
      <c r="D2330" s="402">
        <v>264.05</v>
      </c>
    </row>
    <row r="2331" spans="1:4" ht="12.75">
      <c r="A2331" s="115">
        <v>21118</v>
      </c>
      <c r="B2331" s="49" t="s">
        <v>33862</v>
      </c>
      <c r="C2331" s="115" t="s">
        <v>2</v>
      </c>
      <c r="D2331" s="402">
        <v>4.1100000000000003</v>
      </c>
    </row>
    <row r="2332" spans="1:4" ht="12.75">
      <c r="A2332" s="115">
        <v>37956</v>
      </c>
      <c r="B2332" s="49" t="s">
        <v>33863</v>
      </c>
      <c r="C2332" s="115" t="s">
        <v>2</v>
      </c>
      <c r="D2332" s="402">
        <v>5.05</v>
      </c>
    </row>
    <row r="2333" spans="1:4" ht="12.75">
      <c r="A2333" s="115">
        <v>37957</v>
      </c>
      <c r="B2333" s="49" t="s">
        <v>33864</v>
      </c>
      <c r="C2333" s="115" t="s">
        <v>2</v>
      </c>
      <c r="D2333" s="402">
        <v>10.75</v>
      </c>
    </row>
    <row r="2334" spans="1:4" ht="12.75">
      <c r="A2334" s="115">
        <v>37958</v>
      </c>
      <c r="B2334" s="49" t="s">
        <v>33865</v>
      </c>
      <c r="C2334" s="115" t="s">
        <v>2</v>
      </c>
      <c r="D2334" s="402">
        <v>19.440000000000001</v>
      </c>
    </row>
    <row r="2335" spans="1:4" ht="12.75">
      <c r="A2335" s="115">
        <v>37959</v>
      </c>
      <c r="B2335" s="49" t="s">
        <v>33866</v>
      </c>
      <c r="C2335" s="115" t="s">
        <v>2</v>
      </c>
      <c r="D2335" s="402">
        <v>29.92</v>
      </c>
    </row>
    <row r="2336" spans="1:4" ht="12.75">
      <c r="A2336" s="115">
        <v>37960</v>
      </c>
      <c r="B2336" s="49" t="s">
        <v>33867</v>
      </c>
      <c r="C2336" s="115" t="s">
        <v>2</v>
      </c>
      <c r="D2336" s="402">
        <v>76.45</v>
      </c>
    </row>
    <row r="2337" spans="1:4" ht="12.75">
      <c r="A2337" s="115">
        <v>37961</v>
      </c>
      <c r="B2337" s="49" t="s">
        <v>33868</v>
      </c>
      <c r="C2337" s="115" t="s">
        <v>2</v>
      </c>
      <c r="D2337" s="402">
        <v>164.31</v>
      </c>
    </row>
    <row r="2338" spans="1:4" ht="12.75">
      <c r="A2338" s="115">
        <v>37962</v>
      </c>
      <c r="B2338" s="49" t="s">
        <v>33869</v>
      </c>
      <c r="C2338" s="115" t="s">
        <v>2</v>
      </c>
      <c r="D2338" s="402">
        <v>189.42</v>
      </c>
    </row>
    <row r="2339" spans="1:4" ht="12.75">
      <c r="A2339" s="115">
        <v>3533</v>
      </c>
      <c r="B2339" s="49" t="s">
        <v>33870</v>
      </c>
      <c r="C2339" s="115" t="s">
        <v>2</v>
      </c>
      <c r="D2339" s="402">
        <v>3.7</v>
      </c>
    </row>
    <row r="2340" spans="1:4" ht="12.75">
      <c r="A2340" s="115">
        <v>3538</v>
      </c>
      <c r="B2340" s="49" t="s">
        <v>33871</v>
      </c>
      <c r="C2340" s="115" t="s">
        <v>2</v>
      </c>
      <c r="D2340" s="402">
        <v>7.01</v>
      </c>
    </row>
    <row r="2341" spans="1:4" ht="12.75">
      <c r="A2341" s="115">
        <v>3498</v>
      </c>
      <c r="B2341" s="49" t="s">
        <v>33872</v>
      </c>
      <c r="C2341" s="115" t="s">
        <v>2</v>
      </c>
      <c r="D2341" s="402">
        <v>6.8</v>
      </c>
    </row>
    <row r="2342" spans="1:4" ht="12.75">
      <c r="A2342" s="115">
        <v>3496</v>
      </c>
      <c r="B2342" s="49" t="s">
        <v>33873</v>
      </c>
      <c r="C2342" s="115" t="s">
        <v>2</v>
      </c>
      <c r="D2342" s="402">
        <v>4.55</v>
      </c>
    </row>
    <row r="2343" spans="1:4" ht="12.75">
      <c r="A2343" s="115">
        <v>38429</v>
      </c>
      <c r="B2343" s="49" t="s">
        <v>33874</v>
      </c>
      <c r="C2343" s="115" t="s">
        <v>2</v>
      </c>
      <c r="D2343" s="402">
        <v>13.99</v>
      </c>
    </row>
    <row r="2344" spans="1:4" ht="12.75">
      <c r="A2344" s="115">
        <v>38431</v>
      </c>
      <c r="B2344" s="49" t="s">
        <v>33875</v>
      </c>
      <c r="C2344" s="115" t="s">
        <v>2</v>
      </c>
      <c r="D2344" s="402">
        <v>17.55</v>
      </c>
    </row>
    <row r="2345" spans="1:4" ht="12.75">
      <c r="A2345" s="115">
        <v>38430</v>
      </c>
      <c r="B2345" s="49" t="s">
        <v>33876</v>
      </c>
      <c r="C2345" s="115" t="s">
        <v>2</v>
      </c>
      <c r="D2345" s="402">
        <v>27.21</v>
      </c>
    </row>
    <row r="2346" spans="1:4" ht="12.75">
      <c r="A2346" s="115">
        <v>36348</v>
      </c>
      <c r="B2346" s="49" t="s">
        <v>33877</v>
      </c>
      <c r="C2346" s="115" t="s">
        <v>2</v>
      </c>
      <c r="D2346" s="402"/>
    </row>
    <row r="2347" spans="1:4" ht="12.75">
      <c r="A2347" s="115">
        <v>36349</v>
      </c>
      <c r="B2347" s="49" t="s">
        <v>33878</v>
      </c>
      <c r="C2347" s="115" t="s">
        <v>2</v>
      </c>
      <c r="D2347" s="402"/>
    </row>
    <row r="2348" spans="1:4" ht="12.75">
      <c r="A2348" s="115">
        <v>38987</v>
      </c>
      <c r="B2348" s="49" t="s">
        <v>33879</v>
      </c>
      <c r="C2348" s="115" t="s">
        <v>2</v>
      </c>
      <c r="D2348" s="402"/>
    </row>
    <row r="2349" spans="1:4" ht="12.75">
      <c r="A2349" s="115">
        <v>38988</v>
      </c>
      <c r="B2349" s="49" t="s">
        <v>33880</v>
      </c>
      <c r="C2349" s="115" t="s">
        <v>2</v>
      </c>
      <c r="D2349" s="402"/>
    </row>
    <row r="2350" spans="1:4" ht="12.75">
      <c r="A2350" s="115">
        <v>38989</v>
      </c>
      <c r="B2350" s="49" t="s">
        <v>33881</v>
      </c>
      <c r="C2350" s="115" t="s">
        <v>2</v>
      </c>
      <c r="D2350" s="402"/>
    </row>
    <row r="2351" spans="1:4" ht="12.75">
      <c r="A2351" s="115">
        <v>38990</v>
      </c>
      <c r="B2351" s="49" t="s">
        <v>33882</v>
      </c>
      <c r="C2351" s="115" t="s">
        <v>2</v>
      </c>
      <c r="D2351" s="402"/>
    </row>
    <row r="2352" spans="1:4" ht="12.75">
      <c r="A2352" s="115">
        <v>38991</v>
      </c>
      <c r="B2352" s="49" t="s">
        <v>33883</v>
      </c>
      <c r="C2352" s="115" t="s">
        <v>2</v>
      </c>
      <c r="D2352" s="402"/>
    </row>
    <row r="2353" spans="1:4" ht="12.75">
      <c r="A2353" s="115">
        <v>38433</v>
      </c>
      <c r="B2353" s="49" t="s">
        <v>33884</v>
      </c>
      <c r="C2353" s="115" t="s">
        <v>2</v>
      </c>
      <c r="D2353" s="402"/>
    </row>
    <row r="2354" spans="1:4" ht="12.75">
      <c r="A2354" s="115">
        <v>38440</v>
      </c>
      <c r="B2354" s="49" t="s">
        <v>33885</v>
      </c>
      <c r="C2354" s="115" t="s">
        <v>2</v>
      </c>
      <c r="D2354" s="402"/>
    </row>
    <row r="2355" spans="1:4" ht="12.75">
      <c r="A2355" s="115">
        <v>36359</v>
      </c>
      <c r="B2355" s="49" t="s">
        <v>33886</v>
      </c>
      <c r="C2355" s="115" t="s">
        <v>2</v>
      </c>
      <c r="D2355" s="402"/>
    </row>
    <row r="2356" spans="1:4" ht="12.75">
      <c r="A2356" s="115">
        <v>36360</v>
      </c>
      <c r="B2356" s="49" t="s">
        <v>33887</v>
      </c>
      <c r="C2356" s="115" t="s">
        <v>2</v>
      </c>
      <c r="D2356" s="402"/>
    </row>
    <row r="2357" spans="1:4" ht="12.75">
      <c r="A2357" s="115">
        <v>38434</v>
      </c>
      <c r="B2357" s="49" t="s">
        <v>33888</v>
      </c>
      <c r="C2357" s="115" t="s">
        <v>2</v>
      </c>
      <c r="D2357" s="402"/>
    </row>
    <row r="2358" spans="1:4" ht="12.75">
      <c r="A2358" s="115">
        <v>38435</v>
      </c>
      <c r="B2358" s="49" t="s">
        <v>33889</v>
      </c>
      <c r="C2358" s="115" t="s">
        <v>2</v>
      </c>
      <c r="D2358" s="402"/>
    </row>
    <row r="2359" spans="1:4" ht="12.75">
      <c r="A2359" s="115">
        <v>38436</v>
      </c>
      <c r="B2359" s="49" t="s">
        <v>33890</v>
      </c>
      <c r="C2359" s="115" t="s">
        <v>2</v>
      </c>
      <c r="D2359" s="402"/>
    </row>
    <row r="2360" spans="1:4" ht="12.75">
      <c r="A2360" s="115">
        <v>38437</v>
      </c>
      <c r="B2360" s="49" t="s">
        <v>33891</v>
      </c>
      <c r="C2360" s="115" t="s">
        <v>2</v>
      </c>
      <c r="D2360" s="402"/>
    </row>
    <row r="2361" spans="1:4" ht="12.75">
      <c r="A2361" s="115">
        <v>38438</v>
      </c>
      <c r="B2361" s="49" t="s">
        <v>33892</v>
      </c>
      <c r="C2361" s="115" t="s">
        <v>2</v>
      </c>
      <c r="D2361" s="402"/>
    </row>
    <row r="2362" spans="1:4" ht="12.75">
      <c r="A2362" s="115">
        <v>38439</v>
      </c>
      <c r="B2362" s="49" t="s">
        <v>33893</v>
      </c>
      <c r="C2362" s="115" t="s">
        <v>2</v>
      </c>
      <c r="D2362" s="402"/>
    </row>
    <row r="2363" spans="1:4" ht="12.75">
      <c r="A2363" s="115">
        <v>10836</v>
      </c>
      <c r="B2363" s="49" t="s">
        <v>33894</v>
      </c>
      <c r="C2363" s="115" t="s">
        <v>2</v>
      </c>
      <c r="D2363" s="402">
        <v>30.51</v>
      </c>
    </row>
    <row r="2364" spans="1:4" ht="12.75">
      <c r="A2364" s="115">
        <v>3510</v>
      </c>
      <c r="B2364" s="49" t="s">
        <v>33895</v>
      </c>
      <c r="C2364" s="115" t="s">
        <v>2</v>
      </c>
      <c r="D2364" s="402">
        <v>17.059999999999999</v>
      </c>
    </row>
    <row r="2365" spans="1:4" ht="12.75">
      <c r="A2365" s="115">
        <v>10835</v>
      </c>
      <c r="B2365" s="49" t="s">
        <v>33896</v>
      </c>
      <c r="C2365" s="115" t="s">
        <v>2</v>
      </c>
      <c r="D2365" s="402">
        <v>8.52</v>
      </c>
    </row>
    <row r="2366" spans="1:4" ht="12.75">
      <c r="A2366" s="115">
        <v>3485</v>
      </c>
      <c r="B2366" s="49" t="s">
        <v>33897</v>
      </c>
      <c r="C2366" s="115" t="s">
        <v>2</v>
      </c>
      <c r="D2366" s="402">
        <v>17.940000000000001</v>
      </c>
    </row>
    <row r="2367" spans="1:4" ht="12.75">
      <c r="A2367" s="115">
        <v>3475</v>
      </c>
      <c r="B2367" s="49" t="s">
        <v>33898</v>
      </c>
      <c r="C2367" s="115" t="s">
        <v>2</v>
      </c>
      <c r="D2367" s="402">
        <v>6.49</v>
      </c>
    </row>
    <row r="2368" spans="1:4" ht="12.75">
      <c r="A2368" s="115">
        <v>3534</v>
      </c>
      <c r="B2368" s="49" t="s">
        <v>33899</v>
      </c>
      <c r="C2368" s="115" t="s">
        <v>2</v>
      </c>
      <c r="D2368" s="402">
        <v>10.28</v>
      </c>
    </row>
    <row r="2369" spans="1:4" ht="12.75">
      <c r="A2369" s="115">
        <v>3482</v>
      </c>
      <c r="B2369" s="49" t="s">
        <v>33900</v>
      </c>
      <c r="C2369" s="115" t="s">
        <v>2</v>
      </c>
      <c r="D2369" s="402">
        <v>7.35</v>
      </c>
    </row>
    <row r="2370" spans="1:4" ht="12.75">
      <c r="A2370" s="115">
        <v>3543</v>
      </c>
      <c r="B2370" s="49" t="s">
        <v>33901</v>
      </c>
      <c r="C2370" s="115" t="s">
        <v>2</v>
      </c>
      <c r="D2370" s="402">
        <v>2.39</v>
      </c>
    </row>
    <row r="2371" spans="1:4" ht="12.75">
      <c r="A2371" s="115">
        <v>3505</v>
      </c>
      <c r="B2371" s="49" t="s">
        <v>33902</v>
      </c>
      <c r="C2371" s="115" t="s">
        <v>2</v>
      </c>
      <c r="D2371" s="402">
        <v>3.55</v>
      </c>
    </row>
    <row r="2372" spans="1:4" ht="12.75">
      <c r="A2372" s="115">
        <v>3521</v>
      </c>
      <c r="B2372" s="49" t="s">
        <v>33903</v>
      </c>
      <c r="C2372" s="115" t="s">
        <v>2</v>
      </c>
      <c r="D2372" s="402">
        <v>2.68</v>
      </c>
    </row>
    <row r="2373" spans="1:4" ht="12.75">
      <c r="A2373" s="115">
        <v>3531</v>
      </c>
      <c r="B2373" s="49" t="s">
        <v>33904</v>
      </c>
      <c r="C2373" s="115" t="s">
        <v>2</v>
      </c>
      <c r="D2373" s="402">
        <v>5.0999999999999996</v>
      </c>
    </row>
    <row r="2374" spans="1:4" ht="12.75">
      <c r="A2374" s="115">
        <v>3522</v>
      </c>
      <c r="B2374" s="49" t="s">
        <v>33905</v>
      </c>
      <c r="C2374" s="115" t="s">
        <v>2</v>
      </c>
      <c r="D2374" s="402">
        <v>3.29</v>
      </c>
    </row>
    <row r="2375" spans="1:4" ht="12.75">
      <c r="A2375" s="115">
        <v>3527</v>
      </c>
      <c r="B2375" s="49" t="s">
        <v>33906</v>
      </c>
      <c r="C2375" s="115" t="s">
        <v>2</v>
      </c>
      <c r="D2375" s="402">
        <v>17.28</v>
      </c>
    </row>
    <row r="2376" spans="1:4" ht="12.75">
      <c r="A2376" s="115">
        <v>3530</v>
      </c>
      <c r="B2376" s="49" t="s">
        <v>33907</v>
      </c>
      <c r="C2376" s="115" t="s">
        <v>2</v>
      </c>
      <c r="D2376" s="402">
        <v>279.87</v>
      </c>
    </row>
    <row r="2377" spans="1:4" ht="12.75">
      <c r="A2377" s="115">
        <v>3542</v>
      </c>
      <c r="B2377" s="49" t="s">
        <v>33908</v>
      </c>
      <c r="C2377" s="115" t="s">
        <v>2</v>
      </c>
      <c r="D2377" s="402">
        <v>0.8</v>
      </c>
    </row>
    <row r="2378" spans="1:4" ht="12.75">
      <c r="A2378" s="115">
        <v>3529</v>
      </c>
      <c r="B2378" s="49" t="s">
        <v>33909</v>
      </c>
      <c r="C2378" s="115" t="s">
        <v>2</v>
      </c>
      <c r="D2378" s="402">
        <v>0.98</v>
      </c>
    </row>
    <row r="2379" spans="1:4" ht="12.75">
      <c r="A2379" s="115">
        <v>3536</v>
      </c>
      <c r="B2379" s="49" t="s">
        <v>33910</v>
      </c>
      <c r="C2379" s="115" t="s">
        <v>2</v>
      </c>
      <c r="D2379" s="402">
        <v>3.28</v>
      </c>
    </row>
    <row r="2380" spans="1:4" ht="12.75">
      <c r="A2380" s="115">
        <v>3535</v>
      </c>
      <c r="B2380" s="49" t="s">
        <v>33911</v>
      </c>
      <c r="C2380" s="115" t="s">
        <v>2</v>
      </c>
      <c r="D2380" s="402">
        <v>7.99</v>
      </c>
    </row>
    <row r="2381" spans="1:4" ht="12.75">
      <c r="A2381" s="115">
        <v>3540</v>
      </c>
      <c r="B2381" s="49" t="s">
        <v>33912</v>
      </c>
      <c r="C2381" s="115" t="s">
        <v>2</v>
      </c>
      <c r="D2381" s="402">
        <v>6.76</v>
      </c>
    </row>
    <row r="2382" spans="1:4" ht="12.75">
      <c r="A2382" s="115">
        <v>3539</v>
      </c>
      <c r="B2382" s="49" t="s">
        <v>33913</v>
      </c>
      <c r="C2382" s="115" t="s">
        <v>2</v>
      </c>
      <c r="D2382" s="402">
        <v>39.17</v>
      </c>
    </row>
    <row r="2383" spans="1:4" ht="12.75">
      <c r="A2383" s="115">
        <v>3513</v>
      </c>
      <c r="B2383" s="49" t="s">
        <v>33914</v>
      </c>
      <c r="C2383" s="115" t="s">
        <v>2</v>
      </c>
      <c r="D2383" s="402">
        <v>138.12</v>
      </c>
    </row>
    <row r="2384" spans="1:4" ht="12.75">
      <c r="A2384" s="115">
        <v>3516</v>
      </c>
      <c r="B2384" s="49" t="s">
        <v>33915</v>
      </c>
      <c r="C2384" s="115" t="s">
        <v>2</v>
      </c>
      <c r="D2384" s="402">
        <v>3.52</v>
      </c>
    </row>
    <row r="2385" spans="1:4" ht="12.75">
      <c r="A2385" s="115">
        <v>3517</v>
      </c>
      <c r="B2385" s="49" t="s">
        <v>33916</v>
      </c>
      <c r="C2385" s="115" t="s">
        <v>2</v>
      </c>
      <c r="D2385" s="402">
        <v>3.17</v>
      </c>
    </row>
    <row r="2386" spans="1:4" ht="12.75">
      <c r="A2386" s="115">
        <v>3515</v>
      </c>
      <c r="B2386" s="49" t="s">
        <v>33917</v>
      </c>
      <c r="C2386" s="115" t="s">
        <v>2</v>
      </c>
      <c r="D2386" s="402">
        <v>8.81</v>
      </c>
    </row>
    <row r="2387" spans="1:4" ht="12.75">
      <c r="A2387" s="115">
        <v>20147</v>
      </c>
      <c r="B2387" s="49" t="s">
        <v>33918</v>
      </c>
      <c r="C2387" s="115" t="s">
        <v>2</v>
      </c>
      <c r="D2387" s="402">
        <v>7.25</v>
      </c>
    </row>
    <row r="2388" spans="1:4" ht="12.75">
      <c r="A2388" s="115">
        <v>3524</v>
      </c>
      <c r="B2388" s="49" t="s">
        <v>33919</v>
      </c>
      <c r="C2388" s="115" t="s">
        <v>2</v>
      </c>
      <c r="D2388" s="402">
        <v>10.91</v>
      </c>
    </row>
    <row r="2389" spans="1:4" ht="12.75">
      <c r="A2389" s="115">
        <v>3532</v>
      </c>
      <c r="B2389" s="49" t="s">
        <v>33920</v>
      </c>
      <c r="C2389" s="115" t="s">
        <v>2</v>
      </c>
      <c r="D2389" s="402">
        <v>25.21</v>
      </c>
    </row>
    <row r="2390" spans="1:4" ht="12.75">
      <c r="A2390" s="115">
        <v>3528</v>
      </c>
      <c r="B2390" s="49" t="s">
        <v>33921</v>
      </c>
      <c r="C2390" s="115" t="s">
        <v>2</v>
      </c>
      <c r="D2390" s="402">
        <v>13.74</v>
      </c>
    </row>
    <row r="2391" spans="1:4" ht="12.75">
      <c r="A2391" s="115">
        <v>37952</v>
      </c>
      <c r="B2391" s="49" t="s">
        <v>33922</v>
      </c>
      <c r="C2391" s="115" t="s">
        <v>2</v>
      </c>
      <c r="D2391" s="402">
        <v>98.43</v>
      </c>
    </row>
    <row r="2392" spans="1:4" ht="12.75">
      <c r="A2392" s="115">
        <v>37951</v>
      </c>
      <c r="B2392" s="49" t="s">
        <v>33923</v>
      </c>
      <c r="C2392" s="115" t="s">
        <v>2</v>
      </c>
      <c r="D2392" s="402">
        <v>3.7</v>
      </c>
    </row>
    <row r="2393" spans="1:4" ht="12.75">
      <c r="A2393" s="115">
        <v>3518</v>
      </c>
      <c r="B2393" s="49" t="s">
        <v>33924</v>
      </c>
      <c r="C2393" s="115" t="s">
        <v>2</v>
      </c>
      <c r="D2393" s="402">
        <v>5.69</v>
      </c>
    </row>
    <row r="2394" spans="1:4" ht="12.75">
      <c r="A2394" s="115">
        <v>3519</v>
      </c>
      <c r="B2394" s="49" t="s">
        <v>33925</v>
      </c>
      <c r="C2394" s="115" t="s">
        <v>2</v>
      </c>
      <c r="D2394" s="402">
        <v>11.91</v>
      </c>
    </row>
    <row r="2395" spans="1:4" ht="12.75">
      <c r="A2395" s="115">
        <v>3520</v>
      </c>
      <c r="B2395" s="49" t="s">
        <v>33926</v>
      </c>
      <c r="C2395" s="115" t="s">
        <v>2</v>
      </c>
      <c r="D2395" s="402">
        <v>12.48</v>
      </c>
    </row>
    <row r="2396" spans="1:4" ht="12.75">
      <c r="A2396" s="115">
        <v>37950</v>
      </c>
      <c r="B2396" s="49" t="s">
        <v>33927</v>
      </c>
      <c r="C2396" s="115" t="s">
        <v>2</v>
      </c>
      <c r="D2396" s="402">
        <v>90.62</v>
      </c>
    </row>
    <row r="2397" spans="1:4" ht="12.75">
      <c r="A2397" s="115">
        <v>37949</v>
      </c>
      <c r="B2397" s="49" t="s">
        <v>33928</v>
      </c>
      <c r="C2397" s="115" t="s">
        <v>2</v>
      </c>
      <c r="D2397" s="402">
        <v>3.34</v>
      </c>
    </row>
    <row r="2398" spans="1:4" ht="12.75">
      <c r="A2398" s="115">
        <v>3526</v>
      </c>
      <c r="B2398" s="49" t="s">
        <v>33929</v>
      </c>
      <c r="C2398" s="115" t="s">
        <v>2</v>
      </c>
      <c r="D2398" s="402">
        <v>4.5999999999999996</v>
      </c>
    </row>
    <row r="2399" spans="1:4" ht="12.75">
      <c r="A2399" s="115">
        <v>3509</v>
      </c>
      <c r="B2399" s="49" t="s">
        <v>33930</v>
      </c>
      <c r="C2399" s="115" t="s">
        <v>2</v>
      </c>
      <c r="D2399" s="402">
        <v>10.45</v>
      </c>
    </row>
    <row r="2400" spans="1:4" ht="12.75">
      <c r="A2400" s="115">
        <v>20151</v>
      </c>
      <c r="B2400" s="49" t="s">
        <v>33931</v>
      </c>
      <c r="C2400" s="115" t="s">
        <v>2</v>
      </c>
      <c r="D2400" s="402">
        <v>30.7</v>
      </c>
    </row>
    <row r="2401" spans="1:4" ht="12.75">
      <c r="A2401" s="115">
        <v>20152</v>
      </c>
      <c r="B2401" s="49" t="s">
        <v>33932</v>
      </c>
      <c r="C2401" s="115" t="s">
        <v>2</v>
      </c>
      <c r="D2401" s="402">
        <v>111.07</v>
      </c>
    </row>
    <row r="2402" spans="1:4" ht="12.75">
      <c r="A2402" s="115">
        <v>20148</v>
      </c>
      <c r="B2402" s="49" t="s">
        <v>33933</v>
      </c>
      <c r="C2402" s="115" t="s">
        <v>2</v>
      </c>
      <c r="D2402" s="402">
        <v>6.04</v>
      </c>
    </row>
    <row r="2403" spans="1:4" ht="12.75">
      <c r="A2403" s="115">
        <v>20149</v>
      </c>
      <c r="B2403" s="49" t="s">
        <v>33934</v>
      </c>
      <c r="C2403" s="115" t="s">
        <v>2</v>
      </c>
      <c r="D2403" s="402">
        <v>10.08</v>
      </c>
    </row>
    <row r="2404" spans="1:4" ht="12.75">
      <c r="A2404" s="115">
        <v>20150</v>
      </c>
      <c r="B2404" s="49" t="s">
        <v>33935</v>
      </c>
      <c r="C2404" s="115" t="s">
        <v>2</v>
      </c>
      <c r="D2404" s="402">
        <v>25.98</v>
      </c>
    </row>
    <row r="2405" spans="1:4" ht="12.75">
      <c r="A2405" s="115">
        <v>20157</v>
      </c>
      <c r="B2405" s="49" t="s">
        <v>33936</v>
      </c>
      <c r="C2405" s="115" t="s">
        <v>2</v>
      </c>
      <c r="D2405" s="402">
        <v>29.16</v>
      </c>
    </row>
    <row r="2406" spans="1:4" ht="12.75">
      <c r="A2406" s="115">
        <v>20158</v>
      </c>
      <c r="B2406" s="49" t="s">
        <v>33937</v>
      </c>
      <c r="C2406" s="115" t="s">
        <v>2</v>
      </c>
      <c r="D2406" s="402">
        <v>115.79</v>
      </c>
    </row>
    <row r="2407" spans="1:4" ht="12.75">
      <c r="A2407" s="115">
        <v>20154</v>
      </c>
      <c r="B2407" s="49" t="s">
        <v>33938</v>
      </c>
      <c r="C2407" s="115" t="s">
        <v>2</v>
      </c>
      <c r="D2407" s="402">
        <v>5.91</v>
      </c>
    </row>
    <row r="2408" spans="1:4" ht="12.75">
      <c r="A2408" s="115">
        <v>20155</v>
      </c>
      <c r="B2408" s="49" t="s">
        <v>33939</v>
      </c>
      <c r="C2408" s="115" t="s">
        <v>2</v>
      </c>
      <c r="D2408" s="402">
        <v>9</v>
      </c>
    </row>
    <row r="2409" spans="1:4" ht="12.75">
      <c r="A2409" s="115">
        <v>20156</v>
      </c>
      <c r="B2409" s="49" t="s">
        <v>33940</v>
      </c>
      <c r="C2409" s="115" t="s">
        <v>2</v>
      </c>
      <c r="D2409" s="402">
        <v>25.29</v>
      </c>
    </row>
    <row r="2410" spans="1:4" ht="12.75">
      <c r="A2410" s="115">
        <v>3499</v>
      </c>
      <c r="B2410" s="49" t="s">
        <v>33941</v>
      </c>
      <c r="C2410" s="115" t="s">
        <v>2</v>
      </c>
      <c r="D2410" s="402">
        <v>1.53</v>
      </c>
    </row>
    <row r="2411" spans="1:4" ht="12.75">
      <c r="A2411" s="115">
        <v>3500</v>
      </c>
      <c r="B2411" s="49" t="s">
        <v>33942</v>
      </c>
      <c r="C2411" s="115" t="s">
        <v>2</v>
      </c>
      <c r="D2411" s="402">
        <v>2.0299999999999998</v>
      </c>
    </row>
    <row r="2412" spans="1:4" ht="12.75">
      <c r="A2412" s="115">
        <v>3501</v>
      </c>
      <c r="B2412" s="49" t="s">
        <v>33943</v>
      </c>
      <c r="C2412" s="115" t="s">
        <v>2</v>
      </c>
      <c r="D2412" s="402">
        <v>5.61</v>
      </c>
    </row>
    <row r="2413" spans="1:4" ht="12.75">
      <c r="A2413" s="115">
        <v>3502</v>
      </c>
      <c r="B2413" s="49" t="s">
        <v>33944</v>
      </c>
      <c r="C2413" s="115" t="s">
        <v>2</v>
      </c>
      <c r="D2413" s="402">
        <v>8.06</v>
      </c>
    </row>
    <row r="2414" spans="1:4" ht="12.75">
      <c r="A2414" s="115">
        <v>3503</v>
      </c>
      <c r="B2414" s="49" t="s">
        <v>33945</v>
      </c>
      <c r="C2414" s="115" t="s">
        <v>2</v>
      </c>
      <c r="D2414" s="402">
        <v>10.130000000000001</v>
      </c>
    </row>
    <row r="2415" spans="1:4" ht="12.75">
      <c r="A2415" s="115">
        <v>3477</v>
      </c>
      <c r="B2415" s="49" t="s">
        <v>33946</v>
      </c>
      <c r="C2415" s="115" t="s">
        <v>2</v>
      </c>
      <c r="D2415" s="402">
        <v>36.81</v>
      </c>
    </row>
    <row r="2416" spans="1:4" ht="12.75">
      <c r="A2416" s="115">
        <v>3478</v>
      </c>
      <c r="B2416" s="49" t="s">
        <v>33947</v>
      </c>
      <c r="C2416" s="115" t="s">
        <v>2</v>
      </c>
      <c r="D2416" s="402">
        <v>88.25</v>
      </c>
    </row>
    <row r="2417" spans="1:4" ht="12.75">
      <c r="A2417" s="115">
        <v>3525</v>
      </c>
      <c r="B2417" s="49" t="s">
        <v>33948</v>
      </c>
      <c r="C2417" s="115" t="s">
        <v>2</v>
      </c>
      <c r="D2417" s="402">
        <v>108.92</v>
      </c>
    </row>
    <row r="2418" spans="1:4" ht="12.75">
      <c r="A2418" s="115">
        <v>3511</v>
      </c>
      <c r="B2418" s="49" t="s">
        <v>33949</v>
      </c>
      <c r="C2418" s="115" t="s">
        <v>2</v>
      </c>
      <c r="D2418" s="402">
        <v>115.53</v>
      </c>
    </row>
    <row r="2419" spans="1:4" ht="12.75">
      <c r="A2419" s="115">
        <v>38913</v>
      </c>
      <c r="B2419" s="49" t="s">
        <v>33950</v>
      </c>
      <c r="C2419" s="115" t="s">
        <v>2</v>
      </c>
      <c r="D2419" s="402"/>
    </row>
    <row r="2420" spans="1:4" ht="12.75">
      <c r="A2420" s="115">
        <v>38914</v>
      </c>
      <c r="B2420" s="49" t="s">
        <v>33951</v>
      </c>
      <c r="C2420" s="115" t="s">
        <v>2</v>
      </c>
      <c r="D2420" s="402"/>
    </row>
    <row r="2421" spans="1:4" ht="12.75">
      <c r="A2421" s="115">
        <v>38915</v>
      </c>
      <c r="B2421" s="49" t="s">
        <v>33952</v>
      </c>
      <c r="C2421" s="115" t="s">
        <v>2</v>
      </c>
      <c r="D2421" s="402"/>
    </row>
    <row r="2422" spans="1:4" ht="12.75">
      <c r="A2422" s="115">
        <v>38916</v>
      </c>
      <c r="B2422" s="49" t="s">
        <v>33953</v>
      </c>
      <c r="C2422" s="115" t="s">
        <v>2</v>
      </c>
      <c r="D2422" s="402"/>
    </row>
    <row r="2423" spans="1:4" ht="12.75">
      <c r="A2423" s="115">
        <v>39300</v>
      </c>
      <c r="B2423" s="49" t="s">
        <v>33954</v>
      </c>
      <c r="C2423" s="115" t="s">
        <v>2</v>
      </c>
      <c r="D2423" s="402"/>
    </row>
    <row r="2424" spans="1:4" ht="12.75">
      <c r="A2424" s="115">
        <v>39301</v>
      </c>
      <c r="B2424" s="49" t="s">
        <v>33955</v>
      </c>
      <c r="C2424" s="115" t="s">
        <v>2</v>
      </c>
      <c r="D2424" s="402"/>
    </row>
    <row r="2425" spans="1:4" ht="12.75">
      <c r="A2425" s="115">
        <v>39302</v>
      </c>
      <c r="B2425" s="49" t="s">
        <v>33956</v>
      </c>
      <c r="C2425" s="115" t="s">
        <v>2</v>
      </c>
      <c r="D2425" s="402"/>
    </row>
    <row r="2426" spans="1:4" ht="12.75">
      <c r="A2426" s="115">
        <v>38941</v>
      </c>
      <c r="B2426" s="49" t="s">
        <v>33957</v>
      </c>
      <c r="C2426" s="115" t="s">
        <v>2</v>
      </c>
      <c r="D2426" s="402"/>
    </row>
    <row r="2427" spans="1:4" ht="12.75">
      <c r="A2427" s="115">
        <v>38923</v>
      </c>
      <c r="B2427" s="49" t="s">
        <v>33958</v>
      </c>
      <c r="C2427" s="115" t="s">
        <v>2</v>
      </c>
      <c r="D2427" s="402"/>
    </row>
    <row r="2428" spans="1:4" ht="12.75">
      <c r="A2428" s="115">
        <v>38925</v>
      </c>
      <c r="B2428" s="49" t="s">
        <v>33959</v>
      </c>
      <c r="C2428" s="115" t="s">
        <v>2</v>
      </c>
      <c r="D2428" s="402"/>
    </row>
    <row r="2429" spans="1:4" ht="12.75">
      <c r="A2429" s="115">
        <v>38926</v>
      </c>
      <c r="B2429" s="49" t="s">
        <v>33960</v>
      </c>
      <c r="C2429" s="115" t="s">
        <v>2</v>
      </c>
      <c r="D2429" s="402"/>
    </row>
    <row r="2430" spans="1:4" ht="12.75">
      <c r="A2430" s="115">
        <v>38927</v>
      </c>
      <c r="B2430" s="49" t="s">
        <v>33961</v>
      </c>
      <c r="C2430" s="115" t="s">
        <v>2</v>
      </c>
      <c r="D2430" s="402"/>
    </row>
    <row r="2431" spans="1:4" ht="12.75">
      <c r="A2431" s="115">
        <v>39304</v>
      </c>
      <c r="B2431" s="49" t="s">
        <v>33962</v>
      </c>
      <c r="C2431" s="115" t="s">
        <v>2</v>
      </c>
      <c r="D2431" s="402"/>
    </row>
    <row r="2432" spans="1:4" ht="12.75">
      <c r="A2432" s="115">
        <v>39305</v>
      </c>
      <c r="B2432" s="49" t="s">
        <v>33963</v>
      </c>
      <c r="C2432" s="115" t="s">
        <v>2</v>
      </c>
      <c r="D2432" s="402"/>
    </row>
    <row r="2433" spans="1:4" ht="12.75">
      <c r="A2433" s="115">
        <v>39306</v>
      </c>
      <c r="B2433" s="49" t="s">
        <v>33964</v>
      </c>
      <c r="C2433" s="115" t="s">
        <v>2</v>
      </c>
      <c r="D2433" s="402"/>
    </row>
    <row r="2434" spans="1:4" ht="12.75">
      <c r="A2434" s="115">
        <v>38928</v>
      </c>
      <c r="B2434" s="49" t="s">
        <v>33965</v>
      </c>
      <c r="C2434" s="115" t="s">
        <v>2</v>
      </c>
      <c r="D2434" s="402"/>
    </row>
    <row r="2435" spans="1:4" ht="12.75">
      <c r="A2435" s="115">
        <v>38917</v>
      </c>
      <c r="B2435" s="49" t="s">
        <v>33966</v>
      </c>
      <c r="C2435" s="115" t="s">
        <v>2</v>
      </c>
      <c r="D2435" s="402"/>
    </row>
    <row r="2436" spans="1:4" ht="12.75">
      <c r="A2436" s="115">
        <v>38919</v>
      </c>
      <c r="B2436" s="49" t="s">
        <v>33967</v>
      </c>
      <c r="C2436" s="115" t="s">
        <v>2</v>
      </c>
      <c r="D2436" s="402"/>
    </row>
    <row r="2437" spans="1:4" ht="12.75">
      <c r="A2437" s="115">
        <v>38922</v>
      </c>
      <c r="B2437" s="49" t="s">
        <v>33968</v>
      </c>
      <c r="C2437" s="115" t="s">
        <v>2</v>
      </c>
      <c r="D2437" s="402"/>
    </row>
    <row r="2438" spans="1:4" ht="12.75">
      <c r="A2438" s="115">
        <v>45198</v>
      </c>
      <c r="B2438" s="49" t="s">
        <v>33969</v>
      </c>
      <c r="C2438" s="115" t="s">
        <v>2</v>
      </c>
      <c r="D2438" s="402">
        <v>49.65</v>
      </c>
    </row>
    <row r="2439" spans="1:4" ht="12.75">
      <c r="A2439" s="115">
        <v>45196</v>
      </c>
      <c r="B2439" s="49" t="s">
        <v>33970</v>
      </c>
      <c r="C2439" s="115" t="s">
        <v>2</v>
      </c>
      <c r="D2439" s="402">
        <v>102.37</v>
      </c>
    </row>
    <row r="2440" spans="1:4" ht="12.75">
      <c r="A2440" s="115">
        <v>12032</v>
      </c>
      <c r="B2440" s="49" t="s">
        <v>33971</v>
      </c>
      <c r="C2440" s="115" t="s">
        <v>31974</v>
      </c>
      <c r="D2440" s="402">
        <v>57.32</v>
      </c>
    </row>
    <row r="2441" spans="1:4" ht="12.75">
      <c r="A2441" s="115">
        <v>12030</v>
      </c>
      <c r="B2441" s="49" t="s">
        <v>33972</v>
      </c>
      <c r="C2441" s="115" t="s">
        <v>31974</v>
      </c>
      <c r="D2441" s="402">
        <v>53.85</v>
      </c>
    </row>
    <row r="2442" spans="1:4" ht="12.75">
      <c r="A2442" s="115">
        <v>45207</v>
      </c>
      <c r="B2442" s="49" t="s">
        <v>33973</v>
      </c>
      <c r="C2442" s="115" t="s">
        <v>2</v>
      </c>
      <c r="D2442" s="402">
        <v>326.99</v>
      </c>
    </row>
    <row r="2443" spans="1:4" ht="12.75">
      <c r="A2443" s="115">
        <v>14157</v>
      </c>
      <c r="B2443" s="49" t="s">
        <v>33974</v>
      </c>
      <c r="C2443" s="115" t="s">
        <v>2</v>
      </c>
      <c r="D2443" s="402"/>
    </row>
    <row r="2444" spans="1:4" ht="12.75">
      <c r="A2444" s="115">
        <v>10908</v>
      </c>
      <c r="B2444" s="49" t="s">
        <v>33975</v>
      </c>
      <c r="C2444" s="115" t="s">
        <v>2</v>
      </c>
      <c r="D2444" s="402">
        <v>28.66</v>
      </c>
    </row>
    <row r="2445" spans="1:4" ht="12.75">
      <c r="A2445" s="115">
        <v>10909</v>
      </c>
      <c r="B2445" s="49" t="s">
        <v>33976</v>
      </c>
      <c r="C2445" s="115" t="s">
        <v>2</v>
      </c>
      <c r="D2445" s="402">
        <v>33.340000000000003</v>
      </c>
    </row>
    <row r="2446" spans="1:4" ht="12.75">
      <c r="A2446" s="115">
        <v>3669</v>
      </c>
      <c r="B2446" s="49" t="s">
        <v>33977</v>
      </c>
      <c r="C2446" s="115" t="s">
        <v>2</v>
      </c>
      <c r="D2446" s="402">
        <v>20.48</v>
      </c>
    </row>
    <row r="2447" spans="1:4" ht="12.75">
      <c r="A2447" s="115">
        <v>20139</v>
      </c>
      <c r="B2447" s="49" t="s">
        <v>33978</v>
      </c>
      <c r="C2447" s="115" t="s">
        <v>2</v>
      </c>
      <c r="D2447" s="402">
        <v>176.15</v>
      </c>
    </row>
    <row r="2448" spans="1:4" ht="12.75">
      <c r="A2448" s="115">
        <v>3668</v>
      </c>
      <c r="B2448" s="49" t="s">
        <v>33979</v>
      </c>
      <c r="C2448" s="115" t="s">
        <v>2</v>
      </c>
      <c r="D2448" s="402">
        <v>62.92</v>
      </c>
    </row>
    <row r="2449" spans="1:4" ht="12.75">
      <c r="A2449" s="115">
        <v>10911</v>
      </c>
      <c r="B2449" s="49" t="s">
        <v>33980</v>
      </c>
      <c r="C2449" s="115" t="s">
        <v>2</v>
      </c>
      <c r="D2449" s="402">
        <v>27.59</v>
      </c>
    </row>
    <row r="2450" spans="1:4" ht="12.75">
      <c r="A2450" s="115">
        <v>3659</v>
      </c>
      <c r="B2450" s="49" t="s">
        <v>33981</v>
      </c>
      <c r="C2450" s="115" t="s">
        <v>2</v>
      </c>
      <c r="D2450" s="402">
        <v>28.11</v>
      </c>
    </row>
    <row r="2451" spans="1:4" ht="12.75">
      <c r="A2451" s="115">
        <v>3660</v>
      </c>
      <c r="B2451" s="49" t="s">
        <v>33982</v>
      </c>
      <c r="C2451" s="115" t="s">
        <v>2</v>
      </c>
      <c r="D2451" s="402">
        <v>36.340000000000003</v>
      </c>
    </row>
    <row r="2452" spans="1:4" ht="12.75">
      <c r="A2452" s="115">
        <v>20144</v>
      </c>
      <c r="B2452" s="49" t="s">
        <v>33983</v>
      </c>
      <c r="C2452" s="115" t="s">
        <v>2</v>
      </c>
      <c r="D2452" s="402">
        <v>81.39</v>
      </c>
    </row>
    <row r="2453" spans="1:4" ht="12.75">
      <c r="A2453" s="115">
        <v>20143</v>
      </c>
      <c r="B2453" s="49" t="s">
        <v>33984</v>
      </c>
      <c r="C2453" s="115" t="s">
        <v>2</v>
      </c>
      <c r="D2453" s="402">
        <v>104.13</v>
      </c>
    </row>
    <row r="2454" spans="1:4" ht="12.75">
      <c r="A2454" s="115">
        <v>20145</v>
      </c>
      <c r="B2454" s="49" t="s">
        <v>33985</v>
      </c>
      <c r="C2454" s="115" t="s">
        <v>2</v>
      </c>
      <c r="D2454" s="402">
        <v>200.86</v>
      </c>
    </row>
    <row r="2455" spans="1:4" ht="12.75">
      <c r="A2455" s="115">
        <v>20146</v>
      </c>
      <c r="B2455" s="49" t="s">
        <v>33986</v>
      </c>
      <c r="C2455" s="115" t="s">
        <v>2</v>
      </c>
      <c r="D2455" s="402">
        <v>274.58</v>
      </c>
    </row>
    <row r="2456" spans="1:4" ht="12.75">
      <c r="A2456" s="115">
        <v>20140</v>
      </c>
      <c r="B2456" s="49" t="s">
        <v>33987</v>
      </c>
      <c r="C2456" s="115" t="s">
        <v>2</v>
      </c>
      <c r="D2456" s="402">
        <v>12.88</v>
      </c>
    </row>
    <row r="2457" spans="1:4" ht="12.75">
      <c r="A2457" s="115">
        <v>20141</v>
      </c>
      <c r="B2457" s="49" t="s">
        <v>33988</v>
      </c>
      <c r="C2457" s="115" t="s">
        <v>2</v>
      </c>
      <c r="D2457" s="402">
        <v>31.55</v>
      </c>
    </row>
    <row r="2458" spans="1:4" ht="12.75">
      <c r="A2458" s="115">
        <v>20142</v>
      </c>
      <c r="B2458" s="49" t="s">
        <v>33989</v>
      </c>
      <c r="C2458" s="115" t="s">
        <v>2</v>
      </c>
      <c r="D2458" s="402">
        <v>55.5</v>
      </c>
    </row>
    <row r="2459" spans="1:4" ht="12.75">
      <c r="A2459" s="115">
        <v>3670</v>
      </c>
      <c r="B2459" s="49" t="s">
        <v>33990</v>
      </c>
      <c r="C2459" s="115" t="s">
        <v>2</v>
      </c>
      <c r="D2459" s="402">
        <v>36.090000000000003</v>
      </c>
    </row>
    <row r="2460" spans="1:4" ht="12.75">
      <c r="A2460" s="115">
        <v>3666</v>
      </c>
      <c r="B2460" s="49" t="s">
        <v>33991</v>
      </c>
      <c r="C2460" s="115" t="s">
        <v>2</v>
      </c>
      <c r="D2460" s="402">
        <v>5.68</v>
      </c>
    </row>
    <row r="2461" spans="1:4" ht="12.75">
      <c r="A2461" s="115">
        <v>3662</v>
      </c>
      <c r="B2461" s="49" t="s">
        <v>33992</v>
      </c>
      <c r="C2461" s="115" t="s">
        <v>2</v>
      </c>
      <c r="D2461" s="402">
        <v>14.81</v>
      </c>
    </row>
    <row r="2462" spans="1:4" ht="12.75">
      <c r="A2462" s="115">
        <v>3658</v>
      </c>
      <c r="B2462" s="49" t="s">
        <v>33993</v>
      </c>
      <c r="C2462" s="115" t="s">
        <v>2</v>
      </c>
      <c r="D2462" s="402">
        <v>28.06</v>
      </c>
    </row>
    <row r="2463" spans="1:4" ht="12.75">
      <c r="A2463" s="115">
        <v>42696</v>
      </c>
      <c r="B2463" s="49" t="s">
        <v>33994</v>
      </c>
      <c r="C2463" s="115" t="s">
        <v>2</v>
      </c>
      <c r="D2463" s="402">
        <v>222.5</v>
      </c>
    </row>
    <row r="2464" spans="1:4" ht="12.75">
      <c r="A2464" s="115">
        <v>39875</v>
      </c>
      <c r="B2464" s="49" t="s">
        <v>33995</v>
      </c>
      <c r="C2464" s="115" t="s">
        <v>2</v>
      </c>
      <c r="D2464" s="402">
        <v>1078.1400000000001</v>
      </c>
    </row>
    <row r="2465" spans="1:4" ht="12.75">
      <c r="A2465" s="115">
        <v>39876</v>
      </c>
      <c r="B2465" s="49" t="s">
        <v>33996</v>
      </c>
      <c r="C2465" s="115" t="s">
        <v>2</v>
      </c>
      <c r="D2465" s="402">
        <v>1349.82</v>
      </c>
    </row>
    <row r="2466" spans="1:4" ht="12.75">
      <c r="A2466" s="115">
        <v>39877</v>
      </c>
      <c r="B2466" s="49" t="s">
        <v>33997</v>
      </c>
      <c r="C2466" s="115" t="s">
        <v>2</v>
      </c>
      <c r="D2466" s="402">
        <v>1872.15</v>
      </c>
    </row>
    <row r="2467" spans="1:4" ht="12.75">
      <c r="A2467" s="115">
        <v>39878</v>
      </c>
      <c r="B2467" s="49" t="s">
        <v>33998</v>
      </c>
      <c r="C2467" s="115" t="s">
        <v>2</v>
      </c>
      <c r="D2467" s="402">
        <v>2472.8000000000002</v>
      </c>
    </row>
    <row r="2468" spans="1:4" ht="12.75">
      <c r="A2468" s="115">
        <v>39872</v>
      </c>
      <c r="B2468" s="49" t="s">
        <v>33999</v>
      </c>
      <c r="C2468" s="115" t="s">
        <v>2</v>
      </c>
      <c r="D2468" s="402">
        <v>739.36</v>
      </c>
    </row>
    <row r="2469" spans="1:4" ht="12.75">
      <c r="A2469" s="115">
        <v>39873</v>
      </c>
      <c r="B2469" s="49" t="s">
        <v>34000</v>
      </c>
      <c r="C2469" s="115" t="s">
        <v>2</v>
      </c>
      <c r="D2469" s="402">
        <v>857.61</v>
      </c>
    </row>
    <row r="2470" spans="1:4" ht="12.75">
      <c r="A2470" s="115">
        <v>39874</v>
      </c>
      <c r="B2470" s="49" t="s">
        <v>34001</v>
      </c>
      <c r="C2470" s="115" t="s">
        <v>2</v>
      </c>
      <c r="D2470" s="402">
        <v>941.97</v>
      </c>
    </row>
    <row r="2471" spans="1:4" ht="12.75">
      <c r="A2471" s="115">
        <v>3674</v>
      </c>
      <c r="B2471" s="49" t="s">
        <v>34002</v>
      </c>
      <c r="C2471" s="115" t="s">
        <v>1</v>
      </c>
      <c r="D2471" s="402">
        <v>81.19</v>
      </c>
    </row>
    <row r="2472" spans="1:4" ht="12.75">
      <c r="A2472" s="115">
        <v>3681</v>
      </c>
      <c r="B2472" s="49" t="s">
        <v>34003</v>
      </c>
      <c r="C2472" s="115" t="s">
        <v>1</v>
      </c>
      <c r="D2472" s="402">
        <v>120.8</v>
      </c>
    </row>
    <row r="2473" spans="1:4" ht="12.75">
      <c r="A2473" s="115">
        <v>3676</v>
      </c>
      <c r="B2473" s="49" t="s">
        <v>34004</v>
      </c>
      <c r="C2473" s="115" t="s">
        <v>1</v>
      </c>
      <c r="D2473" s="402">
        <v>454.61</v>
      </c>
    </row>
    <row r="2474" spans="1:4" ht="12.75">
      <c r="A2474" s="115">
        <v>3679</v>
      </c>
      <c r="B2474" s="49" t="s">
        <v>34005</v>
      </c>
      <c r="C2474" s="115" t="s">
        <v>1</v>
      </c>
      <c r="D2474" s="402">
        <v>376.11</v>
      </c>
    </row>
    <row r="2475" spans="1:4" ht="12.75">
      <c r="A2475" s="115">
        <v>3672</v>
      </c>
      <c r="B2475" s="49" t="s">
        <v>34006</v>
      </c>
      <c r="C2475" s="115" t="s">
        <v>1</v>
      </c>
      <c r="D2475" s="402">
        <v>1.28</v>
      </c>
    </row>
    <row r="2476" spans="1:4" ht="12.75">
      <c r="A2476" s="115">
        <v>3671</v>
      </c>
      <c r="B2476" s="49" t="s">
        <v>34007</v>
      </c>
      <c r="C2476" s="115" t="s">
        <v>1</v>
      </c>
      <c r="D2476" s="402">
        <v>1.21</v>
      </c>
    </row>
    <row r="2477" spans="1:4" ht="12.75">
      <c r="A2477" s="115">
        <v>3673</v>
      </c>
      <c r="B2477" s="49" t="s">
        <v>34008</v>
      </c>
      <c r="C2477" s="115" t="s">
        <v>1</v>
      </c>
      <c r="D2477" s="402">
        <v>1.9</v>
      </c>
    </row>
    <row r="2478" spans="1:4" ht="12.75">
      <c r="A2478" s="115">
        <v>38394</v>
      </c>
      <c r="B2478" s="49" t="s">
        <v>34009</v>
      </c>
      <c r="C2478" s="115" t="s">
        <v>2</v>
      </c>
      <c r="D2478" s="402">
        <v>192.42</v>
      </c>
    </row>
    <row r="2479" spans="1:4" ht="12.75">
      <c r="A2479" s="115">
        <v>3729</v>
      </c>
      <c r="B2479" s="49" t="s">
        <v>34010</v>
      </c>
      <c r="C2479" s="115" t="s">
        <v>2</v>
      </c>
      <c r="D2479" s="402">
        <v>187.66</v>
      </c>
    </row>
    <row r="2480" spans="1:4" ht="12.75">
      <c r="A2480" s="115">
        <v>39357</v>
      </c>
      <c r="B2480" s="49" t="s">
        <v>34011</v>
      </c>
      <c r="C2480" s="115" t="s">
        <v>2</v>
      </c>
      <c r="D2480" s="402"/>
    </row>
    <row r="2481" spans="1:4" ht="12.75">
      <c r="A2481" s="115">
        <v>39358</v>
      </c>
      <c r="B2481" s="49" t="s">
        <v>34012</v>
      </c>
      <c r="C2481" s="115" t="s">
        <v>2</v>
      </c>
      <c r="D2481" s="402"/>
    </row>
    <row r="2482" spans="1:4" ht="12.75">
      <c r="A2482" s="115">
        <v>39355</v>
      </c>
      <c r="B2482" s="49" t="s">
        <v>34013</v>
      </c>
      <c r="C2482" s="115" t="s">
        <v>2</v>
      </c>
      <c r="D2482" s="402"/>
    </row>
    <row r="2483" spans="1:4" ht="12.75">
      <c r="A2483" s="115">
        <v>39356</v>
      </c>
      <c r="B2483" s="49" t="s">
        <v>34014</v>
      </c>
      <c r="C2483" s="115" t="s">
        <v>2</v>
      </c>
      <c r="D2483" s="402"/>
    </row>
    <row r="2484" spans="1:4" ht="12.75">
      <c r="A2484" s="115">
        <v>39353</v>
      </c>
      <c r="B2484" s="49" t="s">
        <v>34015</v>
      </c>
      <c r="C2484" s="115" t="s">
        <v>2</v>
      </c>
      <c r="D2484" s="402"/>
    </row>
    <row r="2485" spans="1:4" ht="12.75">
      <c r="A2485" s="115">
        <v>39354</v>
      </c>
      <c r="B2485" s="49" t="s">
        <v>34016</v>
      </c>
      <c r="C2485" s="115" t="s">
        <v>2</v>
      </c>
      <c r="D2485" s="402"/>
    </row>
    <row r="2486" spans="1:4" ht="12.75">
      <c r="A2486" s="115">
        <v>39398</v>
      </c>
      <c r="B2486" s="49" t="s">
        <v>34017</v>
      </c>
      <c r="C2486" s="115" t="s">
        <v>2</v>
      </c>
      <c r="D2486" s="402">
        <v>114.41</v>
      </c>
    </row>
    <row r="2487" spans="1:4" ht="12.75">
      <c r="A2487" s="115">
        <v>13343</v>
      </c>
      <c r="B2487" s="49" t="s">
        <v>34018</v>
      </c>
      <c r="C2487" s="115" t="s">
        <v>2</v>
      </c>
      <c r="D2487" s="402">
        <v>41.21</v>
      </c>
    </row>
    <row r="2488" spans="1:4" ht="12.75">
      <c r="A2488" s="115">
        <v>12118</v>
      </c>
      <c r="B2488" s="49" t="s">
        <v>34019</v>
      </c>
      <c r="C2488" s="115" t="s">
        <v>2</v>
      </c>
      <c r="D2488" s="402">
        <v>27.82</v>
      </c>
    </row>
    <row r="2489" spans="1:4" ht="12.75">
      <c r="A2489" s="115">
        <v>39482</v>
      </c>
      <c r="B2489" s="49" t="s">
        <v>34020</v>
      </c>
      <c r="C2489" s="115" t="s">
        <v>2</v>
      </c>
      <c r="D2489" s="402">
        <v>623.51</v>
      </c>
    </row>
    <row r="2490" spans="1:4" ht="12.75">
      <c r="A2490" s="115">
        <v>39486</v>
      </c>
      <c r="B2490" s="49" t="s">
        <v>34021</v>
      </c>
      <c r="C2490" s="115" t="s">
        <v>2</v>
      </c>
      <c r="D2490" s="402">
        <v>508.87</v>
      </c>
    </row>
    <row r="2491" spans="1:4" ht="12.75">
      <c r="A2491" s="115">
        <v>39484</v>
      </c>
      <c r="B2491" s="49" t="s">
        <v>34022</v>
      </c>
      <c r="C2491" s="115" t="s">
        <v>2</v>
      </c>
      <c r="D2491" s="402">
        <v>623.51</v>
      </c>
    </row>
    <row r="2492" spans="1:4" ht="12.75">
      <c r="A2492" s="115">
        <v>39488</v>
      </c>
      <c r="B2492" s="49" t="s">
        <v>34023</v>
      </c>
      <c r="C2492" s="115" t="s">
        <v>2</v>
      </c>
      <c r="D2492" s="402">
        <v>517.20000000000005</v>
      </c>
    </row>
    <row r="2493" spans="1:4" ht="12.75">
      <c r="A2493" s="115">
        <v>39485</v>
      </c>
      <c r="B2493" s="49" t="s">
        <v>34024</v>
      </c>
      <c r="C2493" s="115" t="s">
        <v>2</v>
      </c>
      <c r="D2493" s="402">
        <v>623.51</v>
      </c>
    </row>
    <row r="2494" spans="1:4" ht="12.75">
      <c r="A2494" s="115">
        <v>39489</v>
      </c>
      <c r="B2494" s="49" t="s">
        <v>34025</v>
      </c>
      <c r="C2494" s="115" t="s">
        <v>2</v>
      </c>
      <c r="D2494" s="402">
        <v>525.97</v>
      </c>
    </row>
    <row r="2495" spans="1:4" ht="12.75">
      <c r="A2495" s="115">
        <v>39490</v>
      </c>
      <c r="B2495" s="49" t="s">
        <v>34026</v>
      </c>
      <c r="C2495" s="115" t="s">
        <v>2</v>
      </c>
      <c r="D2495" s="402">
        <v>783.77</v>
      </c>
    </row>
    <row r="2496" spans="1:4" ht="12.75">
      <c r="A2496" s="115">
        <v>39494</v>
      </c>
      <c r="B2496" s="49" t="s">
        <v>34027</v>
      </c>
      <c r="C2496" s="115" t="s">
        <v>2</v>
      </c>
      <c r="D2496" s="402">
        <v>562.80999999999995</v>
      </c>
    </row>
    <row r="2497" spans="1:4" ht="12.75">
      <c r="A2497" s="115">
        <v>39495</v>
      </c>
      <c r="B2497" s="49" t="s">
        <v>34028</v>
      </c>
      <c r="C2497" s="115" t="s">
        <v>2</v>
      </c>
      <c r="D2497" s="402">
        <v>634.21</v>
      </c>
    </row>
    <row r="2498" spans="1:4" ht="12.75">
      <c r="A2498" s="115">
        <v>39496</v>
      </c>
      <c r="B2498" s="49" t="s">
        <v>34029</v>
      </c>
      <c r="C2498" s="115" t="s">
        <v>2</v>
      </c>
      <c r="D2498" s="402">
        <v>697.63</v>
      </c>
    </row>
    <row r="2499" spans="1:4" ht="12.75">
      <c r="A2499" s="115">
        <v>39492</v>
      </c>
      <c r="B2499" s="49" t="s">
        <v>34030</v>
      </c>
      <c r="C2499" s="115" t="s">
        <v>2</v>
      </c>
      <c r="D2499" s="402">
        <v>807.67</v>
      </c>
    </row>
    <row r="2500" spans="1:4" ht="12.75">
      <c r="A2500" s="115">
        <v>39497</v>
      </c>
      <c r="B2500" s="49" t="s">
        <v>34031</v>
      </c>
      <c r="C2500" s="115" t="s">
        <v>2</v>
      </c>
      <c r="D2500" s="402">
        <v>729.54</v>
      </c>
    </row>
    <row r="2501" spans="1:4" ht="12.75">
      <c r="A2501" s="115">
        <v>39493</v>
      </c>
      <c r="B2501" s="49" t="s">
        <v>34032</v>
      </c>
      <c r="C2501" s="115" t="s">
        <v>2</v>
      </c>
      <c r="D2501" s="402">
        <v>866.3</v>
      </c>
    </row>
    <row r="2502" spans="1:4" ht="12.75">
      <c r="A2502" s="115">
        <v>43628</v>
      </c>
      <c r="B2502" s="49" t="s">
        <v>34033</v>
      </c>
      <c r="C2502" s="115" t="s">
        <v>2</v>
      </c>
      <c r="D2502" s="402">
        <v>918.86</v>
      </c>
    </row>
    <row r="2503" spans="1:4" ht="12.75">
      <c r="A2503" s="115">
        <v>39500</v>
      </c>
      <c r="B2503" s="49" t="s">
        <v>34034</v>
      </c>
      <c r="C2503" s="115" t="s">
        <v>2</v>
      </c>
      <c r="D2503" s="402">
        <v>945.21</v>
      </c>
    </row>
    <row r="2504" spans="1:4" ht="12.75">
      <c r="A2504" s="115">
        <v>39498</v>
      </c>
      <c r="B2504" s="49" t="s">
        <v>34035</v>
      </c>
      <c r="C2504" s="115" t="s">
        <v>2</v>
      </c>
      <c r="D2504" s="402">
        <v>1165.75</v>
      </c>
    </row>
    <row r="2505" spans="1:4" ht="12.75">
      <c r="A2505" s="115">
        <v>43621</v>
      </c>
      <c r="B2505" s="49" t="s">
        <v>34036</v>
      </c>
      <c r="C2505" s="115" t="s">
        <v>2</v>
      </c>
      <c r="D2505" s="402">
        <v>976.29</v>
      </c>
    </row>
    <row r="2506" spans="1:4" ht="12.75">
      <c r="A2506" s="115">
        <v>39501</v>
      </c>
      <c r="B2506" s="49" t="s">
        <v>34037</v>
      </c>
      <c r="C2506" s="115" t="s">
        <v>2</v>
      </c>
      <c r="D2506" s="402">
        <v>970.8</v>
      </c>
    </row>
    <row r="2507" spans="1:4" ht="12.75">
      <c r="A2507" s="115">
        <v>39499</v>
      </c>
      <c r="B2507" s="49" t="s">
        <v>34038</v>
      </c>
      <c r="C2507" s="115" t="s">
        <v>2</v>
      </c>
      <c r="D2507" s="402">
        <v>1182.31</v>
      </c>
    </row>
    <row r="2508" spans="1:4" ht="12.75">
      <c r="A2508" s="115">
        <v>3733</v>
      </c>
      <c r="B2508" s="49" t="s">
        <v>34039</v>
      </c>
      <c r="C2508" s="115" t="s">
        <v>4</v>
      </c>
      <c r="D2508" s="402">
        <v>101.94</v>
      </c>
    </row>
    <row r="2509" spans="1:4" ht="12.75">
      <c r="A2509" s="115">
        <v>3731</v>
      </c>
      <c r="B2509" s="49" t="s">
        <v>34040</v>
      </c>
      <c r="C2509" s="115" t="s">
        <v>4</v>
      </c>
      <c r="D2509" s="402">
        <v>91.21</v>
      </c>
    </row>
    <row r="2510" spans="1:4" ht="12.75">
      <c r="A2510" s="115">
        <v>38137</v>
      </c>
      <c r="B2510" s="49" t="s">
        <v>34041</v>
      </c>
      <c r="C2510" s="115" t="s">
        <v>4</v>
      </c>
      <c r="D2510" s="402">
        <v>109.09</v>
      </c>
    </row>
    <row r="2511" spans="1:4" ht="12.75">
      <c r="A2511" s="115">
        <v>38138</v>
      </c>
      <c r="B2511" s="49" t="s">
        <v>34042</v>
      </c>
      <c r="C2511" s="115" t="s">
        <v>4</v>
      </c>
      <c r="D2511" s="402">
        <v>113.26</v>
      </c>
    </row>
    <row r="2512" spans="1:4" ht="12.75">
      <c r="A2512" s="115">
        <v>45318</v>
      </c>
      <c r="B2512" s="49" t="s">
        <v>34043</v>
      </c>
      <c r="C2512" s="115" t="s">
        <v>4</v>
      </c>
      <c r="D2512" s="402"/>
    </row>
    <row r="2513" spans="1:4" ht="12.75">
      <c r="A2513" s="115">
        <v>45319</v>
      </c>
      <c r="B2513" s="49" t="s">
        <v>34044</v>
      </c>
      <c r="C2513" s="115" t="s">
        <v>4</v>
      </c>
      <c r="D2513" s="402"/>
    </row>
    <row r="2514" spans="1:4" ht="12.75">
      <c r="A2514" s="115">
        <v>45320</v>
      </c>
      <c r="B2514" s="49" t="s">
        <v>34045</v>
      </c>
      <c r="C2514" s="115" t="s">
        <v>4</v>
      </c>
      <c r="D2514" s="402"/>
    </row>
    <row r="2515" spans="1:4" ht="12.75">
      <c r="A2515" s="115">
        <v>45315</v>
      </c>
      <c r="B2515" s="49" t="s">
        <v>34046</v>
      </c>
      <c r="C2515" s="115" t="s">
        <v>4</v>
      </c>
      <c r="D2515" s="402"/>
    </row>
    <row r="2516" spans="1:4" ht="12.75">
      <c r="A2516" s="115">
        <v>45316</v>
      </c>
      <c r="B2516" s="49" t="s">
        <v>34047</v>
      </c>
      <c r="C2516" s="115" t="s">
        <v>4</v>
      </c>
      <c r="D2516" s="402"/>
    </row>
    <row r="2517" spans="1:4" ht="12.75">
      <c r="A2517" s="115">
        <v>45317</v>
      </c>
      <c r="B2517" s="49" t="s">
        <v>34048</v>
      </c>
      <c r="C2517" s="115" t="s">
        <v>4</v>
      </c>
      <c r="D2517" s="402"/>
    </row>
    <row r="2518" spans="1:4" ht="12.75">
      <c r="A2518" s="115">
        <v>45313</v>
      </c>
      <c r="B2518" s="49" t="s">
        <v>34049</v>
      </c>
      <c r="C2518" s="115" t="s">
        <v>4</v>
      </c>
      <c r="D2518" s="402"/>
    </row>
    <row r="2519" spans="1:4" ht="12.75">
      <c r="A2519" s="115">
        <v>45314</v>
      </c>
      <c r="B2519" s="49" t="s">
        <v>34050</v>
      </c>
      <c r="C2519" s="115" t="s">
        <v>4</v>
      </c>
      <c r="D2519" s="402"/>
    </row>
    <row r="2520" spans="1:4" ht="12.75">
      <c r="A2520" s="115">
        <v>45309</v>
      </c>
      <c r="B2520" s="49" t="s">
        <v>34051</v>
      </c>
      <c r="C2520" s="115" t="s">
        <v>4</v>
      </c>
      <c r="D2520" s="402"/>
    </row>
    <row r="2521" spans="1:4" ht="12.75">
      <c r="A2521" s="115">
        <v>45310</v>
      </c>
      <c r="B2521" s="49" t="s">
        <v>34052</v>
      </c>
      <c r="C2521" s="115" t="s">
        <v>4</v>
      </c>
      <c r="D2521" s="402"/>
    </row>
    <row r="2522" spans="1:4" ht="12.75">
      <c r="A2522" s="115">
        <v>45311</v>
      </c>
      <c r="B2522" s="49" t="s">
        <v>34053</v>
      </c>
      <c r="C2522" s="115" t="s">
        <v>4</v>
      </c>
      <c r="D2522" s="402"/>
    </row>
    <row r="2523" spans="1:4" ht="12.75">
      <c r="A2523" s="115">
        <v>45312</v>
      </c>
      <c r="B2523" s="49" t="s">
        <v>34054</v>
      </c>
      <c r="C2523" s="115" t="s">
        <v>4</v>
      </c>
      <c r="D2523" s="402"/>
    </row>
    <row r="2524" spans="1:4" ht="12.75">
      <c r="A2524" s="115">
        <v>43342</v>
      </c>
      <c r="B2524" s="49" t="s">
        <v>34055</v>
      </c>
      <c r="C2524" s="115" t="s">
        <v>4</v>
      </c>
      <c r="D2524" s="402"/>
    </row>
    <row r="2525" spans="1:4" ht="12.75">
      <c r="A2525" s="115">
        <v>43343</v>
      </c>
      <c r="B2525" s="49" t="s">
        <v>34056</v>
      </c>
      <c r="C2525" s="115" t="s">
        <v>4</v>
      </c>
      <c r="D2525" s="402"/>
    </row>
    <row r="2526" spans="1:4" ht="12.75">
      <c r="A2526" s="115">
        <v>43344</v>
      </c>
      <c r="B2526" s="49" t="s">
        <v>34057</v>
      </c>
      <c r="C2526" s="115" t="s">
        <v>4</v>
      </c>
      <c r="D2526" s="402"/>
    </row>
    <row r="2527" spans="1:4" ht="12.75">
      <c r="A2527" s="115">
        <v>45307</v>
      </c>
      <c r="B2527" s="49" t="s">
        <v>34058</v>
      </c>
      <c r="C2527" s="115" t="s">
        <v>4</v>
      </c>
      <c r="D2527" s="402"/>
    </row>
    <row r="2528" spans="1:4" ht="12.75">
      <c r="A2528" s="115">
        <v>43345</v>
      </c>
      <c r="B2528" s="49" t="s">
        <v>34059</v>
      </c>
      <c r="C2528" s="115" t="s">
        <v>4</v>
      </c>
      <c r="D2528" s="402"/>
    </row>
    <row r="2529" spans="1:4" ht="12.75">
      <c r="A2529" s="115">
        <v>43346</v>
      </c>
      <c r="B2529" s="49" t="s">
        <v>34060</v>
      </c>
      <c r="C2529" s="115" t="s">
        <v>4</v>
      </c>
      <c r="D2529" s="402"/>
    </row>
    <row r="2530" spans="1:4" ht="12.75">
      <c r="A2530" s="115">
        <v>43347</v>
      </c>
      <c r="B2530" s="49" t="s">
        <v>34061</v>
      </c>
      <c r="C2530" s="115" t="s">
        <v>4</v>
      </c>
      <c r="D2530" s="402"/>
    </row>
    <row r="2531" spans="1:4" ht="12.75">
      <c r="A2531" s="115">
        <v>43348</v>
      </c>
      <c r="B2531" s="49" t="s">
        <v>34062</v>
      </c>
      <c r="C2531" s="115" t="s">
        <v>4</v>
      </c>
      <c r="D2531" s="402"/>
    </row>
    <row r="2532" spans="1:4" ht="12.75">
      <c r="A2532" s="115">
        <v>45308</v>
      </c>
      <c r="B2532" s="49" t="s">
        <v>34063</v>
      </c>
      <c r="C2532" s="115" t="s">
        <v>4</v>
      </c>
      <c r="D2532" s="402"/>
    </row>
    <row r="2533" spans="1:4" ht="12.75">
      <c r="A2533" s="115">
        <v>43349</v>
      </c>
      <c r="B2533" s="49" t="s">
        <v>34064</v>
      </c>
      <c r="C2533" s="115" t="s">
        <v>4</v>
      </c>
      <c r="D2533" s="402"/>
    </row>
    <row r="2534" spans="1:4" ht="12.75">
      <c r="A2534" s="115">
        <v>3736</v>
      </c>
      <c r="B2534" s="49" t="s">
        <v>34065</v>
      </c>
      <c r="C2534" s="115" t="s">
        <v>4</v>
      </c>
      <c r="D2534" s="402"/>
    </row>
    <row r="2535" spans="1:4" ht="12.75">
      <c r="A2535" s="115">
        <v>3741</v>
      </c>
      <c r="B2535" s="49" t="s">
        <v>34066</v>
      </c>
      <c r="C2535" s="115" t="s">
        <v>4</v>
      </c>
      <c r="D2535" s="402"/>
    </row>
    <row r="2536" spans="1:4" ht="12.75">
      <c r="A2536" s="115">
        <v>3737</v>
      </c>
      <c r="B2536" s="49" t="s">
        <v>34067</v>
      </c>
      <c r="C2536" s="115" t="s">
        <v>4</v>
      </c>
      <c r="D2536" s="402"/>
    </row>
    <row r="2537" spans="1:4" ht="12.75">
      <c r="A2537" s="115">
        <v>43353</v>
      </c>
      <c r="B2537" s="49" t="s">
        <v>34068</v>
      </c>
      <c r="C2537" s="115" t="s">
        <v>4</v>
      </c>
      <c r="D2537" s="402"/>
    </row>
    <row r="2538" spans="1:4" ht="12.75">
      <c r="A2538" s="115">
        <v>43350</v>
      </c>
      <c r="B2538" s="49" t="s">
        <v>34069</v>
      </c>
      <c r="C2538" s="115" t="s">
        <v>4</v>
      </c>
      <c r="D2538" s="402"/>
    </row>
    <row r="2539" spans="1:4" ht="12.75">
      <c r="A2539" s="115">
        <v>43351</v>
      </c>
      <c r="B2539" s="49" t="s">
        <v>34070</v>
      </c>
      <c r="C2539" s="115" t="s">
        <v>4</v>
      </c>
      <c r="D2539" s="402"/>
    </row>
    <row r="2540" spans="1:4" ht="12.75">
      <c r="A2540" s="115">
        <v>43352</v>
      </c>
      <c r="B2540" s="49" t="s">
        <v>34071</v>
      </c>
      <c r="C2540" s="115" t="s">
        <v>4</v>
      </c>
      <c r="D2540" s="402"/>
    </row>
    <row r="2541" spans="1:4" ht="12.75">
      <c r="A2541" s="115">
        <v>45306</v>
      </c>
      <c r="B2541" s="49" t="s">
        <v>34072</v>
      </c>
      <c r="C2541" s="115" t="s">
        <v>4</v>
      </c>
      <c r="D2541" s="402"/>
    </row>
    <row r="2542" spans="1:4" ht="12.75">
      <c r="A2542" s="115">
        <v>44379</v>
      </c>
      <c r="B2542" s="49" t="s">
        <v>34073</v>
      </c>
      <c r="C2542" s="115" t="s">
        <v>4</v>
      </c>
      <c r="D2542" s="402"/>
    </row>
    <row r="2543" spans="1:4" ht="12.75">
      <c r="A2543" s="115">
        <v>43355</v>
      </c>
      <c r="B2543" s="49" t="s">
        <v>34074</v>
      </c>
      <c r="C2543" s="115" t="s">
        <v>4</v>
      </c>
      <c r="D2543" s="402"/>
    </row>
    <row r="2544" spans="1:4" ht="12.75">
      <c r="A2544" s="115">
        <v>43356</v>
      </c>
      <c r="B2544" s="49" t="s">
        <v>34075</v>
      </c>
      <c r="C2544" s="115" t="s">
        <v>4</v>
      </c>
      <c r="D2544" s="402"/>
    </row>
    <row r="2545" spans="1:4" ht="12.75">
      <c r="A2545" s="115">
        <v>45305</v>
      </c>
      <c r="B2545" s="49" t="s">
        <v>34076</v>
      </c>
      <c r="C2545" s="115" t="s">
        <v>4</v>
      </c>
      <c r="D2545" s="402"/>
    </row>
    <row r="2546" spans="1:4" ht="12.75">
      <c r="A2546" s="115">
        <v>3742</v>
      </c>
      <c r="B2546" s="49" t="s">
        <v>34077</v>
      </c>
      <c r="C2546" s="115" t="s">
        <v>4</v>
      </c>
      <c r="D2546" s="402"/>
    </row>
    <row r="2547" spans="1:4" ht="12.75">
      <c r="A2547" s="115">
        <v>43357</v>
      </c>
      <c r="B2547" s="49" t="s">
        <v>34078</v>
      </c>
      <c r="C2547" s="115" t="s">
        <v>4</v>
      </c>
      <c r="D2547" s="402"/>
    </row>
    <row r="2548" spans="1:4" ht="12.75">
      <c r="A2548" s="115">
        <v>38194</v>
      </c>
      <c r="B2548" s="49" t="s">
        <v>34079</v>
      </c>
      <c r="C2548" s="115" t="s">
        <v>2</v>
      </c>
      <c r="D2548" s="402">
        <v>4.95</v>
      </c>
    </row>
    <row r="2549" spans="1:4" ht="12.75">
      <c r="A2549" s="115">
        <v>38193</v>
      </c>
      <c r="B2549" s="49" t="s">
        <v>34080</v>
      </c>
      <c r="C2549" s="115" t="s">
        <v>2</v>
      </c>
      <c r="D2549" s="402">
        <v>4.3</v>
      </c>
    </row>
    <row r="2550" spans="1:4" ht="12.75">
      <c r="A2550" s="115">
        <v>39388</v>
      </c>
      <c r="B2550" s="49" t="s">
        <v>34081</v>
      </c>
      <c r="C2550" s="115" t="s">
        <v>2</v>
      </c>
      <c r="D2550" s="402">
        <v>6.08</v>
      </c>
    </row>
    <row r="2551" spans="1:4" ht="12.75">
      <c r="A2551" s="115">
        <v>39387</v>
      </c>
      <c r="B2551" s="49" t="s">
        <v>34082</v>
      </c>
      <c r="C2551" s="115" t="s">
        <v>2</v>
      </c>
      <c r="D2551" s="402">
        <v>9.49</v>
      </c>
    </row>
    <row r="2552" spans="1:4" ht="12.75">
      <c r="A2552" s="115">
        <v>39386</v>
      </c>
      <c r="B2552" s="49" t="s">
        <v>34083</v>
      </c>
      <c r="C2552" s="115" t="s">
        <v>2</v>
      </c>
      <c r="D2552" s="402">
        <v>6.61</v>
      </c>
    </row>
    <row r="2553" spans="1:4" ht="12.75">
      <c r="A2553" s="115">
        <v>45229</v>
      </c>
      <c r="B2553" s="49" t="s">
        <v>34084</v>
      </c>
      <c r="C2553" s="115" t="s">
        <v>2</v>
      </c>
      <c r="D2553" s="402">
        <v>2.2799999999999998</v>
      </c>
    </row>
    <row r="2554" spans="1:4" ht="12.75">
      <c r="A2554" s="115">
        <v>746</v>
      </c>
      <c r="B2554" s="49" t="s">
        <v>34085</v>
      </c>
      <c r="C2554" s="115" t="s">
        <v>2</v>
      </c>
      <c r="D2554" s="402">
        <v>2589.48</v>
      </c>
    </row>
    <row r="2555" spans="1:4" ht="12.75">
      <c r="A2555" s="115">
        <v>20269</v>
      </c>
      <c r="B2555" s="49" t="s">
        <v>34086</v>
      </c>
      <c r="C2555" s="115" t="s">
        <v>2</v>
      </c>
      <c r="D2555" s="402">
        <v>117.61</v>
      </c>
    </row>
    <row r="2556" spans="1:4" ht="12.75">
      <c r="A2556" s="115">
        <v>20270</v>
      </c>
      <c r="B2556" s="49" t="s">
        <v>34087</v>
      </c>
      <c r="C2556" s="115" t="s">
        <v>2</v>
      </c>
      <c r="D2556" s="402">
        <v>129.96</v>
      </c>
    </row>
    <row r="2557" spans="1:4" ht="12.75">
      <c r="A2557" s="115">
        <v>11696</v>
      </c>
      <c r="B2557" s="49" t="s">
        <v>34088</v>
      </c>
      <c r="C2557" s="115" t="s">
        <v>2</v>
      </c>
      <c r="D2557" s="402">
        <v>208.03</v>
      </c>
    </row>
    <row r="2558" spans="1:4" ht="12.75">
      <c r="A2558" s="115">
        <v>10427</v>
      </c>
      <c r="B2558" s="49" t="s">
        <v>34089</v>
      </c>
      <c r="C2558" s="115" t="s">
        <v>2</v>
      </c>
      <c r="D2558" s="402">
        <v>582.16999999999996</v>
      </c>
    </row>
    <row r="2559" spans="1:4" ht="12.75">
      <c r="A2559" s="115">
        <v>10428</v>
      </c>
      <c r="B2559" s="49" t="s">
        <v>34090</v>
      </c>
      <c r="C2559" s="115" t="s">
        <v>2</v>
      </c>
      <c r="D2559" s="402">
        <v>599.82000000000005</v>
      </c>
    </row>
    <row r="2560" spans="1:4" ht="12.75">
      <c r="A2560" s="115">
        <v>36521</v>
      </c>
      <c r="B2560" s="49" t="s">
        <v>34091</v>
      </c>
      <c r="C2560" s="115" t="s">
        <v>2</v>
      </c>
      <c r="D2560" s="402">
        <v>187.15</v>
      </c>
    </row>
    <row r="2561" spans="1:4" ht="12.75">
      <c r="A2561" s="115">
        <v>36794</v>
      </c>
      <c r="B2561" s="49" t="s">
        <v>34092</v>
      </c>
      <c r="C2561" s="115" t="s">
        <v>2</v>
      </c>
      <c r="D2561" s="402">
        <v>199.24</v>
      </c>
    </row>
    <row r="2562" spans="1:4" ht="12.75">
      <c r="A2562" s="115">
        <v>10426</v>
      </c>
      <c r="B2562" s="49" t="s">
        <v>34093</v>
      </c>
      <c r="C2562" s="115" t="s">
        <v>2</v>
      </c>
      <c r="D2562" s="402">
        <v>223.1</v>
      </c>
    </row>
    <row r="2563" spans="1:4" ht="12.75">
      <c r="A2563" s="115">
        <v>10425</v>
      </c>
      <c r="B2563" s="49" t="s">
        <v>34094</v>
      </c>
      <c r="C2563" s="115" t="s">
        <v>2</v>
      </c>
      <c r="D2563" s="402">
        <v>113.18</v>
      </c>
    </row>
    <row r="2564" spans="1:4" ht="12.75">
      <c r="A2564" s="115">
        <v>10431</v>
      </c>
      <c r="B2564" s="49" t="s">
        <v>34095</v>
      </c>
      <c r="C2564" s="115" t="s">
        <v>2</v>
      </c>
      <c r="D2564" s="402">
        <v>387.5</v>
      </c>
    </row>
    <row r="2565" spans="1:4" ht="12.75">
      <c r="A2565" s="115">
        <v>10429</v>
      </c>
      <c r="B2565" s="49" t="s">
        <v>34096</v>
      </c>
      <c r="C2565" s="115" t="s">
        <v>2</v>
      </c>
      <c r="D2565" s="402">
        <v>191.16</v>
      </c>
    </row>
    <row r="2566" spans="1:4" ht="12.75">
      <c r="A2566" s="115">
        <v>10853</v>
      </c>
      <c r="B2566" s="49" t="s">
        <v>34097</v>
      </c>
      <c r="C2566" s="115" t="s">
        <v>2</v>
      </c>
      <c r="D2566" s="402">
        <v>118.3</v>
      </c>
    </row>
    <row r="2567" spans="1:4" ht="12.75">
      <c r="A2567" s="115">
        <v>5093</v>
      </c>
      <c r="B2567" s="49" t="s">
        <v>34098</v>
      </c>
      <c r="C2567" s="115" t="s">
        <v>11</v>
      </c>
      <c r="D2567" s="402">
        <v>18.22</v>
      </c>
    </row>
    <row r="2568" spans="1:4" ht="12.75">
      <c r="A2568" s="115">
        <v>45254</v>
      </c>
      <c r="B2568" s="49" t="s">
        <v>34099</v>
      </c>
      <c r="C2568" s="115" t="s">
        <v>2</v>
      </c>
      <c r="D2568" s="402">
        <v>30.82</v>
      </c>
    </row>
    <row r="2569" spans="1:4" ht="12.75">
      <c r="A2569" s="115">
        <v>45253</v>
      </c>
      <c r="B2569" s="49" t="s">
        <v>34100</v>
      </c>
      <c r="C2569" s="115" t="s">
        <v>2</v>
      </c>
      <c r="D2569" s="402">
        <v>39.950000000000003</v>
      </c>
    </row>
    <row r="2570" spans="1:4" ht="12.75">
      <c r="A2570" s="115">
        <v>44331</v>
      </c>
      <c r="B2570" s="49" t="s">
        <v>34101</v>
      </c>
      <c r="C2570" s="115" t="s">
        <v>10</v>
      </c>
      <c r="D2570" s="402">
        <v>53.41</v>
      </c>
    </row>
    <row r="2571" spans="1:4" ht="12.75">
      <c r="A2571" s="115">
        <v>37768</v>
      </c>
      <c r="B2571" s="49" t="s">
        <v>34102</v>
      </c>
      <c r="C2571" s="115" t="s">
        <v>2</v>
      </c>
      <c r="D2571" s="402"/>
    </row>
    <row r="2572" spans="1:4" ht="12.75">
      <c r="A2572" s="115">
        <v>38382</v>
      </c>
      <c r="B2572" s="49" t="s">
        <v>34103</v>
      </c>
      <c r="C2572" s="115" t="s">
        <v>2</v>
      </c>
      <c r="D2572" s="402">
        <v>13.09</v>
      </c>
    </row>
    <row r="2573" spans="1:4" ht="12.75">
      <c r="A2573" s="115">
        <v>38383</v>
      </c>
      <c r="B2573" s="49" t="s">
        <v>34104</v>
      </c>
      <c r="C2573" s="115" t="s">
        <v>2</v>
      </c>
      <c r="D2573" s="402">
        <v>2.08</v>
      </c>
    </row>
    <row r="2574" spans="1:4" ht="12.75">
      <c r="A2574" s="115">
        <v>3768</v>
      </c>
      <c r="B2574" s="49" t="s">
        <v>34105</v>
      </c>
      <c r="C2574" s="115" t="s">
        <v>2</v>
      </c>
      <c r="D2574" s="402">
        <v>4.66</v>
      </c>
    </row>
    <row r="2575" spans="1:4" ht="12.75">
      <c r="A2575" s="115">
        <v>3767</v>
      </c>
      <c r="B2575" s="49" t="s">
        <v>34106</v>
      </c>
      <c r="C2575" s="115" t="s">
        <v>2</v>
      </c>
      <c r="D2575" s="402">
        <v>1.56</v>
      </c>
    </row>
    <row r="2576" spans="1:4" ht="12.75">
      <c r="A2576" s="115">
        <v>42440</v>
      </c>
      <c r="B2576" s="49" t="s">
        <v>34107</v>
      </c>
      <c r="C2576" s="115" t="s">
        <v>2</v>
      </c>
      <c r="D2576" s="402"/>
    </row>
    <row r="2577" spans="1:4" ht="12.75">
      <c r="A2577" s="115">
        <v>20193</v>
      </c>
      <c r="B2577" s="49" t="s">
        <v>34108</v>
      </c>
      <c r="C2577" s="115" t="s">
        <v>1609</v>
      </c>
      <c r="D2577" s="402">
        <v>20.25</v>
      </c>
    </row>
    <row r="2578" spans="1:4" ht="12.75">
      <c r="A2578" s="115">
        <v>10527</v>
      </c>
      <c r="B2578" s="49" t="s">
        <v>34109</v>
      </c>
      <c r="C2578" s="115" t="s">
        <v>34110</v>
      </c>
      <c r="D2578" s="402">
        <v>27</v>
      </c>
    </row>
    <row r="2579" spans="1:4" ht="12.75">
      <c r="A2579" s="115">
        <v>41805</v>
      </c>
      <c r="B2579" s="49" t="s">
        <v>34111</v>
      </c>
      <c r="C2579" s="115" t="s">
        <v>1621</v>
      </c>
      <c r="D2579" s="402">
        <v>776.25</v>
      </c>
    </row>
    <row r="2580" spans="1:4" ht="12.75">
      <c r="A2580" s="115">
        <v>40271</v>
      </c>
      <c r="B2580" s="49" t="s">
        <v>34112</v>
      </c>
      <c r="C2580" s="115" t="s">
        <v>24182</v>
      </c>
      <c r="D2580" s="402">
        <v>20.66</v>
      </c>
    </row>
    <row r="2581" spans="1:4" ht="12.75">
      <c r="A2581" s="115">
        <v>40287</v>
      </c>
      <c r="B2581" s="49" t="s">
        <v>34113</v>
      </c>
      <c r="C2581" s="115" t="s">
        <v>1621</v>
      </c>
      <c r="D2581" s="402">
        <v>7.95</v>
      </c>
    </row>
    <row r="2582" spans="1:4" ht="12.75">
      <c r="A2582" s="115">
        <v>10779</v>
      </c>
      <c r="B2582" s="49" t="s">
        <v>34114</v>
      </c>
      <c r="C2582" s="115" t="s">
        <v>1621</v>
      </c>
      <c r="D2582" s="402">
        <v>1562.5</v>
      </c>
    </row>
    <row r="2583" spans="1:4" ht="12.75">
      <c r="A2583" s="115">
        <v>10777</v>
      </c>
      <c r="B2583" s="49" t="s">
        <v>34115</v>
      </c>
      <c r="C2583" s="115" t="s">
        <v>1621</v>
      </c>
      <c r="D2583" s="402">
        <v>1419.27</v>
      </c>
    </row>
    <row r="2584" spans="1:4" ht="12.75">
      <c r="A2584" s="115">
        <v>10775</v>
      </c>
      <c r="B2584" s="49" t="s">
        <v>34116</v>
      </c>
      <c r="C2584" s="115" t="s">
        <v>1621</v>
      </c>
      <c r="D2584" s="402">
        <v>1250</v>
      </c>
    </row>
    <row r="2585" spans="1:4" ht="12.75">
      <c r="A2585" s="115">
        <v>10776</v>
      </c>
      <c r="B2585" s="49" t="s">
        <v>34117</v>
      </c>
      <c r="C2585" s="115" t="s">
        <v>1621</v>
      </c>
      <c r="D2585" s="402">
        <v>976.56</v>
      </c>
    </row>
    <row r="2586" spans="1:4" ht="12.75">
      <c r="A2586" s="115">
        <v>10778</v>
      </c>
      <c r="B2586" s="49" t="s">
        <v>34118</v>
      </c>
      <c r="C2586" s="115" t="s">
        <v>1621</v>
      </c>
      <c r="D2586" s="402">
        <v>1562.5</v>
      </c>
    </row>
    <row r="2587" spans="1:4" ht="12.75">
      <c r="A2587" s="115">
        <v>40339</v>
      </c>
      <c r="B2587" s="49" t="s">
        <v>34119</v>
      </c>
      <c r="C2587" s="115" t="s">
        <v>24182</v>
      </c>
      <c r="D2587" s="402">
        <v>7.24</v>
      </c>
    </row>
    <row r="2588" spans="1:4" ht="12.75">
      <c r="A2588" s="115">
        <v>10749</v>
      </c>
      <c r="B2588" s="49" t="s">
        <v>34120</v>
      </c>
      <c r="C2588" s="115" t="s">
        <v>24182</v>
      </c>
      <c r="D2588" s="402">
        <v>23.96</v>
      </c>
    </row>
    <row r="2589" spans="1:4" ht="12.75">
      <c r="A2589" s="115">
        <v>40290</v>
      </c>
      <c r="B2589" s="49" t="s">
        <v>34121</v>
      </c>
      <c r="C2589" s="115" t="s">
        <v>24182</v>
      </c>
      <c r="D2589" s="402">
        <v>12.96</v>
      </c>
    </row>
    <row r="2590" spans="1:4" ht="12.75">
      <c r="A2590" s="115">
        <v>3346</v>
      </c>
      <c r="B2590" s="49" t="s">
        <v>34122</v>
      </c>
      <c r="C2590" s="115" t="s">
        <v>5</v>
      </c>
      <c r="D2590" s="402"/>
    </row>
    <row r="2591" spans="1:4" ht="12.75">
      <c r="A2591" s="115">
        <v>3348</v>
      </c>
      <c r="B2591" s="49" t="s">
        <v>34123</v>
      </c>
      <c r="C2591" s="115" t="s">
        <v>5</v>
      </c>
      <c r="D2591" s="402"/>
    </row>
    <row r="2592" spans="1:4" ht="12.75">
      <c r="A2592" s="115">
        <v>39833</v>
      </c>
      <c r="B2592" s="49" t="s">
        <v>34124</v>
      </c>
      <c r="C2592" s="115" t="s">
        <v>5</v>
      </c>
      <c r="D2592" s="402"/>
    </row>
    <row r="2593" spans="1:4" ht="12.75">
      <c r="A2593" s="115">
        <v>7252</v>
      </c>
      <c r="B2593" s="49" t="s">
        <v>34125</v>
      </c>
      <c r="C2593" s="115" t="s">
        <v>5</v>
      </c>
      <c r="D2593" s="402"/>
    </row>
    <row r="2594" spans="1:4" ht="12.75">
      <c r="A2594" s="115">
        <v>7247</v>
      </c>
      <c r="B2594" s="49" t="s">
        <v>34126</v>
      </c>
      <c r="C2594" s="115" t="s">
        <v>5</v>
      </c>
      <c r="D2594" s="402"/>
    </row>
    <row r="2595" spans="1:4" ht="12.75">
      <c r="A2595" s="115">
        <v>40291</v>
      </c>
      <c r="B2595" s="49" t="s">
        <v>34127</v>
      </c>
      <c r="C2595" s="115" t="s">
        <v>24182</v>
      </c>
      <c r="D2595" s="402">
        <v>675</v>
      </c>
    </row>
    <row r="2596" spans="1:4" ht="12.75">
      <c r="A2596" s="115">
        <v>40275</v>
      </c>
      <c r="B2596" s="49" t="s">
        <v>34128</v>
      </c>
      <c r="C2596" s="115" t="s">
        <v>24182</v>
      </c>
      <c r="D2596" s="402">
        <v>21.6</v>
      </c>
    </row>
    <row r="2597" spans="1:4" ht="12.75">
      <c r="A2597" s="115">
        <v>42408</v>
      </c>
      <c r="B2597" s="49" t="s">
        <v>34129</v>
      </c>
      <c r="C2597" s="115" t="s">
        <v>4</v>
      </c>
      <c r="D2597" s="402">
        <v>1.99</v>
      </c>
    </row>
    <row r="2598" spans="1:4" ht="12.75">
      <c r="A2598" s="115">
        <v>3777</v>
      </c>
      <c r="B2598" s="49" t="s">
        <v>34130</v>
      </c>
      <c r="C2598" s="115" t="s">
        <v>4</v>
      </c>
      <c r="D2598" s="402">
        <v>1.75</v>
      </c>
    </row>
    <row r="2599" spans="1:4" ht="12.75">
      <c r="A2599" s="115">
        <v>44699</v>
      </c>
      <c r="B2599" s="49" t="s">
        <v>34131</v>
      </c>
      <c r="C2599" s="115" t="s">
        <v>3</v>
      </c>
      <c r="D2599" s="402">
        <v>55.01</v>
      </c>
    </row>
    <row r="2600" spans="1:4" ht="12.75">
      <c r="A2600" s="115">
        <v>3798</v>
      </c>
      <c r="B2600" s="49" t="s">
        <v>34132</v>
      </c>
      <c r="C2600" s="115" t="s">
        <v>2</v>
      </c>
      <c r="D2600" s="402"/>
    </row>
    <row r="2601" spans="1:4" ht="12.75">
      <c r="A2601" s="115">
        <v>38769</v>
      </c>
      <c r="B2601" s="49" t="s">
        <v>34133</v>
      </c>
      <c r="C2601" s="115" t="s">
        <v>2</v>
      </c>
      <c r="D2601" s="402"/>
    </row>
    <row r="2602" spans="1:4" ht="12.75">
      <c r="A2602" s="115">
        <v>38774</v>
      </c>
      <c r="B2602" s="49" t="s">
        <v>34134</v>
      </c>
      <c r="C2602" s="115" t="s">
        <v>2</v>
      </c>
      <c r="D2602" s="402">
        <v>12.43</v>
      </c>
    </row>
    <row r="2603" spans="1:4" ht="12.75">
      <c r="A2603" s="115">
        <v>42247</v>
      </c>
      <c r="B2603" s="49" t="s">
        <v>34135</v>
      </c>
      <c r="C2603" s="115" t="s">
        <v>2</v>
      </c>
      <c r="D2603" s="402">
        <v>424.45</v>
      </c>
    </row>
    <row r="2604" spans="1:4" ht="12.75">
      <c r="A2604" s="115">
        <v>42248</v>
      </c>
      <c r="B2604" s="49" t="s">
        <v>34136</v>
      </c>
      <c r="C2604" s="115" t="s">
        <v>2</v>
      </c>
      <c r="D2604" s="402">
        <v>493.03</v>
      </c>
    </row>
    <row r="2605" spans="1:4" ht="12.75">
      <c r="A2605" s="115">
        <v>42249</v>
      </c>
      <c r="B2605" s="49" t="s">
        <v>34137</v>
      </c>
      <c r="C2605" s="115" t="s">
        <v>2</v>
      </c>
      <c r="D2605" s="402">
        <v>816.79</v>
      </c>
    </row>
    <row r="2606" spans="1:4" ht="12.75">
      <c r="A2606" s="115">
        <v>42244</v>
      </c>
      <c r="B2606" s="49" t="s">
        <v>34138</v>
      </c>
      <c r="C2606" s="115" t="s">
        <v>2</v>
      </c>
      <c r="D2606" s="402">
        <v>127.56</v>
      </c>
    </row>
    <row r="2607" spans="1:4" ht="12.75">
      <c r="A2607" s="115">
        <v>42245</v>
      </c>
      <c r="B2607" s="49" t="s">
        <v>34139</v>
      </c>
      <c r="C2607" s="115" t="s">
        <v>2</v>
      </c>
      <c r="D2607" s="402">
        <v>235.38</v>
      </c>
    </row>
    <row r="2608" spans="1:4" ht="12.75">
      <c r="A2608" s="115">
        <v>42246</v>
      </c>
      <c r="B2608" s="49" t="s">
        <v>34140</v>
      </c>
      <c r="C2608" s="115" t="s">
        <v>2</v>
      </c>
      <c r="D2608" s="402">
        <v>260.56</v>
      </c>
    </row>
    <row r="2609" spans="1:4" ht="12.75">
      <c r="A2609" s="115">
        <v>42243</v>
      </c>
      <c r="B2609" s="49" t="s">
        <v>34141</v>
      </c>
      <c r="C2609" s="115" t="s">
        <v>2</v>
      </c>
      <c r="D2609" s="402">
        <v>314.18</v>
      </c>
    </row>
    <row r="2610" spans="1:4" ht="12.75">
      <c r="A2610" s="115">
        <v>38889</v>
      </c>
      <c r="B2610" s="49" t="s">
        <v>34142</v>
      </c>
      <c r="C2610" s="115" t="s">
        <v>2</v>
      </c>
      <c r="D2610" s="402"/>
    </row>
    <row r="2611" spans="1:4" ht="12.75">
      <c r="A2611" s="115">
        <v>38784</v>
      </c>
      <c r="B2611" s="49" t="s">
        <v>34143</v>
      </c>
      <c r="C2611" s="115" t="s">
        <v>2</v>
      </c>
      <c r="D2611" s="402"/>
    </row>
    <row r="2612" spans="1:4" ht="12.75">
      <c r="A2612" s="115">
        <v>3780</v>
      </c>
      <c r="B2612" s="49" t="s">
        <v>34144</v>
      </c>
      <c r="C2612" s="115" t="s">
        <v>2</v>
      </c>
      <c r="D2612" s="402"/>
    </row>
    <row r="2613" spans="1:4" ht="12.75">
      <c r="A2613" s="115">
        <v>38773</v>
      </c>
      <c r="B2613" s="49" t="s">
        <v>34145</v>
      </c>
      <c r="C2613" s="115" t="s">
        <v>2</v>
      </c>
      <c r="D2613" s="402"/>
    </row>
    <row r="2614" spans="1:4" ht="12.75">
      <c r="A2614" s="115">
        <v>12271</v>
      </c>
      <c r="B2614" s="49" t="s">
        <v>34146</v>
      </c>
      <c r="C2614" s="115" t="s">
        <v>2</v>
      </c>
      <c r="D2614" s="402"/>
    </row>
    <row r="2615" spans="1:4" ht="12.75">
      <c r="A2615" s="115">
        <v>39385</v>
      </c>
      <c r="B2615" s="49" t="s">
        <v>34147</v>
      </c>
      <c r="C2615" s="115" t="s">
        <v>2</v>
      </c>
      <c r="D2615" s="402">
        <v>11.37</v>
      </c>
    </row>
    <row r="2616" spans="1:4" ht="12.75">
      <c r="A2616" s="115">
        <v>39389</v>
      </c>
      <c r="B2616" s="49" t="s">
        <v>34148</v>
      </c>
      <c r="C2616" s="115" t="s">
        <v>2</v>
      </c>
      <c r="D2616" s="402">
        <v>12.34</v>
      </c>
    </row>
    <row r="2617" spans="1:4" ht="12.75">
      <c r="A2617" s="115">
        <v>39390</v>
      </c>
      <c r="B2617" s="49" t="s">
        <v>34149</v>
      </c>
      <c r="C2617" s="115" t="s">
        <v>2</v>
      </c>
      <c r="D2617" s="402">
        <v>25.86</v>
      </c>
    </row>
    <row r="2618" spans="1:4" ht="12.75">
      <c r="A2618" s="115">
        <v>39391</v>
      </c>
      <c r="B2618" s="49" t="s">
        <v>34150</v>
      </c>
      <c r="C2618" s="115" t="s">
        <v>2</v>
      </c>
      <c r="D2618" s="402">
        <v>29.04</v>
      </c>
    </row>
    <row r="2619" spans="1:4" ht="12.75">
      <c r="A2619" s="115">
        <v>3803</v>
      </c>
      <c r="B2619" s="49" t="s">
        <v>34151</v>
      </c>
      <c r="C2619" s="115" t="s">
        <v>2</v>
      </c>
      <c r="D2619" s="402"/>
    </row>
    <row r="2620" spans="1:4" ht="12.75">
      <c r="A2620" s="115">
        <v>38770</v>
      </c>
      <c r="B2620" s="49" t="s">
        <v>34152</v>
      </c>
      <c r="C2620" s="115" t="s">
        <v>2</v>
      </c>
      <c r="D2620" s="402"/>
    </row>
    <row r="2621" spans="1:4" ht="12.75">
      <c r="A2621" s="115">
        <v>12267</v>
      </c>
      <c r="B2621" s="49" t="s">
        <v>34153</v>
      </c>
      <c r="C2621" s="115" t="s">
        <v>2</v>
      </c>
      <c r="D2621" s="402"/>
    </row>
    <row r="2622" spans="1:4" ht="12.75">
      <c r="A2622" s="115">
        <v>43265</v>
      </c>
      <c r="B2622" s="49" t="s">
        <v>34154</v>
      </c>
      <c r="C2622" s="115" t="s">
        <v>2</v>
      </c>
      <c r="D2622" s="402">
        <v>35.57</v>
      </c>
    </row>
    <row r="2623" spans="1:4" ht="12.75">
      <c r="A2623" s="115">
        <v>12266</v>
      </c>
      <c r="B2623" s="49" t="s">
        <v>34155</v>
      </c>
      <c r="C2623" s="115" t="s">
        <v>2</v>
      </c>
      <c r="D2623" s="402"/>
    </row>
    <row r="2624" spans="1:4" ht="12.75">
      <c r="A2624" s="115">
        <v>39378</v>
      </c>
      <c r="B2624" s="49" t="s">
        <v>34156</v>
      </c>
      <c r="C2624" s="115" t="s">
        <v>2</v>
      </c>
      <c r="D2624" s="402"/>
    </row>
    <row r="2625" spans="1:4" ht="12.75">
      <c r="A2625" s="115">
        <v>43543</v>
      </c>
      <c r="B2625" s="49" t="s">
        <v>34157</v>
      </c>
      <c r="C2625" s="115" t="s">
        <v>2</v>
      </c>
      <c r="D2625" s="402"/>
    </row>
    <row r="2626" spans="1:4" ht="12.75">
      <c r="A2626" s="115">
        <v>38775</v>
      </c>
      <c r="B2626" s="49" t="s">
        <v>34158</v>
      </c>
      <c r="C2626" s="115" t="s">
        <v>2</v>
      </c>
      <c r="D2626" s="402"/>
    </row>
    <row r="2627" spans="1:4" ht="12.75">
      <c r="A2627" s="115">
        <v>44252</v>
      </c>
      <c r="B2627" s="49" t="s">
        <v>34159</v>
      </c>
      <c r="C2627" s="115" t="s">
        <v>2</v>
      </c>
      <c r="D2627" s="402">
        <v>216.1</v>
      </c>
    </row>
    <row r="2628" spans="1:4" ht="12.75">
      <c r="A2628" s="115">
        <v>21119</v>
      </c>
      <c r="B2628" s="49" t="s">
        <v>34160</v>
      </c>
      <c r="C2628" s="115" t="s">
        <v>2</v>
      </c>
      <c r="D2628" s="402">
        <v>2.17</v>
      </c>
    </row>
    <row r="2629" spans="1:4" ht="12.75">
      <c r="A2629" s="115">
        <v>37974</v>
      </c>
      <c r="B2629" s="49" t="s">
        <v>34161</v>
      </c>
      <c r="C2629" s="115" t="s">
        <v>2</v>
      </c>
      <c r="D2629" s="402">
        <v>2.8</v>
      </c>
    </row>
    <row r="2630" spans="1:4" ht="12.75">
      <c r="A2630" s="115">
        <v>37975</v>
      </c>
      <c r="B2630" s="49" t="s">
        <v>34162</v>
      </c>
      <c r="C2630" s="115" t="s">
        <v>2</v>
      </c>
      <c r="D2630" s="402">
        <v>6.24</v>
      </c>
    </row>
    <row r="2631" spans="1:4" ht="12.75">
      <c r="A2631" s="115">
        <v>37976</v>
      </c>
      <c r="B2631" s="49" t="s">
        <v>34163</v>
      </c>
      <c r="C2631" s="115" t="s">
        <v>2</v>
      </c>
      <c r="D2631" s="402">
        <v>13.89</v>
      </c>
    </row>
    <row r="2632" spans="1:4" ht="12.75">
      <c r="A2632" s="115">
        <v>37977</v>
      </c>
      <c r="B2632" s="49" t="s">
        <v>34164</v>
      </c>
      <c r="C2632" s="115" t="s">
        <v>2</v>
      </c>
      <c r="D2632" s="402">
        <v>19.23</v>
      </c>
    </row>
    <row r="2633" spans="1:4" ht="12.75">
      <c r="A2633" s="115">
        <v>37978</v>
      </c>
      <c r="B2633" s="49" t="s">
        <v>34165</v>
      </c>
      <c r="C2633" s="115" t="s">
        <v>2</v>
      </c>
      <c r="D2633" s="402">
        <v>38.119999999999997</v>
      </c>
    </row>
    <row r="2634" spans="1:4" ht="12.75">
      <c r="A2634" s="115">
        <v>37979</v>
      </c>
      <c r="B2634" s="49" t="s">
        <v>34166</v>
      </c>
      <c r="C2634" s="115" t="s">
        <v>2</v>
      </c>
      <c r="D2634" s="402">
        <v>161.79</v>
      </c>
    </row>
    <row r="2635" spans="1:4" ht="12.75">
      <c r="A2635" s="115">
        <v>37980</v>
      </c>
      <c r="B2635" s="49" t="s">
        <v>34167</v>
      </c>
      <c r="C2635" s="115" t="s">
        <v>2</v>
      </c>
      <c r="D2635" s="402">
        <v>185.84</v>
      </c>
    </row>
    <row r="2636" spans="1:4" ht="12.75">
      <c r="A2636" s="115">
        <v>36147</v>
      </c>
      <c r="B2636" s="49" t="s">
        <v>34168</v>
      </c>
      <c r="C2636" s="115" t="s">
        <v>11</v>
      </c>
      <c r="D2636" s="402">
        <v>281.08999999999997</v>
      </c>
    </row>
    <row r="2637" spans="1:4" ht="12.75">
      <c r="A2637" s="115">
        <v>12731</v>
      </c>
      <c r="B2637" s="49" t="s">
        <v>34169</v>
      </c>
      <c r="C2637" s="115" t="s">
        <v>2</v>
      </c>
      <c r="D2637" s="402">
        <v>615.29</v>
      </c>
    </row>
    <row r="2638" spans="1:4" ht="12.75">
      <c r="A2638" s="115">
        <v>12723</v>
      </c>
      <c r="B2638" s="49" t="s">
        <v>34170</v>
      </c>
      <c r="C2638" s="115" t="s">
        <v>2</v>
      </c>
      <c r="D2638" s="402">
        <v>4.7699999999999996</v>
      </c>
    </row>
    <row r="2639" spans="1:4" ht="12.75">
      <c r="A2639" s="115">
        <v>12724</v>
      </c>
      <c r="B2639" s="49" t="s">
        <v>34171</v>
      </c>
      <c r="C2639" s="115" t="s">
        <v>2</v>
      </c>
      <c r="D2639" s="402">
        <v>9.17</v>
      </c>
    </row>
    <row r="2640" spans="1:4" ht="12.75">
      <c r="A2640" s="115">
        <v>12725</v>
      </c>
      <c r="B2640" s="49" t="s">
        <v>34172</v>
      </c>
      <c r="C2640" s="115" t="s">
        <v>2</v>
      </c>
      <c r="D2640" s="402">
        <v>18.39</v>
      </c>
    </row>
    <row r="2641" spans="1:4" ht="12.75">
      <c r="A2641" s="115">
        <v>12726</v>
      </c>
      <c r="B2641" s="49" t="s">
        <v>34173</v>
      </c>
      <c r="C2641" s="115" t="s">
        <v>2</v>
      </c>
      <c r="D2641" s="402">
        <v>40.590000000000003</v>
      </c>
    </row>
    <row r="2642" spans="1:4" ht="12.75">
      <c r="A2642" s="115">
        <v>12727</v>
      </c>
      <c r="B2642" s="49" t="s">
        <v>34174</v>
      </c>
      <c r="C2642" s="115" t="s">
        <v>2</v>
      </c>
      <c r="D2642" s="402">
        <v>51.48</v>
      </c>
    </row>
    <row r="2643" spans="1:4" ht="12.75">
      <c r="A2643" s="115">
        <v>12728</v>
      </c>
      <c r="B2643" s="49" t="s">
        <v>34175</v>
      </c>
      <c r="C2643" s="115" t="s">
        <v>2</v>
      </c>
      <c r="D2643" s="402">
        <v>84.09</v>
      </c>
    </row>
    <row r="2644" spans="1:4" ht="12.75">
      <c r="A2644" s="115">
        <v>12729</v>
      </c>
      <c r="B2644" s="49" t="s">
        <v>34176</v>
      </c>
      <c r="C2644" s="115" t="s">
        <v>2</v>
      </c>
      <c r="D2644" s="402">
        <v>275.60000000000002</v>
      </c>
    </row>
    <row r="2645" spans="1:4" ht="12.75">
      <c r="A2645" s="115">
        <v>12730</v>
      </c>
      <c r="B2645" s="49" t="s">
        <v>34177</v>
      </c>
      <c r="C2645" s="115" t="s">
        <v>2</v>
      </c>
      <c r="D2645" s="402">
        <v>421.95</v>
      </c>
    </row>
    <row r="2646" spans="1:4" ht="12.75">
      <c r="A2646" s="115">
        <v>3840</v>
      </c>
      <c r="B2646" s="49" t="s">
        <v>34178</v>
      </c>
      <c r="C2646" s="115" t="s">
        <v>2</v>
      </c>
      <c r="D2646" s="402">
        <v>49.89</v>
      </c>
    </row>
    <row r="2647" spans="1:4" ht="12.75">
      <c r="A2647" s="115">
        <v>3838</v>
      </c>
      <c r="B2647" s="49" t="s">
        <v>34179</v>
      </c>
      <c r="C2647" s="115" t="s">
        <v>2</v>
      </c>
      <c r="D2647" s="402">
        <v>110.11</v>
      </c>
    </row>
    <row r="2648" spans="1:4" ht="12.75">
      <c r="A2648" s="115">
        <v>3844</v>
      </c>
      <c r="B2648" s="49" t="s">
        <v>34180</v>
      </c>
      <c r="C2648" s="115" t="s">
        <v>2</v>
      </c>
      <c r="D2648" s="402">
        <v>196.4</v>
      </c>
    </row>
    <row r="2649" spans="1:4" ht="12.75">
      <c r="A2649" s="115">
        <v>3839</v>
      </c>
      <c r="B2649" s="49" t="s">
        <v>34181</v>
      </c>
      <c r="C2649" s="115" t="s">
        <v>2</v>
      </c>
      <c r="D2649" s="402">
        <v>357.74</v>
      </c>
    </row>
    <row r="2650" spans="1:4" ht="12.75">
      <c r="A2650" s="115">
        <v>3843</v>
      </c>
      <c r="B2650" s="49" t="s">
        <v>34182</v>
      </c>
      <c r="C2650" s="115" t="s">
        <v>2</v>
      </c>
      <c r="D2650" s="402">
        <v>491.01</v>
      </c>
    </row>
    <row r="2651" spans="1:4" ht="12.75">
      <c r="A2651" s="115">
        <v>3900</v>
      </c>
      <c r="B2651" s="49" t="s">
        <v>34183</v>
      </c>
      <c r="C2651" s="115" t="s">
        <v>2</v>
      </c>
      <c r="D2651" s="402">
        <v>63.1</v>
      </c>
    </row>
    <row r="2652" spans="1:4" ht="12.75">
      <c r="A2652" s="115">
        <v>3846</v>
      </c>
      <c r="B2652" s="49" t="s">
        <v>34184</v>
      </c>
      <c r="C2652" s="115" t="s">
        <v>2</v>
      </c>
      <c r="D2652" s="402">
        <v>18.96</v>
      </c>
    </row>
    <row r="2653" spans="1:4" ht="12.75">
      <c r="A2653" s="115">
        <v>3886</v>
      </c>
      <c r="B2653" s="49" t="s">
        <v>34185</v>
      </c>
      <c r="C2653" s="115" t="s">
        <v>2</v>
      </c>
      <c r="D2653" s="402">
        <v>25.17</v>
      </c>
    </row>
    <row r="2654" spans="1:4" ht="12.75">
      <c r="A2654" s="115">
        <v>3854</v>
      </c>
      <c r="B2654" s="49" t="s">
        <v>34186</v>
      </c>
      <c r="C2654" s="115" t="s">
        <v>2</v>
      </c>
      <c r="D2654" s="402">
        <v>14.35</v>
      </c>
    </row>
    <row r="2655" spans="1:4" ht="12.75">
      <c r="A2655" s="115">
        <v>3873</v>
      </c>
      <c r="B2655" s="49" t="s">
        <v>34187</v>
      </c>
      <c r="C2655" s="115" t="s">
        <v>2</v>
      </c>
      <c r="D2655" s="402">
        <v>16.7</v>
      </c>
    </row>
    <row r="2656" spans="1:4" ht="12.75">
      <c r="A2656" s="115">
        <v>38021</v>
      </c>
      <c r="B2656" s="49" t="s">
        <v>34188</v>
      </c>
      <c r="C2656" s="115" t="s">
        <v>2</v>
      </c>
      <c r="D2656" s="402">
        <v>29.65</v>
      </c>
    </row>
    <row r="2657" spans="1:4" ht="12.75">
      <c r="A2657" s="115">
        <v>43838</v>
      </c>
      <c r="B2657" s="49" t="s">
        <v>34189</v>
      </c>
      <c r="C2657" s="115" t="s">
        <v>2</v>
      </c>
      <c r="D2657" s="402">
        <v>38.33</v>
      </c>
    </row>
    <row r="2658" spans="1:4" ht="12.75">
      <c r="A2658" s="115">
        <v>3847</v>
      </c>
      <c r="B2658" s="49" t="s">
        <v>34190</v>
      </c>
      <c r="C2658" s="115" t="s">
        <v>2</v>
      </c>
      <c r="D2658" s="402">
        <v>38.65</v>
      </c>
    </row>
    <row r="2659" spans="1:4" ht="12.75">
      <c r="A2659" s="115">
        <v>38022</v>
      </c>
      <c r="B2659" s="49" t="s">
        <v>34191</v>
      </c>
      <c r="C2659" s="115" t="s">
        <v>2</v>
      </c>
      <c r="D2659" s="402">
        <v>53.12</v>
      </c>
    </row>
    <row r="2660" spans="1:4" ht="12.75">
      <c r="A2660" s="115">
        <v>3826</v>
      </c>
      <c r="B2660" s="49" t="s">
        <v>34192</v>
      </c>
      <c r="C2660" s="115" t="s">
        <v>2</v>
      </c>
      <c r="D2660" s="402">
        <v>49.5</v>
      </c>
    </row>
    <row r="2661" spans="1:4" ht="12.75">
      <c r="A2661" s="115">
        <v>3825</v>
      </c>
      <c r="B2661" s="49" t="s">
        <v>34193</v>
      </c>
      <c r="C2661" s="115" t="s">
        <v>2</v>
      </c>
      <c r="D2661" s="402">
        <v>14.23</v>
      </c>
    </row>
    <row r="2662" spans="1:4" ht="12.75">
      <c r="A2662" s="115">
        <v>3827</v>
      </c>
      <c r="B2662" s="49" t="s">
        <v>34194</v>
      </c>
      <c r="C2662" s="115" t="s">
        <v>2</v>
      </c>
      <c r="D2662" s="402">
        <v>31.1</v>
      </c>
    </row>
    <row r="2663" spans="1:4" ht="12.75">
      <c r="A2663" s="115">
        <v>3830</v>
      </c>
      <c r="B2663" s="49" t="s">
        <v>34195</v>
      </c>
      <c r="C2663" s="115" t="s">
        <v>2</v>
      </c>
      <c r="D2663" s="402">
        <v>296.97000000000003</v>
      </c>
    </row>
    <row r="2664" spans="1:4" ht="12.75">
      <c r="A2664" s="115">
        <v>37981</v>
      </c>
      <c r="B2664" s="49" t="s">
        <v>34196</v>
      </c>
      <c r="C2664" s="115" t="s">
        <v>2</v>
      </c>
      <c r="D2664" s="402">
        <v>8.09</v>
      </c>
    </row>
    <row r="2665" spans="1:4" ht="12.75">
      <c r="A2665" s="115">
        <v>37982</v>
      </c>
      <c r="B2665" s="49" t="s">
        <v>34197</v>
      </c>
      <c r="C2665" s="115" t="s">
        <v>2</v>
      </c>
      <c r="D2665" s="402">
        <v>11.75</v>
      </c>
    </row>
    <row r="2666" spans="1:4" ht="12.75">
      <c r="A2666" s="115">
        <v>37983</v>
      </c>
      <c r="B2666" s="49" t="s">
        <v>34198</v>
      </c>
      <c r="C2666" s="115" t="s">
        <v>2</v>
      </c>
      <c r="D2666" s="402">
        <v>17.36</v>
      </c>
    </row>
    <row r="2667" spans="1:4" ht="12.75">
      <c r="A2667" s="115">
        <v>37984</v>
      </c>
      <c r="B2667" s="49" t="s">
        <v>34199</v>
      </c>
      <c r="C2667" s="115" t="s">
        <v>2</v>
      </c>
      <c r="D2667" s="402">
        <v>24.39</v>
      </c>
    </row>
    <row r="2668" spans="1:4" ht="12.75">
      <c r="A2668" s="115">
        <v>37985</v>
      </c>
      <c r="B2668" s="49" t="s">
        <v>34200</v>
      </c>
      <c r="C2668" s="115" t="s">
        <v>2</v>
      </c>
      <c r="D2668" s="402">
        <v>34.659999999999997</v>
      </c>
    </row>
    <row r="2669" spans="1:4" ht="12.75">
      <c r="A2669" s="115">
        <v>20165</v>
      </c>
      <c r="B2669" s="49" t="s">
        <v>34201</v>
      </c>
      <c r="C2669" s="115" t="s">
        <v>2</v>
      </c>
      <c r="D2669" s="402">
        <v>36.81</v>
      </c>
    </row>
    <row r="2670" spans="1:4" ht="12.75">
      <c r="A2670" s="115">
        <v>20166</v>
      </c>
      <c r="B2670" s="49" t="s">
        <v>34202</v>
      </c>
      <c r="C2670" s="115" t="s">
        <v>2</v>
      </c>
      <c r="D2670" s="402">
        <v>112.43</v>
      </c>
    </row>
    <row r="2671" spans="1:4" ht="12.75">
      <c r="A2671" s="115">
        <v>20164</v>
      </c>
      <c r="B2671" s="49" t="s">
        <v>34203</v>
      </c>
      <c r="C2671" s="115" t="s">
        <v>2</v>
      </c>
      <c r="D2671" s="402">
        <v>17.690000000000001</v>
      </c>
    </row>
    <row r="2672" spans="1:4" ht="12.75">
      <c r="A2672" s="115">
        <v>3893</v>
      </c>
      <c r="B2672" s="49" t="s">
        <v>34204</v>
      </c>
      <c r="C2672" s="115" t="s">
        <v>2</v>
      </c>
      <c r="D2672" s="402">
        <v>27.72</v>
      </c>
    </row>
    <row r="2673" spans="1:4" ht="12.75">
      <c r="A2673" s="115">
        <v>3848</v>
      </c>
      <c r="B2673" s="49" t="s">
        <v>34205</v>
      </c>
      <c r="C2673" s="115" t="s">
        <v>2</v>
      </c>
      <c r="D2673" s="402">
        <v>16.899999999999999</v>
      </c>
    </row>
    <row r="2674" spans="1:4" ht="12.75">
      <c r="A2674" s="115">
        <v>3895</v>
      </c>
      <c r="B2674" s="49" t="s">
        <v>34206</v>
      </c>
      <c r="C2674" s="115" t="s">
        <v>2</v>
      </c>
      <c r="D2674" s="402">
        <v>18.77</v>
      </c>
    </row>
    <row r="2675" spans="1:4" ht="12.75">
      <c r="A2675" s="115">
        <v>12404</v>
      </c>
      <c r="B2675" s="49" t="s">
        <v>34207</v>
      </c>
      <c r="C2675" s="115" t="s">
        <v>2</v>
      </c>
      <c r="D2675" s="402">
        <v>12.57</v>
      </c>
    </row>
    <row r="2676" spans="1:4" ht="12.75">
      <c r="A2676" s="115">
        <v>3939</v>
      </c>
      <c r="B2676" s="49" t="s">
        <v>34208</v>
      </c>
      <c r="C2676" s="115" t="s">
        <v>2</v>
      </c>
      <c r="D2676" s="402">
        <v>25.9</v>
      </c>
    </row>
    <row r="2677" spans="1:4" ht="12.75">
      <c r="A2677" s="115">
        <v>3911</v>
      </c>
      <c r="B2677" s="49" t="s">
        <v>34209</v>
      </c>
      <c r="C2677" s="115" t="s">
        <v>2</v>
      </c>
      <c r="D2677" s="402">
        <v>21.16</v>
      </c>
    </row>
    <row r="2678" spans="1:4" ht="12.75">
      <c r="A2678" s="115">
        <v>3910</v>
      </c>
      <c r="B2678" s="49" t="s">
        <v>34210</v>
      </c>
      <c r="C2678" s="115" t="s">
        <v>2</v>
      </c>
      <c r="D2678" s="402">
        <v>15.14</v>
      </c>
    </row>
    <row r="2679" spans="1:4" ht="12.75">
      <c r="A2679" s="115">
        <v>3908</v>
      </c>
      <c r="B2679" s="49" t="s">
        <v>34211</v>
      </c>
      <c r="C2679" s="115" t="s">
        <v>2</v>
      </c>
      <c r="D2679" s="402">
        <v>6.84</v>
      </c>
    </row>
    <row r="2680" spans="1:4" ht="12.75">
      <c r="A2680" s="115">
        <v>3913</v>
      </c>
      <c r="B2680" s="49" t="s">
        <v>34212</v>
      </c>
      <c r="C2680" s="115" t="s">
        <v>2</v>
      </c>
      <c r="D2680" s="402">
        <v>72.36</v>
      </c>
    </row>
    <row r="2681" spans="1:4" ht="12.75">
      <c r="A2681" s="115">
        <v>3912</v>
      </c>
      <c r="B2681" s="49" t="s">
        <v>34213</v>
      </c>
      <c r="C2681" s="115" t="s">
        <v>2</v>
      </c>
      <c r="D2681" s="402">
        <v>39.67</v>
      </c>
    </row>
    <row r="2682" spans="1:4" ht="12.75">
      <c r="A2682" s="115">
        <v>3914</v>
      </c>
      <c r="B2682" s="49" t="s">
        <v>34214</v>
      </c>
      <c r="C2682" s="115" t="s">
        <v>2</v>
      </c>
      <c r="D2682" s="402">
        <v>109.17</v>
      </c>
    </row>
    <row r="2683" spans="1:4" ht="12.75">
      <c r="A2683" s="115">
        <v>3909</v>
      </c>
      <c r="B2683" s="49" t="s">
        <v>34215</v>
      </c>
      <c r="C2683" s="115" t="s">
        <v>2</v>
      </c>
      <c r="D2683" s="402">
        <v>9.31</v>
      </c>
    </row>
    <row r="2684" spans="1:4" ht="12.75">
      <c r="A2684" s="115">
        <v>3915</v>
      </c>
      <c r="B2684" s="49" t="s">
        <v>34216</v>
      </c>
      <c r="C2684" s="115" t="s">
        <v>2</v>
      </c>
      <c r="D2684" s="402">
        <v>172.15</v>
      </c>
    </row>
    <row r="2685" spans="1:4" ht="12.75">
      <c r="A2685" s="115">
        <v>3916</v>
      </c>
      <c r="B2685" s="49" t="s">
        <v>34217</v>
      </c>
      <c r="C2685" s="115" t="s">
        <v>2</v>
      </c>
      <c r="D2685" s="402">
        <v>313.62</v>
      </c>
    </row>
    <row r="2686" spans="1:4" ht="12.75">
      <c r="A2686" s="115">
        <v>3917</v>
      </c>
      <c r="B2686" s="49" t="s">
        <v>34218</v>
      </c>
      <c r="C2686" s="115" t="s">
        <v>2</v>
      </c>
      <c r="D2686" s="402">
        <v>517.29</v>
      </c>
    </row>
    <row r="2687" spans="1:4" ht="12.75">
      <c r="A2687" s="115">
        <v>45266</v>
      </c>
      <c r="B2687" s="49" t="s">
        <v>34219</v>
      </c>
      <c r="C2687" s="115" t="s">
        <v>11</v>
      </c>
      <c r="D2687" s="402">
        <v>3.14</v>
      </c>
    </row>
    <row r="2688" spans="1:4" ht="12.75">
      <c r="A2688" s="115">
        <v>1904</v>
      </c>
      <c r="B2688" s="49" t="s">
        <v>34220</v>
      </c>
      <c r="C2688" s="115" t="s">
        <v>2</v>
      </c>
      <c r="D2688" s="402">
        <v>1.04</v>
      </c>
    </row>
    <row r="2689" spans="1:4" ht="12.75">
      <c r="A2689" s="115">
        <v>1899</v>
      </c>
      <c r="B2689" s="49" t="s">
        <v>34221</v>
      </c>
      <c r="C2689" s="115" t="s">
        <v>2</v>
      </c>
      <c r="D2689" s="402">
        <v>1.18</v>
      </c>
    </row>
    <row r="2690" spans="1:4" ht="12.75">
      <c r="A2690" s="115">
        <v>1900</v>
      </c>
      <c r="B2690" s="49" t="s">
        <v>34222</v>
      </c>
      <c r="C2690" s="115" t="s">
        <v>2</v>
      </c>
      <c r="D2690" s="402">
        <v>1.91</v>
      </c>
    </row>
    <row r="2691" spans="1:4" ht="12.75">
      <c r="A2691" s="115">
        <v>12407</v>
      </c>
      <c r="B2691" s="49" t="s">
        <v>34223</v>
      </c>
      <c r="C2691" s="115" t="s">
        <v>2</v>
      </c>
      <c r="D2691" s="402">
        <v>39.159999999999997</v>
      </c>
    </row>
    <row r="2692" spans="1:4" ht="12.75">
      <c r="A2692" s="115">
        <v>12408</v>
      </c>
      <c r="B2692" s="49" t="s">
        <v>34224</v>
      </c>
      <c r="C2692" s="115" t="s">
        <v>2</v>
      </c>
      <c r="D2692" s="402">
        <v>22.1</v>
      </c>
    </row>
    <row r="2693" spans="1:4" ht="12.75">
      <c r="A2693" s="115">
        <v>12409</v>
      </c>
      <c r="B2693" s="49" t="s">
        <v>34225</v>
      </c>
      <c r="C2693" s="115" t="s">
        <v>2</v>
      </c>
      <c r="D2693" s="402">
        <v>22.1</v>
      </c>
    </row>
    <row r="2694" spans="1:4" ht="12.75">
      <c r="A2694" s="115">
        <v>12410</v>
      </c>
      <c r="B2694" s="49" t="s">
        <v>34226</v>
      </c>
      <c r="C2694" s="115" t="s">
        <v>2</v>
      </c>
      <c r="D2694" s="402">
        <v>15.23</v>
      </c>
    </row>
    <row r="2695" spans="1:4" ht="12.75">
      <c r="A2695" s="115">
        <v>3936</v>
      </c>
      <c r="B2695" s="49" t="s">
        <v>34227</v>
      </c>
      <c r="C2695" s="115" t="s">
        <v>2</v>
      </c>
      <c r="D2695" s="402">
        <v>27.51</v>
      </c>
    </row>
    <row r="2696" spans="1:4" ht="12.75">
      <c r="A2696" s="115">
        <v>3924</v>
      </c>
      <c r="B2696" s="49" t="s">
        <v>34228</v>
      </c>
      <c r="C2696" s="115" t="s">
        <v>2</v>
      </c>
      <c r="D2696" s="402">
        <v>27.51</v>
      </c>
    </row>
    <row r="2697" spans="1:4" ht="12.75">
      <c r="A2697" s="115">
        <v>3922</v>
      </c>
      <c r="B2697" s="49" t="s">
        <v>34229</v>
      </c>
      <c r="C2697" s="115" t="s">
        <v>2</v>
      </c>
      <c r="D2697" s="402">
        <v>25.31</v>
      </c>
    </row>
    <row r="2698" spans="1:4" ht="12.75">
      <c r="A2698" s="115">
        <v>3923</v>
      </c>
      <c r="B2698" s="49" t="s">
        <v>34230</v>
      </c>
      <c r="C2698" s="115" t="s">
        <v>2</v>
      </c>
      <c r="D2698" s="402">
        <v>27.51</v>
      </c>
    </row>
    <row r="2699" spans="1:4" ht="12.75">
      <c r="A2699" s="115">
        <v>3921</v>
      </c>
      <c r="B2699" s="49" t="s">
        <v>34231</v>
      </c>
      <c r="C2699" s="115" t="s">
        <v>2</v>
      </c>
      <c r="D2699" s="402">
        <v>22.71</v>
      </c>
    </row>
    <row r="2700" spans="1:4" ht="12.75">
      <c r="A2700" s="115">
        <v>3937</v>
      </c>
      <c r="B2700" s="49" t="s">
        <v>34232</v>
      </c>
      <c r="C2700" s="115" t="s">
        <v>2</v>
      </c>
      <c r="D2700" s="402">
        <v>22.7</v>
      </c>
    </row>
    <row r="2701" spans="1:4" ht="12.75">
      <c r="A2701" s="115">
        <v>3920</v>
      </c>
      <c r="B2701" s="49" t="s">
        <v>34233</v>
      </c>
      <c r="C2701" s="115" t="s">
        <v>2</v>
      </c>
      <c r="D2701" s="402">
        <v>22.7</v>
      </c>
    </row>
    <row r="2702" spans="1:4" ht="12.75">
      <c r="A2702" s="115">
        <v>3938</v>
      </c>
      <c r="B2702" s="49" t="s">
        <v>34234</v>
      </c>
      <c r="C2702" s="115" t="s">
        <v>2</v>
      </c>
      <c r="D2702" s="402">
        <v>14.96</v>
      </c>
    </row>
    <row r="2703" spans="1:4" ht="12.75">
      <c r="A2703" s="115">
        <v>3919</v>
      </c>
      <c r="B2703" s="49" t="s">
        <v>34235</v>
      </c>
      <c r="C2703" s="115" t="s">
        <v>2</v>
      </c>
      <c r="D2703" s="402">
        <v>15.26</v>
      </c>
    </row>
    <row r="2704" spans="1:4" ht="12.75">
      <c r="A2704" s="115">
        <v>3927</v>
      </c>
      <c r="B2704" s="49" t="s">
        <v>34236</v>
      </c>
      <c r="C2704" s="115" t="s">
        <v>2</v>
      </c>
      <c r="D2704" s="402">
        <v>77.27</v>
      </c>
    </row>
    <row r="2705" spans="1:4" ht="12.75">
      <c r="A2705" s="115">
        <v>3928</v>
      </c>
      <c r="B2705" s="49" t="s">
        <v>34237</v>
      </c>
      <c r="C2705" s="115" t="s">
        <v>2</v>
      </c>
      <c r="D2705" s="402">
        <v>77.27</v>
      </c>
    </row>
    <row r="2706" spans="1:4" ht="12.75">
      <c r="A2706" s="115">
        <v>3926</v>
      </c>
      <c r="B2706" s="49" t="s">
        <v>34238</v>
      </c>
      <c r="C2706" s="115" t="s">
        <v>2</v>
      </c>
      <c r="D2706" s="402">
        <v>44.05</v>
      </c>
    </row>
    <row r="2707" spans="1:4" ht="12.75">
      <c r="A2707" s="115">
        <v>3935</v>
      </c>
      <c r="B2707" s="49" t="s">
        <v>34239</v>
      </c>
      <c r="C2707" s="115" t="s">
        <v>2</v>
      </c>
      <c r="D2707" s="402">
        <v>44.05</v>
      </c>
    </row>
    <row r="2708" spans="1:4" ht="12.75">
      <c r="A2708" s="115">
        <v>3925</v>
      </c>
      <c r="B2708" s="49" t="s">
        <v>34240</v>
      </c>
      <c r="C2708" s="115" t="s">
        <v>2</v>
      </c>
      <c r="D2708" s="402">
        <v>44.05</v>
      </c>
    </row>
    <row r="2709" spans="1:4" ht="12.75">
      <c r="A2709" s="115">
        <v>3929</v>
      </c>
      <c r="B2709" s="49" t="s">
        <v>34241</v>
      </c>
      <c r="C2709" s="115" t="s">
        <v>2</v>
      </c>
      <c r="D2709" s="402">
        <v>117.72</v>
      </c>
    </row>
    <row r="2710" spans="1:4" ht="12.75">
      <c r="A2710" s="115">
        <v>3931</v>
      </c>
      <c r="B2710" s="49" t="s">
        <v>34242</v>
      </c>
      <c r="C2710" s="115" t="s">
        <v>2</v>
      </c>
      <c r="D2710" s="402">
        <v>117.72</v>
      </c>
    </row>
    <row r="2711" spans="1:4" ht="12.75">
      <c r="A2711" s="115">
        <v>3930</v>
      </c>
      <c r="B2711" s="49" t="s">
        <v>34243</v>
      </c>
      <c r="C2711" s="115" t="s">
        <v>2</v>
      </c>
      <c r="D2711" s="402">
        <v>117.72</v>
      </c>
    </row>
    <row r="2712" spans="1:4" ht="12.75">
      <c r="A2712" s="115">
        <v>12406</v>
      </c>
      <c r="B2712" s="49" t="s">
        <v>34244</v>
      </c>
      <c r="C2712" s="115" t="s">
        <v>2</v>
      </c>
      <c r="D2712" s="402">
        <v>10.82</v>
      </c>
    </row>
    <row r="2713" spans="1:4" ht="12.75">
      <c r="A2713" s="115">
        <v>3932</v>
      </c>
      <c r="B2713" s="49" t="s">
        <v>34245</v>
      </c>
      <c r="C2713" s="115" t="s">
        <v>2</v>
      </c>
      <c r="D2713" s="402">
        <v>203.28</v>
      </c>
    </row>
    <row r="2714" spans="1:4" ht="12.75">
      <c r="A2714" s="115">
        <v>3933</v>
      </c>
      <c r="B2714" s="49" t="s">
        <v>34246</v>
      </c>
      <c r="C2714" s="115" t="s">
        <v>2</v>
      </c>
      <c r="D2714" s="402">
        <v>203.28</v>
      </c>
    </row>
    <row r="2715" spans="1:4" ht="12.75">
      <c r="A2715" s="115">
        <v>3934</v>
      </c>
      <c r="B2715" s="49" t="s">
        <v>34247</v>
      </c>
      <c r="C2715" s="115" t="s">
        <v>2</v>
      </c>
      <c r="D2715" s="402">
        <v>203.28</v>
      </c>
    </row>
    <row r="2716" spans="1:4" ht="12.75">
      <c r="A2716" s="115">
        <v>40355</v>
      </c>
      <c r="B2716" s="49" t="s">
        <v>34248</v>
      </c>
      <c r="C2716" s="115" t="s">
        <v>2</v>
      </c>
      <c r="D2716" s="402">
        <v>9.8000000000000007</v>
      </c>
    </row>
    <row r="2717" spans="1:4" ht="12.75">
      <c r="A2717" s="115">
        <v>40364</v>
      </c>
      <c r="B2717" s="49" t="s">
        <v>34249</v>
      </c>
      <c r="C2717" s="115" t="s">
        <v>2</v>
      </c>
      <c r="D2717" s="402">
        <v>45.93</v>
      </c>
    </row>
    <row r="2718" spans="1:4" ht="12.75">
      <c r="A2718" s="115">
        <v>40361</v>
      </c>
      <c r="B2718" s="49" t="s">
        <v>34250</v>
      </c>
      <c r="C2718" s="115" t="s">
        <v>2</v>
      </c>
      <c r="D2718" s="402">
        <v>35.909999999999997</v>
      </c>
    </row>
    <row r="2719" spans="1:4" ht="12.75">
      <c r="A2719" s="115">
        <v>40358</v>
      </c>
      <c r="B2719" s="49" t="s">
        <v>34251</v>
      </c>
      <c r="C2719" s="115" t="s">
        <v>2</v>
      </c>
      <c r="D2719" s="402">
        <v>13.69</v>
      </c>
    </row>
    <row r="2720" spans="1:4" ht="12.75">
      <c r="A2720" s="115">
        <v>40370</v>
      </c>
      <c r="B2720" s="49" t="s">
        <v>34252</v>
      </c>
      <c r="C2720" s="115" t="s">
        <v>2</v>
      </c>
      <c r="D2720" s="402">
        <v>145.74</v>
      </c>
    </row>
    <row r="2721" spans="1:4" ht="12.75">
      <c r="A2721" s="115">
        <v>40367</v>
      </c>
      <c r="B2721" s="49" t="s">
        <v>34253</v>
      </c>
      <c r="C2721" s="115" t="s">
        <v>2</v>
      </c>
      <c r="D2721" s="402">
        <v>72.44</v>
      </c>
    </row>
    <row r="2722" spans="1:4" ht="12.75">
      <c r="A2722" s="115">
        <v>40373</v>
      </c>
      <c r="B2722" s="49" t="s">
        <v>34254</v>
      </c>
      <c r="C2722" s="115" t="s">
        <v>2</v>
      </c>
      <c r="D2722" s="402">
        <v>197.08</v>
      </c>
    </row>
    <row r="2723" spans="1:4" ht="12.75">
      <c r="A2723" s="115">
        <v>3907</v>
      </c>
      <c r="B2723" s="49" t="s">
        <v>34255</v>
      </c>
      <c r="C2723" s="115" t="s">
        <v>2</v>
      </c>
      <c r="D2723" s="402">
        <v>7.27</v>
      </c>
    </row>
    <row r="2724" spans="1:4" ht="12.75">
      <c r="A2724" s="115">
        <v>3889</v>
      </c>
      <c r="B2724" s="49" t="s">
        <v>34256</v>
      </c>
      <c r="C2724" s="115" t="s">
        <v>2</v>
      </c>
      <c r="D2724" s="402">
        <v>5.17</v>
      </c>
    </row>
    <row r="2725" spans="1:4" ht="12.75">
      <c r="A2725" s="115">
        <v>3868</v>
      </c>
      <c r="B2725" s="49" t="s">
        <v>34257</v>
      </c>
      <c r="C2725" s="115" t="s">
        <v>2</v>
      </c>
      <c r="D2725" s="402">
        <v>1.9</v>
      </c>
    </row>
    <row r="2726" spans="1:4" ht="12.75">
      <c r="A2726" s="115">
        <v>3869</v>
      </c>
      <c r="B2726" s="49" t="s">
        <v>34258</v>
      </c>
      <c r="C2726" s="115" t="s">
        <v>2</v>
      </c>
      <c r="D2726" s="402">
        <v>4.2</v>
      </c>
    </row>
    <row r="2727" spans="1:4" ht="12.75">
      <c r="A2727" s="115">
        <v>3872</v>
      </c>
      <c r="B2727" s="49" t="s">
        <v>34259</v>
      </c>
      <c r="C2727" s="115" t="s">
        <v>2</v>
      </c>
      <c r="D2727" s="402">
        <v>7.17</v>
      </c>
    </row>
    <row r="2728" spans="1:4" ht="12.75">
      <c r="A2728" s="115">
        <v>3850</v>
      </c>
      <c r="B2728" s="49" t="s">
        <v>34260</v>
      </c>
      <c r="C2728" s="115" t="s">
        <v>2</v>
      </c>
      <c r="D2728" s="402">
        <v>16.55</v>
      </c>
    </row>
    <row r="2729" spans="1:4" ht="12.75">
      <c r="A2729" s="115">
        <v>38023</v>
      </c>
      <c r="B2729" s="49" t="s">
        <v>34261</v>
      </c>
      <c r="C2729" s="115" t="s">
        <v>2</v>
      </c>
      <c r="D2729" s="402">
        <v>8.42</v>
      </c>
    </row>
    <row r="2730" spans="1:4" ht="12.75">
      <c r="A2730" s="115">
        <v>37986</v>
      </c>
      <c r="B2730" s="49" t="s">
        <v>34262</v>
      </c>
      <c r="C2730" s="115" t="s">
        <v>2</v>
      </c>
      <c r="D2730" s="402">
        <v>2.76</v>
      </c>
    </row>
    <row r="2731" spans="1:4" ht="12.75">
      <c r="A2731" s="115">
        <v>21120</v>
      </c>
      <c r="B2731" s="49" t="s">
        <v>34263</v>
      </c>
      <c r="C2731" s="115" t="s">
        <v>2</v>
      </c>
      <c r="D2731" s="402">
        <v>14.1</v>
      </c>
    </row>
    <row r="2732" spans="1:4" ht="12.75">
      <c r="A2732" s="115">
        <v>39318</v>
      </c>
      <c r="B2732" s="49" t="s">
        <v>34264</v>
      </c>
      <c r="C2732" s="115" t="s">
        <v>2</v>
      </c>
      <c r="D2732" s="402">
        <v>13.11</v>
      </c>
    </row>
    <row r="2733" spans="1:4" ht="12.75">
      <c r="A2733" s="115">
        <v>37987</v>
      </c>
      <c r="B2733" s="49" t="s">
        <v>34265</v>
      </c>
      <c r="C2733" s="115" t="s">
        <v>2</v>
      </c>
      <c r="D2733" s="402">
        <v>137.86000000000001</v>
      </c>
    </row>
    <row r="2734" spans="1:4" ht="12.75">
      <c r="A2734" s="115">
        <v>37988</v>
      </c>
      <c r="B2734" s="49" t="s">
        <v>34266</v>
      </c>
      <c r="C2734" s="115" t="s">
        <v>2</v>
      </c>
      <c r="D2734" s="402">
        <v>219.06</v>
      </c>
    </row>
    <row r="2735" spans="1:4" ht="12.75">
      <c r="A2735" s="115">
        <v>40366</v>
      </c>
      <c r="B2735" s="49" t="s">
        <v>34267</v>
      </c>
      <c r="C2735" s="115" t="s">
        <v>2</v>
      </c>
      <c r="D2735" s="402">
        <v>35.83</v>
      </c>
    </row>
    <row r="2736" spans="1:4" ht="12.75">
      <c r="A2736" s="115">
        <v>40363</v>
      </c>
      <c r="B2736" s="49" t="s">
        <v>34268</v>
      </c>
      <c r="C2736" s="115" t="s">
        <v>2</v>
      </c>
      <c r="D2736" s="402">
        <v>28.02</v>
      </c>
    </row>
    <row r="2737" spans="1:4" ht="12.75">
      <c r="A2737" s="115">
        <v>40360</v>
      </c>
      <c r="B2737" s="49" t="s">
        <v>34269</v>
      </c>
      <c r="C2737" s="115" t="s">
        <v>2</v>
      </c>
      <c r="D2737" s="402">
        <v>18.37</v>
      </c>
    </row>
    <row r="2738" spans="1:4" ht="12.75">
      <c r="A2738" s="115">
        <v>40354</v>
      </c>
      <c r="B2738" s="49" t="s">
        <v>34270</v>
      </c>
      <c r="C2738" s="115" t="s">
        <v>2</v>
      </c>
      <c r="D2738" s="402">
        <v>12.2</v>
      </c>
    </row>
    <row r="2739" spans="1:4" ht="12.75">
      <c r="A2739" s="115">
        <v>40372</v>
      </c>
      <c r="B2739" s="49" t="s">
        <v>34271</v>
      </c>
      <c r="C2739" s="115" t="s">
        <v>2</v>
      </c>
      <c r="D2739" s="402">
        <v>113.45</v>
      </c>
    </row>
    <row r="2740" spans="1:4" ht="12.75">
      <c r="A2740" s="115">
        <v>40369</v>
      </c>
      <c r="B2740" s="49" t="s">
        <v>34272</v>
      </c>
      <c r="C2740" s="115" t="s">
        <v>2</v>
      </c>
      <c r="D2740" s="402">
        <v>56.46</v>
      </c>
    </row>
    <row r="2741" spans="1:4" ht="12.75">
      <c r="A2741" s="115">
        <v>40375</v>
      </c>
      <c r="B2741" s="49" t="s">
        <v>34273</v>
      </c>
      <c r="C2741" s="115" t="s">
        <v>2</v>
      </c>
      <c r="D2741" s="402">
        <v>153.58000000000001</v>
      </c>
    </row>
    <row r="2742" spans="1:4" ht="12.75">
      <c r="A2742" s="115">
        <v>40357</v>
      </c>
      <c r="B2742" s="49" t="s">
        <v>34274</v>
      </c>
      <c r="C2742" s="115" t="s">
        <v>2</v>
      </c>
      <c r="D2742" s="402">
        <v>13.69</v>
      </c>
    </row>
    <row r="2743" spans="1:4" ht="12.75">
      <c r="A2743" s="115">
        <v>1893</v>
      </c>
      <c r="B2743" s="49" t="s">
        <v>34275</v>
      </c>
      <c r="C2743" s="115" t="s">
        <v>2</v>
      </c>
      <c r="D2743" s="402">
        <v>3.93</v>
      </c>
    </row>
    <row r="2744" spans="1:4" ht="12.75">
      <c r="A2744" s="115">
        <v>1902</v>
      </c>
      <c r="B2744" s="49" t="s">
        <v>34276</v>
      </c>
      <c r="C2744" s="115" t="s">
        <v>2</v>
      </c>
      <c r="D2744" s="402">
        <v>2.86</v>
      </c>
    </row>
    <row r="2745" spans="1:4" ht="12.75">
      <c r="A2745" s="115">
        <v>1892</v>
      </c>
      <c r="B2745" s="49" t="s">
        <v>34277</v>
      </c>
      <c r="C2745" s="115" t="s">
        <v>2</v>
      </c>
      <c r="D2745" s="402">
        <v>1.84</v>
      </c>
    </row>
    <row r="2746" spans="1:4" ht="12.75">
      <c r="A2746" s="115">
        <v>1901</v>
      </c>
      <c r="B2746" s="49" t="s">
        <v>34278</v>
      </c>
      <c r="C2746" s="115" t="s">
        <v>2</v>
      </c>
      <c r="D2746" s="402">
        <v>0.89</v>
      </c>
    </row>
    <row r="2747" spans="1:4" ht="12.75">
      <c r="A2747" s="115">
        <v>1907</v>
      </c>
      <c r="B2747" s="49" t="s">
        <v>34279</v>
      </c>
      <c r="C2747" s="115" t="s">
        <v>2</v>
      </c>
      <c r="D2747" s="402">
        <v>12.64</v>
      </c>
    </row>
    <row r="2748" spans="1:4" ht="12.75">
      <c r="A2748" s="115">
        <v>1894</v>
      </c>
      <c r="B2748" s="49" t="s">
        <v>34280</v>
      </c>
      <c r="C2748" s="115" t="s">
        <v>2</v>
      </c>
      <c r="D2748" s="402">
        <v>5.68</v>
      </c>
    </row>
    <row r="2749" spans="1:4" ht="12.75">
      <c r="A2749" s="115">
        <v>1896</v>
      </c>
      <c r="B2749" s="49" t="s">
        <v>34281</v>
      </c>
      <c r="C2749" s="115" t="s">
        <v>2</v>
      </c>
      <c r="D2749" s="402">
        <v>16.97</v>
      </c>
    </row>
    <row r="2750" spans="1:4" ht="12.75">
      <c r="A2750" s="115">
        <v>1891</v>
      </c>
      <c r="B2750" s="49" t="s">
        <v>34282</v>
      </c>
      <c r="C2750" s="115" t="s">
        <v>2</v>
      </c>
      <c r="D2750" s="402">
        <v>1.32</v>
      </c>
    </row>
    <row r="2751" spans="1:4" ht="12.75">
      <c r="A2751" s="115">
        <v>1895</v>
      </c>
      <c r="B2751" s="49" t="s">
        <v>34283</v>
      </c>
      <c r="C2751" s="115" t="s">
        <v>2</v>
      </c>
      <c r="D2751" s="402">
        <v>29.82</v>
      </c>
    </row>
    <row r="2752" spans="1:4" ht="12.75">
      <c r="A2752" s="115">
        <v>2641</v>
      </c>
      <c r="B2752" s="49" t="s">
        <v>34284</v>
      </c>
      <c r="C2752" s="115" t="s">
        <v>2</v>
      </c>
      <c r="D2752" s="402">
        <v>20.23</v>
      </c>
    </row>
    <row r="2753" spans="1:4" ht="12.75">
      <c r="A2753" s="115">
        <v>2636</v>
      </c>
      <c r="B2753" s="49" t="s">
        <v>34285</v>
      </c>
      <c r="C2753" s="115" t="s">
        <v>2</v>
      </c>
      <c r="D2753" s="402">
        <v>1.3</v>
      </c>
    </row>
    <row r="2754" spans="1:4" ht="12.75">
      <c r="A2754" s="115">
        <v>2637</v>
      </c>
      <c r="B2754" s="49" t="s">
        <v>34286</v>
      </c>
      <c r="C2754" s="115" t="s">
        <v>2</v>
      </c>
      <c r="D2754" s="402">
        <v>1.38</v>
      </c>
    </row>
    <row r="2755" spans="1:4" ht="12.75">
      <c r="A2755" s="115">
        <v>2638</v>
      </c>
      <c r="B2755" s="49" t="s">
        <v>34287</v>
      </c>
      <c r="C2755" s="115" t="s">
        <v>2</v>
      </c>
      <c r="D2755" s="402">
        <v>1.61</v>
      </c>
    </row>
    <row r="2756" spans="1:4" ht="12.75">
      <c r="A2756" s="115">
        <v>2639</v>
      </c>
      <c r="B2756" s="49" t="s">
        <v>34288</v>
      </c>
      <c r="C2756" s="115" t="s">
        <v>2</v>
      </c>
      <c r="D2756" s="402">
        <v>2.86</v>
      </c>
    </row>
    <row r="2757" spans="1:4" ht="12.75">
      <c r="A2757" s="115">
        <v>2644</v>
      </c>
      <c r="B2757" s="49" t="s">
        <v>34289</v>
      </c>
      <c r="C2757" s="115" t="s">
        <v>2</v>
      </c>
      <c r="D2757" s="402">
        <v>4.1399999999999997</v>
      </c>
    </row>
    <row r="2758" spans="1:4" ht="12.75">
      <c r="A2758" s="115">
        <v>2640</v>
      </c>
      <c r="B2758" s="49" t="s">
        <v>34290</v>
      </c>
      <c r="C2758" s="115" t="s">
        <v>2</v>
      </c>
      <c r="D2758" s="402">
        <v>8.42</v>
      </c>
    </row>
    <row r="2759" spans="1:4" ht="12.75">
      <c r="A2759" s="115">
        <v>2642</v>
      </c>
      <c r="B2759" s="49" t="s">
        <v>34291</v>
      </c>
      <c r="C2759" s="115" t="s">
        <v>2</v>
      </c>
      <c r="D2759" s="402">
        <v>12.82</v>
      </c>
    </row>
    <row r="2760" spans="1:4" ht="12.75">
      <c r="A2760" s="115">
        <v>2643</v>
      </c>
      <c r="B2760" s="49" t="s">
        <v>34292</v>
      </c>
      <c r="C2760" s="115" t="s">
        <v>2</v>
      </c>
      <c r="D2760" s="402">
        <v>5.77</v>
      </c>
    </row>
    <row r="2761" spans="1:4" ht="12.75">
      <c r="A2761" s="115">
        <v>44281</v>
      </c>
      <c r="B2761" s="49" t="s">
        <v>34293</v>
      </c>
      <c r="C2761" s="115" t="s">
        <v>2</v>
      </c>
      <c r="D2761" s="402">
        <v>270.57</v>
      </c>
    </row>
    <row r="2762" spans="1:4" ht="12.75">
      <c r="A2762" s="115">
        <v>39855</v>
      </c>
      <c r="B2762" s="49" t="s">
        <v>34294</v>
      </c>
      <c r="C2762" s="115" t="s">
        <v>2</v>
      </c>
      <c r="D2762" s="402">
        <v>4.82</v>
      </c>
    </row>
    <row r="2763" spans="1:4" ht="12.75">
      <c r="A2763" s="115">
        <v>39856</v>
      </c>
      <c r="B2763" s="49" t="s">
        <v>34295</v>
      </c>
      <c r="C2763" s="115" t="s">
        <v>2</v>
      </c>
      <c r="D2763" s="402">
        <v>11.36</v>
      </c>
    </row>
    <row r="2764" spans="1:4" ht="12.75">
      <c r="A2764" s="115">
        <v>39857</v>
      </c>
      <c r="B2764" s="49" t="s">
        <v>34296</v>
      </c>
      <c r="C2764" s="115" t="s">
        <v>2</v>
      </c>
      <c r="D2764" s="402">
        <v>18.39</v>
      </c>
    </row>
    <row r="2765" spans="1:4" ht="12.75">
      <c r="A2765" s="115">
        <v>39858</v>
      </c>
      <c r="B2765" s="49" t="s">
        <v>34297</v>
      </c>
      <c r="C2765" s="115" t="s">
        <v>2</v>
      </c>
      <c r="D2765" s="402">
        <v>40.81</v>
      </c>
    </row>
    <row r="2766" spans="1:4" ht="12.75">
      <c r="A2766" s="115">
        <v>39859</v>
      </c>
      <c r="B2766" s="49" t="s">
        <v>34298</v>
      </c>
      <c r="C2766" s="115" t="s">
        <v>2</v>
      </c>
      <c r="D2766" s="402">
        <v>62.9</v>
      </c>
    </row>
    <row r="2767" spans="1:4" ht="12.75">
      <c r="A2767" s="115">
        <v>39860</v>
      </c>
      <c r="B2767" s="49" t="s">
        <v>34299</v>
      </c>
      <c r="C2767" s="115" t="s">
        <v>2</v>
      </c>
      <c r="D2767" s="402">
        <v>96.53</v>
      </c>
    </row>
    <row r="2768" spans="1:4" ht="12.75">
      <c r="A2768" s="115">
        <v>39861</v>
      </c>
      <c r="B2768" s="49" t="s">
        <v>34300</v>
      </c>
      <c r="C2768" s="115" t="s">
        <v>2</v>
      </c>
      <c r="D2768" s="402">
        <v>275.60000000000002</v>
      </c>
    </row>
    <row r="2769" spans="1:4" ht="12.75">
      <c r="A2769" s="115">
        <v>3867</v>
      </c>
      <c r="B2769" s="49" t="s">
        <v>34301</v>
      </c>
      <c r="C2769" s="115" t="s">
        <v>2</v>
      </c>
      <c r="D2769" s="402">
        <v>100.77</v>
      </c>
    </row>
    <row r="2770" spans="1:4" ht="12.75">
      <c r="A2770" s="115">
        <v>3861</v>
      </c>
      <c r="B2770" s="49" t="s">
        <v>34302</v>
      </c>
      <c r="C2770" s="115" t="s">
        <v>2</v>
      </c>
      <c r="D2770" s="402">
        <v>1.04</v>
      </c>
    </row>
    <row r="2771" spans="1:4" ht="12.75">
      <c r="A2771" s="115">
        <v>3904</v>
      </c>
      <c r="B2771" s="49" t="s">
        <v>34303</v>
      </c>
      <c r="C2771" s="115" t="s">
        <v>2</v>
      </c>
      <c r="D2771" s="402">
        <v>1.1100000000000001</v>
      </c>
    </row>
    <row r="2772" spans="1:4" ht="12.75">
      <c r="A2772" s="115">
        <v>3903</v>
      </c>
      <c r="B2772" s="49" t="s">
        <v>34304</v>
      </c>
      <c r="C2772" s="115" t="s">
        <v>2</v>
      </c>
      <c r="D2772" s="402">
        <v>2.7</v>
      </c>
    </row>
    <row r="2773" spans="1:4" ht="12.75">
      <c r="A2773" s="115">
        <v>3862</v>
      </c>
      <c r="B2773" s="49" t="s">
        <v>34305</v>
      </c>
      <c r="C2773" s="115" t="s">
        <v>2</v>
      </c>
      <c r="D2773" s="402">
        <v>5.76</v>
      </c>
    </row>
    <row r="2774" spans="1:4" ht="12.75">
      <c r="A2774" s="115">
        <v>3863</v>
      </c>
      <c r="B2774" s="49" t="s">
        <v>34306</v>
      </c>
      <c r="C2774" s="115" t="s">
        <v>2</v>
      </c>
      <c r="D2774" s="402">
        <v>5.9</v>
      </c>
    </row>
    <row r="2775" spans="1:4" ht="12.75">
      <c r="A2775" s="115">
        <v>3864</v>
      </c>
      <c r="B2775" s="49" t="s">
        <v>34307</v>
      </c>
      <c r="C2775" s="115" t="s">
        <v>2</v>
      </c>
      <c r="D2775" s="402">
        <v>18.079999999999998</v>
      </c>
    </row>
    <row r="2776" spans="1:4" ht="12.75">
      <c r="A2776" s="115">
        <v>3865</v>
      </c>
      <c r="B2776" s="49" t="s">
        <v>34308</v>
      </c>
      <c r="C2776" s="115" t="s">
        <v>2</v>
      </c>
      <c r="D2776" s="402">
        <v>26.43</v>
      </c>
    </row>
    <row r="2777" spans="1:4" ht="12.75">
      <c r="A2777" s="115">
        <v>3866</v>
      </c>
      <c r="B2777" s="49" t="s">
        <v>34309</v>
      </c>
      <c r="C2777" s="115" t="s">
        <v>2</v>
      </c>
      <c r="D2777" s="402">
        <v>59.35</v>
      </c>
    </row>
    <row r="2778" spans="1:4" ht="12.75">
      <c r="A2778" s="115">
        <v>3878</v>
      </c>
      <c r="B2778" s="49" t="s">
        <v>34310</v>
      </c>
      <c r="C2778" s="115" t="s">
        <v>2</v>
      </c>
      <c r="D2778" s="402">
        <v>16.18</v>
      </c>
    </row>
    <row r="2779" spans="1:4" ht="12.75">
      <c r="A2779" s="115">
        <v>3876</v>
      </c>
      <c r="B2779" s="49" t="s">
        <v>34311</v>
      </c>
      <c r="C2779" s="115" t="s">
        <v>2</v>
      </c>
      <c r="D2779" s="402">
        <v>6.44</v>
      </c>
    </row>
    <row r="2780" spans="1:4" ht="12.75">
      <c r="A2780" s="115">
        <v>3883</v>
      </c>
      <c r="B2780" s="49" t="s">
        <v>34312</v>
      </c>
      <c r="C2780" s="115" t="s">
        <v>2</v>
      </c>
      <c r="D2780" s="402">
        <v>2.0699999999999998</v>
      </c>
    </row>
    <row r="2781" spans="1:4" ht="12.75">
      <c r="A2781" s="115">
        <v>3884</v>
      </c>
      <c r="B2781" s="49" t="s">
        <v>34313</v>
      </c>
      <c r="C2781" s="115" t="s">
        <v>2</v>
      </c>
      <c r="D2781" s="402">
        <v>3.28</v>
      </c>
    </row>
    <row r="2782" spans="1:4" ht="12.75">
      <c r="A2782" s="115">
        <v>12892</v>
      </c>
      <c r="B2782" s="49" t="s">
        <v>34314</v>
      </c>
      <c r="C2782" s="115" t="s">
        <v>11</v>
      </c>
      <c r="D2782" s="402">
        <v>11.88</v>
      </c>
    </row>
    <row r="2783" spans="1:4" ht="12.75">
      <c r="A2783" s="115">
        <v>38447</v>
      </c>
      <c r="B2783" s="49" t="s">
        <v>34315</v>
      </c>
      <c r="C2783" s="115" t="s">
        <v>2</v>
      </c>
      <c r="D2783" s="402"/>
    </row>
    <row r="2784" spans="1:4" ht="12.75">
      <c r="A2784" s="115">
        <v>36320</v>
      </c>
      <c r="B2784" s="49" t="s">
        <v>34316</v>
      </c>
      <c r="C2784" s="115" t="s">
        <v>2</v>
      </c>
      <c r="D2784" s="402"/>
    </row>
    <row r="2785" spans="1:4" ht="12.75">
      <c r="A2785" s="115">
        <v>36324</v>
      </c>
      <c r="B2785" s="49" t="s">
        <v>34317</v>
      </c>
      <c r="C2785" s="115" t="s">
        <v>2</v>
      </c>
      <c r="D2785" s="402"/>
    </row>
    <row r="2786" spans="1:4" ht="12.75">
      <c r="A2786" s="115">
        <v>38441</v>
      </c>
      <c r="B2786" s="49" t="s">
        <v>34318</v>
      </c>
      <c r="C2786" s="115" t="s">
        <v>2</v>
      </c>
      <c r="D2786" s="402"/>
    </row>
    <row r="2787" spans="1:4" ht="12.75">
      <c r="A2787" s="115">
        <v>38442</v>
      </c>
      <c r="B2787" s="49" t="s">
        <v>34319</v>
      </c>
      <c r="C2787" s="115" t="s">
        <v>2</v>
      </c>
      <c r="D2787" s="402"/>
    </row>
    <row r="2788" spans="1:4" ht="12.75">
      <c r="A2788" s="115">
        <v>38443</v>
      </c>
      <c r="B2788" s="49" t="s">
        <v>34320</v>
      </c>
      <c r="C2788" s="115" t="s">
        <v>2</v>
      </c>
      <c r="D2788" s="402"/>
    </row>
    <row r="2789" spans="1:4" ht="12.75">
      <c r="A2789" s="115">
        <v>38444</v>
      </c>
      <c r="B2789" s="49" t="s">
        <v>34321</v>
      </c>
      <c r="C2789" s="115" t="s">
        <v>2</v>
      </c>
      <c r="D2789" s="402"/>
    </row>
    <row r="2790" spans="1:4" ht="12.75">
      <c r="A2790" s="115">
        <v>38445</v>
      </c>
      <c r="B2790" s="49" t="s">
        <v>34322</v>
      </c>
      <c r="C2790" s="115" t="s">
        <v>2</v>
      </c>
      <c r="D2790" s="402"/>
    </row>
    <row r="2791" spans="1:4" ht="12.75">
      <c r="A2791" s="115">
        <v>38446</v>
      </c>
      <c r="B2791" s="49" t="s">
        <v>34323</v>
      </c>
      <c r="C2791" s="115" t="s">
        <v>2</v>
      </c>
      <c r="D2791" s="402"/>
    </row>
    <row r="2792" spans="1:4" ht="12.75">
      <c r="A2792" s="115">
        <v>3837</v>
      </c>
      <c r="B2792" s="49" t="s">
        <v>34324</v>
      </c>
      <c r="C2792" s="115" t="s">
        <v>2</v>
      </c>
      <c r="D2792" s="402">
        <v>42.97</v>
      </c>
    </row>
    <row r="2793" spans="1:4" ht="12.75">
      <c r="A2793" s="115">
        <v>3845</v>
      </c>
      <c r="B2793" s="49" t="s">
        <v>34325</v>
      </c>
      <c r="C2793" s="115" t="s">
        <v>2</v>
      </c>
      <c r="D2793" s="402">
        <v>15.7</v>
      </c>
    </row>
    <row r="2794" spans="1:4" ht="12.75">
      <c r="A2794" s="115">
        <v>11045</v>
      </c>
      <c r="B2794" s="49" t="s">
        <v>34326</v>
      </c>
      <c r="C2794" s="115" t="s">
        <v>2</v>
      </c>
      <c r="D2794" s="402">
        <v>30.28</v>
      </c>
    </row>
    <row r="2795" spans="1:4" ht="12.75">
      <c r="A2795" s="115">
        <v>20170</v>
      </c>
      <c r="B2795" s="49" t="s">
        <v>34327</v>
      </c>
      <c r="C2795" s="115" t="s">
        <v>2</v>
      </c>
      <c r="D2795" s="402">
        <v>20.39</v>
      </c>
    </row>
    <row r="2796" spans="1:4" ht="12.75">
      <c r="A2796" s="115">
        <v>20171</v>
      </c>
      <c r="B2796" s="49" t="s">
        <v>34328</v>
      </c>
      <c r="C2796" s="115" t="s">
        <v>2</v>
      </c>
      <c r="D2796" s="402">
        <v>58.8</v>
      </c>
    </row>
    <row r="2797" spans="1:4" ht="12.75">
      <c r="A2797" s="115">
        <v>20167</v>
      </c>
      <c r="B2797" s="49" t="s">
        <v>34329</v>
      </c>
      <c r="C2797" s="115" t="s">
        <v>2</v>
      </c>
      <c r="D2797" s="402">
        <v>7.4</v>
      </c>
    </row>
    <row r="2798" spans="1:4" ht="12.75">
      <c r="A2798" s="115">
        <v>20168</v>
      </c>
      <c r="B2798" s="49" t="s">
        <v>34330</v>
      </c>
      <c r="C2798" s="115" t="s">
        <v>2</v>
      </c>
      <c r="D2798" s="402">
        <v>15.22</v>
      </c>
    </row>
    <row r="2799" spans="1:4" ht="12.75">
      <c r="A2799" s="115">
        <v>20169</v>
      </c>
      <c r="B2799" s="49" t="s">
        <v>34331</v>
      </c>
      <c r="C2799" s="115" t="s">
        <v>2</v>
      </c>
      <c r="D2799" s="402">
        <v>17.760000000000002</v>
      </c>
    </row>
    <row r="2800" spans="1:4" ht="12.75">
      <c r="A2800" s="115">
        <v>3899</v>
      </c>
      <c r="B2800" s="49" t="s">
        <v>34332</v>
      </c>
      <c r="C2800" s="115" t="s">
        <v>2</v>
      </c>
      <c r="D2800" s="402">
        <v>9.85</v>
      </c>
    </row>
    <row r="2801" spans="1:4" ht="12.75">
      <c r="A2801" s="115">
        <v>38676</v>
      </c>
      <c r="B2801" s="49" t="s">
        <v>34333</v>
      </c>
      <c r="C2801" s="115" t="s">
        <v>2</v>
      </c>
      <c r="D2801" s="402">
        <v>49.28</v>
      </c>
    </row>
    <row r="2802" spans="1:4" ht="12.75">
      <c r="A2802" s="115">
        <v>3897</v>
      </c>
      <c r="B2802" s="49" t="s">
        <v>34334</v>
      </c>
      <c r="C2802" s="115" t="s">
        <v>2</v>
      </c>
      <c r="D2802" s="402">
        <v>2.41</v>
      </c>
    </row>
    <row r="2803" spans="1:4" ht="12.75">
      <c r="A2803" s="115">
        <v>3875</v>
      </c>
      <c r="B2803" s="49" t="s">
        <v>34335</v>
      </c>
      <c r="C2803" s="115" t="s">
        <v>2</v>
      </c>
      <c r="D2803" s="402">
        <v>4.97</v>
      </c>
    </row>
    <row r="2804" spans="1:4" ht="12.75">
      <c r="A2804" s="115">
        <v>3898</v>
      </c>
      <c r="B2804" s="49" t="s">
        <v>34336</v>
      </c>
      <c r="C2804" s="115" t="s">
        <v>2</v>
      </c>
      <c r="D2804" s="402">
        <v>10.08</v>
      </c>
    </row>
    <row r="2805" spans="1:4" ht="12.75">
      <c r="A2805" s="115">
        <v>3855</v>
      </c>
      <c r="B2805" s="49" t="s">
        <v>34337</v>
      </c>
      <c r="C2805" s="115" t="s">
        <v>2</v>
      </c>
      <c r="D2805" s="402">
        <v>6.99</v>
      </c>
    </row>
    <row r="2806" spans="1:4" ht="12.75">
      <c r="A2806" s="115">
        <v>3874</v>
      </c>
      <c r="B2806" s="49" t="s">
        <v>34338</v>
      </c>
      <c r="C2806" s="115" t="s">
        <v>2</v>
      </c>
      <c r="D2806" s="402">
        <v>8.1</v>
      </c>
    </row>
    <row r="2807" spans="1:4" ht="12.75">
      <c r="A2807" s="115">
        <v>3870</v>
      </c>
      <c r="B2807" s="49" t="s">
        <v>34339</v>
      </c>
      <c r="C2807" s="115" t="s">
        <v>2</v>
      </c>
      <c r="D2807" s="402">
        <v>8.89</v>
      </c>
    </row>
    <row r="2808" spans="1:4" ht="12.75">
      <c r="A2808" s="115">
        <v>38678</v>
      </c>
      <c r="B2808" s="49" t="s">
        <v>34340</v>
      </c>
      <c r="C2808" s="115" t="s">
        <v>2</v>
      </c>
      <c r="D2808" s="402">
        <v>23.51</v>
      </c>
    </row>
    <row r="2809" spans="1:4" ht="12.75">
      <c r="A2809" s="115">
        <v>3859</v>
      </c>
      <c r="B2809" s="49" t="s">
        <v>34341</v>
      </c>
      <c r="C2809" s="115" t="s">
        <v>2</v>
      </c>
      <c r="D2809" s="402">
        <v>1.79</v>
      </c>
    </row>
    <row r="2810" spans="1:4" ht="12.75">
      <c r="A2810" s="115">
        <v>3856</v>
      </c>
      <c r="B2810" s="49" t="s">
        <v>34342</v>
      </c>
      <c r="C2810" s="115" t="s">
        <v>2</v>
      </c>
      <c r="D2810" s="402">
        <v>2.48</v>
      </c>
    </row>
    <row r="2811" spans="1:4" ht="12.75">
      <c r="A2811" s="115">
        <v>3906</v>
      </c>
      <c r="B2811" s="49" t="s">
        <v>34343</v>
      </c>
      <c r="C2811" s="115" t="s">
        <v>2</v>
      </c>
      <c r="D2811" s="402">
        <v>2.0499999999999998</v>
      </c>
    </row>
    <row r="2812" spans="1:4" ht="12.75">
      <c r="A2812" s="115">
        <v>3860</v>
      </c>
      <c r="B2812" s="49" t="s">
        <v>34344</v>
      </c>
      <c r="C2812" s="115" t="s">
        <v>2</v>
      </c>
      <c r="D2812" s="402">
        <v>6.1</v>
      </c>
    </row>
    <row r="2813" spans="1:4" ht="12.75">
      <c r="A2813" s="115">
        <v>3905</v>
      </c>
      <c r="B2813" s="49" t="s">
        <v>34345</v>
      </c>
      <c r="C2813" s="115" t="s">
        <v>2</v>
      </c>
      <c r="D2813" s="402">
        <v>13.97</v>
      </c>
    </row>
    <row r="2814" spans="1:4" ht="12.75">
      <c r="A2814" s="115">
        <v>3871</v>
      </c>
      <c r="B2814" s="49" t="s">
        <v>34346</v>
      </c>
      <c r="C2814" s="115" t="s">
        <v>2</v>
      </c>
      <c r="D2814" s="402">
        <v>24.72</v>
      </c>
    </row>
    <row r="2815" spans="1:4" ht="12.75">
      <c r="A2815" s="115">
        <v>37427</v>
      </c>
      <c r="B2815" s="49" t="s">
        <v>34347</v>
      </c>
      <c r="C2815" s="115" t="s">
        <v>2</v>
      </c>
      <c r="D2815" s="402"/>
    </row>
    <row r="2816" spans="1:4" ht="12.75">
      <c r="A2816" s="115">
        <v>37424</v>
      </c>
      <c r="B2816" s="49" t="s">
        <v>34348</v>
      </c>
      <c r="C2816" s="115" t="s">
        <v>2</v>
      </c>
      <c r="D2816" s="402"/>
    </row>
    <row r="2817" spans="1:4" ht="12.75">
      <c r="A2817" s="115">
        <v>37428</v>
      </c>
      <c r="B2817" s="49" t="s">
        <v>34349</v>
      </c>
      <c r="C2817" s="115" t="s">
        <v>2</v>
      </c>
      <c r="D2817" s="402"/>
    </row>
    <row r="2818" spans="1:4" ht="12.75">
      <c r="A2818" s="115">
        <v>37425</v>
      </c>
      <c r="B2818" s="49" t="s">
        <v>34350</v>
      </c>
      <c r="C2818" s="115" t="s">
        <v>2</v>
      </c>
      <c r="D2818" s="402"/>
    </row>
    <row r="2819" spans="1:4" ht="12.75">
      <c r="A2819" s="115">
        <v>37429</v>
      </c>
      <c r="B2819" s="49" t="s">
        <v>34351</v>
      </c>
      <c r="C2819" s="115" t="s">
        <v>2</v>
      </c>
      <c r="D2819" s="402"/>
    </row>
    <row r="2820" spans="1:4" ht="12.75">
      <c r="A2820" s="115">
        <v>37426</v>
      </c>
      <c r="B2820" s="49" t="s">
        <v>34352</v>
      </c>
      <c r="C2820" s="115" t="s">
        <v>2</v>
      </c>
      <c r="D2820" s="402"/>
    </row>
    <row r="2821" spans="1:4" ht="12.75">
      <c r="A2821" s="115">
        <v>39292</v>
      </c>
      <c r="B2821" s="49" t="s">
        <v>34353</v>
      </c>
      <c r="C2821" s="115" t="s">
        <v>2</v>
      </c>
      <c r="D2821" s="402"/>
    </row>
    <row r="2822" spans="1:4" ht="12.75">
      <c r="A2822" s="115">
        <v>39293</v>
      </c>
      <c r="B2822" s="49" t="s">
        <v>34354</v>
      </c>
      <c r="C2822" s="115" t="s">
        <v>2</v>
      </c>
      <c r="D2822" s="402"/>
    </row>
    <row r="2823" spans="1:4" ht="12.75">
      <c r="A2823" s="115">
        <v>39294</v>
      </c>
      <c r="B2823" s="49" t="s">
        <v>34355</v>
      </c>
      <c r="C2823" s="115" t="s">
        <v>2</v>
      </c>
      <c r="D2823" s="402"/>
    </row>
    <row r="2824" spans="1:4" ht="12.75">
      <c r="A2824" s="115">
        <v>39295</v>
      </c>
      <c r="B2824" s="49" t="s">
        <v>34356</v>
      </c>
      <c r="C2824" s="115" t="s">
        <v>2</v>
      </c>
      <c r="D2824" s="402"/>
    </row>
    <row r="2825" spans="1:4" ht="12.75">
      <c r="A2825" s="115">
        <v>39312</v>
      </c>
      <c r="B2825" s="49" t="s">
        <v>34357</v>
      </c>
      <c r="C2825" s="115" t="s">
        <v>2</v>
      </c>
      <c r="D2825" s="402"/>
    </row>
    <row r="2826" spans="1:4" ht="12.75">
      <c r="A2826" s="115">
        <v>39313</v>
      </c>
      <c r="B2826" s="49" t="s">
        <v>34358</v>
      </c>
      <c r="C2826" s="115" t="s">
        <v>2</v>
      </c>
      <c r="D2826" s="402"/>
    </row>
    <row r="2827" spans="1:4" ht="12.75">
      <c r="A2827" s="115">
        <v>39314</v>
      </c>
      <c r="B2827" s="49" t="s">
        <v>34359</v>
      </c>
      <c r="C2827" s="115" t="s">
        <v>2</v>
      </c>
      <c r="D2827" s="402"/>
    </row>
    <row r="2828" spans="1:4" ht="12.75">
      <c r="A2828" s="115">
        <v>39296</v>
      </c>
      <c r="B2828" s="49" t="s">
        <v>34360</v>
      </c>
      <c r="C2828" s="115" t="s">
        <v>2</v>
      </c>
      <c r="D2828" s="402"/>
    </row>
    <row r="2829" spans="1:4" ht="12.75">
      <c r="A2829" s="115">
        <v>39297</v>
      </c>
      <c r="B2829" s="49" t="s">
        <v>34361</v>
      </c>
      <c r="C2829" s="115" t="s">
        <v>2</v>
      </c>
      <c r="D2829" s="402"/>
    </row>
    <row r="2830" spans="1:4" ht="12.75">
      <c r="A2830" s="115">
        <v>39298</v>
      </c>
      <c r="B2830" s="49" t="s">
        <v>34362</v>
      </c>
      <c r="C2830" s="115" t="s">
        <v>2</v>
      </c>
      <c r="D2830" s="402"/>
    </row>
    <row r="2831" spans="1:4" ht="12.75">
      <c r="A2831" s="115">
        <v>39299</v>
      </c>
      <c r="B2831" s="49" t="s">
        <v>34363</v>
      </c>
      <c r="C2831" s="115" t="s">
        <v>2</v>
      </c>
      <c r="D2831" s="402"/>
    </row>
    <row r="2832" spans="1:4" ht="12.75">
      <c r="A2832" s="115">
        <v>39308</v>
      </c>
      <c r="B2832" s="49" t="s">
        <v>34364</v>
      </c>
      <c r="C2832" s="115" t="s">
        <v>2</v>
      </c>
      <c r="D2832" s="402"/>
    </row>
    <row r="2833" spans="1:4" ht="12.75">
      <c r="A2833" s="115">
        <v>39309</v>
      </c>
      <c r="B2833" s="49" t="s">
        <v>34365</v>
      </c>
      <c r="C2833" s="115" t="s">
        <v>2</v>
      </c>
      <c r="D2833" s="402"/>
    </row>
    <row r="2834" spans="1:4" ht="12.75">
      <c r="A2834" s="115">
        <v>39310</v>
      </c>
      <c r="B2834" s="49" t="s">
        <v>34366</v>
      </c>
      <c r="C2834" s="115" t="s">
        <v>2</v>
      </c>
      <c r="D2834" s="402"/>
    </row>
    <row r="2835" spans="1:4" ht="12.75">
      <c r="A2835" s="115">
        <v>39311</v>
      </c>
      <c r="B2835" s="49" t="s">
        <v>34367</v>
      </c>
      <c r="C2835" s="115" t="s">
        <v>2</v>
      </c>
      <c r="D2835" s="402"/>
    </row>
    <row r="2836" spans="1:4" ht="12.75">
      <c r="A2836" s="115">
        <v>45261</v>
      </c>
      <c r="B2836" s="49" t="s">
        <v>34368</v>
      </c>
      <c r="C2836" s="115" t="s">
        <v>11</v>
      </c>
      <c r="D2836" s="402">
        <v>20.74</v>
      </c>
    </row>
    <row r="2837" spans="1:4" ht="12.75">
      <c r="A2837" s="115">
        <v>11519</v>
      </c>
      <c r="B2837" s="49" t="s">
        <v>34369</v>
      </c>
      <c r="C2837" s="115" t="s">
        <v>11</v>
      </c>
      <c r="D2837" s="402">
        <v>51.64</v>
      </c>
    </row>
    <row r="2838" spans="1:4" ht="12.75">
      <c r="A2838" s="115">
        <v>11520</v>
      </c>
      <c r="B2838" s="49" t="s">
        <v>34370</v>
      </c>
      <c r="C2838" s="115" t="s">
        <v>11</v>
      </c>
      <c r="D2838" s="402">
        <v>23.87</v>
      </c>
    </row>
    <row r="2839" spans="1:4" ht="12.75">
      <c r="A2839" s="115">
        <v>11518</v>
      </c>
      <c r="B2839" s="49" t="s">
        <v>34371</v>
      </c>
      <c r="C2839" s="115" t="s">
        <v>11</v>
      </c>
      <c r="D2839" s="402">
        <v>86.8</v>
      </c>
    </row>
    <row r="2840" spans="1:4" ht="12.75">
      <c r="A2840" s="115">
        <v>38473</v>
      </c>
      <c r="B2840" s="49" t="s">
        <v>34372</v>
      </c>
      <c r="C2840" s="115" t="s">
        <v>2</v>
      </c>
      <c r="D2840" s="402">
        <v>290.02</v>
      </c>
    </row>
    <row r="2841" spans="1:4" ht="12.75">
      <c r="A2841" s="115">
        <v>4244</v>
      </c>
      <c r="B2841" s="49" t="s">
        <v>34373</v>
      </c>
      <c r="C2841" s="115" t="s">
        <v>5</v>
      </c>
      <c r="D2841" s="402">
        <v>26.28</v>
      </c>
    </row>
    <row r="2842" spans="1:4" ht="12.75">
      <c r="A2842" s="115">
        <v>40977</v>
      </c>
      <c r="B2842" s="49" t="s">
        <v>34374</v>
      </c>
      <c r="C2842" s="115" t="s">
        <v>1621</v>
      </c>
      <c r="D2842" s="402">
        <v>4608.38</v>
      </c>
    </row>
    <row r="2843" spans="1:4" ht="12.75">
      <c r="A2843" s="115">
        <v>4115</v>
      </c>
      <c r="B2843" s="49" t="s">
        <v>34375</v>
      </c>
      <c r="C2843" s="115" t="s">
        <v>1</v>
      </c>
      <c r="D2843" s="402">
        <v>32.06</v>
      </c>
    </row>
    <row r="2844" spans="1:4" ht="12.75">
      <c r="A2844" s="115">
        <v>4119</v>
      </c>
      <c r="B2844" s="49" t="s">
        <v>34376</v>
      </c>
      <c r="C2844" s="115" t="s">
        <v>1</v>
      </c>
      <c r="D2844" s="402">
        <v>64.760000000000005</v>
      </c>
    </row>
    <row r="2845" spans="1:4" ht="12.75">
      <c r="A2845" s="115">
        <v>2794</v>
      </c>
      <c r="B2845" s="49" t="s">
        <v>34377</v>
      </c>
      <c r="C2845" s="115" t="s">
        <v>1</v>
      </c>
      <c r="D2845" s="402">
        <v>171.78</v>
      </c>
    </row>
    <row r="2846" spans="1:4" ht="12.75">
      <c r="A2846" s="115">
        <v>2788</v>
      </c>
      <c r="B2846" s="49" t="s">
        <v>34378</v>
      </c>
      <c r="C2846" s="115" t="s">
        <v>1</v>
      </c>
      <c r="D2846" s="402">
        <v>250.26</v>
      </c>
    </row>
    <row r="2847" spans="1:4" ht="12.75">
      <c r="A2847" s="115">
        <v>4006</v>
      </c>
      <c r="B2847" s="49" t="s">
        <v>34379</v>
      </c>
      <c r="C2847" s="115" t="s">
        <v>7</v>
      </c>
      <c r="D2847" s="402">
        <v>1806.72</v>
      </c>
    </row>
    <row r="2848" spans="1:4" ht="12.75">
      <c r="A2848" s="115">
        <v>45395</v>
      </c>
      <c r="B2848" s="49" t="s">
        <v>34380</v>
      </c>
      <c r="C2848" s="115" t="s">
        <v>11</v>
      </c>
      <c r="D2848" s="402">
        <v>31.47</v>
      </c>
    </row>
    <row r="2849" spans="1:4" ht="12.75">
      <c r="A2849" s="115">
        <v>37461</v>
      </c>
      <c r="B2849" s="49" t="s">
        <v>34381</v>
      </c>
      <c r="C2849" s="115" t="s">
        <v>1</v>
      </c>
      <c r="D2849" s="402">
        <v>14.62</v>
      </c>
    </row>
    <row r="2850" spans="1:4" ht="12.75">
      <c r="A2850" s="115">
        <v>37460</v>
      </c>
      <c r="B2850" s="49" t="s">
        <v>34382</v>
      </c>
      <c r="C2850" s="115" t="s">
        <v>1</v>
      </c>
      <c r="D2850" s="402">
        <v>25.66</v>
      </c>
    </row>
    <row r="2851" spans="1:4" ht="12.75">
      <c r="A2851" s="115">
        <v>37458</v>
      </c>
      <c r="B2851" s="49" t="s">
        <v>34383</v>
      </c>
      <c r="C2851" s="115" t="s">
        <v>1</v>
      </c>
      <c r="D2851" s="402">
        <v>5.95</v>
      </c>
    </row>
    <row r="2852" spans="1:4" ht="12.75">
      <c r="A2852" s="115">
        <v>37454</v>
      </c>
      <c r="B2852" s="49" t="s">
        <v>34384</v>
      </c>
      <c r="C2852" s="115" t="s">
        <v>1</v>
      </c>
      <c r="D2852" s="402">
        <v>1.86</v>
      </c>
    </row>
    <row r="2853" spans="1:4" ht="12.75">
      <c r="A2853" s="115">
        <v>37455</v>
      </c>
      <c r="B2853" s="49" t="s">
        <v>34385</v>
      </c>
      <c r="C2853" s="115" t="s">
        <v>1</v>
      </c>
      <c r="D2853" s="402">
        <v>3.1</v>
      </c>
    </row>
    <row r="2854" spans="1:4" ht="12.75">
      <c r="A2854" s="115">
        <v>37459</v>
      </c>
      <c r="B2854" s="49" t="s">
        <v>34386</v>
      </c>
      <c r="C2854" s="115" t="s">
        <v>1</v>
      </c>
      <c r="D2854" s="402">
        <v>9.91</v>
      </c>
    </row>
    <row r="2855" spans="1:4" ht="12.75">
      <c r="A2855" s="115">
        <v>37457</v>
      </c>
      <c r="B2855" s="49" t="s">
        <v>34387</v>
      </c>
      <c r="C2855" s="115" t="s">
        <v>1</v>
      </c>
      <c r="D2855" s="402">
        <v>3.41</v>
      </c>
    </row>
    <row r="2856" spans="1:4" ht="12.75">
      <c r="A2856" s="115">
        <v>37456</v>
      </c>
      <c r="B2856" s="49" t="s">
        <v>34388</v>
      </c>
      <c r="C2856" s="115" t="s">
        <v>1</v>
      </c>
      <c r="D2856" s="402">
        <v>2.34</v>
      </c>
    </row>
    <row r="2857" spans="1:4" ht="12.75">
      <c r="A2857" s="115">
        <v>21029</v>
      </c>
      <c r="B2857" s="49" t="s">
        <v>34389</v>
      </c>
      <c r="C2857" s="115" t="s">
        <v>2</v>
      </c>
      <c r="D2857" s="402">
        <v>417.38</v>
      </c>
    </row>
    <row r="2858" spans="1:4" ht="12.75">
      <c r="A2858" s="115">
        <v>21030</v>
      </c>
      <c r="B2858" s="49" t="s">
        <v>34390</v>
      </c>
      <c r="C2858" s="115" t="s">
        <v>2</v>
      </c>
      <c r="D2858" s="402">
        <v>514.49</v>
      </c>
    </row>
    <row r="2859" spans="1:4" ht="12.75">
      <c r="A2859" s="115">
        <v>21031</v>
      </c>
      <c r="B2859" s="49" t="s">
        <v>34391</v>
      </c>
      <c r="C2859" s="115" t="s">
        <v>2</v>
      </c>
      <c r="D2859" s="402">
        <v>640.53</v>
      </c>
    </row>
    <row r="2860" spans="1:4" ht="12.75">
      <c r="A2860" s="115">
        <v>21032</v>
      </c>
      <c r="B2860" s="49" t="s">
        <v>34392</v>
      </c>
      <c r="C2860" s="115" t="s">
        <v>2</v>
      </c>
      <c r="D2860" s="402">
        <v>683.92</v>
      </c>
    </row>
    <row r="2861" spans="1:4" ht="12.75">
      <c r="A2861" s="115">
        <v>37527</v>
      </c>
      <c r="B2861" s="49" t="s">
        <v>34393</v>
      </c>
      <c r="C2861" s="115" t="s">
        <v>2</v>
      </c>
      <c r="D2861" s="402">
        <v>617.79999999999995</v>
      </c>
    </row>
    <row r="2862" spans="1:4" ht="12.75">
      <c r="A2862" s="115">
        <v>37528</v>
      </c>
      <c r="B2862" s="49" t="s">
        <v>34394</v>
      </c>
      <c r="C2862" s="115" t="s">
        <v>2</v>
      </c>
      <c r="D2862" s="402">
        <v>736.61</v>
      </c>
    </row>
    <row r="2863" spans="1:4" ht="12.75">
      <c r="A2863" s="115">
        <v>37529</v>
      </c>
      <c r="B2863" s="49" t="s">
        <v>34395</v>
      </c>
      <c r="C2863" s="115" t="s">
        <v>2</v>
      </c>
      <c r="D2863" s="402">
        <v>743.84</v>
      </c>
    </row>
    <row r="2864" spans="1:4" ht="12.75">
      <c r="A2864" s="115">
        <v>37530</v>
      </c>
      <c r="B2864" s="49" t="s">
        <v>34396</v>
      </c>
      <c r="C2864" s="115" t="s">
        <v>2</v>
      </c>
      <c r="D2864" s="402">
        <v>971.13</v>
      </c>
    </row>
    <row r="2865" spans="1:4" ht="12.75">
      <c r="A2865" s="115">
        <v>21034</v>
      </c>
      <c r="B2865" s="49" t="s">
        <v>34397</v>
      </c>
      <c r="C2865" s="115" t="s">
        <v>2</v>
      </c>
      <c r="D2865" s="402">
        <v>828.56</v>
      </c>
    </row>
    <row r="2866" spans="1:4" ht="12.75">
      <c r="A2866" s="115">
        <v>37531</v>
      </c>
      <c r="B2866" s="49" t="s">
        <v>34398</v>
      </c>
      <c r="C2866" s="115" t="s">
        <v>2</v>
      </c>
      <c r="D2866" s="402">
        <v>1043.45</v>
      </c>
    </row>
    <row r="2867" spans="1:4" ht="12.75">
      <c r="A2867" s="115">
        <v>21036</v>
      </c>
      <c r="B2867" s="49" t="s">
        <v>34399</v>
      </c>
      <c r="C2867" s="115" t="s">
        <v>2</v>
      </c>
      <c r="D2867" s="402">
        <v>1268.6600000000001</v>
      </c>
    </row>
    <row r="2868" spans="1:4" ht="12.75">
      <c r="A2868" s="115">
        <v>21037</v>
      </c>
      <c r="B2868" s="49" t="s">
        <v>34400</v>
      </c>
      <c r="C2868" s="115" t="s">
        <v>2</v>
      </c>
      <c r="D2868" s="402">
        <v>1446.36</v>
      </c>
    </row>
    <row r="2869" spans="1:4" ht="12.75">
      <c r="A2869" s="115">
        <v>20185</v>
      </c>
      <c r="B2869" s="49" t="s">
        <v>34401</v>
      </c>
      <c r="C2869" s="115" t="s">
        <v>1</v>
      </c>
      <c r="D2869" s="402">
        <v>15.77</v>
      </c>
    </row>
    <row r="2870" spans="1:4" ht="12.75">
      <c r="A2870" s="115">
        <v>44909</v>
      </c>
      <c r="B2870" s="49" t="s">
        <v>34402</v>
      </c>
      <c r="C2870" s="115" t="s">
        <v>1</v>
      </c>
      <c r="D2870" s="402">
        <v>17.77</v>
      </c>
    </row>
    <row r="2871" spans="1:4" ht="12.75">
      <c r="A2871" s="115">
        <v>44115</v>
      </c>
      <c r="B2871" s="49" t="s">
        <v>34403</v>
      </c>
      <c r="C2871" s="115" t="s">
        <v>1</v>
      </c>
      <c r="D2871" s="402">
        <v>32.700000000000003</v>
      </c>
    </row>
    <row r="2872" spans="1:4" ht="12.75">
      <c r="A2872" s="115">
        <v>44333</v>
      </c>
      <c r="B2872" s="49" t="s">
        <v>34404</v>
      </c>
      <c r="C2872" s="115" t="s">
        <v>1</v>
      </c>
      <c r="D2872" s="402">
        <v>107.4</v>
      </c>
    </row>
    <row r="2873" spans="1:4" ht="12.75">
      <c r="A2873" s="115">
        <v>44907</v>
      </c>
      <c r="B2873" s="49" t="s">
        <v>34405</v>
      </c>
      <c r="C2873" s="115" t="s">
        <v>1</v>
      </c>
      <c r="D2873" s="402">
        <v>18.829999999999998</v>
      </c>
    </row>
    <row r="2874" spans="1:4" ht="12.75">
      <c r="A2874" s="115">
        <v>20260</v>
      </c>
      <c r="B2874" s="49" t="s">
        <v>34406</v>
      </c>
      <c r="C2874" s="115" t="s">
        <v>2</v>
      </c>
      <c r="D2874" s="402">
        <v>17.27</v>
      </c>
    </row>
    <row r="2875" spans="1:4" ht="12.75">
      <c r="A2875" s="115">
        <v>37515</v>
      </c>
      <c r="B2875" s="49" t="s">
        <v>34407</v>
      </c>
      <c r="C2875" s="115" t="s">
        <v>2</v>
      </c>
      <c r="D2875" s="402"/>
    </row>
    <row r="2876" spans="1:4" ht="12.75">
      <c r="A2876" s="115">
        <v>12899</v>
      </c>
      <c r="B2876" s="49" t="s">
        <v>34408</v>
      </c>
      <c r="C2876" s="115" t="s">
        <v>2</v>
      </c>
      <c r="D2876" s="402"/>
    </row>
    <row r="2877" spans="1:4" ht="12.75">
      <c r="A2877" s="115">
        <v>12898</v>
      </c>
      <c r="B2877" s="49" t="s">
        <v>34409</v>
      </c>
      <c r="C2877" s="115" t="s">
        <v>2</v>
      </c>
      <c r="D2877" s="402"/>
    </row>
    <row r="2878" spans="1:4" ht="12.75">
      <c r="A2878" s="115">
        <v>39699</v>
      </c>
      <c r="B2878" s="49" t="s">
        <v>34410</v>
      </c>
      <c r="C2878" s="115" t="s">
        <v>4</v>
      </c>
      <c r="D2878" s="402">
        <v>14.07</v>
      </c>
    </row>
    <row r="2879" spans="1:4" ht="12.75">
      <c r="A2879" s="115">
        <v>39696</v>
      </c>
      <c r="B2879" s="49" t="s">
        <v>34411</v>
      </c>
      <c r="C2879" s="115" t="s">
        <v>4</v>
      </c>
      <c r="D2879" s="402">
        <v>4.45</v>
      </c>
    </row>
    <row r="2880" spans="1:4" ht="12.75">
      <c r="A2880" s="115">
        <v>42528</v>
      </c>
      <c r="B2880" s="49" t="s">
        <v>34412</v>
      </c>
      <c r="C2880" s="115" t="s">
        <v>4</v>
      </c>
      <c r="D2880" s="402">
        <v>6.33</v>
      </c>
    </row>
    <row r="2881" spans="1:4" ht="12.75">
      <c r="A2881" s="115">
        <v>39700</v>
      </c>
      <c r="B2881" s="49" t="s">
        <v>34413</v>
      </c>
      <c r="C2881" s="115" t="s">
        <v>4</v>
      </c>
      <c r="D2881" s="402">
        <v>28.25</v>
      </c>
    </row>
    <row r="2882" spans="1:4" ht="12.75">
      <c r="A2882" s="115">
        <v>4014</v>
      </c>
      <c r="B2882" s="49" t="s">
        <v>34414</v>
      </c>
      <c r="C2882" s="115" t="s">
        <v>4</v>
      </c>
      <c r="D2882" s="402">
        <v>58.15</v>
      </c>
    </row>
    <row r="2883" spans="1:4" ht="12.75">
      <c r="A2883" s="115">
        <v>4015</v>
      </c>
      <c r="B2883" s="49" t="s">
        <v>34415</v>
      </c>
      <c r="C2883" s="115" t="s">
        <v>4</v>
      </c>
      <c r="D2883" s="402">
        <v>71.41</v>
      </c>
    </row>
    <row r="2884" spans="1:4" ht="12.75">
      <c r="A2884" s="115">
        <v>4017</v>
      </c>
      <c r="B2884" s="49" t="s">
        <v>34416</v>
      </c>
      <c r="C2884" s="115" t="s">
        <v>4</v>
      </c>
      <c r="D2884" s="402">
        <v>103.91</v>
      </c>
    </row>
    <row r="2885" spans="1:4" ht="12.75">
      <c r="A2885" s="115">
        <v>11621</v>
      </c>
      <c r="B2885" s="49" t="s">
        <v>34417</v>
      </c>
      <c r="C2885" s="115" t="s">
        <v>4</v>
      </c>
      <c r="D2885" s="402">
        <v>56.2</v>
      </c>
    </row>
    <row r="2886" spans="1:4" ht="12.75">
      <c r="A2886" s="115">
        <v>4016</v>
      </c>
      <c r="B2886" s="49" t="s">
        <v>34418</v>
      </c>
      <c r="C2886" s="115" t="s">
        <v>4</v>
      </c>
      <c r="D2886" s="402">
        <v>41.04</v>
      </c>
    </row>
    <row r="2887" spans="1:4" ht="12.75">
      <c r="A2887" s="115">
        <v>38544</v>
      </c>
      <c r="B2887" s="49" t="s">
        <v>34419</v>
      </c>
      <c r="C2887" s="115" t="s">
        <v>4</v>
      </c>
      <c r="D2887" s="402">
        <v>10.53</v>
      </c>
    </row>
    <row r="2888" spans="1:4" ht="12.75">
      <c r="A2888" s="115">
        <v>38545</v>
      </c>
      <c r="B2888" s="49" t="s">
        <v>34420</v>
      </c>
      <c r="C2888" s="115" t="s">
        <v>4</v>
      </c>
      <c r="D2888" s="402">
        <v>6.77</v>
      </c>
    </row>
    <row r="2889" spans="1:4" ht="12.75">
      <c r="A2889" s="115">
        <v>42527</v>
      </c>
      <c r="B2889" s="49" t="s">
        <v>34421</v>
      </c>
      <c r="C2889" s="115" t="s">
        <v>4</v>
      </c>
      <c r="D2889" s="402">
        <v>16.72</v>
      </c>
    </row>
    <row r="2890" spans="1:4" ht="12.75">
      <c r="A2890" s="115">
        <v>39323</v>
      </c>
      <c r="B2890" s="49" t="s">
        <v>34422</v>
      </c>
      <c r="C2890" s="115" t="s">
        <v>4</v>
      </c>
      <c r="D2890" s="402">
        <v>25.82</v>
      </c>
    </row>
    <row r="2891" spans="1:4" ht="12.75">
      <c r="A2891" s="115">
        <v>626</v>
      </c>
      <c r="B2891" s="49" t="s">
        <v>34423</v>
      </c>
      <c r="C2891" s="115" t="s">
        <v>3</v>
      </c>
      <c r="D2891" s="402">
        <v>12.77</v>
      </c>
    </row>
    <row r="2892" spans="1:4" ht="12.75">
      <c r="A2892" s="115">
        <v>44504</v>
      </c>
      <c r="B2892" s="49" t="s">
        <v>34424</v>
      </c>
      <c r="C2892" s="115" t="s">
        <v>4</v>
      </c>
      <c r="D2892" s="402"/>
    </row>
    <row r="2893" spans="1:4" ht="12.75">
      <c r="A2893" s="115">
        <v>44505</v>
      </c>
      <c r="B2893" s="49" t="s">
        <v>34425</v>
      </c>
      <c r="C2893" s="115" t="s">
        <v>4</v>
      </c>
      <c r="D2893" s="402"/>
    </row>
    <row r="2894" spans="1:4" ht="12.75">
      <c r="A2894" s="115">
        <v>44506</v>
      </c>
      <c r="B2894" s="49" t="s">
        <v>34426</v>
      </c>
      <c r="C2894" s="115" t="s">
        <v>4</v>
      </c>
      <c r="D2894" s="402"/>
    </row>
    <row r="2895" spans="1:4" ht="12.75">
      <c r="A2895" s="115">
        <v>44507</v>
      </c>
      <c r="B2895" s="49" t="s">
        <v>34427</v>
      </c>
      <c r="C2895" s="115" t="s">
        <v>4</v>
      </c>
      <c r="D2895" s="402"/>
    </row>
    <row r="2896" spans="1:4" ht="12.75">
      <c r="A2896" s="115">
        <v>44508</v>
      </c>
      <c r="B2896" s="49" t="s">
        <v>34428</v>
      </c>
      <c r="C2896" s="115" t="s">
        <v>4</v>
      </c>
      <c r="D2896" s="402"/>
    </row>
    <row r="2897" spans="1:4" ht="12.75">
      <c r="A2897" s="115">
        <v>44509</v>
      </c>
      <c r="B2897" s="49" t="s">
        <v>34429</v>
      </c>
      <c r="C2897" s="115" t="s">
        <v>4</v>
      </c>
      <c r="D2897" s="402"/>
    </row>
    <row r="2898" spans="1:4" ht="12.75">
      <c r="A2898" s="115">
        <v>44510</v>
      </c>
      <c r="B2898" s="49" t="s">
        <v>34430</v>
      </c>
      <c r="C2898" s="115" t="s">
        <v>4</v>
      </c>
      <c r="D2898" s="402"/>
    </row>
    <row r="2899" spans="1:4" ht="12.75">
      <c r="A2899" s="115">
        <v>44512</v>
      </c>
      <c r="B2899" s="49" t="s">
        <v>34431</v>
      </c>
      <c r="C2899" s="115" t="s">
        <v>4</v>
      </c>
      <c r="D2899" s="402"/>
    </row>
    <row r="2900" spans="1:4" ht="12.75">
      <c r="A2900" s="115">
        <v>44513</v>
      </c>
      <c r="B2900" s="49" t="s">
        <v>34432</v>
      </c>
      <c r="C2900" s="115" t="s">
        <v>4</v>
      </c>
      <c r="D2900" s="402"/>
    </row>
    <row r="2901" spans="1:4" ht="12.75">
      <c r="A2901" s="115">
        <v>44514</v>
      </c>
      <c r="B2901" s="49" t="s">
        <v>34433</v>
      </c>
      <c r="C2901" s="115" t="s">
        <v>4</v>
      </c>
      <c r="D2901" s="402"/>
    </row>
    <row r="2902" spans="1:4" ht="12.75">
      <c r="A2902" s="115">
        <v>44515</v>
      </c>
      <c r="B2902" s="49" t="s">
        <v>34434</v>
      </c>
      <c r="C2902" s="115" t="s">
        <v>4</v>
      </c>
      <c r="D2902" s="402"/>
    </row>
    <row r="2903" spans="1:4" ht="12.75">
      <c r="A2903" s="115">
        <v>44511</v>
      </c>
      <c r="B2903" s="49" t="s">
        <v>34435</v>
      </c>
      <c r="C2903" s="115" t="s">
        <v>4</v>
      </c>
      <c r="D2903" s="402"/>
    </row>
    <row r="2904" spans="1:4" ht="12.75">
      <c r="A2904" s="115">
        <v>44516</v>
      </c>
      <c r="B2904" s="49" t="s">
        <v>34436</v>
      </c>
      <c r="C2904" s="115" t="s">
        <v>4</v>
      </c>
      <c r="D2904" s="402"/>
    </row>
    <row r="2905" spans="1:4" ht="12.75">
      <c r="A2905" s="115">
        <v>44517</v>
      </c>
      <c r="B2905" s="49" t="s">
        <v>34437</v>
      </c>
      <c r="C2905" s="115" t="s">
        <v>4</v>
      </c>
      <c r="D2905" s="402"/>
    </row>
    <row r="2906" spans="1:4" ht="12.75">
      <c r="A2906" s="115">
        <v>11479</v>
      </c>
      <c r="B2906" s="49" t="s">
        <v>34438</v>
      </c>
      <c r="C2906" s="115" t="s">
        <v>2</v>
      </c>
      <c r="D2906" s="402">
        <v>36.26</v>
      </c>
    </row>
    <row r="2907" spans="1:4" ht="12.75">
      <c r="A2907" s="115">
        <v>11481</v>
      </c>
      <c r="B2907" s="49" t="s">
        <v>34439</v>
      </c>
      <c r="C2907" s="115" t="s">
        <v>2</v>
      </c>
      <c r="D2907" s="402">
        <v>32.799999999999997</v>
      </c>
    </row>
    <row r="2908" spans="1:4" ht="12.75">
      <c r="A2908" s="115">
        <v>43609</v>
      </c>
      <c r="B2908" s="49" t="s">
        <v>34440</v>
      </c>
      <c r="C2908" s="115" t="s">
        <v>2</v>
      </c>
      <c r="D2908" s="402">
        <v>32.799999999999997</v>
      </c>
    </row>
    <row r="2909" spans="1:4" ht="12.75">
      <c r="A2909" s="115">
        <v>11478</v>
      </c>
      <c r="B2909" s="49" t="s">
        <v>34441</v>
      </c>
      <c r="C2909" s="115" t="s">
        <v>2</v>
      </c>
      <c r="D2909" s="402">
        <v>62.21</v>
      </c>
    </row>
    <row r="2910" spans="1:4" ht="12.75">
      <c r="A2910" s="115">
        <v>43608</v>
      </c>
      <c r="B2910" s="49" t="s">
        <v>34442</v>
      </c>
      <c r="C2910" s="115" t="s">
        <v>2</v>
      </c>
      <c r="D2910" s="402">
        <v>47.47</v>
      </c>
    </row>
    <row r="2911" spans="1:4" ht="12.75">
      <c r="A2911" s="115">
        <v>11476</v>
      </c>
      <c r="B2911" s="49" t="s">
        <v>34443</v>
      </c>
      <c r="C2911" s="115" t="s">
        <v>2</v>
      </c>
      <c r="D2911" s="402">
        <v>47.47</v>
      </c>
    </row>
    <row r="2912" spans="1:4" ht="12.75">
      <c r="A2912" s="115">
        <v>40637</v>
      </c>
      <c r="B2912" s="49" t="s">
        <v>34444</v>
      </c>
      <c r="C2912" s="115" t="s">
        <v>2</v>
      </c>
      <c r="D2912" s="402"/>
    </row>
    <row r="2913" spans="1:4" ht="12.75">
      <c r="A2913" s="115">
        <v>13836</v>
      </c>
      <c r="B2913" s="49" t="s">
        <v>34445</v>
      </c>
      <c r="C2913" s="115" t="s">
        <v>2</v>
      </c>
      <c r="D2913" s="402"/>
    </row>
    <row r="2914" spans="1:4" ht="12.75">
      <c r="A2914" s="115">
        <v>39813</v>
      </c>
      <c r="B2914" s="49" t="s">
        <v>34446</v>
      </c>
      <c r="C2914" s="115" t="s">
        <v>2</v>
      </c>
      <c r="D2914" s="402"/>
    </row>
    <row r="2915" spans="1:4" ht="12.75">
      <c r="A2915" s="115">
        <v>12868</v>
      </c>
      <c r="B2915" s="49" t="s">
        <v>34447</v>
      </c>
      <c r="C2915" s="115" t="s">
        <v>5</v>
      </c>
      <c r="D2915" s="402">
        <v>25.43</v>
      </c>
    </row>
    <row r="2916" spans="1:4" ht="12.75">
      <c r="A2916" s="115">
        <v>40916</v>
      </c>
      <c r="B2916" s="49" t="s">
        <v>34448</v>
      </c>
      <c r="C2916" s="115" t="s">
        <v>1621</v>
      </c>
      <c r="D2916" s="402">
        <v>4455.87</v>
      </c>
    </row>
    <row r="2917" spans="1:4" ht="12.75">
      <c r="A2917" s="115">
        <v>4755</v>
      </c>
      <c r="B2917" s="49" t="s">
        <v>34449</v>
      </c>
      <c r="C2917" s="115" t="s">
        <v>5</v>
      </c>
      <c r="D2917" s="402">
        <v>23.99</v>
      </c>
    </row>
    <row r="2918" spans="1:4" ht="12.75">
      <c r="A2918" s="115">
        <v>41067</v>
      </c>
      <c r="B2918" s="49" t="s">
        <v>34450</v>
      </c>
      <c r="C2918" s="115" t="s">
        <v>1621</v>
      </c>
      <c r="D2918" s="402">
        <v>4204.33</v>
      </c>
    </row>
    <row r="2919" spans="1:4" ht="12.75">
      <c r="A2919" s="115">
        <v>45240</v>
      </c>
      <c r="B2919" s="49" t="s">
        <v>34451</v>
      </c>
      <c r="C2919" s="115" t="s">
        <v>2</v>
      </c>
      <c r="D2919" s="402">
        <v>30.73</v>
      </c>
    </row>
    <row r="2920" spans="1:4" ht="12.75">
      <c r="A2920" s="115">
        <v>45228</v>
      </c>
      <c r="B2920" s="49" t="s">
        <v>34452</v>
      </c>
      <c r="C2920" s="115" t="s">
        <v>2</v>
      </c>
      <c r="D2920" s="402">
        <v>26.26</v>
      </c>
    </row>
    <row r="2921" spans="1:4" ht="12.75">
      <c r="A2921" s="115">
        <v>45241</v>
      </c>
      <c r="B2921" s="49" t="s">
        <v>34453</v>
      </c>
      <c r="C2921" s="115" t="s">
        <v>2</v>
      </c>
      <c r="D2921" s="402">
        <v>37.79</v>
      </c>
    </row>
    <row r="2922" spans="1:4" ht="12.75">
      <c r="A2922" s="115">
        <v>38463</v>
      </c>
      <c r="B2922" s="49" t="s">
        <v>34454</v>
      </c>
      <c r="C2922" s="115" t="s">
        <v>2</v>
      </c>
      <c r="D2922" s="402">
        <v>47.61</v>
      </c>
    </row>
    <row r="2923" spans="1:4" ht="12.75">
      <c r="A2923" s="115">
        <v>40703</v>
      </c>
      <c r="B2923" s="49" t="s">
        <v>34455</v>
      </c>
      <c r="C2923" s="115" t="s">
        <v>2</v>
      </c>
      <c r="D2923" s="402">
        <v>10714</v>
      </c>
    </row>
    <row r="2924" spans="1:4" ht="12.75">
      <c r="A2924" s="115">
        <v>11616</v>
      </c>
      <c r="B2924" s="49" t="s">
        <v>34456</v>
      </c>
      <c r="C2924" s="115" t="s">
        <v>2</v>
      </c>
      <c r="D2924" s="402">
        <v>12797.37</v>
      </c>
    </row>
    <row r="2925" spans="1:4" ht="12.75">
      <c r="A2925" s="115">
        <v>41898</v>
      </c>
      <c r="B2925" s="49" t="s">
        <v>34457</v>
      </c>
      <c r="C2925" s="115" t="s">
        <v>2</v>
      </c>
      <c r="D2925" s="402">
        <v>6320.47</v>
      </c>
    </row>
    <row r="2926" spans="1:4" ht="12.75">
      <c r="A2926" s="115">
        <v>45304</v>
      </c>
      <c r="B2926" s="49" t="s">
        <v>34458</v>
      </c>
      <c r="C2926" s="115" t="s">
        <v>2</v>
      </c>
      <c r="D2926" s="402">
        <v>10873.09</v>
      </c>
    </row>
    <row r="2927" spans="1:4" ht="12.75">
      <c r="A2927" s="115">
        <v>36141</v>
      </c>
      <c r="B2927" s="49" t="s">
        <v>34459</v>
      </c>
      <c r="C2927" s="115" t="s">
        <v>2</v>
      </c>
      <c r="D2927" s="402">
        <v>98.86</v>
      </c>
    </row>
    <row r="2928" spans="1:4" ht="12.75">
      <c r="A2928" s="115">
        <v>45211</v>
      </c>
      <c r="B2928" s="49" t="s">
        <v>34460</v>
      </c>
      <c r="C2928" s="115" t="s">
        <v>2</v>
      </c>
      <c r="D2928" s="402">
        <v>89.85</v>
      </c>
    </row>
    <row r="2929" spans="1:4" ht="12.75">
      <c r="A2929" s="115">
        <v>43651</v>
      </c>
      <c r="B2929" s="49" t="s">
        <v>34461</v>
      </c>
      <c r="C2929" s="115" t="s">
        <v>3</v>
      </c>
      <c r="D2929" s="402">
        <v>8.31</v>
      </c>
    </row>
    <row r="2930" spans="1:4" ht="12.75">
      <c r="A2930" s="115">
        <v>43626</v>
      </c>
      <c r="B2930" s="49" t="s">
        <v>34462</v>
      </c>
      <c r="C2930" s="115" t="s">
        <v>3</v>
      </c>
      <c r="D2930" s="402">
        <v>4.62</v>
      </c>
    </row>
    <row r="2931" spans="1:4" ht="12.75">
      <c r="A2931" s="115">
        <v>39434</v>
      </c>
      <c r="B2931" s="49" t="s">
        <v>34463</v>
      </c>
      <c r="C2931" s="115" t="s">
        <v>3</v>
      </c>
      <c r="D2931" s="402">
        <v>3.42</v>
      </c>
    </row>
    <row r="2932" spans="1:4" ht="12.75">
      <c r="A2932" s="115">
        <v>39433</v>
      </c>
      <c r="B2932" s="49" t="s">
        <v>34464</v>
      </c>
      <c r="C2932" s="115" t="s">
        <v>3</v>
      </c>
      <c r="D2932" s="402">
        <v>2.71</v>
      </c>
    </row>
    <row r="2933" spans="1:4" ht="12.75">
      <c r="A2933" s="115">
        <v>4049</v>
      </c>
      <c r="B2933" s="49" t="s">
        <v>34465</v>
      </c>
      <c r="C2933" s="115" t="s">
        <v>10</v>
      </c>
      <c r="D2933" s="402">
        <v>92.73</v>
      </c>
    </row>
    <row r="2934" spans="1:4" ht="12.75">
      <c r="A2934" s="115">
        <v>38120</v>
      </c>
      <c r="B2934" s="49" t="s">
        <v>34466</v>
      </c>
      <c r="C2934" s="115" t="s">
        <v>3</v>
      </c>
      <c r="D2934" s="402">
        <v>90.88</v>
      </c>
    </row>
    <row r="2935" spans="1:4" ht="12.75">
      <c r="A2935" s="115">
        <v>43652</v>
      </c>
      <c r="B2935" s="49" t="s">
        <v>34467</v>
      </c>
      <c r="C2935" s="115" t="s">
        <v>3</v>
      </c>
      <c r="D2935" s="402">
        <v>18.62</v>
      </c>
    </row>
    <row r="2936" spans="1:4" ht="12.75">
      <c r="A2936" s="115">
        <v>10498</v>
      </c>
      <c r="B2936" s="49" t="s">
        <v>15</v>
      </c>
      <c r="C2936" s="115" t="s">
        <v>3</v>
      </c>
      <c r="D2936" s="402">
        <v>9.09</v>
      </c>
    </row>
    <row r="2937" spans="1:4" ht="12.75">
      <c r="A2937" s="115">
        <v>4823</v>
      </c>
      <c r="B2937" s="49" t="s">
        <v>34468</v>
      </c>
      <c r="C2937" s="115" t="s">
        <v>3</v>
      </c>
      <c r="D2937" s="402">
        <v>35.18</v>
      </c>
    </row>
    <row r="2938" spans="1:4" ht="12.75">
      <c r="A2938" s="115">
        <v>38877</v>
      </c>
      <c r="B2938" s="49" t="s">
        <v>34469</v>
      </c>
      <c r="C2938" s="115" t="s">
        <v>3</v>
      </c>
      <c r="D2938" s="402">
        <v>7.32</v>
      </c>
    </row>
    <row r="2939" spans="1:4" ht="12.75">
      <c r="A2939" s="115">
        <v>34546</v>
      </c>
      <c r="B2939" s="49" t="s">
        <v>34470</v>
      </c>
      <c r="C2939" s="115" t="s">
        <v>3</v>
      </c>
      <c r="D2939" s="402">
        <v>7.52</v>
      </c>
    </row>
    <row r="2940" spans="1:4" ht="12.75">
      <c r="A2940" s="115">
        <v>41387</v>
      </c>
      <c r="B2940" s="49" t="s">
        <v>34471</v>
      </c>
      <c r="C2940" s="115" t="s">
        <v>1</v>
      </c>
      <c r="D2940" s="402">
        <v>53.63</v>
      </c>
    </row>
    <row r="2941" spans="1:4" ht="12.75">
      <c r="A2941" s="115">
        <v>41388</v>
      </c>
      <c r="B2941" s="49" t="s">
        <v>34472</v>
      </c>
      <c r="C2941" s="115" t="s">
        <v>1</v>
      </c>
      <c r="D2941" s="402">
        <v>64.34</v>
      </c>
    </row>
    <row r="2942" spans="1:4" ht="12.75">
      <c r="A2942" s="115">
        <v>41380</v>
      </c>
      <c r="B2942" s="49" t="s">
        <v>34473</v>
      </c>
      <c r="C2942" s="115" t="s">
        <v>2</v>
      </c>
      <c r="D2942" s="402">
        <v>428.11</v>
      </c>
    </row>
    <row r="2943" spans="1:4" ht="12.75">
      <c r="A2943" s="115">
        <v>41381</v>
      </c>
      <c r="B2943" s="49" t="s">
        <v>34474</v>
      </c>
      <c r="C2943" s="115" t="s">
        <v>2</v>
      </c>
      <c r="D2943" s="402">
        <v>448.5</v>
      </c>
    </row>
    <row r="2944" spans="1:4" ht="12.75">
      <c r="A2944" s="115">
        <v>41382</v>
      </c>
      <c r="B2944" s="49" t="s">
        <v>34475</v>
      </c>
      <c r="C2944" s="115" t="s">
        <v>2</v>
      </c>
      <c r="D2944" s="402">
        <v>434.12</v>
      </c>
    </row>
    <row r="2945" spans="1:4" ht="12.75">
      <c r="A2945" s="115">
        <v>41383</v>
      </c>
      <c r="B2945" s="49" t="s">
        <v>34476</v>
      </c>
      <c r="C2945" s="115" t="s">
        <v>2</v>
      </c>
      <c r="D2945" s="402">
        <v>589.23</v>
      </c>
    </row>
    <row r="2946" spans="1:4" ht="12.75">
      <c r="A2946" s="115">
        <v>41385</v>
      </c>
      <c r="B2946" s="49" t="s">
        <v>34477</v>
      </c>
      <c r="C2946" s="115" t="s">
        <v>2</v>
      </c>
      <c r="D2946" s="402">
        <v>733.22</v>
      </c>
    </row>
    <row r="2947" spans="1:4" ht="12.75">
      <c r="A2947" s="115">
        <v>4058</v>
      </c>
      <c r="B2947" s="49" t="s">
        <v>34478</v>
      </c>
      <c r="C2947" s="115" t="s">
        <v>5</v>
      </c>
      <c r="D2947" s="402">
        <v>35.909999999999997</v>
      </c>
    </row>
    <row r="2948" spans="1:4" ht="12.75">
      <c r="A2948" s="115">
        <v>40974</v>
      </c>
      <c r="B2948" s="49" t="s">
        <v>34479</v>
      </c>
      <c r="C2948" s="115" t="s">
        <v>1621</v>
      </c>
      <c r="D2948" s="402">
        <v>6293.97</v>
      </c>
    </row>
    <row r="2949" spans="1:4" ht="12.75">
      <c r="A2949" s="115">
        <v>34794</v>
      </c>
      <c r="B2949" s="49" t="s">
        <v>34480</v>
      </c>
      <c r="C2949" s="115" t="s">
        <v>5</v>
      </c>
      <c r="D2949" s="402">
        <v>26.39</v>
      </c>
    </row>
    <row r="2950" spans="1:4" ht="12.75">
      <c r="A2950" s="115">
        <v>40925</v>
      </c>
      <c r="B2950" s="49" t="s">
        <v>34481</v>
      </c>
      <c r="C2950" s="115" t="s">
        <v>1621</v>
      </c>
      <c r="D2950" s="402">
        <v>4625.67</v>
      </c>
    </row>
    <row r="2951" spans="1:4" ht="12.75">
      <c r="A2951" s="115">
        <v>13741</v>
      </c>
      <c r="B2951" s="49" t="s">
        <v>34482</v>
      </c>
      <c r="C2951" s="115" t="s">
        <v>2</v>
      </c>
      <c r="D2951" s="402">
        <v>2624.25</v>
      </c>
    </row>
    <row r="2952" spans="1:4" ht="12.75">
      <c r="A2952" s="115">
        <v>3288</v>
      </c>
      <c r="B2952" s="49" t="s">
        <v>34483</v>
      </c>
      <c r="C2952" s="115" t="s">
        <v>1</v>
      </c>
      <c r="D2952" s="402">
        <v>10</v>
      </c>
    </row>
    <row r="2953" spans="1:4" ht="12.75">
      <c r="A2953" s="115">
        <v>13587</v>
      </c>
      <c r="B2953" s="49" t="s">
        <v>34484</v>
      </c>
      <c r="C2953" s="115" t="s">
        <v>1</v>
      </c>
      <c r="D2953" s="402">
        <v>6.04</v>
      </c>
    </row>
    <row r="2954" spans="1:4" ht="12.75">
      <c r="A2954" s="115">
        <v>38598</v>
      </c>
      <c r="B2954" s="49" t="s">
        <v>34485</v>
      </c>
      <c r="C2954" s="115" t="s">
        <v>2</v>
      </c>
      <c r="D2954" s="402">
        <v>3.78</v>
      </c>
    </row>
    <row r="2955" spans="1:4" ht="12.75">
      <c r="A2955" s="115">
        <v>38595</v>
      </c>
      <c r="B2955" s="49" t="s">
        <v>34486</v>
      </c>
      <c r="C2955" s="115" t="s">
        <v>2</v>
      </c>
      <c r="D2955" s="402">
        <v>3.2</v>
      </c>
    </row>
    <row r="2956" spans="1:4" ht="12.75">
      <c r="A2956" s="115">
        <v>38592</v>
      </c>
      <c r="B2956" s="49" t="s">
        <v>34487</v>
      </c>
      <c r="C2956" s="115" t="s">
        <v>2</v>
      </c>
      <c r="D2956" s="402">
        <v>3.23</v>
      </c>
    </row>
    <row r="2957" spans="1:4" ht="12.75">
      <c r="A2957" s="115">
        <v>38588</v>
      </c>
      <c r="B2957" s="49" t="s">
        <v>34488</v>
      </c>
      <c r="C2957" s="115" t="s">
        <v>2</v>
      </c>
      <c r="D2957" s="402">
        <v>2.59</v>
      </c>
    </row>
    <row r="2958" spans="1:4" ht="12.75">
      <c r="A2958" s="115">
        <v>38593</v>
      </c>
      <c r="B2958" s="49" t="s">
        <v>34489</v>
      </c>
      <c r="C2958" s="115" t="s">
        <v>2</v>
      </c>
      <c r="D2958" s="402">
        <v>3.57</v>
      </c>
    </row>
    <row r="2959" spans="1:4" ht="12.75">
      <c r="A2959" s="115">
        <v>38589</v>
      </c>
      <c r="B2959" s="49" t="s">
        <v>34490</v>
      </c>
      <c r="C2959" s="115" t="s">
        <v>2</v>
      </c>
      <c r="D2959" s="402">
        <v>2.71</v>
      </c>
    </row>
    <row r="2960" spans="1:4" ht="12.75">
      <c r="A2960" s="115">
        <v>38594</v>
      </c>
      <c r="B2960" s="49" t="s">
        <v>34491</v>
      </c>
      <c r="C2960" s="115" t="s">
        <v>2</v>
      </c>
      <c r="D2960" s="402">
        <v>5.64</v>
      </c>
    </row>
    <row r="2961" spans="1:4" ht="12.75">
      <c r="A2961" s="115">
        <v>34774</v>
      </c>
      <c r="B2961" s="49" t="s">
        <v>34492</v>
      </c>
      <c r="C2961" s="115" t="s">
        <v>2</v>
      </c>
      <c r="D2961" s="402">
        <v>2.5299999999999998</v>
      </c>
    </row>
    <row r="2962" spans="1:4" ht="12.75">
      <c r="A2962" s="115">
        <v>34771</v>
      </c>
      <c r="B2962" s="49" t="s">
        <v>34493</v>
      </c>
      <c r="C2962" s="115" t="s">
        <v>2</v>
      </c>
      <c r="D2962" s="402">
        <v>3.05</v>
      </c>
    </row>
    <row r="2963" spans="1:4" ht="12.75">
      <c r="A2963" s="115">
        <v>34764</v>
      </c>
      <c r="B2963" s="49" t="s">
        <v>34494</v>
      </c>
      <c r="C2963" s="115" t="s">
        <v>2</v>
      </c>
      <c r="D2963" s="402">
        <v>2</v>
      </c>
    </row>
    <row r="2964" spans="1:4" ht="12.75">
      <c r="A2964" s="115">
        <v>34773</v>
      </c>
      <c r="B2964" s="49" t="s">
        <v>34495</v>
      </c>
      <c r="C2964" s="115" t="s">
        <v>2</v>
      </c>
      <c r="D2964" s="402">
        <v>2.67</v>
      </c>
    </row>
    <row r="2965" spans="1:4" ht="12.75">
      <c r="A2965" s="115">
        <v>34769</v>
      </c>
      <c r="B2965" s="49" t="s">
        <v>34496</v>
      </c>
      <c r="C2965" s="115" t="s">
        <v>2</v>
      </c>
      <c r="D2965" s="402">
        <v>3.3</v>
      </c>
    </row>
    <row r="2966" spans="1:4" ht="12.75">
      <c r="A2966" s="115">
        <v>34763</v>
      </c>
      <c r="B2966" s="49" t="s">
        <v>34497</v>
      </c>
      <c r="C2966" s="115" t="s">
        <v>2</v>
      </c>
      <c r="D2966" s="402">
        <v>2.0299999999999998</v>
      </c>
    </row>
    <row r="2967" spans="1:4" ht="12.75">
      <c r="A2967" s="115">
        <v>34788</v>
      </c>
      <c r="B2967" s="49" t="s">
        <v>34498</v>
      </c>
      <c r="C2967" s="115" t="s">
        <v>2</v>
      </c>
      <c r="D2967" s="402">
        <v>1.29</v>
      </c>
    </row>
    <row r="2968" spans="1:4" ht="12.75">
      <c r="A2968" s="115">
        <v>34781</v>
      </c>
      <c r="B2968" s="49" t="s">
        <v>34499</v>
      </c>
      <c r="C2968" s="115" t="s">
        <v>2</v>
      </c>
      <c r="D2968" s="402">
        <v>1.77</v>
      </c>
    </row>
    <row r="2969" spans="1:4" ht="12.75">
      <c r="A2969" s="115">
        <v>41682</v>
      </c>
      <c r="B2969" s="49" t="s">
        <v>34500</v>
      </c>
      <c r="C2969" s="115" t="s">
        <v>2</v>
      </c>
      <c r="D2969" s="402">
        <v>43.35</v>
      </c>
    </row>
    <row r="2970" spans="1:4" ht="12.75">
      <c r="A2970" s="115">
        <v>41683</v>
      </c>
      <c r="B2970" s="49" t="s">
        <v>34501</v>
      </c>
      <c r="C2970" s="115" t="s">
        <v>2</v>
      </c>
      <c r="D2970" s="402">
        <v>31.89</v>
      </c>
    </row>
    <row r="2971" spans="1:4" ht="12.75">
      <c r="A2971" s="115">
        <v>41680</v>
      </c>
      <c r="B2971" s="49" t="s">
        <v>34502</v>
      </c>
      <c r="C2971" s="115" t="s">
        <v>2</v>
      </c>
      <c r="D2971" s="402">
        <v>17.170000000000002</v>
      </c>
    </row>
    <row r="2972" spans="1:4" ht="12.75">
      <c r="A2972" s="115">
        <v>41679</v>
      </c>
      <c r="B2972" s="49" t="s">
        <v>34503</v>
      </c>
      <c r="C2972" s="115" t="s">
        <v>2</v>
      </c>
      <c r="D2972" s="402">
        <v>39.25</v>
      </c>
    </row>
    <row r="2973" spans="1:4" ht="12.75">
      <c r="A2973" s="115">
        <v>41681</v>
      </c>
      <c r="B2973" s="49" t="s">
        <v>34504</v>
      </c>
      <c r="C2973" s="115" t="s">
        <v>2</v>
      </c>
      <c r="D2973" s="402">
        <v>26.86</v>
      </c>
    </row>
    <row r="2974" spans="1:4" ht="12.75">
      <c r="A2974" s="115">
        <v>43386</v>
      </c>
      <c r="B2974" s="49" t="s">
        <v>34505</v>
      </c>
      <c r="C2974" s="115" t="s">
        <v>2</v>
      </c>
      <c r="D2974" s="402">
        <v>61.34</v>
      </c>
    </row>
    <row r="2975" spans="1:4" ht="12.75">
      <c r="A2975" s="115">
        <v>4059</v>
      </c>
      <c r="B2975" s="49" t="s">
        <v>34506</v>
      </c>
      <c r="C2975" s="115" t="s">
        <v>1</v>
      </c>
      <c r="D2975" s="402">
        <v>43.35</v>
      </c>
    </row>
    <row r="2976" spans="1:4" ht="12.75">
      <c r="A2976" s="115">
        <v>4062</v>
      </c>
      <c r="B2976" s="49" t="s">
        <v>34507</v>
      </c>
      <c r="C2976" s="115" t="s">
        <v>2</v>
      </c>
      <c r="D2976" s="402">
        <v>43.35</v>
      </c>
    </row>
    <row r="2977" spans="1:4" ht="12.75">
      <c r="A2977" s="115">
        <v>4061</v>
      </c>
      <c r="B2977" s="49" t="s">
        <v>34508</v>
      </c>
      <c r="C2977" s="115" t="s">
        <v>2</v>
      </c>
      <c r="D2977" s="402">
        <v>53.98</v>
      </c>
    </row>
    <row r="2978" spans="1:4" ht="12.75">
      <c r="A2978" s="115">
        <v>41315</v>
      </c>
      <c r="B2978" s="49" t="s">
        <v>34509</v>
      </c>
      <c r="C2978" s="115" t="s">
        <v>3</v>
      </c>
      <c r="D2978" s="402">
        <v>76.099999999999994</v>
      </c>
    </row>
    <row r="2979" spans="1:4" ht="12.75">
      <c r="A2979" s="115">
        <v>43148</v>
      </c>
      <c r="B2979" s="49" t="s">
        <v>34510</v>
      </c>
      <c r="C2979" s="115" t="s">
        <v>3</v>
      </c>
      <c r="D2979" s="402">
        <v>51.65</v>
      </c>
    </row>
    <row r="2980" spans="1:4" ht="12.75">
      <c r="A2980" s="115">
        <v>43147</v>
      </c>
      <c r="B2980" s="49" t="s">
        <v>34511</v>
      </c>
      <c r="C2980" s="115" t="s">
        <v>3</v>
      </c>
      <c r="D2980" s="402">
        <v>20</v>
      </c>
    </row>
    <row r="2981" spans="1:4" ht="12.75">
      <c r="A2981" s="115">
        <v>10608</v>
      </c>
      <c r="B2981" s="49" t="s">
        <v>34512</v>
      </c>
      <c r="C2981" s="115" t="s">
        <v>2</v>
      </c>
      <c r="D2981" s="402"/>
    </row>
    <row r="2982" spans="1:4" ht="12.75">
      <c r="A2982" s="115">
        <v>4069</v>
      </c>
      <c r="B2982" s="49" t="s">
        <v>34513</v>
      </c>
      <c r="C2982" s="115" t="s">
        <v>5</v>
      </c>
      <c r="D2982" s="402">
        <v>69.739999999999995</v>
      </c>
    </row>
    <row r="2983" spans="1:4" ht="12.75">
      <c r="A2983" s="115">
        <v>40819</v>
      </c>
      <c r="B2983" s="49" t="s">
        <v>34514</v>
      </c>
      <c r="C2983" s="115" t="s">
        <v>1621</v>
      </c>
      <c r="D2983" s="402">
        <v>12222.21</v>
      </c>
    </row>
    <row r="2984" spans="1:4" ht="12.75">
      <c r="A2984" s="115">
        <v>34361</v>
      </c>
      <c r="B2984" s="49" t="s">
        <v>34515</v>
      </c>
      <c r="C2984" s="115" t="s">
        <v>3</v>
      </c>
      <c r="D2984" s="402">
        <v>14.56</v>
      </c>
    </row>
    <row r="2985" spans="1:4" ht="12.75">
      <c r="A2985" s="115">
        <v>44478</v>
      </c>
      <c r="B2985" s="49" t="s">
        <v>34516</v>
      </c>
      <c r="C2985" s="115" t="s">
        <v>3</v>
      </c>
      <c r="D2985" s="402">
        <v>11.9</v>
      </c>
    </row>
    <row r="2986" spans="1:4" ht="12.75">
      <c r="A2986" s="115">
        <v>44477</v>
      </c>
      <c r="B2986" s="49" t="s">
        <v>34517</v>
      </c>
      <c r="C2986" s="115" t="s">
        <v>3</v>
      </c>
      <c r="D2986" s="402">
        <v>11.9</v>
      </c>
    </row>
    <row r="2987" spans="1:4" ht="12.75">
      <c r="A2987" s="115">
        <v>11697</v>
      </c>
      <c r="B2987" s="49" t="s">
        <v>34518</v>
      </c>
      <c r="C2987" s="115" t="s">
        <v>2</v>
      </c>
      <c r="D2987" s="402">
        <v>809.45</v>
      </c>
    </row>
    <row r="2988" spans="1:4" ht="12.75">
      <c r="A2988" s="115">
        <v>11698</v>
      </c>
      <c r="B2988" s="49" t="s">
        <v>34519</v>
      </c>
      <c r="C2988" s="115" t="s">
        <v>2</v>
      </c>
      <c r="D2988" s="402">
        <v>965.64</v>
      </c>
    </row>
    <row r="2989" spans="1:4" ht="12.75">
      <c r="A2989" s="115">
        <v>11699</v>
      </c>
      <c r="B2989" s="49" t="s">
        <v>34520</v>
      </c>
      <c r="C2989" s="115" t="s">
        <v>2</v>
      </c>
      <c r="D2989" s="402">
        <v>1067.25</v>
      </c>
    </row>
    <row r="2990" spans="1:4" ht="12.75">
      <c r="A2990" s="115">
        <v>10432</v>
      </c>
      <c r="B2990" s="49" t="s">
        <v>34521</v>
      </c>
      <c r="C2990" s="115" t="s">
        <v>2</v>
      </c>
      <c r="D2990" s="402">
        <v>435.27</v>
      </c>
    </row>
    <row r="2991" spans="1:4" ht="12.75">
      <c r="A2991" s="115">
        <v>44020</v>
      </c>
      <c r="B2991" s="49" t="s">
        <v>34522</v>
      </c>
      <c r="C2991" s="115" t="s">
        <v>2</v>
      </c>
      <c r="D2991" s="402">
        <v>1073.8599999999999</v>
      </c>
    </row>
    <row r="2992" spans="1:4" ht="12.75">
      <c r="A2992" s="115">
        <v>41419</v>
      </c>
      <c r="B2992" s="49" t="s">
        <v>34523</v>
      </c>
      <c r="C2992" s="115" t="s">
        <v>2</v>
      </c>
      <c r="D2992" s="402">
        <v>8.02</v>
      </c>
    </row>
    <row r="2993" spans="1:4" ht="12.75">
      <c r="A2993" s="115">
        <v>41420</v>
      </c>
      <c r="B2993" s="49" t="s">
        <v>34524</v>
      </c>
      <c r="C2993" s="115" t="s">
        <v>2</v>
      </c>
      <c r="D2993" s="402">
        <v>10.91</v>
      </c>
    </row>
    <row r="2994" spans="1:4" ht="12.75">
      <c r="A2994" s="115">
        <v>41421</v>
      </c>
      <c r="B2994" s="49" t="s">
        <v>34525</v>
      </c>
      <c r="C2994" s="115" t="s">
        <v>2</v>
      </c>
      <c r="D2994" s="402">
        <v>10.89</v>
      </c>
    </row>
    <row r="2995" spans="1:4" ht="12.75">
      <c r="A2995" s="115">
        <v>41422</v>
      </c>
      <c r="B2995" s="49" t="s">
        <v>34526</v>
      </c>
      <c r="C2995" s="115" t="s">
        <v>2</v>
      </c>
      <c r="D2995" s="402">
        <v>14.9</v>
      </c>
    </row>
    <row r="2996" spans="1:4" ht="12.75">
      <c r="A2996" s="115">
        <v>41425</v>
      </c>
      <c r="B2996" s="49" t="s">
        <v>34527</v>
      </c>
      <c r="C2996" s="115" t="s">
        <v>2</v>
      </c>
      <c r="D2996" s="402">
        <v>7.63</v>
      </c>
    </row>
    <row r="2997" spans="1:4" ht="12.75">
      <c r="A2997" s="115">
        <v>41426</v>
      </c>
      <c r="B2997" s="49" t="s">
        <v>34528</v>
      </c>
      <c r="C2997" s="115" t="s">
        <v>2</v>
      </c>
      <c r="D2997" s="402">
        <v>13.75</v>
      </c>
    </row>
    <row r="2998" spans="1:4" ht="12.75">
      <c r="A2998" s="115">
        <v>41414</v>
      </c>
      <c r="B2998" s="49" t="s">
        <v>34529</v>
      </c>
      <c r="C2998" s="115" t="s">
        <v>2</v>
      </c>
      <c r="D2998" s="402">
        <v>25.24</v>
      </c>
    </row>
    <row r="2999" spans="1:4" ht="12.75">
      <c r="A2999" s="115">
        <v>41415</v>
      </c>
      <c r="B2999" s="49" t="s">
        <v>34530</v>
      </c>
      <c r="C2999" s="115" t="s">
        <v>2</v>
      </c>
      <c r="D2999" s="402">
        <v>29.4</v>
      </c>
    </row>
    <row r="3000" spans="1:4" ht="12.75">
      <c r="A3000" s="115">
        <v>37514</v>
      </c>
      <c r="B3000" s="49" t="s">
        <v>34531</v>
      </c>
      <c r="C3000" s="115" t="s">
        <v>2</v>
      </c>
      <c r="D3000" s="402">
        <v>309750</v>
      </c>
    </row>
    <row r="3001" spans="1:4" ht="12.75">
      <c r="A3001" s="115">
        <v>37520</v>
      </c>
      <c r="B3001" s="49" t="s">
        <v>34532</v>
      </c>
      <c r="C3001" s="115" t="s">
        <v>2</v>
      </c>
      <c r="D3001" s="402">
        <v>470198.48</v>
      </c>
    </row>
    <row r="3002" spans="1:4" ht="12.75">
      <c r="A3002" s="115">
        <v>37546</v>
      </c>
      <c r="B3002" s="49" t="s">
        <v>34533</v>
      </c>
      <c r="C3002" s="115" t="s">
        <v>2</v>
      </c>
      <c r="D3002" s="402">
        <v>12968.39</v>
      </c>
    </row>
    <row r="3003" spans="1:4" ht="12.75">
      <c r="A3003" s="115">
        <v>37544</v>
      </c>
      <c r="B3003" s="49" t="s">
        <v>34534</v>
      </c>
      <c r="C3003" s="115" t="s">
        <v>2</v>
      </c>
      <c r="D3003" s="402">
        <v>13716.26</v>
      </c>
    </row>
    <row r="3004" spans="1:4" ht="12.75">
      <c r="A3004" s="115">
        <v>37545</v>
      </c>
      <c r="B3004" s="49" t="s">
        <v>34535</v>
      </c>
      <c r="C3004" s="115" t="s">
        <v>2</v>
      </c>
      <c r="D3004" s="402">
        <v>16320.5</v>
      </c>
    </row>
    <row r="3005" spans="1:4" ht="12.75">
      <c r="A3005" s="115">
        <v>36793</v>
      </c>
      <c r="B3005" s="49" t="s">
        <v>34536</v>
      </c>
      <c r="C3005" s="115" t="s">
        <v>2</v>
      </c>
      <c r="D3005" s="402">
        <v>690.28</v>
      </c>
    </row>
    <row r="3006" spans="1:4" ht="12.75">
      <c r="A3006" s="115">
        <v>11769</v>
      </c>
      <c r="B3006" s="49" t="s">
        <v>34537</v>
      </c>
      <c r="C3006" s="115" t="s">
        <v>2</v>
      </c>
      <c r="D3006" s="402">
        <v>305.05</v>
      </c>
    </row>
    <row r="3007" spans="1:4" ht="12.75">
      <c r="A3007" s="115">
        <v>11771</v>
      </c>
      <c r="B3007" s="49" t="s">
        <v>34538</v>
      </c>
      <c r="C3007" s="115" t="s">
        <v>2</v>
      </c>
      <c r="D3007" s="402">
        <v>373.65</v>
      </c>
    </row>
    <row r="3008" spans="1:4" ht="12.75">
      <c r="A3008" s="115">
        <v>39919</v>
      </c>
      <c r="B3008" s="49" t="s">
        <v>34539</v>
      </c>
      <c r="C3008" s="115" t="s">
        <v>2</v>
      </c>
      <c r="D3008" s="402">
        <v>64913.99</v>
      </c>
    </row>
    <row r="3009" spans="1:4" ht="12.75">
      <c r="A3009" s="115">
        <v>38385</v>
      </c>
      <c r="B3009" s="49" t="s">
        <v>34540</v>
      </c>
      <c r="C3009" s="115" t="s">
        <v>2</v>
      </c>
      <c r="D3009" s="402">
        <v>35.81</v>
      </c>
    </row>
    <row r="3010" spans="1:4" ht="12.75">
      <c r="A3010" s="115">
        <v>36800</v>
      </c>
      <c r="B3010" s="49" t="s">
        <v>34541</v>
      </c>
      <c r="C3010" s="115" t="s">
        <v>2</v>
      </c>
      <c r="D3010" s="402">
        <v>183.3</v>
      </c>
    </row>
    <row r="3011" spans="1:4" ht="12.75">
      <c r="A3011" s="115">
        <v>37587</v>
      </c>
      <c r="B3011" s="49" t="s">
        <v>34542</v>
      </c>
      <c r="C3011" s="115" t="s">
        <v>2</v>
      </c>
      <c r="D3011" s="402">
        <v>402.7</v>
      </c>
    </row>
    <row r="3012" spans="1:4" ht="12.75">
      <c r="A3012" s="115">
        <v>11561</v>
      </c>
      <c r="B3012" s="49" t="s">
        <v>34543</v>
      </c>
      <c r="C3012" s="115" t="s">
        <v>2</v>
      </c>
      <c r="D3012" s="402">
        <v>243.06</v>
      </c>
    </row>
    <row r="3013" spans="1:4" ht="12.75">
      <c r="A3013" s="115">
        <v>43604</v>
      </c>
      <c r="B3013" s="49" t="s">
        <v>34544</v>
      </c>
      <c r="C3013" s="115" t="s">
        <v>2</v>
      </c>
      <c r="D3013" s="402">
        <v>129.58000000000001</v>
      </c>
    </row>
    <row r="3014" spans="1:4" ht="12.75">
      <c r="A3014" s="115">
        <v>11560</v>
      </c>
      <c r="B3014" s="49" t="s">
        <v>34545</v>
      </c>
      <c r="C3014" s="115" t="s">
        <v>2</v>
      </c>
      <c r="D3014" s="402">
        <v>187.6</v>
      </c>
    </row>
    <row r="3015" spans="1:4" ht="12.75">
      <c r="A3015" s="115">
        <v>11499</v>
      </c>
      <c r="B3015" s="49" t="s">
        <v>34546</v>
      </c>
      <c r="C3015" s="115" t="s">
        <v>2</v>
      </c>
      <c r="D3015" s="402">
        <v>857.05</v>
      </c>
    </row>
    <row r="3016" spans="1:4" ht="12.75">
      <c r="A3016" s="115">
        <v>34761</v>
      </c>
      <c r="B3016" s="49" t="s">
        <v>34547</v>
      </c>
      <c r="C3016" s="115" t="s">
        <v>5</v>
      </c>
      <c r="D3016" s="402">
        <v>29.25</v>
      </c>
    </row>
    <row r="3017" spans="1:4" ht="12.75">
      <c r="A3017" s="115">
        <v>40924</v>
      </c>
      <c r="B3017" s="49" t="s">
        <v>34548</v>
      </c>
      <c r="C3017" s="115" t="s">
        <v>1621</v>
      </c>
      <c r="D3017" s="402">
        <v>5126.26</v>
      </c>
    </row>
    <row r="3018" spans="1:4" ht="12.75">
      <c r="A3018" s="115">
        <v>40983</v>
      </c>
      <c r="B3018" s="49" t="s">
        <v>34549</v>
      </c>
      <c r="C3018" s="115" t="s">
        <v>1621</v>
      </c>
      <c r="D3018" s="402">
        <v>4719.41</v>
      </c>
    </row>
    <row r="3019" spans="1:4" ht="12.75">
      <c r="A3019" s="115">
        <v>44497</v>
      </c>
      <c r="B3019" s="49" t="s">
        <v>34550</v>
      </c>
      <c r="C3019" s="115" t="s">
        <v>5</v>
      </c>
      <c r="D3019" s="402">
        <v>26.91</v>
      </c>
    </row>
    <row r="3020" spans="1:4" ht="12.75">
      <c r="A3020" s="115">
        <v>2437</v>
      </c>
      <c r="B3020" s="49" t="s">
        <v>34551</v>
      </c>
      <c r="C3020" s="115" t="s">
        <v>5</v>
      </c>
      <c r="D3020" s="402">
        <v>35.909999999999997</v>
      </c>
    </row>
    <row r="3021" spans="1:4" ht="12.75">
      <c r="A3021" s="115">
        <v>40921</v>
      </c>
      <c r="B3021" s="49" t="s">
        <v>34552</v>
      </c>
      <c r="C3021" s="115" t="s">
        <v>1621</v>
      </c>
      <c r="D3021" s="402">
        <v>6293.35</v>
      </c>
    </row>
    <row r="3022" spans="1:4" ht="12.75">
      <c r="A3022" s="115">
        <v>36502</v>
      </c>
      <c r="B3022" s="49" t="s">
        <v>34553</v>
      </c>
      <c r="C3022" s="115" t="s">
        <v>2</v>
      </c>
      <c r="D3022" s="402">
        <v>3791.4</v>
      </c>
    </row>
    <row r="3023" spans="1:4" ht="12.75">
      <c r="A3023" s="115">
        <v>36503</v>
      </c>
      <c r="B3023" s="49" t="s">
        <v>34554</v>
      </c>
      <c r="C3023" s="115" t="s">
        <v>2</v>
      </c>
      <c r="D3023" s="402">
        <v>4675.24</v>
      </c>
    </row>
    <row r="3024" spans="1:4" ht="12.75">
      <c r="A3024" s="115">
        <v>4090</v>
      </c>
      <c r="B3024" s="49" t="s">
        <v>34555</v>
      </c>
      <c r="C3024" s="115" t="s">
        <v>2</v>
      </c>
      <c r="D3024" s="402">
        <v>1320000</v>
      </c>
    </row>
    <row r="3025" spans="1:4" ht="12.75">
      <c r="A3025" s="115">
        <v>4093</v>
      </c>
      <c r="B3025" s="49" t="s">
        <v>34556</v>
      </c>
      <c r="C3025" s="115" t="s">
        <v>5</v>
      </c>
      <c r="D3025" s="402">
        <v>25.14</v>
      </c>
    </row>
    <row r="3026" spans="1:4" ht="12.75">
      <c r="A3026" s="115">
        <v>10512</v>
      </c>
      <c r="B3026" s="49" t="s">
        <v>34557</v>
      </c>
      <c r="C3026" s="115" t="s">
        <v>1621</v>
      </c>
      <c r="D3026" s="402">
        <v>4406.05</v>
      </c>
    </row>
    <row r="3027" spans="1:4" ht="12.75">
      <c r="A3027" s="115">
        <v>4243</v>
      </c>
      <c r="B3027" s="49" t="s">
        <v>34558</v>
      </c>
      <c r="C3027" s="115" t="s">
        <v>5</v>
      </c>
      <c r="D3027" s="402">
        <v>28.57</v>
      </c>
    </row>
    <row r="3028" spans="1:4" ht="12.75">
      <c r="A3028" s="115">
        <v>20020</v>
      </c>
      <c r="B3028" s="49" t="s">
        <v>34559</v>
      </c>
      <c r="C3028" s="115" t="s">
        <v>5</v>
      </c>
      <c r="D3028" s="402">
        <v>26.13</v>
      </c>
    </row>
    <row r="3029" spans="1:4" ht="12.75">
      <c r="A3029" s="115">
        <v>41038</v>
      </c>
      <c r="B3029" s="49" t="s">
        <v>34560</v>
      </c>
      <c r="C3029" s="115" t="s">
        <v>1621</v>
      </c>
      <c r="D3029" s="402">
        <v>4578.79</v>
      </c>
    </row>
    <row r="3030" spans="1:4" ht="12.75">
      <c r="A3030" s="115">
        <v>4094</v>
      </c>
      <c r="B3030" s="49" t="s">
        <v>34561</v>
      </c>
      <c r="C3030" s="115" t="s">
        <v>5</v>
      </c>
      <c r="D3030" s="402">
        <v>31.26</v>
      </c>
    </row>
    <row r="3031" spans="1:4" ht="12.75">
      <c r="A3031" s="115">
        <v>40988</v>
      </c>
      <c r="B3031" s="49" t="s">
        <v>34562</v>
      </c>
      <c r="C3031" s="115" t="s">
        <v>1621</v>
      </c>
      <c r="D3031" s="402">
        <v>5480.34</v>
      </c>
    </row>
    <row r="3032" spans="1:4" ht="12.75">
      <c r="A3032" s="115">
        <v>4095</v>
      </c>
      <c r="B3032" s="49" t="s">
        <v>34563</v>
      </c>
      <c r="C3032" s="115" t="s">
        <v>5</v>
      </c>
      <c r="D3032" s="402">
        <v>20.93</v>
      </c>
    </row>
    <row r="3033" spans="1:4" ht="12.75">
      <c r="A3033" s="115">
        <v>40990</v>
      </c>
      <c r="B3033" s="49" t="s">
        <v>34564</v>
      </c>
      <c r="C3033" s="115" t="s">
        <v>1621</v>
      </c>
      <c r="D3033" s="402">
        <v>3670.12</v>
      </c>
    </row>
    <row r="3034" spans="1:4" ht="12.75">
      <c r="A3034" s="115">
        <v>4096</v>
      </c>
      <c r="B3034" s="49" t="s">
        <v>34565</v>
      </c>
      <c r="C3034" s="115" t="s">
        <v>5</v>
      </c>
      <c r="D3034" s="402">
        <v>27.26</v>
      </c>
    </row>
    <row r="3035" spans="1:4" ht="12.75">
      <c r="A3035" s="115">
        <v>40992</v>
      </c>
      <c r="B3035" s="49" t="s">
        <v>34566</v>
      </c>
      <c r="C3035" s="115" t="s">
        <v>1621</v>
      </c>
      <c r="D3035" s="402">
        <v>4778.38</v>
      </c>
    </row>
    <row r="3036" spans="1:4" ht="12.75">
      <c r="A3036" s="115">
        <v>4114</v>
      </c>
      <c r="B3036" s="49" t="s">
        <v>34567</v>
      </c>
      <c r="C3036" s="115" t="s">
        <v>2</v>
      </c>
      <c r="D3036" s="402">
        <v>99.37</v>
      </c>
    </row>
    <row r="3037" spans="1:4" ht="12.75">
      <c r="A3037" s="115">
        <v>36797</v>
      </c>
      <c r="B3037" s="49" t="s">
        <v>34568</v>
      </c>
      <c r="C3037" s="115" t="s">
        <v>2</v>
      </c>
      <c r="D3037" s="402">
        <v>88.48</v>
      </c>
    </row>
    <row r="3038" spans="1:4" ht="12.75">
      <c r="A3038" s="115">
        <v>4107</v>
      </c>
      <c r="B3038" s="49" t="s">
        <v>34569</v>
      </c>
      <c r="C3038" s="115" t="s">
        <v>2</v>
      </c>
      <c r="D3038" s="402">
        <v>83.42</v>
      </c>
    </row>
    <row r="3039" spans="1:4" ht="12.75">
      <c r="A3039" s="115">
        <v>4102</v>
      </c>
      <c r="B3039" s="49" t="s">
        <v>34570</v>
      </c>
      <c r="C3039" s="115" t="s">
        <v>2</v>
      </c>
      <c r="D3039" s="402">
        <v>101.83</v>
      </c>
    </row>
    <row r="3040" spans="1:4" ht="12.75">
      <c r="A3040" s="115">
        <v>36799</v>
      </c>
      <c r="B3040" s="49" t="s">
        <v>34571</v>
      </c>
      <c r="C3040" s="115" t="s">
        <v>2</v>
      </c>
      <c r="D3040" s="402">
        <v>85.88</v>
      </c>
    </row>
    <row r="3041" spans="1:4" ht="12.75">
      <c r="A3041" s="115">
        <v>2747</v>
      </c>
      <c r="B3041" s="49" t="s">
        <v>34572</v>
      </c>
      <c r="C3041" s="115" t="s">
        <v>1</v>
      </c>
      <c r="D3041" s="402">
        <v>36.340000000000003</v>
      </c>
    </row>
    <row r="3042" spans="1:4" ht="12.75">
      <c r="A3042" s="115">
        <v>21138</v>
      </c>
      <c r="B3042" s="49" t="s">
        <v>34573</v>
      </c>
      <c r="C3042" s="115" t="s">
        <v>1</v>
      </c>
      <c r="D3042" s="402">
        <v>11.52</v>
      </c>
    </row>
    <row r="3043" spans="1:4" ht="12.75">
      <c r="A3043" s="115">
        <v>10826</v>
      </c>
      <c r="B3043" s="49" t="s">
        <v>34574</v>
      </c>
      <c r="C3043" s="115" t="s">
        <v>2</v>
      </c>
      <c r="D3043" s="402">
        <v>90.22</v>
      </c>
    </row>
    <row r="3044" spans="1:4" ht="12.75">
      <c r="A3044" s="115">
        <v>365</v>
      </c>
      <c r="B3044" s="49" t="s">
        <v>34575</v>
      </c>
      <c r="C3044" s="115" t="s">
        <v>2</v>
      </c>
      <c r="D3044" s="402">
        <v>55.94</v>
      </c>
    </row>
    <row r="3045" spans="1:4" ht="12.75">
      <c r="A3045" s="115">
        <v>38639</v>
      </c>
      <c r="B3045" s="49" t="s">
        <v>34576</v>
      </c>
      <c r="C3045" s="115" t="s">
        <v>2</v>
      </c>
      <c r="D3045" s="402">
        <v>216.55</v>
      </c>
    </row>
    <row r="3046" spans="1:4" ht="12.75">
      <c r="A3046" s="115">
        <v>38640</v>
      </c>
      <c r="B3046" s="49" t="s">
        <v>34577</v>
      </c>
      <c r="C3046" s="115" t="s">
        <v>2</v>
      </c>
      <c r="D3046" s="402">
        <v>3.24</v>
      </c>
    </row>
    <row r="3047" spans="1:4" ht="12.75">
      <c r="A3047" s="115">
        <v>358</v>
      </c>
      <c r="B3047" s="49" t="s">
        <v>34578</v>
      </c>
      <c r="C3047" s="115" t="s">
        <v>2</v>
      </c>
      <c r="D3047" s="402">
        <v>66.77</v>
      </c>
    </row>
    <row r="3048" spans="1:4" ht="12.75">
      <c r="A3048" s="115">
        <v>359</v>
      </c>
      <c r="B3048" s="49" t="s">
        <v>34579</v>
      </c>
      <c r="C3048" s="115" t="s">
        <v>2</v>
      </c>
      <c r="D3048" s="402">
        <v>137.13999999999999</v>
      </c>
    </row>
    <row r="3049" spans="1:4" ht="12.75">
      <c r="A3049" s="115">
        <v>38641</v>
      </c>
      <c r="B3049" s="49" t="s">
        <v>34580</v>
      </c>
      <c r="C3049" s="115" t="s">
        <v>2</v>
      </c>
      <c r="D3049" s="402">
        <v>135.34</v>
      </c>
    </row>
    <row r="3050" spans="1:4" ht="12.75">
      <c r="A3050" s="115">
        <v>360</v>
      </c>
      <c r="B3050" s="49" t="s">
        <v>34581</v>
      </c>
      <c r="C3050" s="115" t="s">
        <v>2</v>
      </c>
      <c r="D3050" s="402">
        <v>3.14</v>
      </c>
    </row>
    <row r="3051" spans="1:4" ht="12.75">
      <c r="A3051" s="115">
        <v>42430</v>
      </c>
      <c r="B3051" s="49" t="s">
        <v>34582</v>
      </c>
      <c r="C3051" s="115" t="s">
        <v>2</v>
      </c>
      <c r="D3051" s="402"/>
    </row>
    <row r="3052" spans="1:4" ht="12.75">
      <c r="A3052" s="115">
        <v>4209</v>
      </c>
      <c r="B3052" s="49" t="s">
        <v>34583</v>
      </c>
      <c r="C3052" s="115" t="s">
        <v>2</v>
      </c>
      <c r="D3052" s="402">
        <v>25.53</v>
      </c>
    </row>
    <row r="3053" spans="1:4" ht="12.75">
      <c r="A3053" s="115">
        <v>4180</v>
      </c>
      <c r="B3053" s="49" t="s">
        <v>34584</v>
      </c>
      <c r="C3053" s="115" t="s">
        <v>2</v>
      </c>
      <c r="D3053" s="402">
        <v>19.22</v>
      </c>
    </row>
    <row r="3054" spans="1:4" ht="12.75">
      <c r="A3054" s="115">
        <v>4179</v>
      </c>
      <c r="B3054" s="49" t="s">
        <v>34585</v>
      </c>
      <c r="C3054" s="115" t="s">
        <v>2</v>
      </c>
      <c r="D3054" s="402">
        <v>13.05</v>
      </c>
    </row>
    <row r="3055" spans="1:4" ht="12.75">
      <c r="A3055" s="115">
        <v>4177</v>
      </c>
      <c r="B3055" s="49" t="s">
        <v>34586</v>
      </c>
      <c r="C3055" s="115" t="s">
        <v>2</v>
      </c>
      <c r="D3055" s="402">
        <v>6.38</v>
      </c>
    </row>
    <row r="3056" spans="1:4" ht="12.75">
      <c r="A3056" s="115">
        <v>4208</v>
      </c>
      <c r="B3056" s="49" t="s">
        <v>34587</v>
      </c>
      <c r="C3056" s="115" t="s">
        <v>2</v>
      </c>
      <c r="D3056" s="402">
        <v>60.76</v>
      </c>
    </row>
    <row r="3057" spans="1:4" ht="12.75">
      <c r="A3057" s="115">
        <v>4181</v>
      </c>
      <c r="B3057" s="49" t="s">
        <v>34588</v>
      </c>
      <c r="C3057" s="115" t="s">
        <v>2</v>
      </c>
      <c r="D3057" s="402">
        <v>39.700000000000003</v>
      </c>
    </row>
    <row r="3058" spans="1:4" ht="12.75">
      <c r="A3058" s="115">
        <v>4182</v>
      </c>
      <c r="B3058" s="49" t="s">
        <v>34589</v>
      </c>
      <c r="C3058" s="115" t="s">
        <v>2</v>
      </c>
      <c r="D3058" s="402">
        <v>98.84</v>
      </c>
    </row>
    <row r="3059" spans="1:4" ht="12.75">
      <c r="A3059" s="115">
        <v>4178</v>
      </c>
      <c r="B3059" s="49" t="s">
        <v>34590</v>
      </c>
      <c r="C3059" s="115" t="s">
        <v>2</v>
      </c>
      <c r="D3059" s="402">
        <v>8.84</v>
      </c>
    </row>
    <row r="3060" spans="1:4" ht="12.75">
      <c r="A3060" s="115">
        <v>4183</v>
      </c>
      <c r="B3060" s="49" t="s">
        <v>34591</v>
      </c>
      <c r="C3060" s="115" t="s">
        <v>2</v>
      </c>
      <c r="D3060" s="402">
        <v>159.12</v>
      </c>
    </row>
    <row r="3061" spans="1:4" ht="12.75">
      <c r="A3061" s="115">
        <v>4184</v>
      </c>
      <c r="B3061" s="49" t="s">
        <v>34592</v>
      </c>
      <c r="C3061" s="115" t="s">
        <v>2</v>
      </c>
      <c r="D3061" s="402">
        <v>351.25</v>
      </c>
    </row>
    <row r="3062" spans="1:4" ht="12.75">
      <c r="A3062" s="115">
        <v>4185</v>
      </c>
      <c r="B3062" s="49" t="s">
        <v>34593</v>
      </c>
      <c r="C3062" s="115" t="s">
        <v>2</v>
      </c>
      <c r="D3062" s="402">
        <v>583.62</v>
      </c>
    </row>
    <row r="3063" spans="1:4" ht="12.75">
      <c r="A3063" s="115">
        <v>4205</v>
      </c>
      <c r="B3063" s="49" t="s">
        <v>34594</v>
      </c>
      <c r="C3063" s="115" t="s">
        <v>2</v>
      </c>
      <c r="D3063" s="402">
        <v>33.71</v>
      </c>
    </row>
    <row r="3064" spans="1:4" ht="12.75">
      <c r="A3064" s="115">
        <v>4192</v>
      </c>
      <c r="B3064" s="49" t="s">
        <v>34595</v>
      </c>
      <c r="C3064" s="115" t="s">
        <v>2</v>
      </c>
      <c r="D3064" s="402">
        <v>33.71</v>
      </c>
    </row>
    <row r="3065" spans="1:4" ht="12.75">
      <c r="A3065" s="115">
        <v>4191</v>
      </c>
      <c r="B3065" s="49" t="s">
        <v>34596</v>
      </c>
      <c r="C3065" s="115" t="s">
        <v>2</v>
      </c>
      <c r="D3065" s="402">
        <v>33.71</v>
      </c>
    </row>
    <row r="3066" spans="1:4" ht="12.75">
      <c r="A3066" s="115">
        <v>4206</v>
      </c>
      <c r="B3066" s="49" t="s">
        <v>34597</v>
      </c>
      <c r="C3066" s="115" t="s">
        <v>2</v>
      </c>
      <c r="D3066" s="402">
        <v>26.34</v>
      </c>
    </row>
    <row r="3067" spans="1:4" ht="12.75">
      <c r="A3067" s="115">
        <v>4207</v>
      </c>
      <c r="B3067" s="49" t="s">
        <v>34598</v>
      </c>
      <c r="C3067" s="115" t="s">
        <v>2</v>
      </c>
      <c r="D3067" s="402">
        <v>27.12</v>
      </c>
    </row>
    <row r="3068" spans="1:4" ht="12.75">
      <c r="A3068" s="115">
        <v>4190</v>
      </c>
      <c r="B3068" s="49" t="s">
        <v>34599</v>
      </c>
      <c r="C3068" s="115" t="s">
        <v>2</v>
      </c>
      <c r="D3068" s="402">
        <v>26.34</v>
      </c>
    </row>
    <row r="3069" spans="1:4" ht="12.75">
      <c r="A3069" s="115">
        <v>4188</v>
      </c>
      <c r="B3069" s="49" t="s">
        <v>34600</v>
      </c>
      <c r="C3069" s="115" t="s">
        <v>2</v>
      </c>
      <c r="D3069" s="402">
        <v>15.89</v>
      </c>
    </row>
    <row r="3070" spans="1:4" ht="12.75">
      <c r="A3070" s="115">
        <v>4189</v>
      </c>
      <c r="B3070" s="49" t="s">
        <v>34601</v>
      </c>
      <c r="C3070" s="115" t="s">
        <v>2</v>
      </c>
      <c r="D3070" s="402">
        <v>15.89</v>
      </c>
    </row>
    <row r="3071" spans="1:4" ht="12.75">
      <c r="A3071" s="115">
        <v>4186</v>
      </c>
      <c r="B3071" s="49" t="s">
        <v>34602</v>
      </c>
      <c r="C3071" s="115" t="s">
        <v>2</v>
      </c>
      <c r="D3071" s="402">
        <v>7.78</v>
      </c>
    </row>
    <row r="3072" spans="1:4" ht="12.75">
      <c r="A3072" s="115">
        <v>4197</v>
      </c>
      <c r="B3072" s="49" t="s">
        <v>34603</v>
      </c>
      <c r="C3072" s="115" t="s">
        <v>2</v>
      </c>
      <c r="D3072" s="402">
        <v>84.16</v>
      </c>
    </row>
    <row r="3073" spans="1:4" ht="12.75">
      <c r="A3073" s="115">
        <v>4194</v>
      </c>
      <c r="B3073" s="49" t="s">
        <v>34604</v>
      </c>
      <c r="C3073" s="115" t="s">
        <v>2</v>
      </c>
      <c r="D3073" s="402">
        <v>50.85</v>
      </c>
    </row>
    <row r="3074" spans="1:4" ht="12.75">
      <c r="A3074" s="115">
        <v>4193</v>
      </c>
      <c r="B3074" s="49" t="s">
        <v>34605</v>
      </c>
      <c r="C3074" s="115" t="s">
        <v>2</v>
      </c>
      <c r="D3074" s="402">
        <v>50.85</v>
      </c>
    </row>
    <row r="3075" spans="1:4" ht="12.75">
      <c r="A3075" s="115">
        <v>4204</v>
      </c>
      <c r="B3075" s="49" t="s">
        <v>34606</v>
      </c>
      <c r="C3075" s="115" t="s">
        <v>2</v>
      </c>
      <c r="D3075" s="402">
        <v>50.85</v>
      </c>
    </row>
    <row r="3076" spans="1:4" ht="12.75">
      <c r="A3076" s="115">
        <v>4202</v>
      </c>
      <c r="B3076" s="49" t="s">
        <v>34607</v>
      </c>
      <c r="C3076" s="115" t="s">
        <v>2</v>
      </c>
      <c r="D3076" s="402">
        <v>153.69999999999999</v>
      </c>
    </row>
    <row r="3077" spans="1:4" ht="12.75">
      <c r="A3077" s="115">
        <v>4203</v>
      </c>
      <c r="B3077" s="49" t="s">
        <v>34608</v>
      </c>
      <c r="C3077" s="115" t="s">
        <v>2</v>
      </c>
      <c r="D3077" s="402">
        <v>135.74</v>
      </c>
    </row>
    <row r="3078" spans="1:4" ht="12.75">
      <c r="A3078" s="115">
        <v>4187</v>
      </c>
      <c r="B3078" s="49" t="s">
        <v>34609</v>
      </c>
      <c r="C3078" s="115" t="s">
        <v>2</v>
      </c>
      <c r="D3078" s="402">
        <v>10.130000000000001</v>
      </c>
    </row>
    <row r="3079" spans="1:4" ht="12.75">
      <c r="A3079" s="115">
        <v>40368</v>
      </c>
      <c r="B3079" s="49" t="s">
        <v>34610</v>
      </c>
      <c r="C3079" s="115" t="s">
        <v>2</v>
      </c>
      <c r="D3079" s="402">
        <v>43.89</v>
      </c>
    </row>
    <row r="3080" spans="1:4" ht="12.75">
      <c r="A3080" s="115">
        <v>40365</v>
      </c>
      <c r="B3080" s="49" t="s">
        <v>34611</v>
      </c>
      <c r="C3080" s="115" t="s">
        <v>2</v>
      </c>
      <c r="D3080" s="402">
        <v>29.61</v>
      </c>
    </row>
    <row r="3081" spans="1:4" ht="12.75">
      <c r="A3081" s="115">
        <v>40362</v>
      </c>
      <c r="B3081" s="49" t="s">
        <v>34612</v>
      </c>
      <c r="C3081" s="115" t="s">
        <v>2</v>
      </c>
      <c r="D3081" s="402">
        <v>19.61</v>
      </c>
    </row>
    <row r="3082" spans="1:4" ht="12.75">
      <c r="A3082" s="115">
        <v>40356</v>
      </c>
      <c r="B3082" s="49" t="s">
        <v>34613</v>
      </c>
      <c r="C3082" s="115" t="s">
        <v>2</v>
      </c>
      <c r="D3082" s="402">
        <v>10.11</v>
      </c>
    </row>
    <row r="3083" spans="1:4" ht="12.75">
      <c r="A3083" s="115">
        <v>40374</v>
      </c>
      <c r="B3083" s="49" t="s">
        <v>34614</v>
      </c>
      <c r="C3083" s="115" t="s">
        <v>2</v>
      </c>
      <c r="D3083" s="402">
        <v>114.72</v>
      </c>
    </row>
    <row r="3084" spans="1:4" ht="12.75">
      <c r="A3084" s="115">
        <v>40371</v>
      </c>
      <c r="B3084" s="49" t="s">
        <v>34615</v>
      </c>
      <c r="C3084" s="115" t="s">
        <v>2</v>
      </c>
      <c r="D3084" s="402">
        <v>72.209999999999994</v>
      </c>
    </row>
    <row r="3085" spans="1:4" ht="12.75">
      <c r="A3085" s="115">
        <v>40359</v>
      </c>
      <c r="B3085" s="49" t="s">
        <v>34616</v>
      </c>
      <c r="C3085" s="115" t="s">
        <v>2</v>
      </c>
      <c r="D3085" s="402">
        <v>13.07</v>
      </c>
    </row>
    <row r="3086" spans="1:4" ht="12.75">
      <c r="A3086" s="115">
        <v>45201</v>
      </c>
      <c r="B3086" s="49" t="s">
        <v>34617</v>
      </c>
      <c r="C3086" s="115" t="s">
        <v>2</v>
      </c>
      <c r="D3086" s="402">
        <v>58.13</v>
      </c>
    </row>
    <row r="3087" spans="1:4" ht="12.75">
      <c r="A3087" s="115">
        <v>7595</v>
      </c>
      <c r="B3087" s="49" t="s">
        <v>34618</v>
      </c>
      <c r="C3087" s="115" t="s">
        <v>5</v>
      </c>
      <c r="D3087" s="402">
        <v>18.940000000000001</v>
      </c>
    </row>
    <row r="3088" spans="1:4" ht="12.75">
      <c r="A3088" s="115">
        <v>41094</v>
      </c>
      <c r="B3088" s="49" t="s">
        <v>34619</v>
      </c>
      <c r="C3088" s="115" t="s">
        <v>1621</v>
      </c>
      <c r="D3088" s="402">
        <v>3323.22</v>
      </c>
    </row>
    <row r="3089" spans="1:4" ht="12.75">
      <c r="A3089" s="115">
        <v>38175</v>
      </c>
      <c r="B3089" s="49" t="s">
        <v>34620</v>
      </c>
      <c r="C3089" s="115" t="s">
        <v>2</v>
      </c>
      <c r="D3089" s="402">
        <v>4.87</v>
      </c>
    </row>
    <row r="3090" spans="1:4" ht="12.75">
      <c r="A3090" s="115">
        <v>38176</v>
      </c>
      <c r="B3090" s="49" t="s">
        <v>34621</v>
      </c>
      <c r="C3090" s="115" t="s">
        <v>2</v>
      </c>
      <c r="D3090" s="402">
        <v>14.34</v>
      </c>
    </row>
    <row r="3091" spans="1:4" ht="12.75">
      <c r="A3091" s="115">
        <v>36152</v>
      </c>
      <c r="B3091" s="49" t="s">
        <v>34622</v>
      </c>
      <c r="C3091" s="115" t="s">
        <v>2</v>
      </c>
      <c r="D3091" s="402">
        <v>5.66</v>
      </c>
    </row>
    <row r="3092" spans="1:4" ht="12.75">
      <c r="A3092" s="115">
        <v>45212</v>
      </c>
      <c r="B3092" s="49" t="s">
        <v>34623</v>
      </c>
      <c r="C3092" s="115" t="s">
        <v>2</v>
      </c>
      <c r="D3092" s="402">
        <v>56.68</v>
      </c>
    </row>
    <row r="3093" spans="1:4" ht="12.75">
      <c r="A3093" s="115">
        <v>4221</v>
      </c>
      <c r="B3093" s="49" t="s">
        <v>34624</v>
      </c>
      <c r="C3093" s="115" t="s">
        <v>10</v>
      </c>
      <c r="D3093" s="402">
        <v>6.89</v>
      </c>
    </row>
    <row r="3094" spans="1:4" ht="12.75">
      <c r="A3094" s="115">
        <v>4227</v>
      </c>
      <c r="B3094" s="49" t="s">
        <v>34625</v>
      </c>
      <c r="C3094" s="115" t="s">
        <v>10</v>
      </c>
      <c r="D3094" s="402">
        <v>32.130000000000003</v>
      </c>
    </row>
    <row r="3095" spans="1:4" ht="12.75">
      <c r="A3095" s="115">
        <v>38170</v>
      </c>
      <c r="B3095" s="49" t="s">
        <v>34626</v>
      </c>
      <c r="C3095" s="115" t="s">
        <v>2</v>
      </c>
      <c r="D3095" s="402">
        <v>21.3</v>
      </c>
    </row>
    <row r="3096" spans="1:4" ht="12.75">
      <c r="A3096" s="115">
        <v>4252</v>
      </c>
      <c r="B3096" s="49" t="s">
        <v>34627</v>
      </c>
      <c r="C3096" s="115" t="s">
        <v>5</v>
      </c>
      <c r="D3096" s="402">
        <v>30.62</v>
      </c>
    </row>
    <row r="3097" spans="1:4" ht="12.75">
      <c r="A3097" s="115">
        <v>40980</v>
      </c>
      <c r="B3097" s="49" t="s">
        <v>34628</v>
      </c>
      <c r="C3097" s="115" t="s">
        <v>1621</v>
      </c>
      <c r="D3097" s="402">
        <v>5368.67</v>
      </c>
    </row>
    <row r="3098" spans="1:4" ht="12.75">
      <c r="A3098" s="115">
        <v>41031</v>
      </c>
      <c r="B3098" s="49" t="s">
        <v>34629</v>
      </c>
      <c r="C3098" s="115" t="s">
        <v>1621</v>
      </c>
      <c r="D3098" s="402">
        <v>5010.2700000000004</v>
      </c>
    </row>
    <row r="3099" spans="1:4" ht="12.75">
      <c r="A3099" s="115">
        <v>37666</v>
      </c>
      <c r="B3099" s="49" t="s">
        <v>34630</v>
      </c>
      <c r="C3099" s="115" t="s">
        <v>5</v>
      </c>
      <c r="D3099" s="402">
        <v>24.42</v>
      </c>
    </row>
    <row r="3100" spans="1:4" ht="12.75">
      <c r="A3100" s="115">
        <v>40986</v>
      </c>
      <c r="B3100" s="49" t="s">
        <v>34631</v>
      </c>
      <c r="C3100" s="115" t="s">
        <v>1621</v>
      </c>
      <c r="D3100" s="402">
        <v>4281.96</v>
      </c>
    </row>
    <row r="3101" spans="1:4" ht="12.75">
      <c r="A3101" s="115">
        <v>4250</v>
      </c>
      <c r="B3101" s="49" t="s">
        <v>34632</v>
      </c>
      <c r="C3101" s="115" t="s">
        <v>5</v>
      </c>
      <c r="D3101" s="402">
        <v>17.350000000000001</v>
      </c>
    </row>
    <row r="3102" spans="1:4" ht="12.75">
      <c r="A3102" s="115">
        <v>40978</v>
      </c>
      <c r="B3102" s="49" t="s">
        <v>34633</v>
      </c>
      <c r="C3102" s="115" t="s">
        <v>1621</v>
      </c>
      <c r="D3102" s="402">
        <v>3044.18</v>
      </c>
    </row>
    <row r="3103" spans="1:4" ht="12.75">
      <c r="A3103" s="115">
        <v>44501</v>
      </c>
      <c r="B3103" s="49" t="s">
        <v>34634</v>
      </c>
      <c r="C3103" s="115" t="s">
        <v>5</v>
      </c>
      <c r="D3103" s="402">
        <v>28.57</v>
      </c>
    </row>
    <row r="3104" spans="1:4" ht="12.75">
      <c r="A3104" s="115">
        <v>41043</v>
      </c>
      <c r="B3104" s="49" t="s">
        <v>34635</v>
      </c>
      <c r="C3104" s="115" t="s">
        <v>1621</v>
      </c>
      <c r="D3104" s="402">
        <v>5010.2700000000004</v>
      </c>
    </row>
    <row r="3105" spans="1:4" ht="12.75">
      <c r="A3105" s="115">
        <v>4234</v>
      </c>
      <c r="B3105" s="49" t="s">
        <v>34636</v>
      </c>
      <c r="C3105" s="115" t="s">
        <v>5</v>
      </c>
      <c r="D3105" s="402">
        <v>31.32</v>
      </c>
    </row>
    <row r="3106" spans="1:4" ht="12.75">
      <c r="A3106" s="115">
        <v>40987</v>
      </c>
      <c r="B3106" s="49" t="s">
        <v>34637</v>
      </c>
      <c r="C3106" s="115" t="s">
        <v>1621</v>
      </c>
      <c r="D3106" s="402">
        <v>5488.44</v>
      </c>
    </row>
    <row r="3107" spans="1:4" ht="12.75">
      <c r="A3107" s="115">
        <v>4253</v>
      </c>
      <c r="B3107" s="49" t="s">
        <v>34638</v>
      </c>
      <c r="C3107" s="115" t="s">
        <v>5</v>
      </c>
      <c r="D3107" s="402">
        <v>23.79</v>
      </c>
    </row>
    <row r="3108" spans="1:4" ht="12.75">
      <c r="A3108" s="115">
        <v>40981</v>
      </c>
      <c r="B3108" s="49" t="s">
        <v>34639</v>
      </c>
      <c r="C3108" s="115" t="s">
        <v>1621</v>
      </c>
      <c r="D3108" s="402">
        <v>4170.41</v>
      </c>
    </row>
    <row r="3109" spans="1:4" ht="12.75">
      <c r="A3109" s="115">
        <v>4254</v>
      </c>
      <c r="B3109" s="49" t="s">
        <v>34640</v>
      </c>
      <c r="C3109" s="115" t="s">
        <v>5</v>
      </c>
      <c r="D3109" s="402">
        <v>41.8</v>
      </c>
    </row>
    <row r="3110" spans="1:4" ht="12.75">
      <c r="A3110" s="115">
        <v>41036</v>
      </c>
      <c r="B3110" s="49" t="s">
        <v>34641</v>
      </c>
      <c r="C3110" s="115" t="s">
        <v>1621</v>
      </c>
      <c r="D3110" s="402">
        <v>7324.45</v>
      </c>
    </row>
    <row r="3111" spans="1:4" ht="12.75">
      <c r="A3111" s="115">
        <v>4251</v>
      </c>
      <c r="B3111" s="49" t="s">
        <v>34642</v>
      </c>
      <c r="C3111" s="115" t="s">
        <v>5</v>
      </c>
      <c r="D3111" s="402">
        <v>18.59</v>
      </c>
    </row>
    <row r="3112" spans="1:4" ht="12.75">
      <c r="A3112" s="115">
        <v>40979</v>
      </c>
      <c r="B3112" s="49" t="s">
        <v>34643</v>
      </c>
      <c r="C3112" s="115" t="s">
        <v>1621</v>
      </c>
      <c r="D3112" s="402">
        <v>3259.02</v>
      </c>
    </row>
    <row r="3113" spans="1:4" ht="12.75">
      <c r="A3113" s="115">
        <v>4230</v>
      </c>
      <c r="B3113" s="49" t="s">
        <v>34644</v>
      </c>
      <c r="C3113" s="115" t="s">
        <v>5</v>
      </c>
      <c r="D3113" s="402">
        <v>32.65</v>
      </c>
    </row>
    <row r="3114" spans="1:4" ht="12.75">
      <c r="A3114" s="115">
        <v>40998</v>
      </c>
      <c r="B3114" s="49" t="s">
        <v>34645</v>
      </c>
      <c r="C3114" s="115" t="s">
        <v>1621</v>
      </c>
      <c r="D3114" s="402">
        <v>5724.06</v>
      </c>
    </row>
    <row r="3115" spans="1:4" ht="12.75">
      <c r="A3115" s="115">
        <v>4257</v>
      </c>
      <c r="B3115" s="49" t="s">
        <v>34646</v>
      </c>
      <c r="C3115" s="115" t="s">
        <v>5</v>
      </c>
      <c r="D3115" s="402">
        <v>21.37</v>
      </c>
    </row>
    <row r="3116" spans="1:4" ht="12.75">
      <c r="A3116" s="115">
        <v>40982</v>
      </c>
      <c r="B3116" s="49" t="s">
        <v>34647</v>
      </c>
      <c r="C3116" s="115" t="s">
        <v>1621</v>
      </c>
      <c r="D3116" s="402">
        <v>3746.98</v>
      </c>
    </row>
    <row r="3117" spans="1:4" ht="12.75">
      <c r="A3117" s="115">
        <v>4240</v>
      </c>
      <c r="B3117" s="49" t="s">
        <v>34648</v>
      </c>
      <c r="C3117" s="115" t="s">
        <v>5</v>
      </c>
      <c r="D3117" s="402">
        <v>38.22</v>
      </c>
    </row>
    <row r="3118" spans="1:4" ht="12.75">
      <c r="A3118" s="115">
        <v>41026</v>
      </c>
      <c r="B3118" s="49" t="s">
        <v>34649</v>
      </c>
      <c r="C3118" s="115" t="s">
        <v>1621</v>
      </c>
      <c r="D3118" s="402">
        <v>6697.79</v>
      </c>
    </row>
    <row r="3119" spans="1:4" ht="12.75">
      <c r="A3119" s="115">
        <v>4239</v>
      </c>
      <c r="B3119" s="49" t="s">
        <v>34650</v>
      </c>
      <c r="C3119" s="115" t="s">
        <v>5</v>
      </c>
      <c r="D3119" s="402">
        <v>38.22</v>
      </c>
    </row>
    <row r="3120" spans="1:4" ht="12.75">
      <c r="A3120" s="115">
        <v>41024</v>
      </c>
      <c r="B3120" s="49" t="s">
        <v>34651</v>
      </c>
      <c r="C3120" s="115" t="s">
        <v>1621</v>
      </c>
      <c r="D3120" s="402">
        <v>6697.79</v>
      </c>
    </row>
    <row r="3121" spans="1:4" ht="12.75">
      <c r="A3121" s="115">
        <v>4248</v>
      </c>
      <c r="B3121" s="49" t="s">
        <v>34652</v>
      </c>
      <c r="C3121" s="115" t="s">
        <v>5</v>
      </c>
      <c r="D3121" s="402">
        <v>28.57</v>
      </c>
    </row>
    <row r="3122" spans="1:4" ht="12.75">
      <c r="A3122" s="115">
        <v>41033</v>
      </c>
      <c r="B3122" s="49" t="s">
        <v>34653</v>
      </c>
      <c r="C3122" s="115" t="s">
        <v>1621</v>
      </c>
      <c r="D3122" s="402">
        <v>5010.2700000000004</v>
      </c>
    </row>
    <row r="3123" spans="1:4" ht="12.75">
      <c r="A3123" s="115">
        <v>44500</v>
      </c>
      <c r="B3123" s="49" t="s">
        <v>34654</v>
      </c>
      <c r="C3123" s="115" t="s">
        <v>5</v>
      </c>
      <c r="D3123" s="402">
        <v>28.57</v>
      </c>
    </row>
    <row r="3124" spans="1:4" ht="12.75">
      <c r="A3124" s="115">
        <v>41040</v>
      </c>
      <c r="B3124" s="49" t="s">
        <v>34655</v>
      </c>
      <c r="C3124" s="115" t="s">
        <v>1621</v>
      </c>
      <c r="D3124" s="402">
        <v>5010.2700000000004</v>
      </c>
    </row>
    <row r="3125" spans="1:4" ht="12.75">
      <c r="A3125" s="115">
        <v>4238</v>
      </c>
      <c r="B3125" s="49" t="s">
        <v>34656</v>
      </c>
      <c r="C3125" s="115" t="s">
        <v>5</v>
      </c>
      <c r="D3125" s="402">
        <v>23.4</v>
      </c>
    </row>
    <row r="3126" spans="1:4" ht="12.75">
      <c r="A3126" s="115">
        <v>41012</v>
      </c>
      <c r="B3126" s="49" t="s">
        <v>34657</v>
      </c>
      <c r="C3126" s="115" t="s">
        <v>1621</v>
      </c>
      <c r="D3126" s="402">
        <v>4100.68</v>
      </c>
    </row>
    <row r="3127" spans="1:4" ht="12.75">
      <c r="A3127" s="115">
        <v>4233</v>
      </c>
      <c r="B3127" s="49" t="s">
        <v>34658</v>
      </c>
      <c r="C3127" s="115" t="s">
        <v>5</v>
      </c>
      <c r="D3127" s="402">
        <v>38.22</v>
      </c>
    </row>
    <row r="3128" spans="1:4" ht="12.75">
      <c r="A3128" s="115">
        <v>41001</v>
      </c>
      <c r="B3128" s="49" t="s">
        <v>34659</v>
      </c>
      <c r="C3128" s="115" t="s">
        <v>1621</v>
      </c>
      <c r="D3128" s="402">
        <v>6697.79</v>
      </c>
    </row>
    <row r="3129" spans="1:4" ht="12.75">
      <c r="A3129" s="115">
        <v>2</v>
      </c>
      <c r="B3129" s="49" t="s">
        <v>34660</v>
      </c>
      <c r="C3129" s="115" t="s">
        <v>7</v>
      </c>
      <c r="D3129" s="402">
        <v>23.13</v>
      </c>
    </row>
    <row r="3130" spans="1:4" ht="12.75">
      <c r="A3130" s="115">
        <v>4262</v>
      </c>
      <c r="B3130" s="49" t="s">
        <v>34661</v>
      </c>
      <c r="C3130" s="115" t="s">
        <v>2</v>
      </c>
      <c r="D3130" s="402">
        <v>708750</v>
      </c>
    </row>
    <row r="3131" spans="1:4" ht="12.75">
      <c r="A3131" s="115">
        <v>4263</v>
      </c>
      <c r="B3131" s="49" t="s">
        <v>34662</v>
      </c>
      <c r="C3131" s="115" t="s">
        <v>2</v>
      </c>
      <c r="D3131" s="402">
        <v>982799.95</v>
      </c>
    </row>
    <row r="3132" spans="1:4" ht="12.75">
      <c r="A3132" s="115">
        <v>38402</v>
      </c>
      <c r="B3132" s="49" t="s">
        <v>34663</v>
      </c>
      <c r="C3132" s="115" t="s">
        <v>2</v>
      </c>
      <c r="D3132" s="402">
        <v>44.71</v>
      </c>
    </row>
    <row r="3133" spans="1:4" ht="12.75">
      <c r="A3133" s="115">
        <v>45234</v>
      </c>
      <c r="B3133" s="49" t="s">
        <v>34664</v>
      </c>
      <c r="C3133" s="115" t="s">
        <v>2</v>
      </c>
      <c r="D3133" s="402">
        <v>39.54</v>
      </c>
    </row>
    <row r="3134" spans="1:4" ht="12.75">
      <c r="A3134" s="115">
        <v>3412</v>
      </c>
      <c r="B3134" s="49" t="s">
        <v>34665</v>
      </c>
      <c r="C3134" s="115" t="s">
        <v>4</v>
      </c>
      <c r="D3134" s="402">
        <v>17.059999999999999</v>
      </c>
    </row>
    <row r="3135" spans="1:4" ht="12.75">
      <c r="A3135" s="115">
        <v>3413</v>
      </c>
      <c r="B3135" s="49" t="s">
        <v>34666</v>
      </c>
      <c r="C3135" s="115" t="s">
        <v>4</v>
      </c>
      <c r="D3135" s="402">
        <v>38.409999999999997</v>
      </c>
    </row>
    <row r="3136" spans="1:4" ht="12.75">
      <c r="A3136" s="115">
        <v>39744</v>
      </c>
      <c r="B3136" s="49" t="s">
        <v>34667</v>
      </c>
      <c r="C3136" s="115" t="s">
        <v>4</v>
      </c>
      <c r="D3136" s="402">
        <v>29.82</v>
      </c>
    </row>
    <row r="3137" spans="1:4" ht="12.75">
      <c r="A3137" s="115">
        <v>39745</v>
      </c>
      <c r="B3137" s="49" t="s">
        <v>34668</v>
      </c>
      <c r="C3137" s="115" t="s">
        <v>4</v>
      </c>
      <c r="D3137" s="402">
        <v>62.94</v>
      </c>
    </row>
    <row r="3138" spans="1:4" ht="12.75">
      <c r="A3138" s="115">
        <v>39639</v>
      </c>
      <c r="B3138" s="49" t="s">
        <v>34669</v>
      </c>
      <c r="C3138" s="115" t="s">
        <v>4</v>
      </c>
      <c r="D3138" s="402"/>
    </row>
    <row r="3139" spans="1:4" ht="12.75">
      <c r="A3139" s="115">
        <v>39637</v>
      </c>
      <c r="B3139" s="49" t="s">
        <v>34670</v>
      </c>
      <c r="C3139" s="115" t="s">
        <v>4</v>
      </c>
      <c r="D3139" s="402"/>
    </row>
    <row r="3140" spans="1:4" ht="12.75">
      <c r="A3140" s="115">
        <v>39638</v>
      </c>
      <c r="B3140" s="49" t="s">
        <v>34671</v>
      </c>
      <c r="C3140" s="115" t="s">
        <v>4</v>
      </c>
      <c r="D3140" s="402"/>
    </row>
    <row r="3141" spans="1:4" ht="12.75">
      <c r="A3141" s="115">
        <v>39517</v>
      </c>
      <c r="B3141" s="49" t="s">
        <v>34672</v>
      </c>
      <c r="C3141" s="115" t="s">
        <v>4</v>
      </c>
      <c r="D3141" s="402"/>
    </row>
    <row r="3142" spans="1:4" ht="12.75">
      <c r="A3142" s="115">
        <v>39518</v>
      </c>
      <c r="B3142" s="49" t="s">
        <v>34673</v>
      </c>
      <c r="C3142" s="115" t="s">
        <v>4</v>
      </c>
      <c r="D3142" s="402"/>
    </row>
    <row r="3143" spans="1:4" ht="12.75">
      <c r="A3143" s="115">
        <v>38366</v>
      </c>
      <c r="B3143" s="49" t="s">
        <v>34674</v>
      </c>
      <c r="C3143" s="115" t="s">
        <v>4</v>
      </c>
      <c r="D3143" s="402">
        <v>5.97</v>
      </c>
    </row>
    <row r="3144" spans="1:4" ht="12.75">
      <c r="A3144" s="115">
        <v>11703</v>
      </c>
      <c r="B3144" s="49" t="s">
        <v>34675</v>
      </c>
      <c r="C3144" s="115" t="s">
        <v>2</v>
      </c>
      <c r="D3144" s="402">
        <v>44.52</v>
      </c>
    </row>
    <row r="3145" spans="1:4" ht="12.75">
      <c r="A3145" s="115">
        <v>37400</v>
      </c>
      <c r="B3145" s="49" t="s">
        <v>34676</v>
      </c>
      <c r="C3145" s="115" t="s">
        <v>2</v>
      </c>
      <c r="D3145" s="402">
        <v>56.11</v>
      </c>
    </row>
    <row r="3146" spans="1:4" ht="12.75">
      <c r="A3146" s="115">
        <v>25400</v>
      </c>
      <c r="B3146" s="49" t="s">
        <v>34677</v>
      </c>
      <c r="C3146" s="115" t="s">
        <v>2</v>
      </c>
      <c r="D3146" s="402">
        <v>3530.95</v>
      </c>
    </row>
    <row r="3147" spans="1:4" ht="12.75">
      <c r="A3147" s="115">
        <v>4276</v>
      </c>
      <c r="B3147" s="49" t="s">
        <v>34678</v>
      </c>
      <c r="C3147" s="115" t="s">
        <v>2</v>
      </c>
      <c r="D3147" s="402">
        <v>203.16</v>
      </c>
    </row>
    <row r="3148" spans="1:4" ht="12.75">
      <c r="A3148" s="115">
        <v>4273</v>
      </c>
      <c r="B3148" s="49" t="s">
        <v>34679</v>
      </c>
      <c r="C3148" s="115" t="s">
        <v>2</v>
      </c>
      <c r="D3148" s="402">
        <v>368.85</v>
      </c>
    </row>
    <row r="3149" spans="1:4" ht="12.75">
      <c r="A3149" s="115">
        <v>4274</v>
      </c>
      <c r="B3149" s="49" t="s">
        <v>34680</v>
      </c>
      <c r="C3149" s="115" t="s">
        <v>2</v>
      </c>
      <c r="D3149" s="402">
        <v>134.94</v>
      </c>
    </row>
    <row r="3150" spans="1:4" ht="12.75">
      <c r="A3150" s="115">
        <v>39438</v>
      </c>
      <c r="B3150" s="49" t="s">
        <v>34681</v>
      </c>
      <c r="C3150" s="115" t="s">
        <v>2</v>
      </c>
      <c r="D3150" s="402">
        <v>0.24</v>
      </c>
    </row>
    <row r="3151" spans="1:4" ht="12.75">
      <c r="A3151" s="115">
        <v>4379</v>
      </c>
      <c r="B3151" s="49" t="s">
        <v>34682</v>
      </c>
      <c r="C3151" s="115" t="s">
        <v>2</v>
      </c>
      <c r="D3151" s="402">
        <v>0.04</v>
      </c>
    </row>
    <row r="3152" spans="1:4" ht="12.75">
      <c r="A3152" s="115">
        <v>4377</v>
      </c>
      <c r="B3152" s="49" t="s">
        <v>34683</v>
      </c>
      <c r="C3152" s="115" t="s">
        <v>2</v>
      </c>
      <c r="D3152" s="402">
        <v>0.17</v>
      </c>
    </row>
    <row r="3153" spans="1:4" ht="12.75">
      <c r="A3153" s="115">
        <v>4356</v>
      </c>
      <c r="B3153" s="49" t="s">
        <v>34684</v>
      </c>
      <c r="C3153" s="115" t="s">
        <v>2</v>
      </c>
      <c r="D3153" s="402">
        <v>0.24</v>
      </c>
    </row>
    <row r="3154" spans="1:4" ht="12.75">
      <c r="A3154" s="115">
        <v>13246</v>
      </c>
      <c r="B3154" s="49" t="s">
        <v>34685</v>
      </c>
      <c r="C3154" s="115" t="s">
        <v>2</v>
      </c>
      <c r="D3154" s="402">
        <v>0.41</v>
      </c>
    </row>
    <row r="3155" spans="1:4" ht="12.75">
      <c r="A3155" s="115">
        <v>13294</v>
      </c>
      <c r="B3155" s="49" t="s">
        <v>34686</v>
      </c>
      <c r="C3155" s="115" t="s">
        <v>2</v>
      </c>
      <c r="D3155" s="402">
        <v>1.39</v>
      </c>
    </row>
    <row r="3156" spans="1:4" ht="12.75">
      <c r="A3156" s="115">
        <v>11963</v>
      </c>
      <c r="B3156" s="49" t="s">
        <v>34687</v>
      </c>
      <c r="C3156" s="115" t="s">
        <v>2</v>
      </c>
      <c r="D3156" s="402">
        <v>8.74</v>
      </c>
    </row>
    <row r="3157" spans="1:4" ht="12.75">
      <c r="A3157" s="115">
        <v>11964</v>
      </c>
      <c r="B3157" s="49" t="s">
        <v>34688</v>
      </c>
      <c r="C3157" s="115" t="s">
        <v>2</v>
      </c>
      <c r="D3157" s="402">
        <v>2.2000000000000002</v>
      </c>
    </row>
    <row r="3158" spans="1:4" ht="12.75">
      <c r="A3158" s="115">
        <v>4346</v>
      </c>
      <c r="B3158" s="49" t="s">
        <v>34689</v>
      </c>
      <c r="C3158" s="115" t="s">
        <v>2</v>
      </c>
      <c r="D3158" s="402">
        <v>9.3699999999999992</v>
      </c>
    </row>
    <row r="3159" spans="1:4" ht="12.75">
      <c r="A3159" s="115">
        <v>11955</v>
      </c>
      <c r="B3159" s="49" t="s">
        <v>34690</v>
      </c>
      <c r="C3159" s="115" t="s">
        <v>2</v>
      </c>
      <c r="D3159" s="402">
        <v>4.0999999999999996</v>
      </c>
    </row>
    <row r="3160" spans="1:4" ht="12.75">
      <c r="A3160" s="115">
        <v>11960</v>
      </c>
      <c r="B3160" s="49" t="s">
        <v>34691</v>
      </c>
      <c r="C3160" s="115" t="s">
        <v>2</v>
      </c>
      <c r="D3160" s="402">
        <v>0.13</v>
      </c>
    </row>
    <row r="3161" spans="1:4" ht="12.75">
      <c r="A3161" s="115">
        <v>4333</v>
      </c>
      <c r="B3161" s="49" t="s">
        <v>34692</v>
      </c>
      <c r="C3161" s="115" t="s">
        <v>2</v>
      </c>
      <c r="D3161" s="402">
        <v>0.24</v>
      </c>
    </row>
    <row r="3162" spans="1:4" ht="12.75">
      <c r="A3162" s="115">
        <v>4358</v>
      </c>
      <c r="B3162" s="49" t="s">
        <v>34693</v>
      </c>
      <c r="C3162" s="115" t="s">
        <v>2</v>
      </c>
      <c r="D3162" s="402">
        <v>1.87</v>
      </c>
    </row>
    <row r="3163" spans="1:4" ht="12.75">
      <c r="A3163" s="115">
        <v>39435</v>
      </c>
      <c r="B3163" s="49" t="s">
        <v>34694</v>
      </c>
      <c r="C3163" s="115" t="s">
        <v>2</v>
      </c>
      <c r="D3163" s="402">
        <v>0.09</v>
      </c>
    </row>
    <row r="3164" spans="1:4" ht="12.75">
      <c r="A3164" s="115">
        <v>39436</v>
      </c>
      <c r="B3164" s="49" t="s">
        <v>34695</v>
      </c>
      <c r="C3164" s="115" t="s">
        <v>2</v>
      </c>
      <c r="D3164" s="402">
        <v>0.16</v>
      </c>
    </row>
    <row r="3165" spans="1:4" ht="12.75">
      <c r="A3165" s="115">
        <v>39437</v>
      </c>
      <c r="B3165" s="49" t="s">
        <v>34696</v>
      </c>
      <c r="C3165" s="115" t="s">
        <v>2</v>
      </c>
      <c r="D3165" s="402">
        <v>0.21</v>
      </c>
    </row>
    <row r="3166" spans="1:4" ht="12.75">
      <c r="A3166" s="115">
        <v>39439</v>
      </c>
      <c r="B3166" s="49" t="s">
        <v>34697</v>
      </c>
      <c r="C3166" s="115" t="s">
        <v>2</v>
      </c>
      <c r="D3166" s="402">
        <v>0.14000000000000001</v>
      </c>
    </row>
    <row r="3167" spans="1:4" ht="12.75">
      <c r="A3167" s="115">
        <v>39440</v>
      </c>
      <c r="B3167" s="49" t="s">
        <v>34698</v>
      </c>
      <c r="C3167" s="115" t="s">
        <v>2</v>
      </c>
      <c r="D3167" s="402">
        <v>0.18</v>
      </c>
    </row>
    <row r="3168" spans="1:4" ht="12.75">
      <c r="A3168" s="115">
        <v>39441</v>
      </c>
      <c r="B3168" s="49" t="s">
        <v>34699</v>
      </c>
      <c r="C3168" s="115" t="s">
        <v>2</v>
      </c>
      <c r="D3168" s="402">
        <v>0.23</v>
      </c>
    </row>
    <row r="3169" spans="1:4" ht="12.75">
      <c r="A3169" s="115">
        <v>39442</v>
      </c>
      <c r="B3169" s="49" t="s">
        <v>34700</v>
      </c>
      <c r="C3169" s="115" t="s">
        <v>2</v>
      </c>
      <c r="D3169" s="402">
        <v>0.17</v>
      </c>
    </row>
    <row r="3170" spans="1:4" ht="12.75">
      <c r="A3170" s="115">
        <v>39443</v>
      </c>
      <c r="B3170" s="49" t="s">
        <v>34701</v>
      </c>
      <c r="C3170" s="115" t="s">
        <v>2</v>
      </c>
      <c r="D3170" s="402">
        <v>0.22</v>
      </c>
    </row>
    <row r="3171" spans="1:4" ht="12.75">
      <c r="A3171" s="115">
        <v>4329</v>
      </c>
      <c r="B3171" s="49" t="s">
        <v>34702</v>
      </c>
      <c r="C3171" s="115" t="s">
        <v>2</v>
      </c>
      <c r="D3171" s="402">
        <v>2</v>
      </c>
    </row>
    <row r="3172" spans="1:4" ht="12.75">
      <c r="A3172" s="115">
        <v>436</v>
      </c>
      <c r="B3172" s="49" t="s">
        <v>34703</v>
      </c>
      <c r="C3172" s="115" t="s">
        <v>2</v>
      </c>
      <c r="D3172" s="402"/>
    </row>
    <row r="3173" spans="1:4" ht="12.75">
      <c r="A3173" s="115">
        <v>442</v>
      </c>
      <c r="B3173" s="49" t="s">
        <v>34704</v>
      </c>
      <c r="C3173" s="115" t="s">
        <v>2</v>
      </c>
      <c r="D3173" s="402"/>
    </row>
    <row r="3174" spans="1:4" ht="12.75">
      <c r="A3174" s="115">
        <v>4383</v>
      </c>
      <c r="B3174" s="49" t="s">
        <v>34705</v>
      </c>
      <c r="C3174" s="115" t="s">
        <v>2</v>
      </c>
      <c r="D3174" s="402">
        <v>18.079999999999998</v>
      </c>
    </row>
    <row r="3175" spans="1:4" ht="12.75">
      <c r="A3175" s="115">
        <v>4344</v>
      </c>
      <c r="B3175" s="49" t="s">
        <v>34706</v>
      </c>
      <c r="C3175" s="115" t="s">
        <v>2</v>
      </c>
      <c r="D3175" s="402">
        <v>18.95</v>
      </c>
    </row>
    <row r="3176" spans="1:4" ht="12.75">
      <c r="A3176" s="115">
        <v>4335</v>
      </c>
      <c r="B3176" s="49" t="s">
        <v>34707</v>
      </c>
      <c r="C3176" s="115" t="s">
        <v>2</v>
      </c>
      <c r="D3176" s="402">
        <v>12.73</v>
      </c>
    </row>
    <row r="3177" spans="1:4" ht="12.75">
      <c r="A3177" s="115">
        <v>4334</v>
      </c>
      <c r="B3177" s="49" t="s">
        <v>34708</v>
      </c>
      <c r="C3177" s="115" t="s">
        <v>2</v>
      </c>
      <c r="D3177" s="402">
        <v>17.46</v>
      </c>
    </row>
    <row r="3178" spans="1:4" ht="12.75">
      <c r="A3178" s="115">
        <v>11953</v>
      </c>
      <c r="B3178" s="49" t="s">
        <v>34709</v>
      </c>
      <c r="C3178" s="115" t="s">
        <v>2</v>
      </c>
      <c r="D3178" s="402">
        <v>3</v>
      </c>
    </row>
    <row r="3179" spans="1:4" ht="12.75">
      <c r="A3179" s="115">
        <v>4343</v>
      </c>
      <c r="B3179" s="49" t="s">
        <v>34710</v>
      </c>
      <c r="C3179" s="115" t="s">
        <v>2</v>
      </c>
      <c r="D3179" s="402">
        <v>4.29</v>
      </c>
    </row>
    <row r="3180" spans="1:4" ht="12.75">
      <c r="A3180" s="115">
        <v>430</v>
      </c>
      <c r="B3180" s="49" t="s">
        <v>34711</v>
      </c>
      <c r="C3180" s="115" t="s">
        <v>2</v>
      </c>
      <c r="D3180" s="402"/>
    </row>
    <row r="3181" spans="1:4" ht="12.75">
      <c r="A3181" s="115">
        <v>441</v>
      </c>
      <c r="B3181" s="49" t="s">
        <v>34712</v>
      </c>
      <c r="C3181" s="115" t="s">
        <v>2</v>
      </c>
      <c r="D3181" s="402"/>
    </row>
    <row r="3182" spans="1:4" ht="12.75">
      <c r="A3182" s="115">
        <v>431</v>
      </c>
      <c r="B3182" s="49" t="s">
        <v>34713</v>
      </c>
      <c r="C3182" s="115" t="s">
        <v>2</v>
      </c>
      <c r="D3182" s="402"/>
    </row>
    <row r="3183" spans="1:4" ht="12.75">
      <c r="A3183" s="115">
        <v>432</v>
      </c>
      <c r="B3183" s="49" t="s">
        <v>34714</v>
      </c>
      <c r="C3183" s="115" t="s">
        <v>2</v>
      </c>
      <c r="D3183" s="402"/>
    </row>
    <row r="3184" spans="1:4" ht="12.75">
      <c r="A3184" s="115">
        <v>429</v>
      </c>
      <c r="B3184" s="49" t="s">
        <v>34715</v>
      </c>
      <c r="C3184" s="115" t="s">
        <v>2</v>
      </c>
      <c r="D3184" s="402"/>
    </row>
    <row r="3185" spans="1:4" ht="12.75">
      <c r="A3185" s="115">
        <v>439</v>
      </c>
      <c r="B3185" s="49" t="s">
        <v>34716</v>
      </c>
      <c r="C3185" s="115" t="s">
        <v>2</v>
      </c>
      <c r="D3185" s="402"/>
    </row>
    <row r="3186" spans="1:4" ht="12.75">
      <c r="A3186" s="115">
        <v>433</v>
      </c>
      <c r="B3186" s="49" t="s">
        <v>34717</v>
      </c>
      <c r="C3186" s="115" t="s">
        <v>2</v>
      </c>
      <c r="D3186" s="402"/>
    </row>
    <row r="3187" spans="1:4" ht="12.75">
      <c r="A3187" s="115">
        <v>437</v>
      </c>
      <c r="B3187" s="49" t="s">
        <v>34718</v>
      </c>
      <c r="C3187" s="115" t="s">
        <v>2</v>
      </c>
      <c r="D3187" s="402"/>
    </row>
    <row r="3188" spans="1:4" ht="12.75">
      <c r="A3188" s="115">
        <v>11790</v>
      </c>
      <c r="B3188" s="49" t="s">
        <v>34719</v>
      </c>
      <c r="C3188" s="115" t="s">
        <v>2</v>
      </c>
      <c r="D3188" s="402"/>
    </row>
    <row r="3189" spans="1:4" ht="12.75">
      <c r="A3189" s="115">
        <v>428</v>
      </c>
      <c r="B3189" s="49" t="s">
        <v>34720</v>
      </c>
      <c r="C3189" s="115" t="s">
        <v>2</v>
      </c>
      <c r="D3189" s="402"/>
    </row>
    <row r="3190" spans="1:4" ht="12.75">
      <c r="A3190" s="115">
        <v>4351</v>
      </c>
      <c r="B3190" s="49" t="s">
        <v>34721</v>
      </c>
      <c r="C3190" s="115" t="s">
        <v>2</v>
      </c>
      <c r="D3190" s="402">
        <v>15.4</v>
      </c>
    </row>
    <row r="3191" spans="1:4" ht="12.75">
      <c r="A3191" s="115">
        <v>4384</v>
      </c>
      <c r="B3191" s="49" t="s">
        <v>34722</v>
      </c>
      <c r="C3191" s="115" t="s">
        <v>2</v>
      </c>
      <c r="D3191" s="402">
        <v>20.78</v>
      </c>
    </row>
    <row r="3192" spans="1:4" ht="12.75">
      <c r="A3192" s="115">
        <v>11054</v>
      </c>
      <c r="B3192" s="49" t="s">
        <v>34723</v>
      </c>
      <c r="C3192" s="115" t="s">
        <v>2</v>
      </c>
      <c r="D3192" s="402">
        <v>0.06</v>
      </c>
    </row>
    <row r="3193" spans="1:4" ht="12.75">
      <c r="A3193" s="115">
        <v>11055</v>
      </c>
      <c r="B3193" s="49" t="s">
        <v>34724</v>
      </c>
      <c r="C3193" s="115" t="s">
        <v>2</v>
      </c>
      <c r="D3193" s="402">
        <v>0.09</v>
      </c>
    </row>
    <row r="3194" spans="1:4" ht="12.75">
      <c r="A3194" s="115">
        <v>11056</v>
      </c>
      <c r="B3194" s="49" t="s">
        <v>34725</v>
      </c>
      <c r="C3194" s="115" t="s">
        <v>2</v>
      </c>
      <c r="D3194" s="402">
        <v>0.1</v>
      </c>
    </row>
    <row r="3195" spans="1:4" ht="12.75">
      <c r="A3195" s="115">
        <v>11057</v>
      </c>
      <c r="B3195" s="49" t="s">
        <v>34726</v>
      </c>
      <c r="C3195" s="115" t="s">
        <v>2</v>
      </c>
      <c r="D3195" s="402">
        <v>0.21</v>
      </c>
    </row>
    <row r="3196" spans="1:4" ht="12.75">
      <c r="A3196" s="115">
        <v>11059</v>
      </c>
      <c r="B3196" s="49" t="s">
        <v>34727</v>
      </c>
      <c r="C3196" s="115" t="s">
        <v>2</v>
      </c>
      <c r="D3196" s="402">
        <v>0.41</v>
      </c>
    </row>
    <row r="3197" spans="1:4" ht="12.75">
      <c r="A3197" s="115">
        <v>11058</v>
      </c>
      <c r="B3197" s="49" t="s">
        <v>34728</v>
      </c>
      <c r="C3197" s="115" t="s">
        <v>2</v>
      </c>
      <c r="D3197" s="402">
        <v>0.53</v>
      </c>
    </row>
    <row r="3198" spans="1:4" ht="12.75">
      <c r="A3198" s="115">
        <v>4320</v>
      </c>
      <c r="B3198" s="49" t="s">
        <v>34729</v>
      </c>
      <c r="C3198" s="115" t="s">
        <v>2</v>
      </c>
      <c r="D3198" s="402">
        <v>4.29</v>
      </c>
    </row>
    <row r="3199" spans="1:4" ht="12.75">
      <c r="A3199" s="115">
        <v>4318</v>
      </c>
      <c r="B3199" s="49" t="s">
        <v>34730</v>
      </c>
      <c r="C3199" s="115" t="s">
        <v>2</v>
      </c>
      <c r="D3199" s="402">
        <v>2.09</v>
      </c>
    </row>
    <row r="3200" spans="1:4" ht="12.75">
      <c r="A3200" s="115">
        <v>4380</v>
      </c>
      <c r="B3200" s="49" t="s">
        <v>34731</v>
      </c>
      <c r="C3200" s="115" t="s">
        <v>2</v>
      </c>
      <c r="D3200" s="402">
        <v>1.8</v>
      </c>
    </row>
    <row r="3201" spans="1:4" ht="12.75">
      <c r="A3201" s="115">
        <v>4299</v>
      </c>
      <c r="B3201" s="49" t="s">
        <v>34732</v>
      </c>
      <c r="C3201" s="115" t="s">
        <v>2</v>
      </c>
      <c r="D3201" s="402">
        <v>1.7</v>
      </c>
    </row>
    <row r="3202" spans="1:4" ht="12.75">
      <c r="A3202" s="115">
        <v>4304</v>
      </c>
      <c r="B3202" s="49" t="s">
        <v>34733</v>
      </c>
      <c r="C3202" s="115" t="s">
        <v>2</v>
      </c>
      <c r="D3202" s="402">
        <v>2.3199999999999998</v>
      </c>
    </row>
    <row r="3203" spans="1:4" ht="12.75">
      <c r="A3203" s="115">
        <v>4305</v>
      </c>
      <c r="B3203" s="49" t="s">
        <v>34734</v>
      </c>
      <c r="C3203" s="115" t="s">
        <v>2</v>
      </c>
      <c r="D3203" s="402">
        <v>2.69</v>
      </c>
    </row>
    <row r="3204" spans="1:4" ht="12.75">
      <c r="A3204" s="115">
        <v>4306</v>
      </c>
      <c r="B3204" s="49" t="s">
        <v>34735</v>
      </c>
      <c r="C3204" s="115" t="s">
        <v>2</v>
      </c>
      <c r="D3204" s="402">
        <v>3.13</v>
      </c>
    </row>
    <row r="3205" spans="1:4" ht="12.75">
      <c r="A3205" s="115">
        <v>4308</v>
      </c>
      <c r="B3205" s="49" t="s">
        <v>34736</v>
      </c>
      <c r="C3205" s="115" t="s">
        <v>2</v>
      </c>
      <c r="D3205" s="402">
        <v>6.47</v>
      </c>
    </row>
    <row r="3206" spans="1:4" ht="12.75">
      <c r="A3206" s="115">
        <v>4302</v>
      </c>
      <c r="B3206" s="49" t="s">
        <v>34737</v>
      </c>
      <c r="C3206" s="115" t="s">
        <v>2</v>
      </c>
      <c r="D3206" s="402">
        <v>4.8499999999999996</v>
      </c>
    </row>
    <row r="3207" spans="1:4" ht="12.75">
      <c r="A3207" s="115">
        <v>4300</v>
      </c>
      <c r="B3207" s="49" t="s">
        <v>34738</v>
      </c>
      <c r="C3207" s="115" t="s">
        <v>2</v>
      </c>
      <c r="D3207" s="402">
        <v>1.1599999999999999</v>
      </c>
    </row>
    <row r="3208" spans="1:4" ht="12.75">
      <c r="A3208" s="115">
        <v>4301</v>
      </c>
      <c r="B3208" s="49" t="s">
        <v>34739</v>
      </c>
      <c r="C3208" s="115" t="s">
        <v>2</v>
      </c>
      <c r="D3208" s="402">
        <v>1.41</v>
      </c>
    </row>
    <row r="3209" spans="1:4" ht="12.75">
      <c r="A3209" s="115">
        <v>40547</v>
      </c>
      <c r="B3209" s="49" t="s">
        <v>34740</v>
      </c>
      <c r="C3209" s="115" t="s">
        <v>33607</v>
      </c>
      <c r="D3209" s="402">
        <v>25.25</v>
      </c>
    </row>
    <row r="3210" spans="1:4" ht="12.75">
      <c r="A3210" s="115">
        <v>11962</v>
      </c>
      <c r="B3210" s="49" t="s">
        <v>34741</v>
      </c>
      <c r="C3210" s="115" t="s">
        <v>2</v>
      </c>
      <c r="D3210" s="402">
        <v>0.2</v>
      </c>
    </row>
    <row r="3211" spans="1:4" ht="12.75">
      <c r="A3211" s="115">
        <v>4332</v>
      </c>
      <c r="B3211" s="49" t="s">
        <v>34742</v>
      </c>
      <c r="C3211" s="115" t="s">
        <v>2</v>
      </c>
      <c r="D3211" s="402">
        <v>1</v>
      </c>
    </row>
    <row r="3212" spans="1:4" ht="12.75">
      <c r="A3212" s="115">
        <v>4331</v>
      </c>
      <c r="B3212" s="49" t="s">
        <v>34743</v>
      </c>
      <c r="C3212" s="115" t="s">
        <v>2</v>
      </c>
      <c r="D3212" s="402">
        <v>3.79</v>
      </c>
    </row>
    <row r="3213" spans="1:4" ht="12.75">
      <c r="A3213" s="115">
        <v>4336</v>
      </c>
      <c r="B3213" s="49" t="s">
        <v>34744</v>
      </c>
      <c r="C3213" s="115" t="s">
        <v>2</v>
      </c>
      <c r="D3213" s="402">
        <v>4.8499999999999996</v>
      </c>
    </row>
    <row r="3214" spans="1:4" ht="12.75">
      <c r="A3214" s="115">
        <v>11948</v>
      </c>
      <c r="B3214" s="49" t="s">
        <v>34745</v>
      </c>
      <c r="C3214" s="115" t="s">
        <v>2</v>
      </c>
      <c r="D3214" s="402">
        <v>0.62</v>
      </c>
    </row>
    <row r="3215" spans="1:4" ht="12.75">
      <c r="A3215" s="115">
        <v>4382</v>
      </c>
      <c r="B3215" s="49" t="s">
        <v>34746</v>
      </c>
      <c r="C3215" s="115" t="s">
        <v>2</v>
      </c>
      <c r="D3215" s="402">
        <v>1.04</v>
      </c>
    </row>
    <row r="3216" spans="1:4" ht="12.75">
      <c r="A3216" s="115">
        <v>4354</v>
      </c>
      <c r="B3216" s="49" t="s">
        <v>34747</v>
      </c>
      <c r="C3216" s="115" t="s">
        <v>2</v>
      </c>
      <c r="D3216" s="402">
        <v>43.47</v>
      </c>
    </row>
    <row r="3217" spans="1:4" ht="12.75">
      <c r="A3217" s="115">
        <v>40839</v>
      </c>
      <c r="B3217" s="49" t="s">
        <v>34748</v>
      </c>
      <c r="C3217" s="115" t="s">
        <v>33607</v>
      </c>
      <c r="D3217" s="402">
        <v>104.61</v>
      </c>
    </row>
    <row r="3218" spans="1:4" ht="12.75">
      <c r="A3218" s="115">
        <v>40552</v>
      </c>
      <c r="B3218" s="49" t="s">
        <v>34749</v>
      </c>
      <c r="C3218" s="115" t="s">
        <v>33607</v>
      </c>
      <c r="D3218" s="402">
        <v>43.29</v>
      </c>
    </row>
    <row r="3219" spans="1:4" ht="12.75">
      <c r="A3219" s="115">
        <v>40549</v>
      </c>
      <c r="B3219" s="49" t="s">
        <v>34750</v>
      </c>
      <c r="C3219" s="115" t="s">
        <v>33607</v>
      </c>
      <c r="D3219" s="402">
        <v>171.35</v>
      </c>
    </row>
    <row r="3220" spans="1:4" ht="12.75">
      <c r="A3220" s="115">
        <v>43965</v>
      </c>
      <c r="B3220" s="49" t="s">
        <v>34751</v>
      </c>
      <c r="C3220" s="115" t="s">
        <v>2</v>
      </c>
      <c r="D3220" s="402">
        <v>0.43</v>
      </c>
    </row>
    <row r="3221" spans="1:4" ht="12.75">
      <c r="A3221" s="115">
        <v>4385</v>
      </c>
      <c r="B3221" s="49" t="s">
        <v>34752</v>
      </c>
      <c r="C3221" s="115" t="s">
        <v>34753</v>
      </c>
      <c r="D3221" s="402">
        <v>5642.69</v>
      </c>
    </row>
    <row r="3222" spans="1:4" ht="12.75">
      <c r="A3222" s="115">
        <v>45236</v>
      </c>
      <c r="B3222" s="49" t="s">
        <v>34754</v>
      </c>
      <c r="C3222" s="115" t="s">
        <v>3</v>
      </c>
      <c r="D3222" s="402">
        <v>18.649999999999999</v>
      </c>
    </row>
    <row r="3223" spans="1:4" ht="12.75">
      <c r="A3223" s="115">
        <v>20078</v>
      </c>
      <c r="B3223" s="49" t="s">
        <v>34755</v>
      </c>
      <c r="C3223" s="115" t="s">
        <v>2</v>
      </c>
      <c r="D3223" s="402">
        <v>29.59</v>
      </c>
    </row>
    <row r="3224" spans="1:4" ht="12.75">
      <c r="A3224" s="115">
        <v>39897</v>
      </c>
      <c r="B3224" s="49" t="s">
        <v>34756</v>
      </c>
      <c r="C3224" s="115" t="s">
        <v>2</v>
      </c>
      <c r="D3224" s="402">
        <v>88.48</v>
      </c>
    </row>
    <row r="3225" spans="1:4" ht="12.75">
      <c r="A3225" s="115">
        <v>118</v>
      </c>
      <c r="B3225" s="49" t="s">
        <v>34757</v>
      </c>
      <c r="C3225" s="115" t="s">
        <v>2</v>
      </c>
      <c r="D3225" s="402">
        <v>62.57</v>
      </c>
    </row>
    <row r="3226" spans="1:4" ht="12.75">
      <c r="A3226" s="115">
        <v>4396</v>
      </c>
      <c r="B3226" s="49" t="s">
        <v>34758</v>
      </c>
      <c r="C3226" s="115" t="s">
        <v>4</v>
      </c>
      <c r="D3226" s="402">
        <v>233.53</v>
      </c>
    </row>
    <row r="3227" spans="1:4" ht="12.75">
      <c r="A3227" s="115">
        <v>36881</v>
      </c>
      <c r="B3227" s="49" t="s">
        <v>34759</v>
      </c>
      <c r="C3227" s="115" t="s">
        <v>4</v>
      </c>
      <c r="D3227" s="402">
        <v>170.49</v>
      </c>
    </row>
    <row r="3228" spans="1:4" ht="12.75">
      <c r="A3228" s="115">
        <v>4397</v>
      </c>
      <c r="B3228" s="49" t="s">
        <v>34760</v>
      </c>
      <c r="C3228" s="115" t="s">
        <v>4</v>
      </c>
      <c r="D3228" s="402">
        <v>237.42</v>
      </c>
    </row>
    <row r="3229" spans="1:4" ht="12.75">
      <c r="A3229" s="115">
        <v>36882</v>
      </c>
      <c r="B3229" s="49" t="s">
        <v>34761</v>
      </c>
      <c r="C3229" s="115" t="s">
        <v>4</v>
      </c>
      <c r="D3229" s="402">
        <v>173.84</v>
      </c>
    </row>
    <row r="3230" spans="1:4" ht="12.75">
      <c r="A3230" s="115">
        <v>4751</v>
      </c>
      <c r="B3230" s="49" t="s">
        <v>34762</v>
      </c>
      <c r="C3230" s="115" t="s">
        <v>5</v>
      </c>
      <c r="D3230" s="402">
        <v>23.81</v>
      </c>
    </row>
    <row r="3231" spans="1:4" ht="12.75">
      <c r="A3231" s="115">
        <v>41066</v>
      </c>
      <c r="B3231" s="49" t="s">
        <v>34763</v>
      </c>
      <c r="C3231" s="115" t="s">
        <v>1621</v>
      </c>
      <c r="D3231" s="402">
        <v>4173.3500000000004</v>
      </c>
    </row>
    <row r="3232" spans="1:4" ht="12.75">
      <c r="A3232" s="115">
        <v>39604</v>
      </c>
      <c r="B3232" s="49" t="s">
        <v>34764</v>
      </c>
      <c r="C3232" s="115" t="s">
        <v>2</v>
      </c>
      <c r="D3232" s="402">
        <v>14.09</v>
      </c>
    </row>
    <row r="3233" spans="1:4" ht="12.75">
      <c r="A3233" s="115">
        <v>39605</v>
      </c>
      <c r="B3233" s="49" t="s">
        <v>34765</v>
      </c>
      <c r="C3233" s="115" t="s">
        <v>2</v>
      </c>
      <c r="D3233" s="402">
        <v>15.31</v>
      </c>
    </row>
    <row r="3234" spans="1:4" ht="12.75">
      <c r="A3234" s="115">
        <v>39606</v>
      </c>
      <c r="B3234" s="49" t="s">
        <v>34766</v>
      </c>
      <c r="C3234" s="115" t="s">
        <v>2</v>
      </c>
      <c r="D3234" s="402">
        <v>26.81</v>
      </c>
    </row>
    <row r="3235" spans="1:4" ht="12.75">
      <c r="A3235" s="115">
        <v>39607</v>
      </c>
      <c r="B3235" s="49" t="s">
        <v>34767</v>
      </c>
      <c r="C3235" s="115" t="s">
        <v>2</v>
      </c>
      <c r="D3235" s="402">
        <v>36.270000000000003</v>
      </c>
    </row>
    <row r="3236" spans="1:4" ht="12.75">
      <c r="A3236" s="115">
        <v>39594</v>
      </c>
      <c r="B3236" s="49" t="s">
        <v>34768</v>
      </c>
      <c r="C3236" s="115" t="s">
        <v>2</v>
      </c>
      <c r="D3236" s="402">
        <v>323.63</v>
      </c>
    </row>
    <row r="3237" spans="1:4" ht="12.75">
      <c r="A3237" s="115">
        <v>39596</v>
      </c>
      <c r="B3237" s="49" t="s">
        <v>34769</v>
      </c>
      <c r="C3237" s="115" t="s">
        <v>2</v>
      </c>
      <c r="D3237" s="402">
        <v>866.71</v>
      </c>
    </row>
    <row r="3238" spans="1:4" ht="12.75">
      <c r="A3238" s="115">
        <v>39595</v>
      </c>
      <c r="B3238" s="49" t="s">
        <v>34770</v>
      </c>
      <c r="C3238" s="115" t="s">
        <v>2</v>
      </c>
      <c r="D3238" s="402">
        <v>1947.37</v>
      </c>
    </row>
    <row r="3239" spans="1:4" ht="12.75">
      <c r="A3239" s="115">
        <v>39597</v>
      </c>
      <c r="B3239" s="49" t="s">
        <v>34771</v>
      </c>
      <c r="C3239" s="115" t="s">
        <v>2</v>
      </c>
      <c r="D3239" s="402">
        <v>3054.71</v>
      </c>
    </row>
    <row r="3240" spans="1:4" ht="12.75">
      <c r="A3240" s="115">
        <v>10731</v>
      </c>
      <c r="B3240" s="49" t="s">
        <v>34772</v>
      </c>
      <c r="C3240" s="115" t="s">
        <v>4</v>
      </c>
      <c r="D3240" s="402"/>
    </row>
    <row r="3241" spans="1:4" ht="12.75">
      <c r="A3241" s="115">
        <v>4704</v>
      </c>
      <c r="B3241" s="49" t="s">
        <v>34773</v>
      </c>
      <c r="C3241" s="115" t="s">
        <v>4</v>
      </c>
      <c r="D3241" s="402"/>
    </row>
    <row r="3242" spans="1:4" ht="12.75">
      <c r="A3242" s="115">
        <v>10730</v>
      </c>
      <c r="B3242" s="49" t="s">
        <v>34774</v>
      </c>
      <c r="C3242" s="115" t="s">
        <v>4</v>
      </c>
      <c r="D3242" s="402"/>
    </row>
    <row r="3243" spans="1:4" ht="12.75">
      <c r="A3243" s="115">
        <v>4720</v>
      </c>
      <c r="B3243" s="49" t="s">
        <v>34775</v>
      </c>
      <c r="C3243" s="115" t="s">
        <v>7</v>
      </c>
      <c r="D3243" s="402">
        <v>174.57</v>
      </c>
    </row>
    <row r="3244" spans="1:4" ht="12.75">
      <c r="A3244" s="115">
        <v>4721</v>
      </c>
      <c r="B3244" s="49" t="s">
        <v>34776</v>
      </c>
      <c r="C3244" s="115" t="s">
        <v>7</v>
      </c>
      <c r="D3244" s="402">
        <v>151.19999999999999</v>
      </c>
    </row>
    <row r="3245" spans="1:4" ht="12.75">
      <c r="A3245" s="115">
        <v>4718</v>
      </c>
      <c r="B3245" s="49" t="s">
        <v>34777</v>
      </c>
      <c r="C3245" s="115" t="s">
        <v>7</v>
      </c>
      <c r="D3245" s="402">
        <v>152</v>
      </c>
    </row>
    <row r="3246" spans="1:4" ht="12.75">
      <c r="A3246" s="115">
        <v>4722</v>
      </c>
      <c r="B3246" s="49" t="s">
        <v>34778</v>
      </c>
      <c r="C3246" s="115" t="s">
        <v>7</v>
      </c>
      <c r="D3246" s="402">
        <v>142.83000000000001</v>
      </c>
    </row>
    <row r="3247" spans="1:4" ht="12.75">
      <c r="A3247" s="115">
        <v>4730</v>
      </c>
      <c r="B3247" s="49" t="s">
        <v>34779</v>
      </c>
      <c r="C3247" s="115" t="s">
        <v>7</v>
      </c>
      <c r="D3247" s="402">
        <v>142.12</v>
      </c>
    </row>
    <row r="3248" spans="1:4" ht="12.75">
      <c r="A3248" s="115">
        <v>13186</v>
      </c>
      <c r="B3248" s="49" t="s">
        <v>34780</v>
      </c>
      <c r="C3248" s="115" t="s">
        <v>7</v>
      </c>
      <c r="D3248" s="402">
        <v>163.99</v>
      </c>
    </row>
    <row r="3249" spans="1:4" ht="12.75">
      <c r="A3249" s="115">
        <v>10737</v>
      </c>
      <c r="B3249" s="49" t="s">
        <v>34781</v>
      </c>
      <c r="C3249" s="115" t="s">
        <v>4</v>
      </c>
      <c r="D3249" s="402"/>
    </row>
    <row r="3250" spans="1:4" ht="12.75">
      <c r="A3250" s="115">
        <v>10734</v>
      </c>
      <c r="B3250" s="49" t="s">
        <v>34782</v>
      </c>
      <c r="C3250" s="115" t="s">
        <v>4</v>
      </c>
      <c r="D3250" s="402"/>
    </row>
    <row r="3251" spans="1:4" ht="12.75">
      <c r="A3251" s="115">
        <v>4708</v>
      </c>
      <c r="B3251" s="49" t="s">
        <v>34783</v>
      </c>
      <c r="C3251" s="115" t="s">
        <v>4</v>
      </c>
      <c r="D3251" s="402"/>
    </row>
    <row r="3252" spans="1:4" ht="12.75">
      <c r="A3252" s="115">
        <v>4712</v>
      </c>
      <c r="B3252" s="49" t="s">
        <v>34784</v>
      </c>
      <c r="C3252" s="115" t="s">
        <v>4</v>
      </c>
      <c r="D3252" s="402"/>
    </row>
    <row r="3253" spans="1:4" ht="12.75">
      <c r="A3253" s="115">
        <v>4710</v>
      </c>
      <c r="B3253" s="49" t="s">
        <v>34785</v>
      </c>
      <c r="C3253" s="115" t="s">
        <v>4</v>
      </c>
      <c r="D3253" s="402"/>
    </row>
    <row r="3254" spans="1:4" ht="12.75">
      <c r="A3254" s="115">
        <v>4750</v>
      </c>
      <c r="B3254" s="49" t="s">
        <v>34786</v>
      </c>
      <c r="C3254" s="115" t="s">
        <v>5</v>
      </c>
      <c r="D3254" s="402">
        <v>23.81</v>
      </c>
    </row>
    <row r="3255" spans="1:4" ht="12.75">
      <c r="A3255" s="115">
        <v>41065</v>
      </c>
      <c r="B3255" s="49" t="s">
        <v>34787</v>
      </c>
      <c r="C3255" s="115" t="s">
        <v>1621</v>
      </c>
      <c r="D3255" s="402">
        <v>4172.74</v>
      </c>
    </row>
    <row r="3256" spans="1:4" ht="12.75">
      <c r="A3256" s="115">
        <v>34747</v>
      </c>
      <c r="B3256" s="49" t="s">
        <v>34788</v>
      </c>
      <c r="C3256" s="115" t="s">
        <v>1</v>
      </c>
      <c r="D3256" s="402">
        <v>48.41</v>
      </c>
    </row>
    <row r="3257" spans="1:4" ht="12.75">
      <c r="A3257" s="115">
        <v>4826</v>
      </c>
      <c r="B3257" s="49" t="s">
        <v>34789</v>
      </c>
      <c r="C3257" s="115" t="s">
        <v>1</v>
      </c>
      <c r="D3257" s="402">
        <v>52.05</v>
      </c>
    </row>
    <row r="3258" spans="1:4" ht="12.75">
      <c r="A3258" s="115">
        <v>41975</v>
      </c>
      <c r="B3258" s="49" t="s">
        <v>34790</v>
      </c>
      <c r="C3258" s="115" t="s">
        <v>4</v>
      </c>
      <c r="D3258" s="402"/>
    </row>
    <row r="3259" spans="1:4" ht="12.75">
      <c r="A3259" s="115">
        <v>4825</v>
      </c>
      <c r="B3259" s="49" t="s">
        <v>34791</v>
      </c>
      <c r="C3259" s="115" t="s">
        <v>1</v>
      </c>
      <c r="D3259" s="402">
        <v>72.05</v>
      </c>
    </row>
    <row r="3260" spans="1:4" ht="12.75">
      <c r="A3260" s="115">
        <v>34744</v>
      </c>
      <c r="B3260" s="49" t="s">
        <v>34792</v>
      </c>
      <c r="C3260" s="115" t="s">
        <v>4</v>
      </c>
      <c r="D3260" s="402">
        <v>48.82</v>
      </c>
    </row>
    <row r="3261" spans="1:4" ht="12.75">
      <c r="A3261" s="115">
        <v>39430</v>
      </c>
      <c r="B3261" s="49" t="s">
        <v>34793</v>
      </c>
      <c r="C3261" s="115" t="s">
        <v>2</v>
      </c>
      <c r="D3261" s="402">
        <v>1.64</v>
      </c>
    </row>
    <row r="3262" spans="1:4" ht="12.75">
      <c r="A3262" s="115">
        <v>39573</v>
      </c>
      <c r="B3262" s="49" t="s">
        <v>34794</v>
      </c>
      <c r="C3262" s="115" t="s">
        <v>2</v>
      </c>
      <c r="D3262" s="402">
        <v>1.61</v>
      </c>
    </row>
    <row r="3263" spans="1:4" ht="12.75">
      <c r="A3263" s="115">
        <v>38410</v>
      </c>
      <c r="B3263" s="49" t="s">
        <v>34795</v>
      </c>
      <c r="C3263" s="115" t="s">
        <v>2</v>
      </c>
      <c r="D3263" s="402">
        <v>15185.81</v>
      </c>
    </row>
    <row r="3264" spans="1:4" ht="12.75">
      <c r="A3264" s="115">
        <v>43082</v>
      </c>
      <c r="B3264" s="49" t="s">
        <v>34796</v>
      </c>
      <c r="C3264" s="115" t="s">
        <v>3</v>
      </c>
      <c r="D3264" s="402"/>
    </row>
    <row r="3265" spans="1:4" ht="12.75">
      <c r="A3265" s="115">
        <v>43083</v>
      </c>
      <c r="B3265" s="49" t="s">
        <v>34797</v>
      </c>
      <c r="C3265" s="115" t="s">
        <v>3</v>
      </c>
      <c r="D3265" s="402"/>
    </row>
    <row r="3266" spans="1:4" ht="12.75">
      <c r="A3266" s="115">
        <v>40535</v>
      </c>
      <c r="B3266" s="49" t="s">
        <v>34798</v>
      </c>
      <c r="C3266" s="115" t="s">
        <v>3</v>
      </c>
      <c r="D3266" s="402"/>
    </row>
    <row r="3267" spans="1:4" ht="12.75">
      <c r="A3267" s="115">
        <v>40598</v>
      </c>
      <c r="B3267" s="49" t="s">
        <v>34799</v>
      </c>
      <c r="C3267" s="115" t="s">
        <v>3</v>
      </c>
      <c r="D3267" s="402"/>
    </row>
    <row r="3268" spans="1:4" ht="12.75">
      <c r="A3268" s="115">
        <v>43692</v>
      </c>
      <c r="B3268" s="49" t="s">
        <v>34800</v>
      </c>
      <c r="C3268" s="115" t="s">
        <v>3</v>
      </c>
      <c r="D3268" s="402"/>
    </row>
    <row r="3269" spans="1:4" ht="12.75">
      <c r="A3269" s="115">
        <v>43665</v>
      </c>
      <c r="B3269" s="49" t="s">
        <v>34801</v>
      </c>
      <c r="C3269" s="115" t="s">
        <v>3</v>
      </c>
      <c r="D3269" s="402"/>
    </row>
    <row r="3270" spans="1:4" ht="12.75">
      <c r="A3270" s="115">
        <v>10966</v>
      </c>
      <c r="B3270" s="49" t="s">
        <v>34802</v>
      </c>
      <c r="C3270" s="115" t="s">
        <v>3</v>
      </c>
      <c r="D3270" s="402"/>
    </row>
    <row r="3271" spans="1:4" ht="12.75">
      <c r="A3271" s="115">
        <v>39427</v>
      </c>
      <c r="B3271" s="49" t="s">
        <v>34803</v>
      </c>
      <c r="C3271" s="115" t="s">
        <v>1</v>
      </c>
      <c r="D3271" s="402">
        <v>4.3600000000000003</v>
      </c>
    </row>
    <row r="3272" spans="1:4" ht="12.75">
      <c r="A3272" s="115">
        <v>39424</v>
      </c>
      <c r="B3272" s="49" t="s">
        <v>34804</v>
      </c>
      <c r="C3272" s="115" t="s">
        <v>1</v>
      </c>
      <c r="D3272" s="402">
        <v>2.59</v>
      </c>
    </row>
    <row r="3273" spans="1:4" ht="12.75">
      <c r="A3273" s="115">
        <v>39425</v>
      </c>
      <c r="B3273" s="49" t="s">
        <v>34805</v>
      </c>
      <c r="C3273" s="115" t="s">
        <v>1</v>
      </c>
      <c r="D3273" s="402">
        <v>2.56</v>
      </c>
    </row>
    <row r="3274" spans="1:4" ht="12.75">
      <c r="A3274" s="115">
        <v>40664</v>
      </c>
      <c r="B3274" s="49" t="s">
        <v>34806</v>
      </c>
      <c r="C3274" s="115" t="s">
        <v>3</v>
      </c>
      <c r="D3274" s="402"/>
    </row>
    <row r="3275" spans="1:4" ht="12.75">
      <c r="A3275" s="115">
        <v>34360</v>
      </c>
      <c r="B3275" s="49" t="s">
        <v>34807</v>
      </c>
      <c r="C3275" s="115" t="s">
        <v>3</v>
      </c>
      <c r="D3275" s="402"/>
    </row>
    <row r="3276" spans="1:4" ht="12.75">
      <c r="A3276" s="115">
        <v>20259</v>
      </c>
      <c r="B3276" s="49" t="s">
        <v>34808</v>
      </c>
      <c r="C3276" s="115" t="s">
        <v>1</v>
      </c>
      <c r="D3276" s="402">
        <v>12.1</v>
      </c>
    </row>
    <row r="3277" spans="1:4" ht="12.75">
      <c r="A3277" s="115">
        <v>14077</v>
      </c>
      <c r="B3277" s="49" t="s">
        <v>34809</v>
      </c>
      <c r="C3277" s="115" t="s">
        <v>1</v>
      </c>
      <c r="D3277" s="402">
        <v>185.2</v>
      </c>
    </row>
    <row r="3278" spans="1:4" ht="12.75">
      <c r="A3278" s="115">
        <v>3678</v>
      </c>
      <c r="B3278" s="49" t="s">
        <v>34810</v>
      </c>
      <c r="C3278" s="115" t="s">
        <v>1</v>
      </c>
      <c r="D3278" s="402">
        <v>83.71</v>
      </c>
    </row>
    <row r="3279" spans="1:4" ht="12.75">
      <c r="A3279" s="115">
        <v>11552</v>
      </c>
      <c r="B3279" s="49" t="s">
        <v>34811</v>
      </c>
      <c r="C3279" s="115" t="s">
        <v>1</v>
      </c>
      <c r="D3279" s="402">
        <v>7.52</v>
      </c>
    </row>
    <row r="3280" spans="1:4" ht="12.75">
      <c r="A3280" s="115">
        <v>585</v>
      </c>
      <c r="B3280" s="49" t="s">
        <v>34812</v>
      </c>
      <c r="C3280" s="115" t="s">
        <v>3</v>
      </c>
      <c r="D3280" s="402"/>
    </row>
    <row r="3281" spans="1:4" ht="12.75">
      <c r="A3281" s="115">
        <v>39418</v>
      </c>
      <c r="B3281" s="49" t="s">
        <v>34813</v>
      </c>
      <c r="C3281" s="115" t="s">
        <v>1</v>
      </c>
      <c r="D3281" s="402">
        <v>4.8600000000000003</v>
      </c>
    </row>
    <row r="3282" spans="1:4" ht="12.75">
      <c r="A3282" s="115">
        <v>39419</v>
      </c>
      <c r="B3282" s="49" t="s">
        <v>34814</v>
      </c>
      <c r="C3282" s="115" t="s">
        <v>1</v>
      </c>
      <c r="D3282" s="402">
        <v>5.92</v>
      </c>
    </row>
    <row r="3283" spans="1:4" ht="12.75">
      <c r="A3283" s="115">
        <v>39420</v>
      </c>
      <c r="B3283" s="49" t="s">
        <v>34815</v>
      </c>
      <c r="C3283" s="115" t="s">
        <v>1</v>
      </c>
      <c r="D3283" s="402">
        <v>6.54</v>
      </c>
    </row>
    <row r="3284" spans="1:4" ht="12.75">
      <c r="A3284" s="115">
        <v>39571</v>
      </c>
      <c r="B3284" s="49" t="s">
        <v>34816</v>
      </c>
      <c r="C3284" s="115" t="s">
        <v>1</v>
      </c>
      <c r="D3284" s="402">
        <v>3.95</v>
      </c>
    </row>
    <row r="3285" spans="1:4" ht="12.75">
      <c r="A3285" s="115">
        <v>39421</v>
      </c>
      <c r="B3285" s="49" t="s">
        <v>34817</v>
      </c>
      <c r="C3285" s="115" t="s">
        <v>1</v>
      </c>
      <c r="D3285" s="402">
        <v>5.75</v>
      </c>
    </row>
    <row r="3286" spans="1:4" ht="12.75">
      <c r="A3286" s="115">
        <v>39422</v>
      </c>
      <c r="B3286" s="49" t="s">
        <v>34818</v>
      </c>
      <c r="C3286" s="115" t="s">
        <v>1</v>
      </c>
      <c r="D3286" s="402">
        <v>6.72</v>
      </c>
    </row>
    <row r="3287" spans="1:4" ht="12.75">
      <c r="A3287" s="115">
        <v>39423</v>
      </c>
      <c r="B3287" s="49" t="s">
        <v>34819</v>
      </c>
      <c r="C3287" s="115" t="s">
        <v>1</v>
      </c>
      <c r="D3287" s="402">
        <v>7.8</v>
      </c>
    </row>
    <row r="3288" spans="1:4" ht="12.75">
      <c r="A3288" s="115">
        <v>39426</v>
      </c>
      <c r="B3288" s="49" t="s">
        <v>34820</v>
      </c>
      <c r="C3288" s="115" t="s">
        <v>1</v>
      </c>
      <c r="D3288" s="402">
        <v>17.54</v>
      </c>
    </row>
    <row r="3289" spans="1:4" ht="12.75">
      <c r="A3289" s="115">
        <v>39429</v>
      </c>
      <c r="B3289" s="49" t="s">
        <v>34821</v>
      </c>
      <c r="C3289" s="115" t="s">
        <v>1</v>
      </c>
      <c r="D3289" s="402">
        <v>5.53</v>
      </c>
    </row>
    <row r="3290" spans="1:4" ht="12.75">
      <c r="A3290" s="115">
        <v>39428</v>
      </c>
      <c r="B3290" s="49" t="s">
        <v>34822</v>
      </c>
      <c r="C3290" s="115" t="s">
        <v>1</v>
      </c>
      <c r="D3290" s="402">
        <v>4.22</v>
      </c>
    </row>
    <row r="3291" spans="1:4" ht="12.75">
      <c r="A3291" s="115">
        <v>39572</v>
      </c>
      <c r="B3291" s="49" t="s">
        <v>34823</v>
      </c>
      <c r="C3291" s="115" t="s">
        <v>1</v>
      </c>
      <c r="D3291" s="402">
        <v>3.66</v>
      </c>
    </row>
    <row r="3292" spans="1:4" ht="12.75">
      <c r="A3292" s="115">
        <v>39570</v>
      </c>
      <c r="B3292" s="49" t="s">
        <v>34824</v>
      </c>
      <c r="C3292" s="115" t="s">
        <v>1</v>
      </c>
      <c r="D3292" s="402">
        <v>3.88</v>
      </c>
    </row>
    <row r="3293" spans="1:4" ht="12.75">
      <c r="A3293" s="115">
        <v>39569</v>
      </c>
      <c r="B3293" s="49" t="s">
        <v>34825</v>
      </c>
      <c r="C3293" s="115" t="s">
        <v>1</v>
      </c>
      <c r="D3293" s="402">
        <v>3.83</v>
      </c>
    </row>
    <row r="3294" spans="1:4" ht="12.75">
      <c r="A3294" s="115">
        <v>39328</v>
      </c>
      <c r="B3294" s="49" t="s">
        <v>34826</v>
      </c>
      <c r="C3294" s="115" t="s">
        <v>1</v>
      </c>
      <c r="D3294" s="402">
        <v>3.96</v>
      </c>
    </row>
    <row r="3295" spans="1:4" ht="12.75">
      <c r="A3295" s="115">
        <v>39029</v>
      </c>
      <c r="B3295" s="49" t="s">
        <v>34827</v>
      </c>
      <c r="C3295" s="115" t="s">
        <v>1</v>
      </c>
      <c r="D3295" s="402">
        <v>12.38</v>
      </c>
    </row>
    <row r="3296" spans="1:4" ht="12.75">
      <c r="A3296" s="115">
        <v>39028</v>
      </c>
      <c r="B3296" s="49" t="s">
        <v>34828</v>
      </c>
      <c r="C3296" s="115" t="s">
        <v>1</v>
      </c>
      <c r="D3296" s="402">
        <v>7.21</v>
      </c>
    </row>
    <row r="3297" spans="1:4" ht="12.75">
      <c r="A3297" s="115">
        <v>38541</v>
      </c>
      <c r="B3297" s="49" t="s">
        <v>34829</v>
      </c>
      <c r="C3297" s="115" t="s">
        <v>2</v>
      </c>
      <c r="D3297" s="402">
        <v>4564864.8600000003</v>
      </c>
    </row>
    <row r="3298" spans="1:4" ht="12.75">
      <c r="A3298" s="115">
        <v>38542</v>
      </c>
      <c r="B3298" s="49" t="s">
        <v>34830</v>
      </c>
      <c r="C3298" s="115" t="s">
        <v>2</v>
      </c>
      <c r="D3298" s="402">
        <v>6999459.46</v>
      </c>
    </row>
    <row r="3299" spans="1:4" ht="12.75">
      <c r="A3299" s="115">
        <v>45080</v>
      </c>
      <c r="B3299" s="49" t="s">
        <v>34831</v>
      </c>
      <c r="C3299" s="115" t="s">
        <v>2</v>
      </c>
      <c r="D3299" s="402">
        <v>15158.6</v>
      </c>
    </row>
    <row r="3300" spans="1:4" ht="12.75">
      <c r="A3300" s="115">
        <v>38543</v>
      </c>
      <c r="B3300" s="49" t="s">
        <v>34832</v>
      </c>
      <c r="C3300" s="115" t="s">
        <v>2</v>
      </c>
      <c r="D3300" s="402">
        <v>1425258.08</v>
      </c>
    </row>
    <row r="3301" spans="1:4" ht="12.75">
      <c r="A3301" s="115">
        <v>44002</v>
      </c>
      <c r="B3301" s="49" t="s">
        <v>34833</v>
      </c>
      <c r="C3301" s="115" t="s">
        <v>2</v>
      </c>
      <c r="D3301" s="402">
        <v>6657297.4500000002</v>
      </c>
    </row>
    <row r="3302" spans="1:4" ht="12.75">
      <c r="A3302" s="115">
        <v>43886</v>
      </c>
      <c r="B3302" s="49" t="s">
        <v>34834</v>
      </c>
      <c r="C3302" s="115" t="s">
        <v>2</v>
      </c>
      <c r="D3302" s="402">
        <v>3230912.92</v>
      </c>
    </row>
    <row r="3303" spans="1:4" ht="12.75">
      <c r="A3303" s="115">
        <v>40791</v>
      </c>
      <c r="B3303" s="49" t="s">
        <v>34835</v>
      </c>
      <c r="C3303" s="115" t="s">
        <v>2</v>
      </c>
      <c r="D3303" s="402">
        <v>39880.199999999997</v>
      </c>
    </row>
    <row r="3304" spans="1:4" ht="12.75">
      <c r="A3304" s="115">
        <v>44003</v>
      </c>
      <c r="B3304" s="49" t="s">
        <v>34836</v>
      </c>
      <c r="C3304" s="115" t="s">
        <v>2</v>
      </c>
      <c r="D3304" s="402">
        <v>9251459.4900000002</v>
      </c>
    </row>
    <row r="3305" spans="1:4" ht="12.75">
      <c r="A3305" s="115">
        <v>44548</v>
      </c>
      <c r="B3305" s="49" t="s">
        <v>34837</v>
      </c>
      <c r="C3305" s="115" t="s">
        <v>2</v>
      </c>
      <c r="D3305" s="402">
        <v>2829313.4</v>
      </c>
    </row>
    <row r="3306" spans="1:4" ht="12.75">
      <c r="A3306" s="115">
        <v>44550</v>
      </c>
      <c r="B3306" s="49" t="s">
        <v>34838</v>
      </c>
      <c r="C3306" s="115" t="s">
        <v>2</v>
      </c>
      <c r="D3306" s="402">
        <v>8876531.8900000006</v>
      </c>
    </row>
    <row r="3307" spans="1:4" ht="12.75">
      <c r="A3307" s="115">
        <v>44549</v>
      </c>
      <c r="B3307" s="49" t="s">
        <v>34839</v>
      </c>
      <c r="C3307" s="115" t="s">
        <v>2</v>
      </c>
      <c r="D3307" s="402">
        <v>6490963.9699999997</v>
      </c>
    </row>
    <row r="3308" spans="1:4" ht="12.75">
      <c r="A3308" s="115">
        <v>41982</v>
      </c>
      <c r="B3308" s="49" t="s">
        <v>34840</v>
      </c>
      <c r="C3308" s="115" t="s">
        <v>2</v>
      </c>
      <c r="D3308" s="402">
        <v>1724504.46</v>
      </c>
    </row>
    <row r="3309" spans="1:4" ht="12.75">
      <c r="A3309" s="115">
        <v>39012</v>
      </c>
      <c r="B3309" s="49" t="s">
        <v>34841</v>
      </c>
      <c r="C3309" s="115" t="s">
        <v>2</v>
      </c>
      <c r="D3309" s="402">
        <v>1011878.37</v>
      </c>
    </row>
    <row r="3310" spans="1:4" ht="12.75">
      <c r="A3310" s="115">
        <v>40435</v>
      </c>
      <c r="B3310" s="49" t="s">
        <v>34842</v>
      </c>
      <c r="C3310" s="115" t="s">
        <v>2</v>
      </c>
      <c r="D3310" s="402">
        <v>1021774.99</v>
      </c>
    </row>
    <row r="3311" spans="1:4" ht="12.75">
      <c r="A3311" s="115">
        <v>45265</v>
      </c>
      <c r="B3311" s="49" t="s">
        <v>34843</v>
      </c>
      <c r="C3311" s="115" t="s">
        <v>11</v>
      </c>
      <c r="D3311" s="402">
        <v>34.56</v>
      </c>
    </row>
    <row r="3312" spans="1:4" ht="12.75">
      <c r="A3312" s="115">
        <v>13617</v>
      </c>
      <c r="B3312" s="49" t="s">
        <v>34844</v>
      </c>
      <c r="C3312" s="115" t="s">
        <v>2</v>
      </c>
      <c r="D3312" s="402">
        <v>100976.03</v>
      </c>
    </row>
    <row r="3313" spans="1:4" ht="12.75">
      <c r="A3313" s="115">
        <v>35274</v>
      </c>
      <c r="B3313" s="49" t="s">
        <v>34845</v>
      </c>
      <c r="C3313" s="115" t="s">
        <v>1</v>
      </c>
      <c r="D3313" s="402">
        <v>61.85</v>
      </c>
    </row>
    <row r="3314" spans="1:4" ht="12.75">
      <c r="A3314" s="115">
        <v>35275</v>
      </c>
      <c r="B3314" s="49" t="s">
        <v>34846</v>
      </c>
      <c r="C3314" s="115" t="s">
        <v>1</v>
      </c>
      <c r="D3314" s="402">
        <v>131.27000000000001</v>
      </c>
    </row>
    <row r="3315" spans="1:4" ht="12.75">
      <c r="A3315" s="115">
        <v>35276</v>
      </c>
      <c r="B3315" s="49" t="s">
        <v>34847</v>
      </c>
      <c r="C3315" s="115" t="s">
        <v>1</v>
      </c>
      <c r="D3315" s="402">
        <v>228.41</v>
      </c>
    </row>
    <row r="3316" spans="1:4" ht="12.75">
      <c r="A3316" s="115">
        <v>11091</v>
      </c>
      <c r="B3316" s="49" t="s">
        <v>34848</v>
      </c>
      <c r="C3316" s="115" t="s">
        <v>2</v>
      </c>
      <c r="D3316" s="402">
        <v>2.0699999999999998</v>
      </c>
    </row>
    <row r="3317" spans="1:4" ht="12.75">
      <c r="A3317" s="115">
        <v>37586</v>
      </c>
      <c r="B3317" s="49" t="s">
        <v>34849</v>
      </c>
      <c r="C3317" s="115" t="s">
        <v>33607</v>
      </c>
      <c r="D3317" s="402"/>
    </row>
    <row r="3318" spans="1:4" ht="12.75">
      <c r="A3318" s="115">
        <v>37395</v>
      </c>
      <c r="B3318" s="49" t="s">
        <v>34850</v>
      </c>
      <c r="C3318" s="115" t="s">
        <v>33607</v>
      </c>
      <c r="D3318" s="402"/>
    </row>
    <row r="3319" spans="1:4" ht="12.75">
      <c r="A3319" s="115">
        <v>14147</v>
      </c>
      <c r="B3319" s="49" t="s">
        <v>34851</v>
      </c>
      <c r="C3319" s="115" t="s">
        <v>33607</v>
      </c>
      <c r="D3319" s="402"/>
    </row>
    <row r="3320" spans="1:4" ht="12.75">
      <c r="A3320" s="115">
        <v>37396</v>
      </c>
      <c r="B3320" s="49" t="s">
        <v>34852</v>
      </c>
      <c r="C3320" s="115" t="s">
        <v>33607</v>
      </c>
      <c r="D3320" s="402"/>
    </row>
    <row r="3321" spans="1:4" ht="12.75">
      <c r="A3321" s="115">
        <v>37397</v>
      </c>
      <c r="B3321" s="49" t="s">
        <v>34853</v>
      </c>
      <c r="C3321" s="115" t="s">
        <v>33607</v>
      </c>
      <c r="D3321" s="402"/>
    </row>
    <row r="3322" spans="1:4" ht="12.75">
      <c r="A3322" s="115">
        <v>43606</v>
      </c>
      <c r="B3322" s="49" t="s">
        <v>34854</v>
      </c>
      <c r="C3322" s="115" t="s">
        <v>2</v>
      </c>
      <c r="D3322" s="402">
        <v>9.01</v>
      </c>
    </row>
    <row r="3323" spans="1:4" ht="12.75">
      <c r="A3323" s="115">
        <v>444</v>
      </c>
      <c r="B3323" s="49" t="s">
        <v>34855</v>
      </c>
      <c r="C3323" s="115" t="s">
        <v>2</v>
      </c>
      <c r="D3323" s="402">
        <v>34.4</v>
      </c>
    </row>
    <row r="3324" spans="1:4" ht="12.75">
      <c r="A3324" s="115">
        <v>445</v>
      </c>
      <c r="B3324" s="49" t="s">
        <v>34856</v>
      </c>
      <c r="C3324" s="115" t="s">
        <v>2</v>
      </c>
      <c r="D3324" s="402">
        <v>47.08</v>
      </c>
    </row>
    <row r="3325" spans="1:4" ht="12.75">
      <c r="A3325" s="115">
        <v>4783</v>
      </c>
      <c r="B3325" s="49" t="s">
        <v>34857</v>
      </c>
      <c r="C3325" s="115" t="s">
        <v>5</v>
      </c>
      <c r="D3325" s="402">
        <v>26.02</v>
      </c>
    </row>
    <row r="3326" spans="1:4" ht="12.75">
      <c r="A3326" s="115">
        <v>41079</v>
      </c>
      <c r="B3326" s="49" t="s">
        <v>34858</v>
      </c>
      <c r="C3326" s="115" t="s">
        <v>1621</v>
      </c>
      <c r="D3326" s="402">
        <v>4559.04</v>
      </c>
    </row>
    <row r="3327" spans="1:4" ht="12.75">
      <c r="A3327" s="115">
        <v>12874</v>
      </c>
      <c r="B3327" s="49" t="s">
        <v>34859</v>
      </c>
      <c r="C3327" s="115" t="s">
        <v>5</v>
      </c>
      <c r="D3327" s="402">
        <v>23.99</v>
      </c>
    </row>
    <row r="3328" spans="1:4" ht="12.75">
      <c r="A3328" s="115">
        <v>41082</v>
      </c>
      <c r="B3328" s="49" t="s">
        <v>34860</v>
      </c>
      <c r="C3328" s="115" t="s">
        <v>1621</v>
      </c>
      <c r="D3328" s="402">
        <v>4204.37</v>
      </c>
    </row>
    <row r="3329" spans="1:4" ht="12.75">
      <c r="A3329" s="115">
        <v>4785</v>
      </c>
      <c r="B3329" s="49" t="s">
        <v>34861</v>
      </c>
      <c r="C3329" s="115" t="s">
        <v>5</v>
      </c>
      <c r="D3329" s="402">
        <v>26.02</v>
      </c>
    </row>
    <row r="3330" spans="1:4" ht="12.75">
      <c r="A3330" s="115">
        <v>41081</v>
      </c>
      <c r="B3330" s="49" t="s">
        <v>34862</v>
      </c>
      <c r="C3330" s="115" t="s">
        <v>1621</v>
      </c>
      <c r="D3330" s="402">
        <v>4559.04</v>
      </c>
    </row>
    <row r="3331" spans="1:4" ht="12.75">
      <c r="A3331" s="115">
        <v>4801</v>
      </c>
      <c r="B3331" s="49" t="s">
        <v>34863</v>
      </c>
      <c r="C3331" s="115" t="s">
        <v>4</v>
      </c>
      <c r="D3331" s="402">
        <v>67.040000000000006</v>
      </c>
    </row>
    <row r="3332" spans="1:4" ht="12.75">
      <c r="A3332" s="115">
        <v>4794</v>
      </c>
      <c r="B3332" s="49" t="s">
        <v>34864</v>
      </c>
      <c r="C3332" s="115" t="s">
        <v>4</v>
      </c>
      <c r="D3332" s="402">
        <v>305.33999999999997</v>
      </c>
    </row>
    <row r="3333" spans="1:4" ht="12.75">
      <c r="A3333" s="115">
        <v>4796</v>
      </c>
      <c r="B3333" s="49" t="s">
        <v>34865</v>
      </c>
      <c r="C3333" s="115" t="s">
        <v>4</v>
      </c>
      <c r="D3333" s="402">
        <v>185.46</v>
      </c>
    </row>
    <row r="3334" spans="1:4" ht="12.75">
      <c r="A3334" s="115">
        <v>4800</v>
      </c>
      <c r="B3334" s="49" t="s">
        <v>34866</v>
      </c>
      <c r="C3334" s="115" t="s">
        <v>4</v>
      </c>
      <c r="D3334" s="402">
        <v>51</v>
      </c>
    </row>
    <row r="3335" spans="1:4" ht="12.75">
      <c r="A3335" s="115">
        <v>4795</v>
      </c>
      <c r="B3335" s="49" t="s">
        <v>34867</v>
      </c>
      <c r="C3335" s="115" t="s">
        <v>4</v>
      </c>
      <c r="D3335" s="402">
        <v>297.23</v>
      </c>
    </row>
    <row r="3336" spans="1:4" ht="12.75">
      <c r="A3336" s="115">
        <v>1292</v>
      </c>
      <c r="B3336" s="49" t="s">
        <v>34868</v>
      </c>
      <c r="C3336" s="115" t="s">
        <v>4</v>
      </c>
      <c r="D3336" s="402">
        <v>34.46</v>
      </c>
    </row>
    <row r="3337" spans="1:4" ht="12.75">
      <c r="A3337" s="115">
        <v>1287</v>
      </c>
      <c r="B3337" s="49" t="s">
        <v>34869</v>
      </c>
      <c r="C3337" s="115" t="s">
        <v>4</v>
      </c>
      <c r="D3337" s="402">
        <v>27.59</v>
      </c>
    </row>
    <row r="3338" spans="1:4" ht="12.75">
      <c r="A3338" s="115">
        <v>4786</v>
      </c>
      <c r="B3338" s="49" t="s">
        <v>34870</v>
      </c>
      <c r="C3338" s="115" t="s">
        <v>4</v>
      </c>
      <c r="D3338" s="402"/>
    </row>
    <row r="3339" spans="1:4" ht="12.75">
      <c r="A3339" s="115">
        <v>10840</v>
      </c>
      <c r="B3339" s="49" t="s">
        <v>34871</v>
      </c>
      <c r="C3339" s="115" t="s">
        <v>4</v>
      </c>
      <c r="D3339" s="402">
        <v>217</v>
      </c>
    </row>
    <row r="3340" spans="1:4" ht="12.75">
      <c r="A3340" s="115">
        <v>10841</v>
      </c>
      <c r="B3340" s="49" t="s">
        <v>34872</v>
      </c>
      <c r="C3340" s="115" t="s">
        <v>4</v>
      </c>
      <c r="D3340" s="402">
        <v>163.77000000000001</v>
      </c>
    </row>
    <row r="3341" spans="1:4" ht="12.75">
      <c r="A3341" s="115">
        <v>44540</v>
      </c>
      <c r="B3341" s="49" t="s">
        <v>34873</v>
      </c>
      <c r="C3341" s="115" t="s">
        <v>4</v>
      </c>
      <c r="D3341" s="402">
        <v>209.26</v>
      </c>
    </row>
    <row r="3342" spans="1:4" ht="12.75">
      <c r="A3342" s="115">
        <v>10842</v>
      </c>
      <c r="B3342" s="49" t="s">
        <v>34874</v>
      </c>
      <c r="C3342" s="115" t="s">
        <v>4</v>
      </c>
      <c r="D3342" s="402">
        <v>236.56</v>
      </c>
    </row>
    <row r="3343" spans="1:4" ht="12.75">
      <c r="A3343" s="115">
        <v>45190</v>
      </c>
      <c r="B3343" s="49" t="s">
        <v>34875</v>
      </c>
      <c r="C3343" s="115" t="s">
        <v>4</v>
      </c>
      <c r="D3343" s="402">
        <v>56.9</v>
      </c>
    </row>
    <row r="3344" spans="1:4" ht="12.75">
      <c r="A3344" s="115">
        <v>45191</v>
      </c>
      <c r="B3344" s="49" t="s">
        <v>34876</v>
      </c>
      <c r="C3344" s="115" t="s">
        <v>4</v>
      </c>
      <c r="D3344" s="402">
        <v>96.53</v>
      </c>
    </row>
    <row r="3345" spans="1:4" ht="12.75">
      <c r="A3345" s="115">
        <v>38180</v>
      </c>
      <c r="B3345" s="49" t="s">
        <v>34877</v>
      </c>
      <c r="C3345" s="115" t="s">
        <v>4</v>
      </c>
      <c r="D3345" s="402">
        <v>149.32</v>
      </c>
    </row>
    <row r="3346" spans="1:4" ht="12.75">
      <c r="A3346" s="115">
        <v>40648</v>
      </c>
      <c r="B3346" s="49" t="s">
        <v>34878</v>
      </c>
      <c r="C3346" s="115" t="s">
        <v>4</v>
      </c>
      <c r="D3346" s="402"/>
    </row>
    <row r="3347" spans="1:4" ht="12.75">
      <c r="A3347" s="115">
        <v>40649</v>
      </c>
      <c r="B3347" s="49" t="s">
        <v>34879</v>
      </c>
      <c r="C3347" s="115" t="s">
        <v>4</v>
      </c>
      <c r="D3347" s="402"/>
    </row>
    <row r="3348" spans="1:4" ht="12.75">
      <c r="A3348" s="115">
        <v>40650</v>
      </c>
      <c r="B3348" s="49" t="s">
        <v>34880</v>
      </c>
      <c r="C3348" s="115" t="s">
        <v>4</v>
      </c>
      <c r="D3348" s="402"/>
    </row>
    <row r="3349" spans="1:4" ht="12.75">
      <c r="A3349" s="115">
        <v>40651</v>
      </c>
      <c r="B3349" s="49" t="s">
        <v>34881</v>
      </c>
      <c r="C3349" s="115" t="s">
        <v>4</v>
      </c>
      <c r="D3349" s="402"/>
    </row>
    <row r="3350" spans="1:4" ht="12.75">
      <c r="A3350" s="115">
        <v>40652</v>
      </c>
      <c r="B3350" s="49" t="s">
        <v>34882</v>
      </c>
      <c r="C3350" s="115" t="s">
        <v>4</v>
      </c>
      <c r="D3350" s="402"/>
    </row>
    <row r="3351" spans="1:4" ht="12.75">
      <c r="A3351" s="115">
        <v>40647</v>
      </c>
      <c r="B3351" s="49" t="s">
        <v>34883</v>
      </c>
      <c r="C3351" s="115" t="s">
        <v>4</v>
      </c>
      <c r="D3351" s="402"/>
    </row>
    <row r="3352" spans="1:4" ht="12.75">
      <c r="A3352" s="115">
        <v>40653</v>
      </c>
      <c r="B3352" s="49" t="s">
        <v>34884</v>
      </c>
      <c r="C3352" s="115" t="s">
        <v>4</v>
      </c>
      <c r="D3352" s="402"/>
    </row>
    <row r="3353" spans="1:4" ht="12.75">
      <c r="A3353" s="115">
        <v>38135</v>
      </c>
      <c r="B3353" s="49" t="s">
        <v>34885</v>
      </c>
      <c r="C3353" s="115" t="s">
        <v>4</v>
      </c>
      <c r="D3353" s="402">
        <v>102.25</v>
      </c>
    </row>
    <row r="3354" spans="1:4" ht="12.75">
      <c r="A3354" s="115">
        <v>36178</v>
      </c>
      <c r="B3354" s="49" t="s">
        <v>34886</v>
      </c>
      <c r="C3354" s="115" t="s">
        <v>2</v>
      </c>
      <c r="D3354" s="402">
        <v>17.100000000000001</v>
      </c>
    </row>
    <row r="3355" spans="1:4" ht="12.75">
      <c r="A3355" s="115">
        <v>38181</v>
      </c>
      <c r="B3355" s="49" t="s">
        <v>34887</v>
      </c>
      <c r="C3355" s="115" t="s">
        <v>4</v>
      </c>
      <c r="D3355" s="402">
        <v>203.84</v>
      </c>
    </row>
    <row r="3356" spans="1:4" ht="12.75">
      <c r="A3356" s="115">
        <v>38182</v>
      </c>
      <c r="B3356" s="49" t="s">
        <v>34888</v>
      </c>
      <c r="C3356" s="115" t="s">
        <v>4</v>
      </c>
      <c r="D3356" s="402">
        <v>194.16</v>
      </c>
    </row>
    <row r="3357" spans="1:4" ht="12.75">
      <c r="A3357" s="115">
        <v>38186</v>
      </c>
      <c r="B3357" s="49" t="s">
        <v>34889</v>
      </c>
      <c r="C3357" s="115" t="s">
        <v>4</v>
      </c>
      <c r="D3357" s="402">
        <v>504.7</v>
      </c>
    </row>
    <row r="3358" spans="1:4" ht="12.75">
      <c r="A3358" s="115">
        <v>38185</v>
      </c>
      <c r="B3358" s="49" t="s">
        <v>34890</v>
      </c>
      <c r="C3358" s="115" t="s">
        <v>4</v>
      </c>
      <c r="D3358" s="402">
        <v>449.36</v>
      </c>
    </row>
    <row r="3359" spans="1:4" ht="12.75">
      <c r="A3359" s="115">
        <v>40654</v>
      </c>
      <c r="B3359" s="49" t="s">
        <v>34891</v>
      </c>
      <c r="C3359" s="115" t="s">
        <v>4</v>
      </c>
      <c r="D3359" s="402"/>
    </row>
    <row r="3360" spans="1:4" ht="12.75">
      <c r="A3360" s="115">
        <v>44541</v>
      </c>
      <c r="B3360" s="49" t="s">
        <v>34892</v>
      </c>
      <c r="C3360" s="115" t="s">
        <v>4</v>
      </c>
      <c r="D3360" s="402">
        <v>172.87</v>
      </c>
    </row>
    <row r="3361" spans="1:4" ht="12.75">
      <c r="A3361" s="115">
        <v>4822</v>
      </c>
      <c r="B3361" s="49" t="s">
        <v>34893</v>
      </c>
      <c r="C3361" s="115" t="s">
        <v>4</v>
      </c>
      <c r="D3361" s="402">
        <v>199.44</v>
      </c>
    </row>
    <row r="3362" spans="1:4" ht="12.75">
      <c r="A3362" s="115">
        <v>4818</v>
      </c>
      <c r="B3362" s="49" t="s">
        <v>34894</v>
      </c>
      <c r="C3362" s="115" t="s">
        <v>4</v>
      </c>
      <c r="D3362" s="402">
        <v>205</v>
      </c>
    </row>
    <row r="3363" spans="1:4" ht="12.75">
      <c r="A3363" s="115">
        <v>39567</v>
      </c>
      <c r="B3363" s="49" t="s">
        <v>34895</v>
      </c>
      <c r="C3363" s="115" t="s">
        <v>4</v>
      </c>
      <c r="D3363" s="402">
        <v>41.35</v>
      </c>
    </row>
    <row r="3364" spans="1:4" ht="12.75">
      <c r="A3364" s="115">
        <v>39566</v>
      </c>
      <c r="B3364" s="49" t="s">
        <v>34896</v>
      </c>
      <c r="C3364" s="115" t="s">
        <v>4</v>
      </c>
      <c r="D3364" s="402">
        <v>43.77</v>
      </c>
    </row>
    <row r="3365" spans="1:4" ht="12.75">
      <c r="A3365" s="115">
        <v>39416</v>
      </c>
      <c r="B3365" s="49" t="s">
        <v>34897</v>
      </c>
      <c r="C3365" s="115" t="s">
        <v>4</v>
      </c>
      <c r="D3365" s="402">
        <v>26.68</v>
      </c>
    </row>
    <row r="3366" spans="1:4" ht="12.75">
      <c r="A3366" s="115">
        <v>39417</v>
      </c>
      <c r="B3366" s="49" t="s">
        <v>34898</v>
      </c>
      <c r="C3366" s="115" t="s">
        <v>4</v>
      </c>
      <c r="D3366" s="402">
        <v>26.02</v>
      </c>
    </row>
    <row r="3367" spans="1:4" ht="12.75">
      <c r="A3367" s="115">
        <v>43742</v>
      </c>
      <c r="B3367" s="49" t="s">
        <v>34899</v>
      </c>
      <c r="C3367" s="115" t="s">
        <v>4</v>
      </c>
      <c r="D3367" s="402">
        <v>28.07</v>
      </c>
    </row>
    <row r="3368" spans="1:4" ht="12.75">
      <c r="A3368" s="115">
        <v>39414</v>
      </c>
      <c r="B3368" s="49" t="s">
        <v>34900</v>
      </c>
      <c r="C3368" s="115" t="s">
        <v>4</v>
      </c>
      <c r="D3368" s="402">
        <v>25.27</v>
      </c>
    </row>
    <row r="3369" spans="1:4" ht="12.75">
      <c r="A3369" s="115">
        <v>39415</v>
      </c>
      <c r="B3369" s="49" t="s">
        <v>34901</v>
      </c>
      <c r="C3369" s="115" t="s">
        <v>4</v>
      </c>
      <c r="D3369" s="402">
        <v>21.78</v>
      </c>
    </row>
    <row r="3370" spans="1:4" ht="12.75">
      <c r="A3370" s="115">
        <v>43740</v>
      </c>
      <c r="B3370" s="49" t="s">
        <v>34902</v>
      </c>
      <c r="C3370" s="115" t="s">
        <v>4</v>
      </c>
      <c r="D3370" s="402">
        <v>26.59</v>
      </c>
    </row>
    <row r="3371" spans="1:4" ht="12.75">
      <c r="A3371" s="115">
        <v>39412</v>
      </c>
      <c r="B3371" s="49" t="s">
        <v>34903</v>
      </c>
      <c r="C3371" s="115" t="s">
        <v>4</v>
      </c>
      <c r="D3371" s="402">
        <v>18.239999999999998</v>
      </c>
    </row>
    <row r="3372" spans="1:4" ht="12.75">
      <c r="A3372" s="115">
        <v>39413</v>
      </c>
      <c r="B3372" s="49" t="s">
        <v>34904</v>
      </c>
      <c r="C3372" s="115" t="s">
        <v>4</v>
      </c>
      <c r="D3372" s="402">
        <v>19.72</v>
      </c>
    </row>
    <row r="3373" spans="1:4" ht="12.75">
      <c r="A3373" s="115">
        <v>43741</v>
      </c>
      <c r="B3373" s="49" t="s">
        <v>34905</v>
      </c>
      <c r="C3373" s="115" t="s">
        <v>4</v>
      </c>
      <c r="D3373" s="402">
        <v>21.03</v>
      </c>
    </row>
    <row r="3374" spans="1:4" ht="12.75">
      <c r="A3374" s="115">
        <v>11062</v>
      </c>
      <c r="B3374" s="49" t="s">
        <v>34906</v>
      </c>
      <c r="C3374" s="115" t="s">
        <v>4</v>
      </c>
      <c r="D3374" s="402">
        <v>51.48</v>
      </c>
    </row>
    <row r="3375" spans="1:4" ht="12.75">
      <c r="A3375" s="115">
        <v>11063</v>
      </c>
      <c r="B3375" s="49" t="s">
        <v>34907</v>
      </c>
      <c r="C3375" s="115" t="s">
        <v>4</v>
      </c>
      <c r="D3375" s="402">
        <v>31.51</v>
      </c>
    </row>
    <row r="3376" spans="1:4" ht="12.75">
      <c r="A3376" s="115">
        <v>13521</v>
      </c>
      <c r="B3376" s="49" t="s">
        <v>34908</v>
      </c>
      <c r="C3376" s="115" t="s">
        <v>2</v>
      </c>
      <c r="D3376" s="402">
        <v>173.25</v>
      </c>
    </row>
    <row r="3377" spans="1:4" ht="12.75">
      <c r="A3377" s="115">
        <v>10851</v>
      </c>
      <c r="B3377" s="49" t="s">
        <v>34909</v>
      </c>
      <c r="C3377" s="115" t="s">
        <v>2</v>
      </c>
      <c r="D3377" s="402">
        <v>62.66</v>
      </c>
    </row>
    <row r="3378" spans="1:4" ht="12.75">
      <c r="A3378" s="115">
        <v>39515</v>
      </c>
      <c r="B3378" s="49" t="s">
        <v>34910</v>
      </c>
      <c r="C3378" s="115" t="s">
        <v>2</v>
      </c>
      <c r="D3378" s="402">
        <v>34.33</v>
      </c>
    </row>
    <row r="3379" spans="1:4" ht="12.75">
      <c r="A3379" s="115">
        <v>39516</v>
      </c>
      <c r="B3379" s="49" t="s">
        <v>34911</v>
      </c>
      <c r="C3379" s="115" t="s">
        <v>2</v>
      </c>
      <c r="D3379" s="402">
        <v>28.95</v>
      </c>
    </row>
    <row r="3380" spans="1:4" ht="12.75">
      <c r="A3380" s="115">
        <v>39514</v>
      </c>
      <c r="B3380" s="49" t="s">
        <v>34912</v>
      </c>
      <c r="C3380" s="115" t="s">
        <v>2</v>
      </c>
      <c r="D3380" s="402">
        <v>18.010000000000002</v>
      </c>
    </row>
    <row r="3381" spans="1:4" ht="12.75">
      <c r="A3381" s="115">
        <v>4812</v>
      </c>
      <c r="B3381" s="49" t="s">
        <v>34913</v>
      </c>
      <c r="C3381" s="115" t="s">
        <v>4</v>
      </c>
      <c r="D3381" s="402">
        <v>10.94</v>
      </c>
    </row>
    <row r="3382" spans="1:4" ht="12.75">
      <c r="A3382" s="115">
        <v>10849</v>
      </c>
      <c r="B3382" s="49" t="s">
        <v>34914</v>
      </c>
      <c r="C3382" s="115" t="s">
        <v>2</v>
      </c>
      <c r="D3382" s="402">
        <v>2520.02</v>
      </c>
    </row>
    <row r="3383" spans="1:4" ht="12.75">
      <c r="A3383" s="115">
        <v>10848</v>
      </c>
      <c r="B3383" s="49" t="s">
        <v>34915</v>
      </c>
      <c r="C3383" s="115" t="s">
        <v>2</v>
      </c>
      <c r="D3383" s="402">
        <v>1582.89</v>
      </c>
    </row>
    <row r="3384" spans="1:4" ht="12.75">
      <c r="A3384" s="115">
        <v>4813</v>
      </c>
      <c r="B3384" s="49" t="s">
        <v>34916</v>
      </c>
      <c r="C3384" s="115" t="s">
        <v>4</v>
      </c>
      <c r="D3384" s="402">
        <v>525</v>
      </c>
    </row>
    <row r="3385" spans="1:4" ht="12.75">
      <c r="A3385" s="115">
        <v>37560</v>
      </c>
      <c r="B3385" s="49" t="s">
        <v>34917</v>
      </c>
      <c r="C3385" s="115" t="s">
        <v>2</v>
      </c>
      <c r="D3385" s="402">
        <v>37.36</v>
      </c>
    </row>
    <row r="3386" spans="1:4" ht="12.75">
      <c r="A3386" s="115">
        <v>37557</v>
      </c>
      <c r="B3386" s="49" t="s">
        <v>34918</v>
      </c>
      <c r="C3386" s="115" t="s">
        <v>2</v>
      </c>
      <c r="D3386" s="402">
        <v>11.34</v>
      </c>
    </row>
    <row r="3387" spans="1:4" ht="12.75">
      <c r="A3387" s="115">
        <v>37556</v>
      </c>
      <c r="B3387" s="49" t="s">
        <v>34919</v>
      </c>
      <c r="C3387" s="115" t="s">
        <v>2</v>
      </c>
      <c r="D3387" s="402">
        <v>21.95</v>
      </c>
    </row>
    <row r="3388" spans="1:4" ht="12.75">
      <c r="A3388" s="115">
        <v>37559</v>
      </c>
      <c r="B3388" s="49" t="s">
        <v>34920</v>
      </c>
      <c r="C3388" s="115" t="s">
        <v>2</v>
      </c>
      <c r="D3388" s="402">
        <v>26.93</v>
      </c>
    </row>
    <row r="3389" spans="1:4" ht="12.75">
      <c r="A3389" s="115">
        <v>37539</v>
      </c>
      <c r="B3389" s="49" t="s">
        <v>34921</v>
      </c>
      <c r="C3389" s="115" t="s">
        <v>2</v>
      </c>
      <c r="D3389" s="402">
        <v>18.98</v>
      </c>
    </row>
    <row r="3390" spans="1:4" ht="12.75">
      <c r="A3390" s="115">
        <v>37558</v>
      </c>
      <c r="B3390" s="49" t="s">
        <v>34922</v>
      </c>
      <c r="C3390" s="115" t="s">
        <v>2</v>
      </c>
      <c r="D3390" s="402">
        <v>35.39</v>
      </c>
    </row>
    <row r="3391" spans="1:4" ht="12.75">
      <c r="A3391" s="115">
        <v>34723</v>
      </c>
      <c r="B3391" s="49" t="s">
        <v>34923</v>
      </c>
      <c r="C3391" s="115" t="s">
        <v>4</v>
      </c>
      <c r="D3391" s="402">
        <v>1212.76</v>
      </c>
    </row>
    <row r="3392" spans="1:4" ht="12.75">
      <c r="A3392" s="115">
        <v>34721</v>
      </c>
      <c r="B3392" s="49" t="s">
        <v>34924</v>
      </c>
      <c r="C3392" s="115" t="s">
        <v>4</v>
      </c>
      <c r="D3392" s="402">
        <v>1512.01</v>
      </c>
    </row>
    <row r="3393" spans="1:4" ht="12.75">
      <c r="A3393" s="115">
        <v>4309</v>
      </c>
      <c r="B3393" s="49" t="s">
        <v>34925</v>
      </c>
      <c r="C3393" s="115" t="s">
        <v>2</v>
      </c>
      <c r="D3393" s="402">
        <v>9.3000000000000007</v>
      </c>
    </row>
    <row r="3394" spans="1:4" ht="12.75">
      <c r="A3394" s="115">
        <v>4307</v>
      </c>
      <c r="B3394" s="49" t="s">
        <v>34926</v>
      </c>
      <c r="C3394" s="115" t="s">
        <v>2</v>
      </c>
      <c r="D3394" s="402">
        <v>15.92</v>
      </c>
    </row>
    <row r="3395" spans="1:4" ht="12.75">
      <c r="A3395" s="115">
        <v>10850</v>
      </c>
      <c r="B3395" s="49" t="s">
        <v>34927</v>
      </c>
      <c r="C3395" s="115" t="s">
        <v>2</v>
      </c>
      <c r="D3395" s="402">
        <v>78.75</v>
      </c>
    </row>
    <row r="3396" spans="1:4" ht="12.75">
      <c r="A3396" s="115">
        <v>42438</v>
      </c>
      <c r="B3396" s="49" t="s">
        <v>34928</v>
      </c>
      <c r="C3396" s="115" t="s">
        <v>2</v>
      </c>
      <c r="D3396" s="402"/>
    </row>
    <row r="3397" spans="1:4" ht="12.75">
      <c r="A3397" s="115">
        <v>4792</v>
      </c>
      <c r="B3397" s="49" t="s">
        <v>34929</v>
      </c>
      <c r="C3397" s="115" t="s">
        <v>4</v>
      </c>
      <c r="D3397" s="402">
        <v>143.34</v>
      </c>
    </row>
    <row r="3398" spans="1:4" ht="12.75">
      <c r="A3398" s="115">
        <v>4790</v>
      </c>
      <c r="B3398" s="49" t="s">
        <v>34930</v>
      </c>
      <c r="C3398" s="115" t="s">
        <v>4</v>
      </c>
      <c r="D3398" s="402">
        <v>86.18</v>
      </c>
    </row>
    <row r="3399" spans="1:4" ht="12.75">
      <c r="A3399" s="115">
        <v>40671</v>
      </c>
      <c r="B3399" s="49" t="s">
        <v>34931</v>
      </c>
      <c r="C3399" s="115" t="s">
        <v>4</v>
      </c>
      <c r="D3399" s="402">
        <v>106.59</v>
      </c>
    </row>
    <row r="3400" spans="1:4" ht="12.75">
      <c r="A3400" s="115">
        <v>7552</v>
      </c>
      <c r="B3400" s="49" t="s">
        <v>34932</v>
      </c>
      <c r="C3400" s="115" t="s">
        <v>2</v>
      </c>
      <c r="D3400" s="402">
        <v>18.82</v>
      </c>
    </row>
    <row r="3401" spans="1:4" ht="12.75">
      <c r="A3401" s="115">
        <v>4893</v>
      </c>
      <c r="B3401" s="49" t="s">
        <v>34933</v>
      </c>
      <c r="C3401" s="115" t="s">
        <v>2</v>
      </c>
      <c r="D3401" s="402">
        <v>15.92</v>
      </c>
    </row>
    <row r="3402" spans="1:4" ht="12.75">
      <c r="A3402" s="115">
        <v>4894</v>
      </c>
      <c r="B3402" s="49" t="s">
        <v>34934</v>
      </c>
      <c r="C3402" s="115" t="s">
        <v>2</v>
      </c>
      <c r="D3402" s="402">
        <v>13.66</v>
      </c>
    </row>
    <row r="3403" spans="1:4" ht="12.75">
      <c r="A3403" s="115">
        <v>4890</v>
      </c>
      <c r="B3403" s="49" t="s">
        <v>34935</v>
      </c>
      <c r="C3403" s="115" t="s">
        <v>2</v>
      </c>
      <c r="D3403" s="402">
        <v>8.74</v>
      </c>
    </row>
    <row r="3404" spans="1:4" ht="12.75">
      <c r="A3404" s="115">
        <v>4888</v>
      </c>
      <c r="B3404" s="49" t="s">
        <v>34936</v>
      </c>
      <c r="C3404" s="115" t="s">
        <v>2</v>
      </c>
      <c r="D3404" s="402">
        <v>4.6500000000000004</v>
      </c>
    </row>
    <row r="3405" spans="1:4" ht="12.75">
      <c r="A3405" s="115">
        <v>12411</v>
      </c>
      <c r="B3405" s="49" t="s">
        <v>34937</v>
      </c>
      <c r="C3405" s="115" t="s">
        <v>2</v>
      </c>
      <c r="D3405" s="402">
        <v>47.08</v>
      </c>
    </row>
    <row r="3406" spans="1:4" ht="12.75">
      <c r="A3406" s="115">
        <v>4891</v>
      </c>
      <c r="B3406" s="49" t="s">
        <v>34938</v>
      </c>
      <c r="C3406" s="115" t="s">
        <v>2</v>
      </c>
      <c r="D3406" s="402">
        <v>23.54</v>
      </c>
    </row>
    <row r="3407" spans="1:4" ht="12.75">
      <c r="A3407" s="115">
        <v>4892</v>
      </c>
      <c r="B3407" s="49" t="s">
        <v>34939</v>
      </c>
      <c r="C3407" s="115" t="s">
        <v>2</v>
      </c>
      <c r="D3407" s="402">
        <v>65.92</v>
      </c>
    </row>
    <row r="3408" spans="1:4" ht="12.75">
      <c r="A3408" s="115">
        <v>4889</v>
      </c>
      <c r="B3408" s="49" t="s">
        <v>34940</v>
      </c>
      <c r="C3408" s="115" t="s">
        <v>2</v>
      </c>
      <c r="D3408" s="402">
        <v>6.29</v>
      </c>
    </row>
    <row r="3409" spans="1:4" ht="12.75">
      <c r="A3409" s="115">
        <v>12412</v>
      </c>
      <c r="B3409" s="49" t="s">
        <v>34941</v>
      </c>
      <c r="C3409" s="115" t="s">
        <v>2</v>
      </c>
      <c r="D3409" s="402">
        <v>122.53</v>
      </c>
    </row>
    <row r="3410" spans="1:4" ht="12.75">
      <c r="A3410" s="115">
        <v>4907</v>
      </c>
      <c r="B3410" s="49" t="s">
        <v>34942</v>
      </c>
      <c r="C3410" s="115" t="s">
        <v>2</v>
      </c>
      <c r="D3410" s="402">
        <v>32.01</v>
      </c>
    </row>
    <row r="3411" spans="1:4" ht="12.75">
      <c r="A3411" s="115">
        <v>4902</v>
      </c>
      <c r="B3411" s="49" t="s">
        <v>34943</v>
      </c>
      <c r="C3411" s="115" t="s">
        <v>2</v>
      </c>
      <c r="D3411" s="402">
        <v>83.03</v>
      </c>
    </row>
    <row r="3412" spans="1:4" ht="12.75">
      <c r="A3412" s="115">
        <v>4741</v>
      </c>
      <c r="B3412" s="49" t="s">
        <v>34944</v>
      </c>
      <c r="C3412" s="115" t="s">
        <v>7</v>
      </c>
      <c r="D3412" s="402">
        <v>142.83000000000001</v>
      </c>
    </row>
    <row r="3413" spans="1:4" ht="12.75">
      <c r="A3413" s="115">
        <v>4752</v>
      </c>
      <c r="B3413" s="49" t="s">
        <v>34945</v>
      </c>
      <c r="C3413" s="115" t="s">
        <v>5</v>
      </c>
      <c r="D3413" s="402">
        <v>22.5</v>
      </c>
    </row>
    <row r="3414" spans="1:4" ht="12.75">
      <c r="A3414" s="115">
        <v>41091</v>
      </c>
      <c r="B3414" s="49" t="s">
        <v>34946</v>
      </c>
      <c r="C3414" s="115" t="s">
        <v>1621</v>
      </c>
      <c r="D3414" s="402">
        <v>3945.66</v>
      </c>
    </row>
    <row r="3415" spans="1:4" ht="12.75">
      <c r="A3415" s="115">
        <v>13954</v>
      </c>
      <c r="B3415" s="49" t="s">
        <v>34947</v>
      </c>
      <c r="C3415" s="115" t="s">
        <v>2</v>
      </c>
      <c r="D3415" s="402"/>
    </row>
    <row r="3416" spans="1:4" ht="12.75">
      <c r="A3416" s="115">
        <v>3411</v>
      </c>
      <c r="B3416" s="49" t="s">
        <v>34948</v>
      </c>
      <c r="C3416" s="115" t="s">
        <v>3</v>
      </c>
      <c r="D3416" s="402">
        <v>47.89</v>
      </c>
    </row>
    <row r="3417" spans="1:4" ht="12.75">
      <c r="A3417" s="115">
        <v>39995</v>
      </c>
      <c r="B3417" s="49" t="s">
        <v>34949</v>
      </c>
      <c r="C3417" s="115" t="s">
        <v>7</v>
      </c>
      <c r="D3417" s="402">
        <v>368.45</v>
      </c>
    </row>
    <row r="3418" spans="1:4" ht="12.75">
      <c r="A3418" s="115">
        <v>11615</v>
      </c>
      <c r="B3418" s="49" t="s">
        <v>34950</v>
      </c>
      <c r="C3418" s="115" t="s">
        <v>4</v>
      </c>
      <c r="D3418" s="402">
        <v>3.12</v>
      </c>
    </row>
    <row r="3419" spans="1:4" ht="12.75">
      <c r="A3419" s="115">
        <v>3408</v>
      </c>
      <c r="B3419" s="49" t="s">
        <v>34951</v>
      </c>
      <c r="C3419" s="115" t="s">
        <v>4</v>
      </c>
      <c r="D3419" s="402">
        <v>8.3000000000000007</v>
      </c>
    </row>
    <row r="3420" spans="1:4" ht="12.75">
      <c r="A3420" s="115">
        <v>3409</v>
      </c>
      <c r="B3420" s="49" t="s">
        <v>34952</v>
      </c>
      <c r="C3420" s="115" t="s">
        <v>4</v>
      </c>
      <c r="D3420" s="402">
        <v>20.75</v>
      </c>
    </row>
    <row r="3421" spans="1:4" ht="12.75">
      <c r="A3421" s="115">
        <v>11427</v>
      </c>
      <c r="B3421" s="49" t="s">
        <v>34953</v>
      </c>
      <c r="C3421" s="115" t="s">
        <v>3</v>
      </c>
      <c r="D3421" s="402"/>
    </row>
    <row r="3422" spans="1:4" ht="12.75">
      <c r="A3422" s="115">
        <v>4491</v>
      </c>
      <c r="B3422" s="49" t="s">
        <v>34954</v>
      </c>
      <c r="C3422" s="115" t="s">
        <v>1</v>
      </c>
      <c r="D3422" s="402">
        <v>8.0299999999999994</v>
      </c>
    </row>
    <row r="3423" spans="1:4" ht="12.75">
      <c r="A3423" s="115">
        <v>2745</v>
      </c>
      <c r="B3423" s="49" t="s">
        <v>34955</v>
      </c>
      <c r="C3423" s="115" t="s">
        <v>1</v>
      </c>
      <c r="D3423" s="402">
        <v>4.24</v>
      </c>
    </row>
    <row r="3424" spans="1:4" ht="12.75">
      <c r="A3424" s="115">
        <v>14439</v>
      </c>
      <c r="B3424" s="49" t="s">
        <v>34956</v>
      </c>
      <c r="C3424" s="115" t="s">
        <v>1</v>
      </c>
      <c r="D3424" s="402">
        <v>5.25</v>
      </c>
    </row>
    <row r="3425" spans="1:4" ht="12.75">
      <c r="A3425" s="115">
        <v>45238</v>
      </c>
      <c r="B3425" s="49" t="s">
        <v>34957</v>
      </c>
      <c r="C3425" s="115" t="s">
        <v>2</v>
      </c>
      <c r="D3425" s="402">
        <v>23.47</v>
      </c>
    </row>
    <row r="3426" spans="1:4" ht="12.75">
      <c r="A3426" s="115">
        <v>44496</v>
      </c>
      <c r="B3426" s="49" t="s">
        <v>34958</v>
      </c>
      <c r="C3426" s="115" t="s">
        <v>2</v>
      </c>
      <c r="D3426" s="402">
        <v>160.51</v>
      </c>
    </row>
    <row r="3427" spans="1:4" ht="12.75">
      <c r="A3427" s="115">
        <v>12362</v>
      </c>
      <c r="B3427" s="49" t="s">
        <v>34959</v>
      </c>
      <c r="C3427" s="115" t="s">
        <v>2</v>
      </c>
      <c r="D3427" s="402">
        <v>18.690000000000001</v>
      </c>
    </row>
    <row r="3428" spans="1:4" ht="12.75">
      <c r="A3428" s="115">
        <v>421</v>
      </c>
      <c r="B3428" s="49" t="s">
        <v>34960</v>
      </c>
      <c r="C3428" s="115" t="s">
        <v>2</v>
      </c>
      <c r="D3428" s="402"/>
    </row>
    <row r="3429" spans="1:4" ht="12.75">
      <c r="A3429" s="115">
        <v>14148</v>
      </c>
      <c r="B3429" s="49" t="s">
        <v>34961</v>
      </c>
      <c r="C3429" s="115" t="s">
        <v>2</v>
      </c>
      <c r="D3429" s="402"/>
    </row>
    <row r="3430" spans="1:4" ht="12.75">
      <c r="A3430" s="115">
        <v>4341</v>
      </c>
      <c r="B3430" s="49" t="s">
        <v>34962</v>
      </c>
      <c r="C3430" s="115" t="s">
        <v>2</v>
      </c>
      <c r="D3430" s="402">
        <v>0.93</v>
      </c>
    </row>
    <row r="3431" spans="1:4" ht="12.75">
      <c r="A3431" s="115">
        <v>4337</v>
      </c>
      <c r="B3431" s="49" t="s">
        <v>34963</v>
      </c>
      <c r="C3431" s="115" t="s">
        <v>2</v>
      </c>
      <c r="D3431" s="402">
        <v>2.36</v>
      </c>
    </row>
    <row r="3432" spans="1:4" ht="12.75">
      <c r="A3432" s="115">
        <v>11971</v>
      </c>
      <c r="B3432" s="49" t="s">
        <v>34964</v>
      </c>
      <c r="C3432" s="115" t="s">
        <v>2</v>
      </c>
      <c r="D3432" s="402">
        <v>3.91</v>
      </c>
    </row>
    <row r="3433" spans="1:4" ht="12.75">
      <c r="A3433" s="115">
        <v>4339</v>
      </c>
      <c r="B3433" s="49" t="s">
        <v>34965</v>
      </c>
      <c r="C3433" s="115" t="s">
        <v>2</v>
      </c>
      <c r="D3433" s="402">
        <v>0.5</v>
      </c>
    </row>
    <row r="3434" spans="1:4" ht="12.75">
      <c r="A3434" s="115">
        <v>39997</v>
      </c>
      <c r="B3434" s="49" t="s">
        <v>34966</v>
      </c>
      <c r="C3434" s="115" t="s">
        <v>2</v>
      </c>
      <c r="D3434" s="402">
        <v>0.28000000000000003</v>
      </c>
    </row>
    <row r="3435" spans="1:4" ht="12.75">
      <c r="A3435" s="115">
        <v>4342</v>
      </c>
      <c r="B3435" s="49" t="s">
        <v>34967</v>
      </c>
      <c r="C3435" s="115" t="s">
        <v>2</v>
      </c>
      <c r="D3435" s="402">
        <v>0.2</v>
      </c>
    </row>
    <row r="3436" spans="1:4" ht="12.75">
      <c r="A3436" s="115">
        <v>4330</v>
      </c>
      <c r="B3436" s="49" t="s">
        <v>34968</v>
      </c>
      <c r="C3436" s="115" t="s">
        <v>2</v>
      </c>
      <c r="D3436" s="402">
        <v>0.13</v>
      </c>
    </row>
    <row r="3437" spans="1:4" ht="12.75">
      <c r="A3437" s="115">
        <v>4340</v>
      </c>
      <c r="B3437" s="49" t="s">
        <v>34969</v>
      </c>
      <c r="C3437" s="115" t="s">
        <v>2</v>
      </c>
      <c r="D3437" s="402">
        <v>1.0900000000000001</v>
      </c>
    </row>
    <row r="3438" spans="1:4" ht="12.75">
      <c r="A3438" s="115">
        <v>5088</v>
      </c>
      <c r="B3438" s="49" t="s">
        <v>34970</v>
      </c>
      <c r="C3438" s="115" t="s">
        <v>2</v>
      </c>
      <c r="D3438" s="402">
        <v>7.03</v>
      </c>
    </row>
    <row r="3439" spans="1:4" ht="12.75">
      <c r="A3439" s="115">
        <v>11154</v>
      </c>
      <c r="B3439" s="49" t="s">
        <v>34971</v>
      </c>
      <c r="C3439" s="115" t="s">
        <v>2</v>
      </c>
      <c r="D3439" s="402"/>
    </row>
    <row r="3440" spans="1:4" ht="12.75">
      <c r="A3440" s="115">
        <v>4989</v>
      </c>
      <c r="B3440" s="49" t="s">
        <v>34972</v>
      </c>
      <c r="C3440" s="115" t="s">
        <v>2</v>
      </c>
      <c r="D3440" s="402">
        <v>329.53</v>
      </c>
    </row>
    <row r="3441" spans="1:4" ht="12.75">
      <c r="A3441" s="115">
        <v>4982</v>
      </c>
      <c r="B3441" s="49" t="s">
        <v>34973</v>
      </c>
      <c r="C3441" s="115" t="s">
        <v>2</v>
      </c>
      <c r="D3441" s="402">
        <v>309.08</v>
      </c>
    </row>
    <row r="3442" spans="1:4" ht="12.75">
      <c r="A3442" s="115">
        <v>4962</v>
      </c>
      <c r="B3442" s="49" t="s">
        <v>34974</v>
      </c>
      <c r="C3442" s="115" t="s">
        <v>2</v>
      </c>
      <c r="D3442" s="402">
        <v>243.75</v>
      </c>
    </row>
    <row r="3443" spans="1:4" ht="12.75">
      <c r="A3443" s="115">
        <v>4981</v>
      </c>
      <c r="B3443" s="49" t="s">
        <v>34975</v>
      </c>
      <c r="C3443" s="115" t="s">
        <v>2</v>
      </c>
      <c r="D3443" s="402">
        <v>217</v>
      </c>
    </row>
    <row r="3444" spans="1:4" ht="12.75">
      <c r="A3444" s="115">
        <v>4964</v>
      </c>
      <c r="B3444" s="49" t="s">
        <v>34976</v>
      </c>
      <c r="C3444" s="115" t="s">
        <v>2</v>
      </c>
      <c r="D3444" s="402">
        <v>275.29000000000002</v>
      </c>
    </row>
    <row r="3445" spans="1:4" ht="12.75">
      <c r="A3445" s="115">
        <v>4992</v>
      </c>
      <c r="B3445" s="49" t="s">
        <v>34977</v>
      </c>
      <c r="C3445" s="115" t="s">
        <v>2</v>
      </c>
      <c r="D3445" s="402">
        <v>268.91000000000003</v>
      </c>
    </row>
    <row r="3446" spans="1:4" ht="12.75">
      <c r="A3446" s="115">
        <v>4987</v>
      </c>
      <c r="B3446" s="49" t="s">
        <v>34978</v>
      </c>
      <c r="C3446" s="115" t="s">
        <v>2</v>
      </c>
      <c r="D3446" s="402">
        <v>307.64999999999998</v>
      </c>
    </row>
    <row r="3447" spans="1:4" ht="12.75">
      <c r="A3447" s="115">
        <v>4930</v>
      </c>
      <c r="B3447" s="49" t="s">
        <v>34979</v>
      </c>
      <c r="C3447" s="115" t="s">
        <v>4</v>
      </c>
      <c r="D3447" s="402"/>
    </row>
    <row r="3448" spans="1:4" ht="12.75">
      <c r="A3448" s="115">
        <v>4998</v>
      </c>
      <c r="B3448" s="49" t="s">
        <v>34980</v>
      </c>
      <c r="C3448" s="115" t="s">
        <v>4</v>
      </c>
      <c r="D3448" s="402">
        <v>769.97</v>
      </c>
    </row>
    <row r="3449" spans="1:4" ht="12.75">
      <c r="A3449" s="115">
        <v>39021</v>
      </c>
      <c r="B3449" s="49" t="s">
        <v>34981</v>
      </c>
      <c r="C3449" s="115" t="s">
        <v>2</v>
      </c>
      <c r="D3449" s="402"/>
    </row>
    <row r="3450" spans="1:4" ht="12.75">
      <c r="A3450" s="115">
        <v>39022</v>
      </c>
      <c r="B3450" s="49" t="s">
        <v>34982</v>
      </c>
      <c r="C3450" s="115" t="s">
        <v>2</v>
      </c>
      <c r="D3450" s="402"/>
    </row>
    <row r="3451" spans="1:4" ht="12.75">
      <c r="A3451" s="115">
        <v>39024</v>
      </c>
      <c r="B3451" s="49" t="s">
        <v>34983</v>
      </c>
      <c r="C3451" s="115" t="s">
        <v>2</v>
      </c>
      <c r="D3451" s="402">
        <v>701.94</v>
      </c>
    </row>
    <row r="3452" spans="1:4" ht="12.75">
      <c r="A3452" s="115">
        <v>4914</v>
      </c>
      <c r="B3452" s="49" t="s">
        <v>34984</v>
      </c>
      <c r="C3452" s="115" t="s">
        <v>4</v>
      </c>
      <c r="D3452" s="402">
        <v>569.15</v>
      </c>
    </row>
    <row r="3453" spans="1:4" ht="12.75">
      <c r="A3453" s="115">
        <v>4917</v>
      </c>
      <c r="B3453" s="49" t="s">
        <v>34985</v>
      </c>
      <c r="C3453" s="115" t="s">
        <v>4</v>
      </c>
      <c r="D3453" s="402">
        <v>393.06</v>
      </c>
    </row>
    <row r="3454" spans="1:4" ht="12.75">
      <c r="A3454" s="115">
        <v>39025</v>
      </c>
      <c r="B3454" s="49" t="s">
        <v>34986</v>
      </c>
      <c r="C3454" s="115" t="s">
        <v>2</v>
      </c>
      <c r="D3454" s="402">
        <v>719.76</v>
      </c>
    </row>
    <row r="3455" spans="1:4" ht="12.75">
      <c r="A3455" s="115">
        <v>4922</v>
      </c>
      <c r="B3455" s="49" t="s">
        <v>34987</v>
      </c>
      <c r="C3455" s="115" t="s">
        <v>4</v>
      </c>
      <c r="D3455" s="402">
        <v>364.6</v>
      </c>
    </row>
    <row r="3456" spans="1:4" ht="12.75">
      <c r="A3456" s="115">
        <v>4911</v>
      </c>
      <c r="B3456" s="49" t="s">
        <v>34988</v>
      </c>
      <c r="C3456" s="115" t="s">
        <v>4</v>
      </c>
      <c r="D3456" s="402">
        <v>287</v>
      </c>
    </row>
    <row r="3457" spans="1:4" ht="12.75">
      <c r="A3457" s="115">
        <v>37518</v>
      </c>
      <c r="B3457" s="49" t="s">
        <v>34989</v>
      </c>
      <c r="C3457" s="115" t="s">
        <v>4</v>
      </c>
      <c r="D3457" s="402">
        <v>466.37</v>
      </c>
    </row>
    <row r="3458" spans="1:4" ht="12.75">
      <c r="A3458" s="115">
        <v>4910</v>
      </c>
      <c r="B3458" s="49" t="s">
        <v>34990</v>
      </c>
      <c r="C3458" s="115" t="s">
        <v>4</v>
      </c>
      <c r="D3458" s="402">
        <v>393.16</v>
      </c>
    </row>
    <row r="3459" spans="1:4" ht="12.75">
      <c r="A3459" s="115">
        <v>4943</v>
      </c>
      <c r="B3459" s="49" t="s">
        <v>34991</v>
      </c>
      <c r="C3459" s="115" t="s">
        <v>4</v>
      </c>
      <c r="D3459" s="402">
        <v>585.71</v>
      </c>
    </row>
    <row r="3460" spans="1:4" ht="12.75">
      <c r="A3460" s="115">
        <v>5002</v>
      </c>
      <c r="B3460" s="49" t="s">
        <v>34992</v>
      </c>
      <c r="C3460" s="115" t="s">
        <v>4</v>
      </c>
      <c r="D3460" s="402">
        <v>561.29</v>
      </c>
    </row>
    <row r="3461" spans="1:4" ht="12.75">
      <c r="A3461" s="115">
        <v>4977</v>
      </c>
      <c r="B3461" s="49" t="s">
        <v>34993</v>
      </c>
      <c r="C3461" s="115" t="s">
        <v>4</v>
      </c>
      <c r="D3461" s="402">
        <v>378.89</v>
      </c>
    </row>
    <row r="3462" spans="1:4" ht="12.75">
      <c r="A3462" s="115">
        <v>11364</v>
      </c>
      <c r="B3462" s="49" t="s">
        <v>34994</v>
      </c>
      <c r="C3462" s="115" t="s">
        <v>2</v>
      </c>
      <c r="D3462" s="402">
        <v>186.42</v>
      </c>
    </row>
    <row r="3463" spans="1:4" ht="12.75">
      <c r="A3463" s="115">
        <v>11365</v>
      </c>
      <c r="B3463" s="49" t="s">
        <v>34995</v>
      </c>
      <c r="C3463" s="115" t="s">
        <v>2</v>
      </c>
      <c r="D3463" s="402">
        <v>193.46</v>
      </c>
    </row>
    <row r="3464" spans="1:4" ht="12.75">
      <c r="A3464" s="115">
        <v>11366</v>
      </c>
      <c r="B3464" s="49" t="s">
        <v>34996</v>
      </c>
      <c r="C3464" s="115" t="s">
        <v>2</v>
      </c>
      <c r="D3464" s="402">
        <v>205.65</v>
      </c>
    </row>
    <row r="3465" spans="1:4" ht="12.75">
      <c r="A3465" s="115">
        <v>43777</v>
      </c>
      <c r="B3465" s="49" t="s">
        <v>34997</v>
      </c>
      <c r="C3465" s="115" t="s">
        <v>2</v>
      </c>
      <c r="D3465" s="402">
        <v>241.56</v>
      </c>
    </row>
    <row r="3466" spans="1:4" ht="12.75">
      <c r="A3466" s="115">
        <v>20322</v>
      </c>
      <c r="B3466" s="49" t="s">
        <v>34998</v>
      </c>
      <c r="C3466" s="115" t="s">
        <v>2</v>
      </c>
      <c r="D3466" s="402">
        <v>224.24</v>
      </c>
    </row>
    <row r="3467" spans="1:4" ht="12.75">
      <c r="A3467" s="115">
        <v>10553</v>
      </c>
      <c r="B3467" s="49" t="s">
        <v>34999</v>
      </c>
      <c r="C3467" s="115" t="s">
        <v>2</v>
      </c>
      <c r="D3467" s="402">
        <v>203.61</v>
      </c>
    </row>
    <row r="3468" spans="1:4" ht="12.75">
      <c r="A3468" s="115">
        <v>5020</v>
      </c>
      <c r="B3468" s="49" t="s">
        <v>35000</v>
      </c>
      <c r="C3468" s="115" t="s">
        <v>2</v>
      </c>
      <c r="D3468" s="402">
        <v>214.67</v>
      </c>
    </row>
    <row r="3469" spans="1:4" ht="12.75">
      <c r="A3469" s="115">
        <v>10554</v>
      </c>
      <c r="B3469" s="49" t="s">
        <v>35001</v>
      </c>
      <c r="C3469" s="115" t="s">
        <v>2</v>
      </c>
      <c r="D3469" s="402">
        <v>205.42</v>
      </c>
    </row>
    <row r="3470" spans="1:4" ht="12.75">
      <c r="A3470" s="115">
        <v>10555</v>
      </c>
      <c r="B3470" s="49" t="s">
        <v>35002</v>
      </c>
      <c r="C3470" s="115" t="s">
        <v>2</v>
      </c>
      <c r="D3470" s="402">
        <v>224.01</v>
      </c>
    </row>
    <row r="3471" spans="1:4" ht="12.75">
      <c r="A3471" s="115">
        <v>10556</v>
      </c>
      <c r="B3471" s="49" t="s">
        <v>35003</v>
      </c>
      <c r="C3471" s="115" t="s">
        <v>2</v>
      </c>
      <c r="D3471" s="402">
        <v>297.85000000000002</v>
      </c>
    </row>
    <row r="3472" spans="1:4" ht="12.75">
      <c r="A3472" s="115">
        <v>39502</v>
      </c>
      <c r="B3472" s="49" t="s">
        <v>35004</v>
      </c>
      <c r="C3472" s="115" t="s">
        <v>2</v>
      </c>
      <c r="D3472" s="402">
        <v>418.25</v>
      </c>
    </row>
    <row r="3473" spans="1:4" ht="12.75">
      <c r="A3473" s="115">
        <v>39504</v>
      </c>
      <c r="B3473" s="49" t="s">
        <v>35005</v>
      </c>
      <c r="C3473" s="115" t="s">
        <v>2</v>
      </c>
      <c r="D3473" s="402">
        <v>462.51</v>
      </c>
    </row>
    <row r="3474" spans="1:4" ht="12.75">
      <c r="A3474" s="115">
        <v>39503</v>
      </c>
      <c r="B3474" s="49" t="s">
        <v>35006</v>
      </c>
      <c r="C3474" s="115" t="s">
        <v>2</v>
      </c>
      <c r="D3474" s="402">
        <v>486.78</v>
      </c>
    </row>
    <row r="3475" spans="1:4" ht="12.75">
      <c r="A3475" s="115">
        <v>39505</v>
      </c>
      <c r="B3475" s="49" t="s">
        <v>35007</v>
      </c>
      <c r="C3475" s="115" t="s">
        <v>2</v>
      </c>
      <c r="D3475" s="402">
        <v>524.57000000000005</v>
      </c>
    </row>
    <row r="3476" spans="1:4" ht="12.75">
      <c r="A3476" s="115">
        <v>5028</v>
      </c>
      <c r="B3476" s="49" t="s">
        <v>35008</v>
      </c>
      <c r="C3476" s="115" t="s">
        <v>4</v>
      </c>
      <c r="D3476" s="402">
        <v>927.09</v>
      </c>
    </row>
    <row r="3477" spans="1:4" ht="12.75">
      <c r="A3477" s="115">
        <v>4969</v>
      </c>
      <c r="B3477" s="49" t="s">
        <v>35009</v>
      </c>
      <c r="C3477" s="115" t="s">
        <v>4</v>
      </c>
      <c r="D3477" s="402">
        <v>535.87</v>
      </c>
    </row>
    <row r="3478" spans="1:4" ht="12.75">
      <c r="A3478" s="115">
        <v>44471</v>
      </c>
      <c r="B3478" s="49" t="s">
        <v>35010</v>
      </c>
      <c r="C3478" s="115" t="s">
        <v>2</v>
      </c>
      <c r="D3478" s="402"/>
    </row>
    <row r="3479" spans="1:4" ht="12.75">
      <c r="A3479" s="115">
        <v>4944</v>
      </c>
      <c r="B3479" s="49" t="s">
        <v>35011</v>
      </c>
      <c r="C3479" s="115" t="s">
        <v>4</v>
      </c>
      <c r="D3479" s="402">
        <v>875.64</v>
      </c>
    </row>
    <row r="3480" spans="1:4" ht="12.75">
      <c r="A3480" s="115">
        <v>21102</v>
      </c>
      <c r="B3480" s="49" t="s">
        <v>35012</v>
      </c>
      <c r="C3480" s="115" t="s">
        <v>2</v>
      </c>
      <c r="D3480" s="402">
        <v>52.96</v>
      </c>
    </row>
    <row r="3481" spans="1:4" ht="12.75">
      <c r="A3481" s="115">
        <v>21101</v>
      </c>
      <c r="B3481" s="49" t="s">
        <v>35013</v>
      </c>
      <c r="C3481" s="115" t="s">
        <v>2</v>
      </c>
      <c r="D3481" s="402">
        <v>34.01</v>
      </c>
    </row>
    <row r="3482" spans="1:4" ht="12.75">
      <c r="A3482" s="115">
        <v>34713</v>
      </c>
      <c r="B3482" s="49" t="s">
        <v>35014</v>
      </c>
      <c r="C3482" s="115" t="s">
        <v>4</v>
      </c>
      <c r="D3482" s="402">
        <v>510.96</v>
      </c>
    </row>
    <row r="3483" spans="1:4" ht="12.75">
      <c r="A3483" s="115">
        <v>37563</v>
      </c>
      <c r="B3483" s="49" t="s">
        <v>35015</v>
      </c>
      <c r="C3483" s="115" t="s">
        <v>4</v>
      </c>
      <c r="D3483" s="402"/>
    </row>
    <row r="3484" spans="1:4" ht="12.75">
      <c r="A3484" s="115">
        <v>4948</v>
      </c>
      <c r="B3484" s="49" t="s">
        <v>35016</v>
      </c>
      <c r="C3484" s="115" t="s">
        <v>4</v>
      </c>
      <c r="D3484" s="402"/>
    </row>
    <row r="3485" spans="1:4" ht="12.75">
      <c r="A3485" s="115">
        <v>37561</v>
      </c>
      <c r="B3485" s="49" t="s">
        <v>35017</v>
      </c>
      <c r="C3485" s="115" t="s">
        <v>4</v>
      </c>
      <c r="D3485" s="402"/>
    </row>
    <row r="3486" spans="1:4" ht="12.75">
      <c r="A3486" s="115">
        <v>37562</v>
      </c>
      <c r="B3486" s="49" t="s">
        <v>35018</v>
      </c>
      <c r="C3486" s="115" t="s">
        <v>4</v>
      </c>
      <c r="D3486" s="402"/>
    </row>
    <row r="3487" spans="1:4" ht="12.75">
      <c r="A3487" s="115">
        <v>14164</v>
      </c>
      <c r="B3487" s="49" t="s">
        <v>35019</v>
      </c>
      <c r="C3487" s="115" t="s">
        <v>2</v>
      </c>
      <c r="D3487" s="402"/>
    </row>
    <row r="3488" spans="1:4" ht="12.75">
      <c r="A3488" s="115">
        <v>14163</v>
      </c>
      <c r="B3488" s="49" t="s">
        <v>35020</v>
      </c>
      <c r="C3488" s="115" t="s">
        <v>2</v>
      </c>
      <c r="D3488" s="402"/>
    </row>
    <row r="3489" spans="1:4" ht="12.75">
      <c r="A3489" s="115">
        <v>5051</v>
      </c>
      <c r="B3489" s="49" t="s">
        <v>35021</v>
      </c>
      <c r="C3489" s="115" t="s">
        <v>2</v>
      </c>
      <c r="D3489" s="402"/>
    </row>
    <row r="3490" spans="1:4" ht="12.75">
      <c r="A3490" s="115">
        <v>5052</v>
      </c>
      <c r="B3490" s="49" t="s">
        <v>35022</v>
      </c>
      <c r="C3490" s="115" t="s">
        <v>2</v>
      </c>
      <c r="D3490" s="402"/>
    </row>
    <row r="3491" spans="1:4" ht="12.75">
      <c r="A3491" s="115">
        <v>14162</v>
      </c>
      <c r="B3491" s="49" t="s">
        <v>35023</v>
      </c>
      <c r="C3491" s="115" t="s">
        <v>2</v>
      </c>
      <c r="D3491" s="402"/>
    </row>
    <row r="3492" spans="1:4" ht="12.75">
      <c r="A3492" s="115">
        <v>14166</v>
      </c>
      <c r="B3492" s="49" t="s">
        <v>35024</v>
      </c>
      <c r="C3492" s="115" t="s">
        <v>2</v>
      </c>
      <c r="D3492" s="402"/>
    </row>
    <row r="3493" spans="1:4" ht="12.75">
      <c r="A3493" s="115">
        <v>14165</v>
      </c>
      <c r="B3493" s="49" t="s">
        <v>35025</v>
      </c>
      <c r="C3493" s="115" t="s">
        <v>2</v>
      </c>
      <c r="D3493" s="402"/>
    </row>
    <row r="3494" spans="1:4" ht="12.75">
      <c r="A3494" s="115">
        <v>5050</v>
      </c>
      <c r="B3494" s="49" t="s">
        <v>35026</v>
      </c>
      <c r="C3494" s="115" t="s">
        <v>2</v>
      </c>
      <c r="D3494" s="402"/>
    </row>
    <row r="3495" spans="1:4" ht="12.75">
      <c r="A3495" s="115">
        <v>12366</v>
      </c>
      <c r="B3495" s="49" t="s">
        <v>35027</v>
      </c>
      <c r="C3495" s="115" t="s">
        <v>2</v>
      </c>
      <c r="D3495" s="402">
        <v>1680.08</v>
      </c>
    </row>
    <row r="3496" spans="1:4" ht="12.75">
      <c r="A3496" s="115">
        <v>5045</v>
      </c>
      <c r="B3496" s="49" t="s">
        <v>35028</v>
      </c>
      <c r="C3496" s="115" t="s">
        <v>2</v>
      </c>
      <c r="D3496" s="402">
        <v>2320.9299999999998</v>
      </c>
    </row>
    <row r="3497" spans="1:4" ht="12.75">
      <c r="A3497" s="115">
        <v>5035</v>
      </c>
      <c r="B3497" s="49" t="s">
        <v>35029</v>
      </c>
      <c r="C3497" s="115" t="s">
        <v>2</v>
      </c>
      <c r="D3497" s="402">
        <v>2668.51</v>
      </c>
    </row>
    <row r="3498" spans="1:4" ht="12.75">
      <c r="A3498" s="115">
        <v>41180</v>
      </c>
      <c r="B3498" s="49" t="s">
        <v>35030</v>
      </c>
      <c r="C3498" s="115" t="s">
        <v>2</v>
      </c>
      <c r="D3498" s="402">
        <v>5998.78</v>
      </c>
    </row>
    <row r="3499" spans="1:4" ht="12.75">
      <c r="A3499" s="115">
        <v>41181</v>
      </c>
      <c r="B3499" s="49" t="s">
        <v>35031</v>
      </c>
      <c r="C3499" s="115" t="s">
        <v>2</v>
      </c>
      <c r="D3499" s="402">
        <v>7942.2</v>
      </c>
    </row>
    <row r="3500" spans="1:4" ht="12.75">
      <c r="A3500" s="115">
        <v>41182</v>
      </c>
      <c r="B3500" s="49" t="s">
        <v>35032</v>
      </c>
      <c r="C3500" s="115" t="s">
        <v>2</v>
      </c>
      <c r="D3500" s="402">
        <v>11393.74</v>
      </c>
    </row>
    <row r="3501" spans="1:4" ht="12.75">
      <c r="A3501" s="115">
        <v>41183</v>
      </c>
      <c r="B3501" s="49" t="s">
        <v>35033</v>
      </c>
      <c r="C3501" s="115" t="s">
        <v>2</v>
      </c>
      <c r="D3501" s="402">
        <v>14225.31</v>
      </c>
    </row>
    <row r="3502" spans="1:4" ht="12.75">
      <c r="A3502" s="115">
        <v>41184</v>
      </c>
      <c r="B3502" s="49" t="s">
        <v>35034</v>
      </c>
      <c r="C3502" s="115" t="s">
        <v>2</v>
      </c>
      <c r="D3502" s="402">
        <v>21658.91</v>
      </c>
    </row>
    <row r="3503" spans="1:4" ht="12.75">
      <c r="A3503" s="115">
        <v>41185</v>
      </c>
      <c r="B3503" s="49" t="s">
        <v>35035</v>
      </c>
      <c r="C3503" s="115" t="s">
        <v>2</v>
      </c>
      <c r="D3503" s="402">
        <v>8032.1</v>
      </c>
    </row>
    <row r="3504" spans="1:4" ht="12.75">
      <c r="A3504" s="115">
        <v>41186</v>
      </c>
      <c r="B3504" s="49" t="s">
        <v>35036</v>
      </c>
      <c r="C3504" s="115" t="s">
        <v>2</v>
      </c>
      <c r="D3504" s="402">
        <v>11256.06</v>
      </c>
    </row>
    <row r="3505" spans="1:4" ht="12.75">
      <c r="A3505" s="115">
        <v>41187</v>
      </c>
      <c r="B3505" s="49" t="s">
        <v>35037</v>
      </c>
      <c r="C3505" s="115" t="s">
        <v>2</v>
      </c>
      <c r="D3505" s="402">
        <v>15095.3</v>
      </c>
    </row>
    <row r="3506" spans="1:4" ht="12.75">
      <c r="A3506" s="115">
        <v>41188</v>
      </c>
      <c r="B3506" s="49" t="s">
        <v>35038</v>
      </c>
      <c r="C3506" s="115" t="s">
        <v>2</v>
      </c>
      <c r="D3506" s="402">
        <v>19303.53</v>
      </c>
    </row>
    <row r="3507" spans="1:4" ht="12.75">
      <c r="A3507" s="115">
        <v>5036</v>
      </c>
      <c r="B3507" s="49" t="s">
        <v>35039</v>
      </c>
      <c r="C3507" s="115" t="s">
        <v>2</v>
      </c>
      <c r="D3507" s="402">
        <v>4093.99</v>
      </c>
    </row>
    <row r="3508" spans="1:4" ht="12.75">
      <c r="A3508" s="115">
        <v>41189</v>
      </c>
      <c r="B3508" s="49" t="s">
        <v>35040</v>
      </c>
      <c r="C3508" s="115" t="s">
        <v>2</v>
      </c>
      <c r="D3508" s="402">
        <v>24816.71</v>
      </c>
    </row>
    <row r="3509" spans="1:4" ht="12.75">
      <c r="A3509" s="115">
        <v>41190</v>
      </c>
      <c r="B3509" s="49" t="s">
        <v>35041</v>
      </c>
      <c r="C3509" s="115" t="s">
        <v>2</v>
      </c>
      <c r="D3509" s="402">
        <v>8630.3799999999992</v>
      </c>
    </row>
    <row r="3510" spans="1:4" ht="12.75">
      <c r="A3510" s="115">
        <v>41191</v>
      </c>
      <c r="B3510" s="49" t="s">
        <v>35042</v>
      </c>
      <c r="C3510" s="115" t="s">
        <v>2</v>
      </c>
      <c r="D3510" s="402">
        <v>13234.36</v>
      </c>
    </row>
    <row r="3511" spans="1:4" ht="12.75">
      <c r="A3511" s="115">
        <v>41192</v>
      </c>
      <c r="B3511" s="49" t="s">
        <v>35043</v>
      </c>
      <c r="C3511" s="115" t="s">
        <v>2</v>
      </c>
      <c r="D3511" s="402">
        <v>13796.73</v>
      </c>
    </row>
    <row r="3512" spans="1:4" ht="12.75">
      <c r="A3512" s="115">
        <v>41193</v>
      </c>
      <c r="B3512" s="49" t="s">
        <v>35044</v>
      </c>
      <c r="C3512" s="115" t="s">
        <v>2</v>
      </c>
      <c r="D3512" s="402">
        <v>22543.39</v>
      </c>
    </row>
    <row r="3513" spans="1:4" ht="12.75">
      <c r="A3513" s="115">
        <v>41194</v>
      </c>
      <c r="B3513" s="49" t="s">
        <v>35045</v>
      </c>
      <c r="C3513" s="115" t="s">
        <v>2</v>
      </c>
      <c r="D3513" s="402">
        <v>26899.37</v>
      </c>
    </row>
    <row r="3514" spans="1:4" ht="12.75">
      <c r="A3514" s="115">
        <v>5044</v>
      </c>
      <c r="B3514" s="49" t="s">
        <v>35046</v>
      </c>
      <c r="C3514" s="115" t="s">
        <v>2</v>
      </c>
      <c r="D3514" s="402">
        <v>1447.46</v>
      </c>
    </row>
    <row r="3515" spans="1:4" ht="12.75">
      <c r="A3515" s="115">
        <v>5059</v>
      </c>
      <c r="B3515" s="49" t="s">
        <v>35047</v>
      </c>
      <c r="C3515" s="115" t="s">
        <v>2</v>
      </c>
      <c r="D3515" s="402">
        <v>1730.99</v>
      </c>
    </row>
    <row r="3516" spans="1:4" ht="12.75">
      <c r="A3516" s="115">
        <v>41201</v>
      </c>
      <c r="B3516" s="49" t="s">
        <v>35048</v>
      </c>
      <c r="C3516" s="115" t="s">
        <v>2</v>
      </c>
      <c r="D3516" s="402">
        <v>3512.89</v>
      </c>
    </row>
    <row r="3517" spans="1:4" ht="12.75">
      <c r="A3517" s="115">
        <v>41199</v>
      </c>
      <c r="B3517" s="49" t="s">
        <v>35049</v>
      </c>
      <c r="C3517" s="115" t="s">
        <v>2</v>
      </c>
      <c r="D3517" s="402">
        <v>1128.83</v>
      </c>
    </row>
    <row r="3518" spans="1:4" ht="12.75">
      <c r="A3518" s="115">
        <v>5057</v>
      </c>
      <c r="B3518" s="49" t="s">
        <v>35050</v>
      </c>
      <c r="C3518" s="115" t="s">
        <v>2</v>
      </c>
      <c r="D3518" s="402">
        <v>1528.22</v>
      </c>
    </row>
    <row r="3519" spans="1:4" ht="12.75">
      <c r="A3519" s="115">
        <v>41200</v>
      </c>
      <c r="B3519" s="49" t="s">
        <v>35051</v>
      </c>
      <c r="C3519" s="115" t="s">
        <v>2</v>
      </c>
      <c r="D3519" s="402">
        <v>2197.09</v>
      </c>
    </row>
    <row r="3520" spans="1:4" ht="12.75">
      <c r="A3520" s="115">
        <v>41205</v>
      </c>
      <c r="B3520" s="49" t="s">
        <v>35052</v>
      </c>
      <c r="C3520" s="115" t="s">
        <v>2</v>
      </c>
      <c r="D3520" s="402">
        <v>4071.16</v>
      </c>
    </row>
    <row r="3521" spans="1:4" ht="12.75">
      <c r="A3521" s="115">
        <v>41202</v>
      </c>
      <c r="B3521" s="49" t="s">
        <v>35053</v>
      </c>
      <c r="C3521" s="115" t="s">
        <v>2</v>
      </c>
      <c r="D3521" s="402">
        <v>1187.99</v>
      </c>
    </row>
    <row r="3522" spans="1:4" ht="12.75">
      <c r="A3522" s="115">
        <v>41206</v>
      </c>
      <c r="B3522" s="49" t="s">
        <v>35054</v>
      </c>
      <c r="C3522" s="115" t="s">
        <v>2</v>
      </c>
      <c r="D3522" s="402">
        <v>5367.65</v>
      </c>
    </row>
    <row r="3523" spans="1:4" ht="12.75">
      <c r="A3523" s="115">
        <v>12372</v>
      </c>
      <c r="B3523" s="49" t="s">
        <v>35055</v>
      </c>
      <c r="C3523" s="115" t="s">
        <v>2</v>
      </c>
      <c r="D3523" s="402">
        <v>1247.4000000000001</v>
      </c>
    </row>
    <row r="3524" spans="1:4" ht="12.75">
      <c r="A3524" s="115">
        <v>41207</v>
      </c>
      <c r="B3524" s="49" t="s">
        <v>35056</v>
      </c>
      <c r="C3524" s="115" t="s">
        <v>2</v>
      </c>
      <c r="D3524" s="402">
        <v>7225.92</v>
      </c>
    </row>
    <row r="3525" spans="1:4" ht="12.75">
      <c r="A3525" s="115">
        <v>41203</v>
      </c>
      <c r="B3525" s="49" t="s">
        <v>35057</v>
      </c>
      <c r="C3525" s="115" t="s">
        <v>2</v>
      </c>
      <c r="D3525" s="402">
        <v>1903.03</v>
      </c>
    </row>
    <row r="3526" spans="1:4" ht="12.75">
      <c r="A3526" s="115">
        <v>41204</v>
      </c>
      <c r="B3526" s="49" t="s">
        <v>35058</v>
      </c>
      <c r="C3526" s="115" t="s">
        <v>2</v>
      </c>
      <c r="D3526" s="402">
        <v>2690.41</v>
      </c>
    </row>
    <row r="3527" spans="1:4" ht="12.75">
      <c r="A3527" s="115">
        <v>41210</v>
      </c>
      <c r="B3527" s="49" t="s">
        <v>35059</v>
      </c>
      <c r="C3527" s="115" t="s">
        <v>2</v>
      </c>
      <c r="D3527" s="402">
        <v>4494.26</v>
      </c>
    </row>
    <row r="3528" spans="1:4" ht="12.75">
      <c r="A3528" s="115">
        <v>41208</v>
      </c>
      <c r="B3528" s="49" t="s">
        <v>35060</v>
      </c>
      <c r="C3528" s="115" t="s">
        <v>2</v>
      </c>
      <c r="D3528" s="402">
        <v>1573.25</v>
      </c>
    </row>
    <row r="3529" spans="1:4" ht="12.75">
      <c r="A3529" s="115">
        <v>41211</v>
      </c>
      <c r="B3529" s="49" t="s">
        <v>35061</v>
      </c>
      <c r="C3529" s="115" t="s">
        <v>2</v>
      </c>
      <c r="D3529" s="402">
        <v>6332.34</v>
      </c>
    </row>
    <row r="3530" spans="1:4" ht="12.75">
      <c r="A3530" s="115">
        <v>13339</v>
      </c>
      <c r="B3530" s="49" t="s">
        <v>35062</v>
      </c>
      <c r="C3530" s="115" t="s">
        <v>2</v>
      </c>
      <c r="D3530" s="402">
        <v>2132.14</v>
      </c>
    </row>
    <row r="3531" spans="1:4" ht="12.75">
      <c r="A3531" s="115">
        <v>41213</v>
      </c>
      <c r="B3531" s="49" t="s">
        <v>35063</v>
      </c>
      <c r="C3531" s="115" t="s">
        <v>2</v>
      </c>
      <c r="D3531" s="402">
        <v>13125.39</v>
      </c>
    </row>
    <row r="3532" spans="1:4" ht="12.75">
      <c r="A3532" s="115">
        <v>41209</v>
      </c>
      <c r="B3532" s="49" t="s">
        <v>35064</v>
      </c>
      <c r="C3532" s="115" t="s">
        <v>2</v>
      </c>
      <c r="D3532" s="402">
        <v>2933.55</v>
      </c>
    </row>
    <row r="3533" spans="1:4" ht="12.75">
      <c r="A3533" s="115">
        <v>41216</v>
      </c>
      <c r="B3533" s="49" t="s">
        <v>35065</v>
      </c>
      <c r="C3533" s="115" t="s">
        <v>2</v>
      </c>
      <c r="D3533" s="402">
        <v>5494.93</v>
      </c>
    </row>
    <row r="3534" spans="1:4" ht="12.75">
      <c r="A3534" s="115">
        <v>41217</v>
      </c>
      <c r="B3534" s="49" t="s">
        <v>35066</v>
      </c>
      <c r="C3534" s="115" t="s">
        <v>2</v>
      </c>
      <c r="D3534" s="402">
        <v>8810.33</v>
      </c>
    </row>
    <row r="3535" spans="1:4" ht="12.75">
      <c r="A3535" s="115">
        <v>41218</v>
      </c>
      <c r="B3535" s="49" t="s">
        <v>35067</v>
      </c>
      <c r="C3535" s="115" t="s">
        <v>2</v>
      </c>
      <c r="D3535" s="402">
        <v>11814.91</v>
      </c>
    </row>
    <row r="3536" spans="1:4" ht="12.75">
      <c r="A3536" s="115">
        <v>41214</v>
      </c>
      <c r="B3536" s="49" t="s">
        <v>35068</v>
      </c>
      <c r="C3536" s="115" t="s">
        <v>2</v>
      </c>
      <c r="D3536" s="402">
        <v>2491.15</v>
      </c>
    </row>
    <row r="3537" spans="1:4" ht="12.75">
      <c r="A3537" s="115">
        <v>41215</v>
      </c>
      <c r="B3537" s="49" t="s">
        <v>35069</v>
      </c>
      <c r="C3537" s="115" t="s">
        <v>2</v>
      </c>
      <c r="D3537" s="402">
        <v>3750.77</v>
      </c>
    </row>
    <row r="3538" spans="1:4" ht="12.75">
      <c r="A3538" s="115">
        <v>41221</v>
      </c>
      <c r="B3538" s="49" t="s">
        <v>35070</v>
      </c>
      <c r="C3538" s="115" t="s">
        <v>2</v>
      </c>
      <c r="D3538" s="402">
        <v>10860.41</v>
      </c>
    </row>
    <row r="3539" spans="1:4" ht="12.75">
      <c r="A3539" s="115">
        <v>41222</v>
      </c>
      <c r="B3539" s="49" t="s">
        <v>35071</v>
      </c>
      <c r="C3539" s="115" t="s">
        <v>2</v>
      </c>
      <c r="D3539" s="402">
        <v>15541.38</v>
      </c>
    </row>
    <row r="3540" spans="1:4" ht="12.75">
      <c r="A3540" s="115">
        <v>41195</v>
      </c>
      <c r="B3540" s="49" t="s">
        <v>35072</v>
      </c>
      <c r="C3540" s="115" t="s">
        <v>2</v>
      </c>
      <c r="D3540" s="402">
        <v>798.78</v>
      </c>
    </row>
    <row r="3541" spans="1:4" ht="12.75">
      <c r="A3541" s="115">
        <v>41198</v>
      </c>
      <c r="B3541" s="49" t="s">
        <v>35073</v>
      </c>
      <c r="C3541" s="115" t="s">
        <v>2</v>
      </c>
      <c r="D3541" s="402">
        <v>3121.45</v>
      </c>
    </row>
    <row r="3542" spans="1:4" ht="12.75">
      <c r="A3542" s="115">
        <v>41196</v>
      </c>
      <c r="B3542" s="49" t="s">
        <v>35074</v>
      </c>
      <c r="C3542" s="115" t="s">
        <v>2</v>
      </c>
      <c r="D3542" s="402">
        <v>990.14</v>
      </c>
    </row>
    <row r="3543" spans="1:4" ht="12.75">
      <c r="A3543" s="115">
        <v>5033</v>
      </c>
      <c r="B3543" s="49" t="s">
        <v>35075</v>
      </c>
      <c r="C3543" s="115" t="s">
        <v>2</v>
      </c>
      <c r="D3543" s="402">
        <v>1300</v>
      </c>
    </row>
    <row r="3544" spans="1:4" ht="12.75">
      <c r="A3544" s="115">
        <v>41197</v>
      </c>
      <c r="B3544" s="49" t="s">
        <v>35076</v>
      </c>
      <c r="C3544" s="115" t="s">
        <v>2</v>
      </c>
      <c r="D3544" s="402">
        <v>1930.98</v>
      </c>
    </row>
    <row r="3545" spans="1:4" ht="12.75">
      <c r="A3545" s="115">
        <v>12388</v>
      </c>
      <c r="B3545" s="49" t="s">
        <v>35077</v>
      </c>
      <c r="C3545" s="115" t="s">
        <v>2</v>
      </c>
      <c r="D3545" s="402"/>
    </row>
    <row r="3546" spans="1:4" ht="12.75">
      <c r="A3546" s="115">
        <v>2731</v>
      </c>
      <c r="B3546" s="49" t="s">
        <v>35078</v>
      </c>
      <c r="C3546" s="115" t="s">
        <v>1</v>
      </c>
      <c r="D3546" s="402">
        <v>121.05</v>
      </c>
    </row>
    <row r="3547" spans="1:4" ht="12.75">
      <c r="A3547" s="115">
        <v>41457</v>
      </c>
      <c r="B3547" s="49" t="s">
        <v>35079</v>
      </c>
      <c r="C3547" s="115" t="s">
        <v>2</v>
      </c>
      <c r="D3547" s="402">
        <v>1591.09</v>
      </c>
    </row>
    <row r="3548" spans="1:4" ht="12.75">
      <c r="A3548" s="115">
        <v>41458</v>
      </c>
      <c r="B3548" s="49" t="s">
        <v>35080</v>
      </c>
      <c r="C3548" s="115" t="s">
        <v>2</v>
      </c>
      <c r="D3548" s="402">
        <v>2221.2399999999998</v>
      </c>
    </row>
    <row r="3549" spans="1:4" ht="12.75">
      <c r="A3549" s="115">
        <v>41459</v>
      </c>
      <c r="B3549" s="49" t="s">
        <v>35081</v>
      </c>
      <c r="C3549" s="115" t="s">
        <v>2</v>
      </c>
      <c r="D3549" s="402">
        <v>3098.46</v>
      </c>
    </row>
    <row r="3550" spans="1:4" ht="12.75">
      <c r="A3550" s="115">
        <v>41461</v>
      </c>
      <c r="B3550" s="49" t="s">
        <v>35082</v>
      </c>
      <c r="C3550" s="115" t="s">
        <v>2</v>
      </c>
      <c r="D3550" s="402">
        <v>4224.6000000000004</v>
      </c>
    </row>
    <row r="3551" spans="1:4" ht="12.75">
      <c r="A3551" s="115">
        <v>44537</v>
      </c>
      <c r="B3551" s="49" t="s">
        <v>35083</v>
      </c>
      <c r="C3551" s="115" t="s">
        <v>1614</v>
      </c>
      <c r="D3551" s="402">
        <v>302.43</v>
      </c>
    </row>
    <row r="3552" spans="1:4" ht="12.75">
      <c r="A3552" s="115">
        <v>11844</v>
      </c>
      <c r="B3552" s="49" t="s">
        <v>35084</v>
      </c>
      <c r="C3552" s="115" t="s">
        <v>1</v>
      </c>
      <c r="D3552" s="402">
        <v>64.77</v>
      </c>
    </row>
    <row r="3553" spans="1:4" ht="12.75">
      <c r="A3553" s="115">
        <v>4465</v>
      </c>
      <c r="B3553" s="49" t="s">
        <v>35085</v>
      </c>
      <c r="C3553" s="115" t="s">
        <v>1</v>
      </c>
      <c r="D3553" s="402">
        <v>53.82</v>
      </c>
    </row>
    <row r="3554" spans="1:4" ht="12.75">
      <c r="A3554" s="115">
        <v>35273</v>
      </c>
      <c r="B3554" s="49" t="s">
        <v>35086</v>
      </c>
      <c r="C3554" s="115" t="s">
        <v>1</v>
      </c>
      <c r="D3554" s="402">
        <v>64.55</v>
      </c>
    </row>
    <row r="3555" spans="1:4" ht="12.75">
      <c r="A3555" s="115">
        <v>4470</v>
      </c>
      <c r="B3555" s="49" t="s">
        <v>35087</v>
      </c>
      <c r="C3555" s="115" t="s">
        <v>1</v>
      </c>
      <c r="D3555" s="402">
        <v>148.96</v>
      </c>
    </row>
    <row r="3556" spans="1:4" ht="12.75">
      <c r="A3556" s="115">
        <v>20204</v>
      </c>
      <c r="B3556" s="49" t="s">
        <v>35088</v>
      </c>
      <c r="C3556" s="115" t="s">
        <v>1</v>
      </c>
      <c r="D3556" s="402">
        <v>99.31</v>
      </c>
    </row>
    <row r="3557" spans="1:4" ht="12.75">
      <c r="A3557" s="115">
        <v>20208</v>
      </c>
      <c r="B3557" s="49" t="s">
        <v>35089</v>
      </c>
      <c r="C3557" s="115" t="s">
        <v>1</v>
      </c>
      <c r="D3557" s="402">
        <v>134.07</v>
      </c>
    </row>
    <row r="3558" spans="1:4" ht="12.75">
      <c r="A3558" s="115">
        <v>4437</v>
      </c>
      <c r="B3558" s="49" t="s">
        <v>35090</v>
      </c>
      <c r="C3558" s="115" t="s">
        <v>1</v>
      </c>
      <c r="D3558" s="402">
        <v>111.72</v>
      </c>
    </row>
    <row r="3559" spans="1:4" ht="12.75">
      <c r="A3559" s="115">
        <v>14580</v>
      </c>
      <c r="B3559" s="49" t="s">
        <v>35091</v>
      </c>
      <c r="C3559" s="115" t="s">
        <v>1</v>
      </c>
      <c r="D3559" s="402">
        <v>111.72</v>
      </c>
    </row>
    <row r="3560" spans="1:4" ht="12.75">
      <c r="A3560" s="115">
        <v>5065</v>
      </c>
      <c r="B3560" s="49" t="s">
        <v>35092</v>
      </c>
      <c r="C3560" s="115" t="s">
        <v>3</v>
      </c>
      <c r="D3560" s="402">
        <v>40.21</v>
      </c>
    </row>
    <row r="3561" spans="1:4" ht="12.75">
      <c r="A3561" s="115">
        <v>5072</v>
      </c>
      <c r="B3561" s="49" t="s">
        <v>35093</v>
      </c>
      <c r="C3561" s="115" t="s">
        <v>3</v>
      </c>
      <c r="D3561" s="402">
        <v>37.19</v>
      </c>
    </row>
    <row r="3562" spans="1:4" ht="12.75">
      <c r="A3562" s="115">
        <v>5066</v>
      </c>
      <c r="B3562" s="49" t="s">
        <v>35094</v>
      </c>
      <c r="C3562" s="115" t="s">
        <v>3</v>
      </c>
      <c r="D3562" s="402">
        <v>27.85</v>
      </c>
    </row>
    <row r="3563" spans="1:4" ht="12.75">
      <c r="A3563" s="115">
        <v>5063</v>
      </c>
      <c r="B3563" s="49" t="s">
        <v>35095</v>
      </c>
      <c r="C3563" s="115" t="s">
        <v>3</v>
      </c>
      <c r="D3563" s="402">
        <v>25.22</v>
      </c>
    </row>
    <row r="3564" spans="1:4" ht="12.75">
      <c r="A3564" s="115">
        <v>20247</v>
      </c>
      <c r="B3564" s="49" t="s">
        <v>35096</v>
      </c>
      <c r="C3564" s="115" t="s">
        <v>3</v>
      </c>
      <c r="D3564" s="402">
        <v>23.4</v>
      </c>
    </row>
    <row r="3565" spans="1:4" ht="12.75">
      <c r="A3565" s="115">
        <v>5074</v>
      </c>
      <c r="B3565" s="49" t="s">
        <v>35097</v>
      </c>
      <c r="C3565" s="115" t="s">
        <v>3</v>
      </c>
      <c r="D3565" s="402">
        <v>23.68</v>
      </c>
    </row>
    <row r="3566" spans="1:4" ht="12.75">
      <c r="A3566" s="115">
        <v>5067</v>
      </c>
      <c r="B3566" s="49" t="s">
        <v>35098</v>
      </c>
      <c r="C3566" s="115" t="s">
        <v>3</v>
      </c>
      <c r="D3566" s="402">
        <v>22.53</v>
      </c>
    </row>
    <row r="3567" spans="1:4" ht="12.75">
      <c r="A3567" s="115">
        <v>5078</v>
      </c>
      <c r="B3567" s="49" t="s">
        <v>35099</v>
      </c>
      <c r="C3567" s="115" t="s">
        <v>3</v>
      </c>
      <c r="D3567" s="402">
        <v>22.27</v>
      </c>
    </row>
    <row r="3568" spans="1:4" ht="12.75">
      <c r="A3568" s="115">
        <v>5068</v>
      </c>
      <c r="B3568" s="49" t="s">
        <v>35100</v>
      </c>
      <c r="C3568" s="115" t="s">
        <v>3</v>
      </c>
      <c r="D3568" s="402">
        <v>21.14</v>
      </c>
    </row>
    <row r="3569" spans="1:4" ht="12.75">
      <c r="A3569" s="115">
        <v>5073</v>
      </c>
      <c r="B3569" s="49" t="s">
        <v>35101</v>
      </c>
      <c r="C3569" s="115" t="s">
        <v>3</v>
      </c>
      <c r="D3569" s="402">
        <v>21.54</v>
      </c>
    </row>
    <row r="3570" spans="1:4" ht="12.75">
      <c r="A3570" s="115">
        <v>5069</v>
      </c>
      <c r="B3570" s="49" t="s">
        <v>35102</v>
      </c>
      <c r="C3570" s="115" t="s">
        <v>3</v>
      </c>
      <c r="D3570" s="402">
        <v>21.54</v>
      </c>
    </row>
    <row r="3571" spans="1:4" ht="12.75">
      <c r="A3571" s="115">
        <v>5070</v>
      </c>
      <c r="B3571" s="49" t="s">
        <v>35103</v>
      </c>
      <c r="C3571" s="115" t="s">
        <v>3</v>
      </c>
      <c r="D3571" s="402">
        <v>21.78</v>
      </c>
    </row>
    <row r="3572" spans="1:4" ht="12.75">
      <c r="A3572" s="115">
        <v>5071</v>
      </c>
      <c r="B3572" s="49" t="s">
        <v>35104</v>
      </c>
      <c r="C3572" s="115" t="s">
        <v>3</v>
      </c>
      <c r="D3572" s="402">
        <v>21.14</v>
      </c>
    </row>
    <row r="3573" spans="1:4" ht="12.75">
      <c r="A3573" s="115">
        <v>5061</v>
      </c>
      <c r="B3573" s="49" t="s">
        <v>35105</v>
      </c>
      <c r="C3573" s="115" t="s">
        <v>3</v>
      </c>
      <c r="D3573" s="402">
        <v>20.78</v>
      </c>
    </row>
    <row r="3574" spans="1:4" ht="12.75">
      <c r="A3574" s="115">
        <v>5075</v>
      </c>
      <c r="B3574" s="49" t="s">
        <v>35106</v>
      </c>
      <c r="C3574" s="115" t="s">
        <v>3</v>
      </c>
      <c r="D3574" s="402">
        <v>21.14</v>
      </c>
    </row>
    <row r="3575" spans="1:4" ht="12.75">
      <c r="A3575" s="115">
        <v>5062</v>
      </c>
      <c r="B3575" s="49" t="s">
        <v>35107</v>
      </c>
      <c r="C3575" s="115" t="s">
        <v>3</v>
      </c>
      <c r="D3575" s="402">
        <v>21.42</v>
      </c>
    </row>
    <row r="3576" spans="1:4" ht="12.75">
      <c r="A3576" s="115">
        <v>39027</v>
      </c>
      <c r="B3576" s="49" t="s">
        <v>35108</v>
      </c>
      <c r="C3576" s="115" t="s">
        <v>3</v>
      </c>
      <c r="D3576" s="402">
        <v>21.12</v>
      </c>
    </row>
    <row r="3577" spans="1:4" ht="12.75">
      <c r="A3577" s="115">
        <v>40568</v>
      </c>
      <c r="B3577" s="49" t="s">
        <v>35109</v>
      </c>
      <c r="C3577" s="115" t="s">
        <v>3</v>
      </c>
      <c r="D3577" s="402">
        <v>21.3</v>
      </c>
    </row>
    <row r="3578" spans="1:4" ht="12.75">
      <c r="A3578" s="115">
        <v>40304</v>
      </c>
      <c r="B3578" s="49" t="s">
        <v>35110</v>
      </c>
      <c r="C3578" s="115" t="s">
        <v>3</v>
      </c>
      <c r="D3578" s="402">
        <v>26.09</v>
      </c>
    </row>
    <row r="3579" spans="1:4" ht="12.75">
      <c r="A3579" s="115">
        <v>39026</v>
      </c>
      <c r="B3579" s="49" t="s">
        <v>35111</v>
      </c>
      <c r="C3579" s="115" t="s">
        <v>3</v>
      </c>
      <c r="D3579" s="402">
        <v>23.77</v>
      </c>
    </row>
    <row r="3580" spans="1:4" ht="12.75">
      <c r="A3580" s="115">
        <v>42431</v>
      </c>
      <c r="B3580" s="49" t="s">
        <v>35112</v>
      </c>
      <c r="C3580" s="115" t="s">
        <v>2</v>
      </c>
      <c r="D3580" s="402"/>
    </row>
    <row r="3581" spans="1:4" ht="12.75">
      <c r="A3581" s="115">
        <v>44074</v>
      </c>
      <c r="B3581" s="49" t="s">
        <v>35113</v>
      </c>
      <c r="C3581" s="115" t="s">
        <v>10</v>
      </c>
      <c r="D3581" s="402">
        <v>483.08</v>
      </c>
    </row>
    <row r="3582" spans="1:4" ht="12.75">
      <c r="A3582" s="115">
        <v>44072</v>
      </c>
      <c r="B3582" s="49" t="s">
        <v>35114</v>
      </c>
      <c r="C3582" s="115" t="s">
        <v>10</v>
      </c>
      <c r="D3582" s="402">
        <v>141.87</v>
      </c>
    </row>
    <row r="3583" spans="1:4" ht="12.75">
      <c r="A3583" s="115">
        <v>511</v>
      </c>
      <c r="B3583" s="49" t="s">
        <v>35115</v>
      </c>
      <c r="C3583" s="115" t="s">
        <v>10</v>
      </c>
      <c r="D3583" s="402"/>
    </row>
    <row r="3584" spans="1:4" ht="12.75">
      <c r="A3584" s="115">
        <v>37540</v>
      </c>
      <c r="B3584" s="49" t="s">
        <v>35116</v>
      </c>
      <c r="C3584" s="115" t="s">
        <v>2</v>
      </c>
      <c r="D3584" s="402">
        <v>84380.13</v>
      </c>
    </row>
    <row r="3585" spans="1:4" ht="12.75">
      <c r="A3585" s="115">
        <v>37548</v>
      </c>
      <c r="B3585" s="49" t="s">
        <v>35117</v>
      </c>
      <c r="C3585" s="115" t="s">
        <v>2</v>
      </c>
      <c r="D3585" s="402">
        <v>111845.44</v>
      </c>
    </row>
    <row r="3586" spans="1:4" ht="12.75">
      <c r="A3586" s="115">
        <v>39828</v>
      </c>
      <c r="B3586" s="49" t="s">
        <v>35118</v>
      </c>
      <c r="C3586" s="115" t="s">
        <v>2</v>
      </c>
      <c r="D3586" s="402">
        <v>670.96</v>
      </c>
    </row>
    <row r="3587" spans="1:4" ht="12.75">
      <c r="A3587" s="115">
        <v>38392</v>
      </c>
      <c r="B3587" s="49" t="s">
        <v>35119</v>
      </c>
      <c r="C3587" s="115" t="s">
        <v>2</v>
      </c>
      <c r="D3587" s="402">
        <v>55.99</v>
      </c>
    </row>
    <row r="3588" spans="1:4" ht="12.75">
      <c r="A3588" s="115">
        <v>11735</v>
      </c>
      <c r="B3588" s="49" t="s">
        <v>35120</v>
      </c>
      <c r="C3588" s="115" t="s">
        <v>2</v>
      </c>
      <c r="D3588" s="402">
        <v>11.75</v>
      </c>
    </row>
    <row r="3589" spans="1:4" ht="12.75">
      <c r="A3589" s="115">
        <v>11737</v>
      </c>
      <c r="B3589" s="49" t="s">
        <v>35121</v>
      </c>
      <c r="C3589" s="115" t="s">
        <v>2</v>
      </c>
      <c r="D3589" s="402">
        <v>16.66</v>
      </c>
    </row>
    <row r="3590" spans="1:4" ht="12.75">
      <c r="A3590" s="115">
        <v>11738</v>
      </c>
      <c r="B3590" s="49" t="s">
        <v>35122</v>
      </c>
      <c r="C3590" s="115" t="s">
        <v>2</v>
      </c>
      <c r="D3590" s="402">
        <v>21.01</v>
      </c>
    </row>
    <row r="3591" spans="1:4" ht="12.75">
      <c r="A3591" s="115">
        <v>36143</v>
      </c>
      <c r="B3591" s="49" t="s">
        <v>35123</v>
      </c>
      <c r="C3591" s="115" t="s">
        <v>2</v>
      </c>
      <c r="D3591" s="402">
        <v>89.09</v>
      </c>
    </row>
    <row r="3592" spans="1:4" ht="12.75">
      <c r="A3592" s="115">
        <v>36142</v>
      </c>
      <c r="B3592" s="49" t="s">
        <v>35124</v>
      </c>
      <c r="C3592" s="115" t="s">
        <v>2</v>
      </c>
      <c r="D3592" s="402">
        <v>2.2000000000000002</v>
      </c>
    </row>
    <row r="3593" spans="1:4" ht="12.75">
      <c r="A3593" s="115">
        <v>45227</v>
      </c>
      <c r="B3593" s="49" t="s">
        <v>35125</v>
      </c>
      <c r="C3593" s="115" t="s">
        <v>2</v>
      </c>
      <c r="D3593" s="402">
        <v>848.96</v>
      </c>
    </row>
    <row r="3594" spans="1:4" ht="12.75">
      <c r="A3594" s="115">
        <v>45209</v>
      </c>
      <c r="B3594" s="49" t="s">
        <v>35126</v>
      </c>
      <c r="C3594" s="115" t="s">
        <v>2</v>
      </c>
      <c r="D3594" s="402">
        <v>37.18</v>
      </c>
    </row>
    <row r="3595" spans="1:4" ht="12.75">
      <c r="A3595" s="115">
        <v>36146</v>
      </c>
      <c r="B3595" s="49" t="s">
        <v>35127</v>
      </c>
      <c r="C3595" s="115" t="s">
        <v>2</v>
      </c>
      <c r="D3595" s="402">
        <v>235.75</v>
      </c>
    </row>
    <row r="3596" spans="1:4" ht="12.75">
      <c r="A3596" s="115">
        <v>39015</v>
      </c>
      <c r="B3596" s="49" t="s">
        <v>35128</v>
      </c>
      <c r="C3596" s="115" t="s">
        <v>2</v>
      </c>
      <c r="D3596" s="402">
        <v>0.85</v>
      </c>
    </row>
    <row r="3597" spans="1:4" ht="12.75">
      <c r="A3597" s="115">
        <v>38377</v>
      </c>
      <c r="B3597" s="49" t="s">
        <v>35129</v>
      </c>
      <c r="C3597" s="115" t="s">
        <v>2</v>
      </c>
      <c r="D3597" s="402">
        <v>28.59</v>
      </c>
    </row>
    <row r="3598" spans="1:4" ht="12.75">
      <c r="A3598" s="115">
        <v>38376</v>
      </c>
      <c r="B3598" s="49" t="s">
        <v>35130</v>
      </c>
      <c r="C3598" s="115" t="s">
        <v>2</v>
      </c>
      <c r="D3598" s="402">
        <v>33.07</v>
      </c>
    </row>
    <row r="3599" spans="1:4" ht="12.75">
      <c r="A3599" s="115">
        <v>38116</v>
      </c>
      <c r="B3599" s="49" t="s">
        <v>35131</v>
      </c>
      <c r="C3599" s="115" t="s">
        <v>2</v>
      </c>
      <c r="D3599" s="402">
        <v>7.08</v>
      </c>
    </row>
    <row r="3600" spans="1:4" ht="12.75">
      <c r="A3600" s="115">
        <v>38066</v>
      </c>
      <c r="B3600" s="49" t="s">
        <v>35132</v>
      </c>
      <c r="C3600" s="115" t="s">
        <v>2</v>
      </c>
      <c r="D3600" s="402">
        <v>11.69</v>
      </c>
    </row>
    <row r="3601" spans="1:4" ht="12.75">
      <c r="A3601" s="115">
        <v>38117</v>
      </c>
      <c r="B3601" s="49" t="s">
        <v>35133</v>
      </c>
      <c r="C3601" s="115" t="s">
        <v>2</v>
      </c>
      <c r="D3601" s="402">
        <v>12.05</v>
      </c>
    </row>
    <row r="3602" spans="1:4" ht="12.75">
      <c r="A3602" s="115">
        <v>38067</v>
      </c>
      <c r="B3602" s="49" t="s">
        <v>35134</v>
      </c>
      <c r="C3602" s="115" t="s">
        <v>2</v>
      </c>
      <c r="D3602" s="402">
        <v>16.45</v>
      </c>
    </row>
    <row r="3603" spans="1:4" ht="12.75">
      <c r="A3603" s="115">
        <v>44313</v>
      </c>
      <c r="B3603" s="49" t="s">
        <v>35135</v>
      </c>
      <c r="C3603" s="115" t="s">
        <v>2</v>
      </c>
      <c r="D3603" s="402">
        <v>970.07</v>
      </c>
    </row>
    <row r="3604" spans="1:4" ht="12.75">
      <c r="A3604" s="115">
        <v>11522</v>
      </c>
      <c r="B3604" s="49" t="s">
        <v>35136</v>
      </c>
      <c r="C3604" s="115" t="s">
        <v>2</v>
      </c>
      <c r="D3604" s="402">
        <v>13.62</v>
      </c>
    </row>
    <row r="3605" spans="1:4" ht="12.75">
      <c r="A3605" s="115">
        <v>43600</v>
      </c>
      <c r="B3605" s="49" t="s">
        <v>35137</v>
      </c>
      <c r="C3605" s="115" t="s">
        <v>2</v>
      </c>
      <c r="D3605" s="402">
        <v>54.59</v>
      </c>
    </row>
    <row r="3606" spans="1:4" ht="12.75">
      <c r="A3606" s="115">
        <v>5080</v>
      </c>
      <c r="B3606" s="49" t="s">
        <v>35138</v>
      </c>
      <c r="C3606" s="115" t="s">
        <v>2</v>
      </c>
      <c r="D3606" s="402">
        <v>21.29</v>
      </c>
    </row>
    <row r="3607" spans="1:4" ht="12.75">
      <c r="A3607" s="115">
        <v>38168</v>
      </c>
      <c r="B3607" s="49" t="s">
        <v>35139</v>
      </c>
      <c r="C3607" s="115" t="s">
        <v>2</v>
      </c>
      <c r="D3607" s="402">
        <v>148.63</v>
      </c>
    </row>
    <row r="3608" spans="1:4" ht="12.75">
      <c r="A3608" s="115">
        <v>43601</v>
      </c>
      <c r="B3608" s="49" t="s">
        <v>35140</v>
      </c>
      <c r="C3608" s="115" t="s">
        <v>2</v>
      </c>
      <c r="D3608" s="402">
        <v>74.31</v>
      </c>
    </row>
    <row r="3609" spans="1:4" ht="12.75">
      <c r="A3609" s="115">
        <v>13393</v>
      </c>
      <c r="B3609" s="49" t="s">
        <v>35141</v>
      </c>
      <c r="C3609" s="115" t="s">
        <v>2</v>
      </c>
      <c r="D3609" s="402">
        <v>297.79000000000002</v>
      </c>
    </row>
    <row r="3610" spans="1:4" ht="12.75">
      <c r="A3610" s="115">
        <v>13395</v>
      </c>
      <c r="B3610" s="49" t="s">
        <v>35142</v>
      </c>
      <c r="C3610" s="115" t="s">
        <v>2</v>
      </c>
      <c r="D3610" s="402">
        <v>417.32</v>
      </c>
    </row>
    <row r="3611" spans="1:4" ht="12.75">
      <c r="A3611" s="115">
        <v>12039</v>
      </c>
      <c r="B3611" s="49" t="s">
        <v>35143</v>
      </c>
      <c r="C3611" s="115" t="s">
        <v>2</v>
      </c>
      <c r="D3611" s="402">
        <v>438.56</v>
      </c>
    </row>
    <row r="3612" spans="1:4" ht="12.75">
      <c r="A3612" s="115">
        <v>13396</v>
      </c>
      <c r="B3612" s="49" t="s">
        <v>35144</v>
      </c>
      <c r="C3612" s="115" t="s">
        <v>2</v>
      </c>
      <c r="D3612" s="402">
        <v>615.91999999999996</v>
      </c>
    </row>
    <row r="3613" spans="1:4" ht="12.75">
      <c r="A3613" s="115">
        <v>12041</v>
      </c>
      <c r="B3613" s="49" t="s">
        <v>35145</v>
      </c>
      <c r="C3613" s="115" t="s">
        <v>2</v>
      </c>
      <c r="D3613" s="402">
        <v>502.94</v>
      </c>
    </row>
    <row r="3614" spans="1:4" ht="12.75">
      <c r="A3614" s="115">
        <v>12043</v>
      </c>
      <c r="B3614" s="49" t="s">
        <v>35146</v>
      </c>
      <c r="C3614" s="115" t="s">
        <v>2</v>
      </c>
      <c r="D3614" s="402">
        <v>1061.8800000000001</v>
      </c>
    </row>
    <row r="3615" spans="1:4" ht="12.75">
      <c r="A3615" s="115">
        <v>39762</v>
      </c>
      <c r="B3615" s="49" t="s">
        <v>35147</v>
      </c>
      <c r="C3615" s="115" t="s">
        <v>2</v>
      </c>
      <c r="D3615" s="402">
        <v>505.48</v>
      </c>
    </row>
    <row r="3616" spans="1:4" ht="12.75">
      <c r="A3616" s="115">
        <v>12042</v>
      </c>
      <c r="B3616" s="49" t="s">
        <v>35148</v>
      </c>
      <c r="C3616" s="115" t="s">
        <v>2</v>
      </c>
      <c r="D3616" s="402">
        <v>737.99</v>
      </c>
    </row>
    <row r="3617" spans="1:4" ht="12.75">
      <c r="A3617" s="115">
        <v>39763</v>
      </c>
      <c r="B3617" s="49" t="s">
        <v>35149</v>
      </c>
      <c r="C3617" s="115" t="s">
        <v>2</v>
      </c>
      <c r="D3617" s="402">
        <v>863.72</v>
      </c>
    </row>
    <row r="3618" spans="1:4" ht="12.75">
      <c r="A3618" s="115">
        <v>39760</v>
      </c>
      <c r="B3618" s="49" t="s">
        <v>35150</v>
      </c>
      <c r="C3618" s="115" t="s">
        <v>2</v>
      </c>
      <c r="D3618" s="402">
        <v>860.88</v>
      </c>
    </row>
    <row r="3619" spans="1:4" ht="12.75">
      <c r="A3619" s="115">
        <v>39756</v>
      </c>
      <c r="B3619" s="49" t="s">
        <v>35151</v>
      </c>
      <c r="C3619" s="115" t="s">
        <v>2</v>
      </c>
      <c r="D3619" s="402">
        <v>309.11</v>
      </c>
    </row>
    <row r="3620" spans="1:4" ht="12.75">
      <c r="A3620" s="115">
        <v>12038</v>
      </c>
      <c r="B3620" s="49" t="s">
        <v>35152</v>
      </c>
      <c r="C3620" s="115" t="s">
        <v>2</v>
      </c>
      <c r="D3620" s="402">
        <v>386.24</v>
      </c>
    </row>
    <row r="3621" spans="1:4" ht="12.75">
      <c r="A3621" s="115">
        <v>39757</v>
      </c>
      <c r="B3621" s="49" t="s">
        <v>35153</v>
      </c>
      <c r="C3621" s="115" t="s">
        <v>2</v>
      </c>
      <c r="D3621" s="402">
        <v>357.15</v>
      </c>
    </row>
    <row r="3622" spans="1:4" ht="12.75">
      <c r="A3622" s="115">
        <v>39758</v>
      </c>
      <c r="B3622" s="49" t="s">
        <v>35154</v>
      </c>
      <c r="C3622" s="115" t="s">
        <v>2</v>
      </c>
      <c r="D3622" s="402">
        <v>520.5</v>
      </c>
    </row>
    <row r="3623" spans="1:4" ht="12.75">
      <c r="A3623" s="115">
        <v>39759</v>
      </c>
      <c r="B3623" s="49" t="s">
        <v>35155</v>
      </c>
      <c r="C3623" s="115" t="s">
        <v>2</v>
      </c>
      <c r="D3623" s="402">
        <v>642.82000000000005</v>
      </c>
    </row>
    <row r="3624" spans="1:4" ht="12.75">
      <c r="A3624" s="115">
        <v>39761</v>
      </c>
      <c r="B3624" s="49" t="s">
        <v>35156</v>
      </c>
      <c r="C3624" s="115" t="s">
        <v>2</v>
      </c>
      <c r="D3624" s="402">
        <v>772.68</v>
      </c>
    </row>
    <row r="3625" spans="1:4" ht="12.75">
      <c r="A3625" s="115">
        <v>39805</v>
      </c>
      <c r="B3625" s="49" t="s">
        <v>35157</v>
      </c>
      <c r="C3625" s="115" t="s">
        <v>2</v>
      </c>
      <c r="D3625" s="402">
        <v>154.94</v>
      </c>
    </row>
    <row r="3626" spans="1:4" ht="12.75">
      <c r="A3626" s="115">
        <v>39806</v>
      </c>
      <c r="B3626" s="49" t="s">
        <v>35158</v>
      </c>
      <c r="C3626" s="115" t="s">
        <v>2</v>
      </c>
      <c r="D3626" s="402">
        <v>287.07</v>
      </c>
    </row>
    <row r="3627" spans="1:4" ht="12.75">
      <c r="A3627" s="115">
        <v>39807</v>
      </c>
      <c r="B3627" s="49" t="s">
        <v>35159</v>
      </c>
      <c r="C3627" s="115" t="s">
        <v>2</v>
      </c>
      <c r="D3627" s="402">
        <v>622.15</v>
      </c>
    </row>
    <row r="3628" spans="1:4" ht="12.75">
      <c r="A3628" s="115">
        <v>43100</v>
      </c>
      <c r="B3628" s="49" t="s">
        <v>35160</v>
      </c>
      <c r="C3628" s="115" t="s">
        <v>2</v>
      </c>
      <c r="D3628" s="402">
        <v>486.39</v>
      </c>
    </row>
    <row r="3629" spans="1:4" ht="12.75">
      <c r="A3629" s="115">
        <v>39804</v>
      </c>
      <c r="B3629" s="49" t="s">
        <v>35161</v>
      </c>
      <c r="C3629" s="115" t="s">
        <v>2</v>
      </c>
      <c r="D3629" s="402">
        <v>90.98</v>
      </c>
    </row>
    <row r="3630" spans="1:4" ht="12.75">
      <c r="A3630" s="115">
        <v>39796</v>
      </c>
      <c r="B3630" s="49" t="s">
        <v>35162</v>
      </c>
      <c r="C3630" s="115" t="s">
        <v>2</v>
      </c>
      <c r="D3630" s="402">
        <v>94.23</v>
      </c>
    </row>
    <row r="3631" spans="1:4" ht="12.75">
      <c r="A3631" s="115">
        <v>39797</v>
      </c>
      <c r="B3631" s="49" t="s">
        <v>35163</v>
      </c>
      <c r="C3631" s="115" t="s">
        <v>2</v>
      </c>
      <c r="D3631" s="402">
        <v>147.93</v>
      </c>
    </row>
    <row r="3632" spans="1:4" ht="12.75">
      <c r="A3632" s="115">
        <v>39798</v>
      </c>
      <c r="B3632" s="49" t="s">
        <v>35164</v>
      </c>
      <c r="C3632" s="115" t="s">
        <v>2</v>
      </c>
      <c r="D3632" s="402">
        <v>253.75</v>
      </c>
    </row>
    <row r="3633" spans="1:4" ht="12.75">
      <c r="A3633" s="115">
        <v>39794</v>
      </c>
      <c r="B3633" s="49" t="s">
        <v>35165</v>
      </c>
      <c r="C3633" s="115" t="s">
        <v>2</v>
      </c>
      <c r="D3633" s="402">
        <v>40</v>
      </c>
    </row>
    <row r="3634" spans="1:4" ht="12.75">
      <c r="A3634" s="115">
        <v>39795</v>
      </c>
      <c r="B3634" s="49" t="s">
        <v>35166</v>
      </c>
      <c r="C3634" s="115" t="s">
        <v>2</v>
      </c>
      <c r="D3634" s="402">
        <v>63.19</v>
      </c>
    </row>
    <row r="3635" spans="1:4" ht="12.75">
      <c r="A3635" s="115">
        <v>39801</v>
      </c>
      <c r="B3635" s="49" t="s">
        <v>35167</v>
      </c>
      <c r="C3635" s="115" t="s">
        <v>2</v>
      </c>
      <c r="D3635" s="402">
        <v>133.44</v>
      </c>
    </row>
    <row r="3636" spans="1:4" ht="12.75">
      <c r="A3636" s="115">
        <v>39802</v>
      </c>
      <c r="B3636" s="49" t="s">
        <v>35168</v>
      </c>
      <c r="C3636" s="115" t="s">
        <v>2</v>
      </c>
      <c r="D3636" s="402">
        <v>195.6</v>
      </c>
    </row>
    <row r="3637" spans="1:4" ht="12.75">
      <c r="A3637" s="115">
        <v>39803</v>
      </c>
      <c r="B3637" s="49" t="s">
        <v>35169</v>
      </c>
      <c r="C3637" s="115" t="s">
        <v>2</v>
      </c>
      <c r="D3637" s="402">
        <v>272.87</v>
      </c>
    </row>
    <row r="3638" spans="1:4" ht="12.75">
      <c r="A3638" s="115">
        <v>39799</v>
      </c>
      <c r="B3638" s="49" t="s">
        <v>35170</v>
      </c>
      <c r="C3638" s="115" t="s">
        <v>2</v>
      </c>
      <c r="D3638" s="402">
        <v>46.62</v>
      </c>
    </row>
    <row r="3639" spans="1:4" ht="12.75">
      <c r="A3639" s="115">
        <v>39800</v>
      </c>
      <c r="B3639" s="49" t="s">
        <v>35171</v>
      </c>
      <c r="C3639" s="115" t="s">
        <v>2</v>
      </c>
      <c r="D3639" s="402">
        <v>79.42</v>
      </c>
    </row>
    <row r="3640" spans="1:4" ht="12.75">
      <c r="A3640" s="115">
        <v>43837</v>
      </c>
      <c r="B3640" s="49" t="s">
        <v>35172</v>
      </c>
      <c r="C3640" s="115" t="s">
        <v>2</v>
      </c>
      <c r="D3640" s="402">
        <v>1294.28</v>
      </c>
    </row>
    <row r="3641" spans="1:4" ht="12.75">
      <c r="A3641" s="115">
        <v>43836</v>
      </c>
      <c r="B3641" s="49" t="s">
        <v>35173</v>
      </c>
      <c r="C3641" s="115" t="s">
        <v>2</v>
      </c>
      <c r="D3641" s="402">
        <v>2633.64</v>
      </c>
    </row>
    <row r="3642" spans="1:4" ht="12.75">
      <c r="A3642" s="115">
        <v>21059</v>
      </c>
      <c r="B3642" s="49" t="s">
        <v>35174</v>
      </c>
      <c r="C3642" s="115" t="s">
        <v>2</v>
      </c>
      <c r="D3642" s="402"/>
    </row>
    <row r="3643" spans="1:4" ht="12.75">
      <c r="A3643" s="115">
        <v>11234</v>
      </c>
      <c r="B3643" s="49" t="s">
        <v>35175</v>
      </c>
      <c r="C3643" s="115" t="s">
        <v>2</v>
      </c>
      <c r="D3643" s="402"/>
    </row>
    <row r="3644" spans="1:4" ht="12.75">
      <c r="A3644" s="115">
        <v>21060</v>
      </c>
      <c r="B3644" s="49" t="s">
        <v>35176</v>
      </c>
      <c r="C3644" s="115" t="s">
        <v>2</v>
      </c>
      <c r="D3644" s="402"/>
    </row>
    <row r="3645" spans="1:4" ht="12.75">
      <c r="A3645" s="115">
        <v>21061</v>
      </c>
      <c r="B3645" s="49" t="s">
        <v>35177</v>
      </c>
      <c r="C3645" s="115" t="s">
        <v>2</v>
      </c>
      <c r="D3645" s="402"/>
    </row>
    <row r="3646" spans="1:4" ht="12.75">
      <c r="A3646" s="115">
        <v>21062</v>
      </c>
      <c r="B3646" s="49" t="s">
        <v>35178</v>
      </c>
      <c r="C3646" s="115" t="s">
        <v>2</v>
      </c>
      <c r="D3646" s="402"/>
    </row>
    <row r="3647" spans="1:4" ht="12.75">
      <c r="A3647" s="115">
        <v>11708</v>
      </c>
      <c r="B3647" s="49" t="s">
        <v>35179</v>
      </c>
      <c r="C3647" s="115" t="s">
        <v>2</v>
      </c>
      <c r="D3647" s="402"/>
    </row>
    <row r="3648" spans="1:4" ht="12.75">
      <c r="A3648" s="115">
        <v>11709</v>
      </c>
      <c r="B3648" s="49" t="s">
        <v>35180</v>
      </c>
      <c r="C3648" s="115" t="s">
        <v>2</v>
      </c>
      <c r="D3648" s="402"/>
    </row>
    <row r="3649" spans="1:4" ht="12.75">
      <c r="A3649" s="115">
        <v>11710</v>
      </c>
      <c r="B3649" s="49" t="s">
        <v>35181</v>
      </c>
      <c r="C3649" s="115" t="s">
        <v>2</v>
      </c>
      <c r="D3649" s="402"/>
    </row>
    <row r="3650" spans="1:4" ht="12.75">
      <c r="A3650" s="115">
        <v>11707</v>
      </c>
      <c r="B3650" s="49" t="s">
        <v>35182</v>
      </c>
      <c r="C3650" s="115" t="s">
        <v>2</v>
      </c>
      <c r="D3650" s="402"/>
    </row>
    <row r="3651" spans="1:4" ht="12.75">
      <c r="A3651" s="115">
        <v>5102</v>
      </c>
      <c r="B3651" s="49" t="s">
        <v>35183</v>
      </c>
      <c r="C3651" s="115" t="s">
        <v>2</v>
      </c>
      <c r="D3651" s="402">
        <v>16.510000000000002</v>
      </c>
    </row>
    <row r="3652" spans="1:4" ht="12.75">
      <c r="A3652" s="115">
        <v>11711</v>
      </c>
      <c r="B3652" s="49" t="s">
        <v>35184</v>
      </c>
      <c r="C3652" s="115" t="s">
        <v>2</v>
      </c>
      <c r="D3652" s="402">
        <v>13.75</v>
      </c>
    </row>
    <row r="3653" spans="1:4" ht="12.75">
      <c r="A3653" s="115">
        <v>11739</v>
      </c>
      <c r="B3653" s="49" t="s">
        <v>35185</v>
      </c>
      <c r="C3653" s="115" t="s">
        <v>2</v>
      </c>
      <c r="D3653" s="402">
        <v>11.76</v>
      </c>
    </row>
    <row r="3654" spans="1:4" ht="12.75">
      <c r="A3654" s="115">
        <v>11741</v>
      </c>
      <c r="B3654" s="49" t="s">
        <v>35186</v>
      </c>
      <c r="C3654" s="115" t="s">
        <v>2</v>
      </c>
      <c r="D3654" s="402">
        <v>14.98</v>
      </c>
    </row>
    <row r="3655" spans="1:4" ht="12.75">
      <c r="A3655" s="115">
        <v>11745</v>
      </c>
      <c r="B3655" s="49" t="s">
        <v>35187</v>
      </c>
      <c r="C3655" s="115" t="s">
        <v>2</v>
      </c>
      <c r="D3655" s="402">
        <v>19.739999999999998</v>
      </c>
    </row>
    <row r="3656" spans="1:4" ht="12.75">
      <c r="A3656" s="115">
        <v>11743</v>
      </c>
      <c r="B3656" s="49" t="s">
        <v>35188</v>
      </c>
      <c r="C3656" s="115" t="s">
        <v>2</v>
      </c>
      <c r="D3656" s="402">
        <v>12.58</v>
      </c>
    </row>
    <row r="3657" spans="1:4" ht="12.75">
      <c r="A3657" s="115">
        <v>5104</v>
      </c>
      <c r="B3657" s="49" t="s">
        <v>35189</v>
      </c>
      <c r="C3657" s="115" t="s">
        <v>3</v>
      </c>
      <c r="D3657" s="402"/>
    </row>
    <row r="3658" spans="1:4" ht="12.75">
      <c r="A3658" s="115">
        <v>44530</v>
      </c>
      <c r="B3658" s="49" t="s">
        <v>35190</v>
      </c>
      <c r="C3658" s="115" t="s">
        <v>2</v>
      </c>
      <c r="D3658" s="402">
        <v>62.04</v>
      </c>
    </row>
    <row r="3659" spans="1:4" ht="12.75">
      <c r="A3659" s="115">
        <v>2710</v>
      </c>
      <c r="B3659" s="49" t="s">
        <v>35191</v>
      </c>
      <c r="C3659" s="115" t="s">
        <v>2</v>
      </c>
      <c r="D3659" s="402">
        <v>53.54</v>
      </c>
    </row>
    <row r="3660" spans="1:4" ht="12.75">
      <c r="A3660" s="115">
        <v>14575</v>
      </c>
      <c r="B3660" s="49" t="s">
        <v>35192</v>
      </c>
      <c r="C3660" s="115" t="s">
        <v>2</v>
      </c>
      <c r="D3660" s="402"/>
    </row>
    <row r="3661" spans="1:4" ht="12.75">
      <c r="A3661" s="115">
        <v>44048</v>
      </c>
      <c r="B3661" s="49" t="s">
        <v>35193</v>
      </c>
      <c r="C3661" s="115" t="s">
        <v>2</v>
      </c>
      <c r="D3661" s="402">
        <v>89.16</v>
      </c>
    </row>
    <row r="3662" spans="1:4" ht="12.75">
      <c r="A3662" s="115">
        <v>44026</v>
      </c>
      <c r="B3662" s="49" t="s">
        <v>35194</v>
      </c>
      <c r="C3662" s="115" t="s">
        <v>2</v>
      </c>
      <c r="D3662" s="402">
        <v>110.73</v>
      </c>
    </row>
    <row r="3663" spans="1:4" ht="12.75">
      <c r="A3663" s="115">
        <v>44024</v>
      </c>
      <c r="B3663" s="49" t="s">
        <v>35195</v>
      </c>
      <c r="C3663" s="115" t="s">
        <v>2</v>
      </c>
      <c r="D3663" s="402">
        <v>53.3</v>
      </c>
    </row>
    <row r="3664" spans="1:4" ht="12.75">
      <c r="A3664" s="115">
        <v>44025</v>
      </c>
      <c r="B3664" s="49" t="s">
        <v>35196</v>
      </c>
      <c r="C3664" s="115" t="s">
        <v>2</v>
      </c>
      <c r="D3664" s="402">
        <v>62.13</v>
      </c>
    </row>
    <row r="3665" spans="1:4" ht="12.75">
      <c r="A3665" s="115">
        <v>44022</v>
      </c>
      <c r="B3665" s="49" t="s">
        <v>35197</v>
      </c>
      <c r="C3665" s="115" t="s">
        <v>2</v>
      </c>
      <c r="D3665" s="402">
        <v>31.74</v>
      </c>
    </row>
    <row r="3666" spans="1:4" ht="12.75">
      <c r="A3666" s="115">
        <v>44023</v>
      </c>
      <c r="B3666" s="49" t="s">
        <v>35198</v>
      </c>
      <c r="C3666" s="115" t="s">
        <v>2</v>
      </c>
      <c r="D3666" s="402">
        <v>42.96</v>
      </c>
    </row>
    <row r="3667" spans="1:4" ht="12.75">
      <c r="A3667" s="115">
        <v>43966</v>
      </c>
      <c r="B3667" s="49" t="s">
        <v>35199</v>
      </c>
      <c r="C3667" s="115" t="s">
        <v>2</v>
      </c>
      <c r="D3667" s="402">
        <v>10.72</v>
      </c>
    </row>
    <row r="3668" spans="1:4" ht="12.75">
      <c r="A3668" s="115">
        <v>43967</v>
      </c>
      <c r="B3668" s="49" t="s">
        <v>35200</v>
      </c>
      <c r="C3668" s="115" t="s">
        <v>2</v>
      </c>
      <c r="D3668" s="402">
        <v>12.47</v>
      </c>
    </row>
    <row r="3669" spans="1:4" ht="12.75">
      <c r="A3669" s="115">
        <v>43968</v>
      </c>
      <c r="B3669" s="49" t="s">
        <v>35201</v>
      </c>
      <c r="C3669" s="115" t="s">
        <v>2</v>
      </c>
      <c r="D3669" s="402">
        <v>13.9</v>
      </c>
    </row>
    <row r="3670" spans="1:4" ht="12.75">
      <c r="A3670" s="115">
        <v>43969</v>
      </c>
      <c r="B3670" s="49" t="s">
        <v>35202</v>
      </c>
      <c r="C3670" s="115" t="s">
        <v>2</v>
      </c>
      <c r="D3670" s="402">
        <v>16.350000000000001</v>
      </c>
    </row>
    <row r="3671" spans="1:4" ht="12.75">
      <c r="A3671" s="115">
        <v>44021</v>
      </c>
      <c r="B3671" s="49" t="s">
        <v>35203</v>
      </c>
      <c r="C3671" s="115" t="s">
        <v>2</v>
      </c>
      <c r="D3671" s="402">
        <v>18.75</v>
      </c>
    </row>
    <row r="3672" spans="1:4" ht="12.75">
      <c r="A3672" s="115">
        <v>43970</v>
      </c>
      <c r="B3672" s="49" t="s">
        <v>35204</v>
      </c>
      <c r="C3672" s="115" t="s">
        <v>2</v>
      </c>
      <c r="D3672" s="402">
        <v>9.52</v>
      </c>
    </row>
    <row r="3673" spans="1:4" ht="12.75">
      <c r="A3673" s="115">
        <v>20043</v>
      </c>
      <c r="B3673" s="49" t="s">
        <v>35205</v>
      </c>
      <c r="C3673" s="115" t="s">
        <v>2</v>
      </c>
      <c r="D3673" s="402">
        <v>13.48</v>
      </c>
    </row>
    <row r="3674" spans="1:4" ht="12.75">
      <c r="A3674" s="115">
        <v>20044</v>
      </c>
      <c r="B3674" s="49" t="s">
        <v>35206</v>
      </c>
      <c r="C3674" s="115" t="s">
        <v>2</v>
      </c>
      <c r="D3674" s="402">
        <v>15.63</v>
      </c>
    </row>
    <row r="3675" spans="1:4" ht="12.75">
      <c r="A3675" s="115">
        <v>20042</v>
      </c>
      <c r="B3675" s="49" t="s">
        <v>35207</v>
      </c>
      <c r="C3675" s="115" t="s">
        <v>2</v>
      </c>
      <c r="D3675" s="402">
        <v>11.7</v>
      </c>
    </row>
    <row r="3676" spans="1:4" ht="12.75">
      <c r="A3676" s="115">
        <v>20046</v>
      </c>
      <c r="B3676" s="49" t="s">
        <v>35208</v>
      </c>
      <c r="C3676" s="115" t="s">
        <v>2</v>
      </c>
      <c r="D3676" s="402">
        <v>27.68</v>
      </c>
    </row>
    <row r="3677" spans="1:4" ht="12.75">
      <c r="A3677" s="115">
        <v>20047</v>
      </c>
      <c r="B3677" s="49" t="s">
        <v>35209</v>
      </c>
      <c r="C3677" s="115" t="s">
        <v>2</v>
      </c>
      <c r="D3677" s="402">
        <v>83.01</v>
      </c>
    </row>
    <row r="3678" spans="1:4" ht="12.75">
      <c r="A3678" s="115">
        <v>20045</v>
      </c>
      <c r="B3678" s="49" t="s">
        <v>35210</v>
      </c>
      <c r="C3678" s="115" t="s">
        <v>2</v>
      </c>
      <c r="D3678" s="402">
        <v>14</v>
      </c>
    </row>
    <row r="3679" spans="1:4" ht="12.75">
      <c r="A3679" s="115">
        <v>20972</v>
      </c>
      <c r="B3679" s="49" t="s">
        <v>35211</v>
      </c>
      <c r="C3679" s="115" t="s">
        <v>2</v>
      </c>
      <c r="D3679" s="402">
        <v>135.71</v>
      </c>
    </row>
    <row r="3680" spans="1:4" ht="12.75">
      <c r="A3680" s="115">
        <v>11321</v>
      </c>
      <c r="B3680" s="49" t="s">
        <v>35212</v>
      </c>
      <c r="C3680" s="115" t="s">
        <v>2</v>
      </c>
      <c r="D3680" s="402">
        <v>27.93</v>
      </c>
    </row>
    <row r="3681" spans="1:4" ht="12.75">
      <c r="A3681" s="115">
        <v>11323</v>
      </c>
      <c r="B3681" s="49" t="s">
        <v>35213</v>
      </c>
      <c r="C3681" s="115" t="s">
        <v>2</v>
      </c>
      <c r="D3681" s="402">
        <v>32.119999999999997</v>
      </c>
    </row>
    <row r="3682" spans="1:4" ht="12.75">
      <c r="A3682" s="115">
        <v>20327</v>
      </c>
      <c r="B3682" s="49" t="s">
        <v>35214</v>
      </c>
      <c r="C3682" s="115" t="s">
        <v>2</v>
      </c>
      <c r="D3682" s="402">
        <v>18.23</v>
      </c>
    </row>
    <row r="3683" spans="1:4" ht="12.75">
      <c r="A3683" s="115">
        <v>6034</v>
      </c>
      <c r="B3683" s="49" t="s">
        <v>35215</v>
      </c>
      <c r="C3683" s="115" t="s">
        <v>2</v>
      </c>
      <c r="D3683" s="402">
        <v>17.2</v>
      </c>
    </row>
    <row r="3684" spans="1:4" ht="12.75">
      <c r="A3684" s="115">
        <v>6036</v>
      </c>
      <c r="B3684" s="49" t="s">
        <v>35216</v>
      </c>
      <c r="C3684" s="115" t="s">
        <v>2</v>
      </c>
      <c r="D3684" s="402">
        <v>23.43</v>
      </c>
    </row>
    <row r="3685" spans="1:4" ht="12.75">
      <c r="A3685" s="115">
        <v>6031</v>
      </c>
      <c r="B3685" s="49" t="s">
        <v>35217</v>
      </c>
      <c r="C3685" s="115" t="s">
        <v>2</v>
      </c>
      <c r="D3685" s="402">
        <v>27.53</v>
      </c>
    </row>
    <row r="3686" spans="1:4" ht="12.75">
      <c r="A3686" s="115">
        <v>6029</v>
      </c>
      <c r="B3686" s="49" t="s">
        <v>35218</v>
      </c>
      <c r="C3686" s="115" t="s">
        <v>2</v>
      </c>
      <c r="D3686" s="402">
        <v>27.82</v>
      </c>
    </row>
    <row r="3687" spans="1:4" ht="12.75">
      <c r="A3687" s="115">
        <v>6033</v>
      </c>
      <c r="B3687" s="49" t="s">
        <v>35219</v>
      </c>
      <c r="C3687" s="115" t="s">
        <v>2</v>
      </c>
      <c r="D3687" s="402">
        <v>36.67</v>
      </c>
    </row>
    <row r="3688" spans="1:4" ht="12.75">
      <c r="A3688" s="115">
        <v>11672</v>
      </c>
      <c r="B3688" s="49" t="s">
        <v>35220</v>
      </c>
      <c r="C3688" s="115" t="s">
        <v>2</v>
      </c>
      <c r="D3688" s="402">
        <v>79.77</v>
      </c>
    </row>
    <row r="3689" spans="1:4" ht="12.75">
      <c r="A3689" s="115">
        <v>11669</v>
      </c>
      <c r="B3689" s="49" t="s">
        <v>35221</v>
      </c>
      <c r="C3689" s="115" t="s">
        <v>2</v>
      </c>
      <c r="D3689" s="402">
        <v>75.959999999999994</v>
      </c>
    </row>
    <row r="3690" spans="1:4" ht="12.75">
      <c r="A3690" s="115">
        <v>20055</v>
      </c>
      <c r="B3690" s="49" t="s">
        <v>35222</v>
      </c>
      <c r="C3690" s="115" t="s">
        <v>2</v>
      </c>
      <c r="D3690" s="402">
        <v>56.89</v>
      </c>
    </row>
    <row r="3691" spans="1:4" ht="12.75">
      <c r="A3691" s="115">
        <v>11670</v>
      </c>
      <c r="B3691" s="49" t="s">
        <v>35223</v>
      </c>
      <c r="C3691" s="115" t="s">
        <v>2</v>
      </c>
      <c r="D3691" s="402">
        <v>29.1</v>
      </c>
    </row>
    <row r="3692" spans="1:4" ht="12.75">
      <c r="A3692" s="115">
        <v>11671</v>
      </c>
      <c r="B3692" s="49" t="s">
        <v>35224</v>
      </c>
      <c r="C3692" s="115" t="s">
        <v>2</v>
      </c>
      <c r="D3692" s="402">
        <v>122.08</v>
      </c>
    </row>
    <row r="3693" spans="1:4" ht="12.75">
      <c r="A3693" s="115">
        <v>6032</v>
      </c>
      <c r="B3693" s="49" t="s">
        <v>35225</v>
      </c>
      <c r="C3693" s="115" t="s">
        <v>2</v>
      </c>
      <c r="D3693" s="402">
        <v>34.869999999999997</v>
      </c>
    </row>
    <row r="3694" spans="1:4" ht="12.75">
      <c r="A3694" s="115">
        <v>11673</v>
      </c>
      <c r="B3694" s="49" t="s">
        <v>35226</v>
      </c>
      <c r="C3694" s="115" t="s">
        <v>2</v>
      </c>
      <c r="D3694" s="402">
        <v>27.46</v>
      </c>
    </row>
    <row r="3695" spans="1:4" ht="12.75">
      <c r="A3695" s="115">
        <v>11674</v>
      </c>
      <c r="B3695" s="49" t="s">
        <v>35227</v>
      </c>
      <c r="C3695" s="115" t="s">
        <v>2</v>
      </c>
      <c r="D3695" s="402">
        <v>35.36</v>
      </c>
    </row>
    <row r="3696" spans="1:4" ht="12.75">
      <c r="A3696" s="115">
        <v>11675</v>
      </c>
      <c r="B3696" s="49" t="s">
        <v>35228</v>
      </c>
      <c r="C3696" s="115" t="s">
        <v>2</v>
      </c>
      <c r="D3696" s="402">
        <v>56.14</v>
      </c>
    </row>
    <row r="3697" spans="1:4" ht="12.75">
      <c r="A3697" s="115">
        <v>11676</v>
      </c>
      <c r="B3697" s="49" t="s">
        <v>35229</v>
      </c>
      <c r="C3697" s="115" t="s">
        <v>2</v>
      </c>
      <c r="D3697" s="402">
        <v>75.08</v>
      </c>
    </row>
    <row r="3698" spans="1:4" ht="12.75">
      <c r="A3698" s="115">
        <v>11677</v>
      </c>
      <c r="B3698" s="49" t="s">
        <v>35230</v>
      </c>
      <c r="C3698" s="115" t="s">
        <v>2</v>
      </c>
      <c r="D3698" s="402">
        <v>77.540000000000006</v>
      </c>
    </row>
    <row r="3699" spans="1:4" ht="12.75">
      <c r="A3699" s="115">
        <v>11678</v>
      </c>
      <c r="B3699" s="49" t="s">
        <v>35231</v>
      </c>
      <c r="C3699" s="115" t="s">
        <v>2</v>
      </c>
      <c r="D3699" s="402">
        <v>142</v>
      </c>
    </row>
    <row r="3700" spans="1:4" ht="12.75">
      <c r="A3700" s="115">
        <v>6038</v>
      </c>
      <c r="B3700" s="49" t="s">
        <v>35232</v>
      </c>
      <c r="C3700" s="115" t="s">
        <v>2</v>
      </c>
      <c r="D3700" s="402">
        <v>9.01</v>
      </c>
    </row>
    <row r="3701" spans="1:4" ht="12.75">
      <c r="A3701" s="115">
        <v>11718</v>
      </c>
      <c r="B3701" s="49" t="s">
        <v>35233</v>
      </c>
      <c r="C3701" s="115" t="s">
        <v>2</v>
      </c>
      <c r="D3701" s="402">
        <v>25.69</v>
      </c>
    </row>
    <row r="3702" spans="1:4" ht="12.75">
      <c r="A3702" s="115">
        <v>6037</v>
      </c>
      <c r="B3702" s="49" t="s">
        <v>35234</v>
      </c>
      <c r="C3702" s="115" t="s">
        <v>2</v>
      </c>
      <c r="D3702" s="402">
        <v>18.739999999999998</v>
      </c>
    </row>
    <row r="3703" spans="1:4" ht="12.75">
      <c r="A3703" s="115">
        <v>11719</v>
      </c>
      <c r="B3703" s="49" t="s">
        <v>35235</v>
      </c>
      <c r="C3703" s="115" t="s">
        <v>2</v>
      </c>
      <c r="D3703" s="402">
        <v>20.84</v>
      </c>
    </row>
    <row r="3704" spans="1:4" ht="12.75">
      <c r="A3704" s="115">
        <v>6010</v>
      </c>
      <c r="B3704" s="49" t="s">
        <v>35236</v>
      </c>
      <c r="C3704" s="115" t="s">
        <v>2</v>
      </c>
      <c r="D3704" s="402">
        <v>130.08000000000001</v>
      </c>
    </row>
    <row r="3705" spans="1:4" ht="12.75">
      <c r="A3705" s="115">
        <v>6017</v>
      </c>
      <c r="B3705" s="49" t="s">
        <v>35237</v>
      </c>
      <c r="C3705" s="115" t="s">
        <v>2</v>
      </c>
      <c r="D3705" s="402">
        <v>103.04</v>
      </c>
    </row>
    <row r="3706" spans="1:4" ht="12.75">
      <c r="A3706" s="115">
        <v>6019</v>
      </c>
      <c r="B3706" s="49" t="s">
        <v>35238</v>
      </c>
      <c r="C3706" s="115" t="s">
        <v>2</v>
      </c>
      <c r="D3706" s="402">
        <v>75.599999999999994</v>
      </c>
    </row>
    <row r="3707" spans="1:4" ht="12.75">
      <c r="A3707" s="115">
        <v>6020</v>
      </c>
      <c r="B3707" s="49" t="s">
        <v>35239</v>
      </c>
      <c r="C3707" s="115" t="s">
        <v>2</v>
      </c>
      <c r="D3707" s="402">
        <v>45.41</v>
      </c>
    </row>
    <row r="3708" spans="1:4" ht="12.75">
      <c r="A3708" s="115">
        <v>6011</v>
      </c>
      <c r="B3708" s="49" t="s">
        <v>35240</v>
      </c>
      <c r="C3708" s="115" t="s">
        <v>2</v>
      </c>
      <c r="D3708" s="402">
        <v>375.77</v>
      </c>
    </row>
    <row r="3709" spans="1:4" ht="12.75">
      <c r="A3709" s="115">
        <v>6028</v>
      </c>
      <c r="B3709" s="49" t="s">
        <v>35241</v>
      </c>
      <c r="C3709" s="115" t="s">
        <v>2</v>
      </c>
      <c r="D3709" s="402">
        <v>181.19</v>
      </c>
    </row>
    <row r="3710" spans="1:4" ht="12.75">
      <c r="A3710" s="115">
        <v>6012</v>
      </c>
      <c r="B3710" s="49" t="s">
        <v>35242</v>
      </c>
      <c r="C3710" s="115" t="s">
        <v>2</v>
      </c>
      <c r="D3710" s="402">
        <v>454.94</v>
      </c>
    </row>
    <row r="3711" spans="1:4" ht="12.75">
      <c r="A3711" s="115">
        <v>6016</v>
      </c>
      <c r="B3711" s="49" t="s">
        <v>35243</v>
      </c>
      <c r="C3711" s="115" t="s">
        <v>2</v>
      </c>
      <c r="D3711" s="402">
        <v>47.9</v>
      </c>
    </row>
    <row r="3712" spans="1:4" ht="12.75">
      <c r="A3712" s="115">
        <v>6027</v>
      </c>
      <c r="B3712" s="49" t="s">
        <v>35244</v>
      </c>
      <c r="C3712" s="115" t="s">
        <v>2</v>
      </c>
      <c r="D3712" s="402">
        <v>947.93</v>
      </c>
    </row>
    <row r="3713" spans="1:4" ht="12.75">
      <c r="A3713" s="115">
        <v>6015</v>
      </c>
      <c r="B3713" s="49" t="s">
        <v>35245</v>
      </c>
      <c r="C3713" s="115" t="s">
        <v>2</v>
      </c>
      <c r="D3713" s="402">
        <v>208.01</v>
      </c>
    </row>
    <row r="3714" spans="1:4" ht="12.75">
      <c r="A3714" s="115">
        <v>6014</v>
      </c>
      <c r="B3714" s="49" t="s">
        <v>35246</v>
      </c>
      <c r="C3714" s="115" t="s">
        <v>2</v>
      </c>
      <c r="D3714" s="402">
        <v>198.87</v>
      </c>
    </row>
    <row r="3715" spans="1:4" ht="12.75">
      <c r="A3715" s="115">
        <v>6013</v>
      </c>
      <c r="B3715" s="49" t="s">
        <v>35247</v>
      </c>
      <c r="C3715" s="115" t="s">
        <v>2</v>
      </c>
      <c r="D3715" s="402">
        <v>143.04</v>
      </c>
    </row>
    <row r="3716" spans="1:4" ht="12.75">
      <c r="A3716" s="115">
        <v>6006</v>
      </c>
      <c r="B3716" s="49" t="s">
        <v>35248</v>
      </c>
      <c r="C3716" s="115" t="s">
        <v>2</v>
      </c>
      <c r="D3716" s="402">
        <v>103.58</v>
      </c>
    </row>
    <row r="3717" spans="1:4" ht="12.75">
      <c r="A3717" s="115">
        <v>6005</v>
      </c>
      <c r="B3717" s="49" t="s">
        <v>35249</v>
      </c>
      <c r="C3717" s="115" t="s">
        <v>2</v>
      </c>
      <c r="D3717" s="402">
        <v>116.85</v>
      </c>
    </row>
    <row r="3718" spans="1:4" ht="12.75">
      <c r="A3718" s="115">
        <v>11756</v>
      </c>
      <c r="B3718" s="49" t="s">
        <v>35250</v>
      </c>
      <c r="C3718" s="115" t="s">
        <v>2</v>
      </c>
      <c r="D3718" s="402">
        <v>55.81</v>
      </c>
    </row>
    <row r="3719" spans="1:4" ht="12.75">
      <c r="A3719" s="115">
        <v>10904</v>
      </c>
      <c r="B3719" s="49" t="s">
        <v>35251</v>
      </c>
      <c r="C3719" s="115" t="s">
        <v>2</v>
      </c>
      <c r="D3719" s="402">
        <v>190</v>
      </c>
    </row>
    <row r="3720" spans="1:4" ht="12.75">
      <c r="A3720" s="115">
        <v>11752</v>
      </c>
      <c r="B3720" s="49" t="s">
        <v>35252</v>
      </c>
      <c r="C3720" s="115" t="s">
        <v>2</v>
      </c>
      <c r="D3720" s="402">
        <v>32.18</v>
      </c>
    </row>
    <row r="3721" spans="1:4" ht="12.75">
      <c r="A3721" s="115">
        <v>11753</v>
      </c>
      <c r="B3721" s="49" t="s">
        <v>35253</v>
      </c>
      <c r="C3721" s="115" t="s">
        <v>2</v>
      </c>
      <c r="D3721" s="402">
        <v>38.42</v>
      </c>
    </row>
    <row r="3722" spans="1:4" ht="12.75">
      <c r="A3722" s="115">
        <v>6021</v>
      </c>
      <c r="B3722" s="49" t="s">
        <v>35254</v>
      </c>
      <c r="C3722" s="115" t="s">
        <v>2</v>
      </c>
      <c r="D3722" s="402">
        <v>106.62</v>
      </c>
    </row>
    <row r="3723" spans="1:4" ht="12.75">
      <c r="A3723" s="115">
        <v>6024</v>
      </c>
      <c r="B3723" s="49" t="s">
        <v>35255</v>
      </c>
      <c r="C3723" s="115" t="s">
        <v>2</v>
      </c>
      <c r="D3723" s="402">
        <v>110.21</v>
      </c>
    </row>
    <row r="3724" spans="1:4" ht="12.75">
      <c r="A3724" s="115">
        <v>45394</v>
      </c>
      <c r="B3724" s="49" t="s">
        <v>35256</v>
      </c>
      <c r="C3724" s="115" t="s">
        <v>2</v>
      </c>
      <c r="D3724" s="402">
        <v>36.4</v>
      </c>
    </row>
    <row r="3725" spans="1:4" ht="12.75">
      <c r="A3725" s="115">
        <v>13897</v>
      </c>
      <c r="B3725" s="49" t="s">
        <v>35257</v>
      </c>
      <c r="C3725" s="115" t="s">
        <v>2</v>
      </c>
      <c r="D3725" s="402"/>
    </row>
    <row r="3726" spans="1:4" ht="12.75">
      <c r="A3726" s="115">
        <v>34357</v>
      </c>
      <c r="B3726" s="49" t="s">
        <v>35258</v>
      </c>
      <c r="C3726" s="115" t="s">
        <v>3</v>
      </c>
      <c r="D3726" s="402">
        <v>4.22</v>
      </c>
    </row>
    <row r="3727" spans="1:4" ht="12.75">
      <c r="A3727" s="115">
        <v>37329</v>
      </c>
      <c r="B3727" s="49" t="s">
        <v>35259</v>
      </c>
      <c r="C3727" s="115" t="s">
        <v>3</v>
      </c>
      <c r="D3727" s="402">
        <v>89.04</v>
      </c>
    </row>
    <row r="3728" spans="1:4" ht="12.75">
      <c r="A3728" s="115">
        <v>2510</v>
      </c>
      <c r="B3728" s="49" t="s">
        <v>35260</v>
      </c>
      <c r="C3728" s="115" t="s">
        <v>2</v>
      </c>
      <c r="D3728" s="402"/>
    </row>
    <row r="3729" spans="1:4" ht="12.75">
      <c r="A3729" s="115">
        <v>12359</v>
      </c>
      <c r="B3729" s="49" t="s">
        <v>35261</v>
      </c>
      <c r="C3729" s="115" t="s">
        <v>2</v>
      </c>
      <c r="D3729" s="402">
        <v>141.26</v>
      </c>
    </row>
    <row r="3730" spans="1:4" ht="12.75">
      <c r="A3730" s="115">
        <v>7353</v>
      </c>
      <c r="B3730" s="49" t="s">
        <v>35262</v>
      </c>
      <c r="C3730" s="115" t="s">
        <v>10</v>
      </c>
      <c r="D3730" s="402">
        <v>33.97</v>
      </c>
    </row>
    <row r="3731" spans="1:4" ht="12.75">
      <c r="A3731" s="115">
        <v>45264</v>
      </c>
      <c r="B3731" s="49" t="s">
        <v>35263</v>
      </c>
      <c r="C3731" s="115" t="s">
        <v>2</v>
      </c>
      <c r="D3731" s="402">
        <v>27.74</v>
      </c>
    </row>
    <row r="3732" spans="1:4" ht="12.75">
      <c r="A3732" s="115">
        <v>36144</v>
      </c>
      <c r="B3732" s="49" t="s">
        <v>35264</v>
      </c>
      <c r="C3732" s="115" t="s">
        <v>2</v>
      </c>
      <c r="D3732" s="402">
        <v>1.73</v>
      </c>
    </row>
    <row r="3733" spans="1:4" ht="12.75">
      <c r="A3733" s="115">
        <v>10518</v>
      </c>
      <c r="B3733" s="49" t="s">
        <v>35265</v>
      </c>
      <c r="C3733" s="115" t="s">
        <v>2</v>
      </c>
      <c r="D3733" s="402"/>
    </row>
    <row r="3734" spans="1:4" ht="12.75">
      <c r="A3734" s="115">
        <v>36530</v>
      </c>
      <c r="B3734" s="49" t="s">
        <v>35266</v>
      </c>
      <c r="C3734" s="115" t="s">
        <v>2</v>
      </c>
      <c r="D3734" s="402">
        <v>419487.79</v>
      </c>
    </row>
    <row r="3735" spans="1:4" ht="12.75">
      <c r="A3735" s="115">
        <v>6046</v>
      </c>
      <c r="B3735" s="49" t="s">
        <v>35267</v>
      </c>
      <c r="C3735" s="115" t="s">
        <v>2</v>
      </c>
      <c r="D3735" s="402">
        <v>455000</v>
      </c>
    </row>
    <row r="3736" spans="1:4" ht="12.75">
      <c r="A3736" s="115">
        <v>36531</v>
      </c>
      <c r="B3736" s="49" t="s">
        <v>35268</v>
      </c>
      <c r="C3736" s="115" t="s">
        <v>2</v>
      </c>
      <c r="D3736" s="402">
        <v>471646.31</v>
      </c>
    </row>
    <row r="3737" spans="1:4" ht="12.75">
      <c r="A3737" s="115">
        <v>34684</v>
      </c>
      <c r="B3737" s="49" t="s">
        <v>35269</v>
      </c>
      <c r="C3737" s="115" t="s">
        <v>4</v>
      </c>
      <c r="D3737" s="402"/>
    </row>
    <row r="3738" spans="1:4" ht="12.75">
      <c r="A3738" s="115">
        <v>34683</v>
      </c>
      <c r="B3738" s="49" t="s">
        <v>35270</v>
      </c>
      <c r="C3738" s="115" t="s">
        <v>4</v>
      </c>
      <c r="D3738" s="402"/>
    </row>
    <row r="3739" spans="1:4" ht="12.75">
      <c r="A3739" s="115">
        <v>44954</v>
      </c>
      <c r="B3739" s="49" t="s">
        <v>35271</v>
      </c>
      <c r="C3739" s="115" t="s">
        <v>4</v>
      </c>
      <c r="D3739" s="402">
        <v>91.77</v>
      </c>
    </row>
    <row r="3740" spans="1:4" ht="12.75">
      <c r="A3740" s="115">
        <v>44955</v>
      </c>
      <c r="B3740" s="49" t="s">
        <v>35272</v>
      </c>
      <c r="C3740" s="115" t="s">
        <v>4</v>
      </c>
      <c r="D3740" s="402">
        <v>134.11000000000001</v>
      </c>
    </row>
    <row r="3741" spans="1:4" ht="12.75">
      <c r="A3741" s="115">
        <v>10515</v>
      </c>
      <c r="B3741" s="49" t="s">
        <v>35273</v>
      </c>
      <c r="C3741" s="115" t="s">
        <v>4</v>
      </c>
      <c r="D3741" s="402">
        <v>45.56</v>
      </c>
    </row>
    <row r="3742" spans="1:4" ht="12.75">
      <c r="A3742" s="115">
        <v>153</v>
      </c>
      <c r="B3742" s="49" t="s">
        <v>35274</v>
      </c>
      <c r="C3742" s="115" t="s">
        <v>10</v>
      </c>
      <c r="D3742" s="402">
        <v>83.76</v>
      </c>
    </row>
    <row r="3743" spans="1:4" ht="12.75">
      <c r="A3743" s="115">
        <v>34682</v>
      </c>
      <c r="B3743" s="49" t="s">
        <v>35275</v>
      </c>
      <c r="C3743" s="115" t="s">
        <v>4</v>
      </c>
      <c r="D3743" s="402"/>
    </row>
    <row r="3744" spans="1:4" ht="12.75">
      <c r="A3744" s="115">
        <v>536</v>
      </c>
      <c r="B3744" s="49" t="s">
        <v>35276</v>
      </c>
      <c r="C3744" s="115" t="s">
        <v>4</v>
      </c>
      <c r="D3744" s="402">
        <v>25.66</v>
      </c>
    </row>
    <row r="3745" spans="1:4" ht="12.75">
      <c r="A3745" s="115">
        <v>20205</v>
      </c>
      <c r="B3745" s="49" t="s">
        <v>35277</v>
      </c>
      <c r="C3745" s="115" t="s">
        <v>1</v>
      </c>
      <c r="D3745" s="402">
        <v>4.1399999999999997</v>
      </c>
    </row>
    <row r="3746" spans="1:4" ht="12.75">
      <c r="A3746" s="115">
        <v>4412</v>
      </c>
      <c r="B3746" s="49" t="s">
        <v>35278</v>
      </c>
      <c r="C3746" s="115" t="s">
        <v>1</v>
      </c>
      <c r="D3746" s="402">
        <v>2.48</v>
      </c>
    </row>
    <row r="3747" spans="1:4" ht="12.75">
      <c r="A3747" s="115">
        <v>4408</v>
      </c>
      <c r="B3747" s="49" t="s">
        <v>35279</v>
      </c>
      <c r="C3747" s="115" t="s">
        <v>1</v>
      </c>
      <c r="D3747" s="402">
        <v>3.09</v>
      </c>
    </row>
    <row r="3748" spans="1:4" ht="12.75">
      <c r="A3748" s="115">
        <v>45213</v>
      </c>
      <c r="B3748" s="49" t="s">
        <v>35280</v>
      </c>
      <c r="C3748" s="115" t="s">
        <v>2</v>
      </c>
      <c r="D3748" s="402">
        <v>33.51</v>
      </c>
    </row>
    <row r="3749" spans="1:4" ht="12.75">
      <c r="A3749" s="115">
        <v>36250</v>
      </c>
      <c r="B3749" s="49" t="s">
        <v>35281</v>
      </c>
      <c r="C3749" s="115" t="s">
        <v>1</v>
      </c>
      <c r="D3749" s="402">
        <v>4.3499999999999996</v>
      </c>
    </row>
    <row r="3750" spans="1:4" ht="12.75">
      <c r="A3750" s="115">
        <v>10857</v>
      </c>
      <c r="B3750" s="49" t="s">
        <v>35282</v>
      </c>
      <c r="C3750" s="115" t="s">
        <v>1</v>
      </c>
      <c r="D3750" s="402"/>
    </row>
    <row r="3751" spans="1:4" ht="12.75">
      <c r="A3751" s="115">
        <v>4803</v>
      </c>
      <c r="B3751" s="49" t="s">
        <v>35283</v>
      </c>
      <c r="C3751" s="115" t="s">
        <v>1</v>
      </c>
      <c r="D3751" s="402">
        <v>27.26</v>
      </c>
    </row>
    <row r="3752" spans="1:4" ht="12.75">
      <c r="A3752" s="115">
        <v>6186</v>
      </c>
      <c r="B3752" s="49" t="s">
        <v>35284</v>
      </c>
      <c r="C3752" s="115" t="s">
        <v>1</v>
      </c>
      <c r="D3752" s="402">
        <v>15.3</v>
      </c>
    </row>
    <row r="3753" spans="1:4" ht="12.75">
      <c r="A3753" s="115">
        <v>4829</v>
      </c>
      <c r="B3753" s="49" t="s">
        <v>35285</v>
      </c>
      <c r="C3753" s="115" t="s">
        <v>1</v>
      </c>
      <c r="D3753" s="402">
        <v>24.4</v>
      </c>
    </row>
    <row r="3754" spans="1:4" ht="12.75">
      <c r="A3754" s="115">
        <v>39829</v>
      </c>
      <c r="B3754" s="49" t="s">
        <v>35286</v>
      </c>
      <c r="C3754" s="115" t="s">
        <v>1</v>
      </c>
      <c r="D3754" s="402">
        <v>24.5</v>
      </c>
    </row>
    <row r="3755" spans="1:4" ht="12.75">
      <c r="A3755" s="115">
        <v>20231</v>
      </c>
      <c r="B3755" s="49" t="s">
        <v>35287</v>
      </c>
      <c r="C3755" s="115" t="s">
        <v>1</v>
      </c>
      <c r="D3755" s="402">
        <v>32.29</v>
      </c>
    </row>
    <row r="3756" spans="1:4" ht="12.75">
      <c r="A3756" s="115">
        <v>4804</v>
      </c>
      <c r="B3756" s="49" t="s">
        <v>35288</v>
      </c>
      <c r="C3756" s="115" t="s">
        <v>1</v>
      </c>
      <c r="D3756" s="402">
        <v>20.92</v>
      </c>
    </row>
    <row r="3757" spans="1:4" ht="12.75">
      <c r="A3757" s="115">
        <v>34680</v>
      </c>
      <c r="B3757" s="49" t="s">
        <v>35289</v>
      </c>
      <c r="C3757" s="115" t="s">
        <v>1</v>
      </c>
      <c r="D3757" s="402"/>
    </row>
    <row r="3758" spans="1:4" ht="12.75">
      <c r="A3758" s="115">
        <v>11573</v>
      </c>
      <c r="B3758" s="49" t="s">
        <v>35290</v>
      </c>
      <c r="C3758" s="115" t="s">
        <v>2</v>
      </c>
      <c r="D3758" s="402">
        <v>6.09</v>
      </c>
    </row>
    <row r="3759" spans="1:4" ht="12.75">
      <c r="A3759" s="115">
        <v>38401</v>
      </c>
      <c r="B3759" s="49" t="s">
        <v>35291</v>
      </c>
      <c r="C3759" s="115" t="s">
        <v>2</v>
      </c>
      <c r="D3759" s="402">
        <v>51.01</v>
      </c>
    </row>
    <row r="3760" spans="1:4" ht="12.75">
      <c r="A3760" s="115">
        <v>11575</v>
      </c>
      <c r="B3760" s="49" t="s">
        <v>35292</v>
      </c>
      <c r="C3760" s="115" t="s">
        <v>2</v>
      </c>
      <c r="D3760" s="402">
        <v>58.79</v>
      </c>
    </row>
    <row r="3761" spans="1:4" ht="12.75">
      <c r="A3761" s="115">
        <v>38179</v>
      </c>
      <c r="B3761" s="49" t="s">
        <v>35293</v>
      </c>
      <c r="C3761" s="115" t="s">
        <v>2</v>
      </c>
      <c r="D3761" s="402">
        <v>48.61</v>
      </c>
    </row>
    <row r="3762" spans="1:4" ht="12.75">
      <c r="A3762" s="115">
        <v>20256</v>
      </c>
      <c r="B3762" s="49" t="s">
        <v>35294</v>
      </c>
      <c r="C3762" s="115" t="s">
        <v>2</v>
      </c>
      <c r="D3762" s="402">
        <v>0.35</v>
      </c>
    </row>
    <row r="3763" spans="1:4" ht="12.75">
      <c r="A3763" s="115">
        <v>14511</v>
      </c>
      <c r="B3763" s="49" t="s">
        <v>35295</v>
      </c>
      <c r="C3763" s="115" t="s">
        <v>2</v>
      </c>
      <c r="D3763" s="402"/>
    </row>
    <row r="3764" spans="1:4" ht="12.75">
      <c r="A3764" s="115">
        <v>10642</v>
      </c>
      <c r="B3764" s="49" t="s">
        <v>35296</v>
      </c>
      <c r="C3764" s="115" t="s">
        <v>2</v>
      </c>
      <c r="D3764" s="402"/>
    </row>
    <row r="3765" spans="1:4" ht="12.75">
      <c r="A3765" s="115">
        <v>14489</v>
      </c>
      <c r="B3765" s="49" t="s">
        <v>35297</v>
      </c>
      <c r="C3765" s="115" t="s">
        <v>2</v>
      </c>
      <c r="D3765" s="402"/>
    </row>
    <row r="3766" spans="1:4" ht="12.75">
      <c r="A3766" s="115">
        <v>14513</v>
      </c>
      <c r="B3766" s="49" t="s">
        <v>35298</v>
      </c>
      <c r="C3766" s="115" t="s">
        <v>2</v>
      </c>
      <c r="D3766" s="402"/>
    </row>
    <row r="3767" spans="1:4" ht="12.75">
      <c r="A3767" s="115">
        <v>10646</v>
      </c>
      <c r="B3767" s="49" t="s">
        <v>35299</v>
      </c>
      <c r="C3767" s="115" t="s">
        <v>2</v>
      </c>
      <c r="D3767" s="402"/>
    </row>
    <row r="3768" spans="1:4" ht="12.75">
      <c r="A3768" s="115">
        <v>6070</v>
      </c>
      <c r="B3768" s="49" t="s">
        <v>35300</v>
      </c>
      <c r="C3768" s="115" t="s">
        <v>2</v>
      </c>
      <c r="D3768" s="402"/>
    </row>
    <row r="3769" spans="1:4" ht="12.75">
      <c r="A3769" s="115">
        <v>6069</v>
      </c>
      <c r="B3769" s="49" t="s">
        <v>35301</v>
      </c>
      <c r="C3769" s="115" t="s">
        <v>2</v>
      </c>
      <c r="D3769" s="402"/>
    </row>
    <row r="3770" spans="1:4" ht="12.75">
      <c r="A3770" s="115">
        <v>14626</v>
      </c>
      <c r="B3770" s="49" t="s">
        <v>35302</v>
      </c>
      <c r="C3770" s="115" t="s">
        <v>2</v>
      </c>
      <c r="D3770" s="402"/>
    </row>
    <row r="3771" spans="1:4" ht="12.75">
      <c r="A3771" s="115">
        <v>6067</v>
      </c>
      <c r="B3771" s="49" t="s">
        <v>35303</v>
      </c>
      <c r="C3771" s="115" t="s">
        <v>2</v>
      </c>
      <c r="D3771" s="402"/>
    </row>
    <row r="3772" spans="1:4" ht="12.75">
      <c r="A3772" s="115">
        <v>38393</v>
      </c>
      <c r="B3772" s="49" t="s">
        <v>35304</v>
      </c>
      <c r="C3772" s="115" t="s">
        <v>2</v>
      </c>
      <c r="D3772" s="402">
        <v>17.920000000000002</v>
      </c>
    </row>
    <row r="3773" spans="1:4" ht="12.75">
      <c r="A3773" s="115">
        <v>45233</v>
      </c>
      <c r="B3773" s="49" t="s">
        <v>35305</v>
      </c>
      <c r="C3773" s="115" t="s">
        <v>2</v>
      </c>
      <c r="D3773" s="402">
        <v>7.69</v>
      </c>
    </row>
    <row r="3774" spans="1:4" ht="12.75">
      <c r="A3774" s="115">
        <v>38390</v>
      </c>
      <c r="B3774" s="49" t="s">
        <v>35306</v>
      </c>
      <c r="C3774" s="115" t="s">
        <v>2</v>
      </c>
      <c r="D3774" s="402">
        <v>44.02</v>
      </c>
    </row>
    <row r="3775" spans="1:4" ht="12.75">
      <c r="A3775" s="115">
        <v>11578</v>
      </c>
      <c r="B3775" s="49" t="s">
        <v>35307</v>
      </c>
      <c r="C3775" s="115" t="s">
        <v>2</v>
      </c>
      <c r="D3775" s="402">
        <v>12.69</v>
      </c>
    </row>
    <row r="3776" spans="1:4" ht="12.75">
      <c r="A3776" s="115">
        <v>11577</v>
      </c>
      <c r="B3776" s="49" t="s">
        <v>35308</v>
      </c>
      <c r="C3776" s="115" t="s">
        <v>2</v>
      </c>
      <c r="D3776" s="402">
        <v>12.11</v>
      </c>
    </row>
    <row r="3777" spans="1:4" ht="12.75">
      <c r="A3777" s="115">
        <v>42432</v>
      </c>
      <c r="B3777" s="49" t="s">
        <v>35309</v>
      </c>
      <c r="C3777" s="115" t="s">
        <v>2</v>
      </c>
      <c r="D3777" s="402"/>
    </row>
    <row r="3778" spans="1:4" ht="12.75">
      <c r="A3778" s="115">
        <v>42437</v>
      </c>
      <c r="B3778" s="49" t="s">
        <v>35310</v>
      </c>
      <c r="C3778" s="115" t="s">
        <v>2</v>
      </c>
      <c r="D3778" s="402"/>
    </row>
    <row r="3779" spans="1:4" ht="12.75">
      <c r="A3779" s="115">
        <v>1116</v>
      </c>
      <c r="B3779" s="49" t="s">
        <v>35311</v>
      </c>
      <c r="C3779" s="115" t="s">
        <v>1</v>
      </c>
      <c r="D3779" s="402">
        <v>17.11</v>
      </c>
    </row>
    <row r="3780" spans="1:4" ht="12.75">
      <c r="A3780" s="115">
        <v>1115</v>
      </c>
      <c r="B3780" s="49" t="s">
        <v>35312</v>
      </c>
      <c r="C3780" s="115" t="s">
        <v>1</v>
      </c>
      <c r="D3780" s="402">
        <v>20.5</v>
      </c>
    </row>
    <row r="3781" spans="1:4" ht="12.75">
      <c r="A3781" s="115">
        <v>1113</v>
      </c>
      <c r="B3781" s="49" t="s">
        <v>35313</v>
      </c>
      <c r="C3781" s="115" t="s">
        <v>1</v>
      </c>
      <c r="D3781" s="402">
        <v>23.97</v>
      </c>
    </row>
    <row r="3782" spans="1:4" ht="12.75">
      <c r="A3782" s="115">
        <v>1114</v>
      </c>
      <c r="B3782" s="49" t="s">
        <v>35314</v>
      </c>
      <c r="C3782" s="115" t="s">
        <v>1</v>
      </c>
      <c r="D3782" s="402">
        <v>28.55</v>
      </c>
    </row>
    <row r="3783" spans="1:4" ht="12.75">
      <c r="A3783" s="115">
        <v>40873</v>
      </c>
      <c r="B3783" s="49" t="s">
        <v>35315</v>
      </c>
      <c r="C3783" s="115" t="s">
        <v>1</v>
      </c>
      <c r="D3783" s="402">
        <v>22.34</v>
      </c>
    </row>
    <row r="3784" spans="1:4" ht="12.75">
      <c r="A3784" s="115">
        <v>20214</v>
      </c>
      <c r="B3784" s="49" t="s">
        <v>35316</v>
      </c>
      <c r="C3784" s="115" t="s">
        <v>2</v>
      </c>
      <c r="D3784" s="402">
        <v>57.74</v>
      </c>
    </row>
    <row r="3785" spans="1:4" ht="12.75">
      <c r="A3785" s="115">
        <v>7237</v>
      </c>
      <c r="B3785" s="49" t="s">
        <v>35317</v>
      </c>
      <c r="C3785" s="115" t="s">
        <v>2</v>
      </c>
      <c r="D3785" s="402">
        <v>56.53</v>
      </c>
    </row>
    <row r="3786" spans="1:4" ht="12.75">
      <c r="A3786" s="115">
        <v>11757</v>
      </c>
      <c r="B3786" s="49" t="s">
        <v>35318</v>
      </c>
      <c r="C3786" s="115" t="s">
        <v>2</v>
      </c>
      <c r="D3786" s="402">
        <v>43.4</v>
      </c>
    </row>
    <row r="3787" spans="1:4" ht="12.75">
      <c r="A3787" s="115">
        <v>11758</v>
      </c>
      <c r="B3787" s="49" t="s">
        <v>35319</v>
      </c>
      <c r="C3787" s="115" t="s">
        <v>2</v>
      </c>
      <c r="D3787" s="402">
        <v>53.9</v>
      </c>
    </row>
    <row r="3788" spans="1:4" ht="12.75">
      <c r="A3788" s="115">
        <v>37526</v>
      </c>
      <c r="B3788" s="49" t="s">
        <v>35320</v>
      </c>
      <c r="C3788" s="115" t="s">
        <v>2</v>
      </c>
      <c r="D3788" s="402">
        <v>4.4400000000000004</v>
      </c>
    </row>
    <row r="3789" spans="1:4" ht="12.75">
      <c r="A3789" s="115">
        <v>6076</v>
      </c>
      <c r="B3789" s="49" t="s">
        <v>35321</v>
      </c>
      <c r="C3789" s="115" t="s">
        <v>7</v>
      </c>
      <c r="D3789" s="402"/>
    </row>
    <row r="3790" spans="1:4" ht="12.75">
      <c r="A3790" s="115">
        <v>13109</v>
      </c>
      <c r="B3790" s="49" t="s">
        <v>35322</v>
      </c>
      <c r="C3790" s="115" t="s">
        <v>2</v>
      </c>
      <c r="D3790" s="402"/>
    </row>
    <row r="3791" spans="1:4" ht="12.75">
      <c r="A3791" s="115">
        <v>13110</v>
      </c>
      <c r="B3791" s="49" t="s">
        <v>35323</v>
      </c>
      <c r="C3791" s="115" t="s">
        <v>2</v>
      </c>
      <c r="D3791" s="402"/>
    </row>
    <row r="3792" spans="1:4" ht="12.75">
      <c r="A3792" s="115">
        <v>7581</v>
      </c>
      <c r="B3792" s="49" t="s">
        <v>35324</v>
      </c>
      <c r="C3792" s="115" t="s">
        <v>2</v>
      </c>
      <c r="D3792" s="402">
        <v>4.93</v>
      </c>
    </row>
    <row r="3793" spans="1:4" ht="12.75">
      <c r="A3793" s="115">
        <v>4509</v>
      </c>
      <c r="B3793" s="49" t="s">
        <v>35325</v>
      </c>
      <c r="C3793" s="115" t="s">
        <v>1</v>
      </c>
      <c r="D3793" s="402">
        <v>4.07</v>
      </c>
    </row>
    <row r="3794" spans="1:4" ht="12.75">
      <c r="A3794" s="115">
        <v>4512</v>
      </c>
      <c r="B3794" s="49" t="s">
        <v>35326</v>
      </c>
      <c r="C3794" s="115" t="s">
        <v>1</v>
      </c>
      <c r="D3794" s="402">
        <v>1.94</v>
      </c>
    </row>
    <row r="3795" spans="1:4" ht="12.75">
      <c r="A3795" s="115">
        <v>4517</v>
      </c>
      <c r="B3795" s="49" t="s">
        <v>35327</v>
      </c>
      <c r="C3795" s="115" t="s">
        <v>1</v>
      </c>
      <c r="D3795" s="402">
        <v>2.81</v>
      </c>
    </row>
    <row r="3796" spans="1:4" ht="12.75">
      <c r="A3796" s="115">
        <v>20206</v>
      </c>
      <c r="B3796" s="49" t="s">
        <v>35328</v>
      </c>
      <c r="C3796" s="115" t="s">
        <v>1</v>
      </c>
      <c r="D3796" s="402">
        <v>11.17</v>
      </c>
    </row>
    <row r="3797" spans="1:4" ht="12.75">
      <c r="A3797" s="115">
        <v>4460</v>
      </c>
      <c r="B3797" s="49" t="s">
        <v>35329</v>
      </c>
      <c r="C3797" s="115" t="s">
        <v>1</v>
      </c>
      <c r="D3797" s="402">
        <v>11.47</v>
      </c>
    </row>
    <row r="3798" spans="1:4" ht="12.75">
      <c r="A3798" s="115">
        <v>4415</v>
      </c>
      <c r="B3798" s="49" t="s">
        <v>35330</v>
      </c>
      <c r="C3798" s="115" t="s">
        <v>1</v>
      </c>
      <c r="D3798" s="402">
        <v>6.14</v>
      </c>
    </row>
    <row r="3799" spans="1:4" ht="12.75">
      <c r="A3799" s="115">
        <v>4417</v>
      </c>
      <c r="B3799" s="49" t="s">
        <v>35331</v>
      </c>
      <c r="C3799" s="115" t="s">
        <v>1</v>
      </c>
      <c r="D3799" s="402">
        <v>8.84</v>
      </c>
    </row>
    <row r="3800" spans="1:4" ht="12.75">
      <c r="A3800" s="115">
        <v>37373</v>
      </c>
      <c r="B3800" s="49" t="s">
        <v>35332</v>
      </c>
      <c r="C3800" s="115" t="s">
        <v>5</v>
      </c>
      <c r="D3800" s="402">
        <v>0.11</v>
      </c>
    </row>
    <row r="3801" spans="1:4" ht="12.75">
      <c r="A3801" s="115">
        <v>40864</v>
      </c>
      <c r="B3801" s="49" t="s">
        <v>35333</v>
      </c>
      <c r="C3801" s="115" t="s">
        <v>1621</v>
      </c>
      <c r="D3801" s="402">
        <v>18.28</v>
      </c>
    </row>
    <row r="3802" spans="1:4" ht="12.75">
      <c r="A3802" s="115">
        <v>4734</v>
      </c>
      <c r="B3802" s="49" t="s">
        <v>35334</v>
      </c>
      <c r="C3802" s="115" t="s">
        <v>7</v>
      </c>
      <c r="D3802" s="402">
        <v>497.05</v>
      </c>
    </row>
    <row r="3803" spans="1:4" ht="12.75">
      <c r="A3803" s="115">
        <v>6085</v>
      </c>
      <c r="B3803" s="49" t="s">
        <v>35335</v>
      </c>
      <c r="C3803" s="115" t="s">
        <v>10</v>
      </c>
      <c r="D3803" s="402">
        <v>12.23</v>
      </c>
    </row>
    <row r="3804" spans="1:4" ht="12.75">
      <c r="A3804" s="115">
        <v>38396</v>
      </c>
      <c r="B3804" s="49" t="s">
        <v>35336</v>
      </c>
      <c r="C3804" s="115" t="s">
        <v>2</v>
      </c>
      <c r="D3804" s="402">
        <v>821.43</v>
      </c>
    </row>
    <row r="3805" spans="1:4" ht="12.75">
      <c r="A3805" s="115">
        <v>11622</v>
      </c>
      <c r="B3805" s="49" t="s">
        <v>35337</v>
      </c>
      <c r="C3805" s="115" t="s">
        <v>3</v>
      </c>
      <c r="D3805" s="402">
        <v>63.11</v>
      </c>
    </row>
    <row r="3806" spans="1:4" ht="12.75">
      <c r="A3806" s="115">
        <v>43143</v>
      </c>
      <c r="B3806" s="49" t="s">
        <v>35338</v>
      </c>
      <c r="C3806" s="115" t="s">
        <v>10</v>
      </c>
      <c r="D3806" s="402">
        <v>23.84</v>
      </c>
    </row>
    <row r="3807" spans="1:4" ht="12.75">
      <c r="A3807" s="115">
        <v>7317</v>
      </c>
      <c r="B3807" s="49" t="s">
        <v>35339</v>
      </c>
      <c r="C3807" s="115" t="s">
        <v>3</v>
      </c>
      <c r="D3807" s="402">
        <v>26.91</v>
      </c>
    </row>
    <row r="3808" spans="1:4" ht="12.75">
      <c r="A3808" s="115">
        <v>142</v>
      </c>
      <c r="B3808" s="49" t="s">
        <v>35340</v>
      </c>
      <c r="C3808" s="115" t="s">
        <v>35341</v>
      </c>
      <c r="D3808" s="402">
        <v>29.78</v>
      </c>
    </row>
    <row r="3809" spans="1:4" ht="12.75">
      <c r="A3809" s="115">
        <v>43142</v>
      </c>
      <c r="B3809" s="49" t="s">
        <v>35342</v>
      </c>
      <c r="C3809" s="115" t="s">
        <v>10</v>
      </c>
      <c r="D3809" s="402">
        <v>135.28</v>
      </c>
    </row>
    <row r="3810" spans="1:4" ht="12.75">
      <c r="A3810" s="115">
        <v>38123</v>
      </c>
      <c r="B3810" s="49" t="s">
        <v>35343</v>
      </c>
      <c r="C3810" s="115" t="s">
        <v>3</v>
      </c>
      <c r="D3810" s="402">
        <v>77.319999999999993</v>
      </c>
    </row>
    <row r="3811" spans="1:4" ht="12.75">
      <c r="A3811" s="115">
        <v>42699</v>
      </c>
      <c r="B3811" s="49" t="s">
        <v>35344</v>
      </c>
      <c r="C3811" s="115" t="s">
        <v>2</v>
      </c>
      <c r="D3811" s="402">
        <v>48.5</v>
      </c>
    </row>
    <row r="3812" spans="1:4" ht="12.75">
      <c r="A3812" s="115">
        <v>37743</v>
      </c>
      <c r="B3812" s="49" t="s">
        <v>35345</v>
      </c>
      <c r="C3812" s="115" t="s">
        <v>2</v>
      </c>
      <c r="D3812" s="402">
        <v>233503.88</v>
      </c>
    </row>
    <row r="3813" spans="1:4" ht="12.75">
      <c r="A3813" s="115">
        <v>37744</v>
      </c>
      <c r="B3813" s="49" t="s">
        <v>35346</v>
      </c>
      <c r="C3813" s="115" t="s">
        <v>2</v>
      </c>
      <c r="D3813" s="402">
        <v>274556.64</v>
      </c>
    </row>
    <row r="3814" spans="1:4" ht="12.75">
      <c r="A3814" s="115">
        <v>37741</v>
      </c>
      <c r="B3814" s="49" t="s">
        <v>35347</v>
      </c>
      <c r="C3814" s="115" t="s">
        <v>2</v>
      </c>
      <c r="D3814" s="402">
        <v>212323.8</v>
      </c>
    </row>
    <row r="3815" spans="1:4" ht="12.75">
      <c r="A3815" s="115">
        <v>39396</v>
      </c>
      <c r="B3815" s="49" t="s">
        <v>35348</v>
      </c>
      <c r="C3815" s="115" t="s">
        <v>2</v>
      </c>
      <c r="D3815" s="402"/>
    </row>
    <row r="3816" spans="1:4" ht="12.75">
      <c r="A3816" s="115">
        <v>39392</v>
      </c>
      <c r="B3816" s="49" t="s">
        <v>35349</v>
      </c>
      <c r="C3816" s="115" t="s">
        <v>2</v>
      </c>
      <c r="D3816" s="402"/>
    </row>
    <row r="3817" spans="1:4" ht="12.75">
      <c r="A3817" s="115">
        <v>39393</v>
      </c>
      <c r="B3817" s="49" t="s">
        <v>35350</v>
      </c>
      <c r="C3817" s="115" t="s">
        <v>2</v>
      </c>
      <c r="D3817" s="402"/>
    </row>
    <row r="3818" spans="1:4" ht="12.75">
      <c r="A3818" s="115">
        <v>39394</v>
      </c>
      <c r="B3818" s="49" t="s">
        <v>35351</v>
      </c>
      <c r="C3818" s="115" t="s">
        <v>2</v>
      </c>
      <c r="D3818" s="402"/>
    </row>
    <row r="3819" spans="1:4" ht="12.75">
      <c r="A3819" s="115">
        <v>39395</v>
      </c>
      <c r="B3819" s="49" t="s">
        <v>35352</v>
      </c>
      <c r="C3819" s="115" t="s">
        <v>2</v>
      </c>
      <c r="D3819" s="402"/>
    </row>
    <row r="3820" spans="1:4" ht="12.75">
      <c r="A3820" s="115">
        <v>14618</v>
      </c>
      <c r="B3820" s="49" t="s">
        <v>35353</v>
      </c>
      <c r="C3820" s="115" t="s">
        <v>2</v>
      </c>
      <c r="D3820" s="402">
        <v>1284.27</v>
      </c>
    </row>
    <row r="3821" spans="1:4" ht="12.75">
      <c r="A3821" s="115">
        <v>6110</v>
      </c>
      <c r="B3821" s="49" t="s">
        <v>35354</v>
      </c>
      <c r="C3821" s="115" t="s">
        <v>5</v>
      </c>
      <c r="D3821" s="402">
        <v>28.02</v>
      </c>
    </row>
    <row r="3822" spans="1:4" ht="12.75">
      <c r="A3822" s="115">
        <v>40910</v>
      </c>
      <c r="B3822" s="49" t="s">
        <v>35355</v>
      </c>
      <c r="C3822" s="115" t="s">
        <v>1621</v>
      </c>
      <c r="D3822" s="402">
        <v>4914.0600000000004</v>
      </c>
    </row>
    <row r="3823" spans="1:4" ht="12.75">
      <c r="A3823" s="115">
        <v>45255</v>
      </c>
      <c r="B3823" s="49" t="s">
        <v>35356</v>
      </c>
      <c r="C3823" s="115" t="s">
        <v>2</v>
      </c>
      <c r="D3823" s="402">
        <v>38.17</v>
      </c>
    </row>
    <row r="3824" spans="1:4" ht="12.75">
      <c r="A3824" s="115">
        <v>6111</v>
      </c>
      <c r="B3824" s="49" t="s">
        <v>35357</v>
      </c>
      <c r="C3824" s="115" t="s">
        <v>5</v>
      </c>
      <c r="D3824" s="402">
        <v>16.690000000000001</v>
      </c>
    </row>
    <row r="3825" spans="1:4" ht="12.75">
      <c r="A3825" s="115">
        <v>41084</v>
      </c>
      <c r="B3825" s="49" t="s">
        <v>35358</v>
      </c>
      <c r="C3825" s="115" t="s">
        <v>1621</v>
      </c>
      <c r="D3825" s="402">
        <v>2925.89</v>
      </c>
    </row>
    <row r="3826" spans="1:4" ht="12.75">
      <c r="A3826" s="115">
        <v>44535</v>
      </c>
      <c r="B3826" s="49" t="s">
        <v>35359</v>
      </c>
      <c r="C3826" s="115" t="s">
        <v>7</v>
      </c>
      <c r="D3826" s="402">
        <v>60.4</v>
      </c>
    </row>
    <row r="3827" spans="1:4" ht="12.75">
      <c r="A3827" s="115">
        <v>44945</v>
      </c>
      <c r="B3827" s="49" t="s">
        <v>35360</v>
      </c>
      <c r="C3827" s="115" t="s">
        <v>2</v>
      </c>
      <c r="D3827" s="402">
        <v>8</v>
      </c>
    </row>
    <row r="3828" spans="1:4" ht="12.75">
      <c r="A3828" s="115">
        <v>38637</v>
      </c>
      <c r="B3828" s="49" t="s">
        <v>35361</v>
      </c>
      <c r="C3828" s="115" t="s">
        <v>2</v>
      </c>
      <c r="D3828" s="402">
        <v>274.61</v>
      </c>
    </row>
    <row r="3829" spans="1:4" ht="12.75">
      <c r="A3829" s="115">
        <v>6150</v>
      </c>
      <c r="B3829" s="49" t="s">
        <v>35362</v>
      </c>
      <c r="C3829" s="115" t="s">
        <v>2</v>
      </c>
      <c r="D3829" s="402">
        <v>277.97000000000003</v>
      </c>
    </row>
    <row r="3830" spans="1:4" ht="12.75">
      <c r="A3830" s="115">
        <v>6136</v>
      </c>
      <c r="B3830" s="49" t="s">
        <v>35363</v>
      </c>
      <c r="C3830" s="115" t="s">
        <v>2</v>
      </c>
      <c r="D3830" s="402">
        <v>218.5</v>
      </c>
    </row>
    <row r="3831" spans="1:4" ht="12.75">
      <c r="A3831" s="115">
        <v>38638</v>
      </c>
      <c r="B3831" s="49" t="s">
        <v>35364</v>
      </c>
      <c r="C3831" s="115" t="s">
        <v>2</v>
      </c>
      <c r="D3831" s="402">
        <v>231.41</v>
      </c>
    </row>
    <row r="3832" spans="1:4" ht="12.75">
      <c r="A3832" s="115">
        <v>20262</v>
      </c>
      <c r="B3832" s="49" t="s">
        <v>35365</v>
      </c>
      <c r="C3832" s="115" t="s">
        <v>2</v>
      </c>
      <c r="D3832" s="402">
        <v>14.65</v>
      </c>
    </row>
    <row r="3833" spans="1:4" ht="12.75">
      <c r="A3833" s="115">
        <v>6145</v>
      </c>
      <c r="B3833" s="49" t="s">
        <v>35366</v>
      </c>
      <c r="C3833" s="115" t="s">
        <v>2</v>
      </c>
      <c r="D3833" s="402">
        <v>16.18</v>
      </c>
    </row>
    <row r="3834" spans="1:4" ht="12.75">
      <c r="A3834" s="115">
        <v>6149</v>
      </c>
      <c r="B3834" s="49" t="s">
        <v>35367</v>
      </c>
      <c r="C3834" s="115" t="s">
        <v>2</v>
      </c>
      <c r="D3834" s="402">
        <v>10.7</v>
      </c>
    </row>
    <row r="3835" spans="1:4" ht="12.75">
      <c r="A3835" s="115">
        <v>6146</v>
      </c>
      <c r="B3835" s="49" t="s">
        <v>35368</v>
      </c>
      <c r="C3835" s="115" t="s">
        <v>2</v>
      </c>
      <c r="D3835" s="402">
        <v>15.38</v>
      </c>
    </row>
    <row r="3836" spans="1:4" ht="12.75">
      <c r="A3836" s="115">
        <v>44536</v>
      </c>
      <c r="B3836" s="49" t="s">
        <v>35369</v>
      </c>
      <c r="C3836" s="115" t="s">
        <v>3</v>
      </c>
      <c r="D3836" s="402">
        <v>2.5</v>
      </c>
    </row>
    <row r="3837" spans="1:4" ht="12.75">
      <c r="A3837" s="115">
        <v>39961</v>
      </c>
      <c r="B3837" s="49" t="s">
        <v>35370</v>
      </c>
      <c r="C3837" s="115" t="s">
        <v>2</v>
      </c>
      <c r="D3837" s="402">
        <v>19.68</v>
      </c>
    </row>
    <row r="3838" spans="1:4" ht="12.75">
      <c r="A3838" s="115">
        <v>42433</v>
      </c>
      <c r="B3838" s="49" t="s">
        <v>35371</v>
      </c>
      <c r="C3838" s="115" t="s">
        <v>2</v>
      </c>
      <c r="D3838" s="402"/>
    </row>
    <row r="3839" spans="1:4" ht="12.75">
      <c r="A3839" s="115">
        <v>42434</v>
      </c>
      <c r="B3839" s="49" t="s">
        <v>35372</v>
      </c>
      <c r="C3839" s="115" t="s">
        <v>2</v>
      </c>
      <c r="D3839" s="402"/>
    </row>
    <row r="3840" spans="1:4" ht="12.75">
      <c r="A3840" s="115">
        <v>42435</v>
      </c>
      <c r="B3840" s="49" t="s">
        <v>35373</v>
      </c>
      <c r="C3840" s="115" t="s">
        <v>2</v>
      </c>
      <c r="D3840" s="402"/>
    </row>
    <row r="3841" spans="1:4" ht="12.75">
      <c r="A3841" s="115">
        <v>38061</v>
      </c>
      <c r="B3841" s="49" t="s">
        <v>35374</v>
      </c>
      <c r="C3841" s="115" t="s">
        <v>2</v>
      </c>
      <c r="D3841" s="402">
        <v>48.11</v>
      </c>
    </row>
    <row r="3842" spans="1:4" ht="12.75">
      <c r="A3842" s="115">
        <v>20250</v>
      </c>
      <c r="B3842" s="49" t="s">
        <v>35375</v>
      </c>
      <c r="C3842" s="115" t="s">
        <v>3</v>
      </c>
      <c r="D3842" s="402">
        <v>20</v>
      </c>
    </row>
    <row r="3843" spans="1:4" ht="12.75">
      <c r="A3843" s="115">
        <v>13388</v>
      </c>
      <c r="B3843" s="49" t="s">
        <v>35376</v>
      </c>
      <c r="C3843" s="115" t="s">
        <v>3</v>
      </c>
      <c r="D3843" s="402">
        <v>126.52</v>
      </c>
    </row>
    <row r="3844" spans="1:4" ht="12.75">
      <c r="A3844" s="115">
        <v>39914</v>
      </c>
      <c r="B3844" s="49" t="s">
        <v>35377</v>
      </c>
      <c r="C3844" s="115" t="s">
        <v>3</v>
      </c>
      <c r="D3844" s="402">
        <v>418.31</v>
      </c>
    </row>
    <row r="3845" spans="1:4" ht="12.75">
      <c r="A3845" s="115">
        <v>12732</v>
      </c>
      <c r="B3845" s="49" t="s">
        <v>35378</v>
      </c>
      <c r="C3845" s="115" t="s">
        <v>2</v>
      </c>
      <c r="D3845" s="402">
        <v>482.66</v>
      </c>
    </row>
    <row r="3846" spans="1:4" ht="12.75">
      <c r="A3846" s="115">
        <v>6160</v>
      </c>
      <c r="B3846" s="49" t="s">
        <v>35379</v>
      </c>
      <c r="C3846" s="115" t="s">
        <v>5</v>
      </c>
      <c r="D3846" s="402">
        <v>26.98</v>
      </c>
    </row>
    <row r="3847" spans="1:4" ht="12.75">
      <c r="A3847" s="115">
        <v>41087</v>
      </c>
      <c r="B3847" s="49" t="s">
        <v>35380</v>
      </c>
      <c r="C3847" s="115" t="s">
        <v>1621</v>
      </c>
      <c r="D3847" s="402">
        <v>4727.32</v>
      </c>
    </row>
    <row r="3848" spans="1:4" ht="12.75">
      <c r="A3848" s="115">
        <v>6166</v>
      </c>
      <c r="B3848" s="49" t="s">
        <v>35381</v>
      </c>
      <c r="C3848" s="115" t="s">
        <v>5</v>
      </c>
      <c r="D3848" s="402">
        <v>31.69</v>
      </c>
    </row>
    <row r="3849" spans="1:4" ht="12.75">
      <c r="A3849" s="115">
        <v>41088</v>
      </c>
      <c r="B3849" s="49" t="s">
        <v>35382</v>
      </c>
      <c r="C3849" s="115" t="s">
        <v>1621</v>
      </c>
      <c r="D3849" s="402">
        <v>5555.2</v>
      </c>
    </row>
    <row r="3850" spans="1:4" ht="12.75">
      <c r="A3850" s="115">
        <v>20232</v>
      </c>
      <c r="B3850" s="49" t="s">
        <v>35383</v>
      </c>
      <c r="C3850" s="115" t="s">
        <v>1</v>
      </c>
      <c r="D3850" s="402">
        <v>45.72</v>
      </c>
    </row>
    <row r="3851" spans="1:4" ht="12.75">
      <c r="A3851" s="115">
        <v>10856</v>
      </c>
      <c r="B3851" s="49" t="s">
        <v>35384</v>
      </c>
      <c r="C3851" s="115" t="s">
        <v>1</v>
      </c>
      <c r="D3851" s="402"/>
    </row>
    <row r="3852" spans="1:4" ht="12.75">
      <c r="A3852" s="115">
        <v>4828</v>
      </c>
      <c r="B3852" s="49" t="s">
        <v>35385</v>
      </c>
      <c r="C3852" s="115" t="s">
        <v>1</v>
      </c>
      <c r="D3852" s="402">
        <v>36.42</v>
      </c>
    </row>
    <row r="3853" spans="1:4" ht="12.75">
      <c r="A3853" s="115">
        <v>20249</v>
      </c>
      <c r="B3853" s="49" t="s">
        <v>35386</v>
      </c>
      <c r="C3853" s="115" t="s">
        <v>1</v>
      </c>
      <c r="D3853" s="402">
        <v>19.940000000000001</v>
      </c>
    </row>
    <row r="3854" spans="1:4" ht="12.75">
      <c r="A3854" s="115">
        <v>11609</v>
      </c>
      <c r="B3854" s="49" t="s">
        <v>35387</v>
      </c>
      <c r="C3854" s="115" t="s">
        <v>10</v>
      </c>
      <c r="D3854" s="402">
        <v>10.49</v>
      </c>
    </row>
    <row r="3855" spans="1:4" ht="12.75">
      <c r="A3855" s="115">
        <v>20083</v>
      </c>
      <c r="B3855" s="49" t="s">
        <v>35388</v>
      </c>
      <c r="C3855" s="115" t="s">
        <v>2</v>
      </c>
      <c r="D3855" s="402">
        <v>81.239999999999995</v>
      </c>
    </row>
    <row r="3856" spans="1:4" ht="12.75">
      <c r="A3856" s="115">
        <v>12295</v>
      </c>
      <c r="B3856" s="49" t="s">
        <v>35389</v>
      </c>
      <c r="C3856" s="115" t="s">
        <v>2</v>
      </c>
      <c r="D3856" s="402">
        <v>2.99</v>
      </c>
    </row>
    <row r="3857" spans="1:4" ht="12.75">
      <c r="A3857" s="115">
        <v>12296</v>
      </c>
      <c r="B3857" s="49" t="s">
        <v>35390</v>
      </c>
      <c r="C3857" s="115" t="s">
        <v>2</v>
      </c>
      <c r="D3857" s="402">
        <v>3.87</v>
      </c>
    </row>
    <row r="3858" spans="1:4" ht="12.75">
      <c r="A3858" s="115">
        <v>12294</v>
      </c>
      <c r="B3858" s="49" t="s">
        <v>35391</v>
      </c>
      <c r="C3858" s="115" t="s">
        <v>2</v>
      </c>
      <c r="D3858" s="402">
        <v>9.3000000000000007</v>
      </c>
    </row>
    <row r="3859" spans="1:4" ht="12.75">
      <c r="A3859" s="115">
        <v>14543</v>
      </c>
      <c r="B3859" s="49" t="s">
        <v>35392</v>
      </c>
      <c r="C3859" s="115" t="s">
        <v>2</v>
      </c>
      <c r="D3859" s="402">
        <v>6.64</v>
      </c>
    </row>
    <row r="3860" spans="1:4" ht="12.75">
      <c r="A3860" s="115">
        <v>13329</v>
      </c>
      <c r="B3860" s="49" t="s">
        <v>35393</v>
      </c>
      <c r="C3860" s="115" t="s">
        <v>2</v>
      </c>
      <c r="D3860" s="402">
        <v>3.9</v>
      </c>
    </row>
    <row r="3861" spans="1:4" ht="12.75">
      <c r="A3861" s="115">
        <v>21047</v>
      </c>
      <c r="B3861" s="49" t="s">
        <v>35394</v>
      </c>
      <c r="C3861" s="115" t="s">
        <v>2</v>
      </c>
      <c r="D3861" s="402">
        <v>58.24</v>
      </c>
    </row>
    <row r="3862" spans="1:4" ht="12.75">
      <c r="A3862" s="115">
        <v>21042</v>
      </c>
      <c r="B3862" s="49" t="s">
        <v>35395</v>
      </c>
      <c r="C3862" s="115" t="s">
        <v>2</v>
      </c>
      <c r="D3862" s="402">
        <v>44.89</v>
      </c>
    </row>
    <row r="3863" spans="1:4" ht="12.75">
      <c r="A3863" s="115">
        <v>21043</v>
      </c>
      <c r="B3863" s="49" t="s">
        <v>35396</v>
      </c>
      <c r="C3863" s="115" t="s">
        <v>2</v>
      </c>
      <c r="D3863" s="402">
        <v>56.71</v>
      </c>
    </row>
    <row r="3864" spans="1:4" ht="12.75">
      <c r="A3864" s="115">
        <v>21044</v>
      </c>
      <c r="B3864" s="49" t="s">
        <v>35397</v>
      </c>
      <c r="C3864" s="115" t="s">
        <v>2</v>
      </c>
      <c r="D3864" s="402">
        <v>39.51</v>
      </c>
    </row>
    <row r="3865" spans="1:4" ht="12.75">
      <c r="A3865" s="115">
        <v>21045</v>
      </c>
      <c r="B3865" s="49" t="s">
        <v>35398</v>
      </c>
      <c r="C3865" s="115" t="s">
        <v>2</v>
      </c>
      <c r="D3865" s="402">
        <v>54.11</v>
      </c>
    </row>
    <row r="3866" spans="1:4" ht="12.75">
      <c r="A3866" s="115">
        <v>21041</v>
      </c>
      <c r="B3866" s="49" t="s">
        <v>35399</v>
      </c>
      <c r="C3866" s="115" t="s">
        <v>2</v>
      </c>
      <c r="D3866" s="402">
        <v>46.67</v>
      </c>
    </row>
    <row r="3867" spans="1:4" ht="12.75">
      <c r="A3867" s="115">
        <v>21040</v>
      </c>
      <c r="B3867" s="49" t="s">
        <v>35400</v>
      </c>
      <c r="C3867" s="115" t="s">
        <v>2</v>
      </c>
      <c r="D3867" s="402">
        <v>38.659999999999997</v>
      </c>
    </row>
    <row r="3868" spans="1:4" ht="12.75">
      <c r="A3868" s="115">
        <v>14149</v>
      </c>
      <c r="B3868" s="49" t="s">
        <v>35401</v>
      </c>
      <c r="C3868" s="115" t="s">
        <v>33607</v>
      </c>
      <c r="D3868" s="402"/>
    </row>
    <row r="3869" spans="1:4" ht="12.75">
      <c r="A3869" s="115">
        <v>38099</v>
      </c>
      <c r="B3869" s="49" t="s">
        <v>35402</v>
      </c>
      <c r="C3869" s="115" t="s">
        <v>2</v>
      </c>
      <c r="D3869" s="402">
        <v>1.86</v>
      </c>
    </row>
    <row r="3870" spans="1:4" ht="12.75">
      <c r="A3870" s="115">
        <v>38100</v>
      </c>
      <c r="B3870" s="49" t="s">
        <v>35403</v>
      </c>
      <c r="C3870" s="115" t="s">
        <v>2</v>
      </c>
      <c r="D3870" s="402">
        <v>3.04</v>
      </c>
    </row>
    <row r="3871" spans="1:4" ht="12.75">
      <c r="A3871" s="115">
        <v>7576</v>
      </c>
      <c r="B3871" s="49" t="s">
        <v>35404</v>
      </c>
      <c r="C3871" s="115" t="s">
        <v>2</v>
      </c>
      <c r="D3871" s="402">
        <v>202.53</v>
      </c>
    </row>
    <row r="3872" spans="1:4" ht="12.75">
      <c r="A3872" s="115">
        <v>3384</v>
      </c>
      <c r="B3872" s="49" t="s">
        <v>35405</v>
      </c>
      <c r="C3872" s="115" t="s">
        <v>2</v>
      </c>
      <c r="D3872" s="402">
        <v>7.71</v>
      </c>
    </row>
    <row r="3873" spans="1:4" ht="12.75">
      <c r="A3873" s="115">
        <v>7572</v>
      </c>
      <c r="B3873" s="49" t="s">
        <v>35406</v>
      </c>
      <c r="C3873" s="115" t="s">
        <v>2</v>
      </c>
      <c r="D3873" s="402">
        <v>7.86</v>
      </c>
    </row>
    <row r="3874" spans="1:4" ht="12.75">
      <c r="A3874" s="115">
        <v>3396</v>
      </c>
      <c r="B3874" s="49" t="s">
        <v>35407</v>
      </c>
      <c r="C3874" s="115" t="s">
        <v>2</v>
      </c>
      <c r="D3874" s="402">
        <v>5.32</v>
      </c>
    </row>
    <row r="3875" spans="1:4" ht="12.75">
      <c r="A3875" s="115">
        <v>45230</v>
      </c>
      <c r="B3875" s="49" t="s">
        <v>35408</v>
      </c>
      <c r="C3875" s="115" t="s">
        <v>2</v>
      </c>
      <c r="D3875" s="402">
        <v>36.32</v>
      </c>
    </row>
    <row r="3876" spans="1:4" ht="12.75">
      <c r="A3876" s="115">
        <v>37590</v>
      </c>
      <c r="B3876" s="49" t="s">
        <v>35409</v>
      </c>
      <c r="C3876" s="115" t="s">
        <v>2</v>
      </c>
      <c r="D3876" s="402"/>
    </row>
    <row r="3877" spans="1:4" ht="12.75">
      <c r="A3877" s="115">
        <v>37591</v>
      </c>
      <c r="B3877" s="49" t="s">
        <v>35410</v>
      </c>
      <c r="C3877" s="115" t="s">
        <v>2</v>
      </c>
      <c r="D3877" s="402"/>
    </row>
    <row r="3878" spans="1:4" ht="12.75">
      <c r="A3878" s="115">
        <v>12626</v>
      </c>
      <c r="B3878" s="49" t="s">
        <v>35411</v>
      </c>
      <c r="C3878" s="115" t="s">
        <v>2</v>
      </c>
      <c r="D3878" s="402">
        <v>61.35</v>
      </c>
    </row>
    <row r="3879" spans="1:4" ht="12.75">
      <c r="A3879" s="115">
        <v>11033</v>
      </c>
      <c r="B3879" s="49" t="s">
        <v>35412</v>
      </c>
      <c r="C3879" s="115" t="s">
        <v>2</v>
      </c>
      <c r="D3879" s="402">
        <v>8.9</v>
      </c>
    </row>
    <row r="3880" spans="1:4" ht="12.75">
      <c r="A3880" s="115">
        <v>390</v>
      </c>
      <c r="B3880" s="49" t="s">
        <v>35413</v>
      </c>
      <c r="C3880" s="115" t="s">
        <v>2</v>
      </c>
      <c r="D3880" s="402">
        <v>9.6199999999999992</v>
      </c>
    </row>
    <row r="3881" spans="1:4" ht="12.75">
      <c r="A3881" s="115">
        <v>42436</v>
      </c>
      <c r="B3881" s="49" t="s">
        <v>35414</v>
      </c>
      <c r="C3881" s="115" t="s">
        <v>2</v>
      </c>
      <c r="D3881" s="402"/>
    </row>
    <row r="3882" spans="1:4" ht="12.75">
      <c r="A3882" s="115">
        <v>6194</v>
      </c>
      <c r="B3882" s="49" t="s">
        <v>35415</v>
      </c>
      <c r="C3882" s="115" t="s">
        <v>1</v>
      </c>
      <c r="D3882" s="402">
        <v>5.73</v>
      </c>
    </row>
    <row r="3883" spans="1:4" ht="12.75">
      <c r="A3883" s="115">
        <v>10567</v>
      </c>
      <c r="B3883" s="49" t="s">
        <v>35416</v>
      </c>
      <c r="C3883" s="115" t="s">
        <v>1</v>
      </c>
      <c r="D3883" s="402">
        <v>9.07</v>
      </c>
    </row>
    <row r="3884" spans="1:4" ht="12.75">
      <c r="A3884" s="115">
        <v>6212</v>
      </c>
      <c r="B3884" s="49" t="s">
        <v>35417</v>
      </c>
      <c r="C3884" s="115" t="s">
        <v>1</v>
      </c>
      <c r="D3884" s="402">
        <v>13.31</v>
      </c>
    </row>
    <row r="3885" spans="1:4" ht="12.75">
      <c r="A3885" s="115">
        <v>3993</v>
      </c>
      <c r="B3885" s="49" t="s">
        <v>35418</v>
      </c>
      <c r="C3885" s="115" t="s">
        <v>4</v>
      </c>
      <c r="D3885" s="402">
        <v>148.43</v>
      </c>
    </row>
    <row r="3886" spans="1:4" ht="12.75">
      <c r="A3886" s="115">
        <v>3990</v>
      </c>
      <c r="B3886" s="49" t="s">
        <v>35419</v>
      </c>
      <c r="C3886" s="115" t="s">
        <v>1</v>
      </c>
      <c r="D3886" s="402">
        <v>27.93</v>
      </c>
    </row>
    <row r="3887" spans="1:4" ht="12.75">
      <c r="A3887" s="115">
        <v>3992</v>
      </c>
      <c r="B3887" s="49" t="s">
        <v>35420</v>
      </c>
      <c r="C3887" s="115" t="s">
        <v>1</v>
      </c>
      <c r="D3887" s="402">
        <v>37.700000000000003</v>
      </c>
    </row>
    <row r="3888" spans="1:4" ht="12.75">
      <c r="A3888" s="115">
        <v>6178</v>
      </c>
      <c r="B3888" s="49" t="s">
        <v>35421</v>
      </c>
      <c r="C3888" s="115" t="s">
        <v>4</v>
      </c>
      <c r="D3888" s="402">
        <v>255.27</v>
      </c>
    </row>
    <row r="3889" spans="1:4" ht="12.75">
      <c r="A3889" s="115">
        <v>6180</v>
      </c>
      <c r="B3889" s="49" t="s">
        <v>35422</v>
      </c>
      <c r="C3889" s="115" t="s">
        <v>4</v>
      </c>
      <c r="D3889" s="402">
        <v>275.5</v>
      </c>
    </row>
    <row r="3890" spans="1:4" ht="12.75">
      <c r="A3890" s="115">
        <v>6182</v>
      </c>
      <c r="B3890" s="49" t="s">
        <v>35423</v>
      </c>
      <c r="C3890" s="115" t="s">
        <v>4</v>
      </c>
      <c r="D3890" s="402">
        <v>341.96</v>
      </c>
    </row>
    <row r="3891" spans="1:4" ht="12.75">
      <c r="A3891" s="115">
        <v>43614</v>
      </c>
      <c r="B3891" s="49" t="s">
        <v>35424</v>
      </c>
      <c r="C3891" s="115" t="s">
        <v>1</v>
      </c>
      <c r="D3891" s="402">
        <v>18.86</v>
      </c>
    </row>
    <row r="3892" spans="1:4" ht="12.75">
      <c r="A3892" s="115">
        <v>6193</v>
      </c>
      <c r="B3892" s="49" t="s">
        <v>35425</v>
      </c>
      <c r="C3892" s="115" t="s">
        <v>1</v>
      </c>
      <c r="D3892" s="402">
        <v>22.96</v>
      </c>
    </row>
    <row r="3893" spans="1:4" ht="12.75">
      <c r="A3893" s="115">
        <v>6189</v>
      </c>
      <c r="B3893" s="49" t="s">
        <v>35426</v>
      </c>
      <c r="C3893" s="115" t="s">
        <v>1</v>
      </c>
      <c r="D3893" s="402">
        <v>33.51</v>
      </c>
    </row>
    <row r="3894" spans="1:4" ht="12.75">
      <c r="A3894" s="115">
        <v>6214</v>
      </c>
      <c r="B3894" s="49" t="s">
        <v>35427</v>
      </c>
      <c r="C3894" s="115" t="s">
        <v>4</v>
      </c>
      <c r="D3894" s="402">
        <v>159.9</v>
      </c>
    </row>
    <row r="3895" spans="1:4" ht="12.75">
      <c r="A3895" s="115">
        <v>44027</v>
      </c>
      <c r="B3895" s="49" t="s">
        <v>35428</v>
      </c>
      <c r="C3895" s="115" t="s">
        <v>2</v>
      </c>
      <c r="D3895" s="402">
        <v>1.29</v>
      </c>
    </row>
    <row r="3896" spans="1:4" ht="12.75">
      <c r="A3896" s="115">
        <v>36153</v>
      </c>
      <c r="B3896" s="49" t="s">
        <v>35429</v>
      </c>
      <c r="C3896" s="115" t="s">
        <v>2</v>
      </c>
      <c r="D3896" s="402">
        <v>208.55</v>
      </c>
    </row>
    <row r="3897" spans="1:4" ht="12.75">
      <c r="A3897" s="115">
        <v>10742</v>
      </c>
      <c r="B3897" s="49" t="s">
        <v>35430</v>
      </c>
      <c r="C3897" s="115" t="s">
        <v>2</v>
      </c>
      <c r="D3897" s="402">
        <v>723</v>
      </c>
    </row>
    <row r="3898" spans="1:4" ht="12.75">
      <c r="A3898" s="115">
        <v>45239</v>
      </c>
      <c r="B3898" s="49" t="s">
        <v>35431</v>
      </c>
      <c r="C3898" s="115" t="s">
        <v>2</v>
      </c>
      <c r="D3898" s="402">
        <v>24.95</v>
      </c>
    </row>
    <row r="3899" spans="1:4" ht="12.75">
      <c r="A3899" s="115">
        <v>38465</v>
      </c>
      <c r="B3899" s="49" t="s">
        <v>35432</v>
      </c>
      <c r="C3899" s="115" t="s">
        <v>2</v>
      </c>
      <c r="D3899" s="402">
        <v>68.95</v>
      </c>
    </row>
    <row r="3900" spans="1:4" ht="12.75">
      <c r="A3900" s="115">
        <v>7543</v>
      </c>
      <c r="B3900" s="49" t="s">
        <v>35433</v>
      </c>
      <c r="C3900" s="115" t="s">
        <v>2</v>
      </c>
      <c r="D3900" s="402">
        <v>5.91</v>
      </c>
    </row>
    <row r="3901" spans="1:4" ht="12.75">
      <c r="A3901" s="115">
        <v>43427</v>
      </c>
      <c r="B3901" s="49" t="s">
        <v>35434</v>
      </c>
      <c r="C3901" s="115" t="s">
        <v>2</v>
      </c>
      <c r="D3901" s="402">
        <v>2042.47</v>
      </c>
    </row>
    <row r="3902" spans="1:4" ht="12.75">
      <c r="A3902" s="115">
        <v>41613</v>
      </c>
      <c r="B3902" s="49" t="s">
        <v>35435</v>
      </c>
      <c r="C3902" s="115" t="s">
        <v>2</v>
      </c>
      <c r="D3902" s="402">
        <v>131.29</v>
      </c>
    </row>
    <row r="3903" spans="1:4" ht="12.75">
      <c r="A3903" s="115">
        <v>41614</v>
      </c>
      <c r="B3903" s="49" t="s">
        <v>35436</v>
      </c>
      <c r="C3903" s="115" t="s">
        <v>2</v>
      </c>
      <c r="D3903" s="402">
        <v>167.29</v>
      </c>
    </row>
    <row r="3904" spans="1:4" ht="12.75">
      <c r="A3904" s="115">
        <v>41615</v>
      </c>
      <c r="B3904" s="49" t="s">
        <v>35437</v>
      </c>
      <c r="C3904" s="115" t="s">
        <v>2</v>
      </c>
      <c r="D3904" s="402">
        <v>258.56</v>
      </c>
    </row>
    <row r="3905" spans="1:4" ht="12.75">
      <c r="A3905" s="115">
        <v>41616</v>
      </c>
      <c r="B3905" s="49" t="s">
        <v>35438</v>
      </c>
      <c r="C3905" s="115" t="s">
        <v>2</v>
      </c>
      <c r="D3905" s="402">
        <v>386.33</v>
      </c>
    </row>
    <row r="3906" spans="1:4" ht="12.75">
      <c r="A3906" s="115">
        <v>41617</v>
      </c>
      <c r="B3906" s="49" t="s">
        <v>35439</v>
      </c>
      <c r="C3906" s="115" t="s">
        <v>2</v>
      </c>
      <c r="D3906" s="402">
        <v>768.17</v>
      </c>
    </row>
    <row r="3907" spans="1:4" ht="12.75">
      <c r="A3907" s="115">
        <v>41618</v>
      </c>
      <c r="B3907" s="49" t="s">
        <v>35440</v>
      </c>
      <c r="C3907" s="115" t="s">
        <v>2</v>
      </c>
      <c r="D3907" s="402">
        <v>1414.16</v>
      </c>
    </row>
    <row r="3908" spans="1:4" ht="12.75">
      <c r="A3908" s="115">
        <v>43428</v>
      </c>
      <c r="B3908" s="49" t="s">
        <v>35441</v>
      </c>
      <c r="C3908" s="115" t="s">
        <v>2</v>
      </c>
      <c r="D3908" s="402">
        <v>2484</v>
      </c>
    </row>
    <row r="3909" spans="1:4" ht="12.75">
      <c r="A3909" s="115">
        <v>41619</v>
      </c>
      <c r="B3909" s="49" t="s">
        <v>35442</v>
      </c>
      <c r="C3909" s="115" t="s">
        <v>2</v>
      </c>
      <c r="D3909" s="402">
        <v>160.94</v>
      </c>
    </row>
    <row r="3910" spans="1:4" ht="12.75">
      <c r="A3910" s="115">
        <v>41620</v>
      </c>
      <c r="B3910" s="49" t="s">
        <v>35443</v>
      </c>
      <c r="C3910" s="115" t="s">
        <v>2</v>
      </c>
      <c r="D3910" s="402">
        <v>203.29</v>
      </c>
    </row>
    <row r="3911" spans="1:4" ht="12.75">
      <c r="A3911" s="115">
        <v>41622</v>
      </c>
      <c r="B3911" s="49" t="s">
        <v>35444</v>
      </c>
      <c r="C3911" s="115" t="s">
        <v>2</v>
      </c>
      <c r="D3911" s="402">
        <v>352.58</v>
      </c>
    </row>
    <row r="3912" spans="1:4" ht="12.75">
      <c r="A3912" s="115">
        <v>41623</v>
      </c>
      <c r="B3912" s="49" t="s">
        <v>35445</v>
      </c>
      <c r="C3912" s="115" t="s">
        <v>2</v>
      </c>
      <c r="D3912" s="402">
        <v>542.11</v>
      </c>
    </row>
    <row r="3913" spans="1:4" ht="12.75">
      <c r="A3913" s="115">
        <v>41624</v>
      </c>
      <c r="B3913" s="49" t="s">
        <v>35446</v>
      </c>
      <c r="C3913" s="115" t="s">
        <v>2</v>
      </c>
      <c r="D3913" s="402">
        <v>1016.47</v>
      </c>
    </row>
    <row r="3914" spans="1:4" ht="12.75">
      <c r="A3914" s="115">
        <v>41625</v>
      </c>
      <c r="B3914" s="49" t="s">
        <v>35447</v>
      </c>
      <c r="C3914" s="115" t="s">
        <v>2</v>
      </c>
      <c r="D3914" s="402">
        <v>1563.88</v>
      </c>
    </row>
    <row r="3915" spans="1:4" ht="12.75">
      <c r="A3915" s="115">
        <v>39346</v>
      </c>
      <c r="B3915" s="49" t="s">
        <v>35448</v>
      </c>
      <c r="C3915" s="115" t="s">
        <v>2</v>
      </c>
      <c r="D3915" s="402">
        <v>3.65</v>
      </c>
    </row>
    <row r="3916" spans="1:4" ht="12.75">
      <c r="A3916" s="115">
        <v>39350</v>
      </c>
      <c r="B3916" s="49" t="s">
        <v>35449</v>
      </c>
      <c r="C3916" s="115" t="s">
        <v>2</v>
      </c>
      <c r="D3916" s="402">
        <v>3.93</v>
      </c>
    </row>
    <row r="3917" spans="1:4" ht="12.75">
      <c r="A3917" s="115">
        <v>39351</v>
      </c>
      <c r="B3917" s="49" t="s">
        <v>35450</v>
      </c>
      <c r="C3917" s="115" t="s">
        <v>2</v>
      </c>
      <c r="D3917" s="402">
        <v>4.54</v>
      </c>
    </row>
    <row r="3918" spans="1:4" ht="12.75">
      <c r="A3918" s="115">
        <v>39352</v>
      </c>
      <c r="B3918" s="49" t="s">
        <v>35451</v>
      </c>
      <c r="C3918" s="115" t="s">
        <v>2</v>
      </c>
      <c r="D3918" s="402">
        <v>3.65</v>
      </c>
    </row>
    <row r="3919" spans="1:4" ht="12.75">
      <c r="A3919" s="115">
        <v>38837</v>
      </c>
      <c r="B3919" s="49" t="s">
        <v>35452</v>
      </c>
      <c r="C3919" s="115" t="s">
        <v>2</v>
      </c>
      <c r="D3919" s="402"/>
    </row>
    <row r="3920" spans="1:4" ht="12.75">
      <c r="A3920" s="115">
        <v>38836</v>
      </c>
      <c r="B3920" s="49" t="s">
        <v>35453</v>
      </c>
      <c r="C3920" s="115" t="s">
        <v>2</v>
      </c>
      <c r="D3920" s="402"/>
    </row>
    <row r="3921" spans="1:4" ht="12.75">
      <c r="A3921" s="115">
        <v>2666</v>
      </c>
      <c r="B3921" s="49" t="s">
        <v>35454</v>
      </c>
      <c r="C3921" s="115" t="s">
        <v>2</v>
      </c>
      <c r="D3921" s="402">
        <v>7.92</v>
      </c>
    </row>
    <row r="3922" spans="1:4" ht="12.75">
      <c r="A3922" s="115">
        <v>2668</v>
      </c>
      <c r="B3922" s="49" t="s">
        <v>35455</v>
      </c>
      <c r="C3922" s="115" t="s">
        <v>2</v>
      </c>
      <c r="D3922" s="402">
        <v>9.0500000000000007</v>
      </c>
    </row>
    <row r="3923" spans="1:4" ht="12.75">
      <c r="A3923" s="115">
        <v>2664</v>
      </c>
      <c r="B3923" s="49" t="s">
        <v>35456</v>
      </c>
      <c r="C3923" s="115" t="s">
        <v>2</v>
      </c>
      <c r="D3923" s="402">
        <v>13.34</v>
      </c>
    </row>
    <row r="3924" spans="1:4" ht="12.75">
      <c r="A3924" s="115">
        <v>2662</v>
      </c>
      <c r="B3924" s="49" t="s">
        <v>35457</v>
      </c>
      <c r="C3924" s="115" t="s">
        <v>2</v>
      </c>
      <c r="D3924" s="402">
        <v>16.37</v>
      </c>
    </row>
    <row r="3925" spans="1:4" ht="12.75">
      <c r="A3925" s="115">
        <v>20964</v>
      </c>
      <c r="B3925" s="49" t="s">
        <v>35458</v>
      </c>
      <c r="C3925" s="115" t="s">
        <v>2</v>
      </c>
      <c r="D3925" s="402">
        <v>74.19</v>
      </c>
    </row>
    <row r="3926" spans="1:4" ht="12.75">
      <c r="A3926" s="115">
        <v>10905</v>
      </c>
      <c r="B3926" s="49" t="s">
        <v>35459</v>
      </c>
      <c r="C3926" s="115" t="s">
        <v>2</v>
      </c>
      <c r="D3926" s="402">
        <v>99.52</v>
      </c>
    </row>
    <row r="3927" spans="1:4" ht="12.75">
      <c r="A3927" s="115">
        <v>11289</v>
      </c>
      <c r="B3927" s="49" t="s">
        <v>35460</v>
      </c>
      <c r="C3927" s="115" t="s">
        <v>2</v>
      </c>
      <c r="D3927" s="402"/>
    </row>
    <row r="3928" spans="1:4" ht="12.75">
      <c r="A3928" s="115">
        <v>11241</v>
      </c>
      <c r="B3928" s="49" t="s">
        <v>35461</v>
      </c>
      <c r="C3928" s="115" t="s">
        <v>2</v>
      </c>
      <c r="D3928" s="402"/>
    </row>
    <row r="3929" spans="1:4" ht="12.75">
      <c r="A3929" s="115">
        <v>11301</v>
      </c>
      <c r="B3929" s="49" t="s">
        <v>35462</v>
      </c>
      <c r="C3929" s="115" t="s">
        <v>2</v>
      </c>
      <c r="D3929" s="402"/>
    </row>
    <row r="3930" spans="1:4" ht="12.75">
      <c r="A3930" s="115">
        <v>21090</v>
      </c>
      <c r="B3930" s="49" t="s">
        <v>35463</v>
      </c>
      <c r="C3930" s="115" t="s">
        <v>2</v>
      </c>
      <c r="D3930" s="402"/>
    </row>
    <row r="3931" spans="1:4" ht="12.75">
      <c r="A3931" s="115">
        <v>11315</v>
      </c>
      <c r="B3931" s="49" t="s">
        <v>35464</v>
      </c>
      <c r="C3931" s="115" t="s">
        <v>2</v>
      </c>
      <c r="D3931" s="402"/>
    </row>
    <row r="3932" spans="1:4" ht="12.75">
      <c r="A3932" s="115">
        <v>21071</v>
      </c>
      <c r="B3932" s="49" t="s">
        <v>35465</v>
      </c>
      <c r="C3932" s="115" t="s">
        <v>2</v>
      </c>
      <c r="D3932" s="402"/>
    </row>
    <row r="3933" spans="1:4" ht="12.75">
      <c r="A3933" s="115">
        <v>14112</v>
      </c>
      <c r="B3933" s="49" t="s">
        <v>35466</v>
      </c>
      <c r="C3933" s="115" t="s">
        <v>2</v>
      </c>
      <c r="D3933" s="402"/>
    </row>
    <row r="3934" spans="1:4" ht="12.75">
      <c r="A3934" s="115">
        <v>11316</v>
      </c>
      <c r="B3934" s="49" t="s">
        <v>35467</v>
      </c>
      <c r="C3934" s="115" t="s">
        <v>2</v>
      </c>
      <c r="D3934" s="402"/>
    </row>
    <row r="3935" spans="1:4" ht="12.75">
      <c r="A3935" s="115">
        <v>6243</v>
      </c>
      <c r="B3935" s="49" t="s">
        <v>35468</v>
      </c>
      <c r="C3935" s="115" t="s">
        <v>2</v>
      </c>
      <c r="D3935" s="402"/>
    </row>
    <row r="3936" spans="1:4" ht="12.75">
      <c r="A3936" s="115">
        <v>6240</v>
      </c>
      <c r="B3936" s="49" t="s">
        <v>35469</v>
      </c>
      <c r="C3936" s="115" t="s">
        <v>2</v>
      </c>
      <c r="D3936" s="402"/>
    </row>
    <row r="3937" spans="1:4" ht="12.75">
      <c r="A3937" s="115">
        <v>11296</v>
      </c>
      <c r="B3937" s="49" t="s">
        <v>35470</v>
      </c>
      <c r="C3937" s="115" t="s">
        <v>2</v>
      </c>
      <c r="D3937" s="402"/>
    </row>
    <row r="3938" spans="1:4" ht="12.75">
      <c r="A3938" s="115">
        <v>11299</v>
      </c>
      <c r="B3938" s="49" t="s">
        <v>35471</v>
      </c>
      <c r="C3938" s="115" t="s">
        <v>2</v>
      </c>
      <c r="D3938" s="402"/>
    </row>
    <row r="3939" spans="1:4" ht="12.75">
      <c r="A3939" s="115">
        <v>11688</v>
      </c>
      <c r="B3939" s="49" t="s">
        <v>35472</v>
      </c>
      <c r="C3939" s="115" t="s">
        <v>2</v>
      </c>
      <c r="D3939" s="402">
        <v>579.55999999999995</v>
      </c>
    </row>
    <row r="3940" spans="1:4" ht="12.75">
      <c r="A3940" s="115">
        <v>37736</v>
      </c>
      <c r="B3940" s="49" t="s">
        <v>35473</v>
      </c>
      <c r="C3940" s="115" t="s">
        <v>2</v>
      </c>
      <c r="D3940" s="402"/>
    </row>
    <row r="3941" spans="1:4" ht="12.75">
      <c r="A3941" s="115">
        <v>37739</v>
      </c>
      <c r="B3941" s="49" t="s">
        <v>35474</v>
      </c>
      <c r="C3941" s="115" t="s">
        <v>2</v>
      </c>
      <c r="D3941" s="402"/>
    </row>
    <row r="3942" spans="1:4" ht="12.75">
      <c r="A3942" s="115">
        <v>37738</v>
      </c>
      <c r="B3942" s="49" t="s">
        <v>35475</v>
      </c>
      <c r="C3942" s="115" t="s">
        <v>2</v>
      </c>
      <c r="D3942" s="402"/>
    </row>
    <row r="3943" spans="1:4" ht="12.75">
      <c r="A3943" s="115">
        <v>25014</v>
      </c>
      <c r="B3943" s="49" t="s">
        <v>35476</v>
      </c>
      <c r="C3943" s="115" t="s">
        <v>2</v>
      </c>
      <c r="D3943" s="402"/>
    </row>
    <row r="3944" spans="1:4" ht="12.75">
      <c r="A3944" s="115">
        <v>14405</v>
      </c>
      <c r="B3944" s="49" t="s">
        <v>35477</v>
      </c>
      <c r="C3944" s="115" t="s">
        <v>2</v>
      </c>
      <c r="D3944" s="402"/>
    </row>
    <row r="3945" spans="1:4" ht="12.75">
      <c r="A3945" s="115">
        <v>20271</v>
      </c>
      <c r="B3945" s="49" t="s">
        <v>35478</v>
      </c>
      <c r="C3945" s="115" t="s">
        <v>2</v>
      </c>
      <c r="D3945" s="402">
        <v>652.15</v>
      </c>
    </row>
    <row r="3946" spans="1:4" ht="12.75">
      <c r="A3946" s="115">
        <v>10423</v>
      </c>
      <c r="B3946" s="49" t="s">
        <v>35479</v>
      </c>
      <c r="C3946" s="115" t="s">
        <v>2</v>
      </c>
      <c r="D3946" s="402">
        <v>478.83</v>
      </c>
    </row>
    <row r="3947" spans="1:4" ht="12.75">
      <c r="A3947" s="115">
        <v>36790</v>
      </c>
      <c r="B3947" s="49" t="s">
        <v>35480</v>
      </c>
      <c r="C3947" s="115" t="s">
        <v>2</v>
      </c>
      <c r="D3947" s="402">
        <v>278.45999999999998</v>
      </c>
    </row>
    <row r="3948" spans="1:4" ht="12.75">
      <c r="A3948" s="115">
        <v>37589</v>
      </c>
      <c r="B3948" s="49" t="s">
        <v>35481</v>
      </c>
      <c r="C3948" s="115" t="s">
        <v>2</v>
      </c>
      <c r="D3948" s="402">
        <v>341.19</v>
      </c>
    </row>
    <row r="3949" spans="1:4" ht="12.75">
      <c r="A3949" s="115">
        <v>11690</v>
      </c>
      <c r="B3949" s="49" t="s">
        <v>35482</v>
      </c>
      <c r="C3949" s="115" t="s">
        <v>2</v>
      </c>
      <c r="D3949" s="402">
        <v>181.25</v>
      </c>
    </row>
    <row r="3950" spans="1:4" ht="12.75">
      <c r="A3950" s="115">
        <v>20234</v>
      </c>
      <c r="B3950" s="49" t="s">
        <v>35483</v>
      </c>
      <c r="C3950" s="115" t="s">
        <v>2</v>
      </c>
      <c r="D3950" s="402">
        <v>229.37</v>
      </c>
    </row>
    <row r="3951" spans="1:4" ht="12.75">
      <c r="A3951" s="115">
        <v>44480</v>
      </c>
      <c r="B3951" s="49" t="s">
        <v>35484</v>
      </c>
      <c r="C3951" s="115" t="s">
        <v>7</v>
      </c>
      <c r="D3951" s="402">
        <v>18.54</v>
      </c>
    </row>
    <row r="3952" spans="1:4" ht="12.75">
      <c r="A3952" s="115">
        <v>11457</v>
      </c>
      <c r="B3952" s="49" t="s">
        <v>35485</v>
      </c>
      <c r="C3952" s="115" t="s">
        <v>2</v>
      </c>
      <c r="D3952" s="402">
        <v>48.06</v>
      </c>
    </row>
    <row r="3953" spans="1:4" ht="12.75">
      <c r="A3953" s="115">
        <v>44073</v>
      </c>
      <c r="B3953" s="49" t="s">
        <v>35486</v>
      </c>
      <c r="C3953" s="115" t="s">
        <v>1</v>
      </c>
      <c r="D3953" s="402">
        <v>0.76</v>
      </c>
    </row>
    <row r="3954" spans="1:4" ht="12.75">
      <c r="A3954" s="115">
        <v>3593</v>
      </c>
      <c r="B3954" s="49" t="s">
        <v>35487</v>
      </c>
      <c r="C3954" s="115" t="s">
        <v>2</v>
      </c>
      <c r="D3954" s="402">
        <v>102.65</v>
      </c>
    </row>
    <row r="3955" spans="1:4" ht="12.75">
      <c r="A3955" s="115">
        <v>3588</v>
      </c>
      <c r="B3955" s="49" t="s">
        <v>35488</v>
      </c>
      <c r="C3955" s="115" t="s">
        <v>2</v>
      </c>
      <c r="D3955" s="402">
        <v>79.12</v>
      </c>
    </row>
    <row r="3956" spans="1:4" ht="12.75">
      <c r="A3956" s="115">
        <v>3587</v>
      </c>
      <c r="B3956" s="49" t="s">
        <v>35489</v>
      </c>
      <c r="C3956" s="115" t="s">
        <v>2</v>
      </c>
      <c r="D3956" s="402">
        <v>49.1</v>
      </c>
    </row>
    <row r="3957" spans="1:4" ht="12.75">
      <c r="A3957" s="115">
        <v>3585</v>
      </c>
      <c r="B3957" s="49" t="s">
        <v>35490</v>
      </c>
      <c r="C3957" s="115" t="s">
        <v>2</v>
      </c>
      <c r="D3957" s="402">
        <v>24.44</v>
      </c>
    </row>
    <row r="3958" spans="1:4" ht="12.75">
      <c r="A3958" s="115">
        <v>3590</v>
      </c>
      <c r="B3958" s="49" t="s">
        <v>35491</v>
      </c>
      <c r="C3958" s="115" t="s">
        <v>2</v>
      </c>
      <c r="D3958" s="402">
        <v>291.45999999999998</v>
      </c>
    </row>
    <row r="3959" spans="1:4" ht="12.75">
      <c r="A3959" s="115">
        <v>3589</v>
      </c>
      <c r="B3959" s="49" t="s">
        <v>35492</v>
      </c>
      <c r="C3959" s="115" t="s">
        <v>2</v>
      </c>
      <c r="D3959" s="402">
        <v>156.44</v>
      </c>
    </row>
    <row r="3960" spans="1:4" ht="12.75">
      <c r="A3960" s="115">
        <v>3592</v>
      </c>
      <c r="B3960" s="49" t="s">
        <v>35493</v>
      </c>
      <c r="C3960" s="115" t="s">
        <v>2</v>
      </c>
      <c r="D3960" s="402">
        <v>460.71</v>
      </c>
    </row>
    <row r="3961" spans="1:4" ht="12.75">
      <c r="A3961" s="115">
        <v>3586</v>
      </c>
      <c r="B3961" s="49" t="s">
        <v>35494</v>
      </c>
      <c r="C3961" s="115" t="s">
        <v>2</v>
      </c>
      <c r="D3961" s="402">
        <v>32.01</v>
      </c>
    </row>
    <row r="3962" spans="1:4" ht="12.75">
      <c r="A3962" s="115">
        <v>3591</v>
      </c>
      <c r="B3962" s="49" t="s">
        <v>35495</v>
      </c>
      <c r="C3962" s="115" t="s">
        <v>2</v>
      </c>
      <c r="D3962" s="402">
        <v>738.54</v>
      </c>
    </row>
    <row r="3963" spans="1:4" ht="12.75">
      <c r="A3963" s="115">
        <v>40396</v>
      </c>
      <c r="B3963" s="49" t="s">
        <v>35496</v>
      </c>
      <c r="C3963" s="115" t="s">
        <v>2</v>
      </c>
      <c r="D3963" s="402">
        <v>101.95</v>
      </c>
    </row>
    <row r="3964" spans="1:4" ht="12.75">
      <c r="A3964" s="115">
        <v>40395</v>
      </c>
      <c r="B3964" s="49" t="s">
        <v>35497</v>
      </c>
      <c r="C3964" s="115" t="s">
        <v>2</v>
      </c>
      <c r="D3964" s="402">
        <v>78.239999999999995</v>
      </c>
    </row>
    <row r="3965" spans="1:4" ht="12.75">
      <c r="A3965" s="115">
        <v>40394</v>
      </c>
      <c r="B3965" s="49" t="s">
        <v>35498</v>
      </c>
      <c r="C3965" s="115" t="s">
        <v>2</v>
      </c>
      <c r="D3965" s="402">
        <v>50.94</v>
      </c>
    </row>
    <row r="3966" spans="1:4" ht="12.75">
      <c r="A3966" s="115">
        <v>40392</v>
      </c>
      <c r="B3966" s="49" t="s">
        <v>35499</v>
      </c>
      <c r="C3966" s="115" t="s">
        <v>2</v>
      </c>
      <c r="D3966" s="402">
        <v>25.17</v>
      </c>
    </row>
    <row r="3967" spans="1:4" ht="12.75">
      <c r="A3967" s="115">
        <v>40398</v>
      </c>
      <c r="B3967" s="49" t="s">
        <v>35500</v>
      </c>
      <c r="C3967" s="115" t="s">
        <v>2</v>
      </c>
      <c r="D3967" s="402">
        <v>327.07</v>
      </c>
    </row>
    <row r="3968" spans="1:4" ht="12.75">
      <c r="A3968" s="115">
        <v>40397</v>
      </c>
      <c r="B3968" s="49" t="s">
        <v>35501</v>
      </c>
      <c r="C3968" s="115" t="s">
        <v>2</v>
      </c>
      <c r="D3968" s="402">
        <v>167.5</v>
      </c>
    </row>
    <row r="3969" spans="1:4" ht="12.75">
      <c r="A3969" s="115">
        <v>40399</v>
      </c>
      <c r="B3969" s="49" t="s">
        <v>35502</v>
      </c>
      <c r="C3969" s="115" t="s">
        <v>2</v>
      </c>
      <c r="D3969" s="402">
        <v>535.09</v>
      </c>
    </row>
    <row r="3970" spans="1:4" ht="12.75">
      <c r="A3970" s="115">
        <v>40393</v>
      </c>
      <c r="B3970" s="49" t="s">
        <v>35503</v>
      </c>
      <c r="C3970" s="115" t="s">
        <v>2</v>
      </c>
      <c r="D3970" s="402">
        <v>32.42</v>
      </c>
    </row>
    <row r="3971" spans="1:4" ht="12.75">
      <c r="A3971" s="115">
        <v>44253</v>
      </c>
      <c r="B3971" s="49" t="s">
        <v>35504</v>
      </c>
      <c r="C3971" s="115" t="s">
        <v>2</v>
      </c>
      <c r="D3971" s="402">
        <v>319.23</v>
      </c>
    </row>
    <row r="3972" spans="1:4" ht="12.75">
      <c r="A3972" s="115">
        <v>21121</v>
      </c>
      <c r="B3972" s="49" t="s">
        <v>35505</v>
      </c>
      <c r="C3972" s="115" t="s">
        <v>2</v>
      </c>
      <c r="D3972" s="402">
        <v>4.58</v>
      </c>
    </row>
    <row r="3973" spans="1:4" ht="12.75">
      <c r="A3973" s="115">
        <v>38010</v>
      </c>
      <c r="B3973" s="49" t="s">
        <v>35506</v>
      </c>
      <c r="C3973" s="115" t="s">
        <v>2</v>
      </c>
      <c r="D3973" s="402">
        <v>5.7</v>
      </c>
    </row>
    <row r="3974" spans="1:4" ht="12.75">
      <c r="A3974" s="115">
        <v>38011</v>
      </c>
      <c r="B3974" s="49" t="s">
        <v>35507</v>
      </c>
      <c r="C3974" s="115" t="s">
        <v>2</v>
      </c>
      <c r="D3974" s="402">
        <v>11.43</v>
      </c>
    </row>
    <row r="3975" spans="1:4" ht="12.75">
      <c r="A3975" s="115">
        <v>38012</v>
      </c>
      <c r="B3975" s="49" t="s">
        <v>35508</v>
      </c>
      <c r="C3975" s="115" t="s">
        <v>2</v>
      </c>
      <c r="D3975" s="402">
        <v>43.58</v>
      </c>
    </row>
    <row r="3976" spans="1:4" ht="12.75">
      <c r="A3976" s="115">
        <v>38013</v>
      </c>
      <c r="B3976" s="49" t="s">
        <v>35509</v>
      </c>
      <c r="C3976" s="115" t="s">
        <v>2</v>
      </c>
      <c r="D3976" s="402">
        <v>55.98</v>
      </c>
    </row>
    <row r="3977" spans="1:4" ht="12.75">
      <c r="A3977" s="115">
        <v>38014</v>
      </c>
      <c r="B3977" s="49" t="s">
        <v>35510</v>
      </c>
      <c r="C3977" s="115" t="s">
        <v>2</v>
      </c>
      <c r="D3977" s="402">
        <v>93.49</v>
      </c>
    </row>
    <row r="3978" spans="1:4" ht="12.75">
      <c r="A3978" s="115">
        <v>38015</v>
      </c>
      <c r="B3978" s="49" t="s">
        <v>35511</v>
      </c>
      <c r="C3978" s="115" t="s">
        <v>2</v>
      </c>
      <c r="D3978" s="402">
        <v>219.79</v>
      </c>
    </row>
    <row r="3979" spans="1:4" ht="12.75">
      <c r="A3979" s="115">
        <v>38016</v>
      </c>
      <c r="B3979" s="49" t="s">
        <v>35512</v>
      </c>
      <c r="C3979" s="115" t="s">
        <v>2</v>
      </c>
      <c r="D3979" s="402">
        <v>255.59</v>
      </c>
    </row>
    <row r="3980" spans="1:4" ht="12.75">
      <c r="A3980" s="115">
        <v>12741</v>
      </c>
      <c r="B3980" s="49" t="s">
        <v>35513</v>
      </c>
      <c r="C3980" s="115" t="s">
        <v>2</v>
      </c>
      <c r="D3980" s="402">
        <v>2317.6</v>
      </c>
    </row>
    <row r="3981" spans="1:4" ht="12.75">
      <c r="A3981" s="115">
        <v>12733</v>
      </c>
      <c r="B3981" s="49" t="s">
        <v>35514</v>
      </c>
      <c r="C3981" s="115" t="s">
        <v>2</v>
      </c>
      <c r="D3981" s="402">
        <v>11.66</v>
      </c>
    </row>
    <row r="3982" spans="1:4" ht="12.75">
      <c r="A3982" s="115">
        <v>12734</v>
      </c>
      <c r="B3982" s="49" t="s">
        <v>35515</v>
      </c>
      <c r="C3982" s="115" t="s">
        <v>2</v>
      </c>
      <c r="D3982" s="402">
        <v>24.85</v>
      </c>
    </row>
    <row r="3983" spans="1:4" ht="12.75">
      <c r="A3983" s="115">
        <v>12735</v>
      </c>
      <c r="B3983" s="49" t="s">
        <v>35516</v>
      </c>
      <c r="C3983" s="115" t="s">
        <v>2</v>
      </c>
      <c r="D3983" s="402">
        <v>40.89</v>
      </c>
    </row>
    <row r="3984" spans="1:4" ht="12.75">
      <c r="A3984" s="115">
        <v>12736</v>
      </c>
      <c r="B3984" s="49" t="s">
        <v>35517</v>
      </c>
      <c r="C3984" s="115" t="s">
        <v>2</v>
      </c>
      <c r="D3984" s="402">
        <v>93.47</v>
      </c>
    </row>
    <row r="3985" spans="1:4" ht="12.75">
      <c r="A3985" s="115">
        <v>12737</v>
      </c>
      <c r="B3985" s="49" t="s">
        <v>35518</v>
      </c>
      <c r="C3985" s="115" t="s">
        <v>2</v>
      </c>
      <c r="D3985" s="402">
        <v>120.42</v>
      </c>
    </row>
    <row r="3986" spans="1:4" ht="12.75">
      <c r="A3986" s="115">
        <v>12738</v>
      </c>
      <c r="B3986" s="49" t="s">
        <v>35519</v>
      </c>
      <c r="C3986" s="115" t="s">
        <v>2</v>
      </c>
      <c r="D3986" s="402">
        <v>238</v>
      </c>
    </row>
    <row r="3987" spans="1:4" ht="12.75">
      <c r="A3987" s="115">
        <v>12739</v>
      </c>
      <c r="B3987" s="49" t="s">
        <v>35520</v>
      </c>
      <c r="C3987" s="115" t="s">
        <v>2</v>
      </c>
      <c r="D3987" s="402">
        <v>677.5</v>
      </c>
    </row>
    <row r="3988" spans="1:4" ht="12.75">
      <c r="A3988" s="115">
        <v>12740</v>
      </c>
      <c r="B3988" s="49" t="s">
        <v>35521</v>
      </c>
      <c r="C3988" s="115" t="s">
        <v>2</v>
      </c>
      <c r="D3988" s="402">
        <v>1059.98</v>
      </c>
    </row>
    <row r="3989" spans="1:4" ht="12.75">
      <c r="A3989" s="115">
        <v>6297</v>
      </c>
      <c r="B3989" s="49" t="s">
        <v>35522</v>
      </c>
      <c r="C3989" s="115" t="s">
        <v>2</v>
      </c>
      <c r="D3989" s="402">
        <v>47.3</v>
      </c>
    </row>
    <row r="3990" spans="1:4" ht="12.75">
      <c r="A3990" s="115">
        <v>6296</v>
      </c>
      <c r="B3990" s="49" t="s">
        <v>35523</v>
      </c>
      <c r="C3990" s="115" t="s">
        <v>2</v>
      </c>
      <c r="D3990" s="402">
        <v>37.33</v>
      </c>
    </row>
    <row r="3991" spans="1:4" ht="12.75">
      <c r="A3991" s="115">
        <v>6323</v>
      </c>
      <c r="B3991" s="49" t="s">
        <v>35524</v>
      </c>
      <c r="C3991" s="115" t="s">
        <v>2</v>
      </c>
      <c r="D3991" s="402">
        <v>24.39</v>
      </c>
    </row>
    <row r="3992" spans="1:4" ht="12.75">
      <c r="A3992" s="115">
        <v>6294</v>
      </c>
      <c r="B3992" s="49" t="s">
        <v>35525</v>
      </c>
      <c r="C3992" s="115" t="s">
        <v>2</v>
      </c>
      <c r="D3992" s="402">
        <v>10.64</v>
      </c>
    </row>
    <row r="3993" spans="1:4" ht="12.75">
      <c r="A3993" s="115">
        <v>6299</v>
      </c>
      <c r="B3993" s="49" t="s">
        <v>35526</v>
      </c>
      <c r="C3993" s="115" t="s">
        <v>2</v>
      </c>
      <c r="D3993" s="402">
        <v>142.25</v>
      </c>
    </row>
    <row r="3994" spans="1:4" ht="12.75">
      <c r="A3994" s="115">
        <v>6298</v>
      </c>
      <c r="B3994" s="49" t="s">
        <v>35527</v>
      </c>
      <c r="C3994" s="115" t="s">
        <v>2</v>
      </c>
      <c r="D3994" s="402">
        <v>74.92</v>
      </c>
    </row>
    <row r="3995" spans="1:4" ht="12.75">
      <c r="A3995" s="115">
        <v>6322</v>
      </c>
      <c r="B3995" s="49" t="s">
        <v>35528</v>
      </c>
      <c r="C3995" s="115" t="s">
        <v>2</v>
      </c>
      <c r="D3995" s="402">
        <v>190.53</v>
      </c>
    </row>
    <row r="3996" spans="1:4" ht="12.75">
      <c r="A3996" s="115">
        <v>6295</v>
      </c>
      <c r="B3996" s="49" t="s">
        <v>35529</v>
      </c>
      <c r="C3996" s="115" t="s">
        <v>2</v>
      </c>
      <c r="D3996" s="402">
        <v>15.15</v>
      </c>
    </row>
    <row r="3997" spans="1:4" ht="12.75">
      <c r="A3997" s="115">
        <v>6300</v>
      </c>
      <c r="B3997" s="49" t="s">
        <v>35530</v>
      </c>
      <c r="C3997" s="115" t="s">
        <v>2</v>
      </c>
      <c r="D3997" s="402">
        <v>351.27</v>
      </c>
    </row>
    <row r="3998" spans="1:4" ht="12.75">
      <c r="A3998" s="115">
        <v>6321</v>
      </c>
      <c r="B3998" s="49" t="s">
        <v>35531</v>
      </c>
      <c r="C3998" s="115" t="s">
        <v>2</v>
      </c>
      <c r="D3998" s="402">
        <v>501.76</v>
      </c>
    </row>
    <row r="3999" spans="1:4" ht="12.75">
      <c r="A3999" s="115">
        <v>6301</v>
      </c>
      <c r="B3999" s="49" t="s">
        <v>35532</v>
      </c>
      <c r="C3999" s="115" t="s">
        <v>2</v>
      </c>
      <c r="D3999" s="402">
        <v>1176.08</v>
      </c>
    </row>
    <row r="4000" spans="1:4" ht="12.75">
      <c r="A4000" s="115">
        <v>7105</v>
      </c>
      <c r="B4000" s="49" t="s">
        <v>35533</v>
      </c>
      <c r="C4000" s="115" t="s">
        <v>2</v>
      </c>
      <c r="D4000" s="402">
        <v>61.65</v>
      </c>
    </row>
    <row r="4001" spans="1:4" ht="12.75">
      <c r="A4001" s="115">
        <v>20183</v>
      </c>
      <c r="B4001" s="49" t="s">
        <v>35534</v>
      </c>
      <c r="C4001" s="115" t="s">
        <v>2</v>
      </c>
      <c r="D4001" s="402">
        <v>75.959999999999994</v>
      </c>
    </row>
    <row r="4002" spans="1:4" ht="12.75">
      <c r="A4002" s="115">
        <v>38448</v>
      </c>
      <c r="B4002" s="49" t="s">
        <v>35535</v>
      </c>
      <c r="C4002" s="115" t="s">
        <v>2</v>
      </c>
      <c r="D4002" s="402">
        <v>344.68</v>
      </c>
    </row>
    <row r="4003" spans="1:4" ht="12.75">
      <c r="A4003" s="115">
        <v>20182</v>
      </c>
      <c r="B4003" s="49" t="s">
        <v>35536</v>
      </c>
      <c r="C4003" s="115" t="s">
        <v>2</v>
      </c>
      <c r="D4003" s="402">
        <v>44.16</v>
      </c>
    </row>
    <row r="4004" spans="1:4" ht="12.75">
      <c r="A4004" s="115">
        <v>7119</v>
      </c>
      <c r="B4004" s="49" t="s">
        <v>35537</v>
      </c>
      <c r="C4004" s="115" t="s">
        <v>2</v>
      </c>
      <c r="D4004" s="402">
        <v>15.26</v>
      </c>
    </row>
    <row r="4005" spans="1:4" ht="12.75">
      <c r="A4005" s="115">
        <v>7126</v>
      </c>
      <c r="B4005" s="49" t="s">
        <v>35538</v>
      </c>
      <c r="C4005" s="115" t="s">
        <v>2</v>
      </c>
      <c r="D4005" s="402">
        <v>31.14</v>
      </c>
    </row>
    <row r="4006" spans="1:4" ht="12.75">
      <c r="A4006" s="115">
        <v>7120</v>
      </c>
      <c r="B4006" s="49" t="s">
        <v>35539</v>
      </c>
      <c r="C4006" s="115" t="s">
        <v>2</v>
      </c>
      <c r="D4006" s="402">
        <v>11.71</v>
      </c>
    </row>
    <row r="4007" spans="1:4" ht="12.75">
      <c r="A4007" s="115">
        <v>6319</v>
      </c>
      <c r="B4007" s="49" t="s">
        <v>35540</v>
      </c>
      <c r="C4007" s="115" t="s">
        <v>2</v>
      </c>
      <c r="D4007" s="402">
        <v>55.57</v>
      </c>
    </row>
    <row r="4008" spans="1:4" ht="12.75">
      <c r="A4008" s="115">
        <v>6304</v>
      </c>
      <c r="B4008" s="49" t="s">
        <v>35541</v>
      </c>
      <c r="C4008" s="115" t="s">
        <v>2</v>
      </c>
      <c r="D4008" s="402">
        <v>55.57</v>
      </c>
    </row>
    <row r="4009" spans="1:4" ht="12.75">
      <c r="A4009" s="115">
        <v>21116</v>
      </c>
      <c r="B4009" s="49" t="s">
        <v>35542</v>
      </c>
      <c r="C4009" s="115" t="s">
        <v>2</v>
      </c>
      <c r="D4009" s="402">
        <v>42.08</v>
      </c>
    </row>
    <row r="4010" spans="1:4" ht="12.75">
      <c r="A4010" s="115">
        <v>6320</v>
      </c>
      <c r="B4010" s="49" t="s">
        <v>35543</v>
      </c>
      <c r="C4010" s="115" t="s">
        <v>2</v>
      </c>
      <c r="D4010" s="402">
        <v>28.61</v>
      </c>
    </row>
    <row r="4011" spans="1:4" ht="12.75">
      <c r="A4011" s="115">
        <v>6303</v>
      </c>
      <c r="B4011" s="49" t="s">
        <v>35544</v>
      </c>
      <c r="C4011" s="115" t="s">
        <v>2</v>
      </c>
      <c r="D4011" s="402">
        <v>28.61</v>
      </c>
    </row>
    <row r="4012" spans="1:4" ht="12.75">
      <c r="A4012" s="115">
        <v>6308</v>
      </c>
      <c r="B4012" s="49" t="s">
        <v>35545</v>
      </c>
      <c r="C4012" s="115" t="s">
        <v>2</v>
      </c>
      <c r="D4012" s="402">
        <v>153.76</v>
      </c>
    </row>
    <row r="4013" spans="1:4" ht="12.75">
      <c r="A4013" s="115">
        <v>6317</v>
      </c>
      <c r="B4013" s="49" t="s">
        <v>35546</v>
      </c>
      <c r="C4013" s="115" t="s">
        <v>2</v>
      </c>
      <c r="D4013" s="402">
        <v>153.76</v>
      </c>
    </row>
    <row r="4014" spans="1:4" ht="12.75">
      <c r="A4014" s="115">
        <v>6307</v>
      </c>
      <c r="B4014" s="49" t="s">
        <v>35547</v>
      </c>
      <c r="C4014" s="115" t="s">
        <v>2</v>
      </c>
      <c r="D4014" s="402">
        <v>153.76</v>
      </c>
    </row>
    <row r="4015" spans="1:4" ht="12.75">
      <c r="A4015" s="115">
        <v>6309</v>
      </c>
      <c r="B4015" s="49" t="s">
        <v>35548</v>
      </c>
      <c r="C4015" s="115" t="s">
        <v>2</v>
      </c>
      <c r="D4015" s="402">
        <v>158.22</v>
      </c>
    </row>
    <row r="4016" spans="1:4" ht="12.75">
      <c r="A4016" s="115">
        <v>6318</v>
      </c>
      <c r="B4016" s="49" t="s">
        <v>35549</v>
      </c>
      <c r="C4016" s="115" t="s">
        <v>2</v>
      </c>
      <c r="D4016" s="402">
        <v>82.94</v>
      </c>
    </row>
    <row r="4017" spans="1:4" ht="12.75">
      <c r="A4017" s="115">
        <v>6306</v>
      </c>
      <c r="B4017" s="49" t="s">
        <v>35550</v>
      </c>
      <c r="C4017" s="115" t="s">
        <v>2</v>
      </c>
      <c r="D4017" s="402">
        <v>82.94</v>
      </c>
    </row>
    <row r="4018" spans="1:4" ht="12.75">
      <c r="A4018" s="115">
        <v>6305</v>
      </c>
      <c r="B4018" s="49" t="s">
        <v>35551</v>
      </c>
      <c r="C4018" s="115" t="s">
        <v>2</v>
      </c>
      <c r="D4018" s="402">
        <v>82.94</v>
      </c>
    </row>
    <row r="4019" spans="1:4" ht="12.75">
      <c r="A4019" s="115">
        <v>6312</v>
      </c>
      <c r="B4019" s="49" t="s">
        <v>35552</v>
      </c>
      <c r="C4019" s="115" t="s">
        <v>2</v>
      </c>
      <c r="D4019" s="402">
        <v>221.16</v>
      </c>
    </row>
    <row r="4020" spans="1:4" ht="12.75">
      <c r="A4020" s="115">
        <v>6311</v>
      </c>
      <c r="B4020" s="49" t="s">
        <v>35553</v>
      </c>
      <c r="C4020" s="115" t="s">
        <v>2</v>
      </c>
      <c r="D4020" s="402">
        <v>221.16</v>
      </c>
    </row>
    <row r="4021" spans="1:4" ht="12.75">
      <c r="A4021" s="115">
        <v>6310</v>
      </c>
      <c r="B4021" s="49" t="s">
        <v>35554</v>
      </c>
      <c r="C4021" s="115" t="s">
        <v>2</v>
      </c>
      <c r="D4021" s="402">
        <v>221.16</v>
      </c>
    </row>
    <row r="4022" spans="1:4" ht="12.75">
      <c r="A4022" s="115">
        <v>6314</v>
      </c>
      <c r="B4022" s="49" t="s">
        <v>35555</v>
      </c>
      <c r="C4022" s="115" t="s">
        <v>2</v>
      </c>
      <c r="D4022" s="402">
        <v>221.16</v>
      </c>
    </row>
    <row r="4023" spans="1:4" ht="12.75">
      <c r="A4023" s="115">
        <v>6313</v>
      </c>
      <c r="B4023" s="49" t="s">
        <v>35556</v>
      </c>
      <c r="C4023" s="115" t="s">
        <v>2</v>
      </c>
      <c r="D4023" s="402">
        <v>221.16</v>
      </c>
    </row>
    <row r="4024" spans="1:4" ht="12.75">
      <c r="A4024" s="115">
        <v>6302</v>
      </c>
      <c r="B4024" s="49" t="s">
        <v>35557</v>
      </c>
      <c r="C4024" s="115" t="s">
        <v>2</v>
      </c>
      <c r="D4024" s="402">
        <v>17.59</v>
      </c>
    </row>
    <row r="4025" spans="1:4" ht="12.75">
      <c r="A4025" s="115">
        <v>6315</v>
      </c>
      <c r="B4025" s="49" t="s">
        <v>35558</v>
      </c>
      <c r="C4025" s="115" t="s">
        <v>2</v>
      </c>
      <c r="D4025" s="402">
        <v>418.76</v>
      </c>
    </row>
    <row r="4026" spans="1:4" ht="12.75">
      <c r="A4026" s="115">
        <v>6316</v>
      </c>
      <c r="B4026" s="49" t="s">
        <v>35559</v>
      </c>
      <c r="C4026" s="115" t="s">
        <v>2</v>
      </c>
      <c r="D4026" s="402">
        <v>418.76</v>
      </c>
    </row>
    <row r="4027" spans="1:4" ht="12.75">
      <c r="A4027" s="115">
        <v>39324</v>
      </c>
      <c r="B4027" s="49" t="s">
        <v>35560</v>
      </c>
      <c r="C4027" s="115" t="s">
        <v>2</v>
      </c>
      <c r="D4027" s="402">
        <v>5.96</v>
      </c>
    </row>
    <row r="4028" spans="1:4" ht="12.75">
      <c r="A4028" s="115">
        <v>39325</v>
      </c>
      <c r="B4028" s="49" t="s">
        <v>35561</v>
      </c>
      <c r="C4028" s="115" t="s">
        <v>2</v>
      </c>
      <c r="D4028" s="402">
        <v>8.98</v>
      </c>
    </row>
    <row r="4029" spans="1:4" ht="12.75">
      <c r="A4029" s="115">
        <v>39326</v>
      </c>
      <c r="B4029" s="49" t="s">
        <v>35562</v>
      </c>
      <c r="C4029" s="115" t="s">
        <v>2</v>
      </c>
      <c r="D4029" s="402">
        <v>32.229999999999997</v>
      </c>
    </row>
    <row r="4030" spans="1:4" ht="12.75">
      <c r="A4030" s="115">
        <v>39327</v>
      </c>
      <c r="B4030" s="49" t="s">
        <v>35563</v>
      </c>
      <c r="C4030" s="115" t="s">
        <v>2</v>
      </c>
      <c r="D4030" s="402">
        <v>48.62</v>
      </c>
    </row>
    <row r="4031" spans="1:4" ht="12.75">
      <c r="A4031" s="115">
        <v>11378</v>
      </c>
      <c r="B4031" s="49" t="s">
        <v>35564</v>
      </c>
      <c r="C4031" s="115" t="s">
        <v>2</v>
      </c>
      <c r="D4031" s="402">
        <v>87.37</v>
      </c>
    </row>
    <row r="4032" spans="1:4" ht="12.75">
      <c r="A4032" s="115">
        <v>11379</v>
      </c>
      <c r="B4032" s="49" t="s">
        <v>35565</v>
      </c>
      <c r="C4032" s="115" t="s">
        <v>2</v>
      </c>
      <c r="D4032" s="402">
        <v>73.819999999999993</v>
      </c>
    </row>
    <row r="4033" spans="1:4" ht="12.75">
      <c r="A4033" s="115">
        <v>11493</v>
      </c>
      <c r="B4033" s="49" t="s">
        <v>35566</v>
      </c>
      <c r="C4033" s="115" t="s">
        <v>2</v>
      </c>
      <c r="D4033" s="402">
        <v>42.58</v>
      </c>
    </row>
    <row r="4034" spans="1:4" ht="12.75">
      <c r="A4034" s="115">
        <v>7106</v>
      </c>
      <c r="B4034" s="49" t="s">
        <v>35567</v>
      </c>
      <c r="C4034" s="115" t="s">
        <v>2</v>
      </c>
      <c r="D4034" s="402">
        <v>192.68</v>
      </c>
    </row>
    <row r="4035" spans="1:4" ht="12.75">
      <c r="A4035" s="115">
        <v>7104</v>
      </c>
      <c r="B4035" s="49" t="s">
        <v>35568</v>
      </c>
      <c r="C4035" s="115" t="s">
        <v>2</v>
      </c>
      <c r="D4035" s="402">
        <v>5.19</v>
      </c>
    </row>
    <row r="4036" spans="1:4" ht="12.75">
      <c r="A4036" s="115">
        <v>7136</v>
      </c>
      <c r="B4036" s="49" t="s">
        <v>35569</v>
      </c>
      <c r="C4036" s="115" t="s">
        <v>2</v>
      </c>
      <c r="D4036" s="402">
        <v>9.0399999999999991</v>
      </c>
    </row>
    <row r="4037" spans="1:4" ht="12.75">
      <c r="A4037" s="115">
        <v>7128</v>
      </c>
      <c r="B4037" s="49" t="s">
        <v>35570</v>
      </c>
      <c r="C4037" s="115" t="s">
        <v>2</v>
      </c>
      <c r="D4037" s="402">
        <v>11.73</v>
      </c>
    </row>
    <row r="4038" spans="1:4" ht="12.75">
      <c r="A4038" s="115">
        <v>7108</v>
      </c>
      <c r="B4038" s="49" t="s">
        <v>35571</v>
      </c>
      <c r="C4038" s="115" t="s">
        <v>2</v>
      </c>
      <c r="D4038" s="402">
        <v>11.71</v>
      </c>
    </row>
    <row r="4039" spans="1:4" ht="12.75">
      <c r="A4039" s="115">
        <v>7129</v>
      </c>
      <c r="B4039" s="49" t="s">
        <v>35572</v>
      </c>
      <c r="C4039" s="115" t="s">
        <v>2</v>
      </c>
      <c r="D4039" s="402">
        <v>13.78</v>
      </c>
    </row>
    <row r="4040" spans="1:4" ht="12.75">
      <c r="A4040" s="115">
        <v>7130</v>
      </c>
      <c r="B4040" s="49" t="s">
        <v>35573</v>
      </c>
      <c r="C4040" s="115" t="s">
        <v>2</v>
      </c>
      <c r="D4040" s="402">
        <v>20.02</v>
      </c>
    </row>
    <row r="4041" spans="1:4" ht="12.75">
      <c r="A4041" s="115">
        <v>7131</v>
      </c>
      <c r="B4041" s="49" t="s">
        <v>35574</v>
      </c>
      <c r="C4041" s="115" t="s">
        <v>2</v>
      </c>
      <c r="D4041" s="402">
        <v>24.48</v>
      </c>
    </row>
    <row r="4042" spans="1:4" ht="12.75">
      <c r="A4042" s="115">
        <v>7132</v>
      </c>
      <c r="B4042" s="49" t="s">
        <v>35575</v>
      </c>
      <c r="C4042" s="115" t="s">
        <v>2</v>
      </c>
      <c r="D4042" s="402">
        <v>57.64</v>
      </c>
    </row>
    <row r="4043" spans="1:4" ht="12.75">
      <c r="A4043" s="115">
        <v>7133</v>
      </c>
      <c r="B4043" s="49" t="s">
        <v>35576</v>
      </c>
      <c r="C4043" s="115" t="s">
        <v>2</v>
      </c>
      <c r="D4043" s="402">
        <v>133.18</v>
      </c>
    </row>
    <row r="4044" spans="1:4" ht="12.75">
      <c r="A4044" s="115">
        <v>37422</v>
      </c>
      <c r="B4044" s="49" t="s">
        <v>35577</v>
      </c>
      <c r="C4044" s="115" t="s">
        <v>2</v>
      </c>
      <c r="D4044" s="402"/>
    </row>
    <row r="4045" spans="1:4" ht="12.75">
      <c r="A4045" s="115">
        <v>37420</v>
      </c>
      <c r="B4045" s="49" t="s">
        <v>35578</v>
      </c>
      <c r="C4045" s="115" t="s">
        <v>2</v>
      </c>
      <c r="D4045" s="402"/>
    </row>
    <row r="4046" spans="1:4" ht="12.75">
      <c r="A4046" s="115">
        <v>37421</v>
      </c>
      <c r="B4046" s="49" t="s">
        <v>35579</v>
      </c>
      <c r="C4046" s="115" t="s">
        <v>2</v>
      </c>
      <c r="D4046" s="402"/>
    </row>
    <row r="4047" spans="1:4" ht="12.75">
      <c r="A4047" s="115">
        <v>37443</v>
      </c>
      <c r="B4047" s="49" t="s">
        <v>35580</v>
      </c>
      <c r="C4047" s="115" t="s">
        <v>2</v>
      </c>
      <c r="D4047" s="402"/>
    </row>
    <row r="4048" spans="1:4" ht="12.75">
      <c r="A4048" s="115">
        <v>37444</v>
      </c>
      <c r="B4048" s="49" t="s">
        <v>35581</v>
      </c>
      <c r="C4048" s="115" t="s">
        <v>2</v>
      </c>
      <c r="D4048" s="402"/>
    </row>
    <row r="4049" spans="1:4" ht="12.75">
      <c r="A4049" s="115">
        <v>37445</v>
      </c>
      <c r="B4049" s="49" t="s">
        <v>35582</v>
      </c>
      <c r="C4049" s="115" t="s">
        <v>2</v>
      </c>
      <c r="D4049" s="402"/>
    </row>
    <row r="4050" spans="1:4" ht="12.75">
      <c r="A4050" s="115">
        <v>37446</v>
      </c>
      <c r="B4050" s="49" t="s">
        <v>35583</v>
      </c>
      <c r="C4050" s="115" t="s">
        <v>2</v>
      </c>
      <c r="D4050" s="402"/>
    </row>
    <row r="4051" spans="1:4" ht="12.75">
      <c r="A4051" s="115">
        <v>37447</v>
      </c>
      <c r="B4051" s="49" t="s">
        <v>35584</v>
      </c>
      <c r="C4051" s="115" t="s">
        <v>2</v>
      </c>
      <c r="D4051" s="402"/>
    </row>
    <row r="4052" spans="1:4" ht="12.75">
      <c r="A4052" s="115">
        <v>37448</v>
      </c>
      <c r="B4052" s="49" t="s">
        <v>35585</v>
      </c>
      <c r="C4052" s="115" t="s">
        <v>2</v>
      </c>
      <c r="D4052" s="402"/>
    </row>
    <row r="4053" spans="1:4" ht="12.75">
      <c r="A4053" s="115">
        <v>37440</v>
      </c>
      <c r="B4053" s="49" t="s">
        <v>35586</v>
      </c>
      <c r="C4053" s="115" t="s">
        <v>2</v>
      </c>
      <c r="D4053" s="402"/>
    </row>
    <row r="4054" spans="1:4" ht="12.75">
      <c r="A4054" s="115">
        <v>37441</v>
      </c>
      <c r="B4054" s="49" t="s">
        <v>35587</v>
      </c>
      <c r="C4054" s="115" t="s">
        <v>2</v>
      </c>
      <c r="D4054" s="402"/>
    </row>
    <row r="4055" spans="1:4" ht="12.75">
      <c r="A4055" s="115">
        <v>37442</v>
      </c>
      <c r="B4055" s="49" t="s">
        <v>35588</v>
      </c>
      <c r="C4055" s="115" t="s">
        <v>2</v>
      </c>
      <c r="D4055" s="402"/>
    </row>
    <row r="4056" spans="1:4" ht="12.75">
      <c r="A4056" s="115">
        <v>38017</v>
      </c>
      <c r="B4056" s="49" t="s">
        <v>35589</v>
      </c>
      <c r="C4056" s="115" t="s">
        <v>2</v>
      </c>
      <c r="D4056" s="402">
        <v>12.18</v>
      </c>
    </row>
    <row r="4057" spans="1:4" ht="12.75">
      <c r="A4057" s="115">
        <v>38018</v>
      </c>
      <c r="B4057" s="49" t="s">
        <v>35590</v>
      </c>
      <c r="C4057" s="115" t="s">
        <v>2</v>
      </c>
      <c r="D4057" s="402">
        <v>13.7</v>
      </c>
    </row>
    <row r="4058" spans="1:4" ht="12.75">
      <c r="A4058" s="115">
        <v>39895</v>
      </c>
      <c r="B4058" s="49" t="s">
        <v>35591</v>
      </c>
      <c r="C4058" s="115" t="s">
        <v>2</v>
      </c>
      <c r="D4058" s="402">
        <v>84.19</v>
      </c>
    </row>
    <row r="4059" spans="1:4" ht="12.75">
      <c r="A4059" s="115">
        <v>39896</v>
      </c>
      <c r="B4059" s="49" t="s">
        <v>35592</v>
      </c>
      <c r="C4059" s="115" t="s">
        <v>2</v>
      </c>
      <c r="D4059" s="402">
        <v>123.4</v>
      </c>
    </row>
    <row r="4060" spans="1:4" ht="12.75">
      <c r="A4060" s="115">
        <v>44038</v>
      </c>
      <c r="B4060" s="49" t="s">
        <v>35593</v>
      </c>
      <c r="C4060" s="115" t="s">
        <v>2</v>
      </c>
      <c r="D4060" s="402">
        <v>258.94</v>
      </c>
    </row>
    <row r="4061" spans="1:4" ht="12.75">
      <c r="A4061" s="115">
        <v>44040</v>
      </c>
      <c r="B4061" s="49" t="s">
        <v>35594</v>
      </c>
      <c r="C4061" s="115" t="s">
        <v>2</v>
      </c>
      <c r="D4061" s="402">
        <v>330.38</v>
      </c>
    </row>
    <row r="4062" spans="1:4" ht="12.75">
      <c r="A4062" s="115">
        <v>44035</v>
      </c>
      <c r="B4062" s="49" t="s">
        <v>35595</v>
      </c>
      <c r="C4062" s="115" t="s">
        <v>2</v>
      </c>
      <c r="D4062" s="402">
        <v>154.06</v>
      </c>
    </row>
    <row r="4063" spans="1:4" ht="12.75">
      <c r="A4063" s="115">
        <v>44037</v>
      </c>
      <c r="B4063" s="49" t="s">
        <v>35596</v>
      </c>
      <c r="C4063" s="115" t="s">
        <v>2</v>
      </c>
      <c r="D4063" s="402">
        <v>196.02</v>
      </c>
    </row>
    <row r="4064" spans="1:4" ht="12.75">
      <c r="A4064" s="115">
        <v>44033</v>
      </c>
      <c r="B4064" s="49" t="s">
        <v>35597</v>
      </c>
      <c r="C4064" s="115" t="s">
        <v>2</v>
      </c>
      <c r="D4064" s="402">
        <v>60.94</v>
      </c>
    </row>
    <row r="4065" spans="1:4" ht="12.75">
      <c r="A4065" s="115">
        <v>44034</v>
      </c>
      <c r="B4065" s="49" t="s">
        <v>35598</v>
      </c>
      <c r="C4065" s="115" t="s">
        <v>2</v>
      </c>
      <c r="D4065" s="402">
        <v>83.75</v>
      </c>
    </row>
    <row r="4066" spans="1:4" ht="12.75">
      <c r="A4066" s="115">
        <v>44028</v>
      </c>
      <c r="B4066" s="49" t="s">
        <v>35599</v>
      </c>
      <c r="C4066" s="115" t="s">
        <v>2</v>
      </c>
      <c r="D4066" s="402">
        <v>24.45</v>
      </c>
    </row>
    <row r="4067" spans="1:4" ht="12.75">
      <c r="A4067" s="115">
        <v>44029</v>
      </c>
      <c r="B4067" s="49" t="s">
        <v>35600</v>
      </c>
      <c r="C4067" s="115" t="s">
        <v>2</v>
      </c>
      <c r="D4067" s="402">
        <v>25.99</v>
      </c>
    </row>
    <row r="4068" spans="1:4" ht="12.75">
      <c r="A4068" s="115">
        <v>44030</v>
      </c>
      <c r="B4068" s="49" t="s">
        <v>35601</v>
      </c>
      <c r="C4068" s="115" t="s">
        <v>2</v>
      </c>
      <c r="D4068" s="402">
        <v>31.23</v>
      </c>
    </row>
    <row r="4069" spans="1:4" ht="12.75">
      <c r="A4069" s="115">
        <v>44031</v>
      </c>
      <c r="B4069" s="49" t="s">
        <v>35602</v>
      </c>
      <c r="C4069" s="115" t="s">
        <v>2</v>
      </c>
      <c r="D4069" s="402">
        <v>38.33</v>
      </c>
    </row>
    <row r="4070" spans="1:4" ht="12.75">
      <c r="A4070" s="115">
        <v>44032</v>
      </c>
      <c r="B4070" s="49" t="s">
        <v>35603</v>
      </c>
      <c r="C4070" s="115" t="s">
        <v>2</v>
      </c>
      <c r="D4070" s="402">
        <v>43.5</v>
      </c>
    </row>
    <row r="4071" spans="1:4" ht="12.75">
      <c r="A4071" s="115">
        <v>44036</v>
      </c>
      <c r="B4071" s="49" t="s">
        <v>35604</v>
      </c>
      <c r="C4071" s="115" t="s">
        <v>2</v>
      </c>
      <c r="D4071" s="402">
        <v>17.96</v>
      </c>
    </row>
    <row r="4072" spans="1:4" ht="12.75">
      <c r="A4072" s="115">
        <v>44039</v>
      </c>
      <c r="B4072" s="49" t="s">
        <v>35605</v>
      </c>
      <c r="C4072" s="115" t="s">
        <v>2</v>
      </c>
      <c r="D4072" s="402">
        <v>21.85</v>
      </c>
    </row>
    <row r="4073" spans="1:4" ht="12.75">
      <c r="A4073" s="115">
        <v>38873</v>
      </c>
      <c r="B4073" s="49" t="s">
        <v>35606</v>
      </c>
      <c r="C4073" s="115" t="s">
        <v>2</v>
      </c>
      <c r="D4073" s="402"/>
    </row>
    <row r="4074" spans="1:4" ht="12.75">
      <c r="A4074" s="115">
        <v>38874</v>
      </c>
      <c r="B4074" s="49" t="s">
        <v>35607</v>
      </c>
      <c r="C4074" s="115" t="s">
        <v>2</v>
      </c>
      <c r="D4074" s="402"/>
    </row>
    <row r="4075" spans="1:4" ht="12.75">
      <c r="A4075" s="115">
        <v>38875</v>
      </c>
      <c r="B4075" s="49" t="s">
        <v>35608</v>
      </c>
      <c r="C4075" s="115" t="s">
        <v>2</v>
      </c>
      <c r="D4075" s="402"/>
    </row>
    <row r="4076" spans="1:4" ht="12.75">
      <c r="A4076" s="115">
        <v>38876</v>
      </c>
      <c r="B4076" s="49" t="s">
        <v>35609</v>
      </c>
      <c r="C4076" s="115" t="s">
        <v>2</v>
      </c>
      <c r="D4076" s="402"/>
    </row>
    <row r="4077" spans="1:4" ht="12.75">
      <c r="A4077" s="115">
        <v>39000</v>
      </c>
      <c r="B4077" s="49" t="s">
        <v>35610</v>
      </c>
      <c r="C4077" s="115" t="s">
        <v>2</v>
      </c>
      <c r="D4077" s="402"/>
    </row>
    <row r="4078" spans="1:4" ht="12.75">
      <c r="A4078" s="115">
        <v>38674</v>
      </c>
      <c r="B4078" s="49" t="s">
        <v>35611</v>
      </c>
      <c r="C4078" s="115" t="s">
        <v>2</v>
      </c>
      <c r="D4078" s="402">
        <v>41</v>
      </c>
    </row>
    <row r="4079" spans="1:4" ht="12.75">
      <c r="A4079" s="115">
        <v>38019</v>
      </c>
      <c r="B4079" s="49" t="s">
        <v>35612</v>
      </c>
      <c r="C4079" s="115" t="s">
        <v>2</v>
      </c>
      <c r="D4079" s="402">
        <v>8.67</v>
      </c>
    </row>
    <row r="4080" spans="1:4" ht="12.75">
      <c r="A4080" s="115">
        <v>38020</v>
      </c>
      <c r="B4080" s="49" t="s">
        <v>35613</v>
      </c>
      <c r="C4080" s="115" t="s">
        <v>2</v>
      </c>
      <c r="D4080" s="402">
        <v>10.68</v>
      </c>
    </row>
    <row r="4081" spans="1:4" ht="12.75">
      <c r="A4081" s="115">
        <v>38454</v>
      </c>
      <c r="B4081" s="49" t="s">
        <v>35614</v>
      </c>
      <c r="C4081" s="115" t="s">
        <v>2</v>
      </c>
      <c r="D4081" s="402"/>
    </row>
    <row r="4082" spans="1:4" ht="12.75">
      <c r="A4082" s="115">
        <v>38455</v>
      </c>
      <c r="B4082" s="49" t="s">
        <v>35615</v>
      </c>
      <c r="C4082" s="115" t="s">
        <v>2</v>
      </c>
      <c r="D4082" s="402"/>
    </row>
    <row r="4083" spans="1:4" ht="12.75">
      <c r="A4083" s="115">
        <v>38462</v>
      </c>
      <c r="B4083" s="49" t="s">
        <v>35616</v>
      </c>
      <c r="C4083" s="115" t="s">
        <v>2</v>
      </c>
      <c r="D4083" s="402"/>
    </row>
    <row r="4084" spans="1:4" ht="12.75">
      <c r="A4084" s="115">
        <v>36362</v>
      </c>
      <c r="B4084" s="49" t="s">
        <v>35617</v>
      </c>
      <c r="C4084" s="115" t="s">
        <v>2</v>
      </c>
      <c r="D4084" s="402"/>
    </row>
    <row r="4085" spans="1:4" ht="12.75">
      <c r="A4085" s="115">
        <v>36298</v>
      </c>
      <c r="B4085" s="49" t="s">
        <v>35618</v>
      </c>
      <c r="C4085" s="115" t="s">
        <v>2</v>
      </c>
      <c r="D4085" s="402"/>
    </row>
    <row r="4086" spans="1:4" ht="12.75">
      <c r="A4086" s="115">
        <v>38456</v>
      </c>
      <c r="B4086" s="49" t="s">
        <v>35619</v>
      </c>
      <c r="C4086" s="115" t="s">
        <v>2</v>
      </c>
      <c r="D4086" s="402"/>
    </row>
    <row r="4087" spans="1:4" ht="12.75">
      <c r="A4087" s="115">
        <v>38457</v>
      </c>
      <c r="B4087" s="49" t="s">
        <v>35620</v>
      </c>
      <c r="C4087" s="115" t="s">
        <v>2</v>
      </c>
      <c r="D4087" s="402"/>
    </row>
    <row r="4088" spans="1:4" ht="12.75">
      <c r="A4088" s="115">
        <v>38458</v>
      </c>
      <c r="B4088" s="49" t="s">
        <v>35621</v>
      </c>
      <c r="C4088" s="115" t="s">
        <v>2</v>
      </c>
      <c r="D4088" s="402"/>
    </row>
    <row r="4089" spans="1:4" ht="12.75">
      <c r="A4089" s="115">
        <v>38459</v>
      </c>
      <c r="B4089" s="49" t="s">
        <v>35622</v>
      </c>
      <c r="C4089" s="115" t="s">
        <v>2</v>
      </c>
      <c r="D4089" s="402"/>
    </row>
    <row r="4090" spans="1:4" ht="12.75">
      <c r="A4090" s="115">
        <v>38460</v>
      </c>
      <c r="B4090" s="49" t="s">
        <v>35623</v>
      </c>
      <c r="C4090" s="115" t="s">
        <v>2</v>
      </c>
      <c r="D4090" s="402"/>
    </row>
    <row r="4091" spans="1:4" ht="12.75">
      <c r="A4091" s="115">
        <v>38461</v>
      </c>
      <c r="B4091" s="49" t="s">
        <v>35624</v>
      </c>
      <c r="C4091" s="115" t="s">
        <v>2</v>
      </c>
      <c r="D4091" s="402"/>
    </row>
    <row r="4092" spans="1:4" ht="12.75">
      <c r="A4092" s="115">
        <v>7094</v>
      </c>
      <c r="B4092" s="49" t="s">
        <v>35625</v>
      </c>
      <c r="C4092" s="115" t="s">
        <v>2</v>
      </c>
      <c r="D4092" s="402">
        <v>16.96</v>
      </c>
    </row>
    <row r="4093" spans="1:4" ht="12.75">
      <c r="A4093" s="115">
        <v>7116</v>
      </c>
      <c r="B4093" s="49" t="s">
        <v>35626</v>
      </c>
      <c r="C4093" s="115" t="s">
        <v>2</v>
      </c>
      <c r="D4093" s="402">
        <v>5.53</v>
      </c>
    </row>
    <row r="4094" spans="1:4" ht="12.75">
      <c r="A4094" s="115">
        <v>7118</v>
      </c>
      <c r="B4094" s="49" t="s">
        <v>35627</v>
      </c>
      <c r="C4094" s="115" t="s">
        <v>2</v>
      </c>
      <c r="D4094" s="402">
        <v>34.869999999999997</v>
      </c>
    </row>
    <row r="4095" spans="1:4" ht="12.75">
      <c r="A4095" s="115">
        <v>7098</v>
      </c>
      <c r="B4095" s="49" t="s">
        <v>35628</v>
      </c>
      <c r="C4095" s="115" t="s">
        <v>2</v>
      </c>
      <c r="D4095" s="402">
        <v>5.18</v>
      </c>
    </row>
    <row r="4096" spans="1:4" ht="12.75">
      <c r="A4096" s="115">
        <v>7110</v>
      </c>
      <c r="B4096" s="49" t="s">
        <v>35629</v>
      </c>
      <c r="C4096" s="115" t="s">
        <v>2</v>
      </c>
      <c r="D4096" s="402">
        <v>66.290000000000006</v>
      </c>
    </row>
    <row r="4097" spans="1:4" ht="12.75">
      <c r="A4097" s="115">
        <v>7123</v>
      </c>
      <c r="B4097" s="49" t="s">
        <v>35630</v>
      </c>
      <c r="C4097" s="115" t="s">
        <v>2</v>
      </c>
      <c r="D4097" s="402">
        <v>6.27</v>
      </c>
    </row>
    <row r="4098" spans="1:4" ht="12.75">
      <c r="A4098" s="115">
        <v>7121</v>
      </c>
      <c r="B4098" s="49" t="s">
        <v>35631</v>
      </c>
      <c r="C4098" s="115" t="s">
        <v>2</v>
      </c>
      <c r="D4098" s="402">
        <v>12.4</v>
      </c>
    </row>
    <row r="4099" spans="1:4" ht="12.75">
      <c r="A4099" s="115">
        <v>7137</v>
      </c>
      <c r="B4099" s="49" t="s">
        <v>35632</v>
      </c>
      <c r="C4099" s="115" t="s">
        <v>2</v>
      </c>
      <c r="D4099" s="402">
        <v>13.54</v>
      </c>
    </row>
    <row r="4100" spans="1:4" ht="12.75">
      <c r="A4100" s="115">
        <v>7122</v>
      </c>
      <c r="B4100" s="49" t="s">
        <v>35633</v>
      </c>
      <c r="C4100" s="115" t="s">
        <v>2</v>
      </c>
      <c r="D4100" s="402">
        <v>14.9</v>
      </c>
    </row>
    <row r="4101" spans="1:4" ht="12.75">
      <c r="A4101" s="115">
        <v>7114</v>
      </c>
      <c r="B4101" s="49" t="s">
        <v>35634</v>
      </c>
      <c r="C4101" s="115" t="s">
        <v>2</v>
      </c>
      <c r="D4101" s="402">
        <v>17.34</v>
      </c>
    </row>
    <row r="4102" spans="1:4" ht="12.75">
      <c r="A4102" s="115">
        <v>7109</v>
      </c>
      <c r="B4102" s="49" t="s">
        <v>35635</v>
      </c>
      <c r="C4102" s="115" t="s">
        <v>2</v>
      </c>
      <c r="D4102" s="402">
        <v>3.43</v>
      </c>
    </row>
    <row r="4103" spans="1:4" ht="12.75">
      <c r="A4103" s="115">
        <v>7135</v>
      </c>
      <c r="B4103" s="49" t="s">
        <v>35636</v>
      </c>
      <c r="C4103" s="115" t="s">
        <v>2</v>
      </c>
      <c r="D4103" s="402">
        <v>7.04</v>
      </c>
    </row>
    <row r="4104" spans="1:4" ht="12.75">
      <c r="A4104" s="115">
        <v>37947</v>
      </c>
      <c r="B4104" s="49" t="s">
        <v>35637</v>
      </c>
      <c r="C4104" s="115" t="s">
        <v>2</v>
      </c>
      <c r="D4104" s="402">
        <v>5.72</v>
      </c>
    </row>
    <row r="4105" spans="1:4" ht="12.75">
      <c r="A4105" s="115">
        <v>7103</v>
      </c>
      <c r="B4105" s="49" t="s">
        <v>35638</v>
      </c>
      <c r="C4105" s="115" t="s">
        <v>2</v>
      </c>
      <c r="D4105" s="402">
        <v>18.64</v>
      </c>
    </row>
    <row r="4106" spans="1:4" ht="12.75">
      <c r="A4106" s="115">
        <v>40419</v>
      </c>
      <c r="B4106" s="49" t="s">
        <v>35639</v>
      </c>
      <c r="C4106" s="115" t="s">
        <v>2</v>
      </c>
      <c r="D4106" s="402"/>
    </row>
    <row r="4107" spans="1:4" ht="12.75">
      <c r="A4107" s="115">
        <v>40420</v>
      </c>
      <c r="B4107" s="49" t="s">
        <v>35640</v>
      </c>
      <c r="C4107" s="115" t="s">
        <v>2</v>
      </c>
      <c r="D4107" s="402"/>
    </row>
    <row r="4108" spans="1:4" ht="12.75">
      <c r="A4108" s="115">
        <v>40421</v>
      </c>
      <c r="B4108" s="49" t="s">
        <v>35641</v>
      </c>
      <c r="C4108" s="115" t="s">
        <v>2</v>
      </c>
      <c r="D4108" s="402"/>
    </row>
    <row r="4109" spans="1:4" ht="12.75">
      <c r="A4109" s="115">
        <v>38905</v>
      </c>
      <c r="B4109" s="49" t="s">
        <v>35642</v>
      </c>
      <c r="C4109" s="115" t="s">
        <v>2</v>
      </c>
      <c r="D4109" s="402"/>
    </row>
    <row r="4110" spans="1:4" ht="12.75">
      <c r="A4110" s="115">
        <v>38907</v>
      </c>
      <c r="B4110" s="49" t="s">
        <v>35643</v>
      </c>
      <c r="C4110" s="115" t="s">
        <v>2</v>
      </c>
      <c r="D4110" s="402"/>
    </row>
    <row r="4111" spans="1:4" ht="12.75">
      <c r="A4111" s="115">
        <v>38910</v>
      </c>
      <c r="B4111" s="49" t="s">
        <v>35644</v>
      </c>
      <c r="C4111" s="115" t="s">
        <v>2</v>
      </c>
      <c r="D4111" s="402"/>
    </row>
    <row r="4112" spans="1:4" ht="12.75">
      <c r="A4112" s="115">
        <v>11655</v>
      </c>
      <c r="B4112" s="49" t="s">
        <v>35645</v>
      </c>
      <c r="C4112" s="115" t="s">
        <v>2</v>
      </c>
      <c r="D4112" s="402">
        <v>25.55</v>
      </c>
    </row>
    <row r="4113" spans="1:4" ht="12.75">
      <c r="A4113" s="115">
        <v>11656</v>
      </c>
      <c r="B4113" s="49" t="s">
        <v>35646</v>
      </c>
      <c r="C4113" s="115" t="s">
        <v>2</v>
      </c>
      <c r="D4113" s="402">
        <v>29.34</v>
      </c>
    </row>
    <row r="4114" spans="1:4" ht="12.75">
      <c r="A4114" s="115">
        <v>7091</v>
      </c>
      <c r="B4114" s="49" t="s">
        <v>35647</v>
      </c>
      <c r="C4114" s="115" t="s">
        <v>2</v>
      </c>
      <c r="D4114" s="402">
        <v>24.03</v>
      </c>
    </row>
    <row r="4115" spans="1:4" ht="12.75">
      <c r="A4115" s="115">
        <v>37948</v>
      </c>
      <c r="B4115" s="49" t="s">
        <v>35648</v>
      </c>
      <c r="C4115" s="115" t="s">
        <v>2</v>
      </c>
      <c r="D4115" s="402">
        <v>5.57</v>
      </c>
    </row>
    <row r="4116" spans="1:4" ht="12.75">
      <c r="A4116" s="115">
        <v>7097</v>
      </c>
      <c r="B4116" s="49" t="s">
        <v>35649</v>
      </c>
      <c r="C4116" s="115" t="s">
        <v>2</v>
      </c>
      <c r="D4116" s="402">
        <v>11.29</v>
      </c>
    </row>
    <row r="4117" spans="1:4" ht="12.75">
      <c r="A4117" s="115">
        <v>11658</v>
      </c>
      <c r="B4117" s="49" t="s">
        <v>35650</v>
      </c>
      <c r="C4117" s="115" t="s">
        <v>2</v>
      </c>
      <c r="D4117" s="402">
        <v>24.95</v>
      </c>
    </row>
    <row r="4118" spans="1:4" ht="12.75">
      <c r="A4118" s="115">
        <v>7146</v>
      </c>
      <c r="B4118" s="49" t="s">
        <v>35651</v>
      </c>
      <c r="C4118" s="115" t="s">
        <v>2</v>
      </c>
      <c r="D4118" s="402">
        <v>226.9</v>
      </c>
    </row>
    <row r="4119" spans="1:4" ht="12.75">
      <c r="A4119" s="115">
        <v>7138</v>
      </c>
      <c r="B4119" s="49" t="s">
        <v>35652</v>
      </c>
      <c r="C4119" s="115" t="s">
        <v>2</v>
      </c>
      <c r="D4119" s="402">
        <v>1.44</v>
      </c>
    </row>
    <row r="4120" spans="1:4" ht="12.75">
      <c r="A4120" s="115">
        <v>7139</v>
      </c>
      <c r="B4120" s="49" t="s">
        <v>35653</v>
      </c>
      <c r="C4120" s="115" t="s">
        <v>2</v>
      </c>
      <c r="D4120" s="402">
        <v>1.63</v>
      </c>
    </row>
    <row r="4121" spans="1:4" ht="12.75">
      <c r="A4121" s="115">
        <v>7140</v>
      </c>
      <c r="B4121" s="49" t="s">
        <v>35654</v>
      </c>
      <c r="C4121" s="115" t="s">
        <v>2</v>
      </c>
      <c r="D4121" s="402">
        <v>5.1100000000000003</v>
      </c>
    </row>
    <row r="4122" spans="1:4" ht="12.75">
      <c r="A4122" s="115">
        <v>7141</v>
      </c>
      <c r="B4122" s="49" t="s">
        <v>35655</v>
      </c>
      <c r="C4122" s="115" t="s">
        <v>2</v>
      </c>
      <c r="D4122" s="402">
        <v>12.48</v>
      </c>
    </row>
    <row r="4123" spans="1:4" ht="12.75">
      <c r="A4123" s="115">
        <v>7143</v>
      </c>
      <c r="B4123" s="49" t="s">
        <v>35656</v>
      </c>
      <c r="C4123" s="115" t="s">
        <v>2</v>
      </c>
      <c r="D4123" s="402">
        <v>41.89</v>
      </c>
    </row>
    <row r="4124" spans="1:4" ht="12.75">
      <c r="A4124" s="115">
        <v>7144</v>
      </c>
      <c r="B4124" s="49" t="s">
        <v>35657</v>
      </c>
      <c r="C4124" s="115" t="s">
        <v>2</v>
      </c>
      <c r="D4124" s="402">
        <v>77.709999999999994</v>
      </c>
    </row>
    <row r="4125" spans="1:4" ht="12.75">
      <c r="A4125" s="115">
        <v>7145</v>
      </c>
      <c r="B4125" s="49" t="s">
        <v>35658</v>
      </c>
      <c r="C4125" s="115" t="s">
        <v>2</v>
      </c>
      <c r="D4125" s="402">
        <v>105.67</v>
      </c>
    </row>
    <row r="4126" spans="1:4" ht="12.75">
      <c r="A4126" s="115">
        <v>7142</v>
      </c>
      <c r="B4126" s="49" t="s">
        <v>35659</v>
      </c>
      <c r="C4126" s="115" t="s">
        <v>2</v>
      </c>
      <c r="D4126" s="402">
        <v>13.05</v>
      </c>
    </row>
    <row r="4127" spans="1:4" ht="12.75">
      <c r="A4127" s="115">
        <v>39322</v>
      </c>
      <c r="B4127" s="49" t="s">
        <v>35660</v>
      </c>
      <c r="C4127" s="115" t="s">
        <v>2</v>
      </c>
      <c r="D4127" s="402"/>
    </row>
    <row r="4128" spans="1:4" ht="12.75">
      <c r="A4128" s="115">
        <v>39289</v>
      </c>
      <c r="B4128" s="49" t="s">
        <v>35661</v>
      </c>
      <c r="C4128" s="115" t="s">
        <v>2</v>
      </c>
      <c r="D4128" s="402"/>
    </row>
    <row r="4129" spans="1:4" ht="12.75">
      <c r="A4129" s="115">
        <v>39290</v>
      </c>
      <c r="B4129" s="49" t="s">
        <v>35662</v>
      </c>
      <c r="C4129" s="115" t="s">
        <v>2</v>
      </c>
      <c r="D4129" s="402"/>
    </row>
    <row r="4130" spans="1:4" ht="12.75">
      <c r="A4130" s="115">
        <v>39291</v>
      </c>
      <c r="B4130" s="49" t="s">
        <v>35663</v>
      </c>
      <c r="C4130" s="115" t="s">
        <v>2</v>
      </c>
      <c r="D4130" s="402"/>
    </row>
    <row r="4131" spans="1:4" ht="12.75">
      <c r="A4131" s="115">
        <v>41892</v>
      </c>
      <c r="B4131" s="49" t="s">
        <v>35664</v>
      </c>
      <c r="C4131" s="115" t="s">
        <v>2</v>
      </c>
      <c r="D4131" s="402">
        <v>109.94</v>
      </c>
    </row>
    <row r="4132" spans="1:4" ht="12.75">
      <c r="A4132" s="115">
        <v>7048</v>
      </c>
      <c r="B4132" s="49" t="s">
        <v>35665</v>
      </c>
      <c r="C4132" s="115" t="s">
        <v>2</v>
      </c>
      <c r="D4132" s="402">
        <v>23.73</v>
      </c>
    </row>
    <row r="4133" spans="1:4" ht="12.75">
      <c r="A4133" s="115">
        <v>7088</v>
      </c>
      <c r="B4133" s="49" t="s">
        <v>35666</v>
      </c>
      <c r="C4133" s="115" t="s">
        <v>2</v>
      </c>
      <c r="D4133" s="402">
        <v>51.89</v>
      </c>
    </row>
    <row r="4134" spans="1:4" ht="12.75">
      <c r="A4134" s="115">
        <v>7070</v>
      </c>
      <c r="B4134" s="49" t="s">
        <v>35667</v>
      </c>
      <c r="C4134" s="115" t="s">
        <v>2</v>
      </c>
      <c r="D4134" s="402">
        <v>309.17</v>
      </c>
    </row>
    <row r="4135" spans="1:4" ht="12.75">
      <c r="A4135" s="115">
        <v>20179</v>
      </c>
      <c r="B4135" s="49" t="s">
        <v>35668</v>
      </c>
      <c r="C4135" s="115" t="s">
        <v>2</v>
      </c>
      <c r="D4135" s="402">
        <v>65.760000000000005</v>
      </c>
    </row>
    <row r="4136" spans="1:4" ht="12.75">
      <c r="A4136" s="115">
        <v>20178</v>
      </c>
      <c r="B4136" s="49" t="s">
        <v>35669</v>
      </c>
      <c r="C4136" s="115" t="s">
        <v>2</v>
      </c>
      <c r="D4136" s="402">
        <v>78.819999999999993</v>
      </c>
    </row>
    <row r="4137" spans="1:4" ht="12.75">
      <c r="A4137" s="115">
        <v>20180</v>
      </c>
      <c r="B4137" s="49" t="s">
        <v>35670</v>
      </c>
      <c r="C4137" s="115" t="s">
        <v>2</v>
      </c>
      <c r="D4137" s="402">
        <v>130.09</v>
      </c>
    </row>
    <row r="4138" spans="1:4" ht="12.75">
      <c r="A4138" s="115">
        <v>20181</v>
      </c>
      <c r="B4138" s="49" t="s">
        <v>35671</v>
      </c>
      <c r="C4138" s="115" t="s">
        <v>2</v>
      </c>
      <c r="D4138" s="402">
        <v>174.18</v>
      </c>
    </row>
    <row r="4139" spans="1:4" ht="12.75">
      <c r="A4139" s="115">
        <v>20177</v>
      </c>
      <c r="B4139" s="49" t="s">
        <v>35672</v>
      </c>
      <c r="C4139" s="115" t="s">
        <v>2</v>
      </c>
      <c r="D4139" s="402">
        <v>43.08</v>
      </c>
    </row>
    <row r="4140" spans="1:4" ht="12.75">
      <c r="A4140" s="115">
        <v>40945</v>
      </c>
      <c r="B4140" s="49" t="s">
        <v>35673</v>
      </c>
      <c r="C4140" s="115" t="s">
        <v>5</v>
      </c>
      <c r="D4140" s="402">
        <v>31.26</v>
      </c>
    </row>
    <row r="4141" spans="1:4" ht="12.75">
      <c r="A4141" s="115">
        <v>40946</v>
      </c>
      <c r="B4141" s="49" t="s">
        <v>35674</v>
      </c>
      <c r="C4141" s="115" t="s">
        <v>1621</v>
      </c>
      <c r="D4141" s="402">
        <v>5478.88</v>
      </c>
    </row>
    <row r="4142" spans="1:4" ht="12.75">
      <c r="A4142" s="115">
        <v>7153</v>
      </c>
      <c r="B4142" s="49" t="s">
        <v>35675</v>
      </c>
      <c r="C4142" s="115" t="s">
        <v>5</v>
      </c>
      <c r="D4142" s="402">
        <v>50.23</v>
      </c>
    </row>
    <row r="4143" spans="1:4" ht="12.75">
      <c r="A4143" s="115">
        <v>41089</v>
      </c>
      <c r="B4143" s="49" t="s">
        <v>35676</v>
      </c>
      <c r="C4143" s="115" t="s">
        <v>1621</v>
      </c>
      <c r="D4143" s="402">
        <v>8803.69</v>
      </c>
    </row>
    <row r="4144" spans="1:4" ht="12.75">
      <c r="A4144" s="115">
        <v>40943</v>
      </c>
      <c r="B4144" s="49" t="s">
        <v>35677</v>
      </c>
      <c r="C4144" s="115" t="s">
        <v>5</v>
      </c>
      <c r="D4144" s="402">
        <v>35.67</v>
      </c>
    </row>
    <row r="4145" spans="1:4" ht="12.75">
      <c r="A4145" s="115">
        <v>40944</v>
      </c>
      <c r="B4145" s="49" t="s">
        <v>35678</v>
      </c>
      <c r="C4145" s="115" t="s">
        <v>1621</v>
      </c>
      <c r="D4145" s="402">
        <v>6250.09</v>
      </c>
    </row>
    <row r="4146" spans="1:4" ht="12.75">
      <c r="A4146" s="115">
        <v>6175</v>
      </c>
      <c r="B4146" s="49" t="s">
        <v>35679</v>
      </c>
      <c r="C4146" s="115" t="s">
        <v>5</v>
      </c>
      <c r="D4146" s="402">
        <v>54.29</v>
      </c>
    </row>
    <row r="4147" spans="1:4" ht="12.75">
      <c r="A4147" s="115">
        <v>41092</v>
      </c>
      <c r="B4147" s="49" t="s">
        <v>35680</v>
      </c>
      <c r="C4147" s="115" t="s">
        <v>1621</v>
      </c>
      <c r="D4147" s="402">
        <v>9515.52</v>
      </c>
    </row>
    <row r="4148" spans="1:4" ht="12.75">
      <c r="A4148" s="115">
        <v>37712</v>
      </c>
      <c r="B4148" s="49" t="s">
        <v>35681</v>
      </c>
      <c r="C4148" s="115" t="s">
        <v>4</v>
      </c>
      <c r="D4148" s="402">
        <v>72.86</v>
      </c>
    </row>
    <row r="4149" spans="1:4" ht="12.75">
      <c r="A4149" s="115">
        <v>34558</v>
      </c>
      <c r="B4149" s="49" t="s">
        <v>35682</v>
      </c>
      <c r="C4149" s="115" t="s">
        <v>1</v>
      </c>
      <c r="D4149" s="402">
        <v>2.9</v>
      </c>
    </row>
    <row r="4150" spans="1:4" ht="12.75">
      <c r="A4150" s="115">
        <v>34547</v>
      </c>
      <c r="B4150" s="49" t="s">
        <v>35683</v>
      </c>
      <c r="C4150" s="115" t="s">
        <v>1</v>
      </c>
      <c r="D4150" s="402">
        <v>3.56</v>
      </c>
    </row>
    <row r="4151" spans="1:4" ht="12.75">
      <c r="A4151" s="115">
        <v>34548</v>
      </c>
      <c r="B4151" s="49" t="s">
        <v>35684</v>
      </c>
      <c r="C4151" s="115" t="s">
        <v>1</v>
      </c>
      <c r="D4151" s="402">
        <v>5.85</v>
      </c>
    </row>
    <row r="4152" spans="1:4" ht="12.75">
      <c r="A4152" s="115">
        <v>34550</v>
      </c>
      <c r="B4152" s="49" t="s">
        <v>35685</v>
      </c>
      <c r="C4152" s="115" t="s">
        <v>1</v>
      </c>
      <c r="D4152" s="402">
        <v>1.54</v>
      </c>
    </row>
    <row r="4153" spans="1:4" ht="12.75">
      <c r="A4153" s="115">
        <v>34557</v>
      </c>
      <c r="B4153" s="49" t="s">
        <v>35686</v>
      </c>
      <c r="C4153" s="115" t="s">
        <v>1</v>
      </c>
      <c r="D4153" s="402">
        <v>2.25</v>
      </c>
    </row>
    <row r="4154" spans="1:4" ht="12.75">
      <c r="A4154" s="115">
        <v>37411</v>
      </c>
      <c r="B4154" s="49" t="s">
        <v>35687</v>
      </c>
      <c r="C4154" s="115" t="s">
        <v>4</v>
      </c>
      <c r="D4154" s="402">
        <v>16.5</v>
      </c>
    </row>
    <row r="4155" spans="1:4" ht="12.75">
      <c r="A4155" s="115">
        <v>39508</v>
      </c>
      <c r="B4155" s="49" t="s">
        <v>35688</v>
      </c>
      <c r="C4155" s="115" t="s">
        <v>4</v>
      </c>
      <c r="D4155" s="402">
        <v>9.27</v>
      </c>
    </row>
    <row r="4156" spans="1:4" ht="12.75">
      <c r="A4156" s="115">
        <v>39507</v>
      </c>
      <c r="B4156" s="49" t="s">
        <v>35689</v>
      </c>
      <c r="C4156" s="115" t="s">
        <v>4</v>
      </c>
      <c r="D4156" s="402">
        <v>13.83</v>
      </c>
    </row>
    <row r="4157" spans="1:4" ht="12.75">
      <c r="A4157" s="115">
        <v>7155</v>
      </c>
      <c r="B4157" s="49" t="s">
        <v>35690</v>
      </c>
      <c r="C4157" s="115" t="s">
        <v>4</v>
      </c>
      <c r="D4157" s="402">
        <v>17.75</v>
      </c>
    </row>
    <row r="4158" spans="1:4" ht="12.75">
      <c r="A4158" s="115">
        <v>42406</v>
      </c>
      <c r="B4158" s="49" t="s">
        <v>35691</v>
      </c>
      <c r="C4158" s="115" t="s">
        <v>4</v>
      </c>
      <c r="D4158" s="402">
        <v>20.350000000000001</v>
      </c>
    </row>
    <row r="4159" spans="1:4" ht="12.75">
      <c r="A4159" s="115">
        <v>7156</v>
      </c>
      <c r="B4159" s="49" t="s">
        <v>35692</v>
      </c>
      <c r="C4159" s="115" t="s">
        <v>4</v>
      </c>
      <c r="D4159" s="402">
        <v>25.47</v>
      </c>
    </row>
    <row r="4160" spans="1:4" ht="12.75">
      <c r="A4160" s="115">
        <v>43127</v>
      </c>
      <c r="B4160" s="49" t="s">
        <v>35693</v>
      </c>
      <c r="C4160" s="115" t="s">
        <v>4</v>
      </c>
      <c r="D4160" s="402">
        <v>36.450000000000003</v>
      </c>
    </row>
    <row r="4161" spans="1:4" ht="12.75">
      <c r="A4161" s="115">
        <v>10917</v>
      </c>
      <c r="B4161" s="49" t="s">
        <v>35694</v>
      </c>
      <c r="C4161" s="115" t="s">
        <v>4</v>
      </c>
      <c r="D4161" s="402">
        <v>7.69</v>
      </c>
    </row>
    <row r="4162" spans="1:4" ht="12.75">
      <c r="A4162" s="115">
        <v>21141</v>
      </c>
      <c r="B4162" s="49" t="s">
        <v>35695</v>
      </c>
      <c r="C4162" s="115" t="s">
        <v>4</v>
      </c>
      <c r="D4162" s="402">
        <v>11.91</v>
      </c>
    </row>
    <row r="4163" spans="1:4" ht="12.75">
      <c r="A4163" s="115">
        <v>39509</v>
      </c>
      <c r="B4163" s="49" t="s">
        <v>35696</v>
      </c>
      <c r="C4163" s="115" t="s">
        <v>4</v>
      </c>
      <c r="D4163" s="402">
        <v>11.46</v>
      </c>
    </row>
    <row r="4164" spans="1:4" ht="12.75">
      <c r="A4164" s="115">
        <v>44529</v>
      </c>
      <c r="B4164" s="49" t="s">
        <v>35697</v>
      </c>
      <c r="C4164" s="115" t="s">
        <v>4</v>
      </c>
      <c r="D4164" s="402">
        <v>17.96</v>
      </c>
    </row>
    <row r="4165" spans="1:4" ht="12.75">
      <c r="A4165" s="115">
        <v>7167</v>
      </c>
      <c r="B4165" s="49" t="s">
        <v>35698</v>
      </c>
      <c r="C4165" s="115" t="s">
        <v>4</v>
      </c>
      <c r="D4165" s="402">
        <v>20.72</v>
      </c>
    </row>
    <row r="4166" spans="1:4" ht="12.75">
      <c r="A4166" s="115">
        <v>10928</v>
      </c>
      <c r="B4166" s="49" t="s">
        <v>35699</v>
      </c>
      <c r="C4166" s="115" t="s">
        <v>4</v>
      </c>
      <c r="D4166" s="402">
        <v>11.91</v>
      </c>
    </row>
    <row r="4167" spans="1:4" ht="12.75">
      <c r="A4167" s="115">
        <v>10933</v>
      </c>
      <c r="B4167" s="49" t="s">
        <v>35700</v>
      </c>
      <c r="C4167" s="115" t="s">
        <v>4</v>
      </c>
      <c r="D4167" s="402">
        <v>17.96</v>
      </c>
    </row>
    <row r="4168" spans="1:4" ht="12.75">
      <c r="A4168" s="115">
        <v>7158</v>
      </c>
      <c r="B4168" s="49" t="s">
        <v>35701</v>
      </c>
      <c r="C4168" s="115" t="s">
        <v>4</v>
      </c>
      <c r="D4168" s="402">
        <v>30.46</v>
      </c>
    </row>
    <row r="4169" spans="1:4" ht="12.75">
      <c r="A4169" s="115">
        <v>10927</v>
      </c>
      <c r="B4169" s="49" t="s">
        <v>35702</v>
      </c>
      <c r="C4169" s="115" t="s">
        <v>4</v>
      </c>
      <c r="D4169" s="402">
        <v>19.48</v>
      </c>
    </row>
    <row r="4170" spans="1:4" ht="12.75">
      <c r="A4170" s="115">
        <v>7162</v>
      </c>
      <c r="B4170" s="49" t="s">
        <v>35703</v>
      </c>
      <c r="C4170" s="115" t="s">
        <v>4</v>
      </c>
      <c r="D4170" s="402">
        <v>47.66</v>
      </c>
    </row>
    <row r="4171" spans="1:4" ht="12.75">
      <c r="A4171" s="115">
        <v>10932</v>
      </c>
      <c r="B4171" s="49" t="s">
        <v>35704</v>
      </c>
      <c r="C4171" s="115" t="s">
        <v>4</v>
      </c>
      <c r="D4171" s="402">
        <v>82.91</v>
      </c>
    </row>
    <row r="4172" spans="1:4" ht="12.75">
      <c r="A4172" s="115">
        <v>10937</v>
      </c>
      <c r="B4172" s="49" t="s">
        <v>35705</v>
      </c>
      <c r="C4172" s="115" t="s">
        <v>4</v>
      </c>
      <c r="D4172" s="402">
        <v>21.31</v>
      </c>
    </row>
    <row r="4173" spans="1:4" ht="12.75">
      <c r="A4173" s="115">
        <v>10935</v>
      </c>
      <c r="B4173" s="49" t="s">
        <v>35706</v>
      </c>
      <c r="C4173" s="115" t="s">
        <v>4</v>
      </c>
      <c r="D4173" s="402">
        <v>36.96</v>
      </c>
    </row>
    <row r="4174" spans="1:4" ht="12.75">
      <c r="A4174" s="115">
        <v>10931</v>
      </c>
      <c r="B4174" s="49" t="s">
        <v>35707</v>
      </c>
      <c r="C4174" s="115" t="s">
        <v>4</v>
      </c>
      <c r="D4174" s="402">
        <v>10.39</v>
      </c>
    </row>
    <row r="4175" spans="1:4" ht="12.75">
      <c r="A4175" s="115">
        <v>7164</v>
      </c>
      <c r="B4175" s="49" t="s">
        <v>35708</v>
      </c>
      <c r="C4175" s="115" t="s">
        <v>4</v>
      </c>
      <c r="D4175" s="402">
        <v>34.4</v>
      </c>
    </row>
    <row r="4176" spans="1:4" ht="12.75">
      <c r="A4176" s="115">
        <v>36887</v>
      </c>
      <c r="B4176" s="49" t="s">
        <v>35709</v>
      </c>
      <c r="C4176" s="115" t="s">
        <v>4</v>
      </c>
      <c r="D4176" s="402">
        <v>8.01</v>
      </c>
    </row>
    <row r="4177" spans="1:4" ht="12.75">
      <c r="A4177" s="115">
        <v>34630</v>
      </c>
      <c r="B4177" s="49" t="s">
        <v>35710</v>
      </c>
      <c r="C4177" s="115" t="s">
        <v>2</v>
      </c>
      <c r="D4177" s="402">
        <v>1184.1099999999999</v>
      </c>
    </row>
    <row r="4178" spans="1:4" ht="12.75">
      <c r="A4178" s="115">
        <v>7161</v>
      </c>
      <c r="B4178" s="49" t="s">
        <v>35711</v>
      </c>
      <c r="C4178" s="115" t="s">
        <v>4</v>
      </c>
      <c r="D4178" s="402">
        <v>4.28</v>
      </c>
    </row>
    <row r="4179" spans="1:4" ht="12.75">
      <c r="A4179" s="115">
        <v>7170</v>
      </c>
      <c r="B4179" s="49" t="s">
        <v>35712</v>
      </c>
      <c r="C4179" s="115" t="s">
        <v>4</v>
      </c>
      <c r="D4179" s="402">
        <v>1.93</v>
      </c>
    </row>
    <row r="4180" spans="1:4" ht="12.75">
      <c r="A4180" s="115">
        <v>37524</v>
      </c>
      <c r="B4180" s="49" t="s">
        <v>35713</v>
      </c>
      <c r="C4180" s="115" t="s">
        <v>1</v>
      </c>
      <c r="D4180" s="402">
        <v>1.77</v>
      </c>
    </row>
    <row r="4181" spans="1:4" ht="12.75">
      <c r="A4181" s="115">
        <v>37525</v>
      </c>
      <c r="B4181" s="49" t="s">
        <v>35714</v>
      </c>
      <c r="C4181" s="115" t="s">
        <v>1</v>
      </c>
      <c r="D4181" s="402">
        <v>2.42</v>
      </c>
    </row>
    <row r="4182" spans="1:4" ht="12.75">
      <c r="A4182" s="115">
        <v>36789</v>
      </c>
      <c r="B4182" s="49" t="s">
        <v>35715</v>
      </c>
      <c r="C4182" s="115" t="s">
        <v>2</v>
      </c>
      <c r="D4182" s="402">
        <v>1.54</v>
      </c>
    </row>
    <row r="4183" spans="1:4" ht="12.75">
      <c r="A4183" s="115">
        <v>7173</v>
      </c>
      <c r="B4183" s="49" t="s">
        <v>35716</v>
      </c>
      <c r="C4183" s="115" t="s">
        <v>34753</v>
      </c>
      <c r="D4183" s="402">
        <v>998</v>
      </c>
    </row>
    <row r="4184" spans="1:4" ht="12.75">
      <c r="A4184" s="115">
        <v>7175</v>
      </c>
      <c r="B4184" s="49" t="s">
        <v>35717</v>
      </c>
      <c r="C4184" s="115" t="s">
        <v>2</v>
      </c>
      <c r="D4184" s="402">
        <v>1.1200000000000001</v>
      </c>
    </row>
    <row r="4185" spans="1:4" ht="12.75">
      <c r="A4185" s="115">
        <v>40741</v>
      </c>
      <c r="B4185" s="49" t="s">
        <v>35718</v>
      </c>
      <c r="C4185" s="115" t="s">
        <v>2</v>
      </c>
      <c r="D4185" s="402">
        <v>3.45</v>
      </c>
    </row>
    <row r="4186" spans="1:4" ht="12.75">
      <c r="A4186" s="115">
        <v>7184</v>
      </c>
      <c r="B4186" s="49" t="s">
        <v>35719</v>
      </c>
      <c r="C4186" s="115" t="s">
        <v>4</v>
      </c>
      <c r="D4186" s="402">
        <v>39.880000000000003</v>
      </c>
    </row>
    <row r="4187" spans="1:4" ht="12.75">
      <c r="A4187" s="115">
        <v>34458</v>
      </c>
      <c r="B4187" s="49" t="s">
        <v>35720</v>
      </c>
      <c r="C4187" s="115" t="s">
        <v>2</v>
      </c>
      <c r="D4187" s="402">
        <v>157.69999999999999</v>
      </c>
    </row>
    <row r="4188" spans="1:4" ht="12.75">
      <c r="A4188" s="115">
        <v>34464</v>
      </c>
      <c r="B4188" s="49" t="s">
        <v>35721</v>
      </c>
      <c r="C4188" s="115" t="s">
        <v>2</v>
      </c>
      <c r="D4188" s="402">
        <v>234.75</v>
      </c>
    </row>
    <row r="4189" spans="1:4" ht="12.75">
      <c r="A4189" s="115">
        <v>34468</v>
      </c>
      <c r="B4189" s="49" t="s">
        <v>35722</v>
      </c>
      <c r="C4189" s="115" t="s">
        <v>2</v>
      </c>
      <c r="D4189" s="402">
        <v>295.95999999999998</v>
      </c>
    </row>
    <row r="4190" spans="1:4" ht="12.75">
      <c r="A4190" s="115">
        <v>34473</v>
      </c>
      <c r="B4190" s="49" t="s">
        <v>35723</v>
      </c>
      <c r="C4190" s="115" t="s">
        <v>2</v>
      </c>
      <c r="D4190" s="402">
        <v>179.53</v>
      </c>
    </row>
    <row r="4191" spans="1:4" ht="12.75">
      <c r="A4191" s="115">
        <v>34480</v>
      </c>
      <c r="B4191" s="49" t="s">
        <v>35724</v>
      </c>
      <c r="C4191" s="115" t="s">
        <v>2</v>
      </c>
      <c r="D4191" s="402">
        <v>331.79</v>
      </c>
    </row>
    <row r="4192" spans="1:4" ht="12.75">
      <c r="A4192" s="115">
        <v>34486</v>
      </c>
      <c r="B4192" s="49" t="s">
        <v>35725</v>
      </c>
      <c r="C4192" s="115" t="s">
        <v>2</v>
      </c>
      <c r="D4192" s="402">
        <v>392.82</v>
      </c>
    </row>
    <row r="4193" spans="1:4" ht="12.75">
      <c r="A4193" s="115">
        <v>7190</v>
      </c>
      <c r="B4193" s="49" t="s">
        <v>35726</v>
      </c>
      <c r="C4193" s="115" t="s">
        <v>2</v>
      </c>
      <c r="D4193" s="402">
        <v>13.11</v>
      </c>
    </row>
    <row r="4194" spans="1:4" ht="12.75">
      <c r="A4194" s="115">
        <v>34417</v>
      </c>
      <c r="B4194" s="49" t="s">
        <v>35727</v>
      </c>
      <c r="C4194" s="115" t="s">
        <v>2</v>
      </c>
      <c r="D4194" s="402">
        <v>20.99</v>
      </c>
    </row>
    <row r="4195" spans="1:4" ht="12.75">
      <c r="A4195" s="115">
        <v>7213</v>
      </c>
      <c r="B4195" s="49" t="s">
        <v>35728</v>
      </c>
      <c r="C4195" s="115" t="s">
        <v>4</v>
      </c>
      <c r="D4195" s="402">
        <v>19.25</v>
      </c>
    </row>
    <row r="4196" spans="1:4" ht="12.75">
      <c r="A4196" s="115">
        <v>7195</v>
      </c>
      <c r="B4196" s="49" t="s">
        <v>35729</v>
      </c>
      <c r="C4196" s="115" t="s">
        <v>2</v>
      </c>
      <c r="D4196" s="402">
        <v>56.51</v>
      </c>
    </row>
    <row r="4197" spans="1:4" ht="12.75">
      <c r="A4197" s="115">
        <v>7186</v>
      </c>
      <c r="B4197" s="49" t="s">
        <v>35730</v>
      </c>
      <c r="C4197" s="115" t="s">
        <v>2</v>
      </c>
      <c r="D4197" s="402">
        <v>61.56</v>
      </c>
    </row>
    <row r="4198" spans="1:4" ht="12.75">
      <c r="A4198" s="115">
        <v>7194</v>
      </c>
      <c r="B4198" s="49" t="s">
        <v>35731</v>
      </c>
      <c r="C4198" s="115" t="s">
        <v>4</v>
      </c>
      <c r="D4198" s="402">
        <v>28.38</v>
      </c>
    </row>
    <row r="4199" spans="1:4" ht="12.75">
      <c r="A4199" s="115">
        <v>7197</v>
      </c>
      <c r="B4199" s="49" t="s">
        <v>35732</v>
      </c>
      <c r="C4199" s="115" t="s">
        <v>2</v>
      </c>
      <c r="D4199" s="402">
        <v>119.79</v>
      </c>
    </row>
    <row r="4200" spans="1:4" ht="12.75">
      <c r="A4200" s="115">
        <v>7192</v>
      </c>
      <c r="B4200" s="49" t="s">
        <v>35733</v>
      </c>
      <c r="C4200" s="115" t="s">
        <v>2</v>
      </c>
      <c r="D4200" s="402">
        <v>107.33</v>
      </c>
    </row>
    <row r="4201" spans="1:4" ht="12.75">
      <c r="A4201" s="115">
        <v>7193</v>
      </c>
      <c r="B4201" s="49" t="s">
        <v>35734</v>
      </c>
      <c r="C4201" s="115" t="s">
        <v>2</v>
      </c>
      <c r="D4201" s="402">
        <v>120.83</v>
      </c>
    </row>
    <row r="4202" spans="1:4" ht="12.75">
      <c r="A4202" s="115">
        <v>7189</v>
      </c>
      <c r="B4202" s="49" t="s">
        <v>35735</v>
      </c>
      <c r="C4202" s="115" t="s">
        <v>2</v>
      </c>
      <c r="D4202" s="402">
        <v>140.41999999999999</v>
      </c>
    </row>
    <row r="4203" spans="1:4" ht="12.75">
      <c r="A4203" s="115">
        <v>34402</v>
      </c>
      <c r="B4203" s="49" t="s">
        <v>35736</v>
      </c>
      <c r="C4203" s="115" t="s">
        <v>2</v>
      </c>
      <c r="D4203" s="402">
        <v>198.25</v>
      </c>
    </row>
    <row r="4204" spans="1:4" ht="12.75">
      <c r="A4204" s="115">
        <v>7245</v>
      </c>
      <c r="B4204" s="49" t="s">
        <v>35737</v>
      </c>
      <c r="C4204" s="115" t="s">
        <v>2</v>
      </c>
      <c r="D4204" s="402">
        <v>47.44</v>
      </c>
    </row>
    <row r="4205" spans="1:4" ht="12.75">
      <c r="A4205" s="115">
        <v>34425</v>
      </c>
      <c r="B4205" s="49" t="s">
        <v>35738</v>
      </c>
      <c r="C4205" s="115" t="s">
        <v>2</v>
      </c>
      <c r="D4205" s="402">
        <v>127.35</v>
      </c>
    </row>
    <row r="4206" spans="1:4" ht="12.75">
      <c r="A4206" s="115">
        <v>7223</v>
      </c>
      <c r="B4206" s="49" t="s">
        <v>35739</v>
      </c>
      <c r="C4206" s="115" t="s">
        <v>2</v>
      </c>
      <c r="D4206" s="402">
        <v>141.91999999999999</v>
      </c>
    </row>
    <row r="4207" spans="1:4" ht="12.75">
      <c r="A4207" s="115">
        <v>7234</v>
      </c>
      <c r="B4207" s="49" t="s">
        <v>35740</v>
      </c>
      <c r="C4207" s="115" t="s">
        <v>2</v>
      </c>
      <c r="D4207" s="402">
        <v>214.16</v>
      </c>
    </row>
    <row r="4208" spans="1:4" ht="12.75">
      <c r="A4208" s="115">
        <v>7224</v>
      </c>
      <c r="B4208" s="49" t="s">
        <v>35741</v>
      </c>
      <c r="C4208" s="115" t="s">
        <v>2</v>
      </c>
      <c r="D4208" s="402">
        <v>260.89999999999998</v>
      </c>
    </row>
    <row r="4209" spans="1:4" ht="12.75">
      <c r="A4209" s="115">
        <v>7225</v>
      </c>
      <c r="B4209" s="49" t="s">
        <v>35742</v>
      </c>
      <c r="C4209" s="115" t="s">
        <v>2</v>
      </c>
      <c r="D4209" s="402">
        <v>279.76</v>
      </c>
    </row>
    <row r="4210" spans="1:4" ht="12.75">
      <c r="A4210" s="115">
        <v>7226</v>
      </c>
      <c r="B4210" s="49" t="s">
        <v>35743</v>
      </c>
      <c r="C4210" s="115" t="s">
        <v>2</v>
      </c>
      <c r="D4210" s="402">
        <v>298.54000000000002</v>
      </c>
    </row>
    <row r="4211" spans="1:4" ht="12.75">
      <c r="A4211" s="115">
        <v>7227</v>
      </c>
      <c r="B4211" s="49" t="s">
        <v>35744</v>
      </c>
      <c r="C4211" s="115" t="s">
        <v>2</v>
      </c>
      <c r="D4211" s="402">
        <v>339.82</v>
      </c>
    </row>
    <row r="4212" spans="1:4" ht="12.75">
      <c r="A4212" s="115">
        <v>7212</v>
      </c>
      <c r="B4212" s="49" t="s">
        <v>35745</v>
      </c>
      <c r="C4212" s="115" t="s">
        <v>2</v>
      </c>
      <c r="D4212" s="402">
        <v>373.37</v>
      </c>
    </row>
    <row r="4213" spans="1:4" ht="12.75">
      <c r="A4213" s="115">
        <v>7229</v>
      </c>
      <c r="B4213" s="49" t="s">
        <v>35746</v>
      </c>
      <c r="C4213" s="115" t="s">
        <v>2</v>
      </c>
      <c r="D4213" s="402">
        <v>236.67</v>
      </c>
    </row>
    <row r="4214" spans="1:4" ht="12.75">
      <c r="A4214" s="115">
        <v>7230</v>
      </c>
      <c r="B4214" s="49" t="s">
        <v>35747</v>
      </c>
      <c r="C4214" s="115" t="s">
        <v>2</v>
      </c>
      <c r="D4214" s="402">
        <v>394.01</v>
      </c>
    </row>
    <row r="4215" spans="1:4" ht="12.75">
      <c r="A4215" s="115">
        <v>7231</v>
      </c>
      <c r="B4215" s="49" t="s">
        <v>35748</v>
      </c>
      <c r="C4215" s="115" t="s">
        <v>2</v>
      </c>
      <c r="D4215" s="402">
        <v>558.92999999999995</v>
      </c>
    </row>
    <row r="4216" spans="1:4" ht="12.75">
      <c r="A4216" s="115">
        <v>7220</v>
      </c>
      <c r="B4216" s="49" t="s">
        <v>35749</v>
      </c>
      <c r="C4216" s="115" t="s">
        <v>2</v>
      </c>
      <c r="D4216" s="402">
        <v>689.95</v>
      </c>
    </row>
    <row r="4217" spans="1:4" ht="12.75">
      <c r="A4217" s="115">
        <v>34447</v>
      </c>
      <c r="B4217" s="49" t="s">
        <v>35750</v>
      </c>
      <c r="C4217" s="115" t="s">
        <v>2</v>
      </c>
      <c r="D4217" s="402">
        <v>771.46</v>
      </c>
    </row>
    <row r="4218" spans="1:4" ht="12.75">
      <c r="A4218" s="115">
        <v>7233</v>
      </c>
      <c r="B4218" s="49" t="s">
        <v>35751</v>
      </c>
      <c r="C4218" s="115" t="s">
        <v>2</v>
      </c>
      <c r="D4218" s="402">
        <v>884.99</v>
      </c>
    </row>
    <row r="4219" spans="1:4" ht="12.75">
      <c r="A4219" s="115">
        <v>40740</v>
      </c>
      <c r="B4219" s="49" t="s">
        <v>35752</v>
      </c>
      <c r="C4219" s="115" t="s">
        <v>4</v>
      </c>
      <c r="D4219" s="402"/>
    </row>
    <row r="4220" spans="1:4" ht="12.75">
      <c r="A4220" s="115">
        <v>25007</v>
      </c>
      <c r="B4220" s="49" t="s">
        <v>35753</v>
      </c>
      <c r="C4220" s="115" t="s">
        <v>4</v>
      </c>
      <c r="D4220" s="402"/>
    </row>
    <row r="4221" spans="1:4" ht="12.75">
      <c r="A4221" s="115">
        <v>43071</v>
      </c>
      <c r="B4221" s="49" t="s">
        <v>35754</v>
      </c>
      <c r="C4221" s="115" t="s">
        <v>4</v>
      </c>
      <c r="D4221" s="402"/>
    </row>
    <row r="4222" spans="1:4" ht="12.75">
      <c r="A4222" s="115">
        <v>39520</v>
      </c>
      <c r="B4222" s="49" t="s">
        <v>35755</v>
      </c>
      <c r="C4222" s="115" t="s">
        <v>4</v>
      </c>
      <c r="D4222" s="402"/>
    </row>
    <row r="4223" spans="1:4" ht="12.75">
      <c r="A4223" s="115">
        <v>39521</v>
      </c>
      <c r="B4223" s="49" t="s">
        <v>35756</v>
      </c>
      <c r="C4223" s="115" t="s">
        <v>4</v>
      </c>
      <c r="D4223" s="402"/>
    </row>
    <row r="4224" spans="1:4" ht="12.75">
      <c r="A4224" s="115">
        <v>39522</v>
      </c>
      <c r="B4224" s="49" t="s">
        <v>35757</v>
      </c>
      <c r="C4224" s="115" t="s">
        <v>4</v>
      </c>
      <c r="D4224" s="402"/>
    </row>
    <row r="4225" spans="1:4" ht="12.75">
      <c r="A4225" s="115">
        <v>7243</v>
      </c>
      <c r="B4225" s="49" t="s">
        <v>35758</v>
      </c>
      <c r="C4225" s="115" t="s">
        <v>4</v>
      </c>
      <c r="D4225" s="402"/>
    </row>
    <row r="4226" spans="1:4" ht="12.75">
      <c r="A4226" s="115">
        <v>7246</v>
      </c>
      <c r="B4226" s="49" t="s">
        <v>35759</v>
      </c>
      <c r="C4226" s="115" t="s">
        <v>2</v>
      </c>
      <c r="D4226" s="402">
        <v>52.39</v>
      </c>
    </row>
    <row r="4227" spans="1:4" ht="12.75">
      <c r="A4227" s="115">
        <v>12869</v>
      </c>
      <c r="B4227" s="49" t="s">
        <v>35760</v>
      </c>
      <c r="C4227" s="115" t="s">
        <v>5</v>
      </c>
      <c r="D4227" s="402">
        <v>25.69</v>
      </c>
    </row>
    <row r="4228" spans="1:4" ht="12.75">
      <c r="A4228" s="115">
        <v>41097</v>
      </c>
      <c r="B4228" s="49" t="s">
        <v>35761</v>
      </c>
      <c r="C4228" s="115" t="s">
        <v>1621</v>
      </c>
      <c r="D4228" s="402">
        <v>4504.8500000000004</v>
      </c>
    </row>
    <row r="4229" spans="1:4" ht="12.75">
      <c r="A4229" s="115">
        <v>1574</v>
      </c>
      <c r="B4229" s="49" t="s">
        <v>35762</v>
      </c>
      <c r="C4229" s="115" t="s">
        <v>2</v>
      </c>
      <c r="D4229" s="402">
        <v>1.94</v>
      </c>
    </row>
    <row r="4230" spans="1:4" ht="12.75">
      <c r="A4230" s="115">
        <v>1581</v>
      </c>
      <c r="B4230" s="49" t="s">
        <v>35763</v>
      </c>
      <c r="C4230" s="115" t="s">
        <v>2</v>
      </c>
      <c r="D4230" s="402">
        <v>13.44</v>
      </c>
    </row>
    <row r="4231" spans="1:4" ht="12.75">
      <c r="A4231" s="115">
        <v>1575</v>
      </c>
      <c r="B4231" s="49" t="s">
        <v>35764</v>
      </c>
      <c r="C4231" s="115" t="s">
        <v>2</v>
      </c>
      <c r="D4231" s="402">
        <v>2.2999999999999998</v>
      </c>
    </row>
    <row r="4232" spans="1:4" ht="12.75">
      <c r="A4232" s="115">
        <v>1570</v>
      </c>
      <c r="B4232" s="49" t="s">
        <v>35765</v>
      </c>
      <c r="C4232" s="115" t="s">
        <v>2</v>
      </c>
      <c r="D4232" s="402">
        <v>1.1499999999999999</v>
      </c>
    </row>
    <row r="4233" spans="1:4" ht="12.75">
      <c r="A4233" s="115">
        <v>1576</v>
      </c>
      <c r="B4233" s="49" t="s">
        <v>35766</v>
      </c>
      <c r="C4233" s="115" t="s">
        <v>2</v>
      </c>
      <c r="D4233" s="402">
        <v>3.18</v>
      </c>
    </row>
    <row r="4234" spans="1:4" ht="12.75">
      <c r="A4234" s="115">
        <v>1577</v>
      </c>
      <c r="B4234" s="49" t="s">
        <v>35767</v>
      </c>
      <c r="C4234" s="115" t="s">
        <v>2</v>
      </c>
      <c r="D4234" s="402">
        <v>3.59</v>
      </c>
    </row>
    <row r="4235" spans="1:4" ht="12.75">
      <c r="A4235" s="115">
        <v>1571</v>
      </c>
      <c r="B4235" s="49" t="s">
        <v>35768</v>
      </c>
      <c r="C4235" s="115" t="s">
        <v>2</v>
      </c>
      <c r="D4235" s="402">
        <v>1.5</v>
      </c>
    </row>
    <row r="4236" spans="1:4" ht="12.75">
      <c r="A4236" s="115">
        <v>1578</v>
      </c>
      <c r="B4236" s="49" t="s">
        <v>35769</v>
      </c>
      <c r="C4236" s="115" t="s">
        <v>2</v>
      </c>
      <c r="D4236" s="402">
        <v>6.22</v>
      </c>
    </row>
    <row r="4237" spans="1:4" ht="12.75">
      <c r="A4237" s="115">
        <v>1573</v>
      </c>
      <c r="B4237" s="49" t="s">
        <v>35770</v>
      </c>
      <c r="C4237" s="115" t="s">
        <v>2</v>
      </c>
      <c r="D4237" s="402">
        <v>1.79</v>
      </c>
    </row>
    <row r="4238" spans="1:4" ht="12.75">
      <c r="A4238" s="115">
        <v>1579</v>
      </c>
      <c r="B4238" s="49" t="s">
        <v>35771</v>
      </c>
      <c r="C4238" s="115" t="s">
        <v>2</v>
      </c>
      <c r="D4238" s="402">
        <v>7.76</v>
      </c>
    </row>
    <row r="4239" spans="1:4" ht="12.75">
      <c r="A4239" s="115">
        <v>1580</v>
      </c>
      <c r="B4239" s="49" t="s">
        <v>35772</v>
      </c>
      <c r="C4239" s="115" t="s">
        <v>2</v>
      </c>
      <c r="D4239" s="402">
        <v>9.5500000000000007</v>
      </c>
    </row>
    <row r="4240" spans="1:4" ht="12.75">
      <c r="A4240" s="115">
        <v>39321</v>
      </c>
      <c r="B4240" s="49" t="s">
        <v>35773</v>
      </c>
      <c r="C4240" s="115" t="s">
        <v>2</v>
      </c>
      <c r="D4240" s="402">
        <v>32.950000000000003</v>
      </c>
    </row>
    <row r="4241" spans="1:4" ht="12.75">
      <c r="A4241" s="115">
        <v>39319</v>
      </c>
      <c r="B4241" s="49" t="s">
        <v>35774</v>
      </c>
      <c r="C4241" s="115" t="s">
        <v>2</v>
      </c>
      <c r="D4241" s="402">
        <v>13.71</v>
      </c>
    </row>
    <row r="4242" spans="1:4" ht="12.75">
      <c r="A4242" s="115">
        <v>39320</v>
      </c>
      <c r="B4242" s="49" t="s">
        <v>35775</v>
      </c>
      <c r="C4242" s="115" t="s">
        <v>2</v>
      </c>
      <c r="D4242" s="402">
        <v>26.36</v>
      </c>
    </row>
    <row r="4243" spans="1:4" ht="12.75">
      <c r="A4243" s="115">
        <v>1542</v>
      </c>
      <c r="B4243" s="49" t="s">
        <v>35776</v>
      </c>
      <c r="C4243" s="115" t="s">
        <v>2</v>
      </c>
      <c r="D4243" s="402">
        <v>26.47</v>
      </c>
    </row>
    <row r="4244" spans="1:4" ht="12.75">
      <c r="A4244" s="115">
        <v>1591</v>
      </c>
      <c r="B4244" s="49" t="s">
        <v>35777</v>
      </c>
      <c r="C4244" s="115" t="s">
        <v>2</v>
      </c>
      <c r="D4244" s="402">
        <v>29.63</v>
      </c>
    </row>
    <row r="4245" spans="1:4" ht="12.75">
      <c r="A4245" s="115">
        <v>1547</v>
      </c>
      <c r="B4245" s="49" t="s">
        <v>35778</v>
      </c>
      <c r="C4245" s="115" t="s">
        <v>2</v>
      </c>
      <c r="D4245" s="402">
        <v>155.27000000000001</v>
      </c>
    </row>
    <row r="4246" spans="1:4" ht="12.75">
      <c r="A4246" s="115">
        <v>38196</v>
      </c>
      <c r="B4246" s="49" t="s">
        <v>35779</v>
      </c>
      <c r="C4246" s="115" t="s">
        <v>2</v>
      </c>
      <c r="D4246" s="402">
        <v>30.24</v>
      </c>
    </row>
    <row r="4247" spans="1:4" ht="12.75">
      <c r="A4247" s="115">
        <v>1543</v>
      </c>
      <c r="B4247" s="49" t="s">
        <v>35780</v>
      </c>
      <c r="C4247" s="115" t="s">
        <v>2</v>
      </c>
      <c r="D4247" s="402">
        <v>32.14</v>
      </c>
    </row>
    <row r="4248" spans="1:4" ht="12.75">
      <c r="A4248" s="115">
        <v>1585</v>
      </c>
      <c r="B4248" s="49" t="s">
        <v>35781</v>
      </c>
      <c r="C4248" s="115" t="s">
        <v>2</v>
      </c>
      <c r="D4248" s="402">
        <v>6.22</v>
      </c>
    </row>
    <row r="4249" spans="1:4" ht="12.75">
      <c r="A4249" s="115">
        <v>1593</v>
      </c>
      <c r="B4249" s="49" t="s">
        <v>35782</v>
      </c>
      <c r="C4249" s="115" t="s">
        <v>2</v>
      </c>
      <c r="D4249" s="402">
        <v>33.049999999999997</v>
      </c>
    </row>
    <row r="4250" spans="1:4" ht="12.75">
      <c r="A4250" s="115">
        <v>11838</v>
      </c>
      <c r="B4250" s="49" t="s">
        <v>35783</v>
      </c>
      <c r="C4250" s="115" t="s">
        <v>2</v>
      </c>
      <c r="D4250" s="402">
        <v>43.61</v>
      </c>
    </row>
    <row r="4251" spans="1:4" ht="12.75">
      <c r="A4251" s="115">
        <v>1594</v>
      </c>
      <c r="B4251" s="49" t="s">
        <v>35784</v>
      </c>
      <c r="C4251" s="115" t="s">
        <v>2</v>
      </c>
      <c r="D4251" s="402">
        <v>44.09</v>
      </c>
    </row>
    <row r="4252" spans="1:4" ht="12.75">
      <c r="A4252" s="115">
        <v>1586</v>
      </c>
      <c r="B4252" s="49" t="s">
        <v>35785</v>
      </c>
      <c r="C4252" s="115" t="s">
        <v>2</v>
      </c>
      <c r="D4252" s="402">
        <v>7.87</v>
      </c>
    </row>
    <row r="4253" spans="1:4" ht="12.75">
      <c r="A4253" s="115">
        <v>11839</v>
      </c>
      <c r="B4253" s="49" t="s">
        <v>35786</v>
      </c>
      <c r="C4253" s="115" t="s">
        <v>2</v>
      </c>
      <c r="D4253" s="402">
        <v>63.45</v>
      </c>
    </row>
    <row r="4254" spans="1:4" ht="12.75">
      <c r="A4254" s="115">
        <v>1587</v>
      </c>
      <c r="B4254" s="49" t="s">
        <v>35787</v>
      </c>
      <c r="C4254" s="115" t="s">
        <v>2</v>
      </c>
      <c r="D4254" s="402">
        <v>8.02</v>
      </c>
    </row>
    <row r="4255" spans="1:4" ht="12.75">
      <c r="A4255" s="115">
        <v>1545</v>
      </c>
      <c r="B4255" s="49" t="s">
        <v>35788</v>
      </c>
      <c r="C4255" s="115" t="s">
        <v>2</v>
      </c>
      <c r="D4255" s="402">
        <v>76.14</v>
      </c>
    </row>
    <row r="4256" spans="1:4" ht="12.75">
      <c r="A4256" s="115">
        <v>1588</v>
      </c>
      <c r="B4256" s="49" t="s">
        <v>35789</v>
      </c>
      <c r="C4256" s="115" t="s">
        <v>2</v>
      </c>
      <c r="D4256" s="402">
        <v>11</v>
      </c>
    </row>
    <row r="4257" spans="1:4" ht="12.75">
      <c r="A4257" s="115">
        <v>1535</v>
      </c>
      <c r="B4257" s="49" t="s">
        <v>35790</v>
      </c>
      <c r="C4257" s="115" t="s">
        <v>2</v>
      </c>
      <c r="D4257" s="402">
        <v>6.34</v>
      </c>
    </row>
    <row r="4258" spans="1:4" ht="12.75">
      <c r="A4258" s="115">
        <v>1589</v>
      </c>
      <c r="B4258" s="49" t="s">
        <v>35791</v>
      </c>
      <c r="C4258" s="115" t="s">
        <v>2</v>
      </c>
      <c r="D4258" s="402">
        <v>11.35</v>
      </c>
    </row>
    <row r="4259" spans="1:4" ht="12.75">
      <c r="A4259" s="115">
        <v>1546</v>
      </c>
      <c r="B4259" s="49" t="s">
        <v>35792</v>
      </c>
      <c r="C4259" s="115" t="s">
        <v>2</v>
      </c>
      <c r="D4259" s="402">
        <v>128.49</v>
      </c>
    </row>
    <row r="4260" spans="1:4" ht="12.75">
      <c r="A4260" s="115">
        <v>1590</v>
      </c>
      <c r="B4260" s="49" t="s">
        <v>35793</v>
      </c>
      <c r="C4260" s="115" t="s">
        <v>2</v>
      </c>
      <c r="D4260" s="402">
        <v>19.98</v>
      </c>
    </row>
    <row r="4261" spans="1:4" ht="12.75">
      <c r="A4261" s="115">
        <v>38415</v>
      </c>
      <c r="B4261" s="49" t="s">
        <v>35794</v>
      </c>
      <c r="C4261" s="115" t="s">
        <v>2</v>
      </c>
      <c r="D4261" s="402">
        <v>556.87</v>
      </c>
    </row>
    <row r="4262" spans="1:4" ht="12.75">
      <c r="A4262" s="115">
        <v>38414</v>
      </c>
      <c r="B4262" s="49" t="s">
        <v>35795</v>
      </c>
      <c r="C4262" s="115" t="s">
        <v>2</v>
      </c>
      <c r="D4262" s="402">
        <v>710.33</v>
      </c>
    </row>
    <row r="4263" spans="1:4" ht="12.75">
      <c r="A4263" s="115">
        <v>38128</v>
      </c>
      <c r="B4263" s="49" t="s">
        <v>35796</v>
      </c>
      <c r="C4263" s="115" t="s">
        <v>3</v>
      </c>
      <c r="D4263" s="402">
        <v>1.3</v>
      </c>
    </row>
    <row r="4264" spans="1:4" ht="12.75">
      <c r="A4264" s="115">
        <v>7253</v>
      </c>
      <c r="B4264" s="49" t="s">
        <v>35797</v>
      </c>
      <c r="C4264" s="115" t="s">
        <v>7</v>
      </c>
      <c r="D4264" s="402">
        <v>278.57</v>
      </c>
    </row>
    <row r="4265" spans="1:4" ht="12.75">
      <c r="A4265" s="115">
        <v>4806</v>
      </c>
      <c r="B4265" s="49" t="s">
        <v>35798</v>
      </c>
      <c r="C4265" s="115" t="s">
        <v>1</v>
      </c>
      <c r="D4265" s="402">
        <v>15.82</v>
      </c>
    </row>
    <row r="4266" spans="1:4" ht="12.75">
      <c r="A4266" s="115">
        <v>34401</v>
      </c>
      <c r="B4266" s="49" t="s">
        <v>35799</v>
      </c>
      <c r="C4266" s="115" t="s">
        <v>2</v>
      </c>
      <c r="D4266" s="402">
        <v>1.66</v>
      </c>
    </row>
    <row r="4267" spans="1:4" ht="12.75">
      <c r="A4267" s="115">
        <v>7256</v>
      </c>
      <c r="B4267" s="49" t="s">
        <v>35800</v>
      </c>
      <c r="C4267" s="115" t="s">
        <v>2</v>
      </c>
      <c r="D4267" s="402">
        <v>1.18</v>
      </c>
    </row>
    <row r="4268" spans="1:4" ht="12.75">
      <c r="A4268" s="115">
        <v>7260</v>
      </c>
      <c r="B4268" s="49" t="s">
        <v>35801</v>
      </c>
      <c r="C4268" s="115" t="s">
        <v>2</v>
      </c>
      <c r="D4268" s="402">
        <v>2.2400000000000002</v>
      </c>
    </row>
    <row r="4269" spans="1:4" ht="12.75">
      <c r="A4269" s="115">
        <v>7258</v>
      </c>
      <c r="B4269" s="49" t="s">
        <v>35802</v>
      </c>
      <c r="C4269" s="115" t="s">
        <v>2</v>
      </c>
      <c r="D4269" s="402">
        <v>0.57999999999999996</v>
      </c>
    </row>
    <row r="4270" spans="1:4" ht="12.75">
      <c r="A4270" s="115">
        <v>34400</v>
      </c>
      <c r="B4270" s="49" t="s">
        <v>35803</v>
      </c>
      <c r="C4270" s="115" t="s">
        <v>2</v>
      </c>
      <c r="D4270" s="402">
        <v>4.62</v>
      </c>
    </row>
    <row r="4271" spans="1:4" ht="12.75">
      <c r="A4271" s="115">
        <v>10617</v>
      </c>
      <c r="B4271" s="49" t="s">
        <v>35804</v>
      </c>
      <c r="C4271" s="115" t="s">
        <v>2</v>
      </c>
      <c r="D4271" s="402">
        <v>5.95</v>
      </c>
    </row>
    <row r="4272" spans="1:4" ht="12.75">
      <c r="A4272" s="115">
        <v>44261</v>
      </c>
      <c r="B4272" s="49" t="s">
        <v>35805</v>
      </c>
      <c r="C4272" s="115" t="s">
        <v>2</v>
      </c>
      <c r="D4272" s="402">
        <v>218.9</v>
      </c>
    </row>
    <row r="4273" spans="1:4" ht="12.75">
      <c r="A4273" s="115">
        <v>7274</v>
      </c>
      <c r="B4273" s="49" t="s">
        <v>35806</v>
      </c>
      <c r="C4273" s="115" t="s">
        <v>2</v>
      </c>
      <c r="D4273" s="402">
        <v>105.97</v>
      </c>
    </row>
    <row r="4274" spans="1:4" ht="12.75">
      <c r="A4274" s="115">
        <v>44326</v>
      </c>
      <c r="B4274" s="49" t="s">
        <v>35807</v>
      </c>
      <c r="C4274" s="115" t="s">
        <v>2</v>
      </c>
      <c r="D4274" s="402">
        <v>2288.79</v>
      </c>
    </row>
    <row r="4275" spans="1:4" ht="12.75">
      <c r="A4275" s="115">
        <v>154</v>
      </c>
      <c r="B4275" s="49" t="s">
        <v>35808</v>
      </c>
      <c r="C4275" s="115" t="s">
        <v>10</v>
      </c>
      <c r="D4275" s="402">
        <v>62.96</v>
      </c>
    </row>
    <row r="4276" spans="1:4" ht="12.75">
      <c r="A4276" s="115">
        <v>38121</v>
      </c>
      <c r="B4276" s="49" t="s">
        <v>35809</v>
      </c>
      <c r="C4276" s="115" t="s">
        <v>10</v>
      </c>
      <c r="D4276" s="402">
        <v>25.58</v>
      </c>
    </row>
    <row r="4277" spans="1:4" ht="12.75">
      <c r="A4277" s="115">
        <v>43776</v>
      </c>
      <c r="B4277" s="49" t="s">
        <v>35810</v>
      </c>
      <c r="C4277" s="115" t="s">
        <v>10</v>
      </c>
      <c r="D4277" s="402">
        <v>31.79</v>
      </c>
    </row>
    <row r="4278" spans="1:4" ht="12.75">
      <c r="A4278" s="115">
        <v>7343</v>
      </c>
      <c r="B4278" s="49" t="s">
        <v>35811</v>
      </c>
      <c r="C4278" s="115" t="s">
        <v>10</v>
      </c>
      <c r="D4278" s="402">
        <v>37.630000000000003</v>
      </c>
    </row>
    <row r="4279" spans="1:4" ht="12.75">
      <c r="A4279" s="115">
        <v>7348</v>
      </c>
      <c r="B4279" s="49" t="s">
        <v>35812</v>
      </c>
      <c r="C4279" s="115" t="s">
        <v>10</v>
      </c>
      <c r="D4279" s="402">
        <v>20.56</v>
      </c>
    </row>
    <row r="4280" spans="1:4" ht="12.75">
      <c r="A4280" s="115">
        <v>7313</v>
      </c>
      <c r="B4280" s="49" t="s">
        <v>35813</v>
      </c>
      <c r="C4280" s="115" t="s">
        <v>10</v>
      </c>
      <c r="D4280" s="402">
        <v>14.21</v>
      </c>
    </row>
    <row r="4281" spans="1:4" ht="12.75">
      <c r="A4281" s="115">
        <v>7319</v>
      </c>
      <c r="B4281" s="49" t="s">
        <v>35814</v>
      </c>
      <c r="C4281" s="115" t="s">
        <v>10</v>
      </c>
      <c r="D4281" s="402">
        <v>8.1300000000000008</v>
      </c>
    </row>
    <row r="4282" spans="1:4" ht="12.75">
      <c r="A4282" s="115">
        <v>7314</v>
      </c>
      <c r="B4282" s="49" t="s">
        <v>35815</v>
      </c>
      <c r="C4282" s="115" t="s">
        <v>10</v>
      </c>
      <c r="D4282" s="402">
        <v>89.42</v>
      </c>
    </row>
    <row r="4283" spans="1:4" ht="12.75">
      <c r="A4283" s="115">
        <v>7304</v>
      </c>
      <c r="B4283" s="49" t="s">
        <v>35816</v>
      </c>
      <c r="C4283" s="115" t="s">
        <v>10</v>
      </c>
      <c r="D4283" s="402">
        <v>94.22</v>
      </c>
    </row>
    <row r="4284" spans="1:4" ht="12.75">
      <c r="A4284" s="115">
        <v>43649</v>
      </c>
      <c r="B4284" s="49" t="s">
        <v>35817</v>
      </c>
      <c r="C4284" s="115" t="s">
        <v>10</v>
      </c>
      <c r="D4284" s="402">
        <v>48.73</v>
      </c>
    </row>
    <row r="4285" spans="1:4" ht="12.75">
      <c r="A4285" s="115">
        <v>43650</v>
      </c>
      <c r="B4285" s="49" t="s">
        <v>35818</v>
      </c>
      <c r="C4285" s="115" t="s">
        <v>10</v>
      </c>
      <c r="D4285" s="402">
        <v>46.05</v>
      </c>
    </row>
    <row r="4286" spans="1:4" ht="12.75">
      <c r="A4286" s="115">
        <v>7311</v>
      </c>
      <c r="B4286" s="49" t="s">
        <v>35819</v>
      </c>
      <c r="C4286" s="115" t="s">
        <v>10</v>
      </c>
      <c r="D4286" s="402">
        <v>47.17</v>
      </c>
    </row>
    <row r="4287" spans="1:4" ht="12.75">
      <c r="A4287" s="115">
        <v>7292</v>
      </c>
      <c r="B4287" s="49" t="s">
        <v>35820</v>
      </c>
      <c r="C4287" s="115" t="s">
        <v>10</v>
      </c>
      <c r="D4287" s="402">
        <v>45.67</v>
      </c>
    </row>
    <row r="4288" spans="1:4" ht="12.75">
      <c r="A4288" s="115">
        <v>7293</v>
      </c>
      <c r="B4288" s="49" t="s">
        <v>35821</v>
      </c>
      <c r="C4288" s="115" t="s">
        <v>10</v>
      </c>
      <c r="D4288" s="402">
        <v>50.52</v>
      </c>
    </row>
    <row r="4289" spans="1:4" ht="12.75">
      <c r="A4289" s="115">
        <v>7306</v>
      </c>
      <c r="B4289" s="49" t="s">
        <v>35822</v>
      </c>
      <c r="C4289" s="115" t="s">
        <v>10</v>
      </c>
      <c r="D4289" s="402">
        <v>55.76</v>
      </c>
    </row>
    <row r="4290" spans="1:4" ht="12.75">
      <c r="A4290" s="115">
        <v>7288</v>
      </c>
      <c r="B4290" s="49" t="s">
        <v>35823</v>
      </c>
      <c r="C4290" s="115" t="s">
        <v>10</v>
      </c>
      <c r="D4290" s="402">
        <v>46.3</v>
      </c>
    </row>
    <row r="4291" spans="1:4" ht="12.75">
      <c r="A4291" s="115">
        <v>43625</v>
      </c>
      <c r="B4291" s="49" t="s">
        <v>35824</v>
      </c>
      <c r="C4291" s="115" t="s">
        <v>10</v>
      </c>
      <c r="D4291" s="402">
        <v>37.380000000000003</v>
      </c>
    </row>
    <row r="4292" spans="1:4" ht="12.75">
      <c r="A4292" s="115">
        <v>43647</v>
      </c>
      <c r="B4292" s="49" t="s">
        <v>35825</v>
      </c>
      <c r="C4292" s="115" t="s">
        <v>10</v>
      </c>
      <c r="D4292" s="402">
        <v>33.96</v>
      </c>
    </row>
    <row r="4293" spans="1:4" ht="12.75">
      <c r="A4293" s="115">
        <v>43648</v>
      </c>
      <c r="B4293" s="49" t="s">
        <v>35826</v>
      </c>
      <c r="C4293" s="115" t="s">
        <v>10</v>
      </c>
      <c r="D4293" s="402">
        <v>32.770000000000003</v>
      </c>
    </row>
    <row r="4294" spans="1:4" ht="12.75">
      <c r="A4294" s="115">
        <v>35693</v>
      </c>
      <c r="B4294" s="49" t="s">
        <v>35827</v>
      </c>
      <c r="C4294" s="115" t="s">
        <v>10</v>
      </c>
      <c r="D4294" s="402">
        <v>12.79</v>
      </c>
    </row>
    <row r="4295" spans="1:4" ht="12.75">
      <c r="A4295" s="115">
        <v>7356</v>
      </c>
      <c r="B4295" s="49" t="s">
        <v>35828</v>
      </c>
      <c r="C4295" s="115" t="s">
        <v>10</v>
      </c>
      <c r="D4295" s="402">
        <v>30.66</v>
      </c>
    </row>
    <row r="4296" spans="1:4" ht="12.75">
      <c r="A4296" s="115">
        <v>35692</v>
      </c>
      <c r="B4296" s="49" t="s">
        <v>35829</v>
      </c>
      <c r="C4296" s="115" t="s">
        <v>10</v>
      </c>
      <c r="D4296" s="402">
        <v>20.07</v>
      </c>
    </row>
    <row r="4297" spans="1:4" ht="12.75">
      <c r="A4297" s="115">
        <v>43624</v>
      </c>
      <c r="B4297" s="49" t="s">
        <v>35830</v>
      </c>
      <c r="C4297" s="115" t="s">
        <v>10</v>
      </c>
      <c r="D4297" s="402">
        <v>37.369999999999997</v>
      </c>
    </row>
    <row r="4298" spans="1:4" ht="12.75">
      <c r="A4298" s="115">
        <v>7342</v>
      </c>
      <c r="B4298" s="49" t="s">
        <v>35831</v>
      </c>
      <c r="C4298" s="115" t="s">
        <v>3</v>
      </c>
      <c r="D4298" s="402">
        <v>1.56</v>
      </c>
    </row>
    <row r="4299" spans="1:4" ht="12.75">
      <c r="A4299" s="115">
        <v>7350</v>
      </c>
      <c r="B4299" s="49" t="s">
        <v>35832</v>
      </c>
      <c r="C4299" s="115" t="s">
        <v>10</v>
      </c>
      <c r="D4299" s="402">
        <v>44.26</v>
      </c>
    </row>
    <row r="4300" spans="1:4" ht="12.75">
      <c r="A4300" s="115">
        <v>39574</v>
      </c>
      <c r="B4300" s="49" t="s">
        <v>35833</v>
      </c>
      <c r="C4300" s="115" t="s">
        <v>2</v>
      </c>
      <c r="D4300" s="402">
        <v>3.68</v>
      </c>
    </row>
    <row r="4301" spans="1:4" ht="12.75">
      <c r="A4301" s="115">
        <v>11060</v>
      </c>
      <c r="B4301" s="49" t="s">
        <v>35834</v>
      </c>
      <c r="C4301" s="115" t="s">
        <v>2</v>
      </c>
      <c r="D4301" s="402">
        <v>52.75</v>
      </c>
    </row>
    <row r="4302" spans="1:4" ht="12.75">
      <c r="A4302" s="115">
        <v>37401</v>
      </c>
      <c r="B4302" s="49" t="s">
        <v>35835</v>
      </c>
      <c r="C4302" s="115" t="s">
        <v>2</v>
      </c>
      <c r="D4302" s="402">
        <v>56.11</v>
      </c>
    </row>
    <row r="4303" spans="1:4" ht="12.75">
      <c r="A4303" s="115">
        <v>38101</v>
      </c>
      <c r="B4303" s="49" t="s">
        <v>35836</v>
      </c>
      <c r="C4303" s="115" t="s">
        <v>2</v>
      </c>
      <c r="D4303" s="402">
        <v>9.61</v>
      </c>
    </row>
    <row r="4304" spans="1:4" ht="12.75">
      <c r="A4304" s="115">
        <v>7528</v>
      </c>
      <c r="B4304" s="49" t="s">
        <v>35837</v>
      </c>
      <c r="C4304" s="115" t="s">
        <v>2</v>
      </c>
      <c r="D4304" s="402">
        <v>11.3</v>
      </c>
    </row>
    <row r="4305" spans="1:4" ht="12.75">
      <c r="A4305" s="115">
        <v>12147</v>
      </c>
      <c r="B4305" s="49" t="s">
        <v>35838</v>
      </c>
      <c r="C4305" s="115" t="s">
        <v>2</v>
      </c>
      <c r="D4305" s="402">
        <v>17.23</v>
      </c>
    </row>
    <row r="4306" spans="1:4" ht="12.75">
      <c r="A4306" s="115">
        <v>38075</v>
      </c>
      <c r="B4306" s="49" t="s">
        <v>35839</v>
      </c>
      <c r="C4306" s="115" t="s">
        <v>2</v>
      </c>
      <c r="D4306" s="402">
        <v>19.57</v>
      </c>
    </row>
    <row r="4307" spans="1:4" ht="12.75">
      <c r="A4307" s="115">
        <v>38102</v>
      </c>
      <c r="B4307" s="49" t="s">
        <v>35840</v>
      </c>
      <c r="C4307" s="115" t="s">
        <v>2</v>
      </c>
      <c r="D4307" s="402">
        <v>12.3</v>
      </c>
    </row>
    <row r="4308" spans="1:4" ht="12.75">
      <c r="A4308" s="115">
        <v>7525</v>
      </c>
      <c r="B4308" s="49" t="s">
        <v>35841</v>
      </c>
      <c r="C4308" s="115" t="s">
        <v>2</v>
      </c>
      <c r="D4308" s="402">
        <v>55.64</v>
      </c>
    </row>
    <row r="4309" spans="1:4" ht="12.75">
      <c r="A4309" s="115">
        <v>7524</v>
      </c>
      <c r="B4309" s="49" t="s">
        <v>35842</v>
      </c>
      <c r="C4309" s="115" t="s">
        <v>2</v>
      </c>
      <c r="D4309" s="402">
        <v>52.43</v>
      </c>
    </row>
    <row r="4310" spans="1:4" ht="12.75">
      <c r="A4310" s="115">
        <v>38105</v>
      </c>
      <c r="B4310" s="49" t="s">
        <v>35843</v>
      </c>
      <c r="C4310" s="115" t="s">
        <v>2</v>
      </c>
      <c r="D4310" s="402">
        <v>13.47</v>
      </c>
    </row>
    <row r="4311" spans="1:4" ht="12.75">
      <c r="A4311" s="115">
        <v>38084</v>
      </c>
      <c r="B4311" s="49" t="s">
        <v>35844</v>
      </c>
      <c r="C4311" s="115" t="s">
        <v>2</v>
      </c>
      <c r="D4311" s="402">
        <v>19.13</v>
      </c>
    </row>
    <row r="4312" spans="1:4" ht="12.75">
      <c r="A4312" s="115">
        <v>38103</v>
      </c>
      <c r="B4312" s="49" t="s">
        <v>35845</v>
      </c>
      <c r="C4312" s="115" t="s">
        <v>2</v>
      </c>
      <c r="D4312" s="402">
        <v>20.22</v>
      </c>
    </row>
    <row r="4313" spans="1:4" ht="12.75">
      <c r="A4313" s="115">
        <v>38082</v>
      </c>
      <c r="B4313" s="49" t="s">
        <v>35846</v>
      </c>
      <c r="C4313" s="115" t="s">
        <v>2</v>
      </c>
      <c r="D4313" s="402">
        <v>24.91</v>
      </c>
    </row>
    <row r="4314" spans="1:4" ht="12.75">
      <c r="A4314" s="115">
        <v>38104</v>
      </c>
      <c r="B4314" s="49" t="s">
        <v>35847</v>
      </c>
      <c r="C4314" s="115" t="s">
        <v>2</v>
      </c>
      <c r="D4314" s="402">
        <v>39.590000000000003</v>
      </c>
    </row>
    <row r="4315" spans="1:4" ht="12.75">
      <c r="A4315" s="115">
        <v>38083</v>
      </c>
      <c r="B4315" s="49" t="s">
        <v>35848</v>
      </c>
      <c r="C4315" s="115" t="s">
        <v>2</v>
      </c>
      <c r="D4315" s="402">
        <v>43.95</v>
      </c>
    </row>
    <row r="4316" spans="1:4" ht="12.75">
      <c r="A4316" s="115">
        <v>38076</v>
      </c>
      <c r="B4316" s="49" t="s">
        <v>35849</v>
      </c>
      <c r="C4316" s="115" t="s">
        <v>2</v>
      </c>
      <c r="D4316" s="402">
        <v>21.94</v>
      </c>
    </row>
    <row r="4317" spans="1:4" ht="12.75">
      <c r="A4317" s="115">
        <v>7592</v>
      </c>
      <c r="B4317" s="49" t="s">
        <v>35850</v>
      </c>
      <c r="C4317" s="115" t="s">
        <v>5</v>
      </c>
      <c r="D4317" s="402">
        <v>39.57</v>
      </c>
    </row>
    <row r="4318" spans="1:4" ht="12.75">
      <c r="A4318" s="115">
        <v>40820</v>
      </c>
      <c r="B4318" s="49" t="s">
        <v>35851</v>
      </c>
      <c r="C4318" s="115" t="s">
        <v>1621</v>
      </c>
      <c r="D4318" s="402">
        <v>6934.18</v>
      </c>
    </row>
    <row r="4319" spans="1:4" ht="12.75">
      <c r="A4319" s="115">
        <v>11826</v>
      </c>
      <c r="B4319" s="49" t="s">
        <v>35852</v>
      </c>
      <c r="C4319" s="115" t="s">
        <v>2</v>
      </c>
      <c r="D4319" s="402">
        <v>62.82</v>
      </c>
    </row>
    <row r="4320" spans="1:4" ht="12.75">
      <c r="A4320" s="115">
        <v>7606</v>
      </c>
      <c r="B4320" s="49" t="s">
        <v>35853</v>
      </c>
      <c r="C4320" s="115" t="s">
        <v>2</v>
      </c>
      <c r="D4320" s="402">
        <v>75.55</v>
      </c>
    </row>
    <row r="4321" spans="1:4" ht="12.75">
      <c r="A4321" s="115">
        <v>11825</v>
      </c>
      <c r="B4321" s="49" t="s">
        <v>35854</v>
      </c>
      <c r="C4321" s="115" t="s">
        <v>2</v>
      </c>
      <c r="D4321" s="402">
        <v>79.47</v>
      </c>
    </row>
    <row r="4322" spans="1:4" ht="12.75">
      <c r="A4322" s="115">
        <v>11767</v>
      </c>
      <c r="B4322" s="49" t="s">
        <v>35855</v>
      </c>
      <c r="C4322" s="115" t="s">
        <v>2</v>
      </c>
      <c r="D4322" s="402">
        <v>211.67</v>
      </c>
    </row>
    <row r="4323" spans="1:4" ht="12.75">
      <c r="A4323" s="115">
        <v>11763</v>
      </c>
      <c r="B4323" s="49" t="s">
        <v>35856</v>
      </c>
      <c r="C4323" s="115" t="s">
        <v>2</v>
      </c>
      <c r="D4323" s="402">
        <v>164.97</v>
      </c>
    </row>
    <row r="4324" spans="1:4" ht="12.75">
      <c r="A4324" s="115">
        <v>11764</v>
      </c>
      <c r="B4324" s="49" t="s">
        <v>35857</v>
      </c>
      <c r="C4324" s="115" t="s">
        <v>2</v>
      </c>
      <c r="D4324" s="402">
        <v>135.35</v>
      </c>
    </row>
    <row r="4325" spans="1:4" ht="12.75">
      <c r="A4325" s="115">
        <v>11829</v>
      </c>
      <c r="B4325" s="49" t="s">
        <v>35858</v>
      </c>
      <c r="C4325" s="115" t="s">
        <v>2</v>
      </c>
      <c r="D4325" s="402">
        <v>32.71</v>
      </c>
    </row>
    <row r="4326" spans="1:4" ht="12.75">
      <c r="A4326" s="115">
        <v>11830</v>
      </c>
      <c r="B4326" s="49" t="s">
        <v>35859</v>
      </c>
      <c r="C4326" s="115" t="s">
        <v>2</v>
      </c>
      <c r="D4326" s="402">
        <v>35.32</v>
      </c>
    </row>
    <row r="4327" spans="1:4" ht="12.75">
      <c r="A4327" s="115">
        <v>11765</v>
      </c>
      <c r="B4327" s="49" t="s">
        <v>35860</v>
      </c>
      <c r="C4327" s="115" t="s">
        <v>2</v>
      </c>
      <c r="D4327" s="402">
        <v>90.21</v>
      </c>
    </row>
    <row r="4328" spans="1:4" ht="12.75">
      <c r="A4328" s="115">
        <v>11766</v>
      </c>
      <c r="B4328" s="49" t="s">
        <v>35861</v>
      </c>
      <c r="C4328" s="115" t="s">
        <v>2</v>
      </c>
      <c r="D4328" s="402">
        <v>49.34</v>
      </c>
    </row>
    <row r="4329" spans="1:4" ht="12.75">
      <c r="A4329" s="115">
        <v>11824</v>
      </c>
      <c r="B4329" s="49" t="s">
        <v>35862</v>
      </c>
      <c r="C4329" s="115" t="s">
        <v>2</v>
      </c>
      <c r="D4329" s="402">
        <v>58.03</v>
      </c>
    </row>
    <row r="4330" spans="1:4" ht="12.75">
      <c r="A4330" s="115">
        <v>44045</v>
      </c>
      <c r="B4330" s="49" t="s">
        <v>35863</v>
      </c>
      <c r="C4330" s="115" t="s">
        <v>2</v>
      </c>
      <c r="D4330" s="402">
        <v>257.47000000000003</v>
      </c>
    </row>
    <row r="4331" spans="1:4" ht="12.75">
      <c r="A4331" s="115">
        <v>39702</v>
      </c>
      <c r="B4331" s="49" t="s">
        <v>35864</v>
      </c>
      <c r="C4331" s="115" t="s">
        <v>2</v>
      </c>
      <c r="D4331" s="402">
        <v>1709.98</v>
      </c>
    </row>
    <row r="4332" spans="1:4" ht="12.75">
      <c r="A4332" s="115">
        <v>13415</v>
      </c>
      <c r="B4332" s="49" t="s">
        <v>35865</v>
      </c>
      <c r="C4332" s="115" t="s">
        <v>2</v>
      </c>
      <c r="D4332" s="402">
        <v>56.14</v>
      </c>
    </row>
    <row r="4333" spans="1:4" ht="12.75">
      <c r="A4333" s="115">
        <v>7602</v>
      </c>
      <c r="B4333" s="49" t="s">
        <v>35866</v>
      </c>
      <c r="C4333" s="115" t="s">
        <v>2</v>
      </c>
      <c r="D4333" s="402">
        <v>35.82</v>
      </c>
    </row>
    <row r="4334" spans="1:4" ht="12.75">
      <c r="A4334" s="115">
        <v>7603</v>
      </c>
      <c r="B4334" s="49" t="s">
        <v>35867</v>
      </c>
      <c r="C4334" s="115" t="s">
        <v>2</v>
      </c>
      <c r="D4334" s="402">
        <v>30.39</v>
      </c>
    </row>
    <row r="4335" spans="1:4" ht="12.75">
      <c r="A4335" s="115">
        <v>11777</v>
      </c>
      <c r="B4335" s="49" t="s">
        <v>35868</v>
      </c>
      <c r="C4335" s="115" t="s">
        <v>2</v>
      </c>
      <c r="D4335" s="402">
        <v>214.67</v>
      </c>
    </row>
    <row r="4336" spans="1:4" ht="12.75">
      <c r="A4336" s="115">
        <v>13417</v>
      </c>
      <c r="B4336" s="49" t="s">
        <v>35869</v>
      </c>
      <c r="C4336" s="115" t="s">
        <v>2</v>
      </c>
      <c r="D4336" s="402">
        <v>73.11</v>
      </c>
    </row>
    <row r="4337" spans="1:4" ht="12.75">
      <c r="A4337" s="115">
        <v>36791</v>
      </c>
      <c r="B4337" s="49" t="s">
        <v>35870</v>
      </c>
      <c r="C4337" s="115" t="s">
        <v>2</v>
      </c>
      <c r="D4337" s="402">
        <v>109.74</v>
      </c>
    </row>
    <row r="4338" spans="1:4" ht="12.75">
      <c r="A4338" s="115">
        <v>36795</v>
      </c>
      <c r="B4338" s="49" t="s">
        <v>35871</v>
      </c>
      <c r="C4338" s="115" t="s">
        <v>2</v>
      </c>
      <c r="D4338" s="402">
        <v>1387.49</v>
      </c>
    </row>
    <row r="4339" spans="1:4" ht="12.75">
      <c r="A4339" s="115">
        <v>36796</v>
      </c>
      <c r="B4339" s="49" t="s">
        <v>35872</v>
      </c>
      <c r="C4339" s="115" t="s">
        <v>2</v>
      </c>
      <c r="D4339" s="402">
        <v>115.3</v>
      </c>
    </row>
    <row r="4340" spans="1:4" ht="12.75">
      <c r="A4340" s="115">
        <v>36792</v>
      </c>
      <c r="B4340" s="49" t="s">
        <v>35873</v>
      </c>
      <c r="C4340" s="115" t="s">
        <v>2</v>
      </c>
      <c r="D4340" s="402">
        <v>146.05000000000001</v>
      </c>
    </row>
    <row r="4341" spans="1:4" ht="12.75">
      <c r="A4341" s="115">
        <v>11773</v>
      </c>
      <c r="B4341" s="49" t="s">
        <v>35874</v>
      </c>
      <c r="C4341" s="115" t="s">
        <v>2</v>
      </c>
      <c r="D4341" s="402">
        <v>97.22</v>
      </c>
    </row>
    <row r="4342" spans="1:4" ht="12.75">
      <c r="A4342" s="115">
        <v>11762</v>
      </c>
      <c r="B4342" s="49" t="s">
        <v>35875</v>
      </c>
      <c r="C4342" s="115" t="s">
        <v>2</v>
      </c>
      <c r="D4342" s="402">
        <v>46.11</v>
      </c>
    </row>
    <row r="4343" spans="1:4" ht="12.75">
      <c r="A4343" s="115">
        <v>7604</v>
      </c>
      <c r="B4343" s="49" t="s">
        <v>35876</v>
      </c>
      <c r="C4343" s="115" t="s">
        <v>2</v>
      </c>
      <c r="D4343" s="402">
        <v>39.049999999999997</v>
      </c>
    </row>
    <row r="4344" spans="1:4" ht="12.75">
      <c r="A4344" s="115">
        <v>13984</v>
      </c>
      <c r="B4344" s="49" t="s">
        <v>35877</v>
      </c>
      <c r="C4344" s="115" t="s">
        <v>2</v>
      </c>
      <c r="D4344" s="402">
        <v>56.75</v>
      </c>
    </row>
    <row r="4345" spans="1:4" ht="12.75">
      <c r="A4345" s="115">
        <v>11772</v>
      </c>
      <c r="B4345" s="49" t="s">
        <v>35878</v>
      </c>
      <c r="C4345" s="115" t="s">
        <v>2</v>
      </c>
      <c r="D4345" s="402">
        <v>97.53</v>
      </c>
    </row>
    <row r="4346" spans="1:4" ht="12.75">
      <c r="A4346" s="115">
        <v>13983</v>
      </c>
      <c r="B4346" s="49" t="s">
        <v>35879</v>
      </c>
      <c r="C4346" s="115" t="s">
        <v>2</v>
      </c>
      <c r="D4346" s="402">
        <v>73.86</v>
      </c>
    </row>
    <row r="4347" spans="1:4" ht="12.75">
      <c r="A4347" s="115">
        <v>13416</v>
      </c>
      <c r="B4347" s="49" t="s">
        <v>35880</v>
      </c>
      <c r="C4347" s="115" t="s">
        <v>2</v>
      </c>
      <c r="D4347" s="402">
        <v>65.599999999999994</v>
      </c>
    </row>
    <row r="4348" spans="1:4" ht="12.75">
      <c r="A4348" s="115">
        <v>40329</v>
      </c>
      <c r="B4348" s="49" t="s">
        <v>35881</v>
      </c>
      <c r="C4348" s="115" t="s">
        <v>2</v>
      </c>
      <c r="D4348" s="402">
        <v>20.5</v>
      </c>
    </row>
    <row r="4349" spans="1:4" ht="12.75">
      <c r="A4349" s="115">
        <v>11823</v>
      </c>
      <c r="B4349" s="49" t="s">
        <v>35882</v>
      </c>
      <c r="C4349" s="115" t="s">
        <v>2</v>
      </c>
      <c r="D4349" s="402">
        <v>8.6300000000000008</v>
      </c>
    </row>
    <row r="4350" spans="1:4" ht="12.75">
      <c r="A4350" s="115">
        <v>11822</v>
      </c>
      <c r="B4350" s="49" t="s">
        <v>35883</v>
      </c>
      <c r="C4350" s="115" t="s">
        <v>2</v>
      </c>
      <c r="D4350" s="402">
        <v>25.43</v>
      </c>
    </row>
    <row r="4351" spans="1:4" ht="12.75">
      <c r="A4351" s="115">
        <v>11831</v>
      </c>
      <c r="B4351" s="49" t="s">
        <v>35884</v>
      </c>
      <c r="C4351" s="115" t="s">
        <v>2</v>
      </c>
      <c r="D4351" s="402">
        <v>15.3</v>
      </c>
    </row>
    <row r="4352" spans="1:4" ht="12.75">
      <c r="A4352" s="115">
        <v>45249</v>
      </c>
      <c r="B4352" s="49" t="s">
        <v>35885</v>
      </c>
      <c r="C4352" s="115" t="s">
        <v>2</v>
      </c>
      <c r="D4352" s="402">
        <v>163.59</v>
      </c>
    </row>
    <row r="4353" spans="1:4" ht="12.75">
      <c r="A4353" s="115">
        <v>7613</v>
      </c>
      <c r="B4353" s="49" t="s">
        <v>35886</v>
      </c>
      <c r="C4353" s="115" t="s">
        <v>2</v>
      </c>
      <c r="D4353" s="402"/>
    </row>
    <row r="4354" spans="1:4" ht="12.75">
      <c r="A4354" s="115">
        <v>7619</v>
      </c>
      <c r="B4354" s="49" t="s">
        <v>35887</v>
      </c>
      <c r="C4354" s="115" t="s">
        <v>2</v>
      </c>
      <c r="D4354" s="402"/>
    </row>
    <row r="4355" spans="1:4" ht="12.75">
      <c r="A4355" s="115">
        <v>12076</v>
      </c>
      <c r="B4355" s="49" t="s">
        <v>35888</v>
      </c>
      <c r="C4355" s="115" t="s">
        <v>2</v>
      </c>
      <c r="D4355" s="402"/>
    </row>
    <row r="4356" spans="1:4" ht="12.75">
      <c r="A4356" s="115">
        <v>7614</v>
      </c>
      <c r="B4356" s="49" t="s">
        <v>35889</v>
      </c>
      <c r="C4356" s="115" t="s">
        <v>2</v>
      </c>
      <c r="D4356" s="402"/>
    </row>
    <row r="4357" spans="1:4" ht="12.75">
      <c r="A4357" s="115">
        <v>7618</v>
      </c>
      <c r="B4357" s="49" t="s">
        <v>35890</v>
      </c>
      <c r="C4357" s="115" t="s">
        <v>2</v>
      </c>
      <c r="D4357" s="402"/>
    </row>
    <row r="4358" spans="1:4" ht="12.75">
      <c r="A4358" s="115">
        <v>7620</v>
      </c>
      <c r="B4358" s="49" t="s">
        <v>35891</v>
      </c>
      <c r="C4358" s="115" t="s">
        <v>2</v>
      </c>
      <c r="D4358" s="402"/>
    </row>
    <row r="4359" spans="1:4" ht="12.75">
      <c r="A4359" s="115">
        <v>7610</v>
      </c>
      <c r="B4359" s="49" t="s">
        <v>35892</v>
      </c>
      <c r="C4359" s="115" t="s">
        <v>2</v>
      </c>
      <c r="D4359" s="402"/>
    </row>
    <row r="4360" spans="1:4" ht="12.75">
      <c r="A4360" s="115">
        <v>7615</v>
      </c>
      <c r="B4360" s="49" t="s">
        <v>35893</v>
      </c>
      <c r="C4360" s="115" t="s">
        <v>2</v>
      </c>
      <c r="D4360" s="402"/>
    </row>
    <row r="4361" spans="1:4" ht="12.75">
      <c r="A4361" s="115">
        <v>7617</v>
      </c>
      <c r="B4361" s="49" t="s">
        <v>35894</v>
      </c>
      <c r="C4361" s="115" t="s">
        <v>2</v>
      </c>
      <c r="D4361" s="402"/>
    </row>
    <row r="4362" spans="1:4" ht="12.75">
      <c r="A4362" s="115">
        <v>7616</v>
      </c>
      <c r="B4362" s="49" t="s">
        <v>35895</v>
      </c>
      <c r="C4362" s="115" t="s">
        <v>2</v>
      </c>
      <c r="D4362" s="402"/>
    </row>
    <row r="4363" spans="1:4" ht="12.75">
      <c r="A4363" s="115">
        <v>7611</v>
      </c>
      <c r="B4363" s="49" t="s">
        <v>35896</v>
      </c>
      <c r="C4363" s="115" t="s">
        <v>2</v>
      </c>
      <c r="D4363" s="402"/>
    </row>
    <row r="4364" spans="1:4" ht="12.75">
      <c r="A4364" s="115">
        <v>7612</v>
      </c>
      <c r="B4364" s="49" t="s">
        <v>35897</v>
      </c>
      <c r="C4364" s="115" t="s">
        <v>2</v>
      </c>
      <c r="D4364" s="402"/>
    </row>
    <row r="4365" spans="1:4" ht="12.75">
      <c r="A4365" s="115">
        <v>37371</v>
      </c>
      <c r="B4365" s="49" t="s">
        <v>35898</v>
      </c>
      <c r="C4365" s="115" t="s">
        <v>5</v>
      </c>
      <c r="D4365" s="402">
        <v>0.66</v>
      </c>
    </row>
    <row r="4366" spans="1:4" ht="12.75">
      <c r="A4366" s="115">
        <v>40861</v>
      </c>
      <c r="B4366" s="49" t="s">
        <v>35899</v>
      </c>
      <c r="C4366" s="115" t="s">
        <v>1621</v>
      </c>
      <c r="D4366" s="402">
        <v>108.77</v>
      </c>
    </row>
    <row r="4367" spans="1:4" ht="12.75">
      <c r="A4367" s="115">
        <v>36509</v>
      </c>
      <c r="B4367" s="49" t="s">
        <v>35900</v>
      </c>
      <c r="C4367" s="115" t="s">
        <v>2</v>
      </c>
      <c r="D4367" s="402">
        <v>1190825.6100000001</v>
      </c>
    </row>
    <row r="4368" spans="1:4" ht="12.75">
      <c r="A4368" s="115">
        <v>7622</v>
      </c>
      <c r="B4368" s="49" t="s">
        <v>35901</v>
      </c>
      <c r="C4368" s="115" t="s">
        <v>2</v>
      </c>
      <c r="D4368" s="402">
        <v>1137770.75</v>
      </c>
    </row>
    <row r="4369" spans="1:4" ht="12.75">
      <c r="A4369" s="115">
        <v>7624</v>
      </c>
      <c r="B4369" s="49" t="s">
        <v>35902</v>
      </c>
      <c r="C4369" s="115" t="s">
        <v>2</v>
      </c>
      <c r="D4369" s="402">
        <v>1475000</v>
      </c>
    </row>
    <row r="4370" spans="1:4" ht="12.75">
      <c r="A4370" s="115">
        <v>7625</v>
      </c>
      <c r="B4370" s="49" t="s">
        <v>35903</v>
      </c>
      <c r="C4370" s="115" t="s">
        <v>2</v>
      </c>
      <c r="D4370" s="402">
        <v>1465978.45</v>
      </c>
    </row>
    <row r="4371" spans="1:4" ht="12.75">
      <c r="A4371" s="115">
        <v>7623</v>
      </c>
      <c r="B4371" s="49" t="s">
        <v>35904</v>
      </c>
      <c r="C4371" s="115" t="s">
        <v>2</v>
      </c>
      <c r="D4371" s="402">
        <v>4831452.62</v>
      </c>
    </row>
    <row r="4372" spans="1:4" ht="12.75">
      <c r="A4372" s="115">
        <v>36511</v>
      </c>
      <c r="B4372" s="49" t="s">
        <v>35905</v>
      </c>
      <c r="C4372" s="115" t="s">
        <v>2</v>
      </c>
      <c r="D4372" s="402"/>
    </row>
    <row r="4373" spans="1:4" ht="12.75">
      <c r="A4373" s="115">
        <v>7640</v>
      </c>
      <c r="B4373" s="49" t="s">
        <v>35906</v>
      </c>
      <c r="C4373" s="115" t="s">
        <v>2</v>
      </c>
      <c r="D4373" s="402"/>
    </row>
    <row r="4374" spans="1:4" ht="12.75">
      <c r="A4374" s="115">
        <v>11572</v>
      </c>
      <c r="B4374" s="49" t="s">
        <v>35907</v>
      </c>
      <c r="C4374" s="115" t="s">
        <v>2</v>
      </c>
      <c r="D4374" s="402">
        <v>32.67</v>
      </c>
    </row>
    <row r="4375" spans="1:4" ht="12.75">
      <c r="A4375" s="115">
        <v>36149</v>
      </c>
      <c r="B4375" s="49" t="s">
        <v>35908</v>
      </c>
      <c r="C4375" s="115" t="s">
        <v>2</v>
      </c>
      <c r="D4375" s="402">
        <v>182.88</v>
      </c>
    </row>
    <row r="4376" spans="1:4" ht="12.75">
      <c r="A4376" s="115">
        <v>42407</v>
      </c>
      <c r="B4376" s="49" t="s">
        <v>35909</v>
      </c>
      <c r="C4376" s="115" t="s">
        <v>1</v>
      </c>
      <c r="D4376" s="402">
        <v>5.81</v>
      </c>
    </row>
    <row r="4377" spans="1:4" ht="12.75">
      <c r="A4377" s="115">
        <v>45200</v>
      </c>
      <c r="B4377" s="49" t="s">
        <v>35910</v>
      </c>
      <c r="C4377" s="115" t="s">
        <v>2</v>
      </c>
      <c r="D4377" s="402">
        <v>26.2</v>
      </c>
    </row>
    <row r="4378" spans="1:4" ht="12.75">
      <c r="A4378" s="115">
        <v>11581</v>
      </c>
      <c r="B4378" s="49" t="s">
        <v>35911</v>
      </c>
      <c r="C4378" s="115" t="s">
        <v>1</v>
      </c>
      <c r="D4378" s="402">
        <v>21.56</v>
      </c>
    </row>
    <row r="4379" spans="1:4" ht="12.75">
      <c r="A4379" s="115">
        <v>43605</v>
      </c>
      <c r="B4379" s="49" t="s">
        <v>35912</v>
      </c>
      <c r="C4379" s="115" t="s">
        <v>1</v>
      </c>
      <c r="D4379" s="402">
        <v>44.12</v>
      </c>
    </row>
    <row r="4380" spans="1:4" ht="12.75">
      <c r="A4380" s="115">
        <v>11580</v>
      </c>
      <c r="B4380" s="49" t="s">
        <v>35913</v>
      </c>
      <c r="C4380" s="115" t="s">
        <v>1</v>
      </c>
      <c r="D4380" s="402">
        <v>8.65</v>
      </c>
    </row>
    <row r="4381" spans="1:4" ht="12.75">
      <c r="A4381" s="115">
        <v>38386</v>
      </c>
      <c r="B4381" s="49" t="s">
        <v>35914</v>
      </c>
      <c r="C4381" s="115" t="s">
        <v>2</v>
      </c>
      <c r="D4381" s="402">
        <v>5.45</v>
      </c>
    </row>
    <row r="4382" spans="1:4" ht="12.75">
      <c r="A4382" s="115">
        <v>45231</v>
      </c>
      <c r="B4382" s="49" t="s">
        <v>35915</v>
      </c>
      <c r="C4382" s="115" t="s">
        <v>2</v>
      </c>
      <c r="D4382" s="402">
        <v>4.9800000000000004</v>
      </c>
    </row>
    <row r="4383" spans="1:4" ht="12.75">
      <c r="A4383" s="115">
        <v>45232</v>
      </c>
      <c r="B4383" s="49" t="s">
        <v>35916</v>
      </c>
      <c r="C4383" s="115" t="s">
        <v>2</v>
      </c>
      <c r="D4383" s="402">
        <v>8.77</v>
      </c>
    </row>
    <row r="4384" spans="1:4" ht="12.75">
      <c r="A4384" s="115">
        <v>39848</v>
      </c>
      <c r="B4384" s="49" t="s">
        <v>35917</v>
      </c>
      <c r="C4384" s="115" t="s">
        <v>1</v>
      </c>
      <c r="D4384" s="402"/>
    </row>
    <row r="4385" spans="1:4" ht="12.75">
      <c r="A4385" s="115">
        <v>7667</v>
      </c>
      <c r="B4385" s="49" t="s">
        <v>35918</v>
      </c>
      <c r="C4385" s="115" t="s">
        <v>1</v>
      </c>
      <c r="D4385" s="402">
        <v>3123.82</v>
      </c>
    </row>
    <row r="4386" spans="1:4" ht="12.75">
      <c r="A4386" s="115">
        <v>7660</v>
      </c>
      <c r="B4386" s="49" t="s">
        <v>35919</v>
      </c>
      <c r="C4386" s="115" t="s">
        <v>1</v>
      </c>
      <c r="D4386" s="402">
        <v>3982.13</v>
      </c>
    </row>
    <row r="4387" spans="1:4" ht="12.75">
      <c r="A4387" s="115">
        <v>7676</v>
      </c>
      <c r="B4387" s="49" t="s">
        <v>35920</v>
      </c>
      <c r="C4387" s="115" t="s">
        <v>1</v>
      </c>
      <c r="D4387" s="402">
        <v>4027.64</v>
      </c>
    </row>
    <row r="4388" spans="1:4" ht="12.75">
      <c r="A4388" s="115">
        <v>20999</v>
      </c>
      <c r="B4388" s="49" t="s">
        <v>35921</v>
      </c>
      <c r="C4388" s="115" t="s">
        <v>1</v>
      </c>
      <c r="D4388" s="402">
        <v>14.8</v>
      </c>
    </row>
    <row r="4389" spans="1:4" ht="12.75">
      <c r="A4389" s="115">
        <v>21001</v>
      </c>
      <c r="B4389" s="49" t="s">
        <v>35922</v>
      </c>
      <c r="C4389" s="115" t="s">
        <v>1</v>
      </c>
      <c r="D4389" s="402">
        <v>27.62</v>
      </c>
    </row>
    <row r="4390" spans="1:4" ht="12.75">
      <c r="A4390" s="115">
        <v>21003</v>
      </c>
      <c r="B4390" s="49" t="s">
        <v>35923</v>
      </c>
      <c r="C4390" s="115" t="s">
        <v>1</v>
      </c>
      <c r="D4390" s="402">
        <v>45.39</v>
      </c>
    </row>
    <row r="4391" spans="1:4" ht="12.75">
      <c r="A4391" s="115">
        <v>21006</v>
      </c>
      <c r="B4391" s="49" t="s">
        <v>35924</v>
      </c>
      <c r="C4391" s="115" t="s">
        <v>1</v>
      </c>
      <c r="D4391" s="402">
        <v>96.32</v>
      </c>
    </row>
    <row r="4392" spans="1:4" ht="12.75">
      <c r="A4392" s="115">
        <v>21019</v>
      </c>
      <c r="B4392" s="49" t="s">
        <v>35925</v>
      </c>
      <c r="C4392" s="115" t="s">
        <v>1</v>
      </c>
      <c r="D4392" s="402">
        <v>33.479999999999997</v>
      </c>
    </row>
    <row r="4393" spans="1:4" ht="12.75">
      <c r="A4393" s="115">
        <v>21021</v>
      </c>
      <c r="B4393" s="49" t="s">
        <v>35926</v>
      </c>
      <c r="C4393" s="115" t="s">
        <v>1</v>
      </c>
      <c r="D4393" s="402">
        <v>52.93</v>
      </c>
    </row>
    <row r="4394" spans="1:4" ht="12.75">
      <c r="A4394" s="115">
        <v>21024</v>
      </c>
      <c r="B4394" s="49" t="s">
        <v>35927</v>
      </c>
      <c r="C4394" s="115" t="s">
        <v>1</v>
      </c>
      <c r="D4394" s="402">
        <v>113.4</v>
      </c>
    </row>
    <row r="4395" spans="1:4" ht="12.75">
      <c r="A4395" s="115">
        <v>40624</v>
      </c>
      <c r="B4395" s="49" t="s">
        <v>35928</v>
      </c>
      <c r="C4395" s="115" t="s">
        <v>1</v>
      </c>
      <c r="D4395" s="402">
        <v>86.24</v>
      </c>
    </row>
    <row r="4396" spans="1:4" ht="12.75">
      <c r="A4396" s="115">
        <v>42575</v>
      </c>
      <c r="B4396" s="49" t="s">
        <v>35929</v>
      </c>
      <c r="C4396" s="115" t="s">
        <v>1</v>
      </c>
      <c r="D4396" s="402">
        <v>79.14</v>
      </c>
    </row>
    <row r="4397" spans="1:4" ht="12.75">
      <c r="A4397" s="115">
        <v>42574</v>
      </c>
      <c r="B4397" s="49" t="s">
        <v>35930</v>
      </c>
      <c r="C4397" s="115" t="s">
        <v>1</v>
      </c>
      <c r="D4397" s="402">
        <v>59.06</v>
      </c>
    </row>
    <row r="4398" spans="1:4" ht="12.75">
      <c r="A4398" s="115">
        <v>13127</v>
      </c>
      <c r="B4398" s="49" t="s">
        <v>35931</v>
      </c>
      <c r="C4398" s="115" t="s">
        <v>1</v>
      </c>
      <c r="D4398" s="402">
        <v>38.47</v>
      </c>
    </row>
    <row r="4399" spans="1:4" ht="12.75">
      <c r="A4399" s="115">
        <v>13137</v>
      </c>
      <c r="B4399" s="49" t="s">
        <v>35932</v>
      </c>
      <c r="C4399" s="115" t="s">
        <v>1</v>
      </c>
      <c r="D4399" s="402">
        <v>51.04</v>
      </c>
    </row>
    <row r="4400" spans="1:4" ht="12.75">
      <c r="A4400" s="115">
        <v>20989</v>
      </c>
      <c r="B4400" s="49" t="s">
        <v>35933</v>
      </c>
      <c r="C4400" s="115" t="s">
        <v>1</v>
      </c>
      <c r="D4400" s="402">
        <v>1828.77</v>
      </c>
    </row>
    <row r="4401" spans="1:4" ht="12.75">
      <c r="A4401" s="115">
        <v>21147</v>
      </c>
      <c r="B4401" s="49" t="s">
        <v>35934</v>
      </c>
      <c r="C4401" s="115" t="s">
        <v>1</v>
      </c>
      <c r="D4401" s="402">
        <v>171.47</v>
      </c>
    </row>
    <row r="4402" spans="1:4" ht="12.75">
      <c r="A4402" s="115">
        <v>21148</v>
      </c>
      <c r="B4402" s="49" t="s">
        <v>35935</v>
      </c>
      <c r="C4402" s="115" t="s">
        <v>1</v>
      </c>
      <c r="D4402" s="402">
        <v>105.83</v>
      </c>
    </row>
    <row r="4403" spans="1:4" ht="12.75">
      <c r="A4403" s="115">
        <v>20984</v>
      </c>
      <c r="B4403" s="49" t="s">
        <v>35936</v>
      </c>
      <c r="C4403" s="115" t="s">
        <v>1</v>
      </c>
      <c r="D4403" s="402">
        <v>3509.05</v>
      </c>
    </row>
    <row r="4404" spans="1:4" ht="12.75">
      <c r="A4404" s="115">
        <v>13042</v>
      </c>
      <c r="B4404" s="49" t="s">
        <v>35937</v>
      </c>
      <c r="C4404" s="115" t="s">
        <v>1</v>
      </c>
      <c r="D4404" s="402">
        <v>1944.53</v>
      </c>
    </row>
    <row r="4405" spans="1:4" ht="12.75">
      <c r="A4405" s="115">
        <v>42576</v>
      </c>
      <c r="B4405" s="49" t="s">
        <v>35938</v>
      </c>
      <c r="C4405" s="115" t="s">
        <v>1</v>
      </c>
      <c r="D4405" s="402">
        <v>215.88</v>
      </c>
    </row>
    <row r="4406" spans="1:4" ht="12.75">
      <c r="A4406" s="115">
        <v>21150</v>
      </c>
      <c r="B4406" s="49" t="s">
        <v>35939</v>
      </c>
      <c r="C4406" s="115" t="s">
        <v>1</v>
      </c>
      <c r="D4406" s="402">
        <v>52.47</v>
      </c>
    </row>
    <row r="4407" spans="1:4" ht="12.75">
      <c r="A4407" s="115">
        <v>13141</v>
      </c>
      <c r="B4407" s="49" t="s">
        <v>35940</v>
      </c>
      <c r="C4407" s="115" t="s">
        <v>1</v>
      </c>
      <c r="D4407" s="402">
        <v>66.12</v>
      </c>
    </row>
    <row r="4408" spans="1:4" ht="12.75">
      <c r="A4408" s="115">
        <v>21151</v>
      </c>
      <c r="B4408" s="49" t="s">
        <v>35941</v>
      </c>
      <c r="C4408" s="115" t="s">
        <v>1</v>
      </c>
      <c r="D4408" s="402">
        <v>314.10000000000002</v>
      </c>
    </row>
    <row r="4409" spans="1:4" ht="12.75">
      <c r="A4409" s="115">
        <v>13142</v>
      </c>
      <c r="B4409" s="49" t="s">
        <v>35942</v>
      </c>
      <c r="C4409" s="115" t="s">
        <v>1</v>
      </c>
      <c r="D4409" s="402">
        <v>449.03</v>
      </c>
    </row>
    <row r="4410" spans="1:4" ht="12.75">
      <c r="A4410" s="115">
        <v>42577</v>
      </c>
      <c r="B4410" s="49" t="s">
        <v>35943</v>
      </c>
      <c r="C4410" s="115" t="s">
        <v>1</v>
      </c>
      <c r="D4410" s="402">
        <v>492.71</v>
      </c>
    </row>
    <row r="4411" spans="1:4" ht="12.75">
      <c r="A4411" s="115">
        <v>20994</v>
      </c>
      <c r="B4411" s="49" t="s">
        <v>35944</v>
      </c>
      <c r="C4411" s="115" t="s">
        <v>1</v>
      </c>
      <c r="D4411" s="402">
        <v>846.63</v>
      </c>
    </row>
    <row r="4412" spans="1:4" ht="12.75">
      <c r="A4412" s="115">
        <v>7672</v>
      </c>
      <c r="B4412" s="49" t="s">
        <v>35945</v>
      </c>
      <c r="C4412" s="115" t="s">
        <v>1</v>
      </c>
      <c r="D4412" s="402">
        <v>554.63</v>
      </c>
    </row>
    <row r="4413" spans="1:4" ht="12.75">
      <c r="A4413" s="115">
        <v>20995</v>
      </c>
      <c r="B4413" s="49" t="s">
        <v>35946</v>
      </c>
      <c r="C4413" s="115" t="s">
        <v>1</v>
      </c>
      <c r="D4413" s="402">
        <v>1112.6199999999999</v>
      </c>
    </row>
    <row r="4414" spans="1:4" ht="12.75">
      <c r="A4414" s="115">
        <v>7690</v>
      </c>
      <c r="B4414" s="49" t="s">
        <v>35947</v>
      </c>
      <c r="C4414" s="115" t="s">
        <v>1</v>
      </c>
      <c r="D4414" s="402">
        <v>643.5</v>
      </c>
    </row>
    <row r="4415" spans="1:4" ht="12.75">
      <c r="A4415" s="115">
        <v>20980</v>
      </c>
      <c r="B4415" s="49" t="s">
        <v>35948</v>
      </c>
      <c r="C4415" s="115" t="s">
        <v>1</v>
      </c>
      <c r="D4415" s="402">
        <v>702</v>
      </c>
    </row>
    <row r="4416" spans="1:4" ht="12.75">
      <c r="A4416" s="115">
        <v>7661</v>
      </c>
      <c r="B4416" s="49" t="s">
        <v>35949</v>
      </c>
      <c r="C4416" s="115" t="s">
        <v>1</v>
      </c>
      <c r="D4416" s="402">
        <v>835.09</v>
      </c>
    </row>
    <row r="4417" spans="1:4" ht="12.75">
      <c r="A4417" s="115">
        <v>21016</v>
      </c>
      <c r="B4417" s="49" t="s">
        <v>35950</v>
      </c>
      <c r="C4417" s="115" t="s">
        <v>1</v>
      </c>
      <c r="D4417" s="402">
        <v>207.32</v>
      </c>
    </row>
    <row r="4418" spans="1:4" ht="12.75">
      <c r="A4418" s="115">
        <v>21008</v>
      </c>
      <c r="B4418" s="49" t="s">
        <v>35951</v>
      </c>
      <c r="C4418" s="115" t="s">
        <v>1</v>
      </c>
      <c r="D4418" s="402">
        <v>24.22</v>
      </c>
    </row>
    <row r="4419" spans="1:4" ht="12.75">
      <c r="A4419" s="115">
        <v>21009</v>
      </c>
      <c r="B4419" s="49" t="s">
        <v>35952</v>
      </c>
      <c r="C4419" s="115" t="s">
        <v>1</v>
      </c>
      <c r="D4419" s="402">
        <v>31.53</v>
      </c>
    </row>
    <row r="4420" spans="1:4" ht="12.75">
      <c r="A4420" s="115">
        <v>21010</v>
      </c>
      <c r="B4420" s="49" t="s">
        <v>35953</v>
      </c>
      <c r="C4420" s="115" t="s">
        <v>1</v>
      </c>
      <c r="D4420" s="402">
        <v>42.34</v>
      </c>
    </row>
    <row r="4421" spans="1:4" ht="12.75">
      <c r="A4421" s="115">
        <v>21011</v>
      </c>
      <c r="B4421" s="49" t="s">
        <v>35954</v>
      </c>
      <c r="C4421" s="115" t="s">
        <v>1</v>
      </c>
      <c r="D4421" s="402">
        <v>61.71</v>
      </c>
    </row>
    <row r="4422" spans="1:4" ht="12.75">
      <c r="A4422" s="115">
        <v>21012</v>
      </c>
      <c r="B4422" s="49" t="s">
        <v>35955</v>
      </c>
      <c r="C4422" s="115" t="s">
        <v>1</v>
      </c>
      <c r="D4422" s="402">
        <v>68.19</v>
      </c>
    </row>
    <row r="4423" spans="1:4" ht="12.75">
      <c r="A4423" s="115">
        <v>21013</v>
      </c>
      <c r="B4423" s="49" t="s">
        <v>35956</v>
      </c>
      <c r="C4423" s="115" t="s">
        <v>1</v>
      </c>
      <c r="D4423" s="402">
        <v>88.99</v>
      </c>
    </row>
    <row r="4424" spans="1:4" ht="12.75">
      <c r="A4424" s="115">
        <v>21014</v>
      </c>
      <c r="B4424" s="49" t="s">
        <v>35957</v>
      </c>
      <c r="C4424" s="115" t="s">
        <v>1</v>
      </c>
      <c r="D4424" s="402">
        <v>124.52</v>
      </c>
    </row>
    <row r="4425" spans="1:4" ht="12.75">
      <c r="A4425" s="115">
        <v>21015</v>
      </c>
      <c r="B4425" s="49" t="s">
        <v>35958</v>
      </c>
      <c r="C4425" s="115" t="s">
        <v>1</v>
      </c>
      <c r="D4425" s="402">
        <v>143.05000000000001</v>
      </c>
    </row>
    <row r="4426" spans="1:4" ht="12.75">
      <c r="A4426" s="115">
        <v>40626</v>
      </c>
      <c r="B4426" s="49" t="s">
        <v>35959</v>
      </c>
      <c r="C4426" s="115" t="s">
        <v>1</v>
      </c>
      <c r="D4426" s="402">
        <v>46.59</v>
      </c>
    </row>
    <row r="4427" spans="1:4" ht="12.75">
      <c r="A4427" s="115">
        <v>7697</v>
      </c>
      <c r="B4427" s="49" t="s">
        <v>35960</v>
      </c>
      <c r="C4427" s="115" t="s">
        <v>1</v>
      </c>
      <c r="D4427" s="402">
        <v>68.260000000000005</v>
      </c>
    </row>
    <row r="4428" spans="1:4" ht="12.75">
      <c r="A4428" s="115">
        <v>7698</v>
      </c>
      <c r="B4428" s="49" t="s">
        <v>35961</v>
      </c>
      <c r="C4428" s="115" t="s">
        <v>1</v>
      </c>
      <c r="D4428" s="402">
        <v>58.76</v>
      </c>
    </row>
    <row r="4429" spans="1:4" ht="12.75">
      <c r="A4429" s="115">
        <v>7691</v>
      </c>
      <c r="B4429" s="49" t="s">
        <v>35962</v>
      </c>
      <c r="C4429" s="115" t="s">
        <v>1</v>
      </c>
      <c r="D4429" s="402">
        <v>24.83</v>
      </c>
    </row>
    <row r="4430" spans="1:4" ht="12.75">
      <c r="A4430" s="115">
        <v>7696</v>
      </c>
      <c r="B4430" s="49" t="s">
        <v>35963</v>
      </c>
      <c r="C4430" s="115" t="s">
        <v>1</v>
      </c>
      <c r="D4430" s="402">
        <v>98.44</v>
      </c>
    </row>
    <row r="4431" spans="1:4" ht="12.75">
      <c r="A4431" s="115">
        <v>7701</v>
      </c>
      <c r="B4431" s="49" t="s">
        <v>35964</v>
      </c>
      <c r="C4431" s="115" t="s">
        <v>1</v>
      </c>
      <c r="D4431" s="402">
        <v>122.16</v>
      </c>
    </row>
    <row r="4432" spans="1:4" ht="12.75">
      <c r="A4432" s="115">
        <v>7694</v>
      </c>
      <c r="B4432" s="49" t="s">
        <v>35965</v>
      </c>
      <c r="C4432" s="115" t="s">
        <v>1</v>
      </c>
      <c r="D4432" s="402">
        <v>164.39</v>
      </c>
    </row>
    <row r="4433" spans="1:4" ht="12.75">
      <c r="A4433" s="115">
        <v>7700</v>
      </c>
      <c r="B4433" s="49" t="s">
        <v>35966</v>
      </c>
      <c r="C4433" s="115" t="s">
        <v>1</v>
      </c>
      <c r="D4433" s="402">
        <v>31.4</v>
      </c>
    </row>
    <row r="4434" spans="1:4" ht="12.75">
      <c r="A4434" s="115">
        <v>7693</v>
      </c>
      <c r="B4434" s="49" t="s">
        <v>35967</v>
      </c>
      <c r="C4434" s="115" t="s">
        <v>1</v>
      </c>
      <c r="D4434" s="402">
        <v>226.39</v>
      </c>
    </row>
    <row r="4435" spans="1:4" ht="12.75">
      <c r="A4435" s="115">
        <v>7692</v>
      </c>
      <c r="B4435" s="49" t="s">
        <v>35968</v>
      </c>
      <c r="C4435" s="115" t="s">
        <v>1</v>
      </c>
      <c r="D4435" s="402">
        <v>338.95</v>
      </c>
    </row>
    <row r="4436" spans="1:4" ht="12.75">
      <c r="A4436" s="115">
        <v>7695</v>
      </c>
      <c r="B4436" s="49" t="s">
        <v>35969</v>
      </c>
      <c r="C4436" s="115" t="s">
        <v>1</v>
      </c>
      <c r="D4436" s="402">
        <v>367.6</v>
      </c>
    </row>
    <row r="4437" spans="1:4" ht="12.75">
      <c r="A4437" s="115">
        <v>13356</v>
      </c>
      <c r="B4437" s="49" t="s">
        <v>35970</v>
      </c>
      <c r="C4437" s="115" t="s">
        <v>1</v>
      </c>
      <c r="D4437" s="402">
        <v>26.65</v>
      </c>
    </row>
    <row r="4438" spans="1:4" ht="12.75">
      <c r="A4438" s="115">
        <v>36365</v>
      </c>
      <c r="B4438" s="49" t="s">
        <v>35971</v>
      </c>
      <c r="C4438" s="115" t="s">
        <v>1</v>
      </c>
      <c r="D4438" s="402">
        <v>60.3</v>
      </c>
    </row>
    <row r="4439" spans="1:4" ht="12.75">
      <c r="A4439" s="115">
        <v>41930</v>
      </c>
      <c r="B4439" s="49" t="s">
        <v>35972</v>
      </c>
      <c r="C4439" s="115" t="s">
        <v>1</v>
      </c>
      <c r="D4439" s="402">
        <v>200.84</v>
      </c>
    </row>
    <row r="4440" spans="1:4" ht="12.75">
      <c r="A4440" s="115">
        <v>41931</v>
      </c>
      <c r="B4440" s="49" t="s">
        <v>35973</v>
      </c>
      <c r="C4440" s="115" t="s">
        <v>1</v>
      </c>
      <c r="D4440" s="402">
        <v>314.57</v>
      </c>
    </row>
    <row r="4441" spans="1:4" ht="12.75">
      <c r="A4441" s="115">
        <v>41932</v>
      </c>
      <c r="B4441" s="49" t="s">
        <v>35974</v>
      </c>
      <c r="C4441" s="115" t="s">
        <v>1</v>
      </c>
      <c r="D4441" s="402">
        <v>484.18</v>
      </c>
    </row>
    <row r="4442" spans="1:4" ht="12.75">
      <c r="A4442" s="115">
        <v>41933</v>
      </c>
      <c r="B4442" s="49" t="s">
        <v>35975</v>
      </c>
      <c r="C4442" s="115" t="s">
        <v>1</v>
      </c>
      <c r="D4442" s="402">
        <v>684.25</v>
      </c>
    </row>
    <row r="4443" spans="1:4" ht="12.75">
      <c r="A4443" s="115">
        <v>41934</v>
      </c>
      <c r="B4443" s="49" t="s">
        <v>35976</v>
      </c>
      <c r="C4443" s="115" t="s">
        <v>1</v>
      </c>
      <c r="D4443" s="402">
        <v>796.89</v>
      </c>
    </row>
    <row r="4444" spans="1:4" ht="12.75">
      <c r="A4444" s="115">
        <v>41936</v>
      </c>
      <c r="B4444" s="49" t="s">
        <v>35977</v>
      </c>
      <c r="C4444" s="115" t="s">
        <v>1</v>
      </c>
      <c r="D4444" s="402">
        <v>118.26</v>
      </c>
    </row>
    <row r="4445" spans="1:4" ht="12.75">
      <c r="A4445" s="115">
        <v>44812</v>
      </c>
      <c r="B4445" s="49" t="s">
        <v>35978</v>
      </c>
      <c r="C4445" s="115" t="s">
        <v>1</v>
      </c>
      <c r="D4445" s="402">
        <v>547.33000000000004</v>
      </c>
    </row>
    <row r="4446" spans="1:4" ht="12.75">
      <c r="A4446" s="115">
        <v>41785</v>
      </c>
      <c r="B4446" s="49" t="s">
        <v>35979</v>
      </c>
      <c r="C4446" s="115" t="s">
        <v>1</v>
      </c>
      <c r="D4446" s="402">
        <v>2028.35</v>
      </c>
    </row>
    <row r="4447" spans="1:4" ht="12.75">
      <c r="A4447" s="115">
        <v>41781</v>
      </c>
      <c r="B4447" s="49" t="s">
        <v>35980</v>
      </c>
      <c r="C4447" s="115" t="s">
        <v>1</v>
      </c>
      <c r="D4447" s="402">
        <v>366.25</v>
      </c>
    </row>
    <row r="4448" spans="1:4" ht="12.75">
      <c r="A4448" s="115">
        <v>41783</v>
      </c>
      <c r="B4448" s="49" t="s">
        <v>35981</v>
      </c>
      <c r="C4448" s="115" t="s">
        <v>1</v>
      </c>
      <c r="D4448" s="402">
        <v>1316.7</v>
      </c>
    </row>
    <row r="4449" spans="1:4" ht="12.75">
      <c r="A4449" s="115">
        <v>41786</v>
      </c>
      <c r="B4449" s="49" t="s">
        <v>35982</v>
      </c>
      <c r="C4449" s="115" t="s">
        <v>1</v>
      </c>
      <c r="D4449" s="402">
        <v>2803.3</v>
      </c>
    </row>
    <row r="4450" spans="1:4" ht="12.75">
      <c r="A4450" s="115">
        <v>41779</v>
      </c>
      <c r="B4450" s="49" t="s">
        <v>35983</v>
      </c>
      <c r="C4450" s="115" t="s">
        <v>1</v>
      </c>
      <c r="D4450" s="402">
        <v>144.24</v>
      </c>
    </row>
    <row r="4451" spans="1:4" ht="12.75">
      <c r="A4451" s="115">
        <v>41780</v>
      </c>
      <c r="B4451" s="49" t="s">
        <v>35984</v>
      </c>
      <c r="C4451" s="115" t="s">
        <v>1</v>
      </c>
      <c r="D4451" s="402">
        <v>225.98</v>
      </c>
    </row>
    <row r="4452" spans="1:4" ht="12.75">
      <c r="A4452" s="115">
        <v>41782</v>
      </c>
      <c r="B4452" s="49" t="s">
        <v>35985</v>
      </c>
      <c r="C4452" s="115" t="s">
        <v>1</v>
      </c>
      <c r="D4452" s="402">
        <v>809.51</v>
      </c>
    </row>
    <row r="4453" spans="1:4" ht="12.75">
      <c r="A4453" s="115">
        <v>38130</v>
      </c>
      <c r="B4453" s="49" t="s">
        <v>35986</v>
      </c>
      <c r="C4453" s="115" t="s">
        <v>1</v>
      </c>
      <c r="D4453" s="402">
        <v>49.66</v>
      </c>
    </row>
    <row r="4454" spans="1:4" ht="12.75">
      <c r="A4454" s="115">
        <v>44260</v>
      </c>
      <c r="B4454" s="49" t="s">
        <v>35987</v>
      </c>
      <c r="C4454" s="115" t="s">
        <v>1</v>
      </c>
      <c r="D4454" s="402">
        <v>470.02</v>
      </c>
    </row>
    <row r="4455" spans="1:4" ht="12.75">
      <c r="A4455" s="115">
        <v>21123</v>
      </c>
      <c r="B4455" s="49" t="s">
        <v>35988</v>
      </c>
      <c r="C4455" s="115" t="s">
        <v>1</v>
      </c>
      <c r="D4455" s="402">
        <v>13.82</v>
      </c>
    </row>
    <row r="4456" spans="1:4" ht="12.75">
      <c r="A4456" s="115">
        <v>21124</v>
      </c>
      <c r="B4456" s="49" t="s">
        <v>35989</v>
      </c>
      <c r="C4456" s="115" t="s">
        <v>1</v>
      </c>
      <c r="D4456" s="402">
        <v>22.08</v>
      </c>
    </row>
    <row r="4457" spans="1:4" ht="12.75">
      <c r="A4457" s="115">
        <v>21125</v>
      </c>
      <c r="B4457" s="49" t="s">
        <v>35990</v>
      </c>
      <c r="C4457" s="115" t="s">
        <v>1</v>
      </c>
      <c r="D4457" s="402">
        <v>38.020000000000003</v>
      </c>
    </row>
    <row r="4458" spans="1:4" ht="12.75">
      <c r="A4458" s="115">
        <v>38028</v>
      </c>
      <c r="B4458" s="49" t="s">
        <v>35991</v>
      </c>
      <c r="C4458" s="115" t="s">
        <v>1</v>
      </c>
      <c r="D4458" s="402">
        <v>66.48</v>
      </c>
    </row>
    <row r="4459" spans="1:4" ht="12.75">
      <c r="A4459" s="115">
        <v>38029</v>
      </c>
      <c r="B4459" s="49" t="s">
        <v>35992</v>
      </c>
      <c r="C4459" s="115" t="s">
        <v>1</v>
      </c>
      <c r="D4459" s="402">
        <v>97.31</v>
      </c>
    </row>
    <row r="4460" spans="1:4" ht="12.75">
      <c r="A4460" s="115">
        <v>38030</v>
      </c>
      <c r="B4460" s="49" t="s">
        <v>35993</v>
      </c>
      <c r="C4460" s="115" t="s">
        <v>1</v>
      </c>
      <c r="D4460" s="402">
        <v>157.35</v>
      </c>
    </row>
    <row r="4461" spans="1:4" ht="12.75">
      <c r="A4461" s="115">
        <v>38031</v>
      </c>
      <c r="B4461" s="49" t="s">
        <v>35994</v>
      </c>
      <c r="C4461" s="115" t="s">
        <v>1</v>
      </c>
      <c r="D4461" s="402">
        <v>246.97</v>
      </c>
    </row>
    <row r="4462" spans="1:4" ht="12.75">
      <c r="A4462" s="115">
        <v>39735</v>
      </c>
      <c r="B4462" s="49" t="s">
        <v>35995</v>
      </c>
      <c r="C4462" s="115" t="s">
        <v>1</v>
      </c>
      <c r="D4462" s="402">
        <v>63.17</v>
      </c>
    </row>
    <row r="4463" spans="1:4" ht="12.75">
      <c r="A4463" s="115">
        <v>39734</v>
      </c>
      <c r="B4463" s="49" t="s">
        <v>35996</v>
      </c>
      <c r="C4463" s="115" t="s">
        <v>1</v>
      </c>
      <c r="D4463" s="402">
        <v>74.930000000000007</v>
      </c>
    </row>
    <row r="4464" spans="1:4" ht="12.75">
      <c r="A4464" s="115">
        <v>39736</v>
      </c>
      <c r="B4464" s="49" t="s">
        <v>35997</v>
      </c>
      <c r="C4464" s="115" t="s">
        <v>1</v>
      </c>
      <c r="D4464" s="402">
        <v>85.52</v>
      </c>
    </row>
    <row r="4465" spans="1:4" ht="12.75">
      <c r="A4465" s="115">
        <v>39739</v>
      </c>
      <c r="B4465" s="49" t="s">
        <v>35998</v>
      </c>
      <c r="C4465" s="115" t="s">
        <v>1</v>
      </c>
      <c r="D4465" s="402">
        <v>59.14</v>
      </c>
    </row>
    <row r="4466" spans="1:4" ht="12.75">
      <c r="A4466" s="115">
        <v>39737</v>
      </c>
      <c r="B4466" s="49" t="s">
        <v>35999</v>
      </c>
      <c r="C4466" s="115" t="s">
        <v>1</v>
      </c>
      <c r="D4466" s="402">
        <v>11.5</v>
      </c>
    </row>
    <row r="4467" spans="1:4" ht="12.75">
      <c r="A4467" s="115">
        <v>39738</v>
      </c>
      <c r="B4467" s="49" t="s">
        <v>36000</v>
      </c>
      <c r="C4467" s="115" t="s">
        <v>1</v>
      </c>
      <c r="D4467" s="402">
        <v>4.16</v>
      </c>
    </row>
    <row r="4468" spans="1:4" ht="12.75">
      <c r="A4468" s="115">
        <v>39733</v>
      </c>
      <c r="B4468" s="49" t="s">
        <v>36001</v>
      </c>
      <c r="C4468" s="115" t="s">
        <v>1</v>
      </c>
      <c r="D4468" s="402">
        <v>102.34</v>
      </c>
    </row>
    <row r="4469" spans="1:4" ht="12.75">
      <c r="A4469" s="115">
        <v>39854</v>
      </c>
      <c r="B4469" s="49" t="s">
        <v>36002</v>
      </c>
      <c r="C4469" s="115" t="s">
        <v>1</v>
      </c>
      <c r="D4469" s="402">
        <v>103.79</v>
      </c>
    </row>
    <row r="4470" spans="1:4" ht="12.75">
      <c r="A4470" s="115">
        <v>39740</v>
      </c>
      <c r="B4470" s="49" t="s">
        <v>36003</v>
      </c>
      <c r="C4470" s="115" t="s">
        <v>1</v>
      </c>
      <c r="D4470" s="402">
        <v>56.79</v>
      </c>
    </row>
    <row r="4471" spans="1:4" ht="12.75">
      <c r="A4471" s="115">
        <v>39741</v>
      </c>
      <c r="B4471" s="49" t="s">
        <v>36004</v>
      </c>
      <c r="C4471" s="115" t="s">
        <v>1</v>
      </c>
      <c r="D4471" s="402">
        <v>10.46</v>
      </c>
    </row>
    <row r="4472" spans="1:4" ht="12.75">
      <c r="A4472" s="115">
        <v>39853</v>
      </c>
      <c r="B4472" s="49" t="s">
        <v>36005</v>
      </c>
      <c r="C4472" s="115" t="s">
        <v>1</v>
      </c>
      <c r="D4472" s="402">
        <v>13.74</v>
      </c>
    </row>
    <row r="4473" spans="1:4" ht="12.75">
      <c r="A4473" s="115">
        <v>39742</v>
      </c>
      <c r="B4473" s="49" t="s">
        <v>36006</v>
      </c>
      <c r="C4473" s="115" t="s">
        <v>1</v>
      </c>
      <c r="D4473" s="402">
        <v>45.64</v>
      </c>
    </row>
    <row r="4474" spans="1:4" ht="12.75">
      <c r="A4474" s="115">
        <v>39751</v>
      </c>
      <c r="B4474" s="49" t="s">
        <v>36007</v>
      </c>
      <c r="C4474" s="115" t="s">
        <v>1</v>
      </c>
      <c r="D4474" s="402">
        <v>295.63</v>
      </c>
    </row>
    <row r="4475" spans="1:4" ht="12.75">
      <c r="A4475" s="115">
        <v>39750</v>
      </c>
      <c r="B4475" s="49" t="s">
        <v>36008</v>
      </c>
      <c r="C4475" s="115" t="s">
        <v>1</v>
      </c>
      <c r="D4475" s="402">
        <v>245.72</v>
      </c>
    </row>
    <row r="4476" spans="1:4" ht="12.75">
      <c r="A4476" s="115">
        <v>39749</v>
      </c>
      <c r="B4476" s="49" t="s">
        <v>36009</v>
      </c>
      <c r="C4476" s="115" t="s">
        <v>1</v>
      </c>
      <c r="D4476" s="402">
        <v>162.69</v>
      </c>
    </row>
    <row r="4477" spans="1:4" ht="12.75">
      <c r="A4477" s="115">
        <v>39747</v>
      </c>
      <c r="B4477" s="49" t="s">
        <v>36010</v>
      </c>
      <c r="C4477" s="115" t="s">
        <v>1</v>
      </c>
      <c r="D4477" s="402">
        <v>79.040000000000006</v>
      </c>
    </row>
    <row r="4478" spans="1:4" ht="12.75">
      <c r="A4478" s="115">
        <v>39753</v>
      </c>
      <c r="B4478" s="49" t="s">
        <v>36011</v>
      </c>
      <c r="C4478" s="115" t="s">
        <v>1</v>
      </c>
      <c r="D4478" s="402">
        <v>544.19000000000005</v>
      </c>
    </row>
    <row r="4479" spans="1:4" ht="12.75">
      <c r="A4479" s="115">
        <v>39752</v>
      </c>
      <c r="B4479" s="49" t="s">
        <v>36012</v>
      </c>
      <c r="C4479" s="115" t="s">
        <v>1</v>
      </c>
      <c r="D4479" s="402">
        <v>420.65</v>
      </c>
    </row>
    <row r="4480" spans="1:4" ht="12.75">
      <c r="A4480" s="115">
        <v>39754</v>
      </c>
      <c r="B4480" s="49" t="s">
        <v>36013</v>
      </c>
      <c r="C4480" s="115" t="s">
        <v>1</v>
      </c>
      <c r="D4480" s="402">
        <v>801.73</v>
      </c>
    </row>
    <row r="4481" spans="1:4" ht="12.75">
      <c r="A4481" s="115">
        <v>39748</v>
      </c>
      <c r="B4481" s="49" t="s">
        <v>36014</v>
      </c>
      <c r="C4481" s="115" t="s">
        <v>1</v>
      </c>
      <c r="D4481" s="402">
        <v>127.89</v>
      </c>
    </row>
    <row r="4482" spans="1:4" ht="12.75">
      <c r="A4482" s="115">
        <v>39755</v>
      </c>
      <c r="B4482" s="49" t="s">
        <v>36015</v>
      </c>
      <c r="C4482" s="115" t="s">
        <v>1</v>
      </c>
      <c r="D4482" s="402">
        <v>1215.6099999999999</v>
      </c>
    </row>
    <row r="4483" spans="1:4" ht="12.75">
      <c r="A4483" s="115">
        <v>12742</v>
      </c>
      <c r="B4483" s="49" t="s">
        <v>36016</v>
      </c>
      <c r="C4483" s="115" t="s">
        <v>1</v>
      </c>
      <c r="D4483" s="402">
        <v>962.55</v>
      </c>
    </row>
    <row r="4484" spans="1:4" ht="12.75">
      <c r="A4484" s="115">
        <v>12713</v>
      </c>
      <c r="B4484" s="49" t="s">
        <v>36017</v>
      </c>
      <c r="C4484" s="115" t="s">
        <v>1</v>
      </c>
      <c r="D4484" s="402">
        <v>51.05</v>
      </c>
    </row>
    <row r="4485" spans="1:4" ht="12.75">
      <c r="A4485" s="115">
        <v>12743</v>
      </c>
      <c r="B4485" s="49" t="s">
        <v>36018</v>
      </c>
      <c r="C4485" s="115" t="s">
        <v>1</v>
      </c>
      <c r="D4485" s="402">
        <v>87.82</v>
      </c>
    </row>
    <row r="4486" spans="1:4" ht="12.75">
      <c r="A4486" s="115">
        <v>12744</v>
      </c>
      <c r="B4486" s="49" t="s">
        <v>36019</v>
      </c>
      <c r="C4486" s="115" t="s">
        <v>1</v>
      </c>
      <c r="D4486" s="402">
        <v>111.45</v>
      </c>
    </row>
    <row r="4487" spans="1:4" ht="12.75">
      <c r="A4487" s="115">
        <v>12745</v>
      </c>
      <c r="B4487" s="49" t="s">
        <v>36020</v>
      </c>
      <c r="C4487" s="115" t="s">
        <v>1</v>
      </c>
      <c r="D4487" s="402">
        <v>161.85</v>
      </c>
    </row>
    <row r="4488" spans="1:4" ht="12.75">
      <c r="A4488" s="115">
        <v>12746</v>
      </c>
      <c r="B4488" s="49" t="s">
        <v>36021</v>
      </c>
      <c r="C4488" s="115" t="s">
        <v>1</v>
      </c>
      <c r="D4488" s="402">
        <v>218.56</v>
      </c>
    </row>
    <row r="4489" spans="1:4" ht="12.75">
      <c r="A4489" s="115">
        <v>12747</v>
      </c>
      <c r="B4489" s="49" t="s">
        <v>36022</v>
      </c>
      <c r="C4489" s="115" t="s">
        <v>1</v>
      </c>
      <c r="D4489" s="402">
        <v>316.95999999999998</v>
      </c>
    </row>
    <row r="4490" spans="1:4" ht="12.75">
      <c r="A4490" s="115">
        <v>12748</v>
      </c>
      <c r="B4490" s="49" t="s">
        <v>36023</v>
      </c>
      <c r="C4490" s="115" t="s">
        <v>1</v>
      </c>
      <c r="D4490" s="402">
        <v>446.54</v>
      </c>
    </row>
    <row r="4491" spans="1:4" ht="12.75">
      <c r="A4491" s="115">
        <v>12749</v>
      </c>
      <c r="B4491" s="49" t="s">
        <v>36024</v>
      </c>
      <c r="C4491" s="115" t="s">
        <v>1</v>
      </c>
      <c r="D4491" s="402">
        <v>652.77</v>
      </c>
    </row>
    <row r="4492" spans="1:4" ht="12.75">
      <c r="A4492" s="115">
        <v>39660</v>
      </c>
      <c r="B4492" s="49" t="s">
        <v>36025</v>
      </c>
      <c r="C4492" s="115" t="s">
        <v>1</v>
      </c>
      <c r="D4492" s="402">
        <v>67.260000000000005</v>
      </c>
    </row>
    <row r="4493" spans="1:4" ht="12.75">
      <c r="A4493" s="115">
        <v>39662</v>
      </c>
      <c r="B4493" s="49" t="s">
        <v>36026</v>
      </c>
      <c r="C4493" s="115" t="s">
        <v>1</v>
      </c>
      <c r="D4493" s="402">
        <v>32.24</v>
      </c>
    </row>
    <row r="4494" spans="1:4" ht="12.75">
      <c r="A4494" s="115">
        <v>39661</v>
      </c>
      <c r="B4494" s="49" t="s">
        <v>36027</v>
      </c>
      <c r="C4494" s="115" t="s">
        <v>1</v>
      </c>
      <c r="D4494" s="402">
        <v>21.98</v>
      </c>
    </row>
    <row r="4495" spans="1:4" ht="12.75">
      <c r="A4495" s="115">
        <v>39666</v>
      </c>
      <c r="B4495" s="49" t="s">
        <v>36028</v>
      </c>
      <c r="C4495" s="115" t="s">
        <v>1</v>
      </c>
      <c r="D4495" s="402">
        <v>101.18</v>
      </c>
    </row>
    <row r="4496" spans="1:4" ht="12.75">
      <c r="A4496" s="115">
        <v>39664</v>
      </c>
      <c r="B4496" s="49" t="s">
        <v>36029</v>
      </c>
      <c r="C4496" s="115" t="s">
        <v>1</v>
      </c>
      <c r="D4496" s="402">
        <v>49.59</v>
      </c>
    </row>
    <row r="4497" spans="1:4" ht="12.75">
      <c r="A4497" s="115">
        <v>39663</v>
      </c>
      <c r="B4497" s="49" t="s">
        <v>36030</v>
      </c>
      <c r="C4497" s="115" t="s">
        <v>1</v>
      </c>
      <c r="D4497" s="402">
        <v>39.65</v>
      </c>
    </row>
    <row r="4498" spans="1:4" ht="12.75">
      <c r="A4498" s="115">
        <v>39665</v>
      </c>
      <c r="B4498" s="49" t="s">
        <v>36031</v>
      </c>
      <c r="C4498" s="115" t="s">
        <v>1</v>
      </c>
      <c r="D4498" s="402">
        <v>83.66</v>
      </c>
    </row>
    <row r="4499" spans="1:4" ht="12.75">
      <c r="A4499" s="115">
        <v>7753</v>
      </c>
      <c r="B4499" s="49" t="s">
        <v>36032</v>
      </c>
      <c r="C4499" s="115" t="s">
        <v>1</v>
      </c>
      <c r="D4499" s="402">
        <v>491.29</v>
      </c>
    </row>
    <row r="4500" spans="1:4" ht="12.75">
      <c r="A4500" s="115">
        <v>13256</v>
      </c>
      <c r="B4500" s="49" t="s">
        <v>36033</v>
      </c>
      <c r="C4500" s="115" t="s">
        <v>1</v>
      </c>
      <c r="D4500" s="402">
        <v>688.23</v>
      </c>
    </row>
    <row r="4501" spans="1:4" ht="12.75">
      <c r="A4501" s="115">
        <v>7757</v>
      </c>
      <c r="B4501" s="49" t="s">
        <v>36034</v>
      </c>
      <c r="C4501" s="115" t="s">
        <v>1</v>
      </c>
      <c r="D4501" s="402">
        <v>733.76</v>
      </c>
    </row>
    <row r="4502" spans="1:4" ht="12.75">
      <c r="A4502" s="115">
        <v>7758</v>
      </c>
      <c r="B4502" s="49" t="s">
        <v>36035</v>
      </c>
      <c r="C4502" s="115" t="s">
        <v>1</v>
      </c>
      <c r="D4502" s="402">
        <v>1063.05</v>
      </c>
    </row>
    <row r="4503" spans="1:4" ht="12.75">
      <c r="A4503" s="115">
        <v>7759</v>
      </c>
      <c r="B4503" s="49" t="s">
        <v>36036</v>
      </c>
      <c r="C4503" s="115" t="s">
        <v>1</v>
      </c>
      <c r="D4503" s="402">
        <v>2945.73</v>
      </c>
    </row>
    <row r="4504" spans="1:4" ht="12.75">
      <c r="A4504" s="115">
        <v>40334</v>
      </c>
      <c r="B4504" s="49" t="s">
        <v>36037</v>
      </c>
      <c r="C4504" s="115" t="s">
        <v>1</v>
      </c>
      <c r="D4504" s="402">
        <v>115.41</v>
      </c>
    </row>
    <row r="4505" spans="1:4" ht="12.75">
      <c r="A4505" s="115">
        <v>7745</v>
      </c>
      <c r="B4505" s="49" t="s">
        <v>36038</v>
      </c>
      <c r="C4505" s="115" t="s">
        <v>1</v>
      </c>
      <c r="D4505" s="402">
        <v>130.22999999999999</v>
      </c>
    </row>
    <row r="4506" spans="1:4" ht="12.75">
      <c r="A4506" s="115">
        <v>7742</v>
      </c>
      <c r="B4506" s="49" t="s">
        <v>36039</v>
      </c>
      <c r="C4506" s="115" t="s">
        <v>1</v>
      </c>
      <c r="D4506" s="402">
        <v>343.48</v>
      </c>
    </row>
    <row r="4507" spans="1:4" ht="12.75">
      <c r="A4507" s="115">
        <v>7750</v>
      </c>
      <c r="B4507" s="49" t="s">
        <v>36040</v>
      </c>
      <c r="C4507" s="115" t="s">
        <v>1</v>
      </c>
      <c r="D4507" s="402">
        <v>419.29</v>
      </c>
    </row>
    <row r="4508" spans="1:4" ht="12.75">
      <c r="A4508" s="115">
        <v>7756</v>
      </c>
      <c r="B4508" s="49" t="s">
        <v>36041</v>
      </c>
      <c r="C4508" s="115" t="s">
        <v>1</v>
      </c>
      <c r="D4508" s="402">
        <v>481.76</v>
      </c>
    </row>
    <row r="4509" spans="1:4" ht="12.75">
      <c r="A4509" s="115">
        <v>7725</v>
      </c>
      <c r="B4509" s="49" t="s">
        <v>36042</v>
      </c>
      <c r="C4509" s="115" t="s">
        <v>1</v>
      </c>
      <c r="D4509" s="402">
        <v>252</v>
      </c>
    </row>
    <row r="4510" spans="1:4" ht="12.75">
      <c r="A4510" s="115">
        <v>7765</v>
      </c>
      <c r="B4510" s="49" t="s">
        <v>36043</v>
      </c>
      <c r="C4510" s="115" t="s">
        <v>1</v>
      </c>
      <c r="D4510" s="402">
        <v>539.99</v>
      </c>
    </row>
    <row r="4511" spans="1:4" ht="12.75">
      <c r="A4511" s="115">
        <v>12569</v>
      </c>
      <c r="B4511" s="49" t="s">
        <v>36044</v>
      </c>
      <c r="C4511" s="115" t="s">
        <v>1</v>
      </c>
      <c r="D4511" s="402">
        <v>745.41</v>
      </c>
    </row>
    <row r="4512" spans="1:4" ht="12.75">
      <c r="A4512" s="115">
        <v>7766</v>
      </c>
      <c r="B4512" s="49" t="s">
        <v>36045</v>
      </c>
      <c r="C4512" s="115" t="s">
        <v>1</v>
      </c>
      <c r="D4512" s="402">
        <v>791.99</v>
      </c>
    </row>
    <row r="4513" spans="1:4" ht="12.75">
      <c r="A4513" s="115">
        <v>7767</v>
      </c>
      <c r="B4513" s="49" t="s">
        <v>36046</v>
      </c>
      <c r="C4513" s="115" t="s">
        <v>1</v>
      </c>
      <c r="D4513" s="402">
        <v>1137.17</v>
      </c>
    </row>
    <row r="4514" spans="1:4" ht="12.75">
      <c r="A4514" s="115">
        <v>7727</v>
      </c>
      <c r="B4514" s="49" t="s">
        <v>36047</v>
      </c>
      <c r="C4514" s="115" t="s">
        <v>1</v>
      </c>
      <c r="D4514" s="402">
        <v>3303.52</v>
      </c>
    </row>
    <row r="4515" spans="1:4" ht="12.75">
      <c r="A4515" s="115">
        <v>7760</v>
      </c>
      <c r="B4515" s="49" t="s">
        <v>36048</v>
      </c>
      <c r="C4515" s="115" t="s">
        <v>1</v>
      </c>
      <c r="D4515" s="402">
        <v>131.29</v>
      </c>
    </row>
    <row r="4516" spans="1:4" ht="12.75">
      <c r="A4516" s="115">
        <v>7761</v>
      </c>
      <c r="B4516" s="49" t="s">
        <v>36049</v>
      </c>
      <c r="C4516" s="115" t="s">
        <v>1</v>
      </c>
      <c r="D4516" s="402">
        <v>137.63999999999999</v>
      </c>
    </row>
    <row r="4517" spans="1:4" ht="12.75">
      <c r="A4517" s="115">
        <v>7752</v>
      </c>
      <c r="B4517" s="49" t="s">
        <v>36050</v>
      </c>
      <c r="C4517" s="115" t="s">
        <v>1</v>
      </c>
      <c r="D4517" s="402">
        <v>167.29</v>
      </c>
    </row>
    <row r="4518" spans="1:4" ht="12.75">
      <c r="A4518" s="115">
        <v>7762</v>
      </c>
      <c r="B4518" s="49" t="s">
        <v>36051</v>
      </c>
      <c r="C4518" s="115" t="s">
        <v>1</v>
      </c>
      <c r="D4518" s="402">
        <v>218.64</v>
      </c>
    </row>
    <row r="4519" spans="1:4" ht="12.75">
      <c r="A4519" s="115">
        <v>7722</v>
      </c>
      <c r="B4519" s="49" t="s">
        <v>36052</v>
      </c>
      <c r="C4519" s="115" t="s">
        <v>1</v>
      </c>
      <c r="D4519" s="402">
        <v>334.58</v>
      </c>
    </row>
    <row r="4520" spans="1:4" ht="12.75">
      <c r="A4520" s="115">
        <v>7763</v>
      </c>
      <c r="B4520" s="49" t="s">
        <v>36053</v>
      </c>
      <c r="C4520" s="115" t="s">
        <v>1</v>
      </c>
      <c r="D4520" s="402">
        <v>407.64</v>
      </c>
    </row>
    <row r="4521" spans="1:4" ht="12.75">
      <c r="A4521" s="115">
        <v>7764</v>
      </c>
      <c r="B4521" s="49" t="s">
        <v>36054</v>
      </c>
      <c r="C4521" s="115" t="s">
        <v>1</v>
      </c>
      <c r="D4521" s="402">
        <v>487.05</v>
      </c>
    </row>
    <row r="4522" spans="1:4" ht="12.75">
      <c r="A4522" s="115">
        <v>12572</v>
      </c>
      <c r="B4522" s="49" t="s">
        <v>36055</v>
      </c>
      <c r="C4522" s="115" t="s">
        <v>1</v>
      </c>
      <c r="D4522" s="402">
        <v>688.23</v>
      </c>
    </row>
    <row r="4523" spans="1:4" ht="12.75">
      <c r="A4523" s="115">
        <v>12573</v>
      </c>
      <c r="B4523" s="49" t="s">
        <v>36056</v>
      </c>
      <c r="C4523" s="115" t="s">
        <v>1</v>
      </c>
      <c r="D4523" s="402">
        <v>905.29</v>
      </c>
    </row>
    <row r="4524" spans="1:4" ht="12.75">
      <c r="A4524" s="115">
        <v>12574</v>
      </c>
      <c r="B4524" s="49" t="s">
        <v>36057</v>
      </c>
      <c r="C4524" s="115" t="s">
        <v>1</v>
      </c>
      <c r="D4524" s="402">
        <v>1094.6099999999999</v>
      </c>
    </row>
    <row r="4525" spans="1:4" ht="12.75">
      <c r="A4525" s="115">
        <v>12575</v>
      </c>
      <c r="B4525" s="49" t="s">
        <v>36058</v>
      </c>
      <c r="C4525" s="115" t="s">
        <v>1</v>
      </c>
      <c r="D4525" s="402">
        <v>1662.35</v>
      </c>
    </row>
    <row r="4526" spans="1:4" ht="12.75">
      <c r="A4526" s="115">
        <v>12576</v>
      </c>
      <c r="B4526" s="49" t="s">
        <v>36059</v>
      </c>
      <c r="C4526" s="115" t="s">
        <v>1</v>
      </c>
      <c r="D4526" s="402">
        <v>201.17</v>
      </c>
    </row>
    <row r="4527" spans="1:4" ht="12.75">
      <c r="A4527" s="115">
        <v>12577</v>
      </c>
      <c r="B4527" s="49" t="s">
        <v>36060</v>
      </c>
      <c r="C4527" s="115" t="s">
        <v>1</v>
      </c>
      <c r="D4527" s="402">
        <v>271.05</v>
      </c>
    </row>
    <row r="4528" spans="1:4" ht="12.75">
      <c r="A4528" s="115">
        <v>12578</v>
      </c>
      <c r="B4528" s="49" t="s">
        <v>36061</v>
      </c>
      <c r="C4528" s="115" t="s">
        <v>1</v>
      </c>
      <c r="D4528" s="402">
        <v>328.23</v>
      </c>
    </row>
    <row r="4529" spans="1:4" ht="12.75">
      <c r="A4529" s="115">
        <v>12579</v>
      </c>
      <c r="B4529" s="49" t="s">
        <v>36062</v>
      </c>
      <c r="C4529" s="115" t="s">
        <v>1</v>
      </c>
      <c r="D4529" s="402">
        <v>565.41</v>
      </c>
    </row>
    <row r="4530" spans="1:4" ht="12.75">
      <c r="A4530" s="115">
        <v>12580</v>
      </c>
      <c r="B4530" s="49" t="s">
        <v>36063</v>
      </c>
      <c r="C4530" s="115" t="s">
        <v>1</v>
      </c>
      <c r="D4530" s="402">
        <v>589.12</v>
      </c>
    </row>
    <row r="4531" spans="1:4" ht="12.75">
      <c r="A4531" s="115">
        <v>12581</v>
      </c>
      <c r="B4531" s="49" t="s">
        <v>36064</v>
      </c>
      <c r="C4531" s="115" t="s">
        <v>1</v>
      </c>
      <c r="D4531" s="402">
        <v>631.04999999999995</v>
      </c>
    </row>
    <row r="4532" spans="1:4" ht="12.75">
      <c r="A4532" s="115">
        <v>7720</v>
      </c>
      <c r="B4532" s="49" t="s">
        <v>36065</v>
      </c>
      <c r="C4532" s="115" t="s">
        <v>1</v>
      </c>
      <c r="D4532" s="402">
        <v>986.82</v>
      </c>
    </row>
    <row r="4533" spans="1:4" ht="12.75">
      <c r="A4533" s="115">
        <v>40335</v>
      </c>
      <c r="B4533" s="49" t="s">
        <v>36066</v>
      </c>
      <c r="C4533" s="115" t="s">
        <v>1</v>
      </c>
      <c r="D4533" s="402">
        <v>206.47</v>
      </c>
    </row>
    <row r="4534" spans="1:4" ht="12.75">
      <c r="A4534" s="115">
        <v>7740</v>
      </c>
      <c r="B4534" s="49" t="s">
        <v>36067</v>
      </c>
      <c r="C4534" s="115" t="s">
        <v>1</v>
      </c>
      <c r="D4534" s="402">
        <v>211.76</v>
      </c>
    </row>
    <row r="4535" spans="1:4" ht="12.75">
      <c r="A4535" s="115">
        <v>7741</v>
      </c>
      <c r="B4535" s="49" t="s">
        <v>36068</v>
      </c>
      <c r="C4535" s="115" t="s">
        <v>1</v>
      </c>
      <c r="D4535" s="402">
        <v>391.76</v>
      </c>
    </row>
    <row r="4536" spans="1:4" ht="12.75">
      <c r="A4536" s="115">
        <v>7774</v>
      </c>
      <c r="B4536" s="49" t="s">
        <v>36069</v>
      </c>
      <c r="C4536" s="115" t="s">
        <v>1</v>
      </c>
      <c r="D4536" s="402">
        <v>480.7</v>
      </c>
    </row>
    <row r="4537" spans="1:4" ht="12.75">
      <c r="A4537" s="115">
        <v>7744</v>
      </c>
      <c r="B4537" s="49" t="s">
        <v>36070</v>
      </c>
      <c r="C4537" s="115" t="s">
        <v>1</v>
      </c>
      <c r="D4537" s="402">
        <v>627.88</v>
      </c>
    </row>
    <row r="4538" spans="1:4" ht="12.75">
      <c r="A4538" s="115">
        <v>7773</v>
      </c>
      <c r="B4538" s="49" t="s">
        <v>36071</v>
      </c>
      <c r="C4538" s="115" t="s">
        <v>1</v>
      </c>
      <c r="D4538" s="402">
        <v>641.75</v>
      </c>
    </row>
    <row r="4539" spans="1:4" ht="12.75">
      <c r="A4539" s="115">
        <v>7754</v>
      </c>
      <c r="B4539" s="49" t="s">
        <v>36072</v>
      </c>
      <c r="C4539" s="115" t="s">
        <v>1</v>
      </c>
      <c r="D4539" s="402">
        <v>973.05</v>
      </c>
    </row>
    <row r="4540" spans="1:4" ht="12.75">
      <c r="A4540" s="115">
        <v>7735</v>
      </c>
      <c r="B4540" s="49" t="s">
        <v>36073</v>
      </c>
      <c r="C4540" s="115" t="s">
        <v>1</v>
      </c>
      <c r="D4540" s="402">
        <v>1260</v>
      </c>
    </row>
    <row r="4541" spans="1:4" ht="12.75">
      <c r="A4541" s="115">
        <v>7755</v>
      </c>
      <c r="B4541" s="49" t="s">
        <v>36074</v>
      </c>
      <c r="C4541" s="115" t="s">
        <v>1</v>
      </c>
      <c r="D4541" s="402">
        <v>249.88</v>
      </c>
    </row>
    <row r="4542" spans="1:4" ht="12.75">
      <c r="A4542" s="115">
        <v>7776</v>
      </c>
      <c r="B4542" s="49" t="s">
        <v>36075</v>
      </c>
      <c r="C4542" s="115" t="s">
        <v>1</v>
      </c>
      <c r="D4542" s="402">
        <v>520.94000000000005</v>
      </c>
    </row>
    <row r="4543" spans="1:4" ht="12.75">
      <c r="A4543" s="115">
        <v>7743</v>
      </c>
      <c r="B4543" s="49" t="s">
        <v>36076</v>
      </c>
      <c r="C4543" s="115" t="s">
        <v>1</v>
      </c>
      <c r="D4543" s="402">
        <v>551.64</v>
      </c>
    </row>
    <row r="4544" spans="1:4" ht="12.75">
      <c r="A4544" s="115">
        <v>7733</v>
      </c>
      <c r="B4544" s="49" t="s">
        <v>36077</v>
      </c>
      <c r="C4544" s="115" t="s">
        <v>1</v>
      </c>
      <c r="D4544" s="402">
        <v>720</v>
      </c>
    </row>
    <row r="4545" spans="1:4" ht="12.75">
      <c r="A4545" s="115">
        <v>7775</v>
      </c>
      <c r="B4545" s="49" t="s">
        <v>36078</v>
      </c>
      <c r="C4545" s="115" t="s">
        <v>1</v>
      </c>
      <c r="D4545" s="402">
        <v>788.82</v>
      </c>
    </row>
    <row r="4546" spans="1:4" ht="12.75">
      <c r="A4546" s="115">
        <v>7734</v>
      </c>
      <c r="B4546" s="49" t="s">
        <v>36079</v>
      </c>
      <c r="C4546" s="115" t="s">
        <v>1</v>
      </c>
      <c r="D4546" s="402">
        <v>1117.05</v>
      </c>
    </row>
    <row r="4547" spans="1:4" ht="12.75">
      <c r="A4547" s="115">
        <v>7714</v>
      </c>
      <c r="B4547" s="49" t="s">
        <v>36080</v>
      </c>
      <c r="C4547" s="115" t="s">
        <v>1</v>
      </c>
      <c r="D4547" s="402">
        <v>155.63999999999999</v>
      </c>
    </row>
    <row r="4548" spans="1:4" ht="12.75">
      <c r="A4548" s="115">
        <v>37449</v>
      </c>
      <c r="B4548" s="49" t="s">
        <v>36081</v>
      </c>
      <c r="C4548" s="115" t="s">
        <v>1</v>
      </c>
      <c r="D4548" s="402">
        <v>62.43</v>
      </c>
    </row>
    <row r="4549" spans="1:4" ht="12.75">
      <c r="A4549" s="115">
        <v>37450</v>
      </c>
      <c r="B4549" s="49" t="s">
        <v>36082</v>
      </c>
      <c r="C4549" s="115" t="s">
        <v>1</v>
      </c>
      <c r="D4549" s="402">
        <v>87.4</v>
      </c>
    </row>
    <row r="4550" spans="1:4" ht="12.75">
      <c r="A4550" s="115">
        <v>37451</v>
      </c>
      <c r="B4550" s="49" t="s">
        <v>36083</v>
      </c>
      <c r="C4550" s="115" t="s">
        <v>1</v>
      </c>
      <c r="D4550" s="402">
        <v>122.02</v>
      </c>
    </row>
    <row r="4551" spans="1:4" ht="12.75">
      <c r="A4551" s="115">
        <v>37452</v>
      </c>
      <c r="B4551" s="49" t="s">
        <v>36084</v>
      </c>
      <c r="C4551" s="115" t="s">
        <v>1</v>
      </c>
      <c r="D4551" s="402">
        <v>177.36</v>
      </c>
    </row>
    <row r="4552" spans="1:4" ht="12.75">
      <c r="A4552" s="115">
        <v>37453</v>
      </c>
      <c r="B4552" s="49" t="s">
        <v>36085</v>
      </c>
      <c r="C4552" s="115" t="s">
        <v>1</v>
      </c>
      <c r="D4552" s="402">
        <v>204.25</v>
      </c>
    </row>
    <row r="4553" spans="1:4" ht="12.75">
      <c r="A4553" s="115">
        <v>7778</v>
      </c>
      <c r="B4553" s="49" t="s">
        <v>36086</v>
      </c>
      <c r="C4553" s="115" t="s">
        <v>1</v>
      </c>
      <c r="D4553" s="402">
        <v>76.62</v>
      </c>
    </row>
    <row r="4554" spans="1:4" ht="12.75">
      <c r="A4554" s="115">
        <v>7796</v>
      </c>
      <c r="B4554" s="49" t="s">
        <v>36087</v>
      </c>
      <c r="C4554" s="115" t="s">
        <v>1</v>
      </c>
      <c r="D4554" s="402">
        <v>105</v>
      </c>
    </row>
    <row r="4555" spans="1:4" ht="12.75">
      <c r="A4555" s="115">
        <v>7781</v>
      </c>
      <c r="B4555" s="49" t="s">
        <v>36088</v>
      </c>
      <c r="C4555" s="115" t="s">
        <v>1</v>
      </c>
      <c r="D4555" s="402">
        <v>124.08</v>
      </c>
    </row>
    <row r="4556" spans="1:4" ht="12.75">
      <c r="A4556" s="115">
        <v>7795</v>
      </c>
      <c r="B4556" s="49" t="s">
        <v>36089</v>
      </c>
      <c r="C4556" s="115" t="s">
        <v>1</v>
      </c>
      <c r="D4556" s="402">
        <v>184.67</v>
      </c>
    </row>
    <row r="4557" spans="1:4" ht="12.75">
      <c r="A4557" s="115">
        <v>7791</v>
      </c>
      <c r="B4557" s="49" t="s">
        <v>36090</v>
      </c>
      <c r="C4557" s="115" t="s">
        <v>1</v>
      </c>
      <c r="D4557" s="402">
        <v>221.06</v>
      </c>
    </row>
    <row r="4558" spans="1:4" ht="12.75">
      <c r="A4558" s="115">
        <v>7783</v>
      </c>
      <c r="B4558" s="49" t="s">
        <v>36091</v>
      </c>
      <c r="C4558" s="115" t="s">
        <v>1</v>
      </c>
      <c r="D4558" s="402">
        <v>78.33</v>
      </c>
    </row>
    <row r="4559" spans="1:4" ht="12.75">
      <c r="A4559" s="115">
        <v>7790</v>
      </c>
      <c r="B4559" s="49" t="s">
        <v>36092</v>
      </c>
      <c r="C4559" s="115" t="s">
        <v>1</v>
      </c>
      <c r="D4559" s="402">
        <v>123.44</v>
      </c>
    </row>
    <row r="4560" spans="1:4" ht="12.75">
      <c r="A4560" s="115">
        <v>7785</v>
      </c>
      <c r="B4560" s="49" t="s">
        <v>36093</v>
      </c>
      <c r="C4560" s="115" t="s">
        <v>1</v>
      </c>
      <c r="D4560" s="402">
        <v>136.21</v>
      </c>
    </row>
    <row r="4561" spans="1:4" ht="12.75">
      <c r="A4561" s="115">
        <v>7792</v>
      </c>
      <c r="B4561" s="49" t="s">
        <v>36094</v>
      </c>
      <c r="C4561" s="115" t="s">
        <v>1</v>
      </c>
      <c r="D4561" s="402">
        <v>193.18</v>
      </c>
    </row>
    <row r="4562" spans="1:4" ht="12.75">
      <c r="A4562" s="115">
        <v>7793</v>
      </c>
      <c r="B4562" s="49" t="s">
        <v>36095</v>
      </c>
      <c r="C4562" s="115" t="s">
        <v>1</v>
      </c>
      <c r="D4562" s="402">
        <v>228.16</v>
      </c>
    </row>
    <row r="4563" spans="1:4" ht="12.75">
      <c r="A4563" s="115">
        <v>13159</v>
      </c>
      <c r="B4563" s="49" t="s">
        <v>36096</v>
      </c>
      <c r="C4563" s="115" t="s">
        <v>1</v>
      </c>
      <c r="D4563" s="402">
        <v>198.64</v>
      </c>
    </row>
    <row r="4564" spans="1:4" ht="12.75">
      <c r="A4564" s="115">
        <v>13168</v>
      </c>
      <c r="B4564" s="49" t="s">
        <v>36097</v>
      </c>
      <c r="C4564" s="115" t="s">
        <v>1</v>
      </c>
      <c r="D4564" s="402">
        <v>241.21</v>
      </c>
    </row>
    <row r="4565" spans="1:4" ht="12.75">
      <c r="A4565" s="115">
        <v>13173</v>
      </c>
      <c r="B4565" s="49" t="s">
        <v>36098</v>
      </c>
      <c r="C4565" s="115" t="s">
        <v>1</v>
      </c>
      <c r="D4565" s="402">
        <v>326.35000000000002</v>
      </c>
    </row>
    <row r="4566" spans="1:4" ht="12.75">
      <c r="A4566" s="115">
        <v>12583</v>
      </c>
      <c r="B4566" s="49" t="s">
        <v>36099</v>
      </c>
      <c r="C4566" s="115" t="s">
        <v>1</v>
      </c>
      <c r="D4566" s="402">
        <v>65.27</v>
      </c>
    </row>
    <row r="4567" spans="1:4" ht="12.75">
      <c r="A4567" s="115">
        <v>12584</v>
      </c>
      <c r="B4567" s="49" t="s">
        <v>36100</v>
      </c>
      <c r="C4567" s="115" t="s">
        <v>1</v>
      </c>
      <c r="D4567" s="402">
        <v>85.13</v>
      </c>
    </row>
    <row r="4568" spans="1:4" ht="12.75">
      <c r="A4568" s="115">
        <v>12613</v>
      </c>
      <c r="B4568" s="49" t="s">
        <v>36101</v>
      </c>
      <c r="C4568" s="115" t="s">
        <v>2</v>
      </c>
      <c r="D4568" s="402">
        <v>25.11</v>
      </c>
    </row>
    <row r="4569" spans="1:4" ht="12.75">
      <c r="A4569" s="115">
        <v>1031</v>
      </c>
      <c r="B4569" s="49" t="s">
        <v>36102</v>
      </c>
      <c r="C4569" s="115" t="s">
        <v>2</v>
      </c>
      <c r="D4569" s="402">
        <v>15.27</v>
      </c>
    </row>
    <row r="4570" spans="1:4" ht="12.75">
      <c r="A4570" s="115">
        <v>39707</v>
      </c>
      <c r="B4570" s="49" t="s">
        <v>36103</v>
      </c>
      <c r="C4570" s="115" t="s">
        <v>1</v>
      </c>
      <c r="D4570" s="402">
        <v>5.05</v>
      </c>
    </row>
    <row r="4571" spans="1:4" ht="12.75">
      <c r="A4571" s="115">
        <v>39708</v>
      </c>
      <c r="B4571" s="49" t="s">
        <v>36104</v>
      </c>
      <c r="C4571" s="115" t="s">
        <v>1</v>
      </c>
      <c r="D4571" s="402">
        <v>4.8899999999999997</v>
      </c>
    </row>
    <row r="4572" spans="1:4" ht="12.75">
      <c r="A4572" s="115">
        <v>39710</v>
      </c>
      <c r="B4572" s="49" t="s">
        <v>36105</v>
      </c>
      <c r="C4572" s="115" t="s">
        <v>1</v>
      </c>
      <c r="D4572" s="402">
        <v>3.44</v>
      </c>
    </row>
    <row r="4573" spans="1:4" ht="12.75">
      <c r="A4573" s="115">
        <v>39709</v>
      </c>
      <c r="B4573" s="49" t="s">
        <v>36106</v>
      </c>
      <c r="C4573" s="115" t="s">
        <v>1</v>
      </c>
      <c r="D4573" s="402">
        <v>4.7699999999999996</v>
      </c>
    </row>
    <row r="4574" spans="1:4" ht="12.75">
      <c r="A4574" s="115">
        <v>39711</v>
      </c>
      <c r="B4574" s="49" t="s">
        <v>36107</v>
      </c>
      <c r="C4574" s="115" t="s">
        <v>1</v>
      </c>
      <c r="D4574" s="402">
        <v>5.36</v>
      </c>
    </row>
    <row r="4575" spans="1:4" ht="12.75">
      <c r="A4575" s="115">
        <v>39714</v>
      </c>
      <c r="B4575" s="49" t="s">
        <v>36108</v>
      </c>
      <c r="C4575" s="115" t="s">
        <v>1</v>
      </c>
      <c r="D4575" s="402">
        <v>3.4</v>
      </c>
    </row>
    <row r="4576" spans="1:4" ht="12.75">
      <c r="A4576" s="115">
        <v>39712</v>
      </c>
      <c r="B4576" s="49" t="s">
        <v>36109</v>
      </c>
      <c r="C4576" s="115" t="s">
        <v>1</v>
      </c>
      <c r="D4576" s="402">
        <v>1.88</v>
      </c>
    </row>
    <row r="4577" spans="1:4" ht="12.75">
      <c r="A4577" s="115">
        <v>39713</v>
      </c>
      <c r="B4577" s="49" t="s">
        <v>36110</v>
      </c>
      <c r="C4577" s="115" t="s">
        <v>1</v>
      </c>
      <c r="D4577" s="402">
        <v>1.48</v>
      </c>
    </row>
    <row r="4578" spans="1:4" ht="12.75">
      <c r="A4578" s="115">
        <v>39715</v>
      </c>
      <c r="B4578" s="49" t="s">
        <v>36111</v>
      </c>
      <c r="C4578" s="115" t="s">
        <v>1</v>
      </c>
      <c r="D4578" s="402">
        <v>2.42</v>
      </c>
    </row>
    <row r="4579" spans="1:4" ht="12.75">
      <c r="A4579" s="115">
        <v>39716</v>
      </c>
      <c r="B4579" s="49" t="s">
        <v>36112</v>
      </c>
      <c r="C4579" s="115" t="s">
        <v>1</v>
      </c>
      <c r="D4579" s="402">
        <v>1.84</v>
      </c>
    </row>
    <row r="4580" spans="1:4" ht="12.75">
      <c r="A4580" s="115">
        <v>39718</v>
      </c>
      <c r="B4580" s="49" t="s">
        <v>36113</v>
      </c>
      <c r="C4580" s="115" t="s">
        <v>1</v>
      </c>
      <c r="D4580" s="402">
        <v>3.13</v>
      </c>
    </row>
    <row r="4581" spans="1:4" ht="12.75">
      <c r="A4581" s="115">
        <v>9813</v>
      </c>
      <c r="B4581" s="49" t="s">
        <v>36114</v>
      </c>
      <c r="C4581" s="115" t="s">
        <v>1</v>
      </c>
      <c r="D4581" s="402"/>
    </row>
    <row r="4582" spans="1:4" ht="12.75">
      <c r="A4582" s="115">
        <v>9815</v>
      </c>
      <c r="B4582" s="49" t="s">
        <v>36115</v>
      </c>
      <c r="C4582" s="115" t="s">
        <v>1</v>
      </c>
      <c r="D4582" s="402"/>
    </row>
    <row r="4583" spans="1:4" ht="12.75">
      <c r="A4583" s="115">
        <v>44543</v>
      </c>
      <c r="B4583" s="49" t="s">
        <v>36116</v>
      </c>
      <c r="C4583" s="115" t="s">
        <v>1</v>
      </c>
      <c r="D4583" s="402"/>
    </row>
    <row r="4584" spans="1:4" ht="12.75">
      <c r="A4584" s="115">
        <v>44526</v>
      </c>
      <c r="B4584" s="49" t="s">
        <v>36117</v>
      </c>
      <c r="C4584" s="115" t="s">
        <v>1</v>
      </c>
      <c r="D4584" s="402"/>
    </row>
    <row r="4585" spans="1:4" ht="12.75">
      <c r="A4585" s="115">
        <v>44545</v>
      </c>
      <c r="B4585" s="49" t="s">
        <v>36118</v>
      </c>
      <c r="C4585" s="115" t="s">
        <v>1</v>
      </c>
      <c r="D4585" s="402"/>
    </row>
    <row r="4586" spans="1:4" ht="12.75">
      <c r="A4586" s="115">
        <v>44525</v>
      </c>
      <c r="B4586" s="49" t="s">
        <v>36119</v>
      </c>
      <c r="C4586" s="115" t="s">
        <v>1</v>
      </c>
      <c r="D4586" s="402"/>
    </row>
    <row r="4587" spans="1:4" ht="12.75">
      <c r="A4587" s="115">
        <v>44547</v>
      </c>
      <c r="B4587" s="49" t="s">
        <v>36120</v>
      </c>
      <c r="C4587" s="115" t="s">
        <v>1</v>
      </c>
      <c r="D4587" s="402"/>
    </row>
    <row r="4588" spans="1:4" ht="12.75">
      <c r="A4588" s="115">
        <v>44519</v>
      </c>
      <c r="B4588" s="49" t="s">
        <v>36121</v>
      </c>
      <c r="C4588" s="115" t="s">
        <v>1</v>
      </c>
      <c r="D4588" s="402"/>
    </row>
    <row r="4589" spans="1:4" ht="12.75">
      <c r="A4589" s="115">
        <v>44520</v>
      </c>
      <c r="B4589" s="49" t="s">
        <v>36122</v>
      </c>
      <c r="C4589" s="115" t="s">
        <v>1</v>
      </c>
      <c r="D4589" s="402"/>
    </row>
    <row r="4590" spans="1:4" ht="12.75">
      <c r="A4590" s="115">
        <v>44521</v>
      </c>
      <c r="B4590" s="49" t="s">
        <v>36123</v>
      </c>
      <c r="C4590" s="115" t="s">
        <v>1</v>
      </c>
      <c r="D4590" s="402"/>
    </row>
    <row r="4591" spans="1:4" ht="12.75">
      <c r="A4591" s="115">
        <v>44522</v>
      </c>
      <c r="B4591" s="49" t="s">
        <v>36124</v>
      </c>
      <c r="C4591" s="115" t="s">
        <v>1</v>
      </c>
      <c r="D4591" s="402"/>
    </row>
    <row r="4592" spans="1:4" ht="12.75">
      <c r="A4592" s="115">
        <v>44523</v>
      </c>
      <c r="B4592" s="49" t="s">
        <v>36125</v>
      </c>
      <c r="C4592" s="115" t="s">
        <v>1</v>
      </c>
      <c r="D4592" s="402"/>
    </row>
    <row r="4593" spans="1:4" ht="12.75">
      <c r="A4593" s="115">
        <v>44527</v>
      </c>
      <c r="B4593" s="49" t="s">
        <v>36126</v>
      </c>
      <c r="C4593" s="115" t="s">
        <v>1</v>
      </c>
      <c r="D4593" s="402"/>
    </row>
    <row r="4594" spans="1:4" ht="12.75">
      <c r="A4594" s="115">
        <v>44524</v>
      </c>
      <c r="B4594" s="49" t="s">
        <v>36127</v>
      </c>
      <c r="C4594" s="115" t="s">
        <v>1</v>
      </c>
      <c r="D4594" s="402"/>
    </row>
    <row r="4595" spans="1:4" ht="12.75">
      <c r="A4595" s="115">
        <v>44542</v>
      </c>
      <c r="B4595" s="49" t="s">
        <v>36128</v>
      </c>
      <c r="C4595" s="115" t="s">
        <v>1</v>
      </c>
      <c r="D4595" s="402"/>
    </row>
    <row r="4596" spans="1:4" ht="12.75">
      <c r="A4596" s="115">
        <v>9877</v>
      </c>
      <c r="B4596" s="49" t="s">
        <v>36129</v>
      </c>
      <c r="C4596" s="115" t="s">
        <v>1</v>
      </c>
      <c r="D4596" s="402">
        <v>185.79</v>
      </c>
    </row>
    <row r="4597" spans="1:4" ht="12.75">
      <c r="A4597" s="115">
        <v>9878</v>
      </c>
      <c r="B4597" s="49" t="s">
        <v>36130</v>
      </c>
      <c r="C4597" s="115" t="s">
        <v>1</v>
      </c>
      <c r="D4597" s="402">
        <v>228.71</v>
      </c>
    </row>
    <row r="4598" spans="1:4" ht="12.75">
      <c r="A4598" s="115">
        <v>41986</v>
      </c>
      <c r="B4598" s="49" t="s">
        <v>36131</v>
      </c>
      <c r="C4598" s="115" t="s">
        <v>1</v>
      </c>
      <c r="D4598" s="402">
        <v>3309.8</v>
      </c>
    </row>
    <row r="4599" spans="1:4" ht="12.75">
      <c r="A4599" s="115">
        <v>43422</v>
      </c>
      <c r="B4599" s="49" t="s">
        <v>36132</v>
      </c>
      <c r="C4599" s="115" t="s">
        <v>1</v>
      </c>
      <c r="D4599" s="402">
        <v>4059.15</v>
      </c>
    </row>
    <row r="4600" spans="1:4" ht="12.75">
      <c r="A4600" s="115">
        <v>41987</v>
      </c>
      <c r="B4600" s="49" t="s">
        <v>36133</v>
      </c>
      <c r="C4600" s="115" t="s">
        <v>1</v>
      </c>
      <c r="D4600" s="402">
        <v>4704.8900000000003</v>
      </c>
    </row>
    <row r="4601" spans="1:4" ht="12.75">
      <c r="A4601" s="115">
        <v>41988</v>
      </c>
      <c r="B4601" s="49" t="s">
        <v>36134</v>
      </c>
      <c r="C4601" s="115" t="s">
        <v>1</v>
      </c>
      <c r="D4601" s="402">
        <v>6214.49</v>
      </c>
    </row>
    <row r="4602" spans="1:4" ht="12.75">
      <c r="A4602" s="115">
        <v>41697</v>
      </c>
      <c r="B4602" s="49" t="s">
        <v>36135</v>
      </c>
      <c r="C4602" s="115" t="s">
        <v>1</v>
      </c>
      <c r="D4602" s="402">
        <v>1101.5</v>
      </c>
    </row>
    <row r="4603" spans="1:4" ht="12.75">
      <c r="A4603" s="115">
        <v>41985</v>
      </c>
      <c r="B4603" s="49" t="s">
        <v>36136</v>
      </c>
      <c r="C4603" s="115" t="s">
        <v>1</v>
      </c>
      <c r="D4603" s="402">
        <v>1534.09</v>
      </c>
    </row>
    <row r="4604" spans="1:4" ht="12.75">
      <c r="A4604" s="115">
        <v>41699</v>
      </c>
      <c r="B4604" s="49" t="s">
        <v>36137</v>
      </c>
      <c r="C4604" s="115" t="s">
        <v>1</v>
      </c>
      <c r="D4604" s="402">
        <v>2184.4699999999998</v>
      </c>
    </row>
    <row r="4605" spans="1:4" ht="12.75">
      <c r="A4605" s="115">
        <v>38053</v>
      </c>
      <c r="B4605" s="49" t="s">
        <v>36138</v>
      </c>
      <c r="C4605" s="115" t="s">
        <v>1</v>
      </c>
      <c r="D4605" s="402"/>
    </row>
    <row r="4606" spans="1:4" ht="12.75">
      <c r="A4606" s="115">
        <v>38054</v>
      </c>
      <c r="B4606" s="49" t="s">
        <v>36139</v>
      </c>
      <c r="C4606" s="115" t="s">
        <v>1</v>
      </c>
      <c r="D4606" s="402"/>
    </row>
    <row r="4607" spans="1:4" ht="12.75">
      <c r="A4607" s="115">
        <v>38052</v>
      </c>
      <c r="B4607" s="49" t="s">
        <v>36140</v>
      </c>
      <c r="C4607" s="115" t="s">
        <v>1</v>
      </c>
      <c r="D4607" s="402"/>
    </row>
    <row r="4608" spans="1:4" ht="12.75">
      <c r="A4608" s="115">
        <v>38051</v>
      </c>
      <c r="B4608" s="49" t="s">
        <v>36141</v>
      </c>
      <c r="C4608" s="115" t="s">
        <v>1</v>
      </c>
      <c r="D4608" s="402"/>
    </row>
    <row r="4609" spans="1:4" ht="12.75">
      <c r="A4609" s="115">
        <v>38787</v>
      </c>
      <c r="B4609" s="49" t="s">
        <v>36142</v>
      </c>
      <c r="C4609" s="115" t="s">
        <v>1</v>
      </c>
      <c r="D4609" s="402"/>
    </row>
    <row r="4610" spans="1:4" ht="12.75">
      <c r="A4610" s="115">
        <v>38825</v>
      </c>
      <c r="B4610" s="49" t="s">
        <v>36143</v>
      </c>
      <c r="C4610" s="115" t="s">
        <v>1</v>
      </c>
      <c r="D4610" s="402"/>
    </row>
    <row r="4611" spans="1:4" ht="12.75">
      <c r="A4611" s="115">
        <v>38826</v>
      </c>
      <c r="B4611" s="49" t="s">
        <v>36144</v>
      </c>
      <c r="C4611" s="115" t="s">
        <v>1</v>
      </c>
      <c r="D4611" s="402"/>
    </row>
    <row r="4612" spans="1:4" ht="12.75">
      <c r="A4612" s="115">
        <v>38827</v>
      </c>
      <c r="B4612" s="49" t="s">
        <v>36145</v>
      </c>
      <c r="C4612" s="115" t="s">
        <v>1</v>
      </c>
      <c r="D4612" s="402"/>
    </row>
    <row r="4613" spans="1:4" ht="12.75">
      <c r="A4613" s="115">
        <v>38828</v>
      </c>
      <c r="B4613" s="49" t="s">
        <v>36146</v>
      </c>
      <c r="C4613" s="115" t="s">
        <v>1</v>
      </c>
      <c r="D4613" s="402"/>
    </row>
    <row r="4614" spans="1:4" ht="12.75">
      <c r="A4614" s="115">
        <v>38829</v>
      </c>
      <c r="B4614" s="49" t="s">
        <v>36147</v>
      </c>
      <c r="C4614" s="115" t="s">
        <v>1</v>
      </c>
      <c r="D4614" s="402"/>
    </row>
    <row r="4615" spans="1:4" ht="12.75">
      <c r="A4615" s="115">
        <v>38830</v>
      </c>
      <c r="B4615" s="49" t="s">
        <v>36148</v>
      </c>
      <c r="C4615" s="115" t="s">
        <v>1</v>
      </c>
      <c r="D4615" s="402"/>
    </row>
    <row r="4616" spans="1:4" ht="12.75">
      <c r="A4616" s="115">
        <v>38831</v>
      </c>
      <c r="B4616" s="49" t="s">
        <v>36149</v>
      </c>
      <c r="C4616" s="115" t="s">
        <v>1</v>
      </c>
      <c r="D4616" s="402"/>
    </row>
    <row r="4617" spans="1:4" ht="12.75">
      <c r="A4617" s="115">
        <v>36274</v>
      </c>
      <c r="B4617" s="49" t="s">
        <v>36150</v>
      </c>
      <c r="C4617" s="115" t="s">
        <v>1</v>
      </c>
      <c r="D4617" s="402"/>
    </row>
    <row r="4618" spans="1:4" ht="12.75">
      <c r="A4618" s="115">
        <v>36278</v>
      </c>
      <c r="B4618" s="49" t="s">
        <v>36151</v>
      </c>
      <c r="C4618" s="115" t="s">
        <v>1</v>
      </c>
      <c r="D4618" s="402"/>
    </row>
    <row r="4619" spans="1:4" ht="12.75">
      <c r="A4619" s="115">
        <v>38977</v>
      </c>
      <c r="B4619" s="49" t="s">
        <v>36152</v>
      </c>
      <c r="C4619" s="115" t="s">
        <v>1</v>
      </c>
      <c r="D4619" s="402"/>
    </row>
    <row r="4620" spans="1:4" ht="12.75">
      <c r="A4620" s="115">
        <v>38971</v>
      </c>
      <c r="B4620" s="49" t="s">
        <v>36153</v>
      </c>
      <c r="C4620" s="115" t="s">
        <v>1</v>
      </c>
      <c r="D4620" s="402"/>
    </row>
    <row r="4621" spans="1:4" ht="12.75">
      <c r="A4621" s="115">
        <v>38972</v>
      </c>
      <c r="B4621" s="49" t="s">
        <v>36154</v>
      </c>
      <c r="C4621" s="115" t="s">
        <v>1</v>
      </c>
      <c r="D4621" s="402"/>
    </row>
    <row r="4622" spans="1:4" ht="12.75">
      <c r="A4622" s="115">
        <v>38973</v>
      </c>
      <c r="B4622" s="49" t="s">
        <v>36155</v>
      </c>
      <c r="C4622" s="115" t="s">
        <v>1</v>
      </c>
      <c r="D4622" s="402"/>
    </row>
    <row r="4623" spans="1:4" ht="12.75">
      <c r="A4623" s="115">
        <v>38974</v>
      </c>
      <c r="B4623" s="49" t="s">
        <v>36156</v>
      </c>
      <c r="C4623" s="115" t="s">
        <v>1</v>
      </c>
      <c r="D4623" s="402"/>
    </row>
    <row r="4624" spans="1:4" ht="12.75">
      <c r="A4624" s="115">
        <v>38975</v>
      </c>
      <c r="B4624" s="49" t="s">
        <v>36157</v>
      </c>
      <c r="C4624" s="115" t="s">
        <v>1</v>
      </c>
      <c r="D4624" s="402"/>
    </row>
    <row r="4625" spans="1:4" ht="12.75">
      <c r="A4625" s="115">
        <v>38976</v>
      </c>
      <c r="B4625" s="49" t="s">
        <v>36158</v>
      </c>
      <c r="C4625" s="115" t="s">
        <v>1</v>
      </c>
      <c r="D4625" s="402"/>
    </row>
    <row r="4626" spans="1:4" ht="12.75">
      <c r="A4626" s="115">
        <v>44176</v>
      </c>
      <c r="B4626" s="49" t="s">
        <v>36159</v>
      </c>
      <c r="C4626" s="115" t="s">
        <v>1</v>
      </c>
      <c r="D4626" s="402"/>
    </row>
    <row r="4627" spans="1:4" ht="12.75">
      <c r="A4627" s="115">
        <v>38986</v>
      </c>
      <c r="B4627" s="49" t="s">
        <v>36160</v>
      </c>
      <c r="C4627" s="115" t="s">
        <v>1</v>
      </c>
      <c r="D4627" s="402"/>
    </row>
    <row r="4628" spans="1:4" ht="12.75">
      <c r="A4628" s="115">
        <v>38978</v>
      </c>
      <c r="B4628" s="49" t="s">
        <v>36161</v>
      </c>
      <c r="C4628" s="115" t="s">
        <v>1</v>
      </c>
      <c r="D4628" s="402"/>
    </row>
    <row r="4629" spans="1:4" ht="12.75">
      <c r="A4629" s="115">
        <v>38979</v>
      </c>
      <c r="B4629" s="49" t="s">
        <v>36162</v>
      </c>
      <c r="C4629" s="115" t="s">
        <v>1</v>
      </c>
      <c r="D4629" s="402"/>
    </row>
    <row r="4630" spans="1:4" ht="12.75">
      <c r="A4630" s="115">
        <v>38980</v>
      </c>
      <c r="B4630" s="49" t="s">
        <v>36163</v>
      </c>
      <c r="C4630" s="115" t="s">
        <v>1</v>
      </c>
      <c r="D4630" s="402"/>
    </row>
    <row r="4631" spans="1:4" ht="12.75">
      <c r="A4631" s="115">
        <v>38981</v>
      </c>
      <c r="B4631" s="49" t="s">
        <v>36164</v>
      </c>
      <c r="C4631" s="115" t="s">
        <v>1</v>
      </c>
      <c r="D4631" s="402"/>
    </row>
    <row r="4632" spans="1:4" ht="12.75">
      <c r="A4632" s="115">
        <v>38982</v>
      </c>
      <c r="B4632" s="49" t="s">
        <v>36165</v>
      </c>
      <c r="C4632" s="115" t="s">
        <v>1</v>
      </c>
      <c r="D4632" s="402"/>
    </row>
    <row r="4633" spans="1:4" ht="12.75">
      <c r="A4633" s="115">
        <v>38983</v>
      </c>
      <c r="B4633" s="49" t="s">
        <v>36166</v>
      </c>
      <c r="C4633" s="115" t="s">
        <v>1</v>
      </c>
      <c r="D4633" s="402"/>
    </row>
    <row r="4634" spans="1:4" ht="12.75">
      <c r="A4634" s="115">
        <v>38984</v>
      </c>
      <c r="B4634" s="49" t="s">
        <v>36167</v>
      </c>
      <c r="C4634" s="115" t="s">
        <v>1</v>
      </c>
      <c r="D4634" s="402"/>
    </row>
    <row r="4635" spans="1:4" ht="12.75">
      <c r="A4635" s="115">
        <v>38985</v>
      </c>
      <c r="B4635" s="49" t="s">
        <v>36168</v>
      </c>
      <c r="C4635" s="115" t="s">
        <v>1</v>
      </c>
      <c r="D4635" s="402"/>
    </row>
    <row r="4636" spans="1:4" ht="12.75">
      <c r="A4636" s="115">
        <v>38032</v>
      </c>
      <c r="B4636" s="49" t="s">
        <v>36169</v>
      </c>
      <c r="C4636" s="115" t="s">
        <v>1</v>
      </c>
      <c r="D4636" s="402">
        <v>88.47</v>
      </c>
    </row>
    <row r="4637" spans="1:4" ht="12.75">
      <c r="A4637" s="115">
        <v>38033</v>
      </c>
      <c r="B4637" s="49" t="s">
        <v>36170</v>
      </c>
      <c r="C4637" s="115" t="s">
        <v>1</v>
      </c>
      <c r="D4637" s="402">
        <v>150.38999999999999</v>
      </c>
    </row>
    <row r="4638" spans="1:4" ht="12.75">
      <c r="A4638" s="115">
        <v>38034</v>
      </c>
      <c r="B4638" s="49" t="s">
        <v>36171</v>
      </c>
      <c r="C4638" s="115" t="s">
        <v>1</v>
      </c>
      <c r="D4638" s="402">
        <v>235.59</v>
      </c>
    </row>
    <row r="4639" spans="1:4" ht="12.75">
      <c r="A4639" s="115">
        <v>38035</v>
      </c>
      <c r="B4639" s="49" t="s">
        <v>36172</v>
      </c>
      <c r="C4639" s="115" t="s">
        <v>1</v>
      </c>
      <c r="D4639" s="402">
        <v>346.58</v>
      </c>
    </row>
    <row r="4640" spans="1:4" ht="12.75">
      <c r="A4640" s="115">
        <v>38036</v>
      </c>
      <c r="B4640" s="49" t="s">
        <v>36173</v>
      </c>
      <c r="C4640" s="115" t="s">
        <v>1</v>
      </c>
      <c r="D4640" s="402">
        <v>466.89</v>
      </c>
    </row>
    <row r="4641" spans="1:4" ht="12.75">
      <c r="A4641" s="115">
        <v>38037</v>
      </c>
      <c r="B4641" s="49" t="s">
        <v>36174</v>
      </c>
      <c r="C4641" s="115" t="s">
        <v>1</v>
      </c>
      <c r="D4641" s="402">
        <v>616.70000000000005</v>
      </c>
    </row>
    <row r="4642" spans="1:4" ht="12.75">
      <c r="A4642" s="115">
        <v>9850</v>
      </c>
      <c r="B4642" s="49" t="s">
        <v>36175</v>
      </c>
      <c r="C4642" s="115" t="s">
        <v>1</v>
      </c>
      <c r="D4642" s="402"/>
    </row>
    <row r="4643" spans="1:4" ht="12.75">
      <c r="A4643" s="115">
        <v>9853</v>
      </c>
      <c r="B4643" s="49" t="s">
        <v>36176</v>
      </c>
      <c r="C4643" s="115" t="s">
        <v>1</v>
      </c>
      <c r="D4643" s="402"/>
    </row>
    <row r="4644" spans="1:4" ht="12.75">
      <c r="A4644" s="115">
        <v>9854</v>
      </c>
      <c r="B4644" s="49" t="s">
        <v>36177</v>
      </c>
      <c r="C4644" s="115" t="s">
        <v>1</v>
      </c>
      <c r="D4644" s="402"/>
    </row>
    <row r="4645" spans="1:4" ht="12.75">
      <c r="A4645" s="115">
        <v>9851</v>
      </c>
      <c r="B4645" s="49" t="s">
        <v>36178</v>
      </c>
      <c r="C4645" s="115" t="s">
        <v>1</v>
      </c>
      <c r="D4645" s="402"/>
    </row>
    <row r="4646" spans="1:4" ht="12.75">
      <c r="A4646" s="115">
        <v>9825</v>
      </c>
      <c r="B4646" s="49" t="s">
        <v>36179</v>
      </c>
      <c r="C4646" s="115" t="s">
        <v>1</v>
      </c>
      <c r="D4646" s="402">
        <v>44.56</v>
      </c>
    </row>
    <row r="4647" spans="1:4" ht="12.75">
      <c r="A4647" s="115">
        <v>9828</v>
      </c>
      <c r="B4647" s="49" t="s">
        <v>36180</v>
      </c>
      <c r="C4647" s="115" t="s">
        <v>1</v>
      </c>
      <c r="D4647" s="402">
        <v>119.9</v>
      </c>
    </row>
    <row r="4648" spans="1:4" ht="12.75">
      <c r="A4648" s="115">
        <v>9829</v>
      </c>
      <c r="B4648" s="49" t="s">
        <v>36181</v>
      </c>
      <c r="C4648" s="115" t="s">
        <v>1</v>
      </c>
      <c r="D4648" s="402">
        <v>203.21</v>
      </c>
    </row>
    <row r="4649" spans="1:4" ht="12.75">
      <c r="A4649" s="115">
        <v>9826</v>
      </c>
      <c r="B4649" s="49" t="s">
        <v>36182</v>
      </c>
      <c r="C4649" s="115" t="s">
        <v>1</v>
      </c>
      <c r="D4649" s="402">
        <v>309.35000000000002</v>
      </c>
    </row>
    <row r="4650" spans="1:4" ht="12.75">
      <c r="A4650" s="115">
        <v>9827</v>
      </c>
      <c r="B4650" s="49" t="s">
        <v>36183</v>
      </c>
      <c r="C4650" s="115" t="s">
        <v>1</v>
      </c>
      <c r="D4650" s="402">
        <v>439.28</v>
      </c>
    </row>
    <row r="4651" spans="1:4" ht="12.75">
      <c r="A4651" s="115">
        <v>36374</v>
      </c>
      <c r="B4651" s="49" t="s">
        <v>36184</v>
      </c>
      <c r="C4651" s="115" t="s">
        <v>1</v>
      </c>
      <c r="D4651" s="402">
        <v>53.4</v>
      </c>
    </row>
    <row r="4652" spans="1:4" ht="12.75">
      <c r="A4652" s="115">
        <v>36084</v>
      </c>
      <c r="B4652" s="49" t="s">
        <v>36185</v>
      </c>
      <c r="C4652" s="115" t="s">
        <v>1</v>
      </c>
      <c r="D4652" s="402">
        <v>15.82</v>
      </c>
    </row>
    <row r="4653" spans="1:4" ht="12.75">
      <c r="A4653" s="115">
        <v>36373</v>
      </c>
      <c r="B4653" s="49" t="s">
        <v>36186</v>
      </c>
      <c r="C4653" s="115" t="s">
        <v>1</v>
      </c>
      <c r="D4653" s="402">
        <v>32.85</v>
      </c>
    </row>
    <row r="4654" spans="1:4" ht="12.75">
      <c r="A4654" s="115">
        <v>36377</v>
      </c>
      <c r="B4654" s="49" t="s">
        <v>36187</v>
      </c>
      <c r="C4654" s="115" t="s">
        <v>1</v>
      </c>
      <c r="D4654" s="402">
        <v>64.06</v>
      </c>
    </row>
    <row r="4655" spans="1:4" ht="12.75">
      <c r="A4655" s="115">
        <v>36375</v>
      </c>
      <c r="B4655" s="49" t="s">
        <v>36188</v>
      </c>
      <c r="C4655" s="115" t="s">
        <v>1</v>
      </c>
      <c r="D4655" s="402">
        <v>19.52</v>
      </c>
    </row>
    <row r="4656" spans="1:4" ht="12.75">
      <c r="A4656" s="115">
        <v>36376</v>
      </c>
      <c r="B4656" s="49" t="s">
        <v>36189</v>
      </c>
      <c r="C4656" s="115" t="s">
        <v>1</v>
      </c>
      <c r="D4656" s="402">
        <v>38.340000000000003</v>
      </c>
    </row>
    <row r="4657" spans="1:4" ht="12.75">
      <c r="A4657" s="115">
        <v>36380</v>
      </c>
      <c r="B4657" s="49" t="s">
        <v>36190</v>
      </c>
      <c r="C4657" s="115" t="s">
        <v>1</v>
      </c>
      <c r="D4657" s="402">
        <v>80.09</v>
      </c>
    </row>
    <row r="4658" spans="1:4" ht="12.75">
      <c r="A4658" s="115">
        <v>36378</v>
      </c>
      <c r="B4658" s="49" t="s">
        <v>36191</v>
      </c>
      <c r="C4658" s="115" t="s">
        <v>1</v>
      </c>
      <c r="D4658" s="402">
        <v>24</v>
      </c>
    </row>
    <row r="4659" spans="1:4" ht="12.75">
      <c r="A4659" s="115">
        <v>36379</v>
      </c>
      <c r="B4659" s="49" t="s">
        <v>36192</v>
      </c>
      <c r="C4659" s="115" t="s">
        <v>1</v>
      </c>
      <c r="D4659" s="402">
        <v>48.38</v>
      </c>
    </row>
    <row r="4660" spans="1:4" ht="12.75">
      <c r="A4660" s="115">
        <v>9859</v>
      </c>
      <c r="B4660" s="49" t="s">
        <v>36193</v>
      </c>
      <c r="C4660" s="115" t="s">
        <v>1</v>
      </c>
      <c r="D4660" s="402">
        <v>13.76</v>
      </c>
    </row>
    <row r="4661" spans="1:4" ht="12.75">
      <c r="A4661" s="115">
        <v>9836</v>
      </c>
      <c r="B4661" s="49" t="s">
        <v>36194</v>
      </c>
      <c r="C4661" s="115" t="s">
        <v>1</v>
      </c>
      <c r="D4661" s="402">
        <v>22.39</v>
      </c>
    </row>
    <row r="4662" spans="1:4" ht="12.75">
      <c r="A4662" s="115">
        <v>20065</v>
      </c>
      <c r="B4662" s="49" t="s">
        <v>36195</v>
      </c>
      <c r="C4662" s="115" t="s">
        <v>1</v>
      </c>
      <c r="D4662" s="402">
        <v>58.53</v>
      </c>
    </row>
    <row r="4663" spans="1:4" ht="12.75">
      <c r="A4663" s="115">
        <v>9835</v>
      </c>
      <c r="B4663" s="49" t="s">
        <v>36196</v>
      </c>
      <c r="C4663" s="115" t="s">
        <v>1</v>
      </c>
      <c r="D4663" s="402">
        <v>9.7799999999999994</v>
      </c>
    </row>
    <row r="4664" spans="1:4" ht="12.75">
      <c r="A4664" s="115">
        <v>9838</v>
      </c>
      <c r="B4664" s="49" t="s">
        <v>36197</v>
      </c>
      <c r="C4664" s="115" t="s">
        <v>1</v>
      </c>
      <c r="D4664" s="402">
        <v>16.16</v>
      </c>
    </row>
    <row r="4665" spans="1:4" ht="12.75">
      <c r="A4665" s="115">
        <v>9837</v>
      </c>
      <c r="B4665" s="49" t="s">
        <v>36198</v>
      </c>
      <c r="C4665" s="115" t="s">
        <v>1</v>
      </c>
      <c r="D4665" s="402">
        <v>21.2</v>
      </c>
    </row>
    <row r="4666" spans="1:4" ht="12.75">
      <c r="A4666" s="115">
        <v>44315</v>
      </c>
      <c r="B4666" s="49" t="s">
        <v>36199</v>
      </c>
      <c r="C4666" s="115" t="s">
        <v>1</v>
      </c>
      <c r="D4666" s="402">
        <v>87.66</v>
      </c>
    </row>
    <row r="4667" spans="1:4" ht="12.75">
      <c r="A4667" s="115">
        <v>9862</v>
      </c>
      <c r="B4667" s="49" t="s">
        <v>36200</v>
      </c>
      <c r="C4667" s="115" t="s">
        <v>1</v>
      </c>
      <c r="D4667" s="402">
        <v>42.4</v>
      </c>
    </row>
    <row r="4668" spans="1:4" ht="12.75">
      <c r="A4668" s="115">
        <v>9861</v>
      </c>
      <c r="B4668" s="49" t="s">
        <v>36201</v>
      </c>
      <c r="C4668" s="115" t="s">
        <v>1</v>
      </c>
      <c r="D4668" s="402">
        <v>33.299999999999997</v>
      </c>
    </row>
    <row r="4669" spans="1:4" ht="12.75">
      <c r="A4669" s="115">
        <v>9866</v>
      </c>
      <c r="B4669" s="49" t="s">
        <v>36202</v>
      </c>
      <c r="C4669" s="115" t="s">
        <v>1</v>
      </c>
      <c r="D4669" s="402">
        <v>28.74</v>
      </c>
    </row>
    <row r="4670" spans="1:4" ht="12.75">
      <c r="A4670" s="115">
        <v>9856</v>
      </c>
      <c r="B4670" s="49" t="s">
        <v>36203</v>
      </c>
      <c r="C4670" s="115" t="s">
        <v>1</v>
      </c>
      <c r="D4670" s="402">
        <v>10.74</v>
      </c>
    </row>
    <row r="4671" spans="1:4" ht="12.75">
      <c r="A4671" s="115">
        <v>9863</v>
      </c>
      <c r="B4671" s="49" t="s">
        <v>36204</v>
      </c>
      <c r="C4671" s="115" t="s">
        <v>1</v>
      </c>
      <c r="D4671" s="402">
        <v>83.13</v>
      </c>
    </row>
    <row r="4672" spans="1:4" ht="12.75">
      <c r="A4672" s="115">
        <v>9860</v>
      </c>
      <c r="B4672" s="49" t="s">
        <v>36205</v>
      </c>
      <c r="C4672" s="115" t="s">
        <v>1</v>
      </c>
      <c r="D4672" s="402">
        <v>60.68</v>
      </c>
    </row>
    <row r="4673" spans="1:4" ht="12.75">
      <c r="A4673" s="115">
        <v>9841</v>
      </c>
      <c r="B4673" s="49" t="s">
        <v>36206</v>
      </c>
      <c r="C4673" s="115" t="s">
        <v>1</v>
      </c>
      <c r="D4673" s="402">
        <v>42.16</v>
      </c>
    </row>
    <row r="4674" spans="1:4" ht="12.75">
      <c r="A4674" s="115">
        <v>9840</v>
      </c>
      <c r="B4674" s="49" t="s">
        <v>36207</v>
      </c>
      <c r="C4674" s="115" t="s">
        <v>1</v>
      </c>
      <c r="D4674" s="402">
        <v>89.07</v>
      </c>
    </row>
    <row r="4675" spans="1:4" ht="12.75">
      <c r="A4675" s="115">
        <v>20067</v>
      </c>
      <c r="B4675" s="49" t="s">
        <v>36208</v>
      </c>
      <c r="C4675" s="115" t="s">
        <v>1</v>
      </c>
      <c r="D4675" s="402">
        <v>13.68</v>
      </c>
    </row>
    <row r="4676" spans="1:4" ht="12.75">
      <c r="A4676" s="115">
        <v>20068</v>
      </c>
      <c r="B4676" s="49" t="s">
        <v>36209</v>
      </c>
      <c r="C4676" s="115" t="s">
        <v>1</v>
      </c>
      <c r="D4676" s="402">
        <v>19.260000000000002</v>
      </c>
    </row>
    <row r="4677" spans="1:4" ht="12.75">
      <c r="A4677" s="115">
        <v>9839</v>
      </c>
      <c r="B4677" s="49" t="s">
        <v>36210</v>
      </c>
      <c r="C4677" s="115" t="s">
        <v>1</v>
      </c>
      <c r="D4677" s="402">
        <v>34.92</v>
      </c>
    </row>
    <row r="4678" spans="1:4" ht="12.75">
      <c r="A4678" s="115">
        <v>9870</v>
      </c>
      <c r="B4678" s="49" t="s">
        <v>36211</v>
      </c>
      <c r="C4678" s="115" t="s">
        <v>1</v>
      </c>
      <c r="D4678" s="402">
        <v>123.98</v>
      </c>
    </row>
    <row r="4679" spans="1:4" ht="12.75">
      <c r="A4679" s="115">
        <v>9867</v>
      </c>
      <c r="B4679" s="49" t="s">
        <v>36212</v>
      </c>
      <c r="C4679" s="115" t="s">
        <v>1</v>
      </c>
      <c r="D4679" s="402">
        <v>4.9800000000000004</v>
      </c>
    </row>
    <row r="4680" spans="1:4" ht="12.75">
      <c r="A4680" s="115">
        <v>9868</v>
      </c>
      <c r="B4680" s="49" t="s">
        <v>36213</v>
      </c>
      <c r="C4680" s="115" t="s">
        <v>1</v>
      </c>
      <c r="D4680" s="402">
        <v>5.62</v>
      </c>
    </row>
    <row r="4681" spans="1:4" ht="12.75">
      <c r="A4681" s="115">
        <v>9869</v>
      </c>
      <c r="B4681" s="49" t="s">
        <v>36214</v>
      </c>
      <c r="C4681" s="115" t="s">
        <v>1</v>
      </c>
      <c r="D4681" s="402">
        <v>12.13</v>
      </c>
    </row>
    <row r="4682" spans="1:4" ht="12.75">
      <c r="A4682" s="115">
        <v>9874</v>
      </c>
      <c r="B4682" s="49" t="s">
        <v>36215</v>
      </c>
      <c r="C4682" s="115" t="s">
        <v>1</v>
      </c>
      <c r="D4682" s="402">
        <v>19.05</v>
      </c>
    </row>
    <row r="4683" spans="1:4" ht="12.75">
      <c r="A4683" s="115">
        <v>9875</v>
      </c>
      <c r="B4683" s="49" t="s">
        <v>36216</v>
      </c>
      <c r="C4683" s="115" t="s">
        <v>1</v>
      </c>
      <c r="D4683" s="402">
        <v>20.89</v>
      </c>
    </row>
    <row r="4684" spans="1:4" ht="12.75">
      <c r="A4684" s="115">
        <v>9873</v>
      </c>
      <c r="B4684" s="49" t="s">
        <v>36217</v>
      </c>
      <c r="C4684" s="115" t="s">
        <v>1</v>
      </c>
      <c r="D4684" s="402">
        <v>34.369999999999997</v>
      </c>
    </row>
    <row r="4685" spans="1:4" ht="12.75">
      <c r="A4685" s="115">
        <v>9871</v>
      </c>
      <c r="B4685" s="49" t="s">
        <v>36218</v>
      </c>
      <c r="C4685" s="115" t="s">
        <v>1</v>
      </c>
      <c r="D4685" s="402">
        <v>56.95</v>
      </c>
    </row>
    <row r="4686" spans="1:4" ht="12.75">
      <c r="A4686" s="115">
        <v>9872</v>
      </c>
      <c r="B4686" s="49" t="s">
        <v>36219</v>
      </c>
      <c r="C4686" s="115" t="s">
        <v>1</v>
      </c>
      <c r="D4686" s="402">
        <v>79.23</v>
      </c>
    </row>
    <row r="4687" spans="1:4" ht="12.75">
      <c r="A4687" s="115">
        <v>12425</v>
      </c>
      <c r="B4687" s="49" t="s">
        <v>36220</v>
      </c>
      <c r="C4687" s="115" t="s">
        <v>2</v>
      </c>
      <c r="D4687" s="402">
        <v>70.459999999999994</v>
      </c>
    </row>
    <row r="4688" spans="1:4" ht="12.75">
      <c r="A4688" s="115">
        <v>12426</v>
      </c>
      <c r="B4688" s="49" t="s">
        <v>36221</v>
      </c>
      <c r="C4688" s="115" t="s">
        <v>2</v>
      </c>
      <c r="D4688" s="402">
        <v>51.29</v>
      </c>
    </row>
    <row r="4689" spans="1:4" ht="12.75">
      <c r="A4689" s="115">
        <v>12427</v>
      </c>
      <c r="B4689" s="49" t="s">
        <v>36222</v>
      </c>
      <c r="C4689" s="115" t="s">
        <v>2</v>
      </c>
      <c r="D4689" s="402">
        <v>292.47000000000003</v>
      </c>
    </row>
    <row r="4690" spans="1:4" ht="12.75">
      <c r="A4690" s="115">
        <v>12428</v>
      </c>
      <c r="B4690" s="49" t="s">
        <v>36223</v>
      </c>
      <c r="C4690" s="115" t="s">
        <v>2</v>
      </c>
      <c r="D4690" s="402">
        <v>187.73</v>
      </c>
    </row>
    <row r="4691" spans="1:4" ht="12.75">
      <c r="A4691" s="115">
        <v>12429</v>
      </c>
      <c r="B4691" s="49" t="s">
        <v>36224</v>
      </c>
      <c r="C4691" s="115" t="s">
        <v>2</v>
      </c>
      <c r="D4691" s="402">
        <v>472.94</v>
      </c>
    </row>
    <row r="4692" spans="1:4" ht="12.75">
      <c r="A4692" s="115">
        <v>12430</v>
      </c>
      <c r="B4692" s="49" t="s">
        <v>36225</v>
      </c>
      <c r="C4692" s="115" t="s">
        <v>2</v>
      </c>
      <c r="D4692" s="402">
        <v>62.88</v>
      </c>
    </row>
    <row r="4693" spans="1:4" ht="12.75">
      <c r="A4693" s="115">
        <v>12431</v>
      </c>
      <c r="B4693" s="49" t="s">
        <v>36226</v>
      </c>
      <c r="C4693" s="115" t="s">
        <v>2</v>
      </c>
      <c r="D4693" s="402">
        <v>804.86</v>
      </c>
    </row>
    <row r="4694" spans="1:4" ht="12.75">
      <c r="A4694" s="115">
        <v>12432</v>
      </c>
      <c r="B4694" s="49" t="s">
        <v>36227</v>
      </c>
      <c r="C4694" s="115" t="s">
        <v>2</v>
      </c>
      <c r="D4694" s="402">
        <v>165.53</v>
      </c>
    </row>
    <row r="4695" spans="1:4" ht="12.75">
      <c r="A4695" s="115">
        <v>12433</v>
      </c>
      <c r="B4695" s="49" t="s">
        <v>36228</v>
      </c>
      <c r="C4695" s="115" t="s">
        <v>2</v>
      </c>
      <c r="D4695" s="402">
        <v>105.38</v>
      </c>
    </row>
    <row r="4696" spans="1:4" ht="12.75">
      <c r="A4696" s="115">
        <v>12434</v>
      </c>
      <c r="B4696" s="49" t="s">
        <v>36229</v>
      </c>
      <c r="C4696" s="115" t="s">
        <v>2</v>
      </c>
      <c r="D4696" s="402">
        <v>53.94</v>
      </c>
    </row>
    <row r="4697" spans="1:4" ht="12.75">
      <c r="A4697" s="115">
        <v>12435</v>
      </c>
      <c r="B4697" s="49" t="s">
        <v>36230</v>
      </c>
      <c r="C4697" s="115" t="s">
        <v>2</v>
      </c>
      <c r="D4697" s="402">
        <v>326.13</v>
      </c>
    </row>
    <row r="4698" spans="1:4" ht="12.75">
      <c r="A4698" s="115">
        <v>12437</v>
      </c>
      <c r="B4698" s="49" t="s">
        <v>36231</v>
      </c>
      <c r="C4698" s="115" t="s">
        <v>2</v>
      </c>
      <c r="D4698" s="402">
        <v>263.39</v>
      </c>
    </row>
    <row r="4699" spans="1:4" ht="12.75">
      <c r="A4699" s="115">
        <v>12438</v>
      </c>
      <c r="B4699" s="49" t="s">
        <v>36232</v>
      </c>
      <c r="C4699" s="115" t="s">
        <v>2</v>
      </c>
      <c r="D4699" s="402">
        <v>476.65</v>
      </c>
    </row>
    <row r="4700" spans="1:4" ht="12.75">
      <c r="A4700" s="115">
        <v>12439</v>
      </c>
      <c r="B4700" s="49" t="s">
        <v>36233</v>
      </c>
      <c r="C4700" s="115" t="s">
        <v>2</v>
      </c>
      <c r="D4700" s="402">
        <v>84.53</v>
      </c>
    </row>
    <row r="4701" spans="1:4" ht="12.75">
      <c r="A4701" s="115">
        <v>12436</v>
      </c>
      <c r="B4701" s="49" t="s">
        <v>36234</v>
      </c>
      <c r="C4701" s="115" t="s">
        <v>2</v>
      </c>
      <c r="D4701" s="402">
        <v>602.12</v>
      </c>
    </row>
    <row r="4702" spans="1:4" ht="12.75">
      <c r="A4702" s="115">
        <v>36357</v>
      </c>
      <c r="B4702" s="49" t="s">
        <v>36235</v>
      </c>
      <c r="C4702" s="115" t="s">
        <v>2</v>
      </c>
      <c r="D4702" s="402"/>
    </row>
    <row r="4703" spans="1:4" ht="12.75">
      <c r="A4703" s="115">
        <v>12424</v>
      </c>
      <c r="B4703" s="49" t="s">
        <v>36236</v>
      </c>
      <c r="C4703" s="115" t="s">
        <v>2</v>
      </c>
      <c r="D4703" s="402">
        <v>108.5</v>
      </c>
    </row>
    <row r="4704" spans="1:4" ht="12.75">
      <c r="A4704" s="115">
        <v>12440</v>
      </c>
      <c r="B4704" s="49" t="s">
        <v>36237</v>
      </c>
      <c r="C4704" s="115" t="s">
        <v>2</v>
      </c>
      <c r="D4704" s="402">
        <v>104.87</v>
      </c>
    </row>
    <row r="4705" spans="1:4" ht="12.75">
      <c r="A4705" s="115">
        <v>9884</v>
      </c>
      <c r="B4705" s="49" t="s">
        <v>36238</v>
      </c>
      <c r="C4705" s="115" t="s">
        <v>2</v>
      </c>
      <c r="D4705" s="402">
        <v>78.22</v>
      </c>
    </row>
    <row r="4706" spans="1:4" ht="12.75">
      <c r="A4706" s="115">
        <v>9888</v>
      </c>
      <c r="B4706" s="49" t="s">
        <v>36239</v>
      </c>
      <c r="C4706" s="115" t="s">
        <v>2</v>
      </c>
      <c r="D4706" s="402">
        <v>62.85</v>
      </c>
    </row>
    <row r="4707" spans="1:4" ht="12.75">
      <c r="A4707" s="115">
        <v>9886</v>
      </c>
      <c r="B4707" s="49" t="s">
        <v>36240</v>
      </c>
      <c r="C4707" s="115" t="s">
        <v>2</v>
      </c>
      <c r="D4707" s="402">
        <v>37.56</v>
      </c>
    </row>
    <row r="4708" spans="1:4" ht="12.75">
      <c r="A4708" s="115">
        <v>9883</v>
      </c>
      <c r="B4708" s="49" t="s">
        <v>36241</v>
      </c>
      <c r="C4708" s="115" t="s">
        <v>2</v>
      </c>
      <c r="D4708" s="402">
        <v>27.43</v>
      </c>
    </row>
    <row r="4709" spans="1:4" ht="12.75">
      <c r="A4709" s="115">
        <v>9889</v>
      </c>
      <c r="B4709" s="49" t="s">
        <v>36242</v>
      </c>
      <c r="C4709" s="115" t="s">
        <v>2</v>
      </c>
      <c r="D4709" s="402">
        <v>190.31</v>
      </c>
    </row>
    <row r="4710" spans="1:4" ht="12.75">
      <c r="A4710" s="115">
        <v>9887</v>
      </c>
      <c r="B4710" s="49" t="s">
        <v>36243</v>
      </c>
      <c r="C4710" s="115" t="s">
        <v>2</v>
      </c>
      <c r="D4710" s="402">
        <v>115.03</v>
      </c>
    </row>
    <row r="4711" spans="1:4" ht="12.75">
      <c r="A4711" s="115">
        <v>9890</v>
      </c>
      <c r="B4711" s="49" t="s">
        <v>36244</v>
      </c>
      <c r="C4711" s="115" t="s">
        <v>2</v>
      </c>
      <c r="D4711" s="402">
        <v>294.83999999999997</v>
      </c>
    </row>
    <row r="4712" spans="1:4" ht="12.75">
      <c r="A4712" s="115">
        <v>9885</v>
      </c>
      <c r="B4712" s="49" t="s">
        <v>36245</v>
      </c>
      <c r="C4712" s="115" t="s">
        <v>2</v>
      </c>
      <c r="D4712" s="402">
        <v>36.32</v>
      </c>
    </row>
    <row r="4713" spans="1:4" ht="12.75">
      <c r="A4713" s="115">
        <v>9891</v>
      </c>
      <c r="B4713" s="49" t="s">
        <v>36246</v>
      </c>
      <c r="C4713" s="115" t="s">
        <v>2</v>
      </c>
      <c r="D4713" s="402">
        <v>413.9</v>
      </c>
    </row>
    <row r="4714" spans="1:4" ht="12.75">
      <c r="A4714" s="115">
        <v>36316</v>
      </c>
      <c r="B4714" s="49" t="s">
        <v>36247</v>
      </c>
      <c r="C4714" s="115" t="s">
        <v>2</v>
      </c>
      <c r="D4714" s="402"/>
    </row>
    <row r="4715" spans="1:4" ht="12.75">
      <c r="A4715" s="115">
        <v>36313</v>
      </c>
      <c r="B4715" s="49" t="s">
        <v>36248</v>
      </c>
      <c r="C4715" s="115" t="s">
        <v>2</v>
      </c>
      <c r="D4715" s="402"/>
    </row>
    <row r="4716" spans="1:4" ht="12.75">
      <c r="A4716" s="115">
        <v>64</v>
      </c>
      <c r="B4716" s="49" t="s">
        <v>36249</v>
      </c>
      <c r="C4716" s="115" t="s">
        <v>2</v>
      </c>
      <c r="D4716" s="402"/>
    </row>
    <row r="4717" spans="1:4" ht="12.75">
      <c r="A4717" s="115">
        <v>37423</v>
      </c>
      <c r="B4717" s="49" t="s">
        <v>36250</v>
      </c>
      <c r="C4717" s="115" t="s">
        <v>2</v>
      </c>
      <c r="D4717" s="402"/>
    </row>
    <row r="4718" spans="1:4" ht="12.75">
      <c r="A4718" s="115">
        <v>9892</v>
      </c>
      <c r="B4718" s="49" t="s">
        <v>36251</v>
      </c>
      <c r="C4718" s="115" t="s">
        <v>2</v>
      </c>
      <c r="D4718" s="402">
        <v>9.1199999999999992</v>
      </c>
    </row>
    <row r="4719" spans="1:4" ht="12.75">
      <c r="A4719" s="115">
        <v>9901</v>
      </c>
      <c r="B4719" s="49" t="s">
        <v>36252</v>
      </c>
      <c r="C4719" s="115" t="s">
        <v>2</v>
      </c>
      <c r="D4719" s="402">
        <v>44.13</v>
      </c>
    </row>
    <row r="4720" spans="1:4" ht="12.75">
      <c r="A4720" s="115">
        <v>9900</v>
      </c>
      <c r="B4720" s="49" t="s">
        <v>36253</v>
      </c>
      <c r="C4720" s="115" t="s">
        <v>2</v>
      </c>
      <c r="D4720" s="402">
        <v>25.57</v>
      </c>
    </row>
    <row r="4721" spans="1:4" ht="12.75">
      <c r="A4721" s="115">
        <v>9899</v>
      </c>
      <c r="B4721" s="49" t="s">
        <v>36254</v>
      </c>
      <c r="C4721" s="115" t="s">
        <v>2</v>
      </c>
      <c r="D4721" s="402">
        <v>11.47</v>
      </c>
    </row>
    <row r="4722" spans="1:4" ht="12.75">
      <c r="A4722" s="115">
        <v>9908</v>
      </c>
      <c r="B4722" s="49" t="s">
        <v>36255</v>
      </c>
      <c r="C4722" s="115" t="s">
        <v>2</v>
      </c>
      <c r="D4722" s="402">
        <v>515.44000000000005</v>
      </c>
    </row>
    <row r="4723" spans="1:4" ht="12.75">
      <c r="A4723" s="115">
        <v>9905</v>
      </c>
      <c r="B4723" s="49" t="s">
        <v>36256</v>
      </c>
      <c r="C4723" s="115" t="s">
        <v>2</v>
      </c>
      <c r="D4723" s="402">
        <v>8.9700000000000006</v>
      </c>
    </row>
    <row r="4724" spans="1:4" ht="12.75">
      <c r="A4724" s="115">
        <v>9906</v>
      </c>
      <c r="B4724" s="49" t="s">
        <v>36257</v>
      </c>
      <c r="C4724" s="115" t="s">
        <v>2</v>
      </c>
      <c r="D4724" s="402">
        <v>10.81</v>
      </c>
    </row>
    <row r="4725" spans="1:4" ht="12.75">
      <c r="A4725" s="115">
        <v>9895</v>
      </c>
      <c r="B4725" s="49" t="s">
        <v>36258</v>
      </c>
      <c r="C4725" s="115" t="s">
        <v>2</v>
      </c>
      <c r="D4725" s="402">
        <v>18.21</v>
      </c>
    </row>
    <row r="4726" spans="1:4" ht="12.75">
      <c r="A4726" s="115">
        <v>9894</v>
      </c>
      <c r="B4726" s="49" t="s">
        <v>36259</v>
      </c>
      <c r="C4726" s="115" t="s">
        <v>2</v>
      </c>
      <c r="D4726" s="402">
        <v>35.020000000000003</v>
      </c>
    </row>
    <row r="4727" spans="1:4" ht="12.75">
      <c r="A4727" s="115">
        <v>9897</v>
      </c>
      <c r="B4727" s="49" t="s">
        <v>36260</v>
      </c>
      <c r="C4727" s="115" t="s">
        <v>2</v>
      </c>
      <c r="D4727" s="402">
        <v>37.39</v>
      </c>
    </row>
    <row r="4728" spans="1:4" ht="12.75">
      <c r="A4728" s="115">
        <v>9910</v>
      </c>
      <c r="B4728" s="49" t="s">
        <v>36261</v>
      </c>
      <c r="C4728" s="115" t="s">
        <v>2</v>
      </c>
      <c r="D4728" s="402">
        <v>97.29</v>
      </c>
    </row>
    <row r="4729" spans="1:4" ht="12.75">
      <c r="A4729" s="115">
        <v>9909</v>
      </c>
      <c r="B4729" s="49" t="s">
        <v>36262</v>
      </c>
      <c r="C4729" s="115" t="s">
        <v>2</v>
      </c>
      <c r="D4729" s="402">
        <v>198.15</v>
      </c>
    </row>
    <row r="4730" spans="1:4" ht="12.75">
      <c r="A4730" s="115">
        <v>9907</v>
      </c>
      <c r="B4730" s="49" t="s">
        <v>36263</v>
      </c>
      <c r="C4730" s="115" t="s">
        <v>2</v>
      </c>
      <c r="D4730" s="402">
        <v>233.95</v>
      </c>
    </row>
    <row r="4731" spans="1:4" ht="12.75">
      <c r="A4731" s="115">
        <v>20973</v>
      </c>
      <c r="B4731" s="49" t="s">
        <v>36264</v>
      </c>
      <c r="C4731" s="115" t="s">
        <v>2</v>
      </c>
      <c r="D4731" s="402">
        <v>116.36</v>
      </c>
    </row>
    <row r="4732" spans="1:4" ht="12.75">
      <c r="A4732" s="115">
        <v>20974</v>
      </c>
      <c r="B4732" s="49" t="s">
        <v>36265</v>
      </c>
      <c r="C4732" s="115" t="s">
        <v>2</v>
      </c>
      <c r="D4732" s="402">
        <v>166.47</v>
      </c>
    </row>
    <row r="4733" spans="1:4" ht="12.75">
      <c r="A4733" s="115">
        <v>37989</v>
      </c>
      <c r="B4733" s="49" t="s">
        <v>36266</v>
      </c>
      <c r="C4733" s="115" t="s">
        <v>2</v>
      </c>
      <c r="D4733" s="402">
        <v>17.309999999999999</v>
      </c>
    </row>
    <row r="4734" spans="1:4" ht="12.75">
      <c r="A4734" s="115">
        <v>37990</v>
      </c>
      <c r="B4734" s="49" t="s">
        <v>36267</v>
      </c>
      <c r="C4734" s="115" t="s">
        <v>2</v>
      </c>
      <c r="D4734" s="402">
        <v>19.09</v>
      </c>
    </row>
    <row r="4735" spans="1:4" ht="12.75">
      <c r="A4735" s="115">
        <v>37991</v>
      </c>
      <c r="B4735" s="49" t="s">
        <v>36268</v>
      </c>
      <c r="C4735" s="115" t="s">
        <v>2</v>
      </c>
      <c r="D4735" s="402">
        <v>25.41</v>
      </c>
    </row>
    <row r="4736" spans="1:4" ht="12.75">
      <c r="A4736" s="115">
        <v>37992</v>
      </c>
      <c r="B4736" s="49" t="s">
        <v>36269</v>
      </c>
      <c r="C4736" s="115" t="s">
        <v>2</v>
      </c>
      <c r="D4736" s="402">
        <v>39.42</v>
      </c>
    </row>
    <row r="4737" spans="1:4" ht="12.75">
      <c r="A4737" s="115">
        <v>37993</v>
      </c>
      <c r="B4737" s="49" t="s">
        <v>36270</v>
      </c>
      <c r="C4737" s="115" t="s">
        <v>2</v>
      </c>
      <c r="D4737" s="402">
        <v>59.82</v>
      </c>
    </row>
    <row r="4738" spans="1:4" ht="12.75">
      <c r="A4738" s="115">
        <v>37994</v>
      </c>
      <c r="B4738" s="49" t="s">
        <v>36271</v>
      </c>
      <c r="C4738" s="115" t="s">
        <v>2</v>
      </c>
      <c r="D4738" s="402">
        <v>142.44</v>
      </c>
    </row>
    <row r="4739" spans="1:4" ht="12.75">
      <c r="A4739" s="115">
        <v>37995</v>
      </c>
      <c r="B4739" s="49" t="s">
        <v>36272</v>
      </c>
      <c r="C4739" s="115" t="s">
        <v>2</v>
      </c>
      <c r="D4739" s="402">
        <v>185.67</v>
      </c>
    </row>
    <row r="4740" spans="1:4" ht="12.75">
      <c r="A4740" s="115">
        <v>37996</v>
      </c>
      <c r="B4740" s="49" t="s">
        <v>36273</v>
      </c>
      <c r="C4740" s="115" t="s">
        <v>2</v>
      </c>
      <c r="D4740" s="402">
        <v>282.72000000000003</v>
      </c>
    </row>
    <row r="4741" spans="1:4" ht="12.75">
      <c r="A4741" s="115">
        <v>45267</v>
      </c>
      <c r="B4741" s="49" t="s">
        <v>36274</v>
      </c>
      <c r="C4741" s="115" t="s">
        <v>2</v>
      </c>
      <c r="D4741" s="402">
        <v>188.82</v>
      </c>
    </row>
    <row r="4742" spans="1:4" ht="12.75">
      <c r="A4742" s="115">
        <v>38604</v>
      </c>
      <c r="B4742" s="49" t="s">
        <v>36275</v>
      </c>
      <c r="C4742" s="115" t="s">
        <v>2</v>
      </c>
      <c r="D4742" s="402"/>
    </row>
    <row r="4743" spans="1:4" ht="12.75">
      <c r="A4743" s="115">
        <v>10601</v>
      </c>
      <c r="B4743" s="49" t="s">
        <v>36276</v>
      </c>
      <c r="C4743" s="115" t="s">
        <v>2</v>
      </c>
      <c r="D4743" s="402"/>
    </row>
    <row r="4744" spans="1:4" ht="12.75">
      <c r="A4744" s="115">
        <v>44469</v>
      </c>
      <c r="B4744" s="49" t="s">
        <v>36277</v>
      </c>
      <c r="C4744" s="115" t="s">
        <v>2</v>
      </c>
      <c r="D4744" s="402"/>
    </row>
    <row r="4745" spans="1:4" ht="12.75">
      <c r="A4745" s="115">
        <v>9914</v>
      </c>
      <c r="B4745" s="49" t="s">
        <v>36278</v>
      </c>
      <c r="C4745" s="115" t="s">
        <v>2</v>
      </c>
      <c r="D4745" s="402"/>
    </row>
    <row r="4746" spans="1:4" ht="12.75">
      <c r="A4746" s="115">
        <v>36485</v>
      </c>
      <c r="B4746" s="49" t="s">
        <v>36279</v>
      </c>
      <c r="C4746" s="115" t="s">
        <v>2</v>
      </c>
      <c r="D4746" s="402"/>
    </row>
    <row r="4747" spans="1:4" ht="12.75">
      <c r="A4747" s="115">
        <v>9912</v>
      </c>
      <c r="B4747" s="49" t="s">
        <v>36280</v>
      </c>
      <c r="C4747" s="115" t="s">
        <v>2</v>
      </c>
      <c r="D4747" s="402"/>
    </row>
    <row r="4748" spans="1:4" ht="12.75">
      <c r="A4748" s="115">
        <v>9921</v>
      </c>
      <c r="B4748" s="49" t="s">
        <v>36281</v>
      </c>
      <c r="C4748" s="115" t="s">
        <v>2</v>
      </c>
      <c r="D4748" s="402"/>
    </row>
    <row r="4749" spans="1:4" ht="12.75">
      <c r="A4749" s="115">
        <v>21112</v>
      </c>
      <c r="B4749" s="49" t="s">
        <v>36282</v>
      </c>
      <c r="C4749" s="115" t="s">
        <v>2</v>
      </c>
      <c r="D4749" s="402">
        <v>262.23</v>
      </c>
    </row>
    <row r="4750" spans="1:4" ht="12.75">
      <c r="A4750" s="115">
        <v>10228</v>
      </c>
      <c r="B4750" s="49" t="s">
        <v>36283</v>
      </c>
      <c r="C4750" s="115" t="s">
        <v>2</v>
      </c>
      <c r="D4750" s="402">
        <v>304.64</v>
      </c>
    </row>
    <row r="4751" spans="1:4" ht="12.75">
      <c r="A4751" s="115">
        <v>11781</v>
      </c>
      <c r="B4751" s="49" t="s">
        <v>36284</v>
      </c>
      <c r="C4751" s="115" t="s">
        <v>2</v>
      </c>
      <c r="D4751" s="402">
        <v>246.79</v>
      </c>
    </row>
    <row r="4752" spans="1:4" ht="12.75">
      <c r="A4752" s="115">
        <v>37588</v>
      </c>
      <c r="B4752" s="49" t="s">
        <v>36285</v>
      </c>
      <c r="C4752" s="115" t="s">
        <v>2</v>
      </c>
      <c r="D4752" s="402">
        <v>68.739999999999995</v>
      </c>
    </row>
    <row r="4753" spans="1:4" ht="12.75">
      <c r="A4753" s="115">
        <v>11751</v>
      </c>
      <c r="B4753" s="49" t="s">
        <v>36286</v>
      </c>
      <c r="C4753" s="115" t="s">
        <v>2</v>
      </c>
      <c r="D4753" s="402">
        <v>190.51</v>
      </c>
    </row>
    <row r="4754" spans="1:4" ht="12.75">
      <c r="A4754" s="115">
        <v>11750</v>
      </c>
      <c r="B4754" s="49" t="s">
        <v>36287</v>
      </c>
      <c r="C4754" s="115" t="s">
        <v>2</v>
      </c>
      <c r="D4754" s="402">
        <v>158.1</v>
      </c>
    </row>
    <row r="4755" spans="1:4" ht="12.75">
      <c r="A4755" s="115">
        <v>11746</v>
      </c>
      <c r="B4755" s="49" t="s">
        <v>36288</v>
      </c>
      <c r="C4755" s="115" t="s">
        <v>2</v>
      </c>
      <c r="D4755" s="402">
        <v>106.07</v>
      </c>
    </row>
    <row r="4756" spans="1:4" ht="12.75">
      <c r="A4756" s="115">
        <v>11748</v>
      </c>
      <c r="B4756" s="49" t="s">
        <v>36289</v>
      </c>
      <c r="C4756" s="115" t="s">
        <v>2</v>
      </c>
      <c r="D4756" s="402">
        <v>68.069999999999993</v>
      </c>
    </row>
    <row r="4757" spans="1:4" ht="12.75">
      <c r="A4757" s="115">
        <v>11747</v>
      </c>
      <c r="B4757" s="49" t="s">
        <v>36290</v>
      </c>
      <c r="C4757" s="115" t="s">
        <v>2</v>
      </c>
      <c r="D4757" s="402">
        <v>293.77</v>
      </c>
    </row>
    <row r="4758" spans="1:4" ht="12.75">
      <c r="A4758" s="115">
        <v>11749</v>
      </c>
      <c r="B4758" s="49" t="s">
        <v>36291</v>
      </c>
      <c r="C4758" s="115" t="s">
        <v>2</v>
      </c>
      <c r="D4758" s="402">
        <v>78.569999999999993</v>
      </c>
    </row>
    <row r="4759" spans="1:4" ht="12.75">
      <c r="A4759" s="115">
        <v>10236</v>
      </c>
      <c r="B4759" s="49" t="s">
        <v>36292</v>
      </c>
      <c r="C4759" s="115" t="s">
        <v>2</v>
      </c>
      <c r="D4759" s="402">
        <v>107.59</v>
      </c>
    </row>
    <row r="4760" spans="1:4" ht="12.75">
      <c r="A4760" s="115">
        <v>10233</v>
      </c>
      <c r="B4760" s="49" t="s">
        <v>36293</v>
      </c>
      <c r="C4760" s="115" t="s">
        <v>2</v>
      </c>
      <c r="D4760" s="402">
        <v>100.83</v>
      </c>
    </row>
    <row r="4761" spans="1:4" ht="12.75">
      <c r="A4761" s="115">
        <v>10234</v>
      </c>
      <c r="B4761" s="49" t="s">
        <v>36294</v>
      </c>
      <c r="C4761" s="115" t="s">
        <v>2</v>
      </c>
      <c r="D4761" s="402">
        <v>63.51</v>
      </c>
    </row>
    <row r="4762" spans="1:4" ht="12.75">
      <c r="A4762" s="115">
        <v>10231</v>
      </c>
      <c r="B4762" s="49" t="s">
        <v>36295</v>
      </c>
      <c r="C4762" s="115" t="s">
        <v>2</v>
      </c>
      <c r="D4762" s="402">
        <v>291.25</v>
      </c>
    </row>
    <row r="4763" spans="1:4" ht="12.75">
      <c r="A4763" s="115">
        <v>10232</v>
      </c>
      <c r="B4763" s="49" t="s">
        <v>36296</v>
      </c>
      <c r="C4763" s="115" t="s">
        <v>2</v>
      </c>
      <c r="D4763" s="402">
        <v>162.97999999999999</v>
      </c>
    </row>
    <row r="4764" spans="1:4" ht="12.75">
      <c r="A4764" s="115">
        <v>10235</v>
      </c>
      <c r="B4764" s="49" t="s">
        <v>36297</v>
      </c>
      <c r="C4764" s="115" t="s">
        <v>2</v>
      </c>
      <c r="D4764" s="402">
        <v>399.28</v>
      </c>
    </row>
    <row r="4765" spans="1:4" ht="12.75">
      <c r="A4765" s="115">
        <v>10229</v>
      </c>
      <c r="B4765" s="49" t="s">
        <v>36298</v>
      </c>
      <c r="C4765" s="115" t="s">
        <v>2</v>
      </c>
      <c r="D4765" s="402">
        <v>57.44</v>
      </c>
    </row>
    <row r="4766" spans="1:4" ht="12.75">
      <c r="A4766" s="115">
        <v>10230</v>
      </c>
      <c r="B4766" s="49" t="s">
        <v>36299</v>
      </c>
      <c r="C4766" s="115" t="s">
        <v>2</v>
      </c>
      <c r="D4766" s="402">
        <v>702.69</v>
      </c>
    </row>
    <row r="4767" spans="1:4" ht="12.75">
      <c r="A4767" s="115">
        <v>10409</v>
      </c>
      <c r="B4767" s="49" t="s">
        <v>36300</v>
      </c>
      <c r="C4767" s="115" t="s">
        <v>2</v>
      </c>
      <c r="D4767" s="402">
        <v>208.76</v>
      </c>
    </row>
    <row r="4768" spans="1:4" ht="12.75">
      <c r="A4768" s="115">
        <v>10411</v>
      </c>
      <c r="B4768" s="49" t="s">
        <v>36301</v>
      </c>
      <c r="C4768" s="115" t="s">
        <v>2</v>
      </c>
      <c r="D4768" s="402">
        <v>186.8</v>
      </c>
    </row>
    <row r="4769" spans="1:4" ht="12.75">
      <c r="A4769" s="115">
        <v>10410</v>
      </c>
      <c r="B4769" s="49" t="s">
        <v>36302</v>
      </c>
      <c r="C4769" s="115" t="s">
        <v>2</v>
      </c>
      <c r="D4769" s="402">
        <v>124.78</v>
      </c>
    </row>
    <row r="4770" spans="1:4" ht="12.75">
      <c r="A4770" s="115">
        <v>10404</v>
      </c>
      <c r="B4770" s="49" t="s">
        <v>36303</v>
      </c>
      <c r="C4770" s="115" t="s">
        <v>2</v>
      </c>
      <c r="D4770" s="402">
        <v>75.75</v>
      </c>
    </row>
    <row r="4771" spans="1:4" ht="12.75">
      <c r="A4771" s="115">
        <v>10405</v>
      </c>
      <c r="B4771" s="49" t="s">
        <v>36304</v>
      </c>
      <c r="C4771" s="115" t="s">
        <v>2</v>
      </c>
      <c r="D4771" s="402">
        <v>418.25</v>
      </c>
    </row>
    <row r="4772" spans="1:4" ht="12.75">
      <c r="A4772" s="115">
        <v>10408</v>
      </c>
      <c r="B4772" s="49" t="s">
        <v>36305</v>
      </c>
      <c r="C4772" s="115" t="s">
        <v>2</v>
      </c>
      <c r="D4772" s="402">
        <v>292.47000000000003</v>
      </c>
    </row>
    <row r="4773" spans="1:4" ht="12.75">
      <c r="A4773" s="115">
        <v>10406</v>
      </c>
      <c r="B4773" s="49" t="s">
        <v>36306</v>
      </c>
      <c r="C4773" s="115" t="s">
        <v>2</v>
      </c>
      <c r="D4773" s="402">
        <v>577.69000000000005</v>
      </c>
    </row>
    <row r="4774" spans="1:4" ht="12.75">
      <c r="A4774" s="115">
        <v>10412</v>
      </c>
      <c r="B4774" s="49" t="s">
        <v>36307</v>
      </c>
      <c r="C4774" s="115" t="s">
        <v>2</v>
      </c>
      <c r="D4774" s="402">
        <v>91.81</v>
      </c>
    </row>
    <row r="4775" spans="1:4" ht="12.75">
      <c r="A4775" s="115">
        <v>10407</v>
      </c>
      <c r="B4775" s="49" t="s">
        <v>36308</v>
      </c>
      <c r="C4775" s="115" t="s">
        <v>2</v>
      </c>
      <c r="D4775" s="402">
        <v>896</v>
      </c>
    </row>
    <row r="4776" spans="1:4" ht="12.75">
      <c r="A4776" s="115">
        <v>10416</v>
      </c>
      <c r="B4776" s="49" t="s">
        <v>36309</v>
      </c>
      <c r="C4776" s="115" t="s">
        <v>2</v>
      </c>
      <c r="D4776" s="402">
        <v>111.14</v>
      </c>
    </row>
    <row r="4777" spans="1:4" ht="12.75">
      <c r="A4777" s="115">
        <v>10419</v>
      </c>
      <c r="B4777" s="49" t="s">
        <v>36310</v>
      </c>
      <c r="C4777" s="115" t="s">
        <v>2</v>
      </c>
      <c r="D4777" s="402">
        <v>96.47</v>
      </c>
    </row>
    <row r="4778" spans="1:4" ht="12.75">
      <c r="A4778" s="115">
        <v>10418</v>
      </c>
      <c r="B4778" s="49" t="s">
        <v>36311</v>
      </c>
      <c r="C4778" s="115" t="s">
        <v>2</v>
      </c>
      <c r="D4778" s="402">
        <v>64.3</v>
      </c>
    </row>
    <row r="4779" spans="1:4" ht="12.75">
      <c r="A4779" s="115">
        <v>21092</v>
      </c>
      <c r="B4779" s="49" t="s">
        <v>36312</v>
      </c>
      <c r="C4779" s="115" t="s">
        <v>2</v>
      </c>
      <c r="D4779" s="402">
        <v>55.15</v>
      </c>
    </row>
    <row r="4780" spans="1:4" ht="12.75">
      <c r="A4780" s="115">
        <v>12657</v>
      </c>
      <c r="B4780" s="49" t="s">
        <v>36313</v>
      </c>
      <c r="C4780" s="115" t="s">
        <v>2</v>
      </c>
      <c r="D4780" s="402">
        <v>259.48</v>
      </c>
    </row>
    <row r="4781" spans="1:4" ht="12.75">
      <c r="A4781" s="115">
        <v>10417</v>
      </c>
      <c r="B4781" s="49" t="s">
        <v>36314</v>
      </c>
      <c r="C4781" s="115" t="s">
        <v>2</v>
      </c>
      <c r="D4781" s="402">
        <v>161.93</v>
      </c>
    </row>
    <row r="4782" spans="1:4" ht="12.75">
      <c r="A4782" s="115">
        <v>10414</v>
      </c>
      <c r="B4782" s="49" t="s">
        <v>36315</v>
      </c>
      <c r="C4782" s="115" t="s">
        <v>2</v>
      </c>
      <c r="D4782" s="402">
        <v>354.34</v>
      </c>
    </row>
    <row r="4783" spans="1:4" ht="12.75">
      <c r="A4783" s="115">
        <v>10413</v>
      </c>
      <c r="B4783" s="49" t="s">
        <v>36316</v>
      </c>
      <c r="C4783" s="115" t="s">
        <v>2</v>
      </c>
      <c r="D4783" s="402">
        <v>58.85</v>
      </c>
    </row>
    <row r="4784" spans="1:4" ht="12.75">
      <c r="A4784" s="115">
        <v>10415</v>
      </c>
      <c r="B4784" s="49" t="s">
        <v>36317</v>
      </c>
      <c r="C4784" s="115" t="s">
        <v>2</v>
      </c>
      <c r="D4784" s="402">
        <v>614.99</v>
      </c>
    </row>
    <row r="4785" spans="1:4" ht="12.75">
      <c r="A4785" s="115">
        <v>38643</v>
      </c>
      <c r="B4785" s="49" t="s">
        <v>36318</v>
      </c>
      <c r="C4785" s="115" t="s">
        <v>2</v>
      </c>
      <c r="D4785" s="402">
        <v>54.62</v>
      </c>
    </row>
    <row r="4786" spans="1:4" ht="12.75">
      <c r="A4786" s="115">
        <v>6157</v>
      </c>
      <c r="B4786" s="49" t="s">
        <v>36319</v>
      </c>
      <c r="C4786" s="115" t="s">
        <v>2</v>
      </c>
      <c r="D4786" s="402">
        <v>74.62</v>
      </c>
    </row>
    <row r="4787" spans="1:4" ht="12.75">
      <c r="A4787" s="115">
        <v>6158</v>
      </c>
      <c r="B4787" s="49" t="s">
        <v>36320</v>
      </c>
      <c r="C4787" s="115" t="s">
        <v>2</v>
      </c>
      <c r="D4787" s="402">
        <v>6.83</v>
      </c>
    </row>
    <row r="4788" spans="1:4" ht="12.75">
      <c r="A4788" s="115">
        <v>6156</v>
      </c>
      <c r="B4788" s="49" t="s">
        <v>36321</v>
      </c>
      <c r="C4788" s="115" t="s">
        <v>2</v>
      </c>
      <c r="D4788" s="402">
        <v>5.86</v>
      </c>
    </row>
    <row r="4789" spans="1:4" ht="12.75">
      <c r="A4789" s="115">
        <v>6153</v>
      </c>
      <c r="B4789" s="49" t="s">
        <v>36322</v>
      </c>
      <c r="C4789" s="115" t="s">
        <v>2</v>
      </c>
      <c r="D4789" s="402">
        <v>4.7</v>
      </c>
    </row>
    <row r="4790" spans="1:4" ht="12.75">
      <c r="A4790" s="115">
        <v>6154</v>
      </c>
      <c r="B4790" s="49" t="s">
        <v>36323</v>
      </c>
      <c r="C4790" s="115" t="s">
        <v>2</v>
      </c>
      <c r="D4790" s="402">
        <v>8.36</v>
      </c>
    </row>
    <row r="4791" spans="1:4" ht="12.75">
      <c r="A4791" s="115">
        <v>6155</v>
      </c>
      <c r="B4791" s="49" t="s">
        <v>36324</v>
      </c>
      <c r="C4791" s="115" t="s">
        <v>2</v>
      </c>
      <c r="D4791" s="402">
        <v>19.239999999999998</v>
      </c>
    </row>
    <row r="4792" spans="1:4" ht="12.75">
      <c r="A4792" s="115">
        <v>43595</v>
      </c>
      <c r="B4792" s="49" t="s">
        <v>36325</v>
      </c>
      <c r="C4792" s="115" t="s">
        <v>2</v>
      </c>
      <c r="D4792" s="402">
        <v>19.54</v>
      </c>
    </row>
    <row r="4793" spans="1:4" ht="12.75">
      <c r="A4793" s="115">
        <v>43596</v>
      </c>
      <c r="B4793" s="49" t="s">
        <v>36326</v>
      </c>
      <c r="C4793" s="115" t="s">
        <v>2</v>
      </c>
      <c r="D4793" s="402">
        <v>22.58</v>
      </c>
    </row>
    <row r="4794" spans="1:4" ht="12.75">
      <c r="A4794" s="115">
        <v>38108</v>
      </c>
      <c r="B4794" s="49" t="s">
        <v>36327</v>
      </c>
      <c r="C4794" s="115" t="s">
        <v>2</v>
      </c>
      <c r="D4794" s="402">
        <v>58.85</v>
      </c>
    </row>
    <row r="4795" spans="1:4" ht="12.75">
      <c r="A4795" s="115">
        <v>38087</v>
      </c>
      <c r="B4795" s="49" t="s">
        <v>36328</v>
      </c>
      <c r="C4795" s="115" t="s">
        <v>2</v>
      </c>
      <c r="D4795" s="402">
        <v>75.69</v>
      </c>
    </row>
    <row r="4796" spans="1:4" ht="12.75">
      <c r="A4796" s="115">
        <v>38109</v>
      </c>
      <c r="B4796" s="49" t="s">
        <v>36329</v>
      </c>
      <c r="C4796" s="115" t="s">
        <v>2</v>
      </c>
      <c r="D4796" s="402">
        <v>94.05</v>
      </c>
    </row>
    <row r="4797" spans="1:4" ht="12.75">
      <c r="A4797" s="115">
        <v>38088</v>
      </c>
      <c r="B4797" s="49" t="s">
        <v>36330</v>
      </c>
      <c r="C4797" s="115" t="s">
        <v>2</v>
      </c>
      <c r="D4797" s="402">
        <v>98.9</v>
      </c>
    </row>
    <row r="4798" spans="1:4" ht="12.75">
      <c r="A4798" s="115">
        <v>38110</v>
      </c>
      <c r="B4798" s="49" t="s">
        <v>36331</v>
      </c>
      <c r="C4798" s="115" t="s">
        <v>2</v>
      </c>
      <c r="D4798" s="402">
        <v>36.18</v>
      </c>
    </row>
    <row r="4799" spans="1:4" ht="12.75">
      <c r="A4799" s="115">
        <v>38089</v>
      </c>
      <c r="B4799" s="49" t="s">
        <v>36332</v>
      </c>
      <c r="C4799" s="115" t="s">
        <v>2</v>
      </c>
      <c r="D4799" s="402">
        <v>63.04</v>
      </c>
    </row>
    <row r="4800" spans="1:4" ht="12.75">
      <c r="A4800" s="115">
        <v>38111</v>
      </c>
      <c r="B4800" s="49" t="s">
        <v>36333</v>
      </c>
      <c r="C4800" s="115" t="s">
        <v>2</v>
      </c>
      <c r="D4800" s="402">
        <v>40.46</v>
      </c>
    </row>
    <row r="4801" spans="1:4" ht="12.75">
      <c r="A4801" s="115">
        <v>38090</v>
      </c>
      <c r="B4801" s="49" t="s">
        <v>36334</v>
      </c>
      <c r="C4801" s="115" t="s">
        <v>2</v>
      </c>
      <c r="D4801" s="402">
        <v>65.16</v>
      </c>
    </row>
    <row r="4802" spans="1:4" ht="12.75">
      <c r="A4802" s="115">
        <v>38400</v>
      </c>
      <c r="B4802" s="49" t="s">
        <v>36335</v>
      </c>
      <c r="C4802" s="115" t="s">
        <v>2</v>
      </c>
      <c r="D4802" s="402">
        <v>42.26</v>
      </c>
    </row>
    <row r="4803" spans="1:4" ht="12.75">
      <c r="A4803" s="115">
        <v>13726</v>
      </c>
      <c r="B4803" s="49" t="s">
        <v>36336</v>
      </c>
      <c r="C4803" s="115" t="s">
        <v>2</v>
      </c>
      <c r="D4803" s="402"/>
    </row>
    <row r="4804" spans="1:4" ht="12.75">
      <c r="A4804" s="115">
        <v>12627</v>
      </c>
      <c r="B4804" s="49" t="s">
        <v>36337</v>
      </c>
      <c r="C4804" s="115" t="s">
        <v>2</v>
      </c>
      <c r="D4804" s="402">
        <v>1.93</v>
      </c>
    </row>
    <row r="4805" spans="1:4" ht="12.75">
      <c r="A4805" s="115">
        <v>39996</v>
      </c>
      <c r="B4805" s="49" t="s">
        <v>36338</v>
      </c>
      <c r="C4805" s="115" t="s">
        <v>1</v>
      </c>
      <c r="D4805" s="402">
        <v>3.43</v>
      </c>
    </row>
    <row r="4806" spans="1:4" ht="12.75">
      <c r="A4806" s="115">
        <v>10478</v>
      </c>
      <c r="B4806" s="49" t="s">
        <v>36339</v>
      </c>
      <c r="C4806" s="115" t="s">
        <v>10</v>
      </c>
      <c r="D4806" s="402">
        <v>41.55</v>
      </c>
    </row>
    <row r="4807" spans="1:4" ht="12.75">
      <c r="A4807" s="115">
        <v>10481</v>
      </c>
      <c r="B4807" s="49" t="s">
        <v>36340</v>
      </c>
      <c r="C4807" s="115" t="s">
        <v>10</v>
      </c>
      <c r="D4807" s="402">
        <v>36.950000000000003</v>
      </c>
    </row>
    <row r="4808" spans="1:4" ht="12.75">
      <c r="A4808" s="115">
        <v>10475</v>
      </c>
      <c r="B4808" s="49" t="s">
        <v>36341</v>
      </c>
      <c r="C4808" s="115" t="s">
        <v>10</v>
      </c>
      <c r="D4808" s="402">
        <v>35.75</v>
      </c>
    </row>
    <row r="4809" spans="1:4" ht="12.75">
      <c r="A4809" s="115">
        <v>4030</v>
      </c>
      <c r="B4809" s="49" t="s">
        <v>36342</v>
      </c>
      <c r="C4809" s="115" t="s">
        <v>4</v>
      </c>
      <c r="D4809" s="402">
        <v>7.62</v>
      </c>
    </row>
    <row r="4810" spans="1:4" ht="12.75">
      <c r="A4810" s="115">
        <v>4031</v>
      </c>
      <c r="B4810" s="49" t="s">
        <v>36343</v>
      </c>
      <c r="C4810" s="115" t="s">
        <v>4</v>
      </c>
      <c r="D4810" s="402">
        <v>35.82</v>
      </c>
    </row>
    <row r="4811" spans="1:4" ht="12.75">
      <c r="A4811" s="115">
        <v>11652</v>
      </c>
      <c r="B4811" s="49" t="s">
        <v>36344</v>
      </c>
      <c r="C4811" s="115" t="s">
        <v>2</v>
      </c>
      <c r="D4811" s="402"/>
    </row>
    <row r="4812" spans="1:4" ht="12.75">
      <c r="A4812" s="115">
        <v>13896</v>
      </c>
      <c r="B4812" s="49" t="s">
        <v>36345</v>
      </c>
      <c r="C4812" s="115" t="s">
        <v>2</v>
      </c>
      <c r="D4812" s="402"/>
    </row>
    <row r="4813" spans="1:4" ht="12.75">
      <c r="A4813" s="115">
        <v>44470</v>
      </c>
      <c r="B4813" s="49" t="s">
        <v>36346</v>
      </c>
      <c r="C4813" s="115" t="s">
        <v>2</v>
      </c>
      <c r="D4813" s="402"/>
    </row>
    <row r="4814" spans="1:4" ht="12.75">
      <c r="A4814" s="115">
        <v>13476</v>
      </c>
      <c r="B4814" s="49" t="s">
        <v>36347</v>
      </c>
      <c r="C4814" s="115" t="s">
        <v>2</v>
      </c>
      <c r="D4814" s="402"/>
    </row>
    <row r="4815" spans="1:4" ht="12.75">
      <c r="A4815" s="115">
        <v>44491</v>
      </c>
      <c r="B4815" s="49" t="s">
        <v>36348</v>
      </c>
      <c r="C4815" s="115" t="s">
        <v>2</v>
      </c>
      <c r="D4815" s="402"/>
    </row>
    <row r="4816" spans="1:4" ht="12.75">
      <c r="A4816" s="115">
        <v>10488</v>
      </c>
      <c r="B4816" s="49" t="s">
        <v>36349</v>
      </c>
      <c r="C4816" s="115" t="s">
        <v>2</v>
      </c>
      <c r="D4816" s="402"/>
    </row>
    <row r="4817" spans="1:4" ht="12.75">
      <c r="A4817" s="115">
        <v>13606</v>
      </c>
      <c r="B4817" s="49" t="s">
        <v>36350</v>
      </c>
      <c r="C4817" s="115" t="s">
        <v>2</v>
      </c>
      <c r="D4817" s="402"/>
    </row>
    <row r="4818" spans="1:4" ht="12.75">
      <c r="A4818" s="115">
        <v>10489</v>
      </c>
      <c r="B4818" s="49" t="s">
        <v>36351</v>
      </c>
      <c r="C4818" s="115" t="s">
        <v>5</v>
      </c>
      <c r="D4818" s="402">
        <v>19.77</v>
      </c>
    </row>
    <row r="4819" spans="1:4" ht="12.75">
      <c r="A4819" s="115">
        <v>41073</v>
      </c>
      <c r="B4819" s="49" t="s">
        <v>36352</v>
      </c>
      <c r="C4819" s="115" t="s">
        <v>1621</v>
      </c>
      <c r="D4819" s="402">
        <v>3467.09</v>
      </c>
    </row>
    <row r="4820" spans="1:4" ht="12.75">
      <c r="A4820" s="115">
        <v>34391</v>
      </c>
      <c r="B4820" s="49" t="s">
        <v>36353</v>
      </c>
      <c r="C4820" s="115" t="s">
        <v>4</v>
      </c>
      <c r="D4820" s="402">
        <v>683.84</v>
      </c>
    </row>
    <row r="4821" spans="1:4" ht="12.75">
      <c r="A4821" s="115">
        <v>10496</v>
      </c>
      <c r="B4821" s="49" t="s">
        <v>36354</v>
      </c>
      <c r="C4821" s="115" t="s">
        <v>4</v>
      </c>
      <c r="D4821" s="402">
        <v>595.16</v>
      </c>
    </row>
    <row r="4822" spans="1:4" ht="12.75">
      <c r="A4822" s="115">
        <v>10497</v>
      </c>
      <c r="B4822" s="49" t="s">
        <v>36355</v>
      </c>
      <c r="C4822" s="115" t="s">
        <v>4</v>
      </c>
      <c r="D4822" s="402">
        <v>1547.43</v>
      </c>
    </row>
    <row r="4823" spans="1:4" ht="12.75">
      <c r="A4823" s="115">
        <v>10504</v>
      </c>
      <c r="B4823" s="49" t="s">
        <v>36356</v>
      </c>
      <c r="C4823" s="115" t="s">
        <v>4</v>
      </c>
      <c r="D4823" s="402">
        <v>1809.3</v>
      </c>
    </row>
    <row r="4824" spans="1:4" ht="12.75">
      <c r="A4824" s="115">
        <v>34390</v>
      </c>
      <c r="B4824" s="49" t="s">
        <v>36357</v>
      </c>
      <c r="C4824" s="115" t="s">
        <v>4</v>
      </c>
      <c r="D4824" s="402">
        <v>533.26</v>
      </c>
    </row>
    <row r="4825" spans="1:4" ht="12.75">
      <c r="A4825" s="115">
        <v>34389</v>
      </c>
      <c r="B4825" s="49" t="s">
        <v>36358</v>
      </c>
      <c r="C4825" s="115" t="s">
        <v>4</v>
      </c>
      <c r="D4825" s="402">
        <v>166.64</v>
      </c>
    </row>
    <row r="4826" spans="1:4" ht="12.75">
      <c r="A4826" s="115">
        <v>34388</v>
      </c>
      <c r="B4826" s="49" t="s">
        <v>36359</v>
      </c>
      <c r="C4826" s="115" t="s">
        <v>4</v>
      </c>
      <c r="D4826" s="402">
        <v>236.85</v>
      </c>
    </row>
    <row r="4827" spans="1:4" ht="12.75">
      <c r="A4827" s="115">
        <v>34387</v>
      </c>
      <c r="B4827" s="49" t="s">
        <v>36360</v>
      </c>
      <c r="C4827" s="115" t="s">
        <v>4</v>
      </c>
      <c r="D4827" s="402">
        <v>384.47</v>
      </c>
    </row>
    <row r="4828" spans="1:4" ht="12.75">
      <c r="A4828" s="115">
        <v>11188</v>
      </c>
      <c r="B4828" s="49" t="s">
        <v>36361</v>
      </c>
      <c r="C4828" s="115" t="s">
        <v>4</v>
      </c>
      <c r="D4828" s="402">
        <v>190.45</v>
      </c>
    </row>
    <row r="4829" spans="1:4" ht="12.75">
      <c r="A4829" s="115">
        <v>11189</v>
      </c>
      <c r="B4829" s="49" t="s">
        <v>36362</v>
      </c>
      <c r="C4829" s="115" t="s">
        <v>4</v>
      </c>
      <c r="D4829" s="402">
        <v>285.68</v>
      </c>
    </row>
    <row r="4830" spans="1:4" ht="12.75">
      <c r="A4830" s="115">
        <v>21107</v>
      </c>
      <c r="B4830" s="49" t="s">
        <v>36363</v>
      </c>
      <c r="C4830" s="115" t="s">
        <v>4</v>
      </c>
      <c r="D4830" s="402">
        <v>205.59</v>
      </c>
    </row>
    <row r="4831" spans="1:4" ht="12.75">
      <c r="A4831" s="115">
        <v>34386</v>
      </c>
      <c r="B4831" s="49" t="s">
        <v>36364</v>
      </c>
      <c r="C4831" s="115" t="s">
        <v>4</v>
      </c>
      <c r="D4831" s="402">
        <v>357.1</v>
      </c>
    </row>
    <row r="4832" spans="1:4" ht="12.75">
      <c r="A4832" s="115">
        <v>10490</v>
      </c>
      <c r="B4832" s="49" t="s">
        <v>36365</v>
      </c>
      <c r="C4832" s="115" t="s">
        <v>4</v>
      </c>
      <c r="D4832" s="402">
        <v>124.98</v>
      </c>
    </row>
    <row r="4833" spans="1:4" ht="12.75">
      <c r="A4833" s="115">
        <v>10492</v>
      </c>
      <c r="B4833" s="49" t="s">
        <v>36366</v>
      </c>
      <c r="C4833" s="115" t="s">
        <v>4</v>
      </c>
      <c r="D4833" s="402">
        <v>142.84</v>
      </c>
    </row>
    <row r="4834" spans="1:4" ht="12.75">
      <c r="A4834" s="115">
        <v>10493</v>
      </c>
      <c r="B4834" s="49" t="s">
        <v>36367</v>
      </c>
      <c r="C4834" s="115" t="s">
        <v>4</v>
      </c>
      <c r="D4834" s="402">
        <v>166.64</v>
      </c>
    </row>
    <row r="4835" spans="1:4" ht="12.75">
      <c r="A4835" s="115">
        <v>10491</v>
      </c>
      <c r="B4835" s="49" t="s">
        <v>36368</v>
      </c>
      <c r="C4835" s="115" t="s">
        <v>4</v>
      </c>
      <c r="D4835" s="402">
        <v>202.35</v>
      </c>
    </row>
    <row r="4836" spans="1:4" ht="12.75">
      <c r="A4836" s="115">
        <v>34385</v>
      </c>
      <c r="B4836" s="49" t="s">
        <v>36369</v>
      </c>
      <c r="C4836" s="115" t="s">
        <v>4</v>
      </c>
      <c r="D4836" s="402">
        <v>295.2</v>
      </c>
    </row>
    <row r="4837" spans="1:4" ht="12.75">
      <c r="A4837" s="115">
        <v>10499</v>
      </c>
      <c r="B4837" s="49" t="s">
        <v>36370</v>
      </c>
      <c r="C4837" s="115" t="s">
        <v>4</v>
      </c>
      <c r="D4837" s="402">
        <v>119.03</v>
      </c>
    </row>
    <row r="4838" spans="1:4" ht="12.75">
      <c r="A4838" s="115">
        <v>34384</v>
      </c>
      <c r="B4838" s="49" t="s">
        <v>36371</v>
      </c>
      <c r="C4838" s="115" t="s">
        <v>4</v>
      </c>
      <c r="D4838" s="402">
        <v>357.1</v>
      </c>
    </row>
    <row r="4839" spans="1:4" ht="12.75">
      <c r="A4839" s="115">
        <v>11185</v>
      </c>
      <c r="B4839" s="49" t="s">
        <v>36372</v>
      </c>
      <c r="C4839" s="115" t="s">
        <v>4</v>
      </c>
      <c r="D4839" s="402">
        <v>369</v>
      </c>
    </row>
    <row r="4840" spans="1:4" ht="12.75">
      <c r="A4840" s="115">
        <v>10507</v>
      </c>
      <c r="B4840" s="49" t="s">
        <v>36373</v>
      </c>
      <c r="C4840" s="115" t="s">
        <v>4</v>
      </c>
      <c r="D4840" s="402">
        <v>498.33</v>
      </c>
    </row>
    <row r="4841" spans="1:4" ht="12.75">
      <c r="A4841" s="115">
        <v>10505</v>
      </c>
      <c r="B4841" s="49" t="s">
        <v>36374</v>
      </c>
      <c r="C4841" s="115" t="s">
        <v>4</v>
      </c>
      <c r="D4841" s="402">
        <v>294.05</v>
      </c>
    </row>
    <row r="4842" spans="1:4" ht="12.75">
      <c r="A4842" s="115">
        <v>10506</v>
      </c>
      <c r="B4842" s="49" t="s">
        <v>36375</v>
      </c>
      <c r="C4842" s="115" t="s">
        <v>4</v>
      </c>
      <c r="D4842" s="402">
        <v>383.86</v>
      </c>
    </row>
    <row r="4843" spans="1:4" ht="12.75">
      <c r="A4843" s="115">
        <v>5031</v>
      </c>
      <c r="B4843" s="49" t="s">
        <v>36376</v>
      </c>
      <c r="C4843" s="115" t="s">
        <v>4</v>
      </c>
      <c r="D4843" s="402">
        <v>539</v>
      </c>
    </row>
    <row r="4844" spans="1:4" ht="12.75">
      <c r="A4844" s="115">
        <v>10502</v>
      </c>
      <c r="B4844" s="49" t="s">
        <v>36377</v>
      </c>
      <c r="C4844" s="115" t="s">
        <v>4</v>
      </c>
      <c r="D4844" s="402">
        <v>628.05999999999995</v>
      </c>
    </row>
    <row r="4845" spans="1:4" ht="12.75">
      <c r="A4845" s="115">
        <v>10501</v>
      </c>
      <c r="B4845" s="49" t="s">
        <v>36378</v>
      </c>
      <c r="C4845" s="115" t="s">
        <v>4</v>
      </c>
      <c r="D4845" s="402">
        <v>354.83</v>
      </c>
    </row>
    <row r="4846" spans="1:4" ht="12.75">
      <c r="A4846" s="115">
        <v>10503</v>
      </c>
      <c r="B4846" s="49" t="s">
        <v>36379</v>
      </c>
      <c r="C4846" s="115" t="s">
        <v>4</v>
      </c>
      <c r="D4846" s="402">
        <v>479.38</v>
      </c>
    </row>
    <row r="4847" spans="1:4" ht="12.75">
      <c r="A4847" s="115">
        <v>4500</v>
      </c>
      <c r="B4847" s="49" t="s">
        <v>36380</v>
      </c>
      <c r="C4847" s="115" t="s">
        <v>1</v>
      </c>
      <c r="D4847" s="402">
        <v>15.47</v>
      </c>
    </row>
    <row r="4848" spans="1:4" ht="12.75">
      <c r="A4848" s="115">
        <v>4448</v>
      </c>
      <c r="B4848" s="49" t="s">
        <v>36381</v>
      </c>
      <c r="C4848" s="115" t="s">
        <v>1</v>
      </c>
      <c r="D4848" s="402">
        <v>21.25</v>
      </c>
    </row>
    <row r="4849" spans="1:4" ht="12.75">
      <c r="A4849" s="115">
        <v>20213</v>
      </c>
      <c r="B4849" s="49" t="s">
        <v>36382</v>
      </c>
      <c r="C4849" s="115" t="s">
        <v>1</v>
      </c>
      <c r="D4849" s="402">
        <v>31.4</v>
      </c>
    </row>
    <row r="4850" spans="1:4" ht="12.75">
      <c r="A4850" s="115">
        <v>20211</v>
      </c>
      <c r="B4850" s="49" t="s">
        <v>36383</v>
      </c>
      <c r="C4850" s="115" t="s">
        <v>1</v>
      </c>
      <c r="D4850" s="402">
        <v>41.58</v>
      </c>
    </row>
    <row r="4851" spans="1:4" ht="12.75">
      <c r="A4851" s="115">
        <v>40270</v>
      </c>
      <c r="B4851" s="49" t="s">
        <v>36384</v>
      </c>
      <c r="C4851" s="115" t="s">
        <v>1</v>
      </c>
      <c r="D4851" s="402"/>
    </row>
    <row r="4852" spans="1:4" ht="12.75">
      <c r="A4852" s="115">
        <v>4425</v>
      </c>
      <c r="B4852" s="49" t="s">
        <v>36385</v>
      </c>
      <c r="C4852" s="115" t="s">
        <v>1</v>
      </c>
      <c r="D4852" s="402">
        <v>34.369999999999997</v>
      </c>
    </row>
    <row r="4853" spans="1:4" ht="12.75">
      <c r="A4853" s="115">
        <v>4472</v>
      </c>
      <c r="B4853" s="49" t="s">
        <v>36386</v>
      </c>
      <c r="C4853" s="115" t="s">
        <v>1</v>
      </c>
      <c r="D4853" s="402">
        <v>42.94</v>
      </c>
    </row>
    <row r="4854" spans="1:4" ht="12.75">
      <c r="A4854" s="115">
        <v>35272</v>
      </c>
      <c r="B4854" s="49" t="s">
        <v>36387</v>
      </c>
      <c r="C4854" s="115" t="s">
        <v>1</v>
      </c>
      <c r="D4854" s="402">
        <v>62.07</v>
      </c>
    </row>
    <row r="4855" spans="1:4" ht="12.75">
      <c r="A4855" s="115">
        <v>4481</v>
      </c>
      <c r="B4855" s="49" t="s">
        <v>36388</v>
      </c>
      <c r="C4855" s="115" t="s">
        <v>1</v>
      </c>
      <c r="D4855" s="402">
        <v>66.44</v>
      </c>
    </row>
    <row r="4856" spans="1:4" ht="12.75">
      <c r="A4856" s="115">
        <v>34345</v>
      </c>
      <c r="B4856" s="49" t="s">
        <v>36389</v>
      </c>
      <c r="C4856" s="115" t="s">
        <v>5</v>
      </c>
      <c r="D4856" s="402">
        <v>16.670000000000002</v>
      </c>
    </row>
    <row r="4857" spans="1:4" ht="12.75">
      <c r="A4857" s="115">
        <v>41096</v>
      </c>
      <c r="B4857" s="49" t="s">
        <v>36390</v>
      </c>
      <c r="C4857" s="115" t="s">
        <v>1621</v>
      </c>
      <c r="D4857" s="402">
        <v>2922.95</v>
      </c>
    </row>
    <row r="4858" spans="1:4">
      <c r="A4858" s="12"/>
      <c r="B4858" s="12"/>
      <c r="C4858" s="12"/>
      <c r="D4858" s="12"/>
    </row>
    <row r="4859" spans="1:4">
      <c r="A4859" s="12"/>
      <c r="B4859" s="12"/>
      <c r="C4859" s="12"/>
      <c r="D4859" s="12"/>
    </row>
    <row r="4860" spans="1:4">
      <c r="A4860" s="12"/>
      <c r="B4860" s="12"/>
      <c r="C4860" s="12"/>
      <c r="D4860" s="12"/>
    </row>
    <row r="4861" spans="1:4">
      <c r="A4861" s="12"/>
      <c r="B4861" s="12"/>
      <c r="C4861" s="12"/>
      <c r="D4861" s="12"/>
    </row>
    <row r="4862" spans="1:4">
      <c r="A4862" s="12"/>
      <c r="B4862" s="12"/>
      <c r="C4862" s="12"/>
      <c r="D4862" s="12"/>
    </row>
    <row r="4863" spans="1:4">
      <c r="A4863" s="12"/>
      <c r="B4863" s="12"/>
      <c r="C4863" s="12"/>
      <c r="D4863" s="12"/>
    </row>
    <row r="4864" spans="1:4">
      <c r="A4864" s="12"/>
      <c r="B4864" s="12"/>
      <c r="C4864" s="12"/>
      <c r="D4864" s="12"/>
    </row>
    <row r="4865" s="12" customFormat="1"/>
    <row r="4866" s="12" customFormat="1"/>
    <row r="4867" s="12" customFormat="1"/>
    <row r="4868" s="12" customFormat="1"/>
    <row r="4869" s="12" customFormat="1"/>
    <row r="4870" s="12" customFormat="1"/>
    <row r="4871" s="12" customFormat="1"/>
    <row r="4872" s="12" customFormat="1"/>
    <row r="4873" s="12" customFormat="1"/>
    <row r="4874" s="12" customFormat="1"/>
    <row r="4875" s="12" customFormat="1"/>
    <row r="4876" s="12" customFormat="1"/>
    <row r="4877" s="12" customFormat="1"/>
    <row r="4878" s="12" customFormat="1"/>
    <row r="4879" s="12" customFormat="1"/>
    <row r="4880" s="12" customFormat="1"/>
    <row r="4881" s="12" customFormat="1"/>
    <row r="4882" s="12" customFormat="1"/>
    <row r="4883" s="12" customFormat="1"/>
    <row r="4884" s="12" customFormat="1"/>
    <row r="4885" s="12" customFormat="1"/>
    <row r="4886" s="12" customFormat="1"/>
    <row r="4887" s="12" customFormat="1"/>
    <row r="4888" s="12" customFormat="1"/>
    <row r="4889" s="12" customFormat="1"/>
    <row r="4890" s="12" customFormat="1"/>
    <row r="4891" s="12" customFormat="1"/>
    <row r="4892" s="12" customFormat="1"/>
    <row r="4893" s="12" customFormat="1"/>
    <row r="4894" s="12" customFormat="1"/>
    <row r="4895" s="12" customFormat="1"/>
    <row r="4896" s="12" customFormat="1"/>
    <row r="4897" s="12" customFormat="1"/>
    <row r="4898" s="12" customFormat="1"/>
    <row r="4899" s="12" customFormat="1"/>
    <row r="4900" s="12" customFormat="1"/>
    <row r="4901" s="12" customFormat="1"/>
    <row r="4902" s="12" customFormat="1"/>
    <row r="4903" s="12" customFormat="1"/>
    <row r="4904" s="12" customFormat="1"/>
    <row r="4905" s="12" customFormat="1"/>
    <row r="4906" s="12" customFormat="1"/>
    <row r="4907" s="12" customFormat="1"/>
    <row r="4908" s="12" customFormat="1"/>
    <row r="4909" s="12" customFormat="1"/>
    <row r="4910" s="12" customFormat="1"/>
    <row r="4911" s="12" customFormat="1"/>
    <row r="4912" s="12" customFormat="1"/>
    <row r="4913" s="12" customFormat="1"/>
    <row r="4914" s="12" customFormat="1"/>
    <row r="4915" s="12" customFormat="1"/>
    <row r="4916" s="12" customFormat="1"/>
    <row r="4917" s="12" customFormat="1"/>
    <row r="4918" s="12" customFormat="1"/>
    <row r="4919" s="12" customFormat="1"/>
    <row r="4920" s="12" customFormat="1"/>
    <row r="4921" s="12" customFormat="1"/>
    <row r="4922" s="12" customFormat="1"/>
    <row r="4923" s="12" customFormat="1"/>
    <row r="4924" s="12" customFormat="1"/>
    <row r="4925" s="12" customFormat="1"/>
    <row r="4926" s="12" customFormat="1"/>
    <row r="4927" s="12" customFormat="1"/>
    <row r="4928" s="12" customFormat="1"/>
    <row r="4929" s="12" customFormat="1"/>
    <row r="4930" s="12" customFormat="1"/>
    <row r="4931" s="12" customFormat="1"/>
    <row r="4932" s="12" customFormat="1"/>
    <row r="4933" s="12" customFormat="1"/>
    <row r="4934" s="12" customFormat="1"/>
    <row r="4935" s="12" customFormat="1"/>
    <row r="4936" s="12" customFormat="1"/>
    <row r="4937" s="12" customFormat="1"/>
    <row r="4938" s="12" customFormat="1"/>
    <row r="4939" s="12" customFormat="1"/>
    <row r="4940" s="12" customFormat="1"/>
    <row r="4941" s="12" customFormat="1"/>
    <row r="4942" s="12" customFormat="1"/>
    <row r="4943" s="12" customFormat="1"/>
    <row r="4944" s="12" customFormat="1"/>
    <row r="4945" s="12" customFormat="1"/>
    <row r="4946" s="12" customFormat="1"/>
    <row r="4947" s="12" customFormat="1"/>
    <row r="4948" s="12" customFormat="1"/>
    <row r="4949" s="12" customFormat="1"/>
    <row r="4950" s="12" customFormat="1"/>
    <row r="4951" s="12" customFormat="1"/>
    <row r="4952" s="12" customFormat="1"/>
    <row r="4953" s="12" customFormat="1"/>
    <row r="4954" s="12" customFormat="1"/>
    <row r="4955" s="12" customFormat="1"/>
    <row r="4956" s="12" customFormat="1"/>
    <row r="4957" s="12" customFormat="1"/>
    <row r="4958" s="12" customFormat="1"/>
    <row r="4959" s="12" customFormat="1"/>
    <row r="4960" s="12" customFormat="1"/>
    <row r="4961" s="12" customFormat="1"/>
    <row r="4962" s="12" customFormat="1"/>
    <row r="4963" s="12" customFormat="1"/>
    <row r="4964" s="12" customFormat="1"/>
    <row r="4965" s="12" customFormat="1"/>
    <row r="4966" s="12" customFormat="1"/>
    <row r="4967" s="12" customFormat="1"/>
    <row r="4968" s="12" customFormat="1"/>
    <row r="4969" s="12" customFormat="1"/>
    <row r="4970" s="12" customFormat="1"/>
    <row r="4971" s="12" customFormat="1"/>
    <row r="4972" s="12" customFormat="1"/>
    <row r="4973" s="12" customFormat="1"/>
    <row r="4974" s="12" customFormat="1"/>
    <row r="4975" s="12" customFormat="1"/>
    <row r="4976" s="12" customFormat="1"/>
    <row r="4977" s="12" customFormat="1"/>
    <row r="4978" s="12" customFormat="1"/>
    <row r="4979" s="12" customFormat="1"/>
    <row r="4980" s="12" customFormat="1"/>
    <row r="4981" s="12" customFormat="1"/>
    <row r="4982" s="12" customFormat="1"/>
    <row r="4983" s="12" customFormat="1"/>
    <row r="4984" s="12" customFormat="1"/>
    <row r="4985" s="12" customFormat="1"/>
    <row r="4986" s="12" customFormat="1"/>
    <row r="4987" s="12" customFormat="1"/>
    <row r="4988" s="12" customFormat="1"/>
    <row r="4989" s="12" customFormat="1"/>
    <row r="4990" s="12" customFormat="1"/>
    <row r="4991" s="12" customFormat="1"/>
    <row r="4992" s="12" customFormat="1"/>
    <row r="4993" s="12" customFormat="1"/>
    <row r="4994" s="12" customFormat="1"/>
    <row r="4995" s="12" customFormat="1"/>
    <row r="4996" s="12" customFormat="1"/>
    <row r="4997" s="12" customFormat="1"/>
    <row r="4998" s="12" customFormat="1"/>
    <row r="4999" s="12" customFormat="1"/>
    <row r="5000" s="12" customFormat="1"/>
    <row r="5001" s="12" customFormat="1"/>
    <row r="5002" s="12" customFormat="1"/>
    <row r="5003" s="12" customFormat="1"/>
    <row r="5004" s="12" customFormat="1"/>
    <row r="5005" s="12" customFormat="1"/>
    <row r="5006" s="12" customFormat="1"/>
    <row r="5007" s="12" customFormat="1"/>
    <row r="5008" s="12" customFormat="1"/>
    <row r="5009" spans="1:4">
      <c r="A5009" s="12"/>
      <c r="B5009" s="12"/>
      <c r="C5009" s="12"/>
      <c r="D5009" s="12"/>
    </row>
    <row r="5010" spans="1:4">
      <c r="A5010" s="12"/>
      <c r="B5010" s="12"/>
      <c r="C5010" s="12"/>
      <c r="D5010" s="12"/>
    </row>
    <row r="5011" spans="1:4">
      <c r="A5011" s="12"/>
      <c r="B5011" s="12"/>
      <c r="C5011" s="12"/>
      <c r="D5011" s="12"/>
    </row>
    <row r="5012" spans="1:4">
      <c r="A5012" s="12"/>
      <c r="B5012" s="12"/>
      <c r="C5012" s="12"/>
      <c r="D5012" s="12"/>
    </row>
    <row r="5013" spans="1:4">
      <c r="A5013" s="12"/>
      <c r="B5013" s="12"/>
      <c r="C5013" s="12"/>
      <c r="D5013" s="12"/>
    </row>
    <row r="5014" spans="1:4">
      <c r="A5014" s="12"/>
      <c r="B5014" s="12"/>
      <c r="C5014" s="12"/>
      <c r="D5014" s="12"/>
    </row>
    <row r="5015" spans="1:4">
      <c r="A5015" s="12"/>
      <c r="B5015" s="12"/>
      <c r="C5015" s="12"/>
      <c r="D5015" s="12"/>
    </row>
    <row r="5016" spans="1:4">
      <c r="A5016" s="12"/>
      <c r="B5016" s="12"/>
      <c r="C5016" s="12"/>
      <c r="D5016" s="12"/>
    </row>
    <row r="5017" spans="1:4">
      <c r="A5017" s="12"/>
      <c r="B5017" s="12"/>
      <c r="C5017" s="12"/>
      <c r="D5017" s="12"/>
    </row>
    <row r="5018" spans="1:4" ht="14.25">
      <c r="A5018"/>
      <c r="B5018"/>
      <c r="C5018"/>
      <c r="D5018" s="229"/>
    </row>
    <row r="5019" spans="1:4" ht="14.25">
      <c r="A5019"/>
      <c r="B5019"/>
      <c r="C5019"/>
      <c r="D5019" s="229"/>
    </row>
    <row r="5020" spans="1:4" ht="14.25">
      <c r="A5020"/>
      <c r="B5020"/>
      <c r="C5020"/>
      <c r="D5020" s="229"/>
    </row>
    <row r="5021" spans="1:4" ht="14.25">
      <c r="A5021"/>
      <c r="B5021"/>
      <c r="C5021"/>
      <c r="D5021" s="229"/>
    </row>
    <row r="5022" spans="1:4" ht="14.25">
      <c r="A5022"/>
      <c r="B5022"/>
      <c r="C5022"/>
      <c r="D5022" s="308"/>
    </row>
    <row r="5023" spans="1:4" ht="14.25">
      <c r="A5023"/>
      <c r="B5023"/>
      <c r="C5023"/>
      <c r="D5023" s="308"/>
    </row>
    <row r="5024" spans="1:4" ht="14.25">
      <c r="A5024"/>
      <c r="B5024"/>
      <c r="C5024"/>
      <c r="D5024" s="308"/>
    </row>
    <row r="5025" spans="1:4" ht="14.25">
      <c r="A5025"/>
      <c r="B5025"/>
      <c r="C5025"/>
      <c r="D5025" s="229"/>
    </row>
    <row r="5026" spans="1:4" ht="14.25">
      <c r="A5026"/>
      <c r="B5026"/>
      <c r="C5026"/>
      <c r="D5026" s="229"/>
    </row>
    <row r="5027" spans="1:4" ht="14.25">
      <c r="A5027"/>
      <c r="B5027"/>
      <c r="C5027"/>
      <c r="D5027" s="229"/>
    </row>
    <row r="5028" spans="1:4" ht="14.25">
      <c r="A5028"/>
      <c r="B5028"/>
      <c r="C5028"/>
      <c r="D5028" s="229"/>
    </row>
    <row r="5029" spans="1:4" ht="14.25">
      <c r="A5029"/>
      <c r="B5029"/>
      <c r="C5029"/>
      <c r="D5029" s="229"/>
    </row>
    <row r="5030" spans="1:4" ht="14.25">
      <c r="A5030"/>
      <c r="B5030"/>
      <c r="C5030"/>
      <c r="D5030" s="229"/>
    </row>
    <row r="5031" spans="1:4" ht="14.25">
      <c r="A5031"/>
      <c r="B5031"/>
      <c r="C5031"/>
      <c r="D5031" s="229"/>
    </row>
    <row r="5032" spans="1:4" ht="14.25">
      <c r="A5032"/>
      <c r="B5032"/>
      <c r="C5032"/>
      <c r="D5032" s="229"/>
    </row>
    <row r="5033" spans="1:4" ht="14.25">
      <c r="A5033"/>
      <c r="B5033"/>
      <c r="C5033"/>
      <c r="D5033" s="229"/>
    </row>
    <row r="5034" spans="1:4" ht="14.25">
      <c r="A5034"/>
      <c r="B5034"/>
      <c r="C5034"/>
      <c r="D5034" s="229"/>
    </row>
    <row r="5035" spans="1:4" ht="14.25">
      <c r="A5035"/>
      <c r="B5035"/>
      <c r="C5035"/>
      <c r="D5035" s="229"/>
    </row>
    <row r="5036" spans="1:4" ht="14.25">
      <c r="A5036"/>
      <c r="B5036"/>
      <c r="C5036"/>
      <c r="D5036" s="229"/>
    </row>
    <row r="5037" spans="1:4" ht="14.25">
      <c r="A5037"/>
      <c r="B5037"/>
      <c r="C5037"/>
      <c r="D5037" s="229"/>
    </row>
    <row r="5038" spans="1:4" ht="14.25">
      <c r="A5038"/>
      <c r="B5038"/>
      <c r="C5038"/>
      <c r="D5038" s="229"/>
    </row>
    <row r="5039" spans="1:4" ht="14.25">
      <c r="A5039"/>
      <c r="B5039"/>
      <c r="C5039"/>
      <c r="D5039" s="229"/>
    </row>
    <row r="5040" spans="1:4" ht="14.25">
      <c r="A5040"/>
      <c r="B5040"/>
      <c r="C5040"/>
      <c r="D5040" s="229"/>
    </row>
    <row r="5041" spans="1:4" ht="14.25">
      <c r="A5041"/>
      <c r="B5041"/>
      <c r="C5041"/>
      <c r="D5041" s="229"/>
    </row>
    <row r="5042" spans="1:4" ht="14.25">
      <c r="A5042"/>
      <c r="B5042"/>
      <c r="C5042"/>
      <c r="D5042" s="229"/>
    </row>
    <row r="5043" spans="1:4" ht="14.25">
      <c r="A5043"/>
      <c r="B5043"/>
      <c r="C5043"/>
      <c r="D5043" s="229"/>
    </row>
    <row r="5044" spans="1:4" ht="14.25">
      <c r="A5044"/>
      <c r="B5044"/>
      <c r="C5044"/>
      <c r="D5044" s="229"/>
    </row>
    <row r="5045" spans="1:4" ht="14.25">
      <c r="A5045"/>
      <c r="B5045"/>
      <c r="C5045"/>
      <c r="D5045" s="229"/>
    </row>
    <row r="5046" spans="1:4" ht="14.25">
      <c r="A5046"/>
      <c r="B5046"/>
      <c r="C5046"/>
      <c r="D5046" s="229"/>
    </row>
    <row r="5047" spans="1:4" ht="14.25">
      <c r="A5047"/>
      <c r="B5047"/>
      <c r="C5047"/>
      <c r="D5047" s="229"/>
    </row>
    <row r="5048" spans="1:4" ht="14.25">
      <c r="A5048"/>
      <c r="B5048"/>
      <c r="C5048"/>
      <c r="D5048" s="229"/>
    </row>
    <row r="5049" spans="1:4" ht="14.25">
      <c r="A5049"/>
      <c r="B5049"/>
      <c r="C5049"/>
      <c r="D5049" s="229"/>
    </row>
    <row r="5050" spans="1:4" ht="14.25">
      <c r="A5050"/>
      <c r="B5050"/>
      <c r="C5050"/>
      <c r="D5050" s="229"/>
    </row>
    <row r="5051" spans="1:4" ht="14.25">
      <c r="A5051"/>
      <c r="B5051"/>
      <c r="C5051"/>
      <c r="D5051" s="229"/>
    </row>
    <row r="5052" spans="1:4" ht="14.25">
      <c r="A5052"/>
      <c r="B5052"/>
      <c r="C5052"/>
      <c r="D5052" s="229"/>
    </row>
    <row r="5053" spans="1:4" ht="14.25">
      <c r="A5053"/>
      <c r="B5053"/>
      <c r="C5053"/>
      <c r="D5053" s="229"/>
    </row>
    <row r="5054" spans="1:4" ht="14.25">
      <c r="A5054"/>
      <c r="B5054"/>
      <c r="C5054"/>
      <c r="D5054" s="229"/>
    </row>
    <row r="5055" spans="1:4" ht="14.25">
      <c r="A5055"/>
      <c r="B5055"/>
      <c r="C5055"/>
      <c r="D5055" s="229"/>
    </row>
    <row r="5056" spans="1:4" ht="14.25">
      <c r="A5056"/>
      <c r="B5056"/>
      <c r="C5056"/>
      <c r="D5056" s="229"/>
    </row>
    <row r="5057" spans="1:4" ht="14.25">
      <c r="A5057"/>
      <c r="B5057"/>
      <c r="C5057"/>
      <c r="D5057" s="229"/>
    </row>
    <row r="5058" spans="1:4" ht="14.25">
      <c r="A5058"/>
      <c r="B5058"/>
      <c r="C5058"/>
      <c r="D5058" s="229"/>
    </row>
    <row r="5059" spans="1:4" ht="14.25">
      <c r="A5059"/>
      <c r="B5059"/>
      <c r="C5059"/>
      <c r="D5059" s="229"/>
    </row>
    <row r="5060" spans="1:4" ht="14.25">
      <c r="A5060"/>
      <c r="B5060"/>
      <c r="C5060"/>
      <c r="D5060" s="229"/>
    </row>
    <row r="5061" spans="1:4" ht="14.25">
      <c r="A5061"/>
      <c r="B5061"/>
      <c r="C5061"/>
      <c r="D5061" s="229"/>
    </row>
    <row r="5062" spans="1:4" ht="14.25">
      <c r="A5062"/>
      <c r="B5062"/>
      <c r="C5062"/>
      <c r="D5062" s="229"/>
    </row>
    <row r="5063" spans="1:4" ht="14.25">
      <c r="A5063"/>
      <c r="B5063"/>
      <c r="C5063"/>
      <c r="D5063" s="229"/>
    </row>
    <row r="5064" spans="1:4" ht="14.25">
      <c r="A5064"/>
      <c r="B5064"/>
      <c r="C5064"/>
      <c r="D5064" s="229"/>
    </row>
    <row r="5065" spans="1:4" ht="14.25">
      <c r="A5065"/>
      <c r="B5065"/>
      <c r="C5065"/>
      <c r="D5065" s="229"/>
    </row>
    <row r="5066" spans="1:4" ht="14.25">
      <c r="A5066"/>
      <c r="B5066"/>
      <c r="C5066"/>
      <c r="D5066" s="229"/>
    </row>
    <row r="5067" spans="1:4" ht="14.25">
      <c r="A5067"/>
      <c r="B5067"/>
      <c r="C5067"/>
      <c r="D5067" s="229"/>
    </row>
    <row r="5068" spans="1:4" ht="14.25">
      <c r="A5068"/>
      <c r="B5068"/>
      <c r="C5068"/>
      <c r="D5068" s="229"/>
    </row>
    <row r="5069" spans="1:4" ht="14.25">
      <c r="A5069"/>
      <c r="B5069"/>
      <c r="C5069"/>
      <c r="D5069" s="229"/>
    </row>
    <row r="5070" spans="1:4" ht="14.25">
      <c r="A5070"/>
      <c r="B5070"/>
      <c r="C5070"/>
      <c r="D5070" s="229"/>
    </row>
    <row r="5071" spans="1:4" ht="14.25">
      <c r="A5071"/>
      <c r="B5071"/>
      <c r="C5071"/>
      <c r="D5071" s="229"/>
    </row>
    <row r="5072" spans="1:4" ht="14.25">
      <c r="A5072"/>
      <c r="B5072"/>
      <c r="C5072"/>
      <c r="D5072" s="229"/>
    </row>
    <row r="5073" spans="1:4" ht="14.25">
      <c r="A5073"/>
      <c r="B5073"/>
      <c r="C5073"/>
      <c r="D5073" s="229"/>
    </row>
    <row r="5074" spans="1:4" ht="14.25">
      <c r="A5074"/>
      <c r="B5074"/>
      <c r="C5074"/>
      <c r="D5074" s="229"/>
    </row>
    <row r="5075" spans="1:4" ht="14.25">
      <c r="A5075"/>
      <c r="B5075"/>
      <c r="C5075"/>
      <c r="D5075" s="229"/>
    </row>
    <row r="5076" spans="1:4" ht="14.25">
      <c r="A5076"/>
      <c r="B5076"/>
      <c r="C5076"/>
      <c r="D5076" s="229"/>
    </row>
    <row r="5077" spans="1:4" ht="14.25">
      <c r="A5077"/>
      <c r="B5077"/>
      <c r="C5077"/>
      <c r="D5077" s="229"/>
    </row>
    <row r="5078" spans="1:4" ht="14.25">
      <c r="A5078"/>
      <c r="B5078"/>
      <c r="C5078"/>
      <c r="D5078" s="229"/>
    </row>
    <row r="5079" spans="1:4" ht="14.25">
      <c r="A5079"/>
      <c r="B5079"/>
      <c r="C5079"/>
      <c r="D5079" s="229"/>
    </row>
    <row r="5080" spans="1:4" ht="14.25">
      <c r="A5080"/>
      <c r="B5080"/>
      <c r="C5080"/>
      <c r="D5080" s="229"/>
    </row>
    <row r="5081" spans="1:4" ht="14.25">
      <c r="A5081"/>
      <c r="B5081"/>
      <c r="C5081"/>
      <c r="D5081" s="229"/>
    </row>
    <row r="5082" spans="1:4" ht="14.25">
      <c r="A5082"/>
      <c r="B5082"/>
      <c r="C5082"/>
      <c r="D5082" s="229"/>
    </row>
    <row r="5083" spans="1:4" ht="14.25">
      <c r="A5083"/>
      <c r="B5083"/>
      <c r="C5083"/>
      <c r="D5083" s="229"/>
    </row>
    <row r="5084" spans="1:4" ht="14.25">
      <c r="A5084"/>
      <c r="B5084"/>
      <c r="C5084"/>
      <c r="D5084" s="229"/>
    </row>
    <row r="5085" spans="1:4" ht="14.25">
      <c r="A5085"/>
      <c r="B5085"/>
      <c r="C5085"/>
      <c r="D5085" s="229"/>
    </row>
    <row r="5086" spans="1:4" ht="14.25">
      <c r="A5086"/>
      <c r="B5086"/>
      <c r="C5086"/>
      <c r="D5086" s="229"/>
    </row>
    <row r="5087" spans="1:4" ht="14.25">
      <c r="A5087"/>
      <c r="B5087"/>
      <c r="C5087"/>
      <c r="D5087" s="229"/>
    </row>
    <row r="5088" spans="1:4" ht="14.25">
      <c r="A5088"/>
      <c r="B5088"/>
      <c r="C5088"/>
      <c r="D5088" s="229"/>
    </row>
    <row r="5089" spans="1:4" ht="14.25">
      <c r="A5089"/>
      <c r="B5089"/>
      <c r="C5089"/>
      <c r="D5089" s="229"/>
    </row>
    <row r="5090" spans="1:4" ht="14.25">
      <c r="A5090"/>
      <c r="B5090"/>
      <c r="C5090"/>
      <c r="D5090" s="229"/>
    </row>
    <row r="5091" spans="1:4" ht="14.25">
      <c r="A5091"/>
      <c r="B5091"/>
      <c r="C5091"/>
      <c r="D5091" s="308"/>
    </row>
    <row r="5092" spans="1:4" ht="14.25">
      <c r="A5092"/>
      <c r="B5092"/>
      <c r="C5092"/>
      <c r="D5092" s="308"/>
    </row>
    <row r="5093" spans="1:4" ht="14.25">
      <c r="A5093"/>
      <c r="B5093"/>
      <c r="C5093"/>
      <c r="D5093" s="308"/>
    </row>
    <row r="5094" spans="1:4" ht="14.25">
      <c r="A5094"/>
      <c r="B5094"/>
      <c r="C5094"/>
      <c r="D5094" s="308"/>
    </row>
    <row r="5095" spans="1:4" ht="14.25">
      <c r="A5095"/>
      <c r="B5095"/>
      <c r="C5095"/>
      <c r="D5095" s="308"/>
    </row>
    <row r="5096" spans="1:4" ht="14.25">
      <c r="A5096"/>
      <c r="B5096"/>
      <c r="C5096"/>
      <c r="D5096" s="308"/>
    </row>
    <row r="5097" spans="1:4" ht="14.25">
      <c r="A5097"/>
      <c r="B5097"/>
      <c r="C5097"/>
      <c r="D5097" s="308"/>
    </row>
    <row r="5098" spans="1:4" ht="14.25">
      <c r="A5098"/>
      <c r="B5098"/>
      <c r="C5098"/>
      <c r="D5098" s="308"/>
    </row>
    <row r="5099" spans="1:4" ht="14.25">
      <c r="A5099"/>
      <c r="B5099"/>
      <c r="C5099"/>
      <c r="D5099" s="308"/>
    </row>
    <row r="5100" spans="1:4" ht="14.25">
      <c r="A5100"/>
      <c r="B5100"/>
      <c r="C5100"/>
      <c r="D5100" s="308"/>
    </row>
    <row r="5101" spans="1:4" ht="14.25">
      <c r="A5101"/>
      <c r="B5101"/>
      <c r="C5101"/>
      <c r="D5101" s="308"/>
    </row>
    <row r="5102" spans="1:4" ht="14.25">
      <c r="A5102"/>
      <c r="B5102"/>
      <c r="C5102"/>
      <c r="D5102" s="229"/>
    </row>
    <row r="5103" spans="1:4" ht="14.25">
      <c r="A5103"/>
      <c r="B5103"/>
      <c r="C5103"/>
      <c r="D5103" s="229"/>
    </row>
    <row r="5104" spans="1:4" ht="14.25">
      <c r="A5104"/>
      <c r="B5104"/>
      <c r="C5104"/>
      <c r="D5104" s="229"/>
    </row>
    <row r="5105" spans="1:4" ht="14.25">
      <c r="A5105"/>
      <c r="B5105"/>
      <c r="C5105"/>
      <c r="D5105" s="229"/>
    </row>
    <row r="5106" spans="1:4" ht="14.25">
      <c r="A5106"/>
      <c r="B5106"/>
      <c r="C5106"/>
      <c r="D5106" s="229"/>
    </row>
    <row r="5107" spans="1:4" ht="14.25">
      <c r="A5107"/>
      <c r="B5107"/>
      <c r="C5107"/>
      <c r="D5107" s="229"/>
    </row>
    <row r="5108" spans="1:4" ht="14.25">
      <c r="A5108"/>
      <c r="B5108"/>
      <c r="C5108"/>
      <c r="D5108" s="229"/>
    </row>
    <row r="5109" spans="1:4" ht="14.25">
      <c r="A5109"/>
      <c r="B5109"/>
      <c r="C5109"/>
      <c r="D5109" s="229"/>
    </row>
    <row r="5110" spans="1:4" ht="14.25">
      <c r="A5110"/>
      <c r="B5110"/>
      <c r="C5110"/>
      <c r="D5110" s="229"/>
    </row>
    <row r="5111" spans="1:4" ht="14.25">
      <c r="A5111"/>
      <c r="B5111"/>
      <c r="C5111"/>
      <c r="D5111" s="229"/>
    </row>
    <row r="5112" spans="1:4" ht="14.25">
      <c r="A5112"/>
      <c r="B5112"/>
      <c r="C5112"/>
      <c r="D5112" s="229"/>
    </row>
    <row r="5113" spans="1:4" ht="14.25">
      <c r="A5113"/>
      <c r="B5113"/>
      <c r="C5113"/>
      <c r="D5113" s="229"/>
    </row>
    <row r="5114" spans="1:4" ht="14.25">
      <c r="A5114"/>
      <c r="B5114"/>
      <c r="C5114"/>
      <c r="D5114" s="229"/>
    </row>
    <row r="5115" spans="1:4" ht="14.25">
      <c r="A5115"/>
      <c r="B5115"/>
      <c r="C5115"/>
      <c r="D5115" s="229"/>
    </row>
    <row r="5116" spans="1:4" ht="14.25">
      <c r="A5116"/>
      <c r="B5116"/>
      <c r="C5116"/>
      <c r="D5116" s="229"/>
    </row>
    <row r="5117" spans="1:4" ht="14.25">
      <c r="A5117"/>
      <c r="B5117"/>
      <c r="C5117"/>
      <c r="D5117" s="229"/>
    </row>
    <row r="5118" spans="1:4" ht="14.25">
      <c r="A5118"/>
      <c r="B5118"/>
      <c r="C5118"/>
      <c r="D5118" s="229"/>
    </row>
    <row r="5119" spans="1:4" ht="14.25">
      <c r="A5119"/>
      <c r="B5119"/>
      <c r="C5119"/>
      <c r="D5119" s="229"/>
    </row>
    <row r="5120" spans="1:4" ht="14.25">
      <c r="A5120"/>
      <c r="B5120"/>
      <c r="C5120"/>
      <c r="D5120" s="229"/>
    </row>
    <row r="5121" spans="1:4" ht="14.25">
      <c r="A5121"/>
      <c r="B5121"/>
      <c r="C5121"/>
      <c r="D5121" s="229"/>
    </row>
    <row r="5122" spans="1:4" ht="14.25">
      <c r="A5122"/>
      <c r="B5122"/>
      <c r="C5122"/>
      <c r="D5122" s="229"/>
    </row>
    <row r="5123" spans="1:4" ht="14.25">
      <c r="A5123"/>
      <c r="B5123"/>
      <c r="C5123"/>
      <c r="D5123" s="229"/>
    </row>
    <row r="5124" spans="1:4" ht="14.25">
      <c r="A5124"/>
      <c r="B5124"/>
      <c r="C5124"/>
      <c r="D5124" s="229"/>
    </row>
    <row r="5125" spans="1:4" ht="14.25">
      <c r="A5125"/>
      <c r="B5125"/>
      <c r="C5125"/>
      <c r="D5125" s="229"/>
    </row>
    <row r="5126" spans="1:4" ht="14.25">
      <c r="A5126"/>
      <c r="B5126"/>
      <c r="C5126"/>
      <c r="D5126" s="229"/>
    </row>
    <row r="5127" spans="1:4" ht="14.25">
      <c r="A5127"/>
      <c r="B5127"/>
      <c r="C5127"/>
      <c r="D5127" s="229"/>
    </row>
    <row r="5128" spans="1:4" ht="14.25">
      <c r="A5128"/>
      <c r="B5128"/>
      <c r="C5128"/>
      <c r="D5128" s="229"/>
    </row>
    <row r="5129" spans="1:4" ht="14.25">
      <c r="A5129"/>
      <c r="B5129"/>
      <c r="C5129"/>
      <c r="D5129" s="229"/>
    </row>
    <row r="5130" spans="1:4" ht="14.25">
      <c r="A5130"/>
      <c r="B5130"/>
      <c r="C5130"/>
      <c r="D5130" s="229"/>
    </row>
    <row r="5131" spans="1:4" ht="14.25">
      <c r="A5131"/>
      <c r="B5131"/>
      <c r="C5131"/>
      <c r="D5131" s="229"/>
    </row>
    <row r="5132" spans="1:4" ht="14.25">
      <c r="A5132"/>
      <c r="B5132"/>
      <c r="C5132"/>
      <c r="D5132" s="229"/>
    </row>
    <row r="5133" spans="1:4" ht="14.25">
      <c r="A5133"/>
      <c r="B5133"/>
      <c r="C5133"/>
      <c r="D5133" s="229"/>
    </row>
    <row r="5134" spans="1:4" ht="14.25">
      <c r="A5134"/>
      <c r="B5134"/>
      <c r="C5134"/>
      <c r="D5134" s="229"/>
    </row>
    <row r="5135" spans="1:4" ht="14.25">
      <c r="A5135"/>
      <c r="B5135"/>
      <c r="C5135"/>
      <c r="D5135" s="229"/>
    </row>
    <row r="5136" spans="1:4" ht="14.25">
      <c r="A5136"/>
      <c r="B5136"/>
      <c r="C5136"/>
      <c r="D5136" s="229"/>
    </row>
    <row r="5137" spans="1:4" ht="14.25">
      <c r="A5137"/>
      <c r="B5137"/>
      <c r="C5137"/>
      <c r="D5137" s="229"/>
    </row>
    <row r="5138" spans="1:4" ht="14.25">
      <c r="A5138"/>
      <c r="B5138"/>
      <c r="C5138"/>
      <c r="D5138" s="229"/>
    </row>
    <row r="5139" spans="1:4" ht="14.25">
      <c r="A5139"/>
      <c r="B5139"/>
      <c r="C5139"/>
      <c r="D5139" s="229"/>
    </row>
    <row r="5140" spans="1:4" ht="14.25">
      <c r="A5140"/>
      <c r="B5140"/>
      <c r="C5140"/>
      <c r="D5140" s="229"/>
    </row>
    <row r="5141" spans="1:4" ht="14.25">
      <c r="A5141"/>
      <c r="B5141"/>
      <c r="C5141"/>
      <c r="D5141" s="229"/>
    </row>
    <row r="5142" spans="1:4" ht="14.25">
      <c r="A5142"/>
      <c r="B5142"/>
      <c r="C5142"/>
      <c r="D5142" s="229"/>
    </row>
    <row r="5143" spans="1:4" ht="14.25">
      <c r="A5143"/>
      <c r="B5143"/>
      <c r="C5143"/>
      <c r="D5143" s="229"/>
    </row>
    <row r="5144" spans="1:4" ht="14.25">
      <c r="A5144"/>
      <c r="B5144"/>
      <c r="C5144"/>
      <c r="D5144" s="229"/>
    </row>
    <row r="5145" spans="1:4" ht="14.25">
      <c r="A5145"/>
      <c r="B5145"/>
      <c r="C5145"/>
      <c r="D5145" s="229"/>
    </row>
    <row r="5146" spans="1:4" ht="14.25">
      <c r="A5146"/>
      <c r="B5146"/>
      <c r="C5146"/>
      <c r="D5146" s="229"/>
    </row>
    <row r="5147" spans="1:4" ht="14.25">
      <c r="A5147"/>
      <c r="B5147"/>
      <c r="C5147"/>
      <c r="D5147" s="229"/>
    </row>
    <row r="5148" spans="1:4" ht="14.25">
      <c r="A5148"/>
      <c r="B5148"/>
      <c r="C5148"/>
      <c r="D5148" s="229"/>
    </row>
    <row r="5149" spans="1:4" ht="14.25">
      <c r="A5149"/>
      <c r="B5149"/>
      <c r="C5149"/>
      <c r="D5149" s="229"/>
    </row>
    <row r="5150" spans="1:4" ht="14.25">
      <c r="A5150"/>
      <c r="B5150"/>
      <c r="C5150"/>
      <c r="D5150" s="229"/>
    </row>
    <row r="5151" spans="1:4" ht="14.25">
      <c r="A5151"/>
      <c r="B5151"/>
      <c r="C5151"/>
      <c r="D5151" s="229"/>
    </row>
    <row r="5152" spans="1:4" ht="14.25">
      <c r="A5152"/>
      <c r="B5152"/>
      <c r="C5152"/>
      <c r="D5152" s="229"/>
    </row>
    <row r="5153" spans="1:4" ht="14.25">
      <c r="A5153"/>
      <c r="B5153"/>
      <c r="C5153"/>
      <c r="D5153" s="229"/>
    </row>
    <row r="5154" spans="1:4" ht="14.25">
      <c r="A5154"/>
      <c r="B5154"/>
      <c r="C5154"/>
      <c r="D5154" s="229"/>
    </row>
    <row r="5155" spans="1:4" ht="14.25">
      <c r="A5155"/>
      <c r="B5155"/>
      <c r="C5155"/>
      <c r="D5155" s="229"/>
    </row>
    <row r="5156" spans="1:4" ht="14.25">
      <c r="A5156"/>
      <c r="B5156"/>
      <c r="C5156"/>
      <c r="D5156" s="308"/>
    </row>
    <row r="5157" spans="1:4" ht="14.25">
      <c r="A5157"/>
      <c r="B5157"/>
      <c r="C5157"/>
      <c r="D5157" s="229"/>
    </row>
    <row r="5158" spans="1:4" ht="14.25">
      <c r="A5158"/>
      <c r="B5158"/>
      <c r="C5158"/>
      <c r="D5158" s="229"/>
    </row>
    <row r="5159" spans="1:4" ht="14.25">
      <c r="A5159"/>
      <c r="B5159"/>
      <c r="C5159"/>
      <c r="D5159" s="229"/>
    </row>
    <row r="5160" spans="1:4" ht="14.25">
      <c r="A5160"/>
      <c r="B5160"/>
      <c r="C5160"/>
      <c r="D5160" s="229"/>
    </row>
    <row r="5161" spans="1:4" ht="14.25">
      <c r="A5161"/>
      <c r="B5161"/>
      <c r="C5161"/>
      <c r="D5161" s="229"/>
    </row>
    <row r="5162" spans="1:4" ht="14.25">
      <c r="A5162"/>
      <c r="B5162"/>
      <c r="C5162"/>
      <c r="D5162" s="229"/>
    </row>
    <row r="5163" spans="1:4" ht="14.25">
      <c r="A5163"/>
      <c r="B5163"/>
      <c r="C5163"/>
      <c r="D5163" s="229"/>
    </row>
    <row r="5164" spans="1:4" ht="14.25">
      <c r="A5164"/>
      <c r="B5164"/>
      <c r="C5164"/>
      <c r="D5164" s="229"/>
    </row>
    <row r="5165" spans="1:4" ht="14.25">
      <c r="A5165"/>
      <c r="B5165"/>
      <c r="C5165"/>
      <c r="D5165" s="308"/>
    </row>
    <row r="5166" spans="1:4" ht="14.25">
      <c r="A5166"/>
      <c r="B5166"/>
      <c r="C5166"/>
      <c r="D5166" s="308"/>
    </row>
    <row r="5167" spans="1:4" ht="14.25">
      <c r="A5167"/>
      <c r="B5167"/>
      <c r="C5167"/>
      <c r="D5167" s="308"/>
    </row>
    <row r="5168" spans="1:4" ht="14.25">
      <c r="A5168"/>
      <c r="B5168"/>
      <c r="C5168"/>
      <c r="D5168" s="308"/>
    </row>
    <row r="5169" spans="1:4" ht="14.25">
      <c r="A5169"/>
      <c r="B5169"/>
      <c r="C5169"/>
      <c r="D5169" s="308"/>
    </row>
    <row r="5170" spans="1:4" ht="14.25">
      <c r="A5170"/>
      <c r="B5170"/>
      <c r="C5170"/>
      <c r="D5170" s="308"/>
    </row>
    <row r="5171" spans="1:4" ht="14.25">
      <c r="A5171"/>
      <c r="B5171"/>
      <c r="C5171"/>
      <c r="D5171" s="308"/>
    </row>
    <row r="5172" spans="1:4" ht="14.25">
      <c r="A5172"/>
      <c r="B5172"/>
      <c r="C5172"/>
      <c r="D5172" s="308"/>
    </row>
    <row r="5173" spans="1:4" ht="14.25">
      <c r="A5173"/>
      <c r="B5173"/>
      <c r="C5173"/>
      <c r="D5173" s="308"/>
    </row>
    <row r="5174" spans="1:4" ht="14.25">
      <c r="A5174"/>
      <c r="B5174"/>
      <c r="C5174"/>
      <c r="D5174" s="308"/>
    </row>
    <row r="5175" spans="1:4" ht="14.25">
      <c r="A5175"/>
      <c r="B5175"/>
      <c r="C5175"/>
      <c r="D5175" s="308"/>
    </row>
    <row r="5176" spans="1:4" ht="14.25">
      <c r="A5176"/>
      <c r="B5176"/>
      <c r="C5176"/>
      <c r="D5176" s="229"/>
    </row>
    <row r="5177" spans="1:4" ht="14.25">
      <c r="A5177"/>
      <c r="B5177"/>
      <c r="C5177"/>
      <c r="D5177" s="308"/>
    </row>
    <row r="5178" spans="1:4" ht="14.25">
      <c r="A5178"/>
      <c r="B5178"/>
      <c r="C5178"/>
      <c r="D5178" s="308"/>
    </row>
    <row r="5179" spans="1:4" ht="14.25">
      <c r="A5179"/>
      <c r="B5179"/>
      <c r="C5179"/>
      <c r="D5179" s="229"/>
    </row>
    <row r="5180" spans="1:4" ht="14.25">
      <c r="A5180"/>
      <c r="B5180"/>
      <c r="C5180"/>
      <c r="D5180" s="308"/>
    </row>
    <row r="5181" spans="1:4" ht="14.25">
      <c r="A5181"/>
      <c r="B5181"/>
      <c r="C5181"/>
      <c r="D5181" s="308"/>
    </row>
    <row r="5182" spans="1:4" ht="14.25">
      <c r="A5182"/>
      <c r="B5182"/>
      <c r="C5182"/>
      <c r="D5182" s="229"/>
    </row>
    <row r="5183" spans="1:4" ht="14.25">
      <c r="A5183"/>
      <c r="B5183"/>
      <c r="C5183"/>
      <c r="D5183" s="229"/>
    </row>
    <row r="5184" spans="1:4" ht="14.25">
      <c r="A5184"/>
      <c r="B5184"/>
      <c r="C5184"/>
      <c r="D5184" s="229"/>
    </row>
    <row r="5185" spans="1:4" ht="14.25">
      <c r="A5185"/>
      <c r="B5185"/>
      <c r="C5185"/>
      <c r="D5185" s="229"/>
    </row>
    <row r="5186" spans="1:4" ht="14.25">
      <c r="A5186"/>
      <c r="B5186"/>
      <c r="C5186"/>
      <c r="D5186" s="229"/>
    </row>
    <row r="5187" spans="1:4" ht="14.25">
      <c r="A5187"/>
      <c r="B5187"/>
      <c r="C5187"/>
      <c r="D5187" s="229"/>
    </row>
    <row r="5188" spans="1:4" ht="14.25">
      <c r="A5188"/>
      <c r="B5188"/>
      <c r="C5188"/>
      <c r="D5188" s="229"/>
    </row>
    <row r="5189" spans="1:4" ht="14.25">
      <c r="A5189"/>
      <c r="B5189"/>
      <c r="C5189"/>
      <c r="D5189" s="229"/>
    </row>
    <row r="5190" spans="1:4" ht="14.25">
      <c r="A5190"/>
      <c r="B5190"/>
      <c r="C5190"/>
      <c r="D5190" s="229"/>
    </row>
    <row r="5191" spans="1:4" ht="14.25">
      <c r="A5191"/>
      <c r="B5191"/>
      <c r="C5191"/>
      <c r="D5191" s="229"/>
    </row>
    <row r="5192" spans="1:4" ht="14.25">
      <c r="A5192"/>
      <c r="B5192"/>
      <c r="C5192"/>
      <c r="D5192" s="229"/>
    </row>
    <row r="5193" spans="1:4" ht="14.25">
      <c r="A5193"/>
      <c r="B5193"/>
      <c r="C5193"/>
      <c r="D5193" s="229"/>
    </row>
    <row r="5194" spans="1:4" ht="14.25">
      <c r="A5194"/>
      <c r="B5194"/>
      <c r="C5194"/>
      <c r="D5194" s="229"/>
    </row>
    <row r="5195" spans="1:4" ht="14.25">
      <c r="A5195"/>
      <c r="B5195"/>
      <c r="C5195"/>
      <c r="D5195" s="229"/>
    </row>
    <row r="5196" spans="1:4" ht="14.25">
      <c r="A5196"/>
      <c r="B5196"/>
      <c r="C5196"/>
      <c r="D5196" s="229"/>
    </row>
    <row r="5197" spans="1:4" ht="14.25">
      <c r="A5197"/>
      <c r="B5197"/>
      <c r="C5197"/>
      <c r="D5197" s="229"/>
    </row>
    <row r="5198" spans="1:4" ht="14.25">
      <c r="A5198"/>
      <c r="B5198"/>
      <c r="C5198"/>
      <c r="D5198" s="229"/>
    </row>
    <row r="5199" spans="1:4" ht="14.25">
      <c r="A5199"/>
      <c r="B5199"/>
      <c r="C5199"/>
      <c r="D5199" s="229"/>
    </row>
    <row r="5200" spans="1:4" ht="14.25">
      <c r="A5200"/>
      <c r="B5200"/>
      <c r="C5200"/>
      <c r="D5200" s="229"/>
    </row>
    <row r="5201" spans="1:4" ht="14.25">
      <c r="A5201"/>
      <c r="B5201"/>
      <c r="C5201"/>
      <c r="D5201" s="229"/>
    </row>
    <row r="5202" spans="1:4" ht="14.25">
      <c r="A5202"/>
      <c r="B5202"/>
      <c r="C5202"/>
      <c r="D5202" s="229"/>
    </row>
    <row r="5203" spans="1:4" ht="14.25">
      <c r="A5203"/>
      <c r="B5203"/>
      <c r="C5203"/>
      <c r="D5203" s="229"/>
    </row>
    <row r="5204" spans="1:4" ht="14.25">
      <c r="A5204"/>
      <c r="B5204"/>
      <c r="C5204"/>
      <c r="D5204" s="229"/>
    </row>
    <row r="5205" spans="1:4" ht="14.25">
      <c r="A5205"/>
      <c r="B5205"/>
      <c r="C5205"/>
      <c r="D5205" s="229"/>
    </row>
    <row r="5206" spans="1:4" ht="14.25">
      <c r="A5206"/>
      <c r="B5206"/>
      <c r="C5206"/>
      <c r="D5206" s="229"/>
    </row>
    <row r="5207" spans="1:4" ht="14.25">
      <c r="A5207"/>
      <c r="B5207"/>
      <c r="C5207"/>
      <c r="D5207" s="229"/>
    </row>
    <row r="5208" spans="1:4" ht="14.25">
      <c r="A5208"/>
      <c r="B5208"/>
      <c r="C5208"/>
      <c r="D5208" s="229"/>
    </row>
    <row r="5209" spans="1:4" ht="14.25">
      <c r="A5209"/>
      <c r="B5209"/>
      <c r="C5209"/>
      <c r="D5209" s="229"/>
    </row>
    <row r="5210" spans="1:4" ht="14.25">
      <c r="A5210"/>
      <c r="B5210"/>
      <c r="C5210"/>
      <c r="D5210" s="229"/>
    </row>
    <row r="5211" spans="1:4" ht="14.25">
      <c r="A5211"/>
      <c r="B5211"/>
      <c r="C5211"/>
      <c r="D5211" s="229"/>
    </row>
    <row r="5212" spans="1:4" ht="14.25">
      <c r="A5212"/>
      <c r="B5212"/>
      <c r="C5212"/>
      <c r="D5212" s="229"/>
    </row>
    <row r="5213" spans="1:4" ht="14.25">
      <c r="A5213"/>
      <c r="B5213"/>
      <c r="C5213"/>
      <c r="D5213" s="229"/>
    </row>
    <row r="5214" spans="1:4" ht="14.25">
      <c r="A5214"/>
      <c r="B5214"/>
      <c r="C5214"/>
      <c r="D5214" s="229"/>
    </row>
    <row r="5215" spans="1:4" ht="14.25">
      <c r="A5215"/>
      <c r="B5215"/>
      <c r="C5215"/>
      <c r="D5215" s="308"/>
    </row>
    <row r="5216" spans="1:4" ht="14.25">
      <c r="A5216"/>
      <c r="B5216"/>
      <c r="C5216"/>
      <c r="D5216" s="229"/>
    </row>
    <row r="5217" spans="4:4">
      <c r="D5217" s="100"/>
    </row>
    <row r="5218" spans="4:4">
      <c r="D5218" s="100"/>
    </row>
    <row r="5219" spans="4:4">
      <c r="D5219" s="100"/>
    </row>
    <row r="5220" spans="4:4">
      <c r="D5220" s="100"/>
    </row>
    <row r="5221" spans="4:4">
      <c r="D5221" s="100"/>
    </row>
    <row r="5222" spans="4:4">
      <c r="D5222" s="100"/>
    </row>
    <row r="5223" spans="4:4">
      <c r="D5223" s="100"/>
    </row>
    <row r="5224" spans="4:4">
      <c r="D5224" s="100"/>
    </row>
    <row r="5225" spans="4:4">
      <c r="D5225" s="100"/>
    </row>
    <row r="5226" spans="4:4">
      <c r="D5226" s="100"/>
    </row>
    <row r="5227" spans="4:4">
      <c r="D5227" s="100"/>
    </row>
    <row r="5228" spans="4:4">
      <c r="D5228" s="100"/>
    </row>
    <row r="5229" spans="4:4">
      <c r="D5229" s="100"/>
    </row>
    <row r="5230" spans="4:4">
      <c r="D5230" s="100"/>
    </row>
    <row r="5231" spans="4:4">
      <c r="D5231" s="100"/>
    </row>
    <row r="5232" spans="4:4">
      <c r="D5232" s="100"/>
    </row>
    <row r="5233" spans="4:4">
      <c r="D5233" s="100"/>
    </row>
  </sheetData>
  <printOptions horizontalCentered="1"/>
  <pageMargins left="0.39370078740157477" right="0.39370078740157477" top="0.59015748031496063" bottom="0.78740157480314954" header="0.39370078740157477" footer="0.39370078740157477"/>
  <pageSetup paperSize="273" fitToWidth="0" fitToHeight="0" pageOrder="overThenDown" orientation="portrait" useFirstPageNumber="1" r:id="rId1"/>
  <headerFooter alignWithMargins="0">
    <oddFooter>&amp;R&amp;10Página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3">
    <tabColor theme="0"/>
  </sheetPr>
  <dimension ref="A1:D1492"/>
  <sheetViews>
    <sheetView workbookViewId="0">
      <pane ySplit="2" topLeftCell="A615" activePane="bottomLeft" state="frozen"/>
      <selection pane="bottomLeft" activeCell="D628" sqref="D628"/>
    </sheetView>
  </sheetViews>
  <sheetFormatPr defaultColWidth="0" defaultRowHeight="11.25"/>
  <cols>
    <col min="1" max="1" width="20.625" style="98" customWidth="1"/>
    <col min="2" max="2" width="40.625" style="12" customWidth="1"/>
    <col min="3" max="3" width="5.625" style="98" customWidth="1"/>
    <col min="4" max="4" width="15.625" style="101" customWidth="1"/>
    <col min="5" max="16384" width="9" style="12" hidden="1"/>
  </cols>
  <sheetData>
    <row r="1" spans="1:4">
      <c r="A1" s="95" t="s">
        <v>1465</v>
      </c>
      <c r="B1" s="96">
        <v>45323</v>
      </c>
      <c r="C1" s="420" t="s">
        <v>13668</v>
      </c>
      <c r="D1" s="420"/>
    </row>
    <row r="2" spans="1:4" ht="15">
      <c r="A2" s="154" t="s">
        <v>14319</v>
      </c>
      <c r="B2" s="154" t="s">
        <v>14320</v>
      </c>
      <c r="C2" s="155" t="s">
        <v>13755</v>
      </c>
      <c r="D2" s="237" t="s">
        <v>14321</v>
      </c>
    </row>
    <row r="3" spans="1:4" ht="15">
      <c r="A3" s="162">
        <v>1</v>
      </c>
      <c r="B3" s="162" t="s">
        <v>543</v>
      </c>
      <c r="C3" s="157"/>
      <c r="D3" s="158"/>
    </row>
    <row r="4" spans="1:4" ht="15">
      <c r="A4" s="162">
        <v>102</v>
      </c>
      <c r="B4" s="162" t="s">
        <v>1466</v>
      </c>
      <c r="C4" s="157"/>
      <c r="D4" s="158"/>
    </row>
    <row r="5" spans="1:4" ht="57">
      <c r="A5" s="163">
        <v>10201</v>
      </c>
      <c r="B5" s="163" t="s">
        <v>36391</v>
      </c>
      <c r="C5" s="157" t="s">
        <v>25</v>
      </c>
      <c r="D5" s="158">
        <v>16.920000000000002</v>
      </c>
    </row>
    <row r="6" spans="1:4" ht="42.75">
      <c r="A6" s="163">
        <v>10202</v>
      </c>
      <c r="B6" s="163" t="s">
        <v>36392</v>
      </c>
      <c r="C6" s="157" t="s">
        <v>25</v>
      </c>
      <c r="D6" s="158">
        <v>21.13</v>
      </c>
    </row>
    <row r="7" spans="1:4" ht="57">
      <c r="A7" s="163">
        <v>10203</v>
      </c>
      <c r="B7" s="163" t="s">
        <v>36393</v>
      </c>
      <c r="C7" s="157" t="s">
        <v>25</v>
      </c>
      <c r="D7" s="158">
        <v>34.67</v>
      </c>
    </row>
    <row r="8" spans="1:4" ht="28.5">
      <c r="A8" s="163">
        <v>10204</v>
      </c>
      <c r="B8" s="163" t="s">
        <v>36394</v>
      </c>
      <c r="C8" s="157" t="s">
        <v>25</v>
      </c>
      <c r="D8" s="158">
        <v>12.72</v>
      </c>
    </row>
    <row r="9" spans="1:4" ht="42.75">
      <c r="A9" s="163">
        <v>10205</v>
      </c>
      <c r="B9" s="163" t="s">
        <v>36395</v>
      </c>
      <c r="C9" s="157" t="s">
        <v>25</v>
      </c>
      <c r="D9" s="158">
        <v>19.600000000000001</v>
      </c>
    </row>
    <row r="10" spans="1:4" ht="42.75">
      <c r="A10" s="163">
        <v>10206</v>
      </c>
      <c r="B10" s="163" t="s">
        <v>36396</v>
      </c>
      <c r="C10" s="157" t="s">
        <v>25</v>
      </c>
      <c r="D10" s="158">
        <v>23.54</v>
      </c>
    </row>
    <row r="11" spans="1:4" ht="28.5">
      <c r="A11" s="163">
        <v>10207</v>
      </c>
      <c r="B11" s="163" t="s">
        <v>36397</v>
      </c>
      <c r="C11" s="157" t="s">
        <v>25</v>
      </c>
      <c r="D11" s="158">
        <v>19.600000000000001</v>
      </c>
    </row>
    <row r="12" spans="1:4" ht="42.75">
      <c r="A12" s="163">
        <v>10208</v>
      </c>
      <c r="B12" s="163" t="s">
        <v>36398</v>
      </c>
      <c r="C12" s="157" t="s">
        <v>25</v>
      </c>
      <c r="D12" s="158">
        <v>10.73</v>
      </c>
    </row>
    <row r="13" spans="1:4" ht="28.5">
      <c r="A13" s="163">
        <v>10209</v>
      </c>
      <c r="B13" s="163" t="s">
        <v>36399</v>
      </c>
      <c r="C13" s="157" t="s">
        <v>26</v>
      </c>
      <c r="D13" s="158">
        <v>59.61</v>
      </c>
    </row>
    <row r="14" spans="1:4" ht="28.5">
      <c r="A14" s="163">
        <v>10210</v>
      </c>
      <c r="B14" s="163" t="s">
        <v>36400</v>
      </c>
      <c r="C14" s="157" t="s">
        <v>26</v>
      </c>
      <c r="D14" s="158">
        <v>225.81</v>
      </c>
    </row>
    <row r="15" spans="1:4" ht="42.75">
      <c r="A15" s="163">
        <v>10212</v>
      </c>
      <c r="B15" s="163" t="s">
        <v>36401</v>
      </c>
      <c r="C15" s="157" t="s">
        <v>25</v>
      </c>
      <c r="D15" s="158">
        <v>21.51</v>
      </c>
    </row>
    <row r="16" spans="1:4" ht="42.75">
      <c r="A16" s="163">
        <v>10213</v>
      </c>
      <c r="B16" s="163" t="s">
        <v>36402</v>
      </c>
      <c r="C16" s="157" t="s">
        <v>25</v>
      </c>
      <c r="D16" s="158">
        <v>17.93</v>
      </c>
    </row>
    <row r="17" spans="1:4" ht="42.75">
      <c r="A17" s="163">
        <v>10214</v>
      </c>
      <c r="B17" s="163" t="s">
        <v>36403</v>
      </c>
      <c r="C17" s="157" t="s">
        <v>25</v>
      </c>
      <c r="D17" s="158">
        <v>23.54</v>
      </c>
    </row>
    <row r="18" spans="1:4" ht="57">
      <c r="A18" s="163">
        <v>10215</v>
      </c>
      <c r="B18" s="163" t="s">
        <v>36404</v>
      </c>
      <c r="C18" s="157" t="s">
        <v>25</v>
      </c>
      <c r="D18" s="158">
        <v>11.14</v>
      </c>
    </row>
    <row r="19" spans="1:4" ht="28.5">
      <c r="A19" s="163">
        <v>10216</v>
      </c>
      <c r="B19" s="163" t="s">
        <v>36405</v>
      </c>
      <c r="C19" s="157" t="s">
        <v>27</v>
      </c>
      <c r="D19" s="158">
        <v>11.14</v>
      </c>
    </row>
    <row r="20" spans="1:4" ht="28.5">
      <c r="A20" s="163">
        <v>10218</v>
      </c>
      <c r="B20" s="163" t="s">
        <v>36406</v>
      </c>
      <c r="C20" s="157" t="s">
        <v>25</v>
      </c>
      <c r="D20" s="158">
        <v>15.2</v>
      </c>
    </row>
    <row r="21" spans="1:4" ht="28.5">
      <c r="A21" s="163">
        <v>10219</v>
      </c>
      <c r="B21" s="163" t="s">
        <v>36407</v>
      </c>
      <c r="C21" s="157" t="s">
        <v>26</v>
      </c>
      <c r="D21" s="158">
        <v>260.73</v>
      </c>
    </row>
    <row r="22" spans="1:4" ht="42.75">
      <c r="A22" s="163">
        <v>10220</v>
      </c>
      <c r="B22" s="163" t="s">
        <v>36408</v>
      </c>
      <c r="C22" s="157" t="s">
        <v>25</v>
      </c>
      <c r="D22" s="158">
        <v>3.38</v>
      </c>
    </row>
    <row r="23" spans="1:4" ht="57">
      <c r="A23" s="163">
        <v>10221</v>
      </c>
      <c r="B23" s="163" t="s">
        <v>36409</v>
      </c>
      <c r="C23" s="157" t="s">
        <v>24</v>
      </c>
      <c r="D23" s="158">
        <v>9.02</v>
      </c>
    </row>
    <row r="24" spans="1:4" ht="42.75">
      <c r="A24" s="163">
        <v>10222</v>
      </c>
      <c r="B24" s="163" t="s">
        <v>36410</v>
      </c>
      <c r="C24" s="157" t="s">
        <v>25</v>
      </c>
      <c r="D24" s="158">
        <v>24.52</v>
      </c>
    </row>
    <row r="25" spans="1:4" ht="42.75">
      <c r="A25" s="163">
        <v>10223</v>
      </c>
      <c r="B25" s="163" t="s">
        <v>36411</v>
      </c>
      <c r="C25" s="157" t="s">
        <v>24</v>
      </c>
      <c r="D25" s="158">
        <v>13.74</v>
      </c>
    </row>
    <row r="26" spans="1:4" ht="71.25">
      <c r="A26" s="163">
        <v>10224</v>
      </c>
      <c r="B26" s="163" t="s">
        <v>36412</v>
      </c>
      <c r="C26" s="157" t="s">
        <v>25</v>
      </c>
      <c r="D26" s="158">
        <v>13.14</v>
      </c>
    </row>
    <row r="27" spans="1:4" ht="42.75">
      <c r="A27" s="163">
        <v>10225</v>
      </c>
      <c r="B27" s="163" t="s">
        <v>36413</v>
      </c>
      <c r="C27" s="157" t="s">
        <v>25</v>
      </c>
      <c r="D27" s="158">
        <v>35.29</v>
      </c>
    </row>
    <row r="28" spans="1:4" ht="57">
      <c r="A28" s="163">
        <v>10226</v>
      </c>
      <c r="B28" s="163" t="s">
        <v>36414</v>
      </c>
      <c r="C28" s="157" t="s">
        <v>24</v>
      </c>
      <c r="D28" s="158">
        <v>21.34</v>
      </c>
    </row>
    <row r="29" spans="1:4" ht="71.25">
      <c r="A29" s="163">
        <v>10227</v>
      </c>
      <c r="B29" s="163" t="s">
        <v>36415</v>
      </c>
      <c r="C29" s="157" t="s">
        <v>24</v>
      </c>
      <c r="D29" s="158">
        <v>67.39</v>
      </c>
    </row>
    <row r="30" spans="1:4" ht="28.5">
      <c r="A30" s="163">
        <v>10228</v>
      </c>
      <c r="B30" s="163" t="s">
        <v>36416</v>
      </c>
      <c r="C30" s="157" t="s">
        <v>25</v>
      </c>
      <c r="D30" s="158">
        <v>11.75</v>
      </c>
    </row>
    <row r="31" spans="1:4" ht="42.75">
      <c r="A31" s="163">
        <v>10229</v>
      </c>
      <c r="B31" s="163" t="s">
        <v>36417</v>
      </c>
      <c r="C31" s="157" t="s">
        <v>24</v>
      </c>
      <c r="D31" s="158">
        <v>14.87</v>
      </c>
    </row>
    <row r="32" spans="1:4" ht="28.5">
      <c r="A32" s="163">
        <v>10230</v>
      </c>
      <c r="B32" s="163" t="s">
        <v>36418</v>
      </c>
      <c r="C32" s="157" t="s">
        <v>25</v>
      </c>
      <c r="D32" s="158">
        <v>9.4499999999999993</v>
      </c>
    </row>
    <row r="33" spans="1:4" ht="28.5">
      <c r="A33" s="163">
        <v>10234</v>
      </c>
      <c r="B33" s="163" t="s">
        <v>36419</v>
      </c>
      <c r="C33" s="157" t="s">
        <v>25</v>
      </c>
      <c r="D33" s="158">
        <v>37.25</v>
      </c>
    </row>
    <row r="34" spans="1:4" ht="28.5">
      <c r="A34" s="163">
        <v>10238</v>
      </c>
      <c r="B34" s="163" t="s">
        <v>36420</v>
      </c>
      <c r="C34" s="157" t="s">
        <v>25</v>
      </c>
      <c r="D34" s="158">
        <v>11.14</v>
      </c>
    </row>
    <row r="35" spans="1:4" ht="28.5">
      <c r="A35" s="163">
        <v>10239</v>
      </c>
      <c r="B35" s="163" t="s">
        <v>36421</v>
      </c>
      <c r="C35" s="157" t="s">
        <v>25</v>
      </c>
      <c r="D35" s="158">
        <v>24.38</v>
      </c>
    </row>
    <row r="36" spans="1:4" ht="28.5">
      <c r="A36" s="163">
        <v>10240</v>
      </c>
      <c r="B36" s="163" t="s">
        <v>36422</v>
      </c>
      <c r="C36" s="157" t="s">
        <v>24</v>
      </c>
      <c r="D36" s="158">
        <v>0.63</v>
      </c>
    </row>
    <row r="37" spans="1:4" ht="28.5">
      <c r="A37" s="163">
        <v>10242</v>
      </c>
      <c r="B37" s="163" t="s">
        <v>36423</v>
      </c>
      <c r="C37" s="157" t="s">
        <v>25</v>
      </c>
      <c r="D37" s="158">
        <v>5.23</v>
      </c>
    </row>
    <row r="38" spans="1:4" ht="28.5">
      <c r="A38" s="163">
        <v>10244</v>
      </c>
      <c r="B38" s="163" t="s">
        <v>36424</v>
      </c>
      <c r="C38" s="157" t="s">
        <v>27</v>
      </c>
      <c r="D38" s="158">
        <v>1.07</v>
      </c>
    </row>
    <row r="39" spans="1:4" ht="42.75">
      <c r="A39" s="163">
        <v>10246</v>
      </c>
      <c r="B39" s="163" t="s">
        <v>36425</v>
      </c>
      <c r="C39" s="157" t="s">
        <v>25</v>
      </c>
      <c r="D39" s="158">
        <v>5.04</v>
      </c>
    </row>
    <row r="40" spans="1:4" ht="42.75">
      <c r="A40" s="163">
        <v>10254</v>
      </c>
      <c r="B40" s="163" t="s">
        <v>36426</v>
      </c>
      <c r="C40" s="157" t="s">
        <v>25</v>
      </c>
      <c r="D40" s="158">
        <v>7.31</v>
      </c>
    </row>
    <row r="41" spans="1:4" ht="42.75">
      <c r="A41" s="163">
        <v>10255</v>
      </c>
      <c r="B41" s="163" t="s">
        <v>36427</v>
      </c>
      <c r="C41" s="157" t="s">
        <v>25</v>
      </c>
      <c r="D41" s="158">
        <v>15.67</v>
      </c>
    </row>
    <row r="42" spans="1:4" ht="42.75">
      <c r="A42" s="163">
        <v>10256</v>
      </c>
      <c r="B42" s="163" t="s">
        <v>36428</v>
      </c>
      <c r="C42" s="157" t="s">
        <v>25</v>
      </c>
      <c r="D42" s="158">
        <v>3.42</v>
      </c>
    </row>
    <row r="43" spans="1:4" ht="28.5">
      <c r="A43" s="163">
        <v>10259</v>
      </c>
      <c r="B43" s="163" t="s">
        <v>36429</v>
      </c>
      <c r="C43" s="157" t="s">
        <v>27</v>
      </c>
      <c r="D43" s="158">
        <v>3.89</v>
      </c>
    </row>
    <row r="44" spans="1:4" ht="42.75">
      <c r="A44" s="163">
        <v>10264</v>
      </c>
      <c r="B44" s="163" t="s">
        <v>36430</v>
      </c>
      <c r="C44" s="157" t="s">
        <v>25</v>
      </c>
      <c r="D44" s="158">
        <v>32.69</v>
      </c>
    </row>
    <row r="45" spans="1:4" ht="42.75">
      <c r="A45" s="163">
        <v>10271</v>
      </c>
      <c r="B45" s="163" t="s">
        <v>36431</v>
      </c>
      <c r="C45" s="157" t="s">
        <v>24</v>
      </c>
      <c r="D45" s="158">
        <v>18.52</v>
      </c>
    </row>
    <row r="46" spans="1:4" ht="28.5">
      <c r="A46" s="163">
        <v>10279</v>
      </c>
      <c r="B46" s="163" t="s">
        <v>36432</v>
      </c>
      <c r="C46" s="157" t="s">
        <v>24</v>
      </c>
      <c r="D46" s="158">
        <v>32.69</v>
      </c>
    </row>
    <row r="47" spans="1:4" ht="28.5">
      <c r="A47" s="163">
        <v>10280</v>
      </c>
      <c r="B47" s="163" t="s">
        <v>36433</v>
      </c>
      <c r="C47" s="157" t="s">
        <v>25</v>
      </c>
      <c r="D47" s="158">
        <v>3.42</v>
      </c>
    </row>
    <row r="48" spans="1:4" ht="57">
      <c r="A48" s="163">
        <v>10286</v>
      </c>
      <c r="B48" s="163" t="s">
        <v>36434</v>
      </c>
      <c r="C48" s="157" t="s">
        <v>25</v>
      </c>
      <c r="D48" s="158">
        <v>17.52</v>
      </c>
    </row>
    <row r="49" spans="1:4" ht="28.5">
      <c r="A49" s="163">
        <v>10292</v>
      </c>
      <c r="B49" s="163" t="s">
        <v>36435</v>
      </c>
      <c r="C49" s="157" t="s">
        <v>27</v>
      </c>
      <c r="D49" s="158">
        <v>1.54</v>
      </c>
    </row>
    <row r="50" spans="1:4" ht="15">
      <c r="A50" s="162">
        <v>103</v>
      </c>
      <c r="B50" s="162" t="s">
        <v>1466</v>
      </c>
      <c r="C50" s="157"/>
      <c r="D50" s="158"/>
    </row>
    <row r="51" spans="1:4" ht="28.5">
      <c r="A51" s="163">
        <v>10315</v>
      </c>
      <c r="B51" s="163" t="s">
        <v>36436</v>
      </c>
      <c r="C51" s="157" t="s">
        <v>25</v>
      </c>
      <c r="D51" s="158">
        <v>5.57</v>
      </c>
    </row>
    <row r="52" spans="1:4" ht="42.75">
      <c r="A52" s="163">
        <v>10317</v>
      </c>
      <c r="B52" s="163" t="s">
        <v>36437</v>
      </c>
      <c r="C52" s="157" t="s">
        <v>25</v>
      </c>
      <c r="D52" s="158">
        <v>102.14</v>
      </c>
    </row>
    <row r="53" spans="1:4" ht="42.75">
      <c r="A53" s="163">
        <v>10318</v>
      </c>
      <c r="B53" s="163" t="s">
        <v>36438</v>
      </c>
      <c r="C53" s="157" t="s">
        <v>25</v>
      </c>
      <c r="D53" s="158">
        <v>8.77</v>
      </c>
    </row>
    <row r="54" spans="1:4" ht="42.75">
      <c r="A54" s="163">
        <v>10319</v>
      </c>
      <c r="B54" s="163" t="s">
        <v>36439</v>
      </c>
      <c r="C54" s="157" t="s">
        <v>25</v>
      </c>
      <c r="D54" s="158">
        <v>20.55</v>
      </c>
    </row>
    <row r="55" spans="1:4" ht="28.5">
      <c r="A55" s="163">
        <v>10320</v>
      </c>
      <c r="B55" s="163" t="s">
        <v>36440</v>
      </c>
      <c r="C55" s="157" t="s">
        <v>25</v>
      </c>
      <c r="D55" s="158">
        <v>3.81</v>
      </c>
    </row>
    <row r="56" spans="1:4" ht="14.25">
      <c r="A56" s="163">
        <v>10323</v>
      </c>
      <c r="B56" s="163" t="s">
        <v>36441</v>
      </c>
      <c r="C56" s="157" t="s">
        <v>24</v>
      </c>
      <c r="D56" s="158">
        <v>8.08</v>
      </c>
    </row>
    <row r="57" spans="1:4" ht="28.5">
      <c r="A57" s="163">
        <v>10324</v>
      </c>
      <c r="B57" s="163" t="s">
        <v>36442</v>
      </c>
      <c r="C57" s="157" t="s">
        <v>25</v>
      </c>
      <c r="D57" s="158">
        <v>6.68</v>
      </c>
    </row>
    <row r="58" spans="1:4" ht="28.5">
      <c r="A58" s="163">
        <v>10325</v>
      </c>
      <c r="B58" s="163" t="s">
        <v>36443</v>
      </c>
      <c r="C58" s="157" t="s">
        <v>25</v>
      </c>
      <c r="D58" s="158">
        <v>7.82</v>
      </c>
    </row>
    <row r="59" spans="1:4" ht="28.5">
      <c r="A59" s="163">
        <v>10326</v>
      </c>
      <c r="B59" s="163" t="s">
        <v>36444</v>
      </c>
      <c r="C59" s="157" t="s">
        <v>25</v>
      </c>
      <c r="D59" s="158">
        <v>31.9</v>
      </c>
    </row>
    <row r="60" spans="1:4" ht="28.5">
      <c r="A60" s="163">
        <v>10327</v>
      </c>
      <c r="B60" s="163" t="s">
        <v>36445</v>
      </c>
      <c r="C60" s="157" t="s">
        <v>27</v>
      </c>
      <c r="D60" s="158">
        <v>4.04</v>
      </c>
    </row>
    <row r="61" spans="1:4" ht="28.5">
      <c r="A61" s="163">
        <v>10329</v>
      </c>
      <c r="B61" s="163" t="s">
        <v>36446</v>
      </c>
      <c r="C61" s="157" t="s">
        <v>24</v>
      </c>
      <c r="D61" s="158">
        <v>6.53</v>
      </c>
    </row>
    <row r="62" spans="1:4" ht="42.75">
      <c r="A62" s="163">
        <v>10331</v>
      </c>
      <c r="B62" s="163" t="s">
        <v>36447</v>
      </c>
      <c r="C62" s="157" t="s">
        <v>25</v>
      </c>
      <c r="D62" s="158">
        <v>11.92</v>
      </c>
    </row>
    <row r="63" spans="1:4" ht="28.5">
      <c r="A63" s="163">
        <v>10332</v>
      </c>
      <c r="B63" s="163" t="s">
        <v>36448</v>
      </c>
      <c r="C63" s="157" t="s">
        <v>27</v>
      </c>
      <c r="D63" s="158">
        <v>4.1100000000000003</v>
      </c>
    </row>
    <row r="64" spans="1:4" ht="42.75">
      <c r="A64" s="163">
        <v>10333</v>
      </c>
      <c r="B64" s="163" t="s">
        <v>36449</v>
      </c>
      <c r="C64" s="157" t="s">
        <v>25</v>
      </c>
      <c r="D64" s="158">
        <v>12.68</v>
      </c>
    </row>
    <row r="65" spans="1:4" ht="42.75">
      <c r="A65" s="163">
        <v>10344</v>
      </c>
      <c r="B65" s="163" t="s">
        <v>36450</v>
      </c>
      <c r="C65" s="157" t="s">
        <v>26</v>
      </c>
      <c r="D65" s="158">
        <v>95.82</v>
      </c>
    </row>
    <row r="66" spans="1:4" ht="15">
      <c r="A66" s="162">
        <v>104</v>
      </c>
      <c r="B66" s="162" t="s">
        <v>1467</v>
      </c>
      <c r="C66" s="157"/>
      <c r="D66" s="158"/>
    </row>
    <row r="67" spans="1:4" ht="14.25">
      <c r="A67" s="163">
        <v>10401</v>
      </c>
      <c r="B67" s="163" t="s">
        <v>36451</v>
      </c>
      <c r="C67" s="157" t="s">
        <v>25</v>
      </c>
      <c r="D67" s="158">
        <v>1.52</v>
      </c>
    </row>
    <row r="68" spans="1:4" ht="42.75">
      <c r="A68" s="163">
        <v>10402</v>
      </c>
      <c r="B68" s="163" t="s">
        <v>36452</v>
      </c>
      <c r="C68" s="157" t="s">
        <v>25</v>
      </c>
      <c r="D68" s="158">
        <v>4.92</v>
      </c>
    </row>
    <row r="69" spans="1:4" ht="28.5">
      <c r="A69" s="163">
        <v>10403</v>
      </c>
      <c r="B69" s="163" t="s">
        <v>36453</v>
      </c>
      <c r="C69" s="157" t="s">
        <v>24</v>
      </c>
      <c r="D69" s="158">
        <v>59.04</v>
      </c>
    </row>
    <row r="70" spans="1:4" ht="28.5">
      <c r="A70" s="163">
        <v>10404</v>
      </c>
      <c r="B70" s="163" t="s">
        <v>36454</v>
      </c>
      <c r="C70" s="157" t="s">
        <v>24</v>
      </c>
      <c r="D70" s="158">
        <v>169.54</v>
      </c>
    </row>
    <row r="71" spans="1:4" ht="15">
      <c r="A71" s="162">
        <v>105</v>
      </c>
      <c r="B71" s="162" t="s">
        <v>1468</v>
      </c>
      <c r="C71" s="157"/>
      <c r="D71" s="158"/>
    </row>
    <row r="72" spans="1:4" ht="14.25">
      <c r="A72" s="163">
        <v>10501</v>
      </c>
      <c r="B72" s="163" t="s">
        <v>28</v>
      </c>
      <c r="C72" s="157" t="s">
        <v>25</v>
      </c>
      <c r="D72" s="158">
        <v>12.14</v>
      </c>
    </row>
    <row r="73" spans="1:4" ht="42.75">
      <c r="A73" s="163">
        <v>10512</v>
      </c>
      <c r="B73" s="163" t="s">
        <v>29</v>
      </c>
      <c r="C73" s="157" t="s">
        <v>30</v>
      </c>
      <c r="D73" s="161">
        <v>23685.4</v>
      </c>
    </row>
    <row r="74" spans="1:4" ht="30">
      <c r="A74" s="162">
        <v>108</v>
      </c>
      <c r="B74" s="162" t="s">
        <v>36455</v>
      </c>
      <c r="C74" s="157"/>
      <c r="D74" s="158"/>
    </row>
    <row r="75" spans="1:4" ht="14.25">
      <c r="A75" s="163">
        <v>10801</v>
      </c>
      <c r="B75" s="163" t="s">
        <v>36456</v>
      </c>
      <c r="C75" s="157" t="s">
        <v>30</v>
      </c>
      <c r="D75" s="161">
        <v>23953.919999999998</v>
      </c>
    </row>
    <row r="76" spans="1:4" ht="14.25">
      <c r="A76" s="163">
        <v>10802</v>
      </c>
      <c r="B76" s="163" t="s">
        <v>36457</v>
      </c>
      <c r="C76" s="157" t="s">
        <v>30</v>
      </c>
      <c r="D76" s="161">
        <v>27364.959999999999</v>
      </c>
    </row>
    <row r="77" spans="1:4" ht="14.25">
      <c r="A77" s="163">
        <v>10803</v>
      </c>
      <c r="B77" s="163" t="s">
        <v>36458</v>
      </c>
      <c r="C77" s="157" t="s">
        <v>30</v>
      </c>
      <c r="D77" s="161">
        <v>30728.09</v>
      </c>
    </row>
    <row r="78" spans="1:4" ht="14.25">
      <c r="A78" s="163">
        <v>10807</v>
      </c>
      <c r="B78" s="163" t="s">
        <v>36459</v>
      </c>
      <c r="C78" s="157" t="s">
        <v>30</v>
      </c>
      <c r="D78" s="161">
        <v>3870.59</v>
      </c>
    </row>
    <row r="79" spans="1:4" ht="14.25">
      <c r="A79" s="163">
        <v>10808</v>
      </c>
      <c r="B79" s="163" t="s">
        <v>36460</v>
      </c>
      <c r="C79" s="157" t="s">
        <v>30</v>
      </c>
      <c r="D79" s="161">
        <v>2925.89</v>
      </c>
    </row>
    <row r="80" spans="1:4" ht="14.25">
      <c r="A80" s="163">
        <v>10809</v>
      </c>
      <c r="B80" s="163" t="s">
        <v>36461</v>
      </c>
      <c r="C80" s="157" t="s">
        <v>30</v>
      </c>
      <c r="D80" s="161">
        <v>2925.89</v>
      </c>
    </row>
    <row r="81" spans="1:4" ht="14.25">
      <c r="A81" s="163">
        <v>10810</v>
      </c>
      <c r="B81" s="163" t="s">
        <v>36462</v>
      </c>
      <c r="C81" s="157" t="s">
        <v>30</v>
      </c>
      <c r="D81" s="161">
        <v>5385.17</v>
      </c>
    </row>
    <row r="82" spans="1:4" ht="14.25">
      <c r="A82" s="163">
        <v>10811</v>
      </c>
      <c r="B82" s="163" t="s">
        <v>36463</v>
      </c>
      <c r="C82" s="157" t="s">
        <v>30</v>
      </c>
      <c r="D82" s="161">
        <v>7000.73</v>
      </c>
    </row>
    <row r="83" spans="1:4" ht="14.25">
      <c r="A83" s="163">
        <v>10812</v>
      </c>
      <c r="B83" s="163" t="s">
        <v>36464</v>
      </c>
      <c r="C83" s="157" t="s">
        <v>30</v>
      </c>
      <c r="D83" s="161">
        <v>33494.199999999997</v>
      </c>
    </row>
    <row r="84" spans="1:4" ht="14.25">
      <c r="A84" s="163">
        <v>10813</v>
      </c>
      <c r="B84" s="163" t="s">
        <v>36465</v>
      </c>
      <c r="C84" s="157" t="s">
        <v>30</v>
      </c>
      <c r="D84" s="161">
        <v>17917.91</v>
      </c>
    </row>
    <row r="85" spans="1:4" ht="14.25">
      <c r="A85" s="163">
        <v>10814</v>
      </c>
      <c r="B85" s="163" t="s">
        <v>36466</v>
      </c>
      <c r="C85" s="157" t="s">
        <v>30</v>
      </c>
      <c r="D85" s="161">
        <v>11376.81</v>
      </c>
    </row>
    <row r="86" spans="1:4" ht="14.25">
      <c r="A86" s="163">
        <v>10815</v>
      </c>
      <c r="B86" s="163" t="s">
        <v>36467</v>
      </c>
      <c r="C86" s="157" t="s">
        <v>30</v>
      </c>
      <c r="D86" s="161">
        <v>9102.92</v>
      </c>
    </row>
    <row r="87" spans="1:4" ht="14.25">
      <c r="A87" s="163">
        <v>10816</v>
      </c>
      <c r="B87" s="163" t="s">
        <v>36468</v>
      </c>
      <c r="C87" s="157" t="s">
        <v>30</v>
      </c>
      <c r="D87" s="161">
        <v>7281.15</v>
      </c>
    </row>
    <row r="88" spans="1:4" ht="14.25">
      <c r="A88" s="163">
        <v>10817</v>
      </c>
      <c r="B88" s="163" t="s">
        <v>36469</v>
      </c>
      <c r="C88" s="157" t="s">
        <v>30</v>
      </c>
      <c r="D88" s="161">
        <v>4087.14</v>
      </c>
    </row>
    <row r="89" spans="1:4" ht="14.25">
      <c r="A89" s="163">
        <v>10818</v>
      </c>
      <c r="B89" s="163" t="s">
        <v>36470</v>
      </c>
      <c r="C89" s="157" t="s">
        <v>30</v>
      </c>
      <c r="D89" s="161">
        <v>7963.52</v>
      </c>
    </row>
    <row r="90" spans="1:4" ht="15">
      <c r="A90" s="162">
        <v>2</v>
      </c>
      <c r="B90" s="162" t="s">
        <v>1469</v>
      </c>
      <c r="C90" s="157"/>
      <c r="D90" s="158"/>
    </row>
    <row r="91" spans="1:4" ht="15">
      <c r="A91" s="162">
        <v>203</v>
      </c>
      <c r="B91" s="162" t="s">
        <v>1470</v>
      </c>
      <c r="C91" s="157"/>
      <c r="D91" s="158"/>
    </row>
    <row r="92" spans="1:4" ht="28.5">
      <c r="A92" s="163">
        <v>20305</v>
      </c>
      <c r="B92" s="163" t="s">
        <v>14120</v>
      </c>
      <c r="C92" s="157" t="s">
        <v>25</v>
      </c>
      <c r="D92" s="158">
        <v>241.93</v>
      </c>
    </row>
    <row r="93" spans="1:4" ht="42.75">
      <c r="A93" s="163">
        <v>20339</v>
      </c>
      <c r="B93" s="163" t="s">
        <v>31</v>
      </c>
      <c r="C93" s="157" t="s">
        <v>25</v>
      </c>
      <c r="D93" s="158">
        <v>27.57</v>
      </c>
    </row>
    <row r="94" spans="1:4" ht="85.5">
      <c r="A94" s="163">
        <v>20343</v>
      </c>
      <c r="B94" s="163" t="s">
        <v>32</v>
      </c>
      <c r="C94" s="157" t="s">
        <v>30</v>
      </c>
      <c r="D94" s="161">
        <v>1250</v>
      </c>
    </row>
    <row r="95" spans="1:4" ht="28.5">
      <c r="A95" s="163">
        <v>20344</v>
      </c>
      <c r="B95" s="163" t="s">
        <v>33</v>
      </c>
      <c r="C95" s="157" t="s">
        <v>24</v>
      </c>
      <c r="D95" s="161">
        <v>1766.67</v>
      </c>
    </row>
    <row r="96" spans="1:4" ht="28.5">
      <c r="A96" s="163">
        <v>20346</v>
      </c>
      <c r="B96" s="163" t="s">
        <v>34</v>
      </c>
      <c r="C96" s="157" t="s">
        <v>27</v>
      </c>
      <c r="D96" s="158">
        <v>21.78</v>
      </c>
    </row>
    <row r="97" spans="1:4" ht="71.25">
      <c r="A97" s="163">
        <v>20348</v>
      </c>
      <c r="B97" s="163" t="s">
        <v>35</v>
      </c>
      <c r="C97" s="157" t="s">
        <v>25</v>
      </c>
      <c r="D97" s="158">
        <v>34.53</v>
      </c>
    </row>
    <row r="98" spans="1:4" ht="85.5">
      <c r="A98" s="163">
        <v>20350</v>
      </c>
      <c r="B98" s="163" t="s">
        <v>14114</v>
      </c>
      <c r="C98" s="157" t="s">
        <v>27</v>
      </c>
      <c r="D98" s="158">
        <v>158.66</v>
      </c>
    </row>
    <row r="99" spans="1:4" ht="85.5">
      <c r="A99" s="163">
        <v>20351</v>
      </c>
      <c r="B99" s="163" t="s">
        <v>14115</v>
      </c>
      <c r="C99" s="157" t="s">
        <v>27</v>
      </c>
      <c r="D99" s="158">
        <v>307.35000000000002</v>
      </c>
    </row>
    <row r="100" spans="1:4" ht="85.5">
      <c r="A100" s="163">
        <v>20352</v>
      </c>
      <c r="B100" s="163" t="s">
        <v>36</v>
      </c>
      <c r="C100" s="157" t="s">
        <v>37</v>
      </c>
      <c r="D100" s="161">
        <v>1232.33</v>
      </c>
    </row>
    <row r="101" spans="1:4" ht="85.5">
      <c r="A101" s="163">
        <v>20353</v>
      </c>
      <c r="B101" s="163" t="s">
        <v>38</v>
      </c>
      <c r="C101" s="157" t="s">
        <v>37</v>
      </c>
      <c r="D101" s="161">
        <v>1224.25</v>
      </c>
    </row>
    <row r="102" spans="1:4" ht="71.25">
      <c r="A102" s="163">
        <v>20354</v>
      </c>
      <c r="B102" s="163" t="s">
        <v>39</v>
      </c>
      <c r="C102" s="157" t="s">
        <v>37</v>
      </c>
      <c r="D102" s="158">
        <v>744.25</v>
      </c>
    </row>
    <row r="103" spans="1:4" ht="71.25">
      <c r="A103" s="163">
        <v>20355</v>
      </c>
      <c r="B103" s="163" t="s">
        <v>40</v>
      </c>
      <c r="C103" s="157" t="s">
        <v>37</v>
      </c>
      <c r="D103" s="161">
        <v>1199.25</v>
      </c>
    </row>
    <row r="104" spans="1:4" ht="71.25">
      <c r="A104" s="163">
        <v>20356</v>
      </c>
      <c r="B104" s="163" t="s">
        <v>41</v>
      </c>
      <c r="C104" s="157" t="s">
        <v>37</v>
      </c>
      <c r="D104" s="158">
        <v>816.67</v>
      </c>
    </row>
    <row r="105" spans="1:4" ht="60">
      <c r="A105" s="162">
        <v>207</v>
      </c>
      <c r="B105" s="162" t="s">
        <v>1471</v>
      </c>
      <c r="C105" s="157"/>
      <c r="D105" s="158"/>
    </row>
    <row r="106" spans="1:4" ht="71.25">
      <c r="A106" s="163">
        <v>20701</v>
      </c>
      <c r="B106" s="163" t="s">
        <v>42</v>
      </c>
      <c r="C106" s="157" t="s">
        <v>25</v>
      </c>
      <c r="D106" s="158">
        <v>876.88</v>
      </c>
    </row>
    <row r="107" spans="1:4" ht="71.25">
      <c r="A107" s="163">
        <v>20702</v>
      </c>
      <c r="B107" s="163" t="s">
        <v>43</v>
      </c>
      <c r="C107" s="157" t="s">
        <v>25</v>
      </c>
      <c r="D107" s="158">
        <v>603.45000000000005</v>
      </c>
    </row>
    <row r="108" spans="1:4" ht="71.25">
      <c r="A108" s="163">
        <v>20703</v>
      </c>
      <c r="B108" s="163" t="s">
        <v>44</v>
      </c>
      <c r="C108" s="157" t="s">
        <v>25</v>
      </c>
      <c r="D108" s="158">
        <v>524.34</v>
      </c>
    </row>
    <row r="109" spans="1:4" ht="71.25">
      <c r="A109" s="163">
        <v>20704</v>
      </c>
      <c r="B109" s="163" t="s">
        <v>45</v>
      </c>
      <c r="C109" s="157" t="s">
        <v>25</v>
      </c>
      <c r="D109" s="158">
        <v>481.4</v>
      </c>
    </row>
    <row r="110" spans="1:4" ht="71.25">
      <c r="A110" s="163">
        <v>20705</v>
      </c>
      <c r="B110" s="163" t="s">
        <v>46</v>
      </c>
      <c r="C110" s="157" t="s">
        <v>24</v>
      </c>
      <c r="D110" s="161">
        <v>16332.01</v>
      </c>
    </row>
    <row r="111" spans="1:4" ht="71.25">
      <c r="A111" s="163">
        <v>20706</v>
      </c>
      <c r="B111" s="163" t="s">
        <v>47</v>
      </c>
      <c r="C111" s="157" t="s">
        <v>24</v>
      </c>
      <c r="D111" s="161">
        <v>24726.54</v>
      </c>
    </row>
    <row r="112" spans="1:4" ht="71.25">
      <c r="A112" s="163">
        <v>20707</v>
      </c>
      <c r="B112" s="163" t="s">
        <v>48</v>
      </c>
      <c r="C112" s="157" t="s">
        <v>24</v>
      </c>
      <c r="D112" s="161">
        <v>30793.59</v>
      </c>
    </row>
    <row r="113" spans="1:4" ht="85.5">
      <c r="A113" s="163">
        <v>20708</v>
      </c>
      <c r="B113" s="163" t="s">
        <v>49</v>
      </c>
      <c r="C113" s="157" t="s">
        <v>25</v>
      </c>
      <c r="D113" s="158">
        <v>209.89</v>
      </c>
    </row>
    <row r="114" spans="1:4" ht="85.5">
      <c r="A114" s="163">
        <v>20709</v>
      </c>
      <c r="B114" s="163" t="s">
        <v>50</v>
      </c>
      <c r="C114" s="157" t="s">
        <v>25</v>
      </c>
      <c r="D114" s="158">
        <v>284.20999999999998</v>
      </c>
    </row>
    <row r="115" spans="1:4" ht="42.75">
      <c r="A115" s="163">
        <v>20710</v>
      </c>
      <c r="B115" s="163" t="s">
        <v>51</v>
      </c>
      <c r="C115" s="157" t="s">
        <v>24</v>
      </c>
      <c r="D115" s="161">
        <v>1602.98</v>
      </c>
    </row>
    <row r="116" spans="1:4" ht="42.75">
      <c r="A116" s="163">
        <v>20711</v>
      </c>
      <c r="B116" s="163" t="s">
        <v>52</v>
      </c>
      <c r="C116" s="157" t="s">
        <v>24</v>
      </c>
      <c r="D116" s="161">
        <v>1907.89</v>
      </c>
    </row>
    <row r="117" spans="1:4" ht="71.25">
      <c r="A117" s="163">
        <v>20712</v>
      </c>
      <c r="B117" s="163" t="s">
        <v>24336</v>
      </c>
      <c r="C117" s="157" t="s">
        <v>27</v>
      </c>
      <c r="D117" s="158">
        <v>57.51</v>
      </c>
    </row>
    <row r="118" spans="1:4" ht="71.25">
      <c r="A118" s="163">
        <v>20713</v>
      </c>
      <c r="B118" s="163" t="s">
        <v>53</v>
      </c>
      <c r="C118" s="157" t="s">
        <v>27</v>
      </c>
      <c r="D118" s="158">
        <v>488.33</v>
      </c>
    </row>
    <row r="119" spans="1:4" ht="57">
      <c r="A119" s="163">
        <v>20714</v>
      </c>
      <c r="B119" s="163" t="s">
        <v>54</v>
      </c>
      <c r="C119" s="157" t="s">
        <v>27</v>
      </c>
      <c r="D119" s="158">
        <v>450.08</v>
      </c>
    </row>
    <row r="120" spans="1:4" ht="60">
      <c r="A120" s="162">
        <v>208</v>
      </c>
      <c r="B120" s="162" t="s">
        <v>1472</v>
      </c>
      <c r="C120" s="157"/>
      <c r="D120" s="158"/>
    </row>
    <row r="121" spans="1:4" ht="71.25">
      <c r="A121" s="163">
        <v>20801</v>
      </c>
      <c r="B121" s="163" t="s">
        <v>55</v>
      </c>
      <c r="C121" s="157" t="s">
        <v>25</v>
      </c>
      <c r="D121" s="158">
        <v>676.58</v>
      </c>
    </row>
    <row r="122" spans="1:4" ht="71.25">
      <c r="A122" s="163">
        <v>20802</v>
      </c>
      <c r="B122" s="163" t="s">
        <v>56</v>
      </c>
      <c r="C122" s="157" t="s">
        <v>25</v>
      </c>
      <c r="D122" s="158">
        <v>479.7</v>
      </c>
    </row>
    <row r="123" spans="1:4" ht="71.25">
      <c r="A123" s="163">
        <v>20803</v>
      </c>
      <c r="B123" s="163" t="s">
        <v>57</v>
      </c>
      <c r="C123" s="157" t="s">
        <v>25</v>
      </c>
      <c r="D123" s="158">
        <v>419.5</v>
      </c>
    </row>
    <row r="124" spans="1:4" ht="71.25">
      <c r="A124" s="163">
        <v>20804</v>
      </c>
      <c r="B124" s="163" t="s">
        <v>58</v>
      </c>
      <c r="C124" s="157" t="s">
        <v>25</v>
      </c>
      <c r="D124" s="158">
        <v>406.48</v>
      </c>
    </row>
    <row r="125" spans="1:4" ht="85.5">
      <c r="A125" s="163">
        <v>20805</v>
      </c>
      <c r="B125" s="163" t="s">
        <v>59</v>
      </c>
      <c r="C125" s="157" t="s">
        <v>24</v>
      </c>
      <c r="D125" s="161">
        <v>13047.42</v>
      </c>
    </row>
    <row r="126" spans="1:4" ht="71.25">
      <c r="A126" s="163">
        <v>20806</v>
      </c>
      <c r="B126" s="163" t="s">
        <v>60</v>
      </c>
      <c r="C126" s="157" t="s">
        <v>24</v>
      </c>
      <c r="D126" s="161">
        <v>19691.150000000001</v>
      </c>
    </row>
    <row r="127" spans="1:4" ht="71.25">
      <c r="A127" s="163">
        <v>20807</v>
      </c>
      <c r="B127" s="163" t="s">
        <v>61</v>
      </c>
      <c r="C127" s="157" t="s">
        <v>24</v>
      </c>
      <c r="D127" s="161">
        <v>24532.3</v>
      </c>
    </row>
    <row r="128" spans="1:4" ht="85.5">
      <c r="A128" s="163">
        <v>20808</v>
      </c>
      <c r="B128" s="163" t="s">
        <v>62</v>
      </c>
      <c r="C128" s="157" t="s">
        <v>25</v>
      </c>
      <c r="D128" s="158">
        <v>151.16</v>
      </c>
    </row>
    <row r="129" spans="1:4" ht="85.5">
      <c r="A129" s="163">
        <v>20809</v>
      </c>
      <c r="B129" s="163" t="s">
        <v>63</v>
      </c>
      <c r="C129" s="157" t="s">
        <v>25</v>
      </c>
      <c r="D129" s="158">
        <v>209.83</v>
      </c>
    </row>
    <row r="130" spans="1:4" ht="42.75">
      <c r="A130" s="163">
        <v>20810</v>
      </c>
      <c r="B130" s="163" t="s">
        <v>64</v>
      </c>
      <c r="C130" s="157" t="s">
        <v>24</v>
      </c>
      <c r="D130" s="161">
        <v>1024.8699999999999</v>
      </c>
    </row>
    <row r="131" spans="1:4" ht="42.75">
      <c r="A131" s="163">
        <v>20811</v>
      </c>
      <c r="B131" s="163" t="s">
        <v>65</v>
      </c>
      <c r="C131" s="157" t="s">
        <v>24</v>
      </c>
      <c r="D131" s="161">
        <v>1197.3399999999999</v>
      </c>
    </row>
    <row r="132" spans="1:4" ht="71.25">
      <c r="A132" s="163">
        <v>20812</v>
      </c>
      <c r="B132" s="163" t="s">
        <v>24337</v>
      </c>
      <c r="C132" s="157" t="s">
        <v>27</v>
      </c>
      <c r="D132" s="158">
        <v>40</v>
      </c>
    </row>
    <row r="133" spans="1:4" ht="15">
      <c r="A133" s="162">
        <v>3</v>
      </c>
      <c r="B133" s="162" t="s">
        <v>8</v>
      </c>
      <c r="C133" s="157"/>
      <c r="D133" s="158"/>
    </row>
    <row r="134" spans="1:4" ht="15">
      <c r="A134" s="162">
        <v>301</v>
      </c>
      <c r="B134" s="162" t="s">
        <v>1473</v>
      </c>
      <c r="C134" s="157"/>
      <c r="D134" s="158"/>
    </row>
    <row r="135" spans="1:4" ht="28.5">
      <c r="A135" s="163">
        <v>30101</v>
      </c>
      <c r="B135" s="163" t="s">
        <v>66</v>
      </c>
      <c r="C135" s="157" t="s">
        <v>26</v>
      </c>
      <c r="D135" s="158">
        <v>63.96</v>
      </c>
    </row>
    <row r="136" spans="1:4" ht="28.5">
      <c r="A136" s="163">
        <v>30102</v>
      </c>
      <c r="B136" s="163" t="s">
        <v>67</v>
      </c>
      <c r="C136" s="157" t="s">
        <v>26</v>
      </c>
      <c r="D136" s="158">
        <v>108.24</v>
      </c>
    </row>
    <row r="137" spans="1:4" ht="28.5">
      <c r="A137" s="163">
        <v>30103</v>
      </c>
      <c r="B137" s="163" t="s">
        <v>68</v>
      </c>
      <c r="C137" s="157" t="s">
        <v>26</v>
      </c>
      <c r="D137" s="158">
        <v>17.48</v>
      </c>
    </row>
    <row r="138" spans="1:4" ht="28.5">
      <c r="A138" s="163">
        <v>30104</v>
      </c>
      <c r="B138" s="163" t="s">
        <v>69</v>
      </c>
      <c r="C138" s="157" t="s">
        <v>26</v>
      </c>
      <c r="D138" s="158">
        <v>24.44</v>
      </c>
    </row>
    <row r="139" spans="1:4" ht="28.5">
      <c r="A139" s="163">
        <v>30119</v>
      </c>
      <c r="B139" s="163" t="s">
        <v>70</v>
      </c>
      <c r="C139" s="157" t="s">
        <v>25</v>
      </c>
      <c r="D139" s="158">
        <v>33.450000000000003</v>
      </c>
    </row>
    <row r="140" spans="1:4" ht="15">
      <c r="A140" s="162">
        <v>302</v>
      </c>
      <c r="B140" s="162" t="s">
        <v>1474</v>
      </c>
      <c r="C140" s="157"/>
      <c r="D140" s="158"/>
    </row>
    <row r="141" spans="1:4" ht="28.5">
      <c r="A141" s="163">
        <v>30201</v>
      </c>
      <c r="B141" s="163" t="s">
        <v>71</v>
      </c>
      <c r="C141" s="157" t="s">
        <v>26</v>
      </c>
      <c r="D141" s="158">
        <v>68.88</v>
      </c>
    </row>
    <row r="142" spans="1:4" ht="28.5">
      <c r="A142" s="163">
        <v>30202</v>
      </c>
      <c r="B142" s="163" t="s">
        <v>72</v>
      </c>
      <c r="C142" s="157" t="s">
        <v>26</v>
      </c>
      <c r="D142" s="158">
        <v>174.8</v>
      </c>
    </row>
    <row r="143" spans="1:4" ht="14.25">
      <c r="A143" s="163">
        <v>30203</v>
      </c>
      <c r="B143" s="163" t="s">
        <v>73</v>
      </c>
      <c r="C143" s="157" t="s">
        <v>26</v>
      </c>
      <c r="D143" s="158">
        <v>265.83999999999997</v>
      </c>
    </row>
    <row r="144" spans="1:4" ht="14.25">
      <c r="A144" s="163">
        <v>30204</v>
      </c>
      <c r="B144" s="163" t="s">
        <v>74</v>
      </c>
      <c r="C144" s="157" t="s">
        <v>26</v>
      </c>
      <c r="D144" s="158">
        <v>243.68</v>
      </c>
    </row>
    <row r="145" spans="1:4" ht="42.75">
      <c r="A145" s="163">
        <v>30206</v>
      </c>
      <c r="B145" s="163" t="s">
        <v>75</v>
      </c>
      <c r="C145" s="157" t="s">
        <v>26</v>
      </c>
      <c r="D145" s="158">
        <v>201.13</v>
      </c>
    </row>
    <row r="146" spans="1:4" ht="42.75">
      <c r="A146" s="163">
        <v>30208</v>
      </c>
      <c r="B146" s="163" t="s">
        <v>76</v>
      </c>
      <c r="C146" s="157" t="s">
        <v>26</v>
      </c>
      <c r="D146" s="158">
        <v>199.06</v>
      </c>
    </row>
    <row r="147" spans="1:4" ht="28.5">
      <c r="A147" s="163">
        <v>30209</v>
      </c>
      <c r="B147" s="163" t="s">
        <v>77</v>
      </c>
      <c r="C147" s="157" t="s">
        <v>26</v>
      </c>
      <c r="D147" s="158">
        <v>173.62</v>
      </c>
    </row>
    <row r="148" spans="1:4" ht="42.75">
      <c r="A148" s="163">
        <v>30210</v>
      </c>
      <c r="B148" s="163" t="s">
        <v>78</v>
      </c>
      <c r="C148" s="157" t="s">
        <v>26</v>
      </c>
      <c r="D148" s="158">
        <v>36.82</v>
      </c>
    </row>
    <row r="149" spans="1:4" ht="14.25">
      <c r="A149" s="163">
        <v>30211</v>
      </c>
      <c r="B149" s="163" t="s">
        <v>79</v>
      </c>
      <c r="C149" s="157" t="s">
        <v>26</v>
      </c>
      <c r="D149" s="158">
        <v>8.85</v>
      </c>
    </row>
    <row r="150" spans="1:4" ht="15">
      <c r="A150" s="162">
        <v>303</v>
      </c>
      <c r="B150" s="162" t="s">
        <v>1475</v>
      </c>
      <c r="C150" s="157"/>
      <c r="D150" s="158"/>
    </row>
    <row r="151" spans="1:4" ht="71.25">
      <c r="A151" s="163">
        <v>30304</v>
      </c>
      <c r="B151" s="163" t="s">
        <v>80</v>
      </c>
      <c r="C151" s="157" t="s">
        <v>26</v>
      </c>
      <c r="D151" s="158">
        <v>89.06</v>
      </c>
    </row>
    <row r="152" spans="1:4" ht="57">
      <c r="A152" s="163">
        <v>30305</v>
      </c>
      <c r="B152" s="163" t="s">
        <v>81</v>
      </c>
      <c r="C152" s="157" t="s">
        <v>24</v>
      </c>
      <c r="D152" s="158">
        <v>29.52</v>
      </c>
    </row>
    <row r="153" spans="1:4" ht="57">
      <c r="A153" s="163">
        <v>30306</v>
      </c>
      <c r="B153" s="163" t="s">
        <v>82</v>
      </c>
      <c r="C153" s="157" t="s">
        <v>24</v>
      </c>
      <c r="D153" s="158">
        <v>19.68</v>
      </c>
    </row>
    <row r="154" spans="1:4" ht="15">
      <c r="A154" s="162">
        <v>4</v>
      </c>
      <c r="B154" s="162" t="s">
        <v>21</v>
      </c>
      <c r="C154" s="157"/>
      <c r="D154" s="158"/>
    </row>
    <row r="155" spans="1:4" ht="15">
      <c r="A155" s="162">
        <v>402</v>
      </c>
      <c r="B155" s="162" t="s">
        <v>1476</v>
      </c>
      <c r="C155" s="157"/>
      <c r="D155" s="158"/>
    </row>
    <row r="156" spans="1:4" ht="42.75">
      <c r="A156" s="163">
        <v>40202</v>
      </c>
      <c r="B156" s="163" t="s">
        <v>83</v>
      </c>
      <c r="C156" s="157" t="s">
        <v>26</v>
      </c>
      <c r="D156" s="158">
        <v>756.36</v>
      </c>
    </row>
    <row r="157" spans="1:4" ht="57">
      <c r="A157" s="163">
        <v>40206</v>
      </c>
      <c r="B157" s="163" t="s">
        <v>84</v>
      </c>
      <c r="C157" s="157" t="s">
        <v>25</v>
      </c>
      <c r="D157" s="158">
        <v>89.05</v>
      </c>
    </row>
    <row r="158" spans="1:4" ht="42.75">
      <c r="A158" s="163">
        <v>40224</v>
      </c>
      <c r="B158" s="163" t="s">
        <v>85</v>
      </c>
      <c r="C158" s="157" t="s">
        <v>26</v>
      </c>
      <c r="D158" s="158">
        <v>809.43</v>
      </c>
    </row>
    <row r="159" spans="1:4" ht="57">
      <c r="A159" s="163">
        <v>40231</v>
      </c>
      <c r="B159" s="163" t="s">
        <v>86</v>
      </c>
      <c r="C159" s="157" t="s">
        <v>26</v>
      </c>
      <c r="D159" s="158">
        <v>722.87</v>
      </c>
    </row>
    <row r="160" spans="1:4" ht="42.75">
      <c r="A160" s="163">
        <v>40233</v>
      </c>
      <c r="B160" s="163" t="s">
        <v>87</v>
      </c>
      <c r="C160" s="157" t="s">
        <v>26</v>
      </c>
      <c r="D160" s="158">
        <v>744.34</v>
      </c>
    </row>
    <row r="161" spans="1:4" ht="42.75">
      <c r="A161" s="163">
        <v>40235</v>
      </c>
      <c r="B161" s="163" t="s">
        <v>88</v>
      </c>
      <c r="C161" s="157" t="s">
        <v>26</v>
      </c>
      <c r="D161" s="158">
        <v>765.19</v>
      </c>
    </row>
    <row r="162" spans="1:4" ht="42.75">
      <c r="A162" s="163">
        <v>40237</v>
      </c>
      <c r="B162" s="163" t="s">
        <v>89</v>
      </c>
      <c r="C162" s="157" t="s">
        <v>26</v>
      </c>
      <c r="D162" s="158">
        <v>787.87</v>
      </c>
    </row>
    <row r="163" spans="1:4" ht="57">
      <c r="A163" s="163">
        <v>40238</v>
      </c>
      <c r="B163" s="163" t="s">
        <v>90</v>
      </c>
      <c r="C163" s="157" t="s">
        <v>25</v>
      </c>
      <c r="D163" s="158">
        <v>87</v>
      </c>
    </row>
    <row r="164" spans="1:4" ht="57">
      <c r="A164" s="163">
        <v>40239</v>
      </c>
      <c r="B164" s="163" t="s">
        <v>91</v>
      </c>
      <c r="C164" s="157" t="s">
        <v>26</v>
      </c>
      <c r="D164" s="158">
        <v>713.07</v>
      </c>
    </row>
    <row r="165" spans="1:4" ht="57">
      <c r="A165" s="163">
        <v>40240</v>
      </c>
      <c r="B165" s="163" t="s">
        <v>92</v>
      </c>
      <c r="C165" s="157" t="s">
        <v>26</v>
      </c>
      <c r="D165" s="158">
        <v>736.94</v>
      </c>
    </row>
    <row r="166" spans="1:4" ht="42.75">
      <c r="A166" s="163">
        <v>40243</v>
      </c>
      <c r="B166" s="163" t="s">
        <v>93</v>
      </c>
      <c r="C166" s="157" t="s">
        <v>94</v>
      </c>
      <c r="D166" s="158">
        <v>10.63</v>
      </c>
    </row>
    <row r="167" spans="1:4" ht="42.75">
      <c r="A167" s="163">
        <v>40245</v>
      </c>
      <c r="B167" s="163" t="s">
        <v>95</v>
      </c>
      <c r="C167" s="157" t="s">
        <v>94</v>
      </c>
      <c r="D167" s="158">
        <v>11.35</v>
      </c>
    </row>
    <row r="168" spans="1:4" ht="42.75">
      <c r="A168" s="163">
        <v>40246</v>
      </c>
      <c r="B168" s="163" t="s">
        <v>96</v>
      </c>
      <c r="C168" s="157" t="s">
        <v>94</v>
      </c>
      <c r="D168" s="158">
        <v>10.98</v>
      </c>
    </row>
    <row r="169" spans="1:4" ht="57">
      <c r="A169" s="163">
        <v>40249</v>
      </c>
      <c r="B169" s="163" t="s">
        <v>97</v>
      </c>
      <c r="C169" s="157" t="s">
        <v>25</v>
      </c>
      <c r="D169" s="158">
        <v>146.33000000000001</v>
      </c>
    </row>
    <row r="170" spans="1:4" ht="57">
      <c r="A170" s="163">
        <v>40250</v>
      </c>
      <c r="B170" s="163" t="s">
        <v>98</v>
      </c>
      <c r="C170" s="157" t="s">
        <v>25</v>
      </c>
      <c r="D170" s="158">
        <v>109.83</v>
      </c>
    </row>
    <row r="171" spans="1:4" ht="57">
      <c r="A171" s="163">
        <v>40253</v>
      </c>
      <c r="B171" s="163" t="s">
        <v>99</v>
      </c>
      <c r="C171" s="157" t="s">
        <v>26</v>
      </c>
      <c r="D171" s="158">
        <v>756.16</v>
      </c>
    </row>
    <row r="172" spans="1:4" ht="15">
      <c r="A172" s="162">
        <v>403</v>
      </c>
      <c r="B172" s="162" t="s">
        <v>1477</v>
      </c>
      <c r="C172" s="157"/>
      <c r="D172" s="158"/>
    </row>
    <row r="173" spans="1:4" ht="42.75">
      <c r="A173" s="163">
        <v>40315</v>
      </c>
      <c r="B173" s="163" t="s">
        <v>85</v>
      </c>
      <c r="C173" s="157" t="s">
        <v>26</v>
      </c>
      <c r="D173" s="158">
        <v>932.75</v>
      </c>
    </row>
    <row r="174" spans="1:4" ht="42.75">
      <c r="A174" s="163">
        <v>40320</v>
      </c>
      <c r="B174" s="163" t="s">
        <v>87</v>
      </c>
      <c r="C174" s="157" t="s">
        <v>26</v>
      </c>
      <c r="D174" s="158">
        <v>867.66</v>
      </c>
    </row>
    <row r="175" spans="1:4" ht="42.75">
      <c r="A175" s="163">
        <v>40322</v>
      </c>
      <c r="B175" s="163" t="s">
        <v>88</v>
      </c>
      <c r="C175" s="157" t="s">
        <v>26</v>
      </c>
      <c r="D175" s="158">
        <v>888.51</v>
      </c>
    </row>
    <row r="176" spans="1:4" ht="42.75">
      <c r="A176" s="163">
        <v>40324</v>
      </c>
      <c r="B176" s="163" t="s">
        <v>89</v>
      </c>
      <c r="C176" s="157" t="s">
        <v>26</v>
      </c>
      <c r="D176" s="158">
        <v>911.19</v>
      </c>
    </row>
    <row r="177" spans="1:4" ht="42.75">
      <c r="A177" s="163">
        <v>40328</v>
      </c>
      <c r="B177" s="163" t="s">
        <v>93</v>
      </c>
      <c r="C177" s="157" t="s">
        <v>94</v>
      </c>
      <c r="D177" s="158">
        <v>10.63</v>
      </c>
    </row>
    <row r="178" spans="1:4" ht="57">
      <c r="A178" s="163">
        <v>40329</v>
      </c>
      <c r="B178" s="163" t="s">
        <v>100</v>
      </c>
      <c r="C178" s="157" t="s">
        <v>26</v>
      </c>
      <c r="D178" s="158">
        <v>635.46</v>
      </c>
    </row>
    <row r="179" spans="1:4" ht="57">
      <c r="A179" s="163">
        <v>40330</v>
      </c>
      <c r="B179" s="163" t="s">
        <v>101</v>
      </c>
      <c r="C179" s="157" t="s">
        <v>26</v>
      </c>
      <c r="D179" s="158">
        <v>660.69</v>
      </c>
    </row>
    <row r="180" spans="1:4" ht="57">
      <c r="A180" s="163">
        <v>40331</v>
      </c>
      <c r="B180" s="163" t="s">
        <v>102</v>
      </c>
      <c r="C180" s="157" t="s">
        <v>26</v>
      </c>
      <c r="D180" s="158">
        <v>681.02</v>
      </c>
    </row>
    <row r="181" spans="1:4" ht="42.75">
      <c r="A181" s="163">
        <v>40332</v>
      </c>
      <c r="B181" s="163" t="s">
        <v>103</v>
      </c>
      <c r="C181" s="157" t="s">
        <v>94</v>
      </c>
      <c r="D181" s="158">
        <v>11.35</v>
      </c>
    </row>
    <row r="182" spans="1:4" ht="42.75">
      <c r="A182" s="163">
        <v>40333</v>
      </c>
      <c r="B182" s="163" t="s">
        <v>96</v>
      </c>
      <c r="C182" s="157" t="s">
        <v>94</v>
      </c>
      <c r="D182" s="158">
        <v>10.98</v>
      </c>
    </row>
    <row r="183" spans="1:4" ht="71.25">
      <c r="A183" s="163">
        <v>40337</v>
      </c>
      <c r="B183" s="163" t="s">
        <v>104</v>
      </c>
      <c r="C183" s="157" t="s">
        <v>25</v>
      </c>
      <c r="D183" s="158">
        <v>109.15</v>
      </c>
    </row>
    <row r="184" spans="1:4" ht="71.25">
      <c r="A184" s="163">
        <v>40339</v>
      </c>
      <c r="B184" s="163" t="s">
        <v>105</v>
      </c>
      <c r="C184" s="157" t="s">
        <v>25</v>
      </c>
      <c r="D184" s="158">
        <v>132.63999999999999</v>
      </c>
    </row>
    <row r="185" spans="1:4" ht="15">
      <c r="A185" s="162">
        <v>404</v>
      </c>
      <c r="B185" s="162" t="s">
        <v>1478</v>
      </c>
      <c r="C185" s="157"/>
      <c r="D185" s="158"/>
    </row>
    <row r="186" spans="1:4" ht="28.5">
      <c r="A186" s="163">
        <v>40405</v>
      </c>
      <c r="B186" s="163" t="s">
        <v>106</v>
      </c>
      <c r="C186" s="157" t="s">
        <v>25</v>
      </c>
      <c r="D186" s="158">
        <v>117.06</v>
      </c>
    </row>
    <row r="187" spans="1:4" ht="15">
      <c r="A187" s="162">
        <v>406</v>
      </c>
      <c r="B187" s="162" t="s">
        <v>1479</v>
      </c>
      <c r="C187" s="157"/>
      <c r="D187" s="158"/>
    </row>
    <row r="188" spans="1:4" ht="71.25">
      <c r="A188" s="163">
        <v>40601</v>
      </c>
      <c r="B188" s="163" t="s">
        <v>36471</v>
      </c>
      <c r="C188" s="157" t="s">
        <v>25</v>
      </c>
      <c r="D188" s="158">
        <v>125.44</v>
      </c>
    </row>
    <row r="189" spans="1:4" ht="71.25">
      <c r="A189" s="163">
        <v>40602</v>
      </c>
      <c r="B189" s="163" t="s">
        <v>36472</v>
      </c>
      <c r="C189" s="157" t="s">
        <v>25</v>
      </c>
      <c r="D189" s="158">
        <v>148.03</v>
      </c>
    </row>
    <row r="190" spans="1:4" ht="15">
      <c r="A190" s="162">
        <v>407</v>
      </c>
      <c r="B190" s="162" t="s">
        <v>707</v>
      </c>
      <c r="C190" s="157"/>
      <c r="D190" s="158"/>
    </row>
    <row r="191" spans="1:4" ht="57">
      <c r="A191" s="163">
        <v>40705</v>
      </c>
      <c r="B191" s="163" t="s">
        <v>107</v>
      </c>
      <c r="C191" s="157" t="s">
        <v>27</v>
      </c>
      <c r="D191" s="158">
        <v>61.23</v>
      </c>
    </row>
    <row r="192" spans="1:4" ht="15">
      <c r="A192" s="162">
        <v>408</v>
      </c>
      <c r="B192" s="162" t="s">
        <v>1480</v>
      </c>
      <c r="C192" s="157"/>
      <c r="D192" s="158"/>
    </row>
    <row r="193" spans="1:4" ht="57">
      <c r="A193" s="163">
        <v>40801</v>
      </c>
      <c r="B193" s="163" t="s">
        <v>36473</v>
      </c>
      <c r="C193" s="157" t="s">
        <v>26</v>
      </c>
      <c r="D193" s="161">
        <v>3295.65</v>
      </c>
    </row>
    <row r="194" spans="1:4" ht="71.25">
      <c r="A194" s="163">
        <v>40802</v>
      </c>
      <c r="B194" s="163" t="s">
        <v>36474</v>
      </c>
      <c r="C194" s="157" t="s">
        <v>25</v>
      </c>
      <c r="D194" s="158">
        <v>164.77</v>
      </c>
    </row>
    <row r="195" spans="1:4" ht="85.5">
      <c r="A195" s="163">
        <v>40806</v>
      </c>
      <c r="B195" s="163" t="s">
        <v>36475</v>
      </c>
      <c r="C195" s="157" t="s">
        <v>25</v>
      </c>
      <c r="D195" s="158">
        <v>29.52</v>
      </c>
    </row>
    <row r="196" spans="1:4" ht="42.75">
      <c r="A196" s="163">
        <v>40807</v>
      </c>
      <c r="B196" s="163" t="s">
        <v>36476</v>
      </c>
      <c r="C196" s="157" t="s">
        <v>25</v>
      </c>
      <c r="D196" s="158">
        <v>74.239999999999995</v>
      </c>
    </row>
    <row r="197" spans="1:4" ht="28.5">
      <c r="A197" s="163">
        <v>40808</v>
      </c>
      <c r="B197" s="163" t="s">
        <v>36477</v>
      </c>
      <c r="C197" s="157" t="s">
        <v>94</v>
      </c>
      <c r="D197" s="158">
        <v>5.75</v>
      </c>
    </row>
    <row r="198" spans="1:4" ht="42.75">
      <c r="A198" s="163">
        <v>40809</v>
      </c>
      <c r="B198" s="163" t="s">
        <v>36478</v>
      </c>
      <c r="C198" s="157" t="s">
        <v>25</v>
      </c>
      <c r="D198" s="158">
        <v>435.17</v>
      </c>
    </row>
    <row r="199" spans="1:4" ht="42.75">
      <c r="A199" s="163">
        <v>40810</v>
      </c>
      <c r="B199" s="163" t="s">
        <v>36479</v>
      </c>
      <c r="C199" s="157" t="s">
        <v>26</v>
      </c>
      <c r="D199" s="161">
        <v>8156.56</v>
      </c>
    </row>
    <row r="200" spans="1:4" ht="57">
      <c r="A200" s="163">
        <v>40813</v>
      </c>
      <c r="B200" s="163" t="s">
        <v>36480</v>
      </c>
      <c r="C200" s="157" t="s">
        <v>25</v>
      </c>
      <c r="D200" s="158">
        <v>71.239999999999995</v>
      </c>
    </row>
    <row r="201" spans="1:4" ht="42.75">
      <c r="A201" s="163">
        <v>40816</v>
      </c>
      <c r="B201" s="163" t="s">
        <v>36481</v>
      </c>
      <c r="C201" s="157" t="s">
        <v>25</v>
      </c>
      <c r="D201" s="158">
        <v>44.78</v>
      </c>
    </row>
    <row r="202" spans="1:4" ht="57">
      <c r="A202" s="163">
        <v>40817</v>
      </c>
      <c r="B202" s="163" t="s">
        <v>108</v>
      </c>
      <c r="C202" s="157" t="s">
        <v>26</v>
      </c>
      <c r="D202" s="161">
        <v>3840.33</v>
      </c>
    </row>
    <row r="203" spans="1:4" ht="42.75">
      <c r="A203" s="163">
        <v>40818</v>
      </c>
      <c r="B203" s="163" t="s">
        <v>109</v>
      </c>
      <c r="C203" s="157" t="s">
        <v>25</v>
      </c>
      <c r="D203" s="158">
        <v>47.89</v>
      </c>
    </row>
    <row r="204" spans="1:4" ht="75">
      <c r="A204" s="162">
        <v>409</v>
      </c>
      <c r="B204" s="162" t="s">
        <v>1481</v>
      </c>
      <c r="C204" s="157"/>
      <c r="D204" s="158"/>
    </row>
    <row r="205" spans="1:4" ht="156.75">
      <c r="A205" s="163">
        <v>40901</v>
      </c>
      <c r="B205" s="163" t="s">
        <v>36482</v>
      </c>
      <c r="C205" s="157" t="s">
        <v>27</v>
      </c>
      <c r="D205" s="158">
        <v>815.84</v>
      </c>
    </row>
    <row r="206" spans="1:4" ht="156.75">
      <c r="A206" s="163">
        <v>40902</v>
      </c>
      <c r="B206" s="163" t="s">
        <v>36483</v>
      </c>
      <c r="C206" s="157" t="s">
        <v>27</v>
      </c>
      <c r="D206" s="161">
        <v>1332.88</v>
      </c>
    </row>
    <row r="207" spans="1:4" ht="156.75">
      <c r="A207" s="163">
        <v>40903</v>
      </c>
      <c r="B207" s="163" t="s">
        <v>36484</v>
      </c>
      <c r="C207" s="157" t="s">
        <v>27</v>
      </c>
      <c r="D207" s="161">
        <v>1891.44</v>
      </c>
    </row>
    <row r="208" spans="1:4" ht="156.75">
      <c r="A208" s="163">
        <v>40904</v>
      </c>
      <c r="B208" s="163" t="s">
        <v>36485</v>
      </c>
      <c r="C208" s="157" t="s">
        <v>27</v>
      </c>
      <c r="D208" s="161">
        <v>2552.38</v>
      </c>
    </row>
    <row r="209" spans="1:4" ht="15">
      <c r="A209" s="162">
        <v>5</v>
      </c>
      <c r="B209" s="162" t="s">
        <v>1482</v>
      </c>
      <c r="C209" s="157"/>
      <c r="D209" s="158"/>
    </row>
    <row r="210" spans="1:4" ht="15">
      <c r="A210" s="162">
        <v>501</v>
      </c>
      <c r="B210" s="162" t="s">
        <v>1483</v>
      </c>
      <c r="C210" s="157"/>
      <c r="D210" s="158"/>
    </row>
    <row r="211" spans="1:4" ht="57">
      <c r="A211" s="163">
        <v>50112</v>
      </c>
      <c r="B211" s="163" t="s">
        <v>36486</v>
      </c>
      <c r="C211" s="157" t="s">
        <v>25</v>
      </c>
      <c r="D211" s="158">
        <v>209.6</v>
      </c>
    </row>
    <row r="212" spans="1:4" ht="42.75">
      <c r="A212" s="163">
        <v>50115</v>
      </c>
      <c r="B212" s="163" t="s">
        <v>36487</v>
      </c>
      <c r="C212" s="157" t="s">
        <v>26</v>
      </c>
      <c r="D212" s="158">
        <v>612.19000000000005</v>
      </c>
    </row>
    <row r="213" spans="1:4" ht="71.25">
      <c r="A213" s="163">
        <v>50122</v>
      </c>
      <c r="B213" s="163" t="s">
        <v>36488</v>
      </c>
      <c r="C213" s="157" t="s">
        <v>25</v>
      </c>
      <c r="D213" s="158">
        <v>448.12</v>
      </c>
    </row>
    <row r="214" spans="1:4" ht="15">
      <c r="A214" s="162">
        <v>502</v>
      </c>
      <c r="B214" s="162" t="s">
        <v>1484</v>
      </c>
      <c r="C214" s="157"/>
      <c r="D214" s="158"/>
    </row>
    <row r="215" spans="1:4" ht="42.75">
      <c r="A215" s="163">
        <v>50205</v>
      </c>
      <c r="B215" s="163" t="s">
        <v>36489</v>
      </c>
      <c r="C215" s="157" t="s">
        <v>25</v>
      </c>
      <c r="D215" s="158">
        <v>426.74</v>
      </c>
    </row>
    <row r="216" spans="1:4" ht="42.75">
      <c r="A216" s="163">
        <v>50206</v>
      </c>
      <c r="B216" s="163" t="s">
        <v>36490</v>
      </c>
      <c r="C216" s="157" t="s">
        <v>25</v>
      </c>
      <c r="D216" s="158">
        <v>461.4</v>
      </c>
    </row>
    <row r="217" spans="1:4" ht="57">
      <c r="A217" s="163">
        <v>50208</v>
      </c>
      <c r="B217" s="163" t="s">
        <v>36491</v>
      </c>
      <c r="C217" s="157" t="s">
        <v>25</v>
      </c>
      <c r="D217" s="158">
        <v>161.11000000000001</v>
      </c>
    </row>
    <row r="218" spans="1:4" ht="99.75">
      <c r="A218" s="163">
        <v>50212</v>
      </c>
      <c r="B218" s="163" t="s">
        <v>36492</v>
      </c>
      <c r="C218" s="157" t="s">
        <v>25</v>
      </c>
      <c r="D218" s="158">
        <v>155.53</v>
      </c>
    </row>
    <row r="219" spans="1:4" ht="99.75">
      <c r="A219" s="163">
        <v>50213</v>
      </c>
      <c r="B219" s="163" t="s">
        <v>36493</v>
      </c>
      <c r="C219" s="157" t="s">
        <v>24</v>
      </c>
      <c r="D219" s="158">
        <v>725.76</v>
      </c>
    </row>
    <row r="220" spans="1:4" ht="15">
      <c r="A220" s="162">
        <v>503</v>
      </c>
      <c r="B220" s="162" t="s">
        <v>1485</v>
      </c>
      <c r="C220" s="157"/>
      <c r="D220" s="158"/>
    </row>
    <row r="221" spans="1:4" ht="57">
      <c r="A221" s="163">
        <v>50301</v>
      </c>
      <c r="B221" s="163" t="s">
        <v>36494</v>
      </c>
      <c r="C221" s="157" t="s">
        <v>27</v>
      </c>
      <c r="D221" s="158">
        <v>41.91</v>
      </c>
    </row>
    <row r="222" spans="1:4" ht="57">
      <c r="A222" s="163">
        <v>50303</v>
      </c>
      <c r="B222" s="163" t="s">
        <v>36495</v>
      </c>
      <c r="C222" s="157" t="s">
        <v>27</v>
      </c>
      <c r="D222" s="158">
        <v>65.349999999999994</v>
      </c>
    </row>
    <row r="223" spans="1:4" ht="15">
      <c r="A223" s="162">
        <v>505</v>
      </c>
      <c r="B223" s="162" t="s">
        <v>1486</v>
      </c>
      <c r="C223" s="157"/>
      <c r="D223" s="158"/>
    </row>
    <row r="224" spans="1:4" ht="99.75">
      <c r="A224" s="163">
        <v>50501</v>
      </c>
      <c r="B224" s="163" t="s">
        <v>36496</v>
      </c>
      <c r="C224" s="157" t="s">
        <v>25</v>
      </c>
      <c r="D224" s="158">
        <v>143.82</v>
      </c>
    </row>
    <row r="225" spans="1:4" ht="99.75">
      <c r="A225" s="163">
        <v>50502</v>
      </c>
      <c r="B225" s="163" t="s">
        <v>36497</v>
      </c>
      <c r="C225" s="157" t="s">
        <v>25</v>
      </c>
      <c r="D225" s="158">
        <v>192.44</v>
      </c>
    </row>
    <row r="226" spans="1:4" ht="85.5">
      <c r="A226" s="163">
        <v>50503</v>
      </c>
      <c r="B226" s="163" t="s">
        <v>36498</v>
      </c>
      <c r="C226" s="157" t="s">
        <v>25</v>
      </c>
      <c r="D226" s="158">
        <v>98.14</v>
      </c>
    </row>
    <row r="227" spans="1:4" ht="30">
      <c r="A227" s="162">
        <v>506</v>
      </c>
      <c r="B227" s="162" t="s">
        <v>1487</v>
      </c>
      <c r="C227" s="157"/>
      <c r="D227" s="158"/>
    </row>
    <row r="228" spans="1:4" ht="99.75">
      <c r="A228" s="163">
        <v>50601</v>
      </c>
      <c r="B228" s="163" t="s">
        <v>36499</v>
      </c>
      <c r="C228" s="157" t="s">
        <v>25</v>
      </c>
      <c r="D228" s="158">
        <v>77.41</v>
      </c>
    </row>
    <row r="229" spans="1:4" ht="99.75">
      <c r="A229" s="163">
        <v>50602</v>
      </c>
      <c r="B229" s="163" t="s">
        <v>36500</v>
      </c>
      <c r="C229" s="157" t="s">
        <v>25</v>
      </c>
      <c r="D229" s="158">
        <v>91.3</v>
      </c>
    </row>
    <row r="230" spans="1:4" ht="99.75">
      <c r="A230" s="163">
        <v>50603</v>
      </c>
      <c r="B230" s="163" t="s">
        <v>36501</v>
      </c>
      <c r="C230" s="157" t="s">
        <v>25</v>
      </c>
      <c r="D230" s="158">
        <v>105.25</v>
      </c>
    </row>
    <row r="231" spans="1:4" ht="85.5">
      <c r="A231" s="163">
        <v>50605</v>
      </c>
      <c r="B231" s="163" t="s">
        <v>36502</v>
      </c>
      <c r="C231" s="157" t="s">
        <v>25</v>
      </c>
      <c r="D231" s="158">
        <v>71.08</v>
      </c>
    </row>
    <row r="232" spans="1:4" ht="85.5">
      <c r="A232" s="163">
        <v>50606</v>
      </c>
      <c r="B232" s="163" t="s">
        <v>36503</v>
      </c>
      <c r="C232" s="157" t="s">
        <v>25</v>
      </c>
      <c r="D232" s="158">
        <v>53.49</v>
      </c>
    </row>
    <row r="233" spans="1:4" ht="99.75">
      <c r="A233" s="163">
        <v>50607</v>
      </c>
      <c r="B233" s="163" t="s">
        <v>36504</v>
      </c>
      <c r="C233" s="157" t="s">
        <v>25</v>
      </c>
      <c r="D233" s="158">
        <v>141.53</v>
      </c>
    </row>
    <row r="234" spans="1:4" ht="85.5">
      <c r="A234" s="163">
        <v>50608</v>
      </c>
      <c r="B234" s="163" t="s">
        <v>36505</v>
      </c>
      <c r="C234" s="157" t="s">
        <v>25</v>
      </c>
      <c r="D234" s="158">
        <v>106.36</v>
      </c>
    </row>
    <row r="235" spans="1:4" ht="15">
      <c r="A235" s="162">
        <v>6</v>
      </c>
      <c r="B235" s="162" t="s">
        <v>1488</v>
      </c>
      <c r="C235" s="157"/>
      <c r="D235" s="158"/>
    </row>
    <row r="236" spans="1:4" ht="15">
      <c r="A236" s="162">
        <v>601</v>
      </c>
      <c r="B236" s="162" t="s">
        <v>1489</v>
      </c>
      <c r="C236" s="157"/>
      <c r="D236" s="158"/>
    </row>
    <row r="237" spans="1:4" ht="42.75">
      <c r="A237" s="163">
        <v>60101</v>
      </c>
      <c r="B237" s="163" t="s">
        <v>25674</v>
      </c>
      <c r="C237" s="157" t="s">
        <v>24</v>
      </c>
      <c r="D237" s="158">
        <v>376.17</v>
      </c>
    </row>
    <row r="238" spans="1:4" ht="42.75">
      <c r="A238" s="163">
        <v>60102</v>
      </c>
      <c r="B238" s="163" t="s">
        <v>25675</v>
      </c>
      <c r="C238" s="157" t="s">
        <v>24</v>
      </c>
      <c r="D238" s="158">
        <v>377.51</v>
      </c>
    </row>
    <row r="239" spans="1:4" ht="42.75">
      <c r="A239" s="163">
        <v>60103</v>
      </c>
      <c r="B239" s="163" t="s">
        <v>25676</v>
      </c>
      <c r="C239" s="157" t="s">
        <v>24</v>
      </c>
      <c r="D239" s="158">
        <v>378.86</v>
      </c>
    </row>
    <row r="240" spans="1:4" ht="28.5">
      <c r="A240" s="163">
        <v>60107</v>
      </c>
      <c r="B240" s="163" t="s">
        <v>25677</v>
      </c>
      <c r="C240" s="157" t="s">
        <v>27</v>
      </c>
      <c r="D240" s="158">
        <v>23.29</v>
      </c>
    </row>
    <row r="241" spans="1:4" ht="42.75">
      <c r="A241" s="163">
        <v>60108</v>
      </c>
      <c r="B241" s="163" t="s">
        <v>25678</v>
      </c>
      <c r="C241" s="157" t="s">
        <v>24</v>
      </c>
      <c r="D241" s="158">
        <v>397.69</v>
      </c>
    </row>
    <row r="242" spans="1:4" ht="42.75">
      <c r="A242" s="163">
        <v>60110</v>
      </c>
      <c r="B242" s="163" t="s">
        <v>25679</v>
      </c>
      <c r="C242" s="157" t="s">
        <v>27</v>
      </c>
      <c r="D242" s="158">
        <v>81.13</v>
      </c>
    </row>
    <row r="243" spans="1:4" ht="42.75">
      <c r="A243" s="163">
        <v>60112</v>
      </c>
      <c r="B243" s="163" t="s">
        <v>25680</v>
      </c>
      <c r="C243" s="157" t="s">
        <v>27</v>
      </c>
      <c r="D243" s="158">
        <v>67.790000000000006</v>
      </c>
    </row>
    <row r="244" spans="1:4" ht="28.5">
      <c r="A244" s="163">
        <v>60113</v>
      </c>
      <c r="B244" s="163" t="s">
        <v>25681</v>
      </c>
      <c r="C244" s="157" t="s">
        <v>27</v>
      </c>
      <c r="D244" s="158">
        <v>38.130000000000003</v>
      </c>
    </row>
    <row r="245" spans="1:4" ht="15">
      <c r="A245" s="162">
        <v>611</v>
      </c>
      <c r="B245" s="162" t="s">
        <v>1490</v>
      </c>
      <c r="C245" s="157"/>
      <c r="D245" s="158"/>
    </row>
    <row r="246" spans="1:4" ht="28.5">
      <c r="A246" s="163">
        <v>61101</v>
      </c>
      <c r="B246" s="163" t="s">
        <v>25682</v>
      </c>
      <c r="C246" s="157" t="s">
        <v>24</v>
      </c>
      <c r="D246" s="158">
        <v>12.45</v>
      </c>
    </row>
    <row r="247" spans="1:4" ht="42.75">
      <c r="A247" s="163">
        <v>61102</v>
      </c>
      <c r="B247" s="163" t="s">
        <v>25683</v>
      </c>
      <c r="C247" s="157" t="s">
        <v>24</v>
      </c>
      <c r="D247" s="158">
        <v>128.08000000000001</v>
      </c>
    </row>
    <row r="248" spans="1:4" ht="42.75">
      <c r="A248" s="163">
        <v>61103</v>
      </c>
      <c r="B248" s="163" t="s">
        <v>25684</v>
      </c>
      <c r="C248" s="157" t="s">
        <v>24</v>
      </c>
      <c r="D248" s="158">
        <v>343.57</v>
      </c>
    </row>
    <row r="249" spans="1:4" ht="28.5">
      <c r="A249" s="163">
        <v>61104</v>
      </c>
      <c r="B249" s="163" t="s">
        <v>25685</v>
      </c>
      <c r="C249" s="157" t="s">
        <v>24</v>
      </c>
      <c r="D249" s="158">
        <v>94.62</v>
      </c>
    </row>
    <row r="250" spans="1:4" ht="28.5">
      <c r="A250" s="163">
        <v>61106</v>
      </c>
      <c r="B250" s="163" t="s">
        <v>25686</v>
      </c>
      <c r="C250" s="157" t="s">
        <v>24</v>
      </c>
      <c r="D250" s="158">
        <v>147.97</v>
      </c>
    </row>
    <row r="251" spans="1:4" ht="28.5">
      <c r="A251" s="163">
        <v>61107</v>
      </c>
      <c r="B251" s="163" t="s">
        <v>25687</v>
      </c>
      <c r="C251" s="157" t="s">
        <v>24</v>
      </c>
      <c r="D251" s="158">
        <v>83.62</v>
      </c>
    </row>
    <row r="252" spans="1:4" ht="42.75">
      <c r="A252" s="163">
        <v>61108</v>
      </c>
      <c r="B252" s="163" t="s">
        <v>25688</v>
      </c>
      <c r="C252" s="157" t="s">
        <v>24</v>
      </c>
      <c r="D252" s="158">
        <v>121.29</v>
      </c>
    </row>
    <row r="253" spans="1:4" ht="42.75">
      <c r="A253" s="163">
        <v>61112</v>
      </c>
      <c r="B253" s="163" t="s">
        <v>25689</v>
      </c>
      <c r="C253" s="157" t="s">
        <v>24</v>
      </c>
      <c r="D253" s="158">
        <v>74.900000000000006</v>
      </c>
    </row>
    <row r="254" spans="1:4" ht="75">
      <c r="A254" s="162">
        <v>613</v>
      </c>
      <c r="B254" s="162" t="s">
        <v>1491</v>
      </c>
      <c r="C254" s="157"/>
      <c r="D254" s="158"/>
    </row>
    <row r="255" spans="1:4" ht="99.75">
      <c r="A255" s="163">
        <v>61301</v>
      </c>
      <c r="B255" s="163" t="s">
        <v>25690</v>
      </c>
      <c r="C255" s="157" t="s">
        <v>24</v>
      </c>
      <c r="D255" s="158">
        <v>986.84</v>
      </c>
    </row>
    <row r="256" spans="1:4" ht="99.75">
      <c r="A256" s="163">
        <v>61302</v>
      </c>
      <c r="B256" s="163" t="s">
        <v>25691</v>
      </c>
      <c r="C256" s="157" t="s">
        <v>24</v>
      </c>
      <c r="D256" s="158">
        <v>993.84</v>
      </c>
    </row>
    <row r="257" spans="1:4" ht="99.75">
      <c r="A257" s="163">
        <v>61303</v>
      </c>
      <c r="B257" s="163" t="s">
        <v>25692</v>
      </c>
      <c r="C257" s="157" t="s">
        <v>24</v>
      </c>
      <c r="D257" s="161">
        <v>1000.84</v>
      </c>
    </row>
    <row r="258" spans="1:4" ht="99.75">
      <c r="A258" s="163">
        <v>61304</v>
      </c>
      <c r="B258" s="163" t="s">
        <v>25693</v>
      </c>
      <c r="C258" s="157" t="s">
        <v>24</v>
      </c>
      <c r="D258" s="161">
        <v>1055.5899999999999</v>
      </c>
    </row>
    <row r="259" spans="1:4" ht="75">
      <c r="A259" s="162">
        <v>614</v>
      </c>
      <c r="B259" s="162" t="s">
        <v>1492</v>
      </c>
      <c r="C259" s="157"/>
      <c r="D259" s="158"/>
    </row>
    <row r="260" spans="1:4" ht="99.75">
      <c r="A260" s="163">
        <v>61401</v>
      </c>
      <c r="B260" s="163" t="s">
        <v>25694</v>
      </c>
      <c r="C260" s="157" t="s">
        <v>24</v>
      </c>
      <c r="D260" s="161">
        <v>1164.9000000000001</v>
      </c>
    </row>
    <row r="261" spans="1:4" ht="99.75">
      <c r="A261" s="163">
        <v>61402</v>
      </c>
      <c r="B261" s="163" t="s">
        <v>25695</v>
      </c>
      <c r="C261" s="157" t="s">
        <v>24</v>
      </c>
      <c r="D261" s="161">
        <v>1164.9000000000001</v>
      </c>
    </row>
    <row r="262" spans="1:4" ht="99.75">
      <c r="A262" s="163">
        <v>61403</v>
      </c>
      <c r="B262" s="163" t="s">
        <v>25696</v>
      </c>
      <c r="C262" s="157" t="s">
        <v>24</v>
      </c>
      <c r="D262" s="161">
        <v>1164.9000000000001</v>
      </c>
    </row>
    <row r="263" spans="1:4" ht="99.75">
      <c r="A263" s="163">
        <v>61404</v>
      </c>
      <c r="B263" s="163" t="s">
        <v>25697</v>
      </c>
      <c r="C263" s="157" t="s">
        <v>24</v>
      </c>
      <c r="D263" s="161">
        <v>1164.9000000000001</v>
      </c>
    </row>
    <row r="264" spans="1:4" ht="45">
      <c r="A264" s="162">
        <v>617</v>
      </c>
      <c r="B264" s="162" t="s">
        <v>1493</v>
      </c>
      <c r="C264" s="157"/>
      <c r="D264" s="158"/>
    </row>
    <row r="265" spans="1:4" ht="71.25">
      <c r="A265" s="163">
        <v>61701</v>
      </c>
      <c r="B265" s="163" t="s">
        <v>25698</v>
      </c>
      <c r="C265" s="157" t="s">
        <v>24</v>
      </c>
      <c r="D265" s="161">
        <v>1261.6199999999999</v>
      </c>
    </row>
    <row r="266" spans="1:4" ht="71.25">
      <c r="A266" s="163">
        <v>61702</v>
      </c>
      <c r="B266" s="163" t="s">
        <v>25699</v>
      </c>
      <c r="C266" s="157" t="s">
        <v>24</v>
      </c>
      <c r="D266" s="161">
        <v>1319.74</v>
      </c>
    </row>
    <row r="267" spans="1:4" ht="71.25">
      <c r="A267" s="163">
        <v>61703</v>
      </c>
      <c r="B267" s="163" t="s">
        <v>25700</v>
      </c>
      <c r="C267" s="157" t="s">
        <v>24</v>
      </c>
      <c r="D267" s="161">
        <v>1372.86</v>
      </c>
    </row>
    <row r="268" spans="1:4" ht="90">
      <c r="A268" s="162">
        <v>619</v>
      </c>
      <c r="B268" s="162" t="s">
        <v>1494</v>
      </c>
      <c r="C268" s="157"/>
      <c r="D268" s="158"/>
    </row>
    <row r="269" spans="1:4" ht="99.75">
      <c r="A269" s="163">
        <v>61901</v>
      </c>
      <c r="B269" s="163" t="s">
        <v>25701</v>
      </c>
      <c r="C269" s="157" t="s">
        <v>24</v>
      </c>
      <c r="D269" s="161">
        <v>1300.56</v>
      </c>
    </row>
    <row r="270" spans="1:4" ht="99.75">
      <c r="A270" s="163">
        <v>61902</v>
      </c>
      <c r="B270" s="163" t="s">
        <v>25702</v>
      </c>
      <c r="C270" s="157" t="s">
        <v>24</v>
      </c>
      <c r="D270" s="161">
        <v>1307.56</v>
      </c>
    </row>
    <row r="271" spans="1:4" ht="99.75">
      <c r="A271" s="163">
        <v>61903</v>
      </c>
      <c r="B271" s="163" t="s">
        <v>25703</v>
      </c>
      <c r="C271" s="157" t="s">
        <v>24</v>
      </c>
      <c r="D271" s="161">
        <v>1421.97</v>
      </c>
    </row>
    <row r="272" spans="1:4" ht="15">
      <c r="A272" s="162">
        <v>622</v>
      </c>
      <c r="B272" s="162" t="s">
        <v>1495</v>
      </c>
      <c r="C272" s="157"/>
      <c r="D272" s="158"/>
    </row>
    <row r="273" spans="1:4" ht="42.75">
      <c r="A273" s="163">
        <v>62201</v>
      </c>
      <c r="B273" s="163" t="s">
        <v>25704</v>
      </c>
      <c r="C273" s="157" t="s">
        <v>24</v>
      </c>
      <c r="D273" s="158">
        <v>96.06</v>
      </c>
    </row>
    <row r="274" spans="1:4" ht="42.75">
      <c r="A274" s="163">
        <v>62202</v>
      </c>
      <c r="B274" s="163" t="s">
        <v>25705</v>
      </c>
      <c r="C274" s="157" t="s">
        <v>24</v>
      </c>
      <c r="D274" s="158">
        <v>96.06</v>
      </c>
    </row>
    <row r="275" spans="1:4" ht="42.75">
      <c r="A275" s="163">
        <v>62203</v>
      </c>
      <c r="B275" s="163" t="s">
        <v>25706</v>
      </c>
      <c r="C275" s="157" t="s">
        <v>24</v>
      </c>
      <c r="D275" s="158">
        <v>115.95</v>
      </c>
    </row>
    <row r="276" spans="1:4" ht="42.75">
      <c r="A276" s="163">
        <v>62204</v>
      </c>
      <c r="B276" s="163" t="s">
        <v>25707</v>
      </c>
      <c r="C276" s="157" t="s">
        <v>24</v>
      </c>
      <c r="D276" s="158">
        <v>90.54</v>
      </c>
    </row>
    <row r="277" spans="1:4" ht="28.5">
      <c r="A277" s="163">
        <v>62205</v>
      </c>
      <c r="B277" s="163" t="s">
        <v>25708</v>
      </c>
      <c r="C277" s="157" t="s">
        <v>24</v>
      </c>
      <c r="D277" s="158">
        <v>78.69</v>
      </c>
    </row>
    <row r="278" spans="1:4" ht="28.5">
      <c r="A278" s="163">
        <v>62206</v>
      </c>
      <c r="B278" s="163" t="s">
        <v>25709</v>
      </c>
      <c r="C278" s="157" t="s">
        <v>24</v>
      </c>
      <c r="D278" s="158">
        <v>11.42</v>
      </c>
    </row>
    <row r="279" spans="1:4" ht="42.75">
      <c r="A279" s="163">
        <v>62207</v>
      </c>
      <c r="B279" s="163" t="s">
        <v>25710</v>
      </c>
      <c r="C279" s="157" t="s">
        <v>24</v>
      </c>
      <c r="D279" s="158">
        <v>68.319999999999993</v>
      </c>
    </row>
    <row r="280" spans="1:4" ht="28.5">
      <c r="A280" s="163">
        <v>62208</v>
      </c>
      <c r="B280" s="163" t="s">
        <v>25711</v>
      </c>
      <c r="C280" s="157" t="s">
        <v>24</v>
      </c>
      <c r="D280" s="158">
        <v>82.56</v>
      </c>
    </row>
    <row r="281" spans="1:4" ht="28.5">
      <c r="A281" s="163">
        <v>62211</v>
      </c>
      <c r="B281" s="163" t="s">
        <v>25712</v>
      </c>
      <c r="C281" s="157" t="s">
        <v>27</v>
      </c>
      <c r="D281" s="158">
        <v>3.49</v>
      </c>
    </row>
    <row r="282" spans="1:4" ht="57">
      <c r="A282" s="163">
        <v>62212</v>
      </c>
      <c r="B282" s="163" t="s">
        <v>25713</v>
      </c>
      <c r="C282" s="157" t="s">
        <v>27</v>
      </c>
      <c r="D282" s="158">
        <v>17.04</v>
      </c>
    </row>
    <row r="283" spans="1:4" ht="75">
      <c r="A283" s="162">
        <v>623</v>
      </c>
      <c r="B283" s="162" t="s">
        <v>1496</v>
      </c>
      <c r="C283" s="157"/>
      <c r="D283" s="158"/>
    </row>
    <row r="284" spans="1:4" ht="99.75">
      <c r="A284" s="163">
        <v>62301</v>
      </c>
      <c r="B284" s="163" t="s">
        <v>25714</v>
      </c>
      <c r="C284" s="157" t="s">
        <v>24</v>
      </c>
      <c r="D284" s="158">
        <v>911.17</v>
      </c>
    </row>
    <row r="285" spans="1:4" ht="99.75">
      <c r="A285" s="163">
        <v>62302</v>
      </c>
      <c r="B285" s="163" t="s">
        <v>25715</v>
      </c>
      <c r="C285" s="157" t="s">
        <v>24</v>
      </c>
      <c r="D285" s="158">
        <v>917.57</v>
      </c>
    </row>
    <row r="286" spans="1:4" ht="75">
      <c r="A286" s="162">
        <v>625</v>
      </c>
      <c r="B286" s="162" t="s">
        <v>23756</v>
      </c>
      <c r="C286" s="157"/>
      <c r="D286" s="158"/>
    </row>
    <row r="287" spans="1:4" ht="99.75">
      <c r="A287" s="163">
        <v>62501</v>
      </c>
      <c r="B287" s="163" t="s">
        <v>25716</v>
      </c>
      <c r="C287" s="157" t="s">
        <v>24</v>
      </c>
      <c r="D287" s="161">
        <v>1564.08</v>
      </c>
    </row>
    <row r="288" spans="1:4" ht="99.75">
      <c r="A288" s="163">
        <v>62502</v>
      </c>
      <c r="B288" s="163" t="s">
        <v>25717</v>
      </c>
      <c r="C288" s="157" t="s">
        <v>24</v>
      </c>
      <c r="D288" s="161">
        <v>1621.08</v>
      </c>
    </row>
    <row r="289" spans="1:4" ht="99.75">
      <c r="A289" s="163">
        <v>62503</v>
      </c>
      <c r="B289" s="163" t="s">
        <v>25718</v>
      </c>
      <c r="C289" s="157" t="s">
        <v>24</v>
      </c>
      <c r="D289" s="161">
        <v>1673.08</v>
      </c>
    </row>
    <row r="290" spans="1:4" ht="99.75">
      <c r="A290" s="163">
        <v>62504</v>
      </c>
      <c r="B290" s="163" t="s">
        <v>25719</v>
      </c>
      <c r="C290" s="157" t="s">
        <v>24</v>
      </c>
      <c r="D290" s="161">
        <v>1793.34</v>
      </c>
    </row>
    <row r="291" spans="1:4" ht="99.75">
      <c r="A291" s="163">
        <v>62505</v>
      </c>
      <c r="B291" s="163" t="s">
        <v>25720</v>
      </c>
      <c r="C291" s="157" t="s">
        <v>24</v>
      </c>
      <c r="D291" s="161">
        <v>3104.08</v>
      </c>
    </row>
    <row r="292" spans="1:4" ht="15">
      <c r="A292" s="162">
        <v>7</v>
      </c>
      <c r="B292" s="162" t="s">
        <v>1497</v>
      </c>
      <c r="C292" s="157"/>
      <c r="D292" s="158"/>
    </row>
    <row r="293" spans="1:4" ht="15">
      <c r="A293" s="162">
        <v>711</v>
      </c>
      <c r="B293" s="162" t="s">
        <v>1498</v>
      </c>
      <c r="C293" s="157"/>
      <c r="D293" s="158"/>
    </row>
    <row r="294" spans="1:4" ht="57">
      <c r="A294" s="163">
        <v>71101</v>
      </c>
      <c r="B294" s="163" t="s">
        <v>110</v>
      </c>
      <c r="C294" s="157" t="s">
        <v>25</v>
      </c>
      <c r="D294" s="158">
        <v>669.62</v>
      </c>
    </row>
    <row r="295" spans="1:4" ht="42.75">
      <c r="A295" s="163">
        <v>71103</v>
      </c>
      <c r="B295" s="163" t="s">
        <v>111</v>
      </c>
      <c r="C295" s="157" t="s">
        <v>25</v>
      </c>
      <c r="D295" s="158">
        <v>121.07</v>
      </c>
    </row>
    <row r="296" spans="1:4" ht="28.5">
      <c r="A296" s="163">
        <v>71104</v>
      </c>
      <c r="B296" s="163" t="s">
        <v>112</v>
      </c>
      <c r="C296" s="157" t="s">
        <v>25</v>
      </c>
      <c r="D296" s="158">
        <v>595.79</v>
      </c>
    </row>
    <row r="297" spans="1:4" ht="28.5">
      <c r="A297" s="163">
        <v>71105</v>
      </c>
      <c r="B297" s="163" t="s">
        <v>113</v>
      </c>
      <c r="C297" s="157" t="s">
        <v>25</v>
      </c>
      <c r="D297" s="158">
        <v>369.28</v>
      </c>
    </row>
    <row r="298" spans="1:4" ht="28.5">
      <c r="A298" s="163">
        <v>71106</v>
      </c>
      <c r="B298" s="163" t="s">
        <v>114</v>
      </c>
      <c r="C298" s="157" t="s">
        <v>25</v>
      </c>
      <c r="D298" s="158">
        <v>732.22</v>
      </c>
    </row>
    <row r="299" spans="1:4" ht="28.5">
      <c r="A299" s="163">
        <v>71107</v>
      </c>
      <c r="B299" s="163" t="s">
        <v>115</v>
      </c>
      <c r="C299" s="157" t="s">
        <v>25</v>
      </c>
      <c r="D299" s="158">
        <v>818.94</v>
      </c>
    </row>
    <row r="300" spans="1:4" ht="15">
      <c r="A300" s="162">
        <v>717</v>
      </c>
      <c r="B300" s="162" t="s">
        <v>1499</v>
      </c>
      <c r="C300" s="157"/>
      <c r="D300" s="158"/>
    </row>
    <row r="301" spans="1:4" ht="57">
      <c r="A301" s="163">
        <v>71701</v>
      </c>
      <c r="B301" s="163" t="s">
        <v>116</v>
      </c>
      <c r="C301" s="157" t="s">
        <v>25</v>
      </c>
      <c r="D301" s="158">
        <v>672.38</v>
      </c>
    </row>
    <row r="302" spans="1:4" ht="42.75">
      <c r="A302" s="163">
        <v>71702</v>
      </c>
      <c r="B302" s="163" t="s">
        <v>117</v>
      </c>
      <c r="C302" s="157" t="s">
        <v>25</v>
      </c>
      <c r="D302" s="158">
        <v>664.63</v>
      </c>
    </row>
    <row r="303" spans="1:4" ht="57">
      <c r="A303" s="163">
        <v>71703</v>
      </c>
      <c r="B303" s="163" t="s">
        <v>118</v>
      </c>
      <c r="C303" s="157" t="s">
        <v>25</v>
      </c>
      <c r="D303" s="158">
        <v>626.57000000000005</v>
      </c>
    </row>
    <row r="304" spans="1:4" ht="42.75">
      <c r="A304" s="163">
        <v>71704</v>
      </c>
      <c r="B304" s="163" t="s">
        <v>119</v>
      </c>
      <c r="C304" s="157" t="s">
        <v>25</v>
      </c>
      <c r="D304" s="161">
        <v>1014.07</v>
      </c>
    </row>
    <row r="305" spans="1:4" ht="42.75">
      <c r="A305" s="163">
        <v>71706</v>
      </c>
      <c r="B305" s="163" t="s">
        <v>120</v>
      </c>
      <c r="C305" s="157" t="s">
        <v>25</v>
      </c>
      <c r="D305" s="158">
        <v>281.77999999999997</v>
      </c>
    </row>
    <row r="306" spans="1:4" ht="15">
      <c r="A306" s="162">
        <v>718</v>
      </c>
      <c r="B306" s="162" t="s">
        <v>1495</v>
      </c>
      <c r="C306" s="157"/>
      <c r="D306" s="158"/>
    </row>
    <row r="307" spans="1:4" ht="28.5">
      <c r="A307" s="163">
        <v>71801</v>
      </c>
      <c r="B307" s="163" t="s">
        <v>121</v>
      </c>
      <c r="C307" s="157" t="s">
        <v>25</v>
      </c>
      <c r="D307" s="158">
        <v>29.52</v>
      </c>
    </row>
    <row r="308" spans="1:4" ht="15">
      <c r="A308" s="162">
        <v>8</v>
      </c>
      <c r="B308" s="162" t="s">
        <v>1500</v>
      </c>
      <c r="C308" s="157"/>
      <c r="D308" s="158"/>
    </row>
    <row r="309" spans="1:4" ht="15">
      <c r="A309" s="162">
        <v>801</v>
      </c>
      <c r="B309" s="162" t="s">
        <v>1501</v>
      </c>
      <c r="C309" s="157"/>
      <c r="D309" s="158"/>
    </row>
    <row r="310" spans="1:4" ht="28.5">
      <c r="A310" s="163">
        <v>80102</v>
      </c>
      <c r="B310" s="163" t="s">
        <v>122</v>
      </c>
      <c r="C310" s="157" t="s">
        <v>25</v>
      </c>
      <c r="D310" s="158">
        <v>270.73</v>
      </c>
    </row>
    <row r="311" spans="1:4" ht="28.5">
      <c r="A311" s="163">
        <v>80103</v>
      </c>
      <c r="B311" s="163" t="s">
        <v>123</v>
      </c>
      <c r="C311" s="157" t="s">
        <v>25</v>
      </c>
      <c r="D311" s="158">
        <v>345.42</v>
      </c>
    </row>
    <row r="312" spans="1:4" ht="14.25">
      <c r="A312" s="163">
        <v>80107</v>
      </c>
      <c r="B312" s="163" t="s">
        <v>124</v>
      </c>
      <c r="C312" s="157" t="s">
        <v>25</v>
      </c>
      <c r="D312" s="158">
        <v>992.35</v>
      </c>
    </row>
    <row r="313" spans="1:4" ht="15">
      <c r="A313" s="162">
        <v>802</v>
      </c>
      <c r="B313" s="162" t="s">
        <v>1502</v>
      </c>
      <c r="C313" s="157"/>
      <c r="D313" s="158"/>
    </row>
    <row r="314" spans="1:4" ht="57">
      <c r="A314" s="163">
        <v>80201</v>
      </c>
      <c r="B314" s="163" t="s">
        <v>125</v>
      </c>
      <c r="C314" s="157" t="s">
        <v>25</v>
      </c>
      <c r="D314" s="158">
        <v>710.66</v>
      </c>
    </row>
    <row r="315" spans="1:4" ht="57">
      <c r="A315" s="163">
        <v>80202</v>
      </c>
      <c r="B315" s="163" t="s">
        <v>126</v>
      </c>
      <c r="C315" s="157" t="s">
        <v>25</v>
      </c>
      <c r="D315" s="158">
        <v>843.04</v>
      </c>
    </row>
    <row r="316" spans="1:4" ht="57">
      <c r="A316" s="163">
        <v>80203</v>
      </c>
      <c r="B316" s="163" t="s">
        <v>127</v>
      </c>
      <c r="C316" s="157" t="s">
        <v>25</v>
      </c>
      <c r="D316" s="158">
        <v>745.88</v>
      </c>
    </row>
    <row r="317" spans="1:4" ht="15">
      <c r="A317" s="162">
        <v>9</v>
      </c>
      <c r="B317" s="162" t="s">
        <v>6</v>
      </c>
      <c r="C317" s="157"/>
      <c r="D317" s="158"/>
    </row>
    <row r="318" spans="1:4" ht="15">
      <c r="A318" s="162">
        <v>901</v>
      </c>
      <c r="B318" s="162" t="s">
        <v>1503</v>
      </c>
      <c r="C318" s="157"/>
      <c r="D318" s="158"/>
    </row>
    <row r="319" spans="1:4" ht="85.5">
      <c r="A319" s="163">
        <v>90101</v>
      </c>
      <c r="B319" s="163" t="s">
        <v>128</v>
      </c>
      <c r="C319" s="157" t="s">
        <v>25</v>
      </c>
      <c r="D319" s="158">
        <v>227.9</v>
      </c>
    </row>
    <row r="320" spans="1:4" ht="71.25">
      <c r="A320" s="163">
        <v>90102</v>
      </c>
      <c r="B320" s="163" t="s">
        <v>129</v>
      </c>
      <c r="C320" s="157" t="s">
        <v>25</v>
      </c>
      <c r="D320" s="158">
        <v>110.3</v>
      </c>
    </row>
    <row r="321" spans="1:4" ht="57">
      <c r="A321" s="163">
        <v>90103</v>
      </c>
      <c r="B321" s="163" t="s">
        <v>130</v>
      </c>
      <c r="C321" s="157" t="s">
        <v>25</v>
      </c>
      <c r="D321" s="158">
        <v>109.3</v>
      </c>
    </row>
    <row r="322" spans="1:4" ht="71.25">
      <c r="A322" s="163">
        <v>90104</v>
      </c>
      <c r="B322" s="163" t="s">
        <v>131</v>
      </c>
      <c r="C322" s="157" t="s">
        <v>25</v>
      </c>
      <c r="D322" s="158">
        <v>401.36</v>
      </c>
    </row>
    <row r="323" spans="1:4" ht="71.25">
      <c r="A323" s="163">
        <v>90105</v>
      </c>
      <c r="B323" s="163" t="s">
        <v>132</v>
      </c>
      <c r="C323" s="157" t="s">
        <v>25</v>
      </c>
      <c r="D323" s="158">
        <v>276.64999999999998</v>
      </c>
    </row>
    <row r="324" spans="1:4" ht="15">
      <c r="A324" s="162">
        <v>902</v>
      </c>
      <c r="B324" s="162" t="s">
        <v>1504</v>
      </c>
      <c r="C324" s="157"/>
      <c r="D324" s="158"/>
    </row>
    <row r="325" spans="1:4" ht="42.75">
      <c r="A325" s="163">
        <v>90202</v>
      </c>
      <c r="B325" s="163" t="s">
        <v>133</v>
      </c>
      <c r="C325" s="157" t="s">
        <v>25</v>
      </c>
      <c r="D325" s="158">
        <v>52.94</v>
      </c>
    </row>
    <row r="326" spans="1:4" ht="42.75">
      <c r="A326" s="163">
        <v>90203</v>
      </c>
      <c r="B326" s="163" t="s">
        <v>134</v>
      </c>
      <c r="C326" s="157" t="s">
        <v>25</v>
      </c>
      <c r="D326" s="158">
        <v>79.180000000000007</v>
      </c>
    </row>
    <row r="327" spans="1:4" ht="42.75">
      <c r="A327" s="163">
        <v>90206</v>
      </c>
      <c r="B327" s="163" t="s">
        <v>135</v>
      </c>
      <c r="C327" s="157" t="s">
        <v>25</v>
      </c>
      <c r="D327" s="158">
        <v>99.33</v>
      </c>
    </row>
    <row r="328" spans="1:4" ht="57">
      <c r="A328" s="163">
        <v>90211</v>
      </c>
      <c r="B328" s="163" t="s">
        <v>136</v>
      </c>
      <c r="C328" s="157" t="s">
        <v>25</v>
      </c>
      <c r="D328" s="158">
        <v>220.68</v>
      </c>
    </row>
    <row r="329" spans="1:4" ht="42.75">
      <c r="A329" s="163">
        <v>90212</v>
      </c>
      <c r="B329" s="163" t="s">
        <v>137</v>
      </c>
      <c r="C329" s="157" t="s">
        <v>25</v>
      </c>
      <c r="D329" s="158">
        <v>149.30000000000001</v>
      </c>
    </row>
    <row r="330" spans="1:4" ht="28.5">
      <c r="A330" s="163">
        <v>90215</v>
      </c>
      <c r="B330" s="163" t="s">
        <v>138</v>
      </c>
      <c r="C330" s="157" t="s">
        <v>27</v>
      </c>
      <c r="D330" s="158">
        <v>34.44</v>
      </c>
    </row>
    <row r="331" spans="1:4" ht="28.5">
      <c r="A331" s="163">
        <v>90216</v>
      </c>
      <c r="B331" s="163" t="s">
        <v>139</v>
      </c>
      <c r="C331" s="157" t="s">
        <v>27</v>
      </c>
      <c r="D331" s="158">
        <v>93.81</v>
      </c>
    </row>
    <row r="332" spans="1:4" ht="28.5">
      <c r="A332" s="163">
        <v>90219</v>
      </c>
      <c r="B332" s="163" t="s">
        <v>140</v>
      </c>
      <c r="C332" s="157" t="s">
        <v>25</v>
      </c>
      <c r="D332" s="158">
        <v>98.91</v>
      </c>
    </row>
    <row r="333" spans="1:4" ht="71.25">
      <c r="A333" s="163">
        <v>90228</v>
      </c>
      <c r="B333" s="163" t="s">
        <v>36506</v>
      </c>
      <c r="C333" s="157" t="s">
        <v>25</v>
      </c>
      <c r="D333" s="158">
        <v>94.53</v>
      </c>
    </row>
    <row r="334" spans="1:4" ht="15">
      <c r="A334" s="162">
        <v>903</v>
      </c>
      <c r="B334" s="162" t="s">
        <v>1505</v>
      </c>
      <c r="C334" s="157"/>
      <c r="D334" s="158"/>
    </row>
    <row r="335" spans="1:4" ht="28.5">
      <c r="A335" s="163">
        <v>90302</v>
      </c>
      <c r="B335" s="163" t="s">
        <v>141</v>
      </c>
      <c r="C335" s="157" t="s">
        <v>27</v>
      </c>
      <c r="D335" s="158">
        <v>40.93</v>
      </c>
    </row>
    <row r="336" spans="1:4" ht="42.75">
      <c r="A336" s="163">
        <v>90305</v>
      </c>
      <c r="B336" s="163" t="s">
        <v>142</v>
      </c>
      <c r="C336" s="157" t="s">
        <v>27</v>
      </c>
      <c r="D336" s="158">
        <v>280.60000000000002</v>
      </c>
    </row>
    <row r="337" spans="1:4" ht="57">
      <c r="A337" s="163">
        <v>90306</v>
      </c>
      <c r="B337" s="163" t="s">
        <v>36507</v>
      </c>
      <c r="C337" s="157" t="s">
        <v>27</v>
      </c>
      <c r="D337" s="158">
        <v>174.03</v>
      </c>
    </row>
    <row r="338" spans="1:4" ht="28.5">
      <c r="A338" s="163">
        <v>90312</v>
      </c>
      <c r="B338" s="163" t="s">
        <v>143</v>
      </c>
      <c r="C338" s="157" t="s">
        <v>27</v>
      </c>
      <c r="D338" s="158">
        <v>257.39999999999998</v>
      </c>
    </row>
    <row r="339" spans="1:4" ht="28.5">
      <c r="A339" s="163">
        <v>90314</v>
      </c>
      <c r="B339" s="163" t="s">
        <v>144</v>
      </c>
      <c r="C339" s="157" t="s">
        <v>27</v>
      </c>
      <c r="D339" s="158">
        <v>101.68</v>
      </c>
    </row>
    <row r="340" spans="1:4" ht="15">
      <c r="A340" s="162">
        <v>904</v>
      </c>
      <c r="B340" s="162" t="s">
        <v>1506</v>
      </c>
      <c r="C340" s="157"/>
      <c r="D340" s="158"/>
    </row>
    <row r="341" spans="1:4" ht="71.25">
      <c r="A341" s="163">
        <v>90403</v>
      </c>
      <c r="B341" s="163" t="s">
        <v>145</v>
      </c>
      <c r="C341" s="157" t="s">
        <v>27</v>
      </c>
      <c r="D341" s="158">
        <v>137.09</v>
      </c>
    </row>
    <row r="342" spans="1:4" ht="15">
      <c r="A342" s="162">
        <v>905</v>
      </c>
      <c r="B342" s="162" t="s">
        <v>1495</v>
      </c>
      <c r="C342" s="157"/>
      <c r="D342" s="158"/>
    </row>
    <row r="343" spans="1:4" ht="57">
      <c r="A343" s="163">
        <v>90501</v>
      </c>
      <c r="B343" s="163" t="s">
        <v>146</v>
      </c>
      <c r="C343" s="157" t="s">
        <v>25</v>
      </c>
      <c r="D343" s="158">
        <v>73.819999999999993</v>
      </c>
    </row>
    <row r="344" spans="1:4" ht="57">
      <c r="A344" s="163">
        <v>90502</v>
      </c>
      <c r="B344" s="163" t="s">
        <v>147</v>
      </c>
      <c r="C344" s="157" t="s">
        <v>25</v>
      </c>
      <c r="D344" s="158">
        <v>25.32</v>
      </c>
    </row>
    <row r="345" spans="1:4" ht="28.5">
      <c r="A345" s="163">
        <v>90506</v>
      </c>
      <c r="B345" s="163" t="s">
        <v>148</v>
      </c>
      <c r="C345" s="157" t="s">
        <v>25</v>
      </c>
      <c r="D345" s="158">
        <v>18.309999999999999</v>
      </c>
    </row>
    <row r="346" spans="1:4" ht="28.5">
      <c r="A346" s="163">
        <v>90509</v>
      </c>
      <c r="B346" s="163" t="s">
        <v>149</v>
      </c>
      <c r="C346" s="157" t="s">
        <v>25</v>
      </c>
      <c r="D346" s="158">
        <v>105.32</v>
      </c>
    </row>
    <row r="347" spans="1:4" ht="28.5">
      <c r="A347" s="163">
        <v>90511</v>
      </c>
      <c r="B347" s="163" t="s">
        <v>36508</v>
      </c>
      <c r="C347" s="157" t="s">
        <v>25</v>
      </c>
      <c r="D347" s="158">
        <v>10.92</v>
      </c>
    </row>
    <row r="348" spans="1:4" ht="28.5">
      <c r="A348" s="163">
        <v>90512</v>
      </c>
      <c r="B348" s="163" t="s">
        <v>150</v>
      </c>
      <c r="C348" s="157" t="s">
        <v>26</v>
      </c>
      <c r="D348" s="158">
        <v>27.06</v>
      </c>
    </row>
    <row r="349" spans="1:4" ht="15">
      <c r="A349" s="162">
        <v>10</v>
      </c>
      <c r="B349" s="162" t="s">
        <v>22</v>
      </c>
      <c r="C349" s="157"/>
      <c r="D349" s="158"/>
    </row>
    <row r="350" spans="1:4" ht="15">
      <c r="A350" s="162">
        <v>1001</v>
      </c>
      <c r="B350" s="162" t="s">
        <v>1507</v>
      </c>
      <c r="C350" s="157"/>
      <c r="D350" s="158"/>
    </row>
    <row r="351" spans="1:4" ht="71.25">
      <c r="A351" s="163">
        <v>100102</v>
      </c>
      <c r="B351" s="163" t="s">
        <v>1508</v>
      </c>
      <c r="C351" s="157" t="s">
        <v>25</v>
      </c>
      <c r="D351" s="158">
        <v>91.83</v>
      </c>
    </row>
    <row r="352" spans="1:4" ht="71.25">
      <c r="A352" s="163">
        <v>100105</v>
      </c>
      <c r="B352" s="163" t="s">
        <v>25721</v>
      </c>
      <c r="C352" s="157" t="s">
        <v>25</v>
      </c>
      <c r="D352" s="158">
        <v>431.43</v>
      </c>
    </row>
    <row r="353" spans="1:4" ht="45">
      <c r="A353" s="162">
        <v>1002</v>
      </c>
      <c r="B353" s="162" t="s">
        <v>1509</v>
      </c>
      <c r="C353" s="157"/>
      <c r="D353" s="158"/>
    </row>
    <row r="354" spans="1:4" ht="28.5">
      <c r="A354" s="163">
        <v>100202</v>
      </c>
      <c r="B354" s="163" t="s">
        <v>151</v>
      </c>
      <c r="C354" s="157" t="s">
        <v>25</v>
      </c>
      <c r="D354" s="158">
        <v>67.239999999999995</v>
      </c>
    </row>
    <row r="355" spans="1:4" ht="28.5">
      <c r="A355" s="163">
        <v>100203</v>
      </c>
      <c r="B355" s="163" t="s">
        <v>152</v>
      </c>
      <c r="C355" s="157" t="s">
        <v>25</v>
      </c>
      <c r="D355" s="158">
        <v>47.62</v>
      </c>
    </row>
    <row r="356" spans="1:4" ht="57">
      <c r="A356" s="163">
        <v>100204</v>
      </c>
      <c r="B356" s="163" t="s">
        <v>153</v>
      </c>
      <c r="C356" s="157" t="s">
        <v>25</v>
      </c>
      <c r="D356" s="158">
        <v>50.45</v>
      </c>
    </row>
    <row r="357" spans="1:4" ht="71.25">
      <c r="A357" s="163">
        <v>100208</v>
      </c>
      <c r="B357" s="163" t="s">
        <v>25722</v>
      </c>
      <c r="C357" s="157" t="s">
        <v>25</v>
      </c>
      <c r="D357" s="158">
        <v>373.49</v>
      </c>
    </row>
    <row r="358" spans="1:4" ht="15">
      <c r="A358" s="162">
        <v>1003</v>
      </c>
      <c r="B358" s="162" t="s">
        <v>1510</v>
      </c>
      <c r="C358" s="157"/>
      <c r="D358" s="158"/>
    </row>
    <row r="359" spans="1:4" ht="85.5">
      <c r="A359" s="163">
        <v>100301</v>
      </c>
      <c r="B359" s="163" t="s">
        <v>1511</v>
      </c>
      <c r="C359" s="157" t="s">
        <v>25</v>
      </c>
      <c r="D359" s="158">
        <v>102.35</v>
      </c>
    </row>
    <row r="360" spans="1:4" ht="15">
      <c r="A360" s="162">
        <v>11</v>
      </c>
      <c r="B360" s="162" t="s">
        <v>1512</v>
      </c>
      <c r="C360" s="157"/>
      <c r="D360" s="158"/>
    </row>
    <row r="361" spans="1:4" ht="15">
      <c r="A361" s="162">
        <v>1101</v>
      </c>
      <c r="B361" s="162" t="s">
        <v>1513</v>
      </c>
      <c r="C361" s="157"/>
      <c r="D361" s="158"/>
    </row>
    <row r="362" spans="1:4" ht="42.75">
      <c r="A362" s="163">
        <v>110101</v>
      </c>
      <c r="B362" s="163" t="s">
        <v>154</v>
      </c>
      <c r="C362" s="157" t="s">
        <v>25</v>
      </c>
      <c r="D362" s="158">
        <v>15.35</v>
      </c>
    </row>
    <row r="363" spans="1:4" ht="15">
      <c r="A363" s="162">
        <v>1102</v>
      </c>
      <c r="B363" s="162" t="s">
        <v>1514</v>
      </c>
      <c r="C363" s="157"/>
      <c r="D363" s="158"/>
    </row>
    <row r="364" spans="1:4" ht="14.25">
      <c r="A364" s="163">
        <v>110201</v>
      </c>
      <c r="B364" s="163" t="s">
        <v>155</v>
      </c>
      <c r="C364" s="157" t="s">
        <v>25</v>
      </c>
      <c r="D364" s="158">
        <v>66.8</v>
      </c>
    </row>
    <row r="365" spans="1:4" ht="57">
      <c r="A365" s="163">
        <v>110210</v>
      </c>
      <c r="B365" s="163" t="s">
        <v>23757</v>
      </c>
      <c r="C365" s="157" t="s">
        <v>25</v>
      </c>
      <c r="D365" s="158">
        <v>99.96</v>
      </c>
    </row>
    <row r="366" spans="1:4" ht="30">
      <c r="A366" s="162">
        <v>1103</v>
      </c>
      <c r="B366" s="162" t="s">
        <v>1515</v>
      </c>
      <c r="C366" s="157"/>
      <c r="D366" s="158"/>
    </row>
    <row r="367" spans="1:4" ht="42.75">
      <c r="A367" s="163">
        <v>110301</v>
      </c>
      <c r="B367" s="163" t="s">
        <v>156</v>
      </c>
      <c r="C367" s="157" t="s">
        <v>25</v>
      </c>
      <c r="D367" s="158">
        <v>43.25</v>
      </c>
    </row>
    <row r="368" spans="1:4" ht="42.75">
      <c r="A368" s="163">
        <v>110302</v>
      </c>
      <c r="B368" s="163" t="s">
        <v>157</v>
      </c>
      <c r="C368" s="157" t="s">
        <v>25</v>
      </c>
      <c r="D368" s="158">
        <v>74.37</v>
      </c>
    </row>
    <row r="369" spans="1:4" ht="15">
      <c r="A369" s="162">
        <v>1104</v>
      </c>
      <c r="B369" s="162" t="s">
        <v>1495</v>
      </c>
      <c r="C369" s="157"/>
      <c r="D369" s="158"/>
    </row>
    <row r="370" spans="1:4" ht="57">
      <c r="A370" s="163">
        <v>110401</v>
      </c>
      <c r="B370" s="163" t="s">
        <v>36509</v>
      </c>
      <c r="C370" s="157" t="s">
        <v>25</v>
      </c>
      <c r="D370" s="158">
        <v>126.97</v>
      </c>
    </row>
    <row r="371" spans="1:4" ht="15">
      <c r="A371" s="162">
        <v>12</v>
      </c>
      <c r="B371" s="162" t="s">
        <v>1516</v>
      </c>
      <c r="C371" s="157"/>
      <c r="D371" s="158"/>
    </row>
    <row r="372" spans="1:4" ht="15">
      <c r="A372" s="162">
        <v>1201</v>
      </c>
      <c r="B372" s="162" t="s">
        <v>1513</v>
      </c>
      <c r="C372" s="157"/>
      <c r="D372" s="158"/>
    </row>
    <row r="373" spans="1:4" ht="42.75">
      <c r="A373" s="163">
        <v>120101</v>
      </c>
      <c r="B373" s="163" t="s">
        <v>158</v>
      </c>
      <c r="C373" s="157" t="s">
        <v>25</v>
      </c>
      <c r="D373" s="158">
        <v>7.85</v>
      </c>
    </row>
    <row r="374" spans="1:4" ht="15">
      <c r="A374" s="162">
        <v>1202</v>
      </c>
      <c r="B374" s="162" t="s">
        <v>1517</v>
      </c>
      <c r="C374" s="157"/>
      <c r="D374" s="158"/>
    </row>
    <row r="375" spans="1:4" ht="71.25">
      <c r="A375" s="163">
        <v>120201</v>
      </c>
      <c r="B375" s="163" t="s">
        <v>159</v>
      </c>
      <c r="C375" s="157" t="s">
        <v>25</v>
      </c>
      <c r="D375" s="158">
        <v>118.62</v>
      </c>
    </row>
    <row r="376" spans="1:4" ht="42.75">
      <c r="A376" s="163">
        <v>120205</v>
      </c>
      <c r="B376" s="163" t="s">
        <v>160</v>
      </c>
      <c r="C376" s="157" t="s">
        <v>27</v>
      </c>
      <c r="D376" s="158">
        <v>53.07</v>
      </c>
    </row>
    <row r="377" spans="1:4" ht="42.75">
      <c r="A377" s="163">
        <v>120207</v>
      </c>
      <c r="B377" s="163" t="s">
        <v>161</v>
      </c>
      <c r="C377" s="157" t="s">
        <v>27</v>
      </c>
      <c r="D377" s="158">
        <v>84.44</v>
      </c>
    </row>
    <row r="378" spans="1:4" ht="28.5">
      <c r="A378" s="163">
        <v>120208</v>
      </c>
      <c r="B378" s="163" t="s">
        <v>162</v>
      </c>
      <c r="C378" s="157" t="s">
        <v>27</v>
      </c>
      <c r="D378" s="158">
        <v>22.03</v>
      </c>
    </row>
    <row r="379" spans="1:4" ht="28.5">
      <c r="A379" s="163">
        <v>120216</v>
      </c>
      <c r="B379" s="163" t="s">
        <v>163</v>
      </c>
      <c r="C379" s="157" t="s">
        <v>27</v>
      </c>
      <c r="D379" s="158">
        <v>19.43</v>
      </c>
    </row>
    <row r="380" spans="1:4" ht="57">
      <c r="A380" s="163">
        <v>120221</v>
      </c>
      <c r="B380" s="163" t="s">
        <v>164</v>
      </c>
      <c r="C380" s="157" t="s">
        <v>25</v>
      </c>
      <c r="D380" s="158">
        <v>241.47</v>
      </c>
    </row>
    <row r="381" spans="1:4" ht="28.5">
      <c r="A381" s="163">
        <v>120224</v>
      </c>
      <c r="B381" s="163" t="s">
        <v>165</v>
      </c>
      <c r="C381" s="157" t="s">
        <v>25</v>
      </c>
      <c r="D381" s="158">
        <v>17.55</v>
      </c>
    </row>
    <row r="382" spans="1:4" ht="42.75">
      <c r="A382" s="163">
        <v>120227</v>
      </c>
      <c r="B382" s="163" t="s">
        <v>166</v>
      </c>
      <c r="C382" s="157" t="s">
        <v>27</v>
      </c>
      <c r="D382" s="158">
        <v>52.51</v>
      </c>
    </row>
    <row r="383" spans="1:4" ht="71.25">
      <c r="A383" s="163">
        <v>120232</v>
      </c>
      <c r="B383" s="163" t="s">
        <v>36510</v>
      </c>
      <c r="C383" s="157" t="s">
        <v>25</v>
      </c>
      <c r="D383" s="158">
        <v>119.85</v>
      </c>
    </row>
    <row r="384" spans="1:4" ht="71.25">
      <c r="A384" s="163">
        <v>120241</v>
      </c>
      <c r="B384" s="163" t="s">
        <v>36511</v>
      </c>
      <c r="C384" s="157" t="s">
        <v>25</v>
      </c>
      <c r="D384" s="158">
        <v>88.41</v>
      </c>
    </row>
    <row r="385" spans="1:4" ht="30">
      <c r="A385" s="162">
        <v>1203</v>
      </c>
      <c r="B385" s="162" t="s">
        <v>1515</v>
      </c>
      <c r="C385" s="157"/>
      <c r="D385" s="158"/>
    </row>
    <row r="386" spans="1:4" ht="42.75">
      <c r="A386" s="163">
        <v>120301</v>
      </c>
      <c r="B386" s="163" t="s">
        <v>168</v>
      </c>
      <c r="C386" s="157" t="s">
        <v>25</v>
      </c>
      <c r="D386" s="158">
        <v>38.67</v>
      </c>
    </row>
    <row r="387" spans="1:4" ht="42.75">
      <c r="A387" s="163">
        <v>120302</v>
      </c>
      <c r="B387" s="163" t="s">
        <v>169</v>
      </c>
      <c r="C387" s="157" t="s">
        <v>25</v>
      </c>
      <c r="D387" s="158">
        <v>27.22</v>
      </c>
    </row>
    <row r="388" spans="1:4" ht="42.75">
      <c r="A388" s="163">
        <v>120303</v>
      </c>
      <c r="B388" s="163" t="s">
        <v>170</v>
      </c>
      <c r="C388" s="157" t="s">
        <v>25</v>
      </c>
      <c r="D388" s="158">
        <v>65.959999999999994</v>
      </c>
    </row>
    <row r="389" spans="1:4" ht="71.25">
      <c r="A389" s="163">
        <v>120304</v>
      </c>
      <c r="B389" s="163" t="s">
        <v>171</v>
      </c>
      <c r="C389" s="157" t="s">
        <v>25</v>
      </c>
      <c r="D389" s="158">
        <v>72</v>
      </c>
    </row>
    <row r="390" spans="1:4" ht="57">
      <c r="A390" s="163">
        <v>120308</v>
      </c>
      <c r="B390" s="163" t="s">
        <v>172</v>
      </c>
      <c r="C390" s="157" t="s">
        <v>25</v>
      </c>
      <c r="D390" s="158">
        <v>8.67</v>
      </c>
    </row>
    <row r="391" spans="1:4" ht="15">
      <c r="A391" s="162">
        <v>13</v>
      </c>
      <c r="B391" s="162" t="s">
        <v>1518</v>
      </c>
      <c r="C391" s="157"/>
      <c r="D391" s="158"/>
    </row>
    <row r="392" spans="1:4" ht="15">
      <c r="A392" s="162">
        <v>1301</v>
      </c>
      <c r="B392" s="162" t="s">
        <v>1519</v>
      </c>
      <c r="C392" s="157"/>
      <c r="D392" s="158"/>
    </row>
    <row r="393" spans="1:4" ht="42.75">
      <c r="A393" s="163">
        <v>130103</v>
      </c>
      <c r="B393" s="163" t="s">
        <v>36512</v>
      </c>
      <c r="C393" s="157" t="s">
        <v>25</v>
      </c>
      <c r="D393" s="158">
        <v>27.85</v>
      </c>
    </row>
    <row r="394" spans="1:4" ht="42.75">
      <c r="A394" s="163">
        <v>130104</v>
      </c>
      <c r="B394" s="163" t="s">
        <v>173</v>
      </c>
      <c r="C394" s="157" t="s">
        <v>25</v>
      </c>
      <c r="D394" s="158">
        <v>43.39</v>
      </c>
    </row>
    <row r="395" spans="1:4" ht="28.5">
      <c r="A395" s="163">
        <v>130109</v>
      </c>
      <c r="B395" s="163" t="s">
        <v>174</v>
      </c>
      <c r="C395" s="157" t="s">
        <v>25</v>
      </c>
      <c r="D395" s="158">
        <v>87.66</v>
      </c>
    </row>
    <row r="396" spans="1:4" ht="28.5">
      <c r="A396" s="163">
        <v>130110</v>
      </c>
      <c r="B396" s="163" t="s">
        <v>175</v>
      </c>
      <c r="C396" s="157" t="s">
        <v>25</v>
      </c>
      <c r="D396" s="158">
        <v>75.62</v>
      </c>
    </row>
    <row r="397" spans="1:4" ht="28.5">
      <c r="A397" s="163">
        <v>130111</v>
      </c>
      <c r="B397" s="163" t="s">
        <v>176</v>
      </c>
      <c r="C397" s="157" t="s">
        <v>25</v>
      </c>
      <c r="D397" s="158">
        <v>66.400000000000006</v>
      </c>
    </row>
    <row r="398" spans="1:4" ht="28.5">
      <c r="A398" s="163">
        <v>130112</v>
      </c>
      <c r="B398" s="163" t="s">
        <v>177</v>
      </c>
      <c r="C398" s="157" t="s">
        <v>25</v>
      </c>
      <c r="D398" s="158">
        <v>57.37</v>
      </c>
    </row>
    <row r="399" spans="1:4" ht="28.5">
      <c r="A399" s="163">
        <v>130113</v>
      </c>
      <c r="B399" s="163" t="s">
        <v>178</v>
      </c>
      <c r="C399" s="157" t="s">
        <v>25</v>
      </c>
      <c r="D399" s="158">
        <v>88.3</v>
      </c>
    </row>
    <row r="400" spans="1:4" ht="15">
      <c r="A400" s="162">
        <v>1302</v>
      </c>
      <c r="B400" s="162" t="s">
        <v>1517</v>
      </c>
      <c r="C400" s="157"/>
      <c r="D400" s="158"/>
    </row>
    <row r="401" spans="1:4" ht="42.75">
      <c r="A401" s="163">
        <v>130202</v>
      </c>
      <c r="B401" s="163" t="s">
        <v>179</v>
      </c>
      <c r="C401" s="157" t="s">
        <v>25</v>
      </c>
      <c r="D401" s="158">
        <v>64.150000000000006</v>
      </c>
    </row>
    <row r="402" spans="1:4" ht="57">
      <c r="A402" s="163">
        <v>130205</v>
      </c>
      <c r="B402" s="163" t="s">
        <v>180</v>
      </c>
      <c r="C402" s="157" t="s">
        <v>25</v>
      </c>
      <c r="D402" s="158">
        <v>451.76</v>
      </c>
    </row>
    <row r="403" spans="1:4" ht="28.5">
      <c r="A403" s="163">
        <v>130208</v>
      </c>
      <c r="B403" s="163" t="s">
        <v>181</v>
      </c>
      <c r="C403" s="157" t="s">
        <v>27</v>
      </c>
      <c r="D403" s="158">
        <v>11.66</v>
      </c>
    </row>
    <row r="404" spans="1:4" ht="42.75">
      <c r="A404" s="163">
        <v>130209</v>
      </c>
      <c r="B404" s="163" t="s">
        <v>182</v>
      </c>
      <c r="C404" s="157" t="s">
        <v>25</v>
      </c>
      <c r="D404" s="158">
        <v>102.6</v>
      </c>
    </row>
    <row r="405" spans="1:4" ht="57">
      <c r="A405" s="163">
        <v>130210</v>
      </c>
      <c r="B405" s="163" t="s">
        <v>183</v>
      </c>
      <c r="C405" s="157" t="s">
        <v>25</v>
      </c>
      <c r="D405" s="158">
        <v>77.400000000000006</v>
      </c>
    </row>
    <row r="406" spans="1:4" ht="42.75">
      <c r="A406" s="163">
        <v>130211</v>
      </c>
      <c r="B406" s="163" t="s">
        <v>184</v>
      </c>
      <c r="C406" s="157" t="s">
        <v>25</v>
      </c>
      <c r="D406" s="158">
        <v>269</v>
      </c>
    </row>
    <row r="407" spans="1:4" ht="42.75">
      <c r="A407" s="163">
        <v>130222</v>
      </c>
      <c r="B407" s="163" t="s">
        <v>185</v>
      </c>
      <c r="C407" s="157" t="s">
        <v>25</v>
      </c>
      <c r="D407" s="158">
        <v>198.1</v>
      </c>
    </row>
    <row r="408" spans="1:4" ht="42.75">
      <c r="A408" s="163">
        <v>130223</v>
      </c>
      <c r="B408" s="163" t="s">
        <v>186</v>
      </c>
      <c r="C408" s="157" t="s">
        <v>25</v>
      </c>
      <c r="D408" s="158">
        <v>15.58</v>
      </c>
    </row>
    <row r="409" spans="1:4" ht="42.75">
      <c r="A409" s="163">
        <v>130225</v>
      </c>
      <c r="B409" s="163" t="s">
        <v>187</v>
      </c>
      <c r="C409" s="157" t="s">
        <v>25</v>
      </c>
      <c r="D409" s="158">
        <v>11.55</v>
      </c>
    </row>
    <row r="410" spans="1:4" ht="28.5">
      <c r="A410" s="163">
        <v>130226</v>
      </c>
      <c r="B410" s="163" t="s">
        <v>188</v>
      </c>
      <c r="C410" s="157" t="s">
        <v>25</v>
      </c>
      <c r="D410" s="158">
        <v>18.68</v>
      </c>
    </row>
    <row r="411" spans="1:4" ht="71.25">
      <c r="A411" s="163">
        <v>130228</v>
      </c>
      <c r="B411" s="163" t="s">
        <v>189</v>
      </c>
      <c r="C411" s="157" t="s">
        <v>25</v>
      </c>
      <c r="D411" s="158">
        <v>55.29</v>
      </c>
    </row>
    <row r="412" spans="1:4" ht="71.25">
      <c r="A412" s="163">
        <v>130230</v>
      </c>
      <c r="B412" s="163" t="s">
        <v>190</v>
      </c>
      <c r="C412" s="157" t="s">
        <v>25</v>
      </c>
      <c r="D412" s="158">
        <v>146.87</v>
      </c>
    </row>
    <row r="413" spans="1:4" ht="71.25">
      <c r="A413" s="163">
        <v>130231</v>
      </c>
      <c r="B413" s="163" t="s">
        <v>191</v>
      </c>
      <c r="C413" s="157" t="s">
        <v>25</v>
      </c>
      <c r="D413" s="158">
        <v>162.04</v>
      </c>
    </row>
    <row r="414" spans="1:4" ht="85.5">
      <c r="A414" s="163">
        <v>130233</v>
      </c>
      <c r="B414" s="163" t="s">
        <v>25723</v>
      </c>
      <c r="C414" s="157" t="s">
        <v>25</v>
      </c>
      <c r="D414" s="158">
        <v>139.69</v>
      </c>
    </row>
    <row r="415" spans="1:4" ht="71.25">
      <c r="A415" s="163">
        <v>130234</v>
      </c>
      <c r="B415" s="163" t="s">
        <v>25724</v>
      </c>
      <c r="C415" s="157" t="s">
        <v>25</v>
      </c>
      <c r="D415" s="158">
        <v>218.55</v>
      </c>
    </row>
    <row r="416" spans="1:4" ht="71.25">
      <c r="A416" s="163">
        <v>130236</v>
      </c>
      <c r="B416" s="163" t="s">
        <v>192</v>
      </c>
      <c r="C416" s="157" t="s">
        <v>25</v>
      </c>
      <c r="D416" s="158">
        <v>89.98</v>
      </c>
    </row>
    <row r="417" spans="1:4" ht="71.25">
      <c r="A417" s="163">
        <v>130237</v>
      </c>
      <c r="B417" s="163" t="s">
        <v>167</v>
      </c>
      <c r="C417" s="157" t="s">
        <v>25</v>
      </c>
      <c r="D417" s="158">
        <v>55.29</v>
      </c>
    </row>
    <row r="418" spans="1:4" ht="15">
      <c r="A418" s="162">
        <v>1303</v>
      </c>
      <c r="B418" s="162" t="s">
        <v>1520</v>
      </c>
      <c r="C418" s="157"/>
      <c r="D418" s="158"/>
    </row>
    <row r="419" spans="1:4" ht="28.5">
      <c r="A419" s="163">
        <v>130301</v>
      </c>
      <c r="B419" s="163" t="s">
        <v>193</v>
      </c>
      <c r="C419" s="157" t="s">
        <v>27</v>
      </c>
      <c r="D419" s="158">
        <v>16.29</v>
      </c>
    </row>
    <row r="420" spans="1:4" ht="42.75">
      <c r="A420" s="163">
        <v>130303</v>
      </c>
      <c r="B420" s="163" t="s">
        <v>14067</v>
      </c>
      <c r="C420" s="157" t="s">
        <v>27</v>
      </c>
      <c r="D420" s="158">
        <v>17.91</v>
      </c>
    </row>
    <row r="421" spans="1:4" ht="28.5">
      <c r="A421" s="163">
        <v>130304</v>
      </c>
      <c r="B421" s="163" t="s">
        <v>194</v>
      </c>
      <c r="C421" s="157" t="s">
        <v>27</v>
      </c>
      <c r="D421" s="158">
        <v>37.119999999999997</v>
      </c>
    </row>
    <row r="422" spans="1:4" ht="28.5">
      <c r="A422" s="163">
        <v>130307</v>
      </c>
      <c r="B422" s="163" t="s">
        <v>195</v>
      </c>
      <c r="C422" s="157" t="s">
        <v>27</v>
      </c>
      <c r="D422" s="158">
        <v>152.78</v>
      </c>
    </row>
    <row r="423" spans="1:4" ht="14.25">
      <c r="A423" s="163">
        <v>130308</v>
      </c>
      <c r="B423" s="163" t="s">
        <v>196</v>
      </c>
      <c r="C423" s="157" t="s">
        <v>27</v>
      </c>
      <c r="D423" s="158">
        <v>51.74</v>
      </c>
    </row>
    <row r="424" spans="1:4" ht="28.5">
      <c r="A424" s="163">
        <v>130311</v>
      </c>
      <c r="B424" s="163" t="s">
        <v>197</v>
      </c>
      <c r="C424" s="157" t="s">
        <v>27</v>
      </c>
      <c r="D424" s="158">
        <v>16.64</v>
      </c>
    </row>
    <row r="425" spans="1:4" ht="71.25">
      <c r="A425" s="163">
        <v>130315</v>
      </c>
      <c r="B425" s="163" t="s">
        <v>25725</v>
      </c>
      <c r="C425" s="157" t="s">
        <v>27</v>
      </c>
      <c r="D425" s="158">
        <v>50.48</v>
      </c>
    </row>
    <row r="426" spans="1:4" ht="14.25">
      <c r="A426" s="163">
        <v>130317</v>
      </c>
      <c r="B426" s="163" t="s">
        <v>198</v>
      </c>
      <c r="C426" s="157" t="s">
        <v>27</v>
      </c>
      <c r="D426" s="158">
        <v>80.66</v>
      </c>
    </row>
    <row r="427" spans="1:4" ht="42.75">
      <c r="A427" s="163">
        <v>130320</v>
      </c>
      <c r="B427" s="163" t="s">
        <v>199</v>
      </c>
      <c r="C427" s="157" t="s">
        <v>27</v>
      </c>
      <c r="D427" s="158">
        <v>37.33</v>
      </c>
    </row>
    <row r="428" spans="1:4" ht="57">
      <c r="A428" s="163">
        <v>130321</v>
      </c>
      <c r="B428" s="163" t="s">
        <v>200</v>
      </c>
      <c r="C428" s="157" t="s">
        <v>27</v>
      </c>
      <c r="D428" s="158">
        <v>50.48</v>
      </c>
    </row>
    <row r="429" spans="1:4" ht="85.5">
      <c r="A429" s="163">
        <v>130322</v>
      </c>
      <c r="B429" s="163" t="s">
        <v>201</v>
      </c>
      <c r="C429" s="157" t="s">
        <v>27</v>
      </c>
      <c r="D429" s="158">
        <v>32.619999999999997</v>
      </c>
    </row>
    <row r="430" spans="1:4" ht="57">
      <c r="A430" s="163">
        <v>130323</v>
      </c>
      <c r="B430" s="163" t="s">
        <v>202</v>
      </c>
      <c r="C430" s="157" t="s">
        <v>27</v>
      </c>
      <c r="D430" s="158">
        <v>56.02</v>
      </c>
    </row>
    <row r="431" spans="1:4" ht="15">
      <c r="A431" s="162">
        <v>1304</v>
      </c>
      <c r="B431" s="162" t="s">
        <v>1495</v>
      </c>
      <c r="C431" s="157"/>
      <c r="D431" s="158"/>
    </row>
    <row r="432" spans="1:4" ht="42.75">
      <c r="A432" s="163">
        <v>130403</v>
      </c>
      <c r="B432" s="163" t="s">
        <v>203</v>
      </c>
      <c r="C432" s="157" t="s">
        <v>25</v>
      </c>
      <c r="D432" s="158">
        <v>145.13</v>
      </c>
    </row>
    <row r="433" spans="1:4" ht="15">
      <c r="A433" s="162">
        <v>14</v>
      </c>
      <c r="B433" s="162" t="s">
        <v>1521</v>
      </c>
      <c r="C433" s="157"/>
      <c r="D433" s="158"/>
    </row>
    <row r="434" spans="1:4" ht="30">
      <c r="A434" s="162">
        <v>1401</v>
      </c>
      <c r="B434" s="162" t="s">
        <v>1522</v>
      </c>
      <c r="C434" s="157"/>
      <c r="D434" s="158"/>
    </row>
    <row r="435" spans="1:4" ht="71.25">
      <c r="A435" s="163">
        <v>140102</v>
      </c>
      <c r="B435" s="163" t="s">
        <v>204</v>
      </c>
      <c r="C435" s="157" t="s">
        <v>24</v>
      </c>
      <c r="D435" s="161">
        <v>2651.4</v>
      </c>
    </row>
    <row r="436" spans="1:4" ht="71.25">
      <c r="A436" s="163">
        <v>140103</v>
      </c>
      <c r="B436" s="163" t="s">
        <v>205</v>
      </c>
      <c r="C436" s="157" t="s">
        <v>24</v>
      </c>
      <c r="D436" s="161">
        <v>3472.27</v>
      </c>
    </row>
    <row r="437" spans="1:4" ht="71.25">
      <c r="A437" s="163">
        <v>140108</v>
      </c>
      <c r="B437" s="163" t="s">
        <v>206</v>
      </c>
      <c r="C437" s="157" t="s">
        <v>24</v>
      </c>
      <c r="D437" s="161">
        <v>8148.42</v>
      </c>
    </row>
    <row r="438" spans="1:4" ht="71.25">
      <c r="A438" s="163">
        <v>140109</v>
      </c>
      <c r="B438" s="163" t="s">
        <v>207</v>
      </c>
      <c r="C438" s="157" t="s">
        <v>24</v>
      </c>
      <c r="D438" s="161">
        <v>7494.12</v>
      </c>
    </row>
    <row r="439" spans="1:4" ht="15">
      <c r="A439" s="162">
        <v>1402</v>
      </c>
      <c r="B439" s="162" t="s">
        <v>1523</v>
      </c>
      <c r="C439" s="157"/>
      <c r="D439" s="158"/>
    </row>
    <row r="440" spans="1:4" ht="85.5">
      <c r="A440" s="163">
        <v>140201</v>
      </c>
      <c r="B440" s="163" t="s">
        <v>24338</v>
      </c>
      <c r="C440" s="157" t="s">
        <v>24</v>
      </c>
      <c r="D440" s="158">
        <v>440.47</v>
      </c>
    </row>
    <row r="441" spans="1:4" ht="85.5">
      <c r="A441" s="163">
        <v>140207</v>
      </c>
      <c r="B441" s="163" t="s">
        <v>24339</v>
      </c>
      <c r="C441" s="157" t="s">
        <v>24</v>
      </c>
      <c r="D441" s="158">
        <v>379.54</v>
      </c>
    </row>
    <row r="442" spans="1:4" ht="85.5">
      <c r="A442" s="163">
        <v>140208</v>
      </c>
      <c r="B442" s="163" t="s">
        <v>24340</v>
      </c>
      <c r="C442" s="157" t="s">
        <v>24</v>
      </c>
      <c r="D442" s="158">
        <v>783.58</v>
      </c>
    </row>
    <row r="443" spans="1:4" ht="85.5">
      <c r="A443" s="163">
        <v>140209</v>
      </c>
      <c r="B443" s="163" t="s">
        <v>208</v>
      </c>
      <c r="C443" s="157" t="s">
        <v>24</v>
      </c>
      <c r="D443" s="158">
        <v>300.83</v>
      </c>
    </row>
    <row r="444" spans="1:4" ht="15">
      <c r="A444" s="162">
        <v>1407</v>
      </c>
      <c r="B444" s="162" t="s">
        <v>1524</v>
      </c>
      <c r="C444" s="157"/>
      <c r="D444" s="158"/>
    </row>
    <row r="445" spans="1:4" ht="28.5">
      <c r="A445" s="163">
        <v>140701</v>
      </c>
      <c r="B445" s="163" t="s">
        <v>209</v>
      </c>
      <c r="C445" s="157" t="s">
        <v>210</v>
      </c>
      <c r="D445" s="158">
        <v>109.79</v>
      </c>
    </row>
    <row r="446" spans="1:4" ht="28.5">
      <c r="A446" s="163">
        <v>140702</v>
      </c>
      <c r="B446" s="163" t="s">
        <v>211</v>
      </c>
      <c r="C446" s="157" t="s">
        <v>210</v>
      </c>
      <c r="D446" s="158">
        <v>275.11</v>
      </c>
    </row>
    <row r="447" spans="1:4" ht="14.25">
      <c r="A447" s="163">
        <v>140703</v>
      </c>
      <c r="B447" s="163" t="s">
        <v>212</v>
      </c>
      <c r="C447" s="157" t="s">
        <v>210</v>
      </c>
      <c r="D447" s="158">
        <v>397.92</v>
      </c>
    </row>
    <row r="448" spans="1:4" ht="28.5">
      <c r="A448" s="163">
        <v>140704</v>
      </c>
      <c r="B448" s="163" t="s">
        <v>213</v>
      </c>
      <c r="C448" s="157" t="s">
        <v>210</v>
      </c>
      <c r="D448" s="158">
        <v>428.41</v>
      </c>
    </row>
    <row r="449" spans="1:4" ht="14.25">
      <c r="A449" s="163">
        <v>140705</v>
      </c>
      <c r="B449" s="163" t="s">
        <v>214</v>
      </c>
      <c r="C449" s="157" t="s">
        <v>210</v>
      </c>
      <c r="D449" s="158">
        <v>137.37</v>
      </c>
    </row>
    <row r="450" spans="1:4" ht="28.5">
      <c r="A450" s="163">
        <v>140706</v>
      </c>
      <c r="B450" s="163" t="s">
        <v>215</v>
      </c>
      <c r="C450" s="157" t="s">
        <v>210</v>
      </c>
      <c r="D450" s="158">
        <v>104.63</v>
      </c>
    </row>
    <row r="451" spans="1:4" ht="42.75">
      <c r="A451" s="163">
        <v>140707</v>
      </c>
      <c r="B451" s="163" t="s">
        <v>216</v>
      </c>
      <c r="C451" s="157" t="s">
        <v>210</v>
      </c>
      <c r="D451" s="158">
        <v>191.34</v>
      </c>
    </row>
    <row r="452" spans="1:4" ht="28.5">
      <c r="A452" s="163">
        <v>140708</v>
      </c>
      <c r="B452" s="163" t="s">
        <v>217</v>
      </c>
      <c r="C452" s="157" t="s">
        <v>210</v>
      </c>
      <c r="D452" s="158">
        <v>112.03</v>
      </c>
    </row>
    <row r="453" spans="1:4" ht="28.5">
      <c r="A453" s="163">
        <v>140709</v>
      </c>
      <c r="B453" s="163" t="s">
        <v>218</v>
      </c>
      <c r="C453" s="157" t="s">
        <v>210</v>
      </c>
      <c r="D453" s="158">
        <v>109.91</v>
      </c>
    </row>
    <row r="454" spans="1:4" ht="42.75">
      <c r="A454" s="163">
        <v>140710</v>
      </c>
      <c r="B454" s="163" t="s">
        <v>219</v>
      </c>
      <c r="C454" s="157" t="s">
        <v>24</v>
      </c>
      <c r="D454" s="158">
        <v>245.97</v>
      </c>
    </row>
    <row r="455" spans="1:4" ht="28.5">
      <c r="A455" s="163">
        <v>140711</v>
      </c>
      <c r="B455" s="163" t="s">
        <v>220</v>
      </c>
      <c r="C455" s="157" t="s">
        <v>24</v>
      </c>
      <c r="D455" s="158">
        <v>135.13</v>
      </c>
    </row>
    <row r="456" spans="1:4" ht="42.75">
      <c r="A456" s="163">
        <v>140712</v>
      </c>
      <c r="B456" s="163" t="s">
        <v>221</v>
      </c>
      <c r="C456" s="157" t="s">
        <v>24</v>
      </c>
      <c r="D456" s="158">
        <v>742.03</v>
      </c>
    </row>
    <row r="457" spans="1:4" ht="71.25">
      <c r="A457" s="163">
        <v>140713</v>
      </c>
      <c r="B457" s="163" t="s">
        <v>222</v>
      </c>
      <c r="C457" s="157" t="s">
        <v>24</v>
      </c>
      <c r="D457" s="161">
        <v>1092.8</v>
      </c>
    </row>
    <row r="458" spans="1:4" ht="71.25">
      <c r="A458" s="163">
        <v>140714</v>
      </c>
      <c r="B458" s="163" t="s">
        <v>223</v>
      </c>
      <c r="C458" s="157" t="s">
        <v>24</v>
      </c>
      <c r="D458" s="161">
        <v>1311.98</v>
      </c>
    </row>
    <row r="459" spans="1:4" ht="15">
      <c r="A459" s="162">
        <v>1409</v>
      </c>
      <c r="B459" s="162" t="s">
        <v>1525</v>
      </c>
      <c r="C459" s="157"/>
      <c r="D459" s="158"/>
    </row>
    <row r="460" spans="1:4" ht="71.25">
      <c r="A460" s="163">
        <v>140901</v>
      </c>
      <c r="B460" s="163" t="s">
        <v>24186</v>
      </c>
      <c r="C460" s="157" t="s">
        <v>27</v>
      </c>
      <c r="D460" s="158">
        <v>139.69999999999999</v>
      </c>
    </row>
    <row r="461" spans="1:4" ht="71.25">
      <c r="A461" s="163">
        <v>140902</v>
      </c>
      <c r="B461" s="163" t="s">
        <v>24187</v>
      </c>
      <c r="C461" s="157" t="s">
        <v>27</v>
      </c>
      <c r="D461" s="158">
        <v>171.26</v>
      </c>
    </row>
    <row r="462" spans="1:4" ht="28.5">
      <c r="A462" s="163">
        <v>140903</v>
      </c>
      <c r="B462" s="163" t="s">
        <v>224</v>
      </c>
      <c r="C462" s="157" t="s">
        <v>27</v>
      </c>
      <c r="D462" s="158">
        <v>69.19</v>
      </c>
    </row>
    <row r="463" spans="1:4" ht="28.5">
      <c r="A463" s="163">
        <v>140904</v>
      </c>
      <c r="B463" s="163" t="s">
        <v>225</v>
      </c>
      <c r="C463" s="157" t="s">
        <v>27</v>
      </c>
      <c r="D463" s="158">
        <v>101.54</v>
      </c>
    </row>
    <row r="464" spans="1:4" ht="28.5">
      <c r="A464" s="163">
        <v>140905</v>
      </c>
      <c r="B464" s="163" t="s">
        <v>226</v>
      </c>
      <c r="C464" s="157" t="s">
        <v>27</v>
      </c>
      <c r="D464" s="158">
        <v>176.77</v>
      </c>
    </row>
    <row r="465" spans="1:4" ht="28.5">
      <c r="A465" s="163">
        <v>140906</v>
      </c>
      <c r="B465" s="163" t="s">
        <v>227</v>
      </c>
      <c r="C465" s="157" t="s">
        <v>27</v>
      </c>
      <c r="D465" s="158">
        <v>62.82</v>
      </c>
    </row>
    <row r="466" spans="1:4" ht="30">
      <c r="A466" s="162">
        <v>1411</v>
      </c>
      <c r="B466" s="162" t="s">
        <v>1526</v>
      </c>
      <c r="C466" s="157"/>
      <c r="D466" s="158"/>
    </row>
    <row r="467" spans="1:4" ht="85.5">
      <c r="A467" s="163">
        <v>141101</v>
      </c>
      <c r="B467" s="163" t="s">
        <v>228</v>
      </c>
      <c r="C467" s="157" t="s">
        <v>24</v>
      </c>
      <c r="D467" s="158">
        <v>652.74</v>
      </c>
    </row>
    <row r="468" spans="1:4" ht="85.5">
      <c r="A468" s="163">
        <v>141102</v>
      </c>
      <c r="B468" s="163" t="s">
        <v>229</v>
      </c>
      <c r="C468" s="157" t="s">
        <v>24</v>
      </c>
      <c r="D468" s="158">
        <v>643.37</v>
      </c>
    </row>
    <row r="469" spans="1:4" ht="85.5">
      <c r="A469" s="163">
        <v>141103</v>
      </c>
      <c r="B469" s="163" t="s">
        <v>230</v>
      </c>
      <c r="C469" s="157" t="s">
        <v>24</v>
      </c>
      <c r="D469" s="158">
        <v>730.87</v>
      </c>
    </row>
    <row r="470" spans="1:4" ht="85.5">
      <c r="A470" s="163">
        <v>141104</v>
      </c>
      <c r="B470" s="163" t="s">
        <v>231</v>
      </c>
      <c r="C470" s="157" t="s">
        <v>24</v>
      </c>
      <c r="D470" s="158">
        <v>691.91</v>
      </c>
    </row>
    <row r="471" spans="1:4" ht="71.25">
      <c r="A471" s="163">
        <v>141105</v>
      </c>
      <c r="B471" s="163" t="s">
        <v>232</v>
      </c>
      <c r="C471" s="157" t="s">
        <v>24</v>
      </c>
      <c r="D471" s="158">
        <v>685.4</v>
      </c>
    </row>
    <row r="472" spans="1:4" ht="85.5">
      <c r="A472" s="163">
        <v>141106</v>
      </c>
      <c r="B472" s="163" t="s">
        <v>233</v>
      </c>
      <c r="C472" s="157" t="s">
        <v>24</v>
      </c>
      <c r="D472" s="158">
        <v>929.03</v>
      </c>
    </row>
    <row r="473" spans="1:4" ht="85.5">
      <c r="A473" s="163">
        <v>141107</v>
      </c>
      <c r="B473" s="163" t="s">
        <v>234</v>
      </c>
      <c r="C473" s="157" t="s">
        <v>24</v>
      </c>
      <c r="D473" s="158">
        <v>903.26</v>
      </c>
    </row>
    <row r="474" spans="1:4" ht="85.5">
      <c r="A474" s="163">
        <v>141108</v>
      </c>
      <c r="B474" s="163" t="s">
        <v>235</v>
      </c>
      <c r="C474" s="157" t="s">
        <v>24</v>
      </c>
      <c r="D474" s="161">
        <v>1300.49</v>
      </c>
    </row>
    <row r="475" spans="1:4" ht="42.75">
      <c r="A475" s="163">
        <v>141109</v>
      </c>
      <c r="B475" s="163" t="s">
        <v>236</v>
      </c>
      <c r="C475" s="157" t="s">
        <v>27</v>
      </c>
      <c r="D475" s="158">
        <v>188.5</v>
      </c>
    </row>
    <row r="476" spans="1:4" ht="85.5">
      <c r="A476" s="163">
        <v>141110</v>
      </c>
      <c r="B476" s="163" t="s">
        <v>237</v>
      </c>
      <c r="C476" s="157" t="s">
        <v>24</v>
      </c>
      <c r="D476" s="158">
        <v>883.8</v>
      </c>
    </row>
    <row r="477" spans="1:4" ht="71.25">
      <c r="A477" s="163">
        <v>141111</v>
      </c>
      <c r="B477" s="163" t="s">
        <v>238</v>
      </c>
      <c r="C477" s="157" t="s">
        <v>24</v>
      </c>
      <c r="D477" s="158">
        <v>874.43</v>
      </c>
    </row>
    <row r="478" spans="1:4" ht="85.5">
      <c r="A478" s="163">
        <v>141112</v>
      </c>
      <c r="B478" s="163" t="s">
        <v>239</v>
      </c>
      <c r="C478" s="157" t="s">
        <v>24</v>
      </c>
      <c r="D478" s="158">
        <v>961.94</v>
      </c>
    </row>
    <row r="479" spans="1:4" ht="71.25">
      <c r="A479" s="163">
        <v>141113</v>
      </c>
      <c r="B479" s="163" t="s">
        <v>240</v>
      </c>
      <c r="C479" s="157" t="s">
        <v>24</v>
      </c>
      <c r="D479" s="158">
        <v>922.98</v>
      </c>
    </row>
    <row r="480" spans="1:4" ht="71.25">
      <c r="A480" s="163">
        <v>141114</v>
      </c>
      <c r="B480" s="163" t="s">
        <v>241</v>
      </c>
      <c r="C480" s="157" t="s">
        <v>24</v>
      </c>
      <c r="D480" s="158">
        <v>899.03</v>
      </c>
    </row>
    <row r="481" spans="1:4" ht="15">
      <c r="A481" s="162">
        <v>1412</v>
      </c>
      <c r="B481" s="162" t="s">
        <v>1527</v>
      </c>
      <c r="C481" s="157"/>
      <c r="D481" s="158"/>
    </row>
    <row r="482" spans="1:4" ht="42.75">
      <c r="A482" s="163">
        <v>141210</v>
      </c>
      <c r="B482" s="163" t="s">
        <v>24189</v>
      </c>
      <c r="C482" s="157" t="s">
        <v>27</v>
      </c>
      <c r="D482" s="158">
        <v>64.06</v>
      </c>
    </row>
    <row r="483" spans="1:4" ht="42.75">
      <c r="A483" s="163">
        <v>141211</v>
      </c>
      <c r="B483" s="163" t="s">
        <v>24190</v>
      </c>
      <c r="C483" s="157" t="s">
        <v>27</v>
      </c>
      <c r="D483" s="158">
        <v>75.2</v>
      </c>
    </row>
    <row r="484" spans="1:4" ht="42.75">
      <c r="A484" s="163">
        <v>141212</v>
      </c>
      <c r="B484" s="163" t="s">
        <v>24191</v>
      </c>
      <c r="C484" s="157" t="s">
        <v>27</v>
      </c>
      <c r="D484" s="158">
        <v>100.85</v>
      </c>
    </row>
    <row r="485" spans="1:4" ht="42.75">
      <c r="A485" s="163">
        <v>141213</v>
      </c>
      <c r="B485" s="163" t="s">
        <v>24192</v>
      </c>
      <c r="C485" s="157" t="s">
        <v>27</v>
      </c>
      <c r="D485" s="158">
        <v>116.81</v>
      </c>
    </row>
    <row r="486" spans="1:4" ht="42.75">
      <c r="A486" s="163">
        <v>141214</v>
      </c>
      <c r="B486" s="163" t="s">
        <v>24193</v>
      </c>
      <c r="C486" s="157" t="s">
        <v>27</v>
      </c>
      <c r="D486" s="158">
        <v>142.32</v>
      </c>
    </row>
    <row r="487" spans="1:4" ht="42.75">
      <c r="A487" s="163">
        <v>141215</v>
      </c>
      <c r="B487" s="163" t="s">
        <v>24194</v>
      </c>
      <c r="C487" s="157" t="s">
        <v>27</v>
      </c>
      <c r="D487" s="158">
        <v>162.86000000000001</v>
      </c>
    </row>
    <row r="488" spans="1:4" ht="42.75">
      <c r="A488" s="163">
        <v>141216</v>
      </c>
      <c r="B488" s="163" t="s">
        <v>24195</v>
      </c>
      <c r="C488" s="157" t="s">
        <v>27</v>
      </c>
      <c r="D488" s="158">
        <v>216.5</v>
      </c>
    </row>
    <row r="489" spans="1:4" ht="42.75">
      <c r="A489" s="163">
        <v>141217</v>
      </c>
      <c r="B489" s="163" t="s">
        <v>24196</v>
      </c>
      <c r="C489" s="157" t="s">
        <v>27</v>
      </c>
      <c r="D489" s="158">
        <v>242.61</v>
      </c>
    </row>
    <row r="490" spans="1:4" ht="42.75">
      <c r="A490" s="163">
        <v>141218</v>
      </c>
      <c r="B490" s="163" t="s">
        <v>24197</v>
      </c>
      <c r="C490" s="157" t="s">
        <v>27</v>
      </c>
      <c r="D490" s="158">
        <v>303.48</v>
      </c>
    </row>
    <row r="491" spans="1:4" ht="15">
      <c r="A491" s="162">
        <v>1414</v>
      </c>
      <c r="B491" s="162" t="s">
        <v>1528</v>
      </c>
      <c r="C491" s="157"/>
      <c r="D491" s="158"/>
    </row>
    <row r="492" spans="1:4" ht="28.5">
      <c r="A492" s="163">
        <v>141409</v>
      </c>
      <c r="B492" s="163" t="s">
        <v>24198</v>
      </c>
      <c r="C492" s="157" t="s">
        <v>27</v>
      </c>
      <c r="D492" s="158">
        <v>21.01</v>
      </c>
    </row>
    <row r="493" spans="1:4" ht="28.5">
      <c r="A493" s="163">
        <v>141410</v>
      </c>
      <c r="B493" s="163" t="s">
        <v>24199</v>
      </c>
      <c r="C493" s="157" t="s">
        <v>27</v>
      </c>
      <c r="D493" s="158">
        <v>23.21</v>
      </c>
    </row>
    <row r="494" spans="1:4" ht="28.5">
      <c r="A494" s="163">
        <v>141411</v>
      </c>
      <c r="B494" s="163" t="s">
        <v>24200</v>
      </c>
      <c r="C494" s="157" t="s">
        <v>27</v>
      </c>
      <c r="D494" s="158">
        <v>27.99</v>
      </c>
    </row>
    <row r="495" spans="1:4" ht="28.5">
      <c r="A495" s="163">
        <v>141412</v>
      </c>
      <c r="B495" s="163" t="s">
        <v>24201</v>
      </c>
      <c r="C495" s="157" t="s">
        <v>27</v>
      </c>
      <c r="D495" s="158">
        <v>38.53</v>
      </c>
    </row>
    <row r="496" spans="1:4" ht="28.5">
      <c r="A496" s="163">
        <v>141413</v>
      </c>
      <c r="B496" s="163" t="s">
        <v>24202</v>
      </c>
      <c r="C496" s="157" t="s">
        <v>27</v>
      </c>
      <c r="D496" s="158">
        <v>48.35</v>
      </c>
    </row>
    <row r="497" spans="1:4" ht="28.5">
      <c r="A497" s="163">
        <v>141414</v>
      </c>
      <c r="B497" s="163" t="s">
        <v>24203</v>
      </c>
      <c r="C497" s="157" t="s">
        <v>27</v>
      </c>
      <c r="D497" s="158">
        <v>66.97</v>
      </c>
    </row>
    <row r="498" spans="1:4" ht="28.5">
      <c r="A498" s="163">
        <v>141415</v>
      </c>
      <c r="B498" s="163" t="s">
        <v>24204</v>
      </c>
      <c r="C498" s="157" t="s">
        <v>27</v>
      </c>
      <c r="D498" s="158">
        <v>97.15</v>
      </c>
    </row>
    <row r="499" spans="1:4" ht="28.5">
      <c r="A499" s="163">
        <v>141416</v>
      </c>
      <c r="B499" s="163" t="s">
        <v>24205</v>
      </c>
      <c r="C499" s="157" t="s">
        <v>27</v>
      </c>
      <c r="D499" s="158">
        <v>122.47</v>
      </c>
    </row>
    <row r="500" spans="1:4" ht="30">
      <c r="A500" s="162">
        <v>1415</v>
      </c>
      <c r="B500" s="162" t="s">
        <v>1529</v>
      </c>
      <c r="C500" s="157"/>
      <c r="D500" s="158"/>
    </row>
    <row r="501" spans="1:4" ht="28.5">
      <c r="A501" s="163">
        <v>141522</v>
      </c>
      <c r="B501" s="163" t="s">
        <v>24341</v>
      </c>
      <c r="C501" s="157" t="s">
        <v>24</v>
      </c>
      <c r="D501" s="158">
        <v>22.28</v>
      </c>
    </row>
    <row r="502" spans="1:4" ht="28.5">
      <c r="A502" s="163">
        <v>141523</v>
      </c>
      <c r="B502" s="163" t="s">
        <v>24342</v>
      </c>
      <c r="C502" s="157" t="s">
        <v>24</v>
      </c>
      <c r="D502" s="158">
        <v>33</v>
      </c>
    </row>
    <row r="503" spans="1:4" ht="28.5">
      <c r="A503" s="163">
        <v>141524</v>
      </c>
      <c r="B503" s="163" t="s">
        <v>24343</v>
      </c>
      <c r="C503" s="157" t="s">
        <v>24</v>
      </c>
      <c r="D503" s="158">
        <v>31.89</v>
      </c>
    </row>
    <row r="504" spans="1:4" ht="28.5">
      <c r="A504" s="163">
        <v>141525</v>
      </c>
      <c r="B504" s="163" t="s">
        <v>24344</v>
      </c>
      <c r="C504" s="157" t="s">
        <v>24</v>
      </c>
      <c r="D504" s="158">
        <v>43.67</v>
      </c>
    </row>
    <row r="505" spans="1:4" ht="28.5">
      <c r="A505" s="163">
        <v>141526</v>
      </c>
      <c r="B505" s="163" t="s">
        <v>24345</v>
      </c>
      <c r="C505" s="157" t="s">
        <v>24</v>
      </c>
      <c r="D505" s="158">
        <v>70.25</v>
      </c>
    </row>
    <row r="506" spans="1:4" ht="28.5">
      <c r="A506" s="163">
        <v>141527</v>
      </c>
      <c r="B506" s="163" t="s">
        <v>24346</v>
      </c>
      <c r="C506" s="157" t="s">
        <v>24</v>
      </c>
      <c r="D506" s="158">
        <v>284.63</v>
      </c>
    </row>
    <row r="507" spans="1:4" ht="28.5">
      <c r="A507" s="163">
        <v>141529</v>
      </c>
      <c r="B507" s="163" t="s">
        <v>24347</v>
      </c>
      <c r="C507" s="157" t="s">
        <v>24</v>
      </c>
      <c r="D507" s="158">
        <v>7.56</v>
      </c>
    </row>
    <row r="508" spans="1:4" ht="15">
      <c r="A508" s="162">
        <v>1419</v>
      </c>
      <c r="B508" s="162" t="s">
        <v>1530</v>
      </c>
      <c r="C508" s="157"/>
      <c r="D508" s="158"/>
    </row>
    <row r="509" spans="1:4" ht="42.75">
      <c r="A509" s="163">
        <v>141906</v>
      </c>
      <c r="B509" s="163" t="s">
        <v>24206</v>
      </c>
      <c r="C509" s="157" t="s">
        <v>27</v>
      </c>
      <c r="D509" s="158">
        <v>31.4</v>
      </c>
    </row>
    <row r="510" spans="1:4" ht="42.75">
      <c r="A510" s="163">
        <v>141907</v>
      </c>
      <c r="B510" s="163" t="s">
        <v>24207</v>
      </c>
      <c r="C510" s="157" t="s">
        <v>27</v>
      </c>
      <c r="D510" s="158">
        <v>40.950000000000003</v>
      </c>
    </row>
    <row r="511" spans="1:4" ht="42.75">
      <c r="A511" s="163">
        <v>141908</v>
      </c>
      <c r="B511" s="163" t="s">
        <v>24208</v>
      </c>
      <c r="C511" s="157" t="s">
        <v>27</v>
      </c>
      <c r="D511" s="158">
        <v>62.1</v>
      </c>
    </row>
    <row r="512" spans="1:4" ht="42.75">
      <c r="A512" s="163">
        <v>141909</v>
      </c>
      <c r="B512" s="163" t="s">
        <v>24209</v>
      </c>
      <c r="C512" s="157" t="s">
        <v>27</v>
      </c>
      <c r="D512" s="158">
        <v>75.180000000000007</v>
      </c>
    </row>
    <row r="513" spans="1:4" ht="42.75">
      <c r="A513" s="163">
        <v>141910</v>
      </c>
      <c r="B513" s="163" t="s">
        <v>24210</v>
      </c>
      <c r="C513" s="157" t="s">
        <v>27</v>
      </c>
      <c r="D513" s="158">
        <v>97.86</v>
      </c>
    </row>
    <row r="514" spans="1:4" ht="15">
      <c r="A514" s="162">
        <v>1421</v>
      </c>
      <c r="B514" s="162" t="s">
        <v>1531</v>
      </c>
      <c r="C514" s="157"/>
      <c r="D514" s="158"/>
    </row>
    <row r="515" spans="1:4" ht="28.5">
      <c r="A515" s="163">
        <v>142103</v>
      </c>
      <c r="B515" s="163" t="s">
        <v>36513</v>
      </c>
      <c r="C515" s="157" t="s">
        <v>24</v>
      </c>
      <c r="D515" s="158">
        <v>95.86</v>
      </c>
    </row>
    <row r="516" spans="1:4" ht="71.25">
      <c r="A516" s="163">
        <v>142104</v>
      </c>
      <c r="B516" s="163" t="s">
        <v>36514</v>
      </c>
      <c r="C516" s="157" t="s">
        <v>24</v>
      </c>
      <c r="D516" s="158">
        <v>23.64</v>
      </c>
    </row>
    <row r="517" spans="1:4" ht="14.25">
      <c r="A517" s="163">
        <v>142106</v>
      </c>
      <c r="B517" s="163" t="s">
        <v>242</v>
      </c>
      <c r="C517" s="157" t="s">
        <v>24</v>
      </c>
      <c r="D517" s="158">
        <v>31.19</v>
      </c>
    </row>
    <row r="518" spans="1:4" ht="42.75">
      <c r="A518" s="163">
        <v>142107</v>
      </c>
      <c r="B518" s="163" t="s">
        <v>36515</v>
      </c>
      <c r="C518" s="157" t="s">
        <v>24</v>
      </c>
      <c r="D518" s="158">
        <v>38.72</v>
      </c>
    </row>
    <row r="519" spans="1:4" ht="57">
      <c r="A519" s="163">
        <v>142109</v>
      </c>
      <c r="B519" s="163" t="s">
        <v>36516</v>
      </c>
      <c r="C519" s="157" t="s">
        <v>24</v>
      </c>
      <c r="D519" s="158">
        <v>36.97</v>
      </c>
    </row>
    <row r="520" spans="1:4" ht="42.75">
      <c r="A520" s="163">
        <v>142111</v>
      </c>
      <c r="B520" s="163" t="s">
        <v>36517</v>
      </c>
      <c r="C520" s="157" t="s">
        <v>24</v>
      </c>
      <c r="D520" s="158">
        <v>153.35</v>
      </c>
    </row>
    <row r="521" spans="1:4" ht="42.75">
      <c r="A521" s="163">
        <v>142112</v>
      </c>
      <c r="B521" s="163" t="s">
        <v>36518</v>
      </c>
      <c r="C521" s="157" t="s">
        <v>24</v>
      </c>
      <c r="D521" s="158">
        <v>71.069999999999993</v>
      </c>
    </row>
    <row r="522" spans="1:4" ht="28.5">
      <c r="A522" s="163">
        <v>142114</v>
      </c>
      <c r="B522" s="163" t="s">
        <v>243</v>
      </c>
      <c r="C522" s="157" t="s">
        <v>24</v>
      </c>
      <c r="D522" s="158">
        <v>13.91</v>
      </c>
    </row>
    <row r="523" spans="1:4" ht="42.75">
      <c r="A523" s="163">
        <v>142115</v>
      </c>
      <c r="B523" s="163" t="s">
        <v>36519</v>
      </c>
      <c r="C523" s="157" t="s">
        <v>24</v>
      </c>
      <c r="D523" s="158">
        <v>43.68</v>
      </c>
    </row>
    <row r="524" spans="1:4" ht="14.25">
      <c r="A524" s="163">
        <v>142116</v>
      </c>
      <c r="B524" s="163" t="s">
        <v>244</v>
      </c>
      <c r="C524" s="157" t="s">
        <v>24</v>
      </c>
      <c r="D524" s="158">
        <v>9.3699999999999992</v>
      </c>
    </row>
    <row r="525" spans="1:4" ht="14.25">
      <c r="A525" s="163">
        <v>142117</v>
      </c>
      <c r="B525" s="163" t="s">
        <v>245</v>
      </c>
      <c r="C525" s="157" t="s">
        <v>24</v>
      </c>
      <c r="D525" s="158">
        <v>23.58</v>
      </c>
    </row>
    <row r="526" spans="1:4" ht="28.5">
      <c r="A526" s="163">
        <v>142118</v>
      </c>
      <c r="B526" s="163" t="s">
        <v>36520</v>
      </c>
      <c r="C526" s="157" t="s">
        <v>24</v>
      </c>
      <c r="D526" s="158">
        <v>19.95</v>
      </c>
    </row>
    <row r="527" spans="1:4" ht="28.5">
      <c r="A527" s="163">
        <v>142119</v>
      </c>
      <c r="B527" s="163" t="s">
        <v>36521</v>
      </c>
      <c r="C527" s="157" t="s">
        <v>24</v>
      </c>
      <c r="D527" s="158">
        <v>114.61</v>
      </c>
    </row>
    <row r="528" spans="1:4" ht="28.5">
      <c r="A528" s="163">
        <v>142120</v>
      </c>
      <c r="B528" s="163" t="s">
        <v>36522</v>
      </c>
      <c r="C528" s="157" t="s">
        <v>24</v>
      </c>
      <c r="D528" s="158">
        <v>126.49</v>
      </c>
    </row>
    <row r="529" spans="1:4" ht="28.5">
      <c r="A529" s="163">
        <v>142121</v>
      </c>
      <c r="B529" s="163" t="s">
        <v>36523</v>
      </c>
      <c r="C529" s="157" t="s">
        <v>24</v>
      </c>
      <c r="D529" s="158">
        <v>262.57</v>
      </c>
    </row>
    <row r="530" spans="1:4" ht="28.5">
      <c r="A530" s="163">
        <v>142122</v>
      </c>
      <c r="B530" s="163" t="s">
        <v>36524</v>
      </c>
      <c r="C530" s="157" t="s">
        <v>24</v>
      </c>
      <c r="D530" s="158">
        <v>107.53</v>
      </c>
    </row>
    <row r="531" spans="1:4" ht="30">
      <c r="A531" s="162">
        <v>1422</v>
      </c>
      <c r="B531" s="162" t="s">
        <v>1532</v>
      </c>
      <c r="C531" s="157"/>
      <c r="D531" s="158"/>
    </row>
    <row r="532" spans="1:4" ht="28.5">
      <c r="A532" s="163">
        <v>142201</v>
      </c>
      <c r="B532" s="163" t="s">
        <v>246</v>
      </c>
      <c r="C532" s="157" t="s">
        <v>27</v>
      </c>
      <c r="D532" s="158">
        <v>14</v>
      </c>
    </row>
    <row r="533" spans="1:4" ht="28.5">
      <c r="A533" s="163">
        <v>142202</v>
      </c>
      <c r="B533" s="163" t="s">
        <v>247</v>
      </c>
      <c r="C533" s="157" t="s">
        <v>27</v>
      </c>
      <c r="D533" s="158">
        <v>20.99</v>
      </c>
    </row>
    <row r="534" spans="1:4" ht="28.5">
      <c r="A534" s="163">
        <v>142203</v>
      </c>
      <c r="B534" s="163" t="s">
        <v>248</v>
      </c>
      <c r="C534" s="157" t="s">
        <v>27</v>
      </c>
      <c r="D534" s="158">
        <v>31.62</v>
      </c>
    </row>
    <row r="535" spans="1:4" ht="28.5">
      <c r="A535" s="163">
        <v>142204</v>
      </c>
      <c r="B535" s="163" t="s">
        <v>249</v>
      </c>
      <c r="C535" s="157" t="s">
        <v>27</v>
      </c>
      <c r="D535" s="158">
        <v>26.68</v>
      </c>
    </row>
    <row r="536" spans="1:4" ht="28.5">
      <c r="A536" s="163">
        <v>142205</v>
      </c>
      <c r="B536" s="163" t="s">
        <v>250</v>
      </c>
      <c r="C536" s="157" t="s">
        <v>27</v>
      </c>
      <c r="D536" s="158">
        <v>40.67</v>
      </c>
    </row>
    <row r="537" spans="1:4" ht="28.5">
      <c r="A537" s="163">
        <v>142206</v>
      </c>
      <c r="B537" s="163" t="s">
        <v>251</v>
      </c>
      <c r="C537" s="157" t="s">
        <v>27</v>
      </c>
      <c r="D537" s="158">
        <v>59.18</v>
      </c>
    </row>
    <row r="538" spans="1:4" ht="15">
      <c r="A538" s="162">
        <v>1423</v>
      </c>
      <c r="B538" s="162" t="s">
        <v>1495</v>
      </c>
      <c r="C538" s="157"/>
      <c r="D538" s="158"/>
    </row>
    <row r="539" spans="1:4" ht="28.5">
      <c r="A539" s="163">
        <v>142301</v>
      </c>
      <c r="B539" s="163" t="s">
        <v>36525</v>
      </c>
      <c r="C539" s="157" t="s">
        <v>24</v>
      </c>
      <c r="D539" s="158">
        <v>23.98</v>
      </c>
    </row>
    <row r="540" spans="1:4" ht="14.25">
      <c r="A540" s="163">
        <v>142302</v>
      </c>
      <c r="B540" s="163" t="s">
        <v>252</v>
      </c>
      <c r="C540" s="157" t="s">
        <v>24</v>
      </c>
      <c r="D540" s="158">
        <v>33.57</v>
      </c>
    </row>
    <row r="541" spans="1:4" ht="14.25">
      <c r="A541" s="163">
        <v>142303</v>
      </c>
      <c r="B541" s="163" t="s">
        <v>253</v>
      </c>
      <c r="C541" s="157" t="s">
        <v>24</v>
      </c>
      <c r="D541" s="158">
        <v>23.98</v>
      </c>
    </row>
    <row r="542" spans="1:4" ht="28.5">
      <c r="A542" s="163">
        <v>142304</v>
      </c>
      <c r="B542" s="163" t="s">
        <v>36526</v>
      </c>
      <c r="C542" s="157" t="s">
        <v>24</v>
      </c>
      <c r="D542" s="158">
        <v>31.99</v>
      </c>
    </row>
    <row r="543" spans="1:4" ht="15">
      <c r="A543" s="162">
        <v>1428</v>
      </c>
      <c r="B543" s="162" t="s">
        <v>24211</v>
      </c>
      <c r="C543" s="157"/>
      <c r="D543" s="158"/>
    </row>
    <row r="544" spans="1:4" ht="57">
      <c r="A544" s="163">
        <v>142801</v>
      </c>
      <c r="B544" s="163" t="s">
        <v>36527</v>
      </c>
      <c r="C544" s="157" t="s">
        <v>24212</v>
      </c>
      <c r="D544" s="158">
        <v>4.62</v>
      </c>
    </row>
    <row r="545" spans="1:4" ht="57">
      <c r="A545" s="163">
        <v>142802</v>
      </c>
      <c r="B545" s="163" t="s">
        <v>36528</v>
      </c>
      <c r="C545" s="157" t="s">
        <v>24212</v>
      </c>
      <c r="D545" s="158">
        <v>7.4</v>
      </c>
    </row>
    <row r="546" spans="1:4" ht="57">
      <c r="A546" s="163">
        <v>142803</v>
      </c>
      <c r="B546" s="163" t="s">
        <v>36529</v>
      </c>
      <c r="C546" s="157" t="s">
        <v>24212</v>
      </c>
      <c r="D546" s="158">
        <v>9.4600000000000009</v>
      </c>
    </row>
    <row r="547" spans="1:4" ht="15">
      <c r="A547" s="162">
        <v>15</v>
      </c>
      <c r="B547" s="162" t="s">
        <v>1533</v>
      </c>
      <c r="C547" s="157"/>
      <c r="D547" s="158"/>
    </row>
    <row r="548" spans="1:4" ht="15">
      <c r="A548" s="162">
        <v>1501</v>
      </c>
      <c r="B548" s="162" t="s">
        <v>1534</v>
      </c>
      <c r="C548" s="157"/>
      <c r="D548" s="158"/>
    </row>
    <row r="549" spans="1:4" ht="85.5">
      <c r="A549" s="163">
        <v>150122</v>
      </c>
      <c r="B549" s="163" t="s">
        <v>254</v>
      </c>
      <c r="C549" s="157" t="s">
        <v>24</v>
      </c>
      <c r="D549" s="161">
        <v>1536.59</v>
      </c>
    </row>
    <row r="550" spans="1:4" ht="71.25">
      <c r="A550" s="163">
        <v>150123</v>
      </c>
      <c r="B550" s="163" t="s">
        <v>255</v>
      </c>
      <c r="C550" s="157" t="s">
        <v>24</v>
      </c>
      <c r="D550" s="161">
        <v>2860.7</v>
      </c>
    </row>
    <row r="551" spans="1:4" ht="15">
      <c r="A551" s="162">
        <v>1503</v>
      </c>
      <c r="B551" s="162" t="s">
        <v>1535</v>
      </c>
      <c r="C551" s="157"/>
      <c r="D551" s="158"/>
    </row>
    <row r="552" spans="1:4" ht="42.75">
      <c r="A552" s="163">
        <v>150306</v>
      </c>
      <c r="B552" s="163" t="s">
        <v>14068</v>
      </c>
      <c r="C552" s="157" t="s">
        <v>24</v>
      </c>
      <c r="D552" s="158">
        <v>223.49</v>
      </c>
    </row>
    <row r="553" spans="1:4" ht="28.5">
      <c r="A553" s="163">
        <v>150307</v>
      </c>
      <c r="B553" s="163" t="s">
        <v>256</v>
      </c>
      <c r="C553" s="157" t="s">
        <v>24</v>
      </c>
      <c r="D553" s="158">
        <v>542.41</v>
      </c>
    </row>
    <row r="554" spans="1:4" ht="28.5">
      <c r="A554" s="163">
        <v>150308</v>
      </c>
      <c r="B554" s="163" t="s">
        <v>257</v>
      </c>
      <c r="C554" s="157" t="s">
        <v>24</v>
      </c>
      <c r="D554" s="158">
        <v>616.35</v>
      </c>
    </row>
    <row r="555" spans="1:4" ht="28.5">
      <c r="A555" s="163">
        <v>150309</v>
      </c>
      <c r="B555" s="163" t="s">
        <v>258</v>
      </c>
      <c r="C555" s="157" t="s">
        <v>24</v>
      </c>
      <c r="D555" s="158">
        <v>747.16</v>
      </c>
    </row>
    <row r="556" spans="1:4" ht="14.25">
      <c r="A556" s="163">
        <v>150310</v>
      </c>
      <c r="B556" s="163" t="s">
        <v>259</v>
      </c>
      <c r="C556" s="157" t="s">
        <v>24</v>
      </c>
      <c r="D556" s="158">
        <v>114.93</v>
      </c>
    </row>
    <row r="557" spans="1:4" ht="28.5">
      <c r="A557" s="163">
        <v>150311</v>
      </c>
      <c r="B557" s="163" t="s">
        <v>260</v>
      </c>
      <c r="C557" s="157" t="s">
        <v>24</v>
      </c>
      <c r="D557" s="158">
        <v>149.16999999999999</v>
      </c>
    </row>
    <row r="558" spans="1:4" ht="85.5">
      <c r="A558" s="163">
        <v>150315</v>
      </c>
      <c r="B558" s="163" t="s">
        <v>261</v>
      </c>
      <c r="C558" s="157" t="s">
        <v>24</v>
      </c>
      <c r="D558" s="161">
        <v>1057.3800000000001</v>
      </c>
    </row>
    <row r="559" spans="1:4" ht="85.5">
      <c r="A559" s="163">
        <v>150316</v>
      </c>
      <c r="B559" s="163" t="s">
        <v>262</v>
      </c>
      <c r="C559" s="157" t="s">
        <v>24</v>
      </c>
      <c r="D559" s="161">
        <v>1363.66</v>
      </c>
    </row>
    <row r="560" spans="1:4" ht="71.25">
      <c r="A560" s="163">
        <v>150317</v>
      </c>
      <c r="B560" s="163" t="s">
        <v>263</v>
      </c>
      <c r="C560" s="157" t="s">
        <v>24</v>
      </c>
      <c r="D560" s="161">
        <v>1758.52</v>
      </c>
    </row>
    <row r="561" spans="1:4" ht="42.75">
      <c r="A561" s="163">
        <v>150320</v>
      </c>
      <c r="B561" s="163" t="s">
        <v>36530</v>
      </c>
      <c r="C561" s="157" t="s">
        <v>24</v>
      </c>
      <c r="D561" s="158">
        <v>107.79</v>
      </c>
    </row>
    <row r="562" spans="1:4" ht="15">
      <c r="A562" s="162">
        <v>1506</v>
      </c>
      <c r="B562" s="162" t="s">
        <v>1536</v>
      </c>
      <c r="C562" s="157"/>
      <c r="D562" s="158"/>
    </row>
    <row r="563" spans="1:4" ht="42.75">
      <c r="A563" s="163">
        <v>150609</v>
      </c>
      <c r="B563" s="163" t="s">
        <v>264</v>
      </c>
      <c r="C563" s="157" t="s">
        <v>24</v>
      </c>
      <c r="D563" s="158">
        <v>577.22</v>
      </c>
    </row>
    <row r="564" spans="1:4" ht="71.25">
      <c r="A564" s="163">
        <v>150610</v>
      </c>
      <c r="B564" s="163" t="s">
        <v>265</v>
      </c>
      <c r="C564" s="157" t="s">
        <v>24</v>
      </c>
      <c r="D564" s="158">
        <v>355.04</v>
      </c>
    </row>
    <row r="565" spans="1:4" ht="28.5">
      <c r="A565" s="163">
        <v>150612</v>
      </c>
      <c r="B565" s="163" t="s">
        <v>14116</v>
      </c>
      <c r="C565" s="157" t="s">
        <v>24</v>
      </c>
      <c r="D565" s="158">
        <v>50.92</v>
      </c>
    </row>
    <row r="566" spans="1:4" ht="71.25">
      <c r="A566" s="163">
        <v>150614</v>
      </c>
      <c r="B566" s="163" t="s">
        <v>266</v>
      </c>
      <c r="C566" s="157" t="s">
        <v>24</v>
      </c>
      <c r="D566" s="158">
        <v>167.55</v>
      </c>
    </row>
    <row r="567" spans="1:4" ht="71.25">
      <c r="A567" s="163">
        <v>150615</v>
      </c>
      <c r="B567" s="163" t="s">
        <v>267</v>
      </c>
      <c r="C567" s="157" t="s">
        <v>24</v>
      </c>
      <c r="D567" s="158">
        <v>214.89</v>
      </c>
    </row>
    <row r="568" spans="1:4" ht="71.25">
      <c r="A568" s="163">
        <v>150616</v>
      </c>
      <c r="B568" s="163" t="s">
        <v>268</v>
      </c>
      <c r="C568" s="157" t="s">
        <v>24</v>
      </c>
      <c r="D568" s="158">
        <v>298.52999999999997</v>
      </c>
    </row>
    <row r="569" spans="1:4" ht="71.25">
      <c r="A569" s="163">
        <v>150626</v>
      </c>
      <c r="B569" s="163" t="s">
        <v>269</v>
      </c>
      <c r="C569" s="157" t="s">
        <v>24</v>
      </c>
      <c r="D569" s="158">
        <v>184.6</v>
      </c>
    </row>
    <row r="570" spans="1:4" ht="28.5">
      <c r="A570" s="163">
        <v>150628</v>
      </c>
      <c r="B570" s="163" t="s">
        <v>270</v>
      </c>
      <c r="C570" s="157" t="s">
        <v>24</v>
      </c>
      <c r="D570" s="158">
        <v>9.92</v>
      </c>
    </row>
    <row r="571" spans="1:4" ht="28.5">
      <c r="A571" s="163">
        <v>150629</v>
      </c>
      <c r="B571" s="163" t="s">
        <v>271</v>
      </c>
      <c r="C571" s="157" t="s">
        <v>24</v>
      </c>
      <c r="D571" s="158">
        <v>16.16</v>
      </c>
    </row>
    <row r="572" spans="1:4" ht="28.5">
      <c r="A572" s="163">
        <v>150632</v>
      </c>
      <c r="B572" s="163" t="s">
        <v>272</v>
      </c>
      <c r="C572" s="157" t="s">
        <v>24</v>
      </c>
      <c r="D572" s="158">
        <v>74.09</v>
      </c>
    </row>
    <row r="573" spans="1:4" ht="28.5">
      <c r="A573" s="163">
        <v>150633</v>
      </c>
      <c r="B573" s="163" t="s">
        <v>273</v>
      </c>
      <c r="C573" s="157" t="s">
        <v>24</v>
      </c>
      <c r="D573" s="158">
        <v>121.78</v>
      </c>
    </row>
    <row r="574" spans="1:4" ht="28.5">
      <c r="A574" s="163">
        <v>150634</v>
      </c>
      <c r="B574" s="163" t="s">
        <v>274</v>
      </c>
      <c r="C574" s="157" t="s">
        <v>24</v>
      </c>
      <c r="D574" s="158">
        <v>189.79</v>
      </c>
    </row>
    <row r="575" spans="1:4" ht="28.5">
      <c r="A575" s="163">
        <v>150635</v>
      </c>
      <c r="B575" s="163" t="s">
        <v>275</v>
      </c>
      <c r="C575" s="157" t="s">
        <v>24</v>
      </c>
      <c r="D575" s="158">
        <v>365.07</v>
      </c>
    </row>
    <row r="576" spans="1:4" ht="28.5">
      <c r="A576" s="163">
        <v>150636</v>
      </c>
      <c r="B576" s="163" t="s">
        <v>276</v>
      </c>
      <c r="C576" s="157" t="s">
        <v>24</v>
      </c>
      <c r="D576" s="158">
        <v>11.45</v>
      </c>
    </row>
    <row r="577" spans="1:4" ht="15">
      <c r="A577" s="162">
        <v>1507</v>
      </c>
      <c r="B577" s="162" t="s">
        <v>1537</v>
      </c>
      <c r="C577" s="157"/>
      <c r="D577" s="158"/>
    </row>
    <row r="578" spans="1:4" ht="71.25">
      <c r="A578" s="163">
        <v>150701</v>
      </c>
      <c r="B578" s="163" t="s">
        <v>277</v>
      </c>
      <c r="C578" s="157" t="s">
        <v>27</v>
      </c>
      <c r="D578" s="158">
        <v>64.02</v>
      </c>
    </row>
    <row r="579" spans="1:4" ht="71.25">
      <c r="A579" s="163">
        <v>150702</v>
      </c>
      <c r="B579" s="163" t="s">
        <v>278</v>
      </c>
      <c r="C579" s="157" t="s">
        <v>27</v>
      </c>
      <c r="D579" s="158">
        <v>76.83</v>
      </c>
    </row>
    <row r="580" spans="1:4" ht="71.25">
      <c r="A580" s="163">
        <v>150703</v>
      </c>
      <c r="B580" s="163" t="s">
        <v>279</v>
      </c>
      <c r="C580" s="157" t="s">
        <v>27</v>
      </c>
      <c r="D580" s="158">
        <v>198.3</v>
      </c>
    </row>
    <row r="581" spans="1:4" ht="71.25">
      <c r="A581" s="163">
        <v>150704</v>
      </c>
      <c r="B581" s="163" t="s">
        <v>280</v>
      </c>
      <c r="C581" s="157" t="s">
        <v>27</v>
      </c>
      <c r="D581" s="158">
        <v>212.53</v>
      </c>
    </row>
    <row r="582" spans="1:4" ht="15">
      <c r="A582" s="162">
        <v>1508</v>
      </c>
      <c r="B582" s="162" t="s">
        <v>1538</v>
      </c>
      <c r="C582" s="157"/>
      <c r="D582" s="158"/>
    </row>
    <row r="583" spans="1:4" ht="28.5">
      <c r="A583" s="163">
        <v>150801</v>
      </c>
      <c r="B583" s="163" t="s">
        <v>281</v>
      </c>
      <c r="C583" s="157" t="s">
        <v>27</v>
      </c>
      <c r="D583" s="158">
        <v>16.36</v>
      </c>
    </row>
    <row r="584" spans="1:4" ht="42.75">
      <c r="A584" s="163">
        <v>150802</v>
      </c>
      <c r="B584" s="163" t="s">
        <v>282</v>
      </c>
      <c r="C584" s="157" t="s">
        <v>24</v>
      </c>
      <c r="D584" s="158">
        <v>25.63</v>
      </c>
    </row>
    <row r="585" spans="1:4" ht="42.75">
      <c r="A585" s="163">
        <v>150803</v>
      </c>
      <c r="B585" s="163" t="s">
        <v>283</v>
      </c>
      <c r="C585" s="157" t="s">
        <v>24</v>
      </c>
      <c r="D585" s="158">
        <v>31.06</v>
      </c>
    </row>
    <row r="586" spans="1:4" ht="42.75">
      <c r="A586" s="163">
        <v>150804</v>
      </c>
      <c r="B586" s="163" t="s">
        <v>284</v>
      </c>
      <c r="C586" s="157" t="s">
        <v>24</v>
      </c>
      <c r="D586" s="158">
        <v>27.51</v>
      </c>
    </row>
    <row r="587" spans="1:4" ht="42.75">
      <c r="A587" s="163">
        <v>150805</v>
      </c>
      <c r="B587" s="163" t="s">
        <v>285</v>
      </c>
      <c r="C587" s="157" t="s">
        <v>24</v>
      </c>
      <c r="D587" s="158">
        <v>31.63</v>
      </c>
    </row>
    <row r="588" spans="1:4" ht="28.5">
      <c r="A588" s="163">
        <v>150806</v>
      </c>
      <c r="B588" s="163" t="s">
        <v>286</v>
      </c>
      <c r="C588" s="157" t="s">
        <v>27</v>
      </c>
      <c r="D588" s="158">
        <v>26.09</v>
      </c>
    </row>
    <row r="589" spans="1:4" ht="28.5">
      <c r="A589" s="163">
        <v>150807</v>
      </c>
      <c r="B589" s="163" t="s">
        <v>287</v>
      </c>
      <c r="C589" s="157" t="s">
        <v>27</v>
      </c>
      <c r="D589" s="158">
        <v>17.11</v>
      </c>
    </row>
    <row r="590" spans="1:4" ht="28.5">
      <c r="A590" s="163">
        <v>150835</v>
      </c>
      <c r="B590" s="163" t="s">
        <v>288</v>
      </c>
      <c r="C590" s="157" t="s">
        <v>27</v>
      </c>
      <c r="D590" s="158">
        <v>54.37</v>
      </c>
    </row>
    <row r="591" spans="1:4" ht="28.5">
      <c r="A591" s="163">
        <v>150836</v>
      </c>
      <c r="B591" s="163" t="s">
        <v>289</v>
      </c>
      <c r="C591" s="157" t="s">
        <v>27</v>
      </c>
      <c r="D591" s="158">
        <v>82.2</v>
      </c>
    </row>
    <row r="592" spans="1:4" ht="28.5">
      <c r="A592" s="163">
        <v>150837</v>
      </c>
      <c r="B592" s="163" t="s">
        <v>290</v>
      </c>
      <c r="C592" s="157" t="s">
        <v>27</v>
      </c>
      <c r="D592" s="158">
        <v>101.5</v>
      </c>
    </row>
    <row r="593" spans="1:4" ht="28.5">
      <c r="A593" s="163">
        <v>150838</v>
      </c>
      <c r="B593" s="163" t="s">
        <v>291</v>
      </c>
      <c r="C593" s="157" t="s">
        <v>27</v>
      </c>
      <c r="D593" s="158">
        <v>115.54</v>
      </c>
    </row>
    <row r="594" spans="1:4" ht="28.5">
      <c r="A594" s="163">
        <v>150843</v>
      </c>
      <c r="B594" s="163" t="s">
        <v>292</v>
      </c>
      <c r="C594" s="157" t="s">
        <v>24</v>
      </c>
      <c r="D594" s="158">
        <v>63.35</v>
      </c>
    </row>
    <row r="595" spans="1:4" ht="28.5">
      <c r="A595" s="163">
        <v>150844</v>
      </c>
      <c r="B595" s="163" t="s">
        <v>293</v>
      </c>
      <c r="C595" s="157" t="s">
        <v>24</v>
      </c>
      <c r="D595" s="158">
        <v>77.67</v>
      </c>
    </row>
    <row r="596" spans="1:4" ht="28.5">
      <c r="A596" s="163">
        <v>150845</v>
      </c>
      <c r="B596" s="163" t="s">
        <v>294</v>
      </c>
      <c r="C596" s="157" t="s">
        <v>24</v>
      </c>
      <c r="D596" s="158">
        <v>96.93</v>
      </c>
    </row>
    <row r="597" spans="1:4" ht="14.25">
      <c r="A597" s="163">
        <v>150850</v>
      </c>
      <c r="B597" s="163" t="s">
        <v>295</v>
      </c>
      <c r="C597" s="157" t="s">
        <v>24</v>
      </c>
      <c r="D597" s="158">
        <v>10.17</v>
      </c>
    </row>
    <row r="598" spans="1:4" ht="14.25">
      <c r="A598" s="163">
        <v>150851</v>
      </c>
      <c r="B598" s="163" t="s">
        <v>296</v>
      </c>
      <c r="C598" s="157" t="s">
        <v>24</v>
      </c>
      <c r="D598" s="158">
        <v>10.17</v>
      </c>
    </row>
    <row r="599" spans="1:4" ht="14.25">
      <c r="A599" s="163">
        <v>150852</v>
      </c>
      <c r="B599" s="163" t="s">
        <v>297</v>
      </c>
      <c r="C599" s="157" t="s">
        <v>24</v>
      </c>
      <c r="D599" s="158">
        <v>11.41</v>
      </c>
    </row>
    <row r="600" spans="1:4" ht="28.5">
      <c r="A600" s="163">
        <v>150860</v>
      </c>
      <c r="B600" s="163" t="s">
        <v>298</v>
      </c>
      <c r="C600" s="157" t="s">
        <v>27</v>
      </c>
      <c r="D600" s="158">
        <v>28.57</v>
      </c>
    </row>
    <row r="601" spans="1:4" ht="28.5">
      <c r="A601" s="163">
        <v>150861</v>
      </c>
      <c r="B601" s="163" t="s">
        <v>299</v>
      </c>
      <c r="C601" s="157" t="s">
        <v>27</v>
      </c>
      <c r="D601" s="158">
        <v>34.799999999999997</v>
      </c>
    </row>
    <row r="602" spans="1:4" ht="28.5">
      <c r="A602" s="163">
        <v>150862</v>
      </c>
      <c r="B602" s="163" t="s">
        <v>300</v>
      </c>
      <c r="C602" s="157" t="s">
        <v>27</v>
      </c>
      <c r="D602" s="158">
        <v>47.25</v>
      </c>
    </row>
    <row r="603" spans="1:4" ht="28.5">
      <c r="A603" s="163">
        <v>150863</v>
      </c>
      <c r="B603" s="163" t="s">
        <v>301</v>
      </c>
      <c r="C603" s="157" t="s">
        <v>27</v>
      </c>
      <c r="D603" s="158">
        <v>59.71</v>
      </c>
    </row>
    <row r="604" spans="1:4" ht="42.75">
      <c r="A604" s="163">
        <v>150866</v>
      </c>
      <c r="B604" s="163" t="s">
        <v>302</v>
      </c>
      <c r="C604" s="157" t="s">
        <v>24</v>
      </c>
      <c r="D604" s="158">
        <v>13.02</v>
      </c>
    </row>
    <row r="605" spans="1:4" ht="42.75">
      <c r="A605" s="163">
        <v>150867</v>
      </c>
      <c r="B605" s="163" t="s">
        <v>303</v>
      </c>
      <c r="C605" s="157" t="s">
        <v>24</v>
      </c>
      <c r="D605" s="158">
        <v>13.15</v>
      </c>
    </row>
    <row r="606" spans="1:4" ht="42.75">
      <c r="A606" s="163">
        <v>150870</v>
      </c>
      <c r="B606" s="163" t="s">
        <v>304</v>
      </c>
      <c r="C606" s="157" t="s">
        <v>24</v>
      </c>
      <c r="D606" s="158">
        <v>90.43</v>
      </c>
    </row>
    <row r="607" spans="1:4" ht="42.75">
      <c r="A607" s="163">
        <v>150871</v>
      </c>
      <c r="B607" s="163" t="s">
        <v>305</v>
      </c>
      <c r="C607" s="157" t="s">
        <v>24</v>
      </c>
      <c r="D607" s="158">
        <v>122.62</v>
      </c>
    </row>
    <row r="608" spans="1:4" ht="28.5">
      <c r="A608" s="163">
        <v>150875</v>
      </c>
      <c r="B608" s="163" t="s">
        <v>306</v>
      </c>
      <c r="C608" s="157" t="s">
        <v>24</v>
      </c>
      <c r="D608" s="158">
        <v>83.45</v>
      </c>
    </row>
    <row r="609" spans="1:4" ht="28.5">
      <c r="A609" s="163">
        <v>150876</v>
      </c>
      <c r="B609" s="163" t="s">
        <v>307</v>
      </c>
      <c r="C609" s="157" t="s">
        <v>24</v>
      </c>
      <c r="D609" s="158">
        <v>123.41</v>
      </c>
    </row>
    <row r="610" spans="1:4" ht="57">
      <c r="A610" s="163">
        <v>150880</v>
      </c>
      <c r="B610" s="163" t="s">
        <v>308</v>
      </c>
      <c r="C610" s="157" t="s">
        <v>24</v>
      </c>
      <c r="D610" s="158">
        <v>29.5</v>
      </c>
    </row>
    <row r="611" spans="1:4" ht="57">
      <c r="A611" s="163">
        <v>150881</v>
      </c>
      <c r="B611" s="163" t="s">
        <v>309</v>
      </c>
      <c r="C611" s="157" t="s">
        <v>24</v>
      </c>
      <c r="D611" s="158">
        <v>30.58</v>
      </c>
    </row>
    <row r="612" spans="1:4" ht="57">
      <c r="A612" s="163">
        <v>150882</v>
      </c>
      <c r="B612" s="163" t="s">
        <v>310</v>
      </c>
      <c r="C612" s="157" t="s">
        <v>24</v>
      </c>
      <c r="D612" s="158">
        <v>59.26</v>
      </c>
    </row>
    <row r="613" spans="1:4" ht="57">
      <c r="A613" s="163">
        <v>150883</v>
      </c>
      <c r="B613" s="163" t="s">
        <v>311</v>
      </c>
      <c r="C613" s="157" t="s">
        <v>24</v>
      </c>
      <c r="D613" s="158">
        <v>68.14</v>
      </c>
    </row>
    <row r="614" spans="1:4" ht="71.25">
      <c r="A614" s="163">
        <v>150884</v>
      </c>
      <c r="B614" s="163" t="s">
        <v>312</v>
      </c>
      <c r="C614" s="157" t="s">
        <v>24</v>
      </c>
      <c r="D614" s="158">
        <v>37.31</v>
      </c>
    </row>
    <row r="615" spans="1:4" ht="85.5">
      <c r="A615" s="163">
        <v>150885</v>
      </c>
      <c r="B615" s="163" t="s">
        <v>24348</v>
      </c>
      <c r="C615" s="157" t="s">
        <v>24</v>
      </c>
      <c r="D615" s="158">
        <v>41.81</v>
      </c>
    </row>
    <row r="616" spans="1:4" ht="85.5">
      <c r="A616" s="163">
        <v>150886</v>
      </c>
      <c r="B616" s="163" t="s">
        <v>24349</v>
      </c>
      <c r="C616" s="157" t="s">
        <v>24</v>
      </c>
      <c r="D616" s="158">
        <v>42.45</v>
      </c>
    </row>
    <row r="617" spans="1:4" ht="15">
      <c r="A617" s="162">
        <v>1509</v>
      </c>
      <c r="B617" s="162" t="s">
        <v>1539</v>
      </c>
      <c r="C617" s="157"/>
      <c r="D617" s="158"/>
    </row>
    <row r="618" spans="1:4" ht="14.25">
      <c r="A618" s="163">
        <v>150906</v>
      </c>
      <c r="B618" s="163" t="s">
        <v>313</v>
      </c>
      <c r="C618" s="157" t="s">
        <v>27</v>
      </c>
      <c r="D618" s="158">
        <v>2.11</v>
      </c>
    </row>
    <row r="619" spans="1:4" ht="14.25">
      <c r="A619" s="163">
        <v>150910</v>
      </c>
      <c r="B619" s="163" t="s">
        <v>314</v>
      </c>
      <c r="C619" s="157" t="s">
        <v>24</v>
      </c>
      <c r="D619" s="158">
        <v>14.49</v>
      </c>
    </row>
    <row r="620" spans="1:4" ht="42.75">
      <c r="A620" s="163">
        <v>150916</v>
      </c>
      <c r="B620" s="163" t="s">
        <v>315</v>
      </c>
      <c r="C620" s="157" t="s">
        <v>24</v>
      </c>
      <c r="D620" s="158">
        <v>40.549999999999997</v>
      </c>
    </row>
    <row r="621" spans="1:4" ht="28.5">
      <c r="A621" s="163">
        <v>150918</v>
      </c>
      <c r="B621" s="163" t="s">
        <v>316</v>
      </c>
      <c r="C621" s="157" t="s">
        <v>24</v>
      </c>
      <c r="D621" s="158">
        <v>34.93</v>
      </c>
    </row>
    <row r="622" spans="1:4" ht="28.5">
      <c r="A622" s="163">
        <v>150932</v>
      </c>
      <c r="B622" s="163" t="s">
        <v>317</v>
      </c>
      <c r="C622" s="157" t="s">
        <v>24</v>
      </c>
      <c r="D622" s="158">
        <v>6.36</v>
      </c>
    </row>
    <row r="623" spans="1:4" ht="14.25">
      <c r="A623" s="163">
        <v>150934</v>
      </c>
      <c r="B623" s="163" t="s">
        <v>318</v>
      </c>
      <c r="C623" s="157" t="s">
        <v>24</v>
      </c>
      <c r="D623" s="158">
        <v>22.06</v>
      </c>
    </row>
    <row r="624" spans="1:4" ht="14.25">
      <c r="A624" s="163">
        <v>150937</v>
      </c>
      <c r="B624" s="163" t="s">
        <v>319</v>
      </c>
      <c r="C624" s="157" t="s">
        <v>27</v>
      </c>
      <c r="D624" s="158">
        <v>5.2</v>
      </c>
    </row>
    <row r="625" spans="1:4" ht="14.25">
      <c r="A625" s="163">
        <v>150964</v>
      </c>
      <c r="B625" s="163" t="s">
        <v>320</v>
      </c>
      <c r="C625" s="157" t="s">
        <v>24</v>
      </c>
      <c r="D625" s="158">
        <v>17.63</v>
      </c>
    </row>
    <row r="626" spans="1:4" ht="14.25">
      <c r="A626" s="163">
        <v>150967</v>
      </c>
      <c r="B626" s="163" t="s">
        <v>321</v>
      </c>
      <c r="C626" s="157" t="s">
        <v>24</v>
      </c>
      <c r="D626" s="158">
        <v>6.69</v>
      </c>
    </row>
    <row r="627" spans="1:4" ht="28.5">
      <c r="A627" s="163">
        <v>150980</v>
      </c>
      <c r="B627" s="163" t="s">
        <v>36755</v>
      </c>
      <c r="C627" s="157" t="s">
        <v>24</v>
      </c>
      <c r="D627" s="158">
        <v>577.22</v>
      </c>
    </row>
    <row r="628" spans="1:4" ht="30">
      <c r="A628" s="162">
        <v>1510</v>
      </c>
      <c r="B628" s="162" t="s">
        <v>1540</v>
      </c>
      <c r="C628" s="157"/>
      <c r="D628" s="158"/>
    </row>
    <row r="629" spans="1:4" ht="71.25">
      <c r="A629" s="163">
        <v>151001</v>
      </c>
      <c r="B629" s="163" t="s">
        <v>322</v>
      </c>
      <c r="C629" s="157" t="s">
        <v>24</v>
      </c>
      <c r="D629" s="158">
        <v>149.37</v>
      </c>
    </row>
    <row r="630" spans="1:4" ht="71.25">
      <c r="A630" s="163">
        <v>151002</v>
      </c>
      <c r="B630" s="163" t="s">
        <v>323</v>
      </c>
      <c r="C630" s="157" t="s">
        <v>24</v>
      </c>
      <c r="D630" s="158">
        <v>337.27</v>
      </c>
    </row>
    <row r="631" spans="1:4" ht="71.25">
      <c r="A631" s="163">
        <v>151003</v>
      </c>
      <c r="B631" s="163" t="s">
        <v>324</v>
      </c>
      <c r="C631" s="157" t="s">
        <v>24</v>
      </c>
      <c r="D631" s="158">
        <v>148.77000000000001</v>
      </c>
    </row>
    <row r="632" spans="1:4" ht="71.25">
      <c r="A632" s="163">
        <v>151015</v>
      </c>
      <c r="B632" s="163" t="s">
        <v>325</v>
      </c>
      <c r="C632" s="157" t="s">
        <v>24</v>
      </c>
      <c r="D632" s="158">
        <v>256.47000000000003</v>
      </c>
    </row>
    <row r="633" spans="1:4" ht="71.25">
      <c r="A633" s="163">
        <v>151016</v>
      </c>
      <c r="B633" s="163" t="s">
        <v>326</v>
      </c>
      <c r="C633" s="157" t="s">
        <v>24</v>
      </c>
      <c r="D633" s="158">
        <v>774.13</v>
      </c>
    </row>
    <row r="634" spans="1:4" ht="71.25">
      <c r="A634" s="163">
        <v>151017</v>
      </c>
      <c r="B634" s="163" t="s">
        <v>327</v>
      </c>
      <c r="C634" s="157" t="s">
        <v>24</v>
      </c>
      <c r="D634" s="161">
        <v>1176</v>
      </c>
    </row>
    <row r="635" spans="1:4" ht="15">
      <c r="A635" s="162">
        <v>1511</v>
      </c>
      <c r="B635" s="162" t="s">
        <v>1541</v>
      </c>
      <c r="C635" s="157"/>
      <c r="D635" s="158"/>
    </row>
    <row r="636" spans="1:4" ht="28.5">
      <c r="A636" s="163">
        <v>151125</v>
      </c>
      <c r="B636" s="163" t="s">
        <v>24213</v>
      </c>
      <c r="C636" s="157" t="s">
        <v>27</v>
      </c>
      <c r="D636" s="158">
        <v>18.25</v>
      </c>
    </row>
    <row r="637" spans="1:4" ht="28.5">
      <c r="A637" s="163">
        <v>151126</v>
      </c>
      <c r="B637" s="163" t="s">
        <v>24214</v>
      </c>
      <c r="C637" s="157" t="s">
        <v>27</v>
      </c>
      <c r="D637" s="158">
        <v>19.12</v>
      </c>
    </row>
    <row r="638" spans="1:4" ht="28.5">
      <c r="A638" s="163">
        <v>151127</v>
      </c>
      <c r="B638" s="163" t="s">
        <v>24215</v>
      </c>
      <c r="C638" s="157" t="s">
        <v>27</v>
      </c>
      <c r="D638" s="158">
        <v>20.54</v>
      </c>
    </row>
    <row r="639" spans="1:4" ht="28.5">
      <c r="A639" s="163">
        <v>151128</v>
      </c>
      <c r="B639" s="163" t="s">
        <v>24216</v>
      </c>
      <c r="C639" s="157" t="s">
        <v>27</v>
      </c>
      <c r="D639" s="158">
        <v>31.82</v>
      </c>
    </row>
    <row r="640" spans="1:4" ht="28.5">
      <c r="A640" s="163">
        <v>151129</v>
      </c>
      <c r="B640" s="163" t="s">
        <v>24217</v>
      </c>
      <c r="C640" s="157" t="s">
        <v>27</v>
      </c>
      <c r="D640" s="158">
        <v>34.44</v>
      </c>
    </row>
    <row r="641" spans="1:4" ht="28.5">
      <c r="A641" s="163">
        <v>151130</v>
      </c>
      <c r="B641" s="163" t="s">
        <v>24218</v>
      </c>
      <c r="C641" s="157" t="s">
        <v>27</v>
      </c>
      <c r="D641" s="158">
        <v>37.619999999999997</v>
      </c>
    </row>
    <row r="642" spans="1:4" ht="28.5">
      <c r="A642" s="163">
        <v>151131</v>
      </c>
      <c r="B642" s="163" t="s">
        <v>24219</v>
      </c>
      <c r="C642" s="157" t="s">
        <v>27</v>
      </c>
      <c r="D642" s="158">
        <v>68.61</v>
      </c>
    </row>
    <row r="643" spans="1:4" ht="28.5">
      <c r="A643" s="163">
        <v>151132</v>
      </c>
      <c r="B643" s="163" t="s">
        <v>24220</v>
      </c>
      <c r="C643" s="157" t="s">
        <v>27</v>
      </c>
      <c r="D643" s="158">
        <v>6.6</v>
      </c>
    </row>
    <row r="644" spans="1:4" ht="28.5">
      <c r="A644" s="163">
        <v>151133</v>
      </c>
      <c r="B644" s="163" t="s">
        <v>24221</v>
      </c>
      <c r="C644" s="157" t="s">
        <v>27</v>
      </c>
      <c r="D644" s="158">
        <v>8.0299999999999994</v>
      </c>
    </row>
    <row r="645" spans="1:4" ht="28.5">
      <c r="A645" s="163">
        <v>151135</v>
      </c>
      <c r="B645" s="163" t="s">
        <v>24222</v>
      </c>
      <c r="C645" s="157" t="s">
        <v>27</v>
      </c>
      <c r="D645" s="158">
        <v>92.52</v>
      </c>
    </row>
    <row r="646" spans="1:4" ht="28.5">
      <c r="A646" s="163">
        <v>151136</v>
      </c>
      <c r="B646" s="163" t="s">
        <v>24223</v>
      </c>
      <c r="C646" s="157" t="s">
        <v>27</v>
      </c>
      <c r="D646" s="158">
        <v>206.96</v>
      </c>
    </row>
    <row r="647" spans="1:4" ht="42.75">
      <c r="A647" s="163">
        <v>151137</v>
      </c>
      <c r="B647" s="163" t="s">
        <v>24224</v>
      </c>
      <c r="C647" s="157" t="s">
        <v>27</v>
      </c>
      <c r="D647" s="158">
        <v>28.36</v>
      </c>
    </row>
    <row r="648" spans="1:4" ht="42.75">
      <c r="A648" s="163">
        <v>151138</v>
      </c>
      <c r="B648" s="163" t="s">
        <v>24225</v>
      </c>
      <c r="C648" s="157" t="s">
        <v>27</v>
      </c>
      <c r="D648" s="158">
        <v>24.68</v>
      </c>
    </row>
    <row r="649" spans="1:4" ht="42.75">
      <c r="A649" s="163">
        <v>151139</v>
      </c>
      <c r="B649" s="163" t="s">
        <v>24226</v>
      </c>
      <c r="C649" s="157" t="s">
        <v>27</v>
      </c>
      <c r="D649" s="158">
        <v>30.37</v>
      </c>
    </row>
    <row r="650" spans="1:4" ht="42.75">
      <c r="A650" s="163">
        <v>151140</v>
      </c>
      <c r="B650" s="163" t="s">
        <v>24227</v>
      </c>
      <c r="C650" s="157" t="s">
        <v>27</v>
      </c>
      <c r="D650" s="158">
        <v>46.64</v>
      </c>
    </row>
    <row r="651" spans="1:4" ht="42.75">
      <c r="A651" s="163">
        <v>151141</v>
      </c>
      <c r="B651" s="163" t="s">
        <v>24228</v>
      </c>
      <c r="C651" s="157" t="s">
        <v>27</v>
      </c>
      <c r="D651" s="158">
        <v>66.87</v>
      </c>
    </row>
    <row r="652" spans="1:4" ht="42.75">
      <c r="A652" s="163">
        <v>151142</v>
      </c>
      <c r="B652" s="163" t="s">
        <v>24229</v>
      </c>
      <c r="C652" s="157" t="s">
        <v>27</v>
      </c>
      <c r="D652" s="158">
        <v>118.6</v>
      </c>
    </row>
    <row r="653" spans="1:4" ht="15">
      <c r="A653" s="162">
        <v>1513</v>
      </c>
      <c r="B653" s="162" t="s">
        <v>1542</v>
      </c>
      <c r="C653" s="157"/>
      <c r="D653" s="158"/>
    </row>
    <row r="654" spans="1:4" ht="42.75">
      <c r="A654" s="163">
        <v>151301</v>
      </c>
      <c r="B654" s="163" t="s">
        <v>24230</v>
      </c>
      <c r="C654" s="157" t="s">
        <v>24</v>
      </c>
      <c r="D654" s="158">
        <v>24.98</v>
      </c>
    </row>
    <row r="655" spans="1:4" ht="42.75">
      <c r="A655" s="163">
        <v>151302</v>
      </c>
      <c r="B655" s="163" t="s">
        <v>24231</v>
      </c>
      <c r="C655" s="157" t="s">
        <v>24</v>
      </c>
      <c r="D655" s="158">
        <v>24.98</v>
      </c>
    </row>
    <row r="656" spans="1:4" ht="42.75">
      <c r="A656" s="163">
        <v>151303</v>
      </c>
      <c r="B656" s="163" t="s">
        <v>24232</v>
      </c>
      <c r="C656" s="157" t="s">
        <v>24</v>
      </c>
      <c r="D656" s="158">
        <v>24.98</v>
      </c>
    </row>
    <row r="657" spans="1:4" ht="42.75">
      <c r="A657" s="163">
        <v>151304</v>
      </c>
      <c r="B657" s="163" t="s">
        <v>24233</v>
      </c>
      <c r="C657" s="157" t="s">
        <v>24</v>
      </c>
      <c r="D657" s="158">
        <v>24.98</v>
      </c>
    </row>
    <row r="658" spans="1:4" ht="42.75">
      <c r="A658" s="163">
        <v>151305</v>
      </c>
      <c r="B658" s="163" t="s">
        <v>24234</v>
      </c>
      <c r="C658" s="157" t="s">
        <v>24</v>
      </c>
      <c r="D658" s="158">
        <v>27.57</v>
      </c>
    </row>
    <row r="659" spans="1:4" ht="42.75">
      <c r="A659" s="163">
        <v>151306</v>
      </c>
      <c r="B659" s="163" t="s">
        <v>24235</v>
      </c>
      <c r="C659" s="157" t="s">
        <v>24</v>
      </c>
      <c r="D659" s="158">
        <v>69.569999999999993</v>
      </c>
    </row>
    <row r="660" spans="1:4" ht="42.75">
      <c r="A660" s="163">
        <v>151307</v>
      </c>
      <c r="B660" s="163" t="s">
        <v>24236</v>
      </c>
      <c r="C660" s="157" t="s">
        <v>24</v>
      </c>
      <c r="D660" s="158">
        <v>69.569999999999993</v>
      </c>
    </row>
    <row r="661" spans="1:4" ht="42.75">
      <c r="A661" s="163">
        <v>151308</v>
      </c>
      <c r="B661" s="163" t="s">
        <v>24237</v>
      </c>
      <c r="C661" s="157" t="s">
        <v>24</v>
      </c>
      <c r="D661" s="158">
        <v>73.87</v>
      </c>
    </row>
    <row r="662" spans="1:4" ht="42.75">
      <c r="A662" s="163">
        <v>151309</v>
      </c>
      <c r="B662" s="163" t="s">
        <v>24238</v>
      </c>
      <c r="C662" s="157" t="s">
        <v>24</v>
      </c>
      <c r="D662" s="158">
        <v>98.21</v>
      </c>
    </row>
    <row r="663" spans="1:4" ht="42.75">
      <c r="A663" s="163">
        <v>151310</v>
      </c>
      <c r="B663" s="163" t="s">
        <v>24239</v>
      </c>
      <c r="C663" s="157" t="s">
        <v>24</v>
      </c>
      <c r="D663" s="158">
        <v>100.23</v>
      </c>
    </row>
    <row r="664" spans="1:4" ht="42.75">
      <c r="A664" s="163">
        <v>151311</v>
      </c>
      <c r="B664" s="163" t="s">
        <v>24240</v>
      </c>
      <c r="C664" s="157" t="s">
        <v>24</v>
      </c>
      <c r="D664" s="158">
        <v>100.23</v>
      </c>
    </row>
    <row r="665" spans="1:4" ht="42.75">
      <c r="A665" s="163">
        <v>151313</v>
      </c>
      <c r="B665" s="163" t="s">
        <v>24241</v>
      </c>
      <c r="C665" s="157" t="s">
        <v>24</v>
      </c>
      <c r="D665" s="158">
        <v>234.38</v>
      </c>
    </row>
    <row r="666" spans="1:4" ht="42.75">
      <c r="A666" s="163">
        <v>151314</v>
      </c>
      <c r="B666" s="163" t="s">
        <v>24242</v>
      </c>
      <c r="C666" s="157" t="s">
        <v>24</v>
      </c>
      <c r="D666" s="158">
        <v>390.57</v>
      </c>
    </row>
    <row r="667" spans="1:4" ht="42.75">
      <c r="A667" s="163">
        <v>151316</v>
      </c>
      <c r="B667" s="163" t="s">
        <v>24243</v>
      </c>
      <c r="C667" s="157" t="s">
        <v>24</v>
      </c>
      <c r="D667" s="158">
        <v>175.3</v>
      </c>
    </row>
    <row r="668" spans="1:4" ht="42.75">
      <c r="A668" s="163">
        <v>151317</v>
      </c>
      <c r="B668" s="163" t="s">
        <v>24244</v>
      </c>
      <c r="C668" s="157" t="s">
        <v>24</v>
      </c>
      <c r="D668" s="158">
        <v>27.57</v>
      </c>
    </row>
    <row r="669" spans="1:4" ht="42.75">
      <c r="A669" s="163">
        <v>151318</v>
      </c>
      <c r="B669" s="163" t="s">
        <v>24245</v>
      </c>
      <c r="C669" s="157" t="s">
        <v>24</v>
      </c>
      <c r="D669" s="158">
        <v>30.73</v>
      </c>
    </row>
    <row r="670" spans="1:4" ht="42.75">
      <c r="A670" s="163">
        <v>151319</v>
      </c>
      <c r="B670" s="163" t="s">
        <v>24246</v>
      </c>
      <c r="C670" s="157" t="s">
        <v>24</v>
      </c>
      <c r="D670" s="158">
        <v>38.26</v>
      </c>
    </row>
    <row r="671" spans="1:4" ht="42.75">
      <c r="A671" s="163">
        <v>151320</v>
      </c>
      <c r="B671" s="163" t="s">
        <v>24247</v>
      </c>
      <c r="C671" s="157" t="s">
        <v>24</v>
      </c>
      <c r="D671" s="158">
        <v>43.51</v>
      </c>
    </row>
    <row r="672" spans="1:4" ht="42.75">
      <c r="A672" s="163">
        <v>151321</v>
      </c>
      <c r="B672" s="163" t="s">
        <v>24248</v>
      </c>
      <c r="C672" s="157" t="s">
        <v>24</v>
      </c>
      <c r="D672" s="158">
        <v>69.569999999999993</v>
      </c>
    </row>
    <row r="673" spans="1:4" ht="42.75">
      <c r="A673" s="163">
        <v>151322</v>
      </c>
      <c r="B673" s="163" t="s">
        <v>24249</v>
      </c>
      <c r="C673" s="157" t="s">
        <v>24</v>
      </c>
      <c r="D673" s="158">
        <v>69.569999999999993</v>
      </c>
    </row>
    <row r="674" spans="1:4" ht="42.75">
      <c r="A674" s="163">
        <v>151323</v>
      </c>
      <c r="B674" s="163" t="s">
        <v>24250</v>
      </c>
      <c r="C674" s="157" t="s">
        <v>24</v>
      </c>
      <c r="D674" s="158">
        <v>73.87</v>
      </c>
    </row>
    <row r="675" spans="1:4" ht="42.75">
      <c r="A675" s="163">
        <v>151324</v>
      </c>
      <c r="B675" s="163" t="s">
        <v>24251</v>
      </c>
      <c r="C675" s="157" t="s">
        <v>24</v>
      </c>
      <c r="D675" s="158">
        <v>87.71</v>
      </c>
    </row>
    <row r="676" spans="1:4" ht="42.75">
      <c r="A676" s="163">
        <v>151325</v>
      </c>
      <c r="B676" s="163" t="s">
        <v>24252</v>
      </c>
      <c r="C676" s="157" t="s">
        <v>24</v>
      </c>
      <c r="D676" s="158">
        <v>110.8</v>
      </c>
    </row>
    <row r="677" spans="1:4" ht="42.75">
      <c r="A677" s="163">
        <v>151326</v>
      </c>
      <c r="B677" s="163" t="s">
        <v>24253</v>
      </c>
      <c r="C677" s="157" t="s">
        <v>24</v>
      </c>
      <c r="D677" s="158">
        <v>124.72</v>
      </c>
    </row>
    <row r="678" spans="1:4" ht="42.75">
      <c r="A678" s="163">
        <v>151327</v>
      </c>
      <c r="B678" s="163" t="s">
        <v>24254</v>
      </c>
      <c r="C678" s="157" t="s">
        <v>24</v>
      </c>
      <c r="D678" s="158">
        <v>98.21</v>
      </c>
    </row>
    <row r="679" spans="1:4" ht="42.75">
      <c r="A679" s="163">
        <v>151328</v>
      </c>
      <c r="B679" s="163" t="s">
        <v>24255</v>
      </c>
      <c r="C679" s="157" t="s">
        <v>24</v>
      </c>
      <c r="D679" s="158">
        <v>98.21</v>
      </c>
    </row>
    <row r="680" spans="1:4" ht="42.75">
      <c r="A680" s="163">
        <v>151329</v>
      </c>
      <c r="B680" s="163" t="s">
        <v>24256</v>
      </c>
      <c r="C680" s="157" t="s">
        <v>24</v>
      </c>
      <c r="D680" s="158">
        <v>98.21</v>
      </c>
    </row>
    <row r="681" spans="1:4" ht="42.75">
      <c r="A681" s="163">
        <v>151330</v>
      </c>
      <c r="B681" s="163" t="s">
        <v>24257</v>
      </c>
      <c r="C681" s="157" t="s">
        <v>24</v>
      </c>
      <c r="D681" s="158">
        <v>107.91</v>
      </c>
    </row>
    <row r="682" spans="1:4" ht="42.75">
      <c r="A682" s="163">
        <v>151331</v>
      </c>
      <c r="B682" s="163" t="s">
        <v>24258</v>
      </c>
      <c r="C682" s="157" t="s">
        <v>24</v>
      </c>
      <c r="D682" s="158">
        <v>234.38</v>
      </c>
    </row>
    <row r="683" spans="1:4" ht="42.75">
      <c r="A683" s="163">
        <v>151332</v>
      </c>
      <c r="B683" s="163" t="s">
        <v>24259</v>
      </c>
      <c r="C683" s="157" t="s">
        <v>24</v>
      </c>
      <c r="D683" s="158">
        <v>392.66</v>
      </c>
    </row>
    <row r="684" spans="1:4" ht="42.75">
      <c r="A684" s="163">
        <v>151333</v>
      </c>
      <c r="B684" s="163" t="s">
        <v>24260</v>
      </c>
      <c r="C684" s="157" t="s">
        <v>24</v>
      </c>
      <c r="D684" s="158">
        <v>535.14</v>
      </c>
    </row>
    <row r="685" spans="1:4" ht="42.75">
      <c r="A685" s="163">
        <v>151334</v>
      </c>
      <c r="B685" s="163" t="s">
        <v>24261</v>
      </c>
      <c r="C685" s="157" t="s">
        <v>24</v>
      </c>
      <c r="D685" s="158">
        <v>540.01</v>
      </c>
    </row>
    <row r="686" spans="1:4" ht="42.75">
      <c r="A686" s="163">
        <v>151335</v>
      </c>
      <c r="B686" s="163" t="s">
        <v>24262</v>
      </c>
      <c r="C686" s="157" t="s">
        <v>24</v>
      </c>
      <c r="D686" s="161">
        <v>1179.08</v>
      </c>
    </row>
    <row r="687" spans="1:4" ht="42.75">
      <c r="A687" s="163">
        <v>151337</v>
      </c>
      <c r="B687" s="163" t="s">
        <v>24263</v>
      </c>
      <c r="C687" s="157" t="s">
        <v>24</v>
      </c>
      <c r="D687" s="158">
        <v>114.32</v>
      </c>
    </row>
    <row r="688" spans="1:4" ht="42.75">
      <c r="A688" s="163">
        <v>151338</v>
      </c>
      <c r="B688" s="163" t="s">
        <v>24264</v>
      </c>
      <c r="C688" s="157" t="s">
        <v>24</v>
      </c>
      <c r="D688" s="158">
        <v>24.98</v>
      </c>
    </row>
    <row r="689" spans="1:4" ht="42.75">
      <c r="A689" s="163">
        <v>151339</v>
      </c>
      <c r="B689" s="163" t="s">
        <v>24265</v>
      </c>
      <c r="C689" s="157" t="s">
        <v>24</v>
      </c>
      <c r="D689" s="158">
        <v>392.66</v>
      </c>
    </row>
    <row r="690" spans="1:4" ht="42.75">
      <c r="A690" s="163">
        <v>151344</v>
      </c>
      <c r="B690" s="163" t="s">
        <v>24266</v>
      </c>
      <c r="C690" s="157" t="s">
        <v>24</v>
      </c>
      <c r="D690" s="158">
        <v>94.52</v>
      </c>
    </row>
    <row r="691" spans="1:4" ht="42.75">
      <c r="A691" s="163">
        <v>151345</v>
      </c>
      <c r="B691" s="163" t="s">
        <v>24267</v>
      </c>
      <c r="C691" s="157" t="s">
        <v>24</v>
      </c>
      <c r="D691" s="158">
        <v>94.52</v>
      </c>
    </row>
    <row r="692" spans="1:4" ht="42.75">
      <c r="A692" s="163">
        <v>151346</v>
      </c>
      <c r="B692" s="163" t="s">
        <v>24268</v>
      </c>
      <c r="C692" s="157" t="s">
        <v>24</v>
      </c>
      <c r="D692" s="158">
        <v>126.8</v>
      </c>
    </row>
    <row r="693" spans="1:4" ht="42.75">
      <c r="A693" s="163">
        <v>151347</v>
      </c>
      <c r="B693" s="163" t="s">
        <v>24269</v>
      </c>
      <c r="C693" s="157" t="s">
        <v>24</v>
      </c>
      <c r="D693" s="158">
        <v>126.8</v>
      </c>
    </row>
    <row r="694" spans="1:4" ht="42.75">
      <c r="A694" s="163">
        <v>151348</v>
      </c>
      <c r="B694" s="163" t="s">
        <v>24270</v>
      </c>
      <c r="C694" s="157" t="s">
        <v>24</v>
      </c>
      <c r="D694" s="158">
        <v>126.8</v>
      </c>
    </row>
    <row r="695" spans="1:4" ht="42.75">
      <c r="A695" s="163">
        <v>151349</v>
      </c>
      <c r="B695" s="163" t="s">
        <v>24271</v>
      </c>
      <c r="C695" s="157" t="s">
        <v>24</v>
      </c>
      <c r="D695" s="158">
        <v>94.52</v>
      </c>
    </row>
    <row r="696" spans="1:4" ht="42.75">
      <c r="A696" s="163">
        <v>151350</v>
      </c>
      <c r="B696" s="163" t="s">
        <v>24272</v>
      </c>
      <c r="C696" s="157" t="s">
        <v>24</v>
      </c>
      <c r="D696" s="158">
        <v>143.82</v>
      </c>
    </row>
    <row r="697" spans="1:4" ht="42.75">
      <c r="A697" s="163">
        <v>151357</v>
      </c>
      <c r="B697" s="163" t="s">
        <v>24273</v>
      </c>
      <c r="C697" s="157" t="s">
        <v>24</v>
      </c>
      <c r="D697" s="158">
        <v>152.82</v>
      </c>
    </row>
    <row r="698" spans="1:4" ht="42.75">
      <c r="A698" s="163">
        <v>151359</v>
      </c>
      <c r="B698" s="163" t="s">
        <v>24274</v>
      </c>
      <c r="C698" s="157" t="s">
        <v>24</v>
      </c>
      <c r="D698" s="158">
        <v>230.39</v>
      </c>
    </row>
    <row r="699" spans="1:4" ht="15">
      <c r="A699" s="162">
        <v>1514</v>
      </c>
      <c r="B699" s="162" t="s">
        <v>909</v>
      </c>
      <c r="C699" s="157"/>
      <c r="D699" s="158"/>
    </row>
    <row r="700" spans="1:4" ht="42.75">
      <c r="A700" s="163">
        <v>151401</v>
      </c>
      <c r="B700" s="163" t="s">
        <v>24275</v>
      </c>
      <c r="C700" s="157" t="s">
        <v>27</v>
      </c>
      <c r="D700" s="158">
        <v>6.43</v>
      </c>
    </row>
    <row r="701" spans="1:4" ht="42.75">
      <c r="A701" s="163">
        <v>151402</v>
      </c>
      <c r="B701" s="163" t="s">
        <v>24276</v>
      </c>
      <c r="C701" s="157" t="s">
        <v>27</v>
      </c>
      <c r="D701" s="158">
        <v>7.86</v>
      </c>
    </row>
    <row r="702" spans="1:4" ht="42.75">
      <c r="A702" s="163">
        <v>151403</v>
      </c>
      <c r="B702" s="163" t="s">
        <v>24277</v>
      </c>
      <c r="C702" s="157" t="s">
        <v>27</v>
      </c>
      <c r="D702" s="158">
        <v>9.52</v>
      </c>
    </row>
    <row r="703" spans="1:4" ht="42.75">
      <c r="A703" s="163">
        <v>151404</v>
      </c>
      <c r="B703" s="163" t="s">
        <v>24278</v>
      </c>
      <c r="C703" s="157" t="s">
        <v>27</v>
      </c>
      <c r="D703" s="158">
        <v>12.57</v>
      </c>
    </row>
    <row r="704" spans="1:4" ht="42.75">
      <c r="A704" s="163">
        <v>151405</v>
      </c>
      <c r="B704" s="163" t="s">
        <v>24279</v>
      </c>
      <c r="C704" s="157" t="s">
        <v>27</v>
      </c>
      <c r="D704" s="158">
        <v>16.510000000000002</v>
      </c>
    </row>
    <row r="705" spans="1:4" ht="42.75">
      <c r="A705" s="163">
        <v>151406</v>
      </c>
      <c r="B705" s="163" t="s">
        <v>24280</v>
      </c>
      <c r="C705" s="157" t="s">
        <v>27</v>
      </c>
      <c r="D705" s="158">
        <v>23.03</v>
      </c>
    </row>
    <row r="706" spans="1:4" ht="42.75">
      <c r="A706" s="163">
        <v>151407</v>
      </c>
      <c r="B706" s="163" t="s">
        <v>24281</v>
      </c>
      <c r="C706" s="157" t="s">
        <v>27</v>
      </c>
      <c r="D706" s="158">
        <v>32.409999999999997</v>
      </c>
    </row>
    <row r="707" spans="1:4" ht="28.5">
      <c r="A707" s="163">
        <v>151413</v>
      </c>
      <c r="B707" s="163" t="s">
        <v>24282</v>
      </c>
      <c r="C707" s="157" t="s">
        <v>27</v>
      </c>
      <c r="D707" s="158">
        <v>38.35</v>
      </c>
    </row>
    <row r="708" spans="1:4" ht="28.5">
      <c r="A708" s="163">
        <v>151414</v>
      </c>
      <c r="B708" s="163" t="s">
        <v>24283</v>
      </c>
      <c r="C708" s="157" t="s">
        <v>27</v>
      </c>
      <c r="D708" s="158">
        <v>17.95</v>
      </c>
    </row>
    <row r="709" spans="1:4" ht="42.75">
      <c r="A709" s="163">
        <v>151417</v>
      </c>
      <c r="B709" s="163" t="s">
        <v>24284</v>
      </c>
      <c r="C709" s="157" t="s">
        <v>27</v>
      </c>
      <c r="D709" s="158">
        <v>8.27</v>
      </c>
    </row>
    <row r="710" spans="1:4" ht="42.75">
      <c r="A710" s="163">
        <v>151418</v>
      </c>
      <c r="B710" s="163" t="s">
        <v>25726</v>
      </c>
      <c r="C710" s="157" t="s">
        <v>27</v>
      </c>
      <c r="D710" s="158">
        <v>10.210000000000001</v>
      </c>
    </row>
    <row r="711" spans="1:4" ht="42.75">
      <c r="A711" s="163">
        <v>151419</v>
      </c>
      <c r="B711" s="163" t="s">
        <v>24285</v>
      </c>
      <c r="C711" s="157" t="s">
        <v>27</v>
      </c>
      <c r="D711" s="158">
        <v>13.22</v>
      </c>
    </row>
    <row r="712" spans="1:4" ht="42.75">
      <c r="A712" s="163">
        <v>151420</v>
      </c>
      <c r="B712" s="163" t="s">
        <v>24286</v>
      </c>
      <c r="C712" s="157" t="s">
        <v>27</v>
      </c>
      <c r="D712" s="158">
        <v>17.02</v>
      </c>
    </row>
    <row r="713" spans="1:4" ht="42.75">
      <c r="A713" s="163">
        <v>151421</v>
      </c>
      <c r="B713" s="163" t="s">
        <v>24287</v>
      </c>
      <c r="C713" s="157" t="s">
        <v>27</v>
      </c>
      <c r="D713" s="158">
        <v>23.73</v>
      </c>
    </row>
    <row r="714" spans="1:4" ht="42.75">
      <c r="A714" s="163">
        <v>151422</v>
      </c>
      <c r="B714" s="163" t="s">
        <v>24288</v>
      </c>
      <c r="C714" s="157" t="s">
        <v>27</v>
      </c>
      <c r="D714" s="158">
        <v>32.979999999999997</v>
      </c>
    </row>
    <row r="715" spans="1:4" ht="42.75">
      <c r="A715" s="163">
        <v>151423</v>
      </c>
      <c r="B715" s="163" t="s">
        <v>24289</v>
      </c>
      <c r="C715" s="157" t="s">
        <v>27</v>
      </c>
      <c r="D715" s="158">
        <v>44.63</v>
      </c>
    </row>
    <row r="716" spans="1:4" ht="42.75">
      <c r="A716" s="163">
        <v>151425</v>
      </c>
      <c r="B716" s="163" t="s">
        <v>24290</v>
      </c>
      <c r="C716" s="157" t="s">
        <v>27</v>
      </c>
      <c r="D716" s="158">
        <v>63.66</v>
      </c>
    </row>
    <row r="717" spans="1:4" ht="42.75">
      <c r="A717" s="163">
        <v>151426</v>
      </c>
      <c r="B717" s="163" t="s">
        <v>24291</v>
      </c>
      <c r="C717" s="157" t="s">
        <v>27</v>
      </c>
      <c r="D717" s="158">
        <v>113.33</v>
      </c>
    </row>
    <row r="718" spans="1:4" ht="42.75">
      <c r="A718" s="163">
        <v>151427</v>
      </c>
      <c r="B718" s="163" t="s">
        <v>24292</v>
      </c>
      <c r="C718" s="157" t="s">
        <v>27</v>
      </c>
      <c r="D718" s="158">
        <v>145.41</v>
      </c>
    </row>
    <row r="719" spans="1:4" ht="42.75">
      <c r="A719" s="163">
        <v>151428</v>
      </c>
      <c r="B719" s="163" t="s">
        <v>24293</v>
      </c>
      <c r="C719" s="157" t="s">
        <v>27</v>
      </c>
      <c r="D719" s="158">
        <v>388.92</v>
      </c>
    </row>
    <row r="720" spans="1:4" ht="42.75">
      <c r="A720" s="163">
        <v>151429</v>
      </c>
      <c r="B720" s="163" t="s">
        <v>24294</v>
      </c>
      <c r="C720" s="157" t="s">
        <v>27</v>
      </c>
      <c r="D720" s="158">
        <v>88.08</v>
      </c>
    </row>
    <row r="721" spans="1:4" ht="42.75">
      <c r="A721" s="163">
        <v>151430</v>
      </c>
      <c r="B721" s="163" t="s">
        <v>24295</v>
      </c>
      <c r="C721" s="157" t="s">
        <v>27</v>
      </c>
      <c r="D721" s="158">
        <v>182.02</v>
      </c>
    </row>
    <row r="722" spans="1:4" ht="42.75">
      <c r="A722" s="163">
        <v>151431</v>
      </c>
      <c r="B722" s="163" t="s">
        <v>24296</v>
      </c>
      <c r="C722" s="157" t="s">
        <v>27</v>
      </c>
      <c r="D722" s="158">
        <v>220.54</v>
      </c>
    </row>
    <row r="723" spans="1:4" ht="42.75">
      <c r="A723" s="163">
        <v>151432</v>
      </c>
      <c r="B723" s="163" t="s">
        <v>24297</v>
      </c>
      <c r="C723" s="157" t="s">
        <v>27</v>
      </c>
      <c r="D723" s="158">
        <v>284.16000000000003</v>
      </c>
    </row>
    <row r="724" spans="1:4" ht="42.75">
      <c r="A724" s="163">
        <v>151433</v>
      </c>
      <c r="B724" s="163" t="s">
        <v>24298</v>
      </c>
      <c r="C724" s="157" t="s">
        <v>27</v>
      </c>
      <c r="D724" s="158">
        <v>93.17</v>
      </c>
    </row>
    <row r="725" spans="1:4" ht="42.75">
      <c r="A725" s="163">
        <v>151434</v>
      </c>
      <c r="B725" s="163" t="s">
        <v>24299</v>
      </c>
      <c r="C725" s="157" t="s">
        <v>27</v>
      </c>
      <c r="D725" s="158">
        <v>112.31</v>
      </c>
    </row>
    <row r="726" spans="1:4" ht="42.75">
      <c r="A726" s="163">
        <v>151438</v>
      </c>
      <c r="B726" s="163" t="s">
        <v>24300</v>
      </c>
      <c r="C726" s="157" t="s">
        <v>27</v>
      </c>
      <c r="D726" s="158">
        <v>12.64</v>
      </c>
    </row>
    <row r="727" spans="1:4" ht="42.75">
      <c r="A727" s="163">
        <v>151439</v>
      </c>
      <c r="B727" s="163" t="s">
        <v>24301</v>
      </c>
      <c r="C727" s="157" t="s">
        <v>27</v>
      </c>
      <c r="D727" s="158">
        <v>14.37</v>
      </c>
    </row>
    <row r="728" spans="1:4" ht="42.75">
      <c r="A728" s="163">
        <v>151440</v>
      </c>
      <c r="B728" s="163" t="s">
        <v>24302</v>
      </c>
      <c r="C728" s="157" t="s">
        <v>27</v>
      </c>
      <c r="D728" s="158">
        <v>21.41</v>
      </c>
    </row>
    <row r="729" spans="1:4" ht="57">
      <c r="A729" s="163">
        <v>151441</v>
      </c>
      <c r="B729" s="163" t="s">
        <v>36531</v>
      </c>
      <c r="C729" s="157" t="s">
        <v>27</v>
      </c>
      <c r="D729" s="158">
        <v>6.38</v>
      </c>
    </row>
    <row r="730" spans="1:4" ht="57">
      <c r="A730" s="163">
        <v>151442</v>
      </c>
      <c r="B730" s="163" t="s">
        <v>36532</v>
      </c>
      <c r="C730" s="157" t="s">
        <v>27</v>
      </c>
      <c r="D730" s="158">
        <v>7.85</v>
      </c>
    </row>
    <row r="731" spans="1:4" ht="57">
      <c r="A731" s="163">
        <v>151443</v>
      </c>
      <c r="B731" s="163" t="s">
        <v>36533</v>
      </c>
      <c r="C731" s="157" t="s">
        <v>27</v>
      </c>
      <c r="D731" s="158">
        <v>9.4700000000000006</v>
      </c>
    </row>
    <row r="732" spans="1:4" ht="57">
      <c r="A732" s="163">
        <v>151444</v>
      </c>
      <c r="B732" s="163" t="s">
        <v>36534</v>
      </c>
      <c r="C732" s="157" t="s">
        <v>27</v>
      </c>
      <c r="D732" s="158">
        <v>12.04</v>
      </c>
    </row>
    <row r="733" spans="1:4" ht="57">
      <c r="A733" s="163">
        <v>151445</v>
      </c>
      <c r="B733" s="163" t="s">
        <v>36535</v>
      </c>
      <c r="C733" s="157" t="s">
        <v>27</v>
      </c>
      <c r="D733" s="158">
        <v>17.579999999999998</v>
      </c>
    </row>
    <row r="734" spans="1:4" ht="57">
      <c r="A734" s="163">
        <v>151446</v>
      </c>
      <c r="B734" s="163" t="s">
        <v>36536</v>
      </c>
      <c r="C734" s="157" t="s">
        <v>27</v>
      </c>
      <c r="D734" s="158">
        <v>24.69</v>
      </c>
    </row>
    <row r="735" spans="1:4" ht="57">
      <c r="A735" s="163">
        <v>151447</v>
      </c>
      <c r="B735" s="163" t="s">
        <v>36537</v>
      </c>
      <c r="C735" s="157" t="s">
        <v>27</v>
      </c>
      <c r="D735" s="158">
        <v>34.68</v>
      </c>
    </row>
    <row r="736" spans="1:4" ht="15">
      <c r="A736" s="162">
        <v>1515</v>
      </c>
      <c r="B736" s="162" t="s">
        <v>1543</v>
      </c>
      <c r="C736" s="157"/>
      <c r="D736" s="158"/>
    </row>
    <row r="737" spans="1:4" ht="28.5">
      <c r="A737" s="163">
        <v>151503</v>
      </c>
      <c r="B737" s="163" t="s">
        <v>36538</v>
      </c>
      <c r="C737" s="157" t="s">
        <v>24</v>
      </c>
      <c r="D737" s="158">
        <v>17.16</v>
      </c>
    </row>
    <row r="738" spans="1:4" ht="14.25">
      <c r="A738" s="163">
        <v>151504</v>
      </c>
      <c r="B738" s="163" t="s">
        <v>328</v>
      </c>
      <c r="C738" s="157" t="s">
        <v>24</v>
      </c>
      <c r="D738" s="158">
        <v>18.93</v>
      </c>
    </row>
    <row r="739" spans="1:4" ht="42.75">
      <c r="A739" s="163">
        <v>151506</v>
      </c>
      <c r="B739" s="163" t="s">
        <v>36539</v>
      </c>
      <c r="C739" s="157" t="s">
        <v>24</v>
      </c>
      <c r="D739" s="158">
        <v>165.16</v>
      </c>
    </row>
    <row r="740" spans="1:4" ht="42.75">
      <c r="A740" s="163">
        <v>151507</v>
      </c>
      <c r="B740" s="163" t="s">
        <v>36540</v>
      </c>
      <c r="C740" s="157" t="s">
        <v>24</v>
      </c>
      <c r="D740" s="158">
        <v>13.5</v>
      </c>
    </row>
    <row r="741" spans="1:4" ht="28.5">
      <c r="A741" s="163">
        <v>151508</v>
      </c>
      <c r="B741" s="163" t="s">
        <v>36541</v>
      </c>
      <c r="C741" s="157" t="s">
        <v>24</v>
      </c>
      <c r="D741" s="158">
        <v>2.93</v>
      </c>
    </row>
    <row r="742" spans="1:4" ht="28.5">
      <c r="A742" s="163">
        <v>151509</v>
      </c>
      <c r="B742" s="163" t="s">
        <v>36542</v>
      </c>
      <c r="C742" s="157" t="s">
        <v>24</v>
      </c>
      <c r="D742" s="158">
        <v>4.21</v>
      </c>
    </row>
    <row r="743" spans="1:4" ht="28.5">
      <c r="A743" s="163">
        <v>151510</v>
      </c>
      <c r="B743" s="163" t="s">
        <v>36543</v>
      </c>
      <c r="C743" s="157" t="s">
        <v>24</v>
      </c>
      <c r="D743" s="158">
        <v>7.93</v>
      </c>
    </row>
    <row r="744" spans="1:4" ht="28.5">
      <c r="A744" s="163">
        <v>151511</v>
      </c>
      <c r="B744" s="163" t="s">
        <v>36544</v>
      </c>
      <c r="C744" s="157" t="s">
        <v>24</v>
      </c>
      <c r="D744" s="158">
        <v>28.77</v>
      </c>
    </row>
    <row r="745" spans="1:4" ht="28.5">
      <c r="A745" s="163">
        <v>151512</v>
      </c>
      <c r="B745" s="163" t="s">
        <v>36545</v>
      </c>
      <c r="C745" s="157" t="s">
        <v>24</v>
      </c>
      <c r="D745" s="158">
        <v>113.15</v>
      </c>
    </row>
    <row r="746" spans="1:4" ht="42.75">
      <c r="A746" s="163">
        <v>151513</v>
      </c>
      <c r="B746" s="163" t="s">
        <v>36546</v>
      </c>
      <c r="C746" s="157" t="s">
        <v>24</v>
      </c>
      <c r="D746" s="158">
        <v>25.76</v>
      </c>
    </row>
    <row r="747" spans="1:4" ht="30">
      <c r="A747" s="162">
        <v>1516</v>
      </c>
      <c r="B747" s="162" t="s">
        <v>1532</v>
      </c>
      <c r="C747" s="157"/>
      <c r="D747" s="158"/>
    </row>
    <row r="748" spans="1:4" ht="28.5">
      <c r="A748" s="163">
        <v>151601</v>
      </c>
      <c r="B748" s="163" t="s">
        <v>330</v>
      </c>
      <c r="C748" s="157" t="s">
        <v>27</v>
      </c>
      <c r="D748" s="158">
        <v>14.01</v>
      </c>
    </row>
    <row r="749" spans="1:4" ht="28.5">
      <c r="A749" s="163">
        <v>151602</v>
      </c>
      <c r="B749" s="163" t="s">
        <v>331</v>
      </c>
      <c r="C749" s="157" t="s">
        <v>27</v>
      </c>
      <c r="D749" s="158">
        <v>20.99</v>
      </c>
    </row>
    <row r="750" spans="1:4" ht="28.5">
      <c r="A750" s="163">
        <v>151603</v>
      </c>
      <c r="B750" s="163" t="s">
        <v>332</v>
      </c>
      <c r="C750" s="157" t="s">
        <v>27</v>
      </c>
      <c r="D750" s="158">
        <v>31.62</v>
      </c>
    </row>
    <row r="751" spans="1:4" ht="28.5">
      <c r="A751" s="163">
        <v>151604</v>
      </c>
      <c r="B751" s="163" t="s">
        <v>333</v>
      </c>
      <c r="C751" s="157" t="s">
        <v>27</v>
      </c>
      <c r="D751" s="158">
        <v>26.69</v>
      </c>
    </row>
    <row r="752" spans="1:4" ht="28.5">
      <c r="A752" s="163">
        <v>151605</v>
      </c>
      <c r="B752" s="163" t="s">
        <v>334</v>
      </c>
      <c r="C752" s="157" t="s">
        <v>27</v>
      </c>
      <c r="D752" s="158">
        <v>40.67</v>
      </c>
    </row>
    <row r="753" spans="1:4" ht="28.5">
      <c r="A753" s="163">
        <v>151606</v>
      </c>
      <c r="B753" s="163" t="s">
        <v>335</v>
      </c>
      <c r="C753" s="157" t="s">
        <v>27</v>
      </c>
      <c r="D753" s="158">
        <v>59.18</v>
      </c>
    </row>
    <row r="754" spans="1:4" ht="30">
      <c r="A754" s="162">
        <v>1517</v>
      </c>
      <c r="B754" s="162" t="s">
        <v>1544</v>
      </c>
      <c r="C754" s="157"/>
      <c r="D754" s="158"/>
    </row>
    <row r="755" spans="1:4" ht="57">
      <c r="A755" s="163">
        <v>151701</v>
      </c>
      <c r="B755" s="163" t="s">
        <v>1545</v>
      </c>
      <c r="C755" s="157" t="s">
        <v>24</v>
      </c>
      <c r="D755" s="161">
        <v>2038.82</v>
      </c>
    </row>
    <row r="756" spans="1:4" ht="42.75">
      <c r="A756" s="163">
        <v>151702</v>
      </c>
      <c r="B756" s="163" t="s">
        <v>1546</v>
      </c>
      <c r="C756" s="157" t="s">
        <v>24</v>
      </c>
      <c r="D756" s="161">
        <v>3025.14</v>
      </c>
    </row>
    <row r="757" spans="1:4" ht="42.75">
      <c r="A757" s="163">
        <v>151703</v>
      </c>
      <c r="B757" s="163" t="s">
        <v>1547</v>
      </c>
      <c r="C757" s="157" t="s">
        <v>24</v>
      </c>
      <c r="D757" s="161">
        <v>3292.16</v>
      </c>
    </row>
    <row r="758" spans="1:4" ht="42.75">
      <c r="A758" s="163">
        <v>151704</v>
      </c>
      <c r="B758" s="163" t="s">
        <v>1548</v>
      </c>
      <c r="C758" s="157" t="s">
        <v>24</v>
      </c>
      <c r="D758" s="161">
        <v>3651.4</v>
      </c>
    </row>
    <row r="759" spans="1:4" ht="42.75">
      <c r="A759" s="163">
        <v>151705</v>
      </c>
      <c r="B759" s="163" t="s">
        <v>1549</v>
      </c>
      <c r="C759" s="157" t="s">
        <v>24</v>
      </c>
      <c r="D759" s="161">
        <v>3857.69</v>
      </c>
    </row>
    <row r="760" spans="1:4" ht="42.75">
      <c r="A760" s="163">
        <v>151706</v>
      </c>
      <c r="B760" s="163" t="s">
        <v>23758</v>
      </c>
      <c r="C760" s="157" t="s">
        <v>24</v>
      </c>
      <c r="D760" s="161">
        <v>6286.98</v>
      </c>
    </row>
    <row r="761" spans="1:4" ht="71.25">
      <c r="A761" s="163">
        <v>151707</v>
      </c>
      <c r="B761" s="163" t="s">
        <v>23759</v>
      </c>
      <c r="C761" s="157" t="s">
        <v>24</v>
      </c>
      <c r="D761" s="161">
        <v>4802.62</v>
      </c>
    </row>
    <row r="762" spans="1:4" ht="42.75">
      <c r="A762" s="163">
        <v>151710</v>
      </c>
      <c r="B762" s="163" t="s">
        <v>1550</v>
      </c>
      <c r="C762" s="157" t="s">
        <v>24</v>
      </c>
      <c r="D762" s="161">
        <v>7845.12</v>
      </c>
    </row>
    <row r="763" spans="1:4" ht="71.25">
      <c r="A763" s="163">
        <v>151711</v>
      </c>
      <c r="B763" s="163" t="s">
        <v>1551</v>
      </c>
      <c r="C763" s="157" t="s">
        <v>24</v>
      </c>
      <c r="D763" s="161">
        <v>7230.62</v>
      </c>
    </row>
    <row r="764" spans="1:4" ht="71.25">
      <c r="A764" s="163">
        <v>151712</v>
      </c>
      <c r="B764" s="163" t="s">
        <v>336</v>
      </c>
      <c r="C764" s="157" t="s">
        <v>24</v>
      </c>
      <c r="D764" s="161">
        <v>39297.910000000003</v>
      </c>
    </row>
    <row r="765" spans="1:4" ht="85.5">
      <c r="A765" s="163">
        <v>151713</v>
      </c>
      <c r="B765" s="163" t="s">
        <v>337</v>
      </c>
      <c r="C765" s="157" t="s">
        <v>24</v>
      </c>
      <c r="D765" s="161">
        <v>49308.2</v>
      </c>
    </row>
    <row r="766" spans="1:4" ht="85.5">
      <c r="A766" s="163">
        <v>151714</v>
      </c>
      <c r="B766" s="163" t="s">
        <v>338</v>
      </c>
      <c r="C766" s="157" t="s">
        <v>24</v>
      </c>
      <c r="D766" s="161">
        <v>70124.850000000006</v>
      </c>
    </row>
    <row r="767" spans="1:4" ht="85.5">
      <c r="A767" s="163">
        <v>151715</v>
      </c>
      <c r="B767" s="163" t="s">
        <v>339</v>
      </c>
      <c r="C767" s="157" t="s">
        <v>24</v>
      </c>
      <c r="D767" s="161">
        <v>88736.39</v>
      </c>
    </row>
    <row r="768" spans="1:4" ht="15">
      <c r="A768" s="162">
        <v>1518</v>
      </c>
      <c r="B768" s="162" t="s">
        <v>1552</v>
      </c>
      <c r="C768" s="157"/>
      <c r="D768" s="158"/>
    </row>
    <row r="769" spans="1:4" ht="57">
      <c r="A769" s="163">
        <v>151801</v>
      </c>
      <c r="B769" s="163" t="s">
        <v>14069</v>
      </c>
      <c r="C769" s="157" t="s">
        <v>24</v>
      </c>
      <c r="D769" s="158">
        <v>235.23</v>
      </c>
    </row>
    <row r="770" spans="1:4" ht="57">
      <c r="A770" s="163">
        <v>151802</v>
      </c>
      <c r="B770" s="163" t="s">
        <v>14070</v>
      </c>
      <c r="C770" s="157" t="s">
        <v>24</v>
      </c>
      <c r="D770" s="158">
        <v>210.53</v>
      </c>
    </row>
    <row r="771" spans="1:4" ht="57">
      <c r="A771" s="163">
        <v>151803</v>
      </c>
      <c r="B771" s="163" t="s">
        <v>14071</v>
      </c>
      <c r="C771" s="157" t="s">
        <v>24</v>
      </c>
      <c r="D771" s="158">
        <v>240.27</v>
      </c>
    </row>
    <row r="772" spans="1:4" ht="57">
      <c r="A772" s="163">
        <v>151805</v>
      </c>
      <c r="B772" s="163" t="s">
        <v>14072</v>
      </c>
      <c r="C772" s="157" t="s">
        <v>24</v>
      </c>
      <c r="D772" s="158">
        <v>595.05999999999995</v>
      </c>
    </row>
    <row r="773" spans="1:4" ht="57">
      <c r="A773" s="163">
        <v>151806</v>
      </c>
      <c r="B773" s="163" t="s">
        <v>14073</v>
      </c>
      <c r="C773" s="157" t="s">
        <v>24</v>
      </c>
      <c r="D773" s="158">
        <v>342.87</v>
      </c>
    </row>
    <row r="774" spans="1:4" ht="57">
      <c r="A774" s="163">
        <v>151807</v>
      </c>
      <c r="B774" s="163" t="s">
        <v>14074</v>
      </c>
      <c r="C774" s="157" t="s">
        <v>24</v>
      </c>
      <c r="D774" s="158">
        <v>277.72000000000003</v>
      </c>
    </row>
    <row r="775" spans="1:4" ht="57">
      <c r="A775" s="163">
        <v>151809</v>
      </c>
      <c r="B775" s="163" t="s">
        <v>14075</v>
      </c>
      <c r="C775" s="157" t="s">
        <v>24</v>
      </c>
      <c r="D775" s="158">
        <v>213.6</v>
      </c>
    </row>
    <row r="776" spans="1:4" ht="57">
      <c r="A776" s="163">
        <v>151810</v>
      </c>
      <c r="B776" s="163" t="s">
        <v>14076</v>
      </c>
      <c r="C776" s="157" t="s">
        <v>24</v>
      </c>
      <c r="D776" s="158">
        <v>403.31</v>
      </c>
    </row>
    <row r="777" spans="1:4" ht="71.25">
      <c r="A777" s="163">
        <v>151811</v>
      </c>
      <c r="B777" s="163" t="s">
        <v>14077</v>
      </c>
      <c r="C777" s="157" t="s">
        <v>24</v>
      </c>
      <c r="D777" s="158">
        <v>253.23</v>
      </c>
    </row>
    <row r="778" spans="1:4" ht="71.25">
      <c r="A778" s="163">
        <v>151812</v>
      </c>
      <c r="B778" s="163" t="s">
        <v>14078</v>
      </c>
      <c r="C778" s="157" t="s">
        <v>24</v>
      </c>
      <c r="D778" s="158">
        <v>280.76</v>
      </c>
    </row>
    <row r="779" spans="1:4" ht="57">
      <c r="A779" s="163">
        <v>151813</v>
      </c>
      <c r="B779" s="163" t="s">
        <v>14079</v>
      </c>
      <c r="C779" s="157" t="s">
        <v>24</v>
      </c>
      <c r="D779" s="158">
        <v>216.85</v>
      </c>
    </row>
    <row r="780" spans="1:4" ht="57">
      <c r="A780" s="163">
        <v>151814</v>
      </c>
      <c r="B780" s="163" t="s">
        <v>340</v>
      </c>
      <c r="C780" s="157" t="s">
        <v>24</v>
      </c>
      <c r="D780" s="158">
        <v>350.82</v>
      </c>
    </row>
    <row r="781" spans="1:4" ht="57">
      <c r="A781" s="163">
        <v>151815</v>
      </c>
      <c r="B781" s="163" t="s">
        <v>14080</v>
      </c>
      <c r="C781" s="157" t="s">
        <v>24</v>
      </c>
      <c r="D781" s="158">
        <v>172.68</v>
      </c>
    </row>
    <row r="782" spans="1:4" ht="57">
      <c r="A782" s="163">
        <v>151816</v>
      </c>
      <c r="B782" s="163" t="s">
        <v>14081</v>
      </c>
      <c r="C782" s="157" t="s">
        <v>24</v>
      </c>
      <c r="D782" s="158">
        <v>303.97000000000003</v>
      </c>
    </row>
    <row r="783" spans="1:4" ht="71.25">
      <c r="A783" s="163">
        <v>151817</v>
      </c>
      <c r="B783" s="163" t="s">
        <v>341</v>
      </c>
      <c r="C783" s="157" t="s">
        <v>24</v>
      </c>
      <c r="D783" s="158">
        <v>284.58999999999997</v>
      </c>
    </row>
    <row r="784" spans="1:4" ht="57">
      <c r="A784" s="163">
        <v>151819</v>
      </c>
      <c r="B784" s="163" t="s">
        <v>14082</v>
      </c>
      <c r="C784" s="157" t="s">
        <v>24</v>
      </c>
      <c r="D784" s="158">
        <v>112.66</v>
      </c>
    </row>
    <row r="785" spans="1:4" ht="71.25">
      <c r="A785" s="163">
        <v>151820</v>
      </c>
      <c r="B785" s="163" t="s">
        <v>14083</v>
      </c>
      <c r="C785" s="157" t="s">
        <v>24</v>
      </c>
      <c r="D785" s="158">
        <v>202.58</v>
      </c>
    </row>
    <row r="786" spans="1:4" ht="30">
      <c r="A786" s="162">
        <v>1519</v>
      </c>
      <c r="B786" s="162" t="s">
        <v>1553</v>
      </c>
      <c r="C786" s="157"/>
      <c r="D786" s="158"/>
    </row>
    <row r="787" spans="1:4" ht="85.5">
      <c r="A787" s="163">
        <v>151901</v>
      </c>
      <c r="B787" s="163" t="s">
        <v>342</v>
      </c>
      <c r="C787" s="157" t="s">
        <v>24</v>
      </c>
      <c r="D787" s="158">
        <v>533.1</v>
      </c>
    </row>
    <row r="788" spans="1:4" ht="85.5">
      <c r="A788" s="163">
        <v>151902</v>
      </c>
      <c r="B788" s="163" t="s">
        <v>343</v>
      </c>
      <c r="C788" s="157" t="s">
        <v>24</v>
      </c>
      <c r="D788" s="158">
        <v>636.39</v>
      </c>
    </row>
    <row r="789" spans="1:4" ht="85.5">
      <c r="A789" s="163">
        <v>151903</v>
      </c>
      <c r="B789" s="163" t="s">
        <v>344</v>
      </c>
      <c r="C789" s="157" t="s">
        <v>24</v>
      </c>
      <c r="D789" s="158">
        <v>747.16</v>
      </c>
    </row>
    <row r="790" spans="1:4" ht="85.5">
      <c r="A790" s="163">
        <v>151904</v>
      </c>
      <c r="B790" s="163" t="s">
        <v>345</v>
      </c>
      <c r="C790" s="157" t="s">
        <v>24</v>
      </c>
      <c r="D790" s="158">
        <v>879.35</v>
      </c>
    </row>
    <row r="791" spans="1:4" ht="71.25">
      <c r="A791" s="163">
        <v>151905</v>
      </c>
      <c r="B791" s="163" t="s">
        <v>346</v>
      </c>
      <c r="C791" s="157" t="s">
        <v>24</v>
      </c>
      <c r="D791" s="158">
        <v>924.8</v>
      </c>
    </row>
    <row r="792" spans="1:4" ht="15">
      <c r="A792" s="162">
        <v>1520</v>
      </c>
      <c r="B792" s="162" t="s">
        <v>1554</v>
      </c>
      <c r="C792" s="157"/>
      <c r="D792" s="158"/>
    </row>
    <row r="793" spans="1:4" ht="28.5">
      <c r="A793" s="163">
        <v>152001</v>
      </c>
      <c r="B793" s="163" t="s">
        <v>36547</v>
      </c>
      <c r="C793" s="157" t="s">
        <v>24</v>
      </c>
      <c r="D793" s="158">
        <v>14.45</v>
      </c>
    </row>
    <row r="794" spans="1:4" ht="28.5">
      <c r="A794" s="163">
        <v>152002</v>
      </c>
      <c r="B794" s="163" t="s">
        <v>36548</v>
      </c>
      <c r="C794" s="157" t="s">
        <v>24</v>
      </c>
      <c r="D794" s="158">
        <v>14.45</v>
      </c>
    </row>
    <row r="795" spans="1:4" ht="28.5">
      <c r="A795" s="163">
        <v>152003</v>
      </c>
      <c r="B795" s="163" t="s">
        <v>36549</v>
      </c>
      <c r="C795" s="157" t="s">
        <v>24</v>
      </c>
      <c r="D795" s="158">
        <v>16.97</v>
      </c>
    </row>
    <row r="796" spans="1:4" ht="28.5">
      <c r="A796" s="163">
        <v>152004</v>
      </c>
      <c r="B796" s="163" t="s">
        <v>36550</v>
      </c>
      <c r="C796" s="157" t="s">
        <v>24</v>
      </c>
      <c r="D796" s="158">
        <v>16.899999999999999</v>
      </c>
    </row>
    <row r="797" spans="1:4" ht="28.5">
      <c r="A797" s="163">
        <v>152005</v>
      </c>
      <c r="B797" s="163" t="s">
        <v>36551</v>
      </c>
      <c r="C797" s="157" t="s">
        <v>24</v>
      </c>
      <c r="D797" s="158">
        <v>20.71</v>
      </c>
    </row>
    <row r="798" spans="1:4" ht="28.5">
      <c r="A798" s="163">
        <v>152006</v>
      </c>
      <c r="B798" s="163" t="s">
        <v>36552</v>
      </c>
      <c r="C798" s="157" t="s">
        <v>24</v>
      </c>
      <c r="D798" s="158">
        <v>21.41</v>
      </c>
    </row>
    <row r="799" spans="1:4" ht="28.5">
      <c r="A799" s="163">
        <v>152007</v>
      </c>
      <c r="B799" s="163" t="s">
        <v>36553</v>
      </c>
      <c r="C799" s="157" t="s">
        <v>24</v>
      </c>
      <c r="D799" s="158">
        <v>29.08</v>
      </c>
    </row>
    <row r="800" spans="1:4" ht="28.5">
      <c r="A800" s="163">
        <v>152010</v>
      </c>
      <c r="B800" s="163" t="s">
        <v>36554</v>
      </c>
      <c r="C800" s="157" t="s">
        <v>24</v>
      </c>
      <c r="D800" s="158">
        <v>30.22</v>
      </c>
    </row>
    <row r="801" spans="1:4" ht="28.5">
      <c r="A801" s="163">
        <v>152011</v>
      </c>
      <c r="B801" s="163" t="s">
        <v>36555</v>
      </c>
      <c r="C801" s="157" t="s">
        <v>24</v>
      </c>
      <c r="D801" s="158">
        <v>39.65</v>
      </c>
    </row>
    <row r="802" spans="1:4" ht="28.5">
      <c r="A802" s="163">
        <v>152012</v>
      </c>
      <c r="B802" s="163" t="s">
        <v>36556</v>
      </c>
      <c r="C802" s="157" t="s">
        <v>24</v>
      </c>
      <c r="D802" s="158">
        <v>47.49</v>
      </c>
    </row>
    <row r="803" spans="1:4" ht="28.5">
      <c r="A803" s="163">
        <v>152013</v>
      </c>
      <c r="B803" s="163" t="s">
        <v>36557</v>
      </c>
      <c r="C803" s="157" t="s">
        <v>24</v>
      </c>
      <c r="D803" s="158">
        <v>54.08</v>
      </c>
    </row>
    <row r="804" spans="1:4" ht="28.5">
      <c r="A804" s="163">
        <v>152014</v>
      </c>
      <c r="B804" s="163" t="s">
        <v>36558</v>
      </c>
      <c r="C804" s="157" t="s">
        <v>24</v>
      </c>
      <c r="D804" s="158">
        <v>61.56</v>
      </c>
    </row>
    <row r="805" spans="1:4" ht="28.5">
      <c r="A805" s="163">
        <v>152015</v>
      </c>
      <c r="B805" s="163" t="s">
        <v>36559</v>
      </c>
      <c r="C805" s="157" t="s">
        <v>24</v>
      </c>
      <c r="D805" s="158">
        <v>66.150000000000006</v>
      </c>
    </row>
    <row r="806" spans="1:4" ht="28.5">
      <c r="A806" s="163">
        <v>152016</v>
      </c>
      <c r="B806" s="163" t="s">
        <v>36560</v>
      </c>
      <c r="C806" s="157" t="s">
        <v>24</v>
      </c>
      <c r="D806" s="158">
        <v>74.989999999999995</v>
      </c>
    </row>
    <row r="807" spans="1:4" ht="28.5">
      <c r="A807" s="163">
        <v>152025</v>
      </c>
      <c r="B807" s="163" t="s">
        <v>36561</v>
      </c>
      <c r="C807" s="157" t="s">
        <v>24</v>
      </c>
      <c r="D807" s="158">
        <v>204.44</v>
      </c>
    </row>
    <row r="808" spans="1:4" ht="28.5">
      <c r="A808" s="163">
        <v>152026</v>
      </c>
      <c r="B808" s="163" t="s">
        <v>36562</v>
      </c>
      <c r="C808" s="157" t="s">
        <v>24</v>
      </c>
      <c r="D808" s="158">
        <v>211.83</v>
      </c>
    </row>
    <row r="809" spans="1:4" ht="28.5">
      <c r="A809" s="163">
        <v>152027</v>
      </c>
      <c r="B809" s="163" t="s">
        <v>36563</v>
      </c>
      <c r="C809" s="157" t="s">
        <v>24</v>
      </c>
      <c r="D809" s="158">
        <v>216.11</v>
      </c>
    </row>
    <row r="810" spans="1:4" ht="28.5">
      <c r="A810" s="163">
        <v>152030</v>
      </c>
      <c r="B810" s="163" t="s">
        <v>36564</v>
      </c>
      <c r="C810" s="157" t="s">
        <v>24</v>
      </c>
      <c r="D810" s="158">
        <v>15.09</v>
      </c>
    </row>
    <row r="811" spans="1:4" ht="28.5">
      <c r="A811" s="163">
        <v>152031</v>
      </c>
      <c r="B811" s="163" t="s">
        <v>36565</v>
      </c>
      <c r="C811" s="157" t="s">
        <v>24</v>
      </c>
      <c r="D811" s="158">
        <v>25.2</v>
      </c>
    </row>
    <row r="812" spans="1:4" ht="28.5">
      <c r="A812" s="163">
        <v>152034</v>
      </c>
      <c r="B812" s="163" t="s">
        <v>36566</v>
      </c>
      <c r="C812" s="157" t="s">
        <v>24</v>
      </c>
      <c r="D812" s="158">
        <v>15.48</v>
      </c>
    </row>
    <row r="813" spans="1:4" ht="28.5">
      <c r="A813" s="163">
        <v>152035</v>
      </c>
      <c r="B813" s="163" t="s">
        <v>36567</v>
      </c>
      <c r="C813" s="157" t="s">
        <v>24</v>
      </c>
      <c r="D813" s="158">
        <v>15.64</v>
      </c>
    </row>
    <row r="814" spans="1:4" ht="42.75">
      <c r="A814" s="163">
        <v>152040</v>
      </c>
      <c r="B814" s="163" t="s">
        <v>36568</v>
      </c>
      <c r="C814" s="157" t="s">
        <v>24</v>
      </c>
      <c r="D814" s="158">
        <v>11.5</v>
      </c>
    </row>
    <row r="815" spans="1:4" ht="42.75">
      <c r="A815" s="163">
        <v>152041</v>
      </c>
      <c r="B815" s="163" t="s">
        <v>36569</v>
      </c>
      <c r="C815" s="157" t="s">
        <v>24</v>
      </c>
      <c r="D815" s="158">
        <v>14.24</v>
      </c>
    </row>
    <row r="816" spans="1:4" ht="42.75">
      <c r="A816" s="163">
        <v>152042</v>
      </c>
      <c r="B816" s="163" t="s">
        <v>36570</v>
      </c>
      <c r="C816" s="157" t="s">
        <v>24</v>
      </c>
      <c r="D816" s="158">
        <v>20.69</v>
      </c>
    </row>
    <row r="817" spans="1:4" ht="60">
      <c r="A817" s="162">
        <v>1522</v>
      </c>
      <c r="B817" s="162" t="s">
        <v>14322</v>
      </c>
      <c r="C817" s="157"/>
      <c r="D817" s="158"/>
    </row>
    <row r="818" spans="1:4" ht="42.75">
      <c r="A818" s="163">
        <v>152201</v>
      </c>
      <c r="B818" s="163" t="s">
        <v>14323</v>
      </c>
      <c r="C818" s="157" t="s">
        <v>24</v>
      </c>
      <c r="D818" s="158">
        <v>95.94</v>
      </c>
    </row>
    <row r="819" spans="1:4" ht="42.75">
      <c r="A819" s="163">
        <v>152202</v>
      </c>
      <c r="B819" s="163" t="s">
        <v>14324</v>
      </c>
      <c r="C819" s="157" t="s">
        <v>24</v>
      </c>
      <c r="D819" s="158">
        <v>143.91</v>
      </c>
    </row>
    <row r="820" spans="1:4" ht="42.75">
      <c r="A820" s="163">
        <v>152203</v>
      </c>
      <c r="B820" s="163" t="s">
        <v>14325</v>
      </c>
      <c r="C820" s="157" t="s">
        <v>24</v>
      </c>
      <c r="D820" s="158">
        <v>239.85</v>
      </c>
    </row>
    <row r="821" spans="1:4" ht="42.75">
      <c r="A821" s="163">
        <v>152204</v>
      </c>
      <c r="B821" s="163" t="s">
        <v>14326</v>
      </c>
      <c r="C821" s="157" t="s">
        <v>27</v>
      </c>
      <c r="D821" s="158">
        <v>32.130000000000003</v>
      </c>
    </row>
    <row r="822" spans="1:4" ht="42.75">
      <c r="A822" s="163">
        <v>152205</v>
      </c>
      <c r="B822" s="163" t="s">
        <v>14327</v>
      </c>
      <c r="C822" s="157" t="s">
        <v>27</v>
      </c>
      <c r="D822" s="158">
        <v>47.97</v>
      </c>
    </row>
    <row r="823" spans="1:4" ht="28.5">
      <c r="A823" s="163">
        <v>152206</v>
      </c>
      <c r="B823" s="163" t="s">
        <v>14328</v>
      </c>
      <c r="C823" s="157" t="s">
        <v>24</v>
      </c>
      <c r="D823" s="158">
        <v>38.369999999999997</v>
      </c>
    </row>
    <row r="824" spans="1:4" ht="28.5">
      <c r="A824" s="163">
        <v>152207</v>
      </c>
      <c r="B824" s="163" t="s">
        <v>14329</v>
      </c>
      <c r="C824" s="157" t="s">
        <v>27</v>
      </c>
      <c r="D824" s="158">
        <v>23.98</v>
      </c>
    </row>
    <row r="825" spans="1:4" ht="28.5">
      <c r="A825" s="163">
        <v>152208</v>
      </c>
      <c r="B825" s="163" t="s">
        <v>14330</v>
      </c>
      <c r="C825" s="157" t="s">
        <v>24</v>
      </c>
      <c r="D825" s="158">
        <v>43.16</v>
      </c>
    </row>
    <row r="826" spans="1:4" ht="28.5">
      <c r="A826" s="163">
        <v>152209</v>
      </c>
      <c r="B826" s="163" t="s">
        <v>14331</v>
      </c>
      <c r="C826" s="157" t="s">
        <v>24</v>
      </c>
      <c r="D826" s="158">
        <v>95.94</v>
      </c>
    </row>
    <row r="827" spans="1:4" ht="28.5">
      <c r="A827" s="163">
        <v>152210</v>
      </c>
      <c r="B827" s="163" t="s">
        <v>14332</v>
      </c>
      <c r="C827" s="157" t="s">
        <v>24</v>
      </c>
      <c r="D827" s="158">
        <v>191.88</v>
      </c>
    </row>
    <row r="828" spans="1:4" ht="28.5">
      <c r="A828" s="163">
        <v>152211</v>
      </c>
      <c r="B828" s="163" t="s">
        <v>14333</v>
      </c>
      <c r="C828" s="157" t="s">
        <v>24</v>
      </c>
      <c r="D828" s="158">
        <v>239.85</v>
      </c>
    </row>
    <row r="829" spans="1:4" ht="28.5">
      <c r="A829" s="163">
        <v>152212</v>
      </c>
      <c r="B829" s="163" t="s">
        <v>14334</v>
      </c>
      <c r="C829" s="157" t="s">
        <v>24</v>
      </c>
      <c r="D829" s="158">
        <v>383.76</v>
      </c>
    </row>
    <row r="830" spans="1:4" ht="42.75">
      <c r="A830" s="163">
        <v>152213</v>
      </c>
      <c r="B830" s="163" t="s">
        <v>14335</v>
      </c>
      <c r="C830" s="157" t="s">
        <v>24</v>
      </c>
      <c r="D830" s="158">
        <v>19.18</v>
      </c>
    </row>
    <row r="831" spans="1:4" ht="42.75">
      <c r="A831" s="163">
        <v>152214</v>
      </c>
      <c r="B831" s="163" t="s">
        <v>14336</v>
      </c>
      <c r="C831" s="157" t="s">
        <v>24</v>
      </c>
      <c r="D831" s="158">
        <v>28.77</v>
      </c>
    </row>
    <row r="832" spans="1:4" ht="28.5">
      <c r="A832" s="163">
        <v>152215</v>
      </c>
      <c r="B832" s="163" t="s">
        <v>14337</v>
      </c>
      <c r="C832" s="157" t="s">
        <v>24</v>
      </c>
      <c r="D832" s="158">
        <v>14.38</v>
      </c>
    </row>
    <row r="833" spans="1:4" ht="28.5">
      <c r="A833" s="163">
        <v>152216</v>
      </c>
      <c r="B833" s="163" t="s">
        <v>14338</v>
      </c>
      <c r="C833" s="157" t="s">
        <v>24</v>
      </c>
      <c r="D833" s="158">
        <v>21.58</v>
      </c>
    </row>
    <row r="834" spans="1:4" ht="28.5">
      <c r="A834" s="163">
        <v>152217</v>
      </c>
      <c r="B834" s="163" t="s">
        <v>14339</v>
      </c>
      <c r="C834" s="157" t="s">
        <v>24</v>
      </c>
      <c r="D834" s="158">
        <v>23.98</v>
      </c>
    </row>
    <row r="835" spans="1:4" ht="28.5">
      <c r="A835" s="163">
        <v>152218</v>
      </c>
      <c r="B835" s="163" t="s">
        <v>14340</v>
      </c>
      <c r="C835" s="157" t="s">
        <v>24</v>
      </c>
      <c r="D835" s="158">
        <v>28.77</v>
      </c>
    </row>
    <row r="836" spans="1:4" ht="28.5">
      <c r="A836" s="163">
        <v>152219</v>
      </c>
      <c r="B836" s="163" t="s">
        <v>14341</v>
      </c>
      <c r="C836" s="157" t="s">
        <v>24</v>
      </c>
      <c r="D836" s="158">
        <v>33.57</v>
      </c>
    </row>
    <row r="837" spans="1:4" ht="28.5">
      <c r="A837" s="163">
        <v>152220</v>
      </c>
      <c r="B837" s="163" t="s">
        <v>14342</v>
      </c>
      <c r="C837" s="157" t="s">
        <v>24</v>
      </c>
      <c r="D837" s="158">
        <v>38.369999999999997</v>
      </c>
    </row>
    <row r="838" spans="1:4" ht="28.5">
      <c r="A838" s="163">
        <v>152221</v>
      </c>
      <c r="B838" s="163" t="s">
        <v>14343</v>
      </c>
      <c r="C838" s="157" t="s">
        <v>24</v>
      </c>
      <c r="D838" s="158">
        <v>43.16</v>
      </c>
    </row>
    <row r="839" spans="1:4" ht="28.5">
      <c r="A839" s="163">
        <v>152222</v>
      </c>
      <c r="B839" s="163" t="s">
        <v>14344</v>
      </c>
      <c r="C839" s="157" t="s">
        <v>24</v>
      </c>
      <c r="D839" s="158">
        <v>21.58</v>
      </c>
    </row>
    <row r="840" spans="1:4" ht="28.5">
      <c r="A840" s="163">
        <v>152223</v>
      </c>
      <c r="B840" s="163" t="s">
        <v>14345</v>
      </c>
      <c r="C840" s="157" t="s">
        <v>24</v>
      </c>
      <c r="D840" s="158">
        <v>11.98</v>
      </c>
    </row>
    <row r="841" spans="1:4" ht="28.5">
      <c r="A841" s="163">
        <v>152224</v>
      </c>
      <c r="B841" s="163" t="s">
        <v>14346</v>
      </c>
      <c r="C841" s="157" t="s">
        <v>24</v>
      </c>
      <c r="D841" s="158">
        <v>43.16</v>
      </c>
    </row>
    <row r="842" spans="1:4" ht="28.5">
      <c r="A842" s="163">
        <v>152225</v>
      </c>
      <c r="B842" s="163" t="s">
        <v>14347</v>
      </c>
      <c r="C842" s="157" t="s">
        <v>24</v>
      </c>
      <c r="D842" s="158">
        <v>43.16</v>
      </c>
    </row>
    <row r="843" spans="1:4" ht="28.5">
      <c r="A843" s="163">
        <v>152226</v>
      </c>
      <c r="B843" s="163" t="s">
        <v>14348</v>
      </c>
      <c r="C843" s="157" t="s">
        <v>24</v>
      </c>
      <c r="D843" s="158">
        <v>21.58</v>
      </c>
    </row>
    <row r="844" spans="1:4" ht="28.5">
      <c r="A844" s="163">
        <v>152227</v>
      </c>
      <c r="B844" s="163" t="s">
        <v>14349</v>
      </c>
      <c r="C844" s="157" t="s">
        <v>24</v>
      </c>
      <c r="D844" s="158">
        <v>21.58</v>
      </c>
    </row>
    <row r="845" spans="1:4" ht="28.5">
      <c r="A845" s="163">
        <v>152228</v>
      </c>
      <c r="B845" s="163" t="s">
        <v>14350</v>
      </c>
      <c r="C845" s="157" t="s">
        <v>24</v>
      </c>
      <c r="D845" s="158">
        <v>7.8</v>
      </c>
    </row>
    <row r="846" spans="1:4" ht="28.5">
      <c r="A846" s="163">
        <v>152229</v>
      </c>
      <c r="B846" s="163" t="s">
        <v>14351</v>
      </c>
      <c r="C846" s="157" t="s">
        <v>24</v>
      </c>
      <c r="D846" s="158">
        <v>1.82</v>
      </c>
    </row>
    <row r="847" spans="1:4" ht="28.5">
      <c r="A847" s="163">
        <v>152230</v>
      </c>
      <c r="B847" s="163" t="s">
        <v>14352</v>
      </c>
      <c r="C847" s="157" t="s">
        <v>24</v>
      </c>
      <c r="D847" s="158">
        <v>17.739999999999998</v>
      </c>
    </row>
    <row r="848" spans="1:4" ht="28.5">
      <c r="A848" s="163">
        <v>152231</v>
      </c>
      <c r="B848" s="163" t="s">
        <v>14353</v>
      </c>
      <c r="C848" s="157" t="s">
        <v>24</v>
      </c>
      <c r="D848" s="158">
        <v>35.5</v>
      </c>
    </row>
    <row r="849" spans="1:4" ht="28.5">
      <c r="A849" s="163">
        <v>152232</v>
      </c>
      <c r="B849" s="163" t="s">
        <v>14354</v>
      </c>
      <c r="C849" s="157" t="s">
        <v>24</v>
      </c>
      <c r="D849" s="158">
        <v>71.02</v>
      </c>
    </row>
    <row r="850" spans="1:4" ht="57">
      <c r="A850" s="163">
        <v>152233</v>
      </c>
      <c r="B850" s="163" t="s">
        <v>14355</v>
      </c>
      <c r="C850" s="157" t="s">
        <v>24</v>
      </c>
      <c r="D850" s="158">
        <v>340.5</v>
      </c>
    </row>
    <row r="851" spans="1:4" ht="57">
      <c r="A851" s="163">
        <v>152234</v>
      </c>
      <c r="B851" s="163" t="s">
        <v>14356</v>
      </c>
      <c r="C851" s="157" t="s">
        <v>24</v>
      </c>
      <c r="D851" s="158">
        <v>581.36</v>
      </c>
    </row>
    <row r="852" spans="1:4" ht="57">
      <c r="A852" s="163">
        <v>152235</v>
      </c>
      <c r="B852" s="163" t="s">
        <v>14357</v>
      </c>
      <c r="C852" s="157" t="s">
        <v>24</v>
      </c>
      <c r="D852" s="161">
        <v>1274.8599999999999</v>
      </c>
    </row>
    <row r="853" spans="1:4" ht="28.5">
      <c r="A853" s="163">
        <v>152236</v>
      </c>
      <c r="B853" s="163" t="s">
        <v>14358</v>
      </c>
      <c r="C853" s="157" t="s">
        <v>27</v>
      </c>
      <c r="D853" s="158">
        <v>2.39</v>
      </c>
    </row>
    <row r="854" spans="1:4" ht="42.75">
      <c r="A854" s="163">
        <v>152238</v>
      </c>
      <c r="B854" s="163" t="s">
        <v>14359</v>
      </c>
      <c r="C854" s="157" t="s">
        <v>24</v>
      </c>
      <c r="D854" s="158">
        <v>9.58</v>
      </c>
    </row>
    <row r="855" spans="1:4" ht="42.75">
      <c r="A855" s="163">
        <v>152241</v>
      </c>
      <c r="B855" s="163" t="s">
        <v>36571</v>
      </c>
      <c r="C855" s="157" t="s">
        <v>24</v>
      </c>
      <c r="D855" s="158">
        <v>55.16</v>
      </c>
    </row>
    <row r="856" spans="1:4" ht="15">
      <c r="A856" s="162">
        <v>16</v>
      </c>
      <c r="B856" s="162" t="s">
        <v>1555</v>
      </c>
      <c r="C856" s="157"/>
      <c r="D856" s="158"/>
    </row>
    <row r="857" spans="1:4" ht="15">
      <c r="A857" s="162">
        <v>1601</v>
      </c>
      <c r="B857" s="162" t="s">
        <v>1556</v>
      </c>
      <c r="C857" s="157"/>
      <c r="D857" s="158"/>
    </row>
    <row r="858" spans="1:4" ht="42.75">
      <c r="A858" s="163">
        <v>160105</v>
      </c>
      <c r="B858" s="163" t="s">
        <v>347</v>
      </c>
      <c r="C858" s="157" t="s">
        <v>24</v>
      </c>
      <c r="D858" s="161">
        <v>1918.48</v>
      </c>
    </row>
    <row r="859" spans="1:4" ht="42.75">
      <c r="A859" s="163">
        <v>160106</v>
      </c>
      <c r="B859" s="163" t="s">
        <v>348</v>
      </c>
      <c r="C859" s="157" t="s">
        <v>24</v>
      </c>
      <c r="D859" s="158">
        <v>527.19000000000005</v>
      </c>
    </row>
    <row r="860" spans="1:4" ht="28.5">
      <c r="A860" s="163">
        <v>160108</v>
      </c>
      <c r="B860" s="163" t="s">
        <v>349</v>
      </c>
      <c r="C860" s="157" t="s">
        <v>24</v>
      </c>
      <c r="D860" s="158">
        <v>165.79</v>
      </c>
    </row>
    <row r="861" spans="1:4" ht="28.5">
      <c r="A861" s="163">
        <v>160110</v>
      </c>
      <c r="B861" s="163" t="s">
        <v>350</v>
      </c>
      <c r="C861" s="157" t="s">
        <v>24</v>
      </c>
      <c r="D861" s="158">
        <v>465.1</v>
      </c>
    </row>
    <row r="862" spans="1:4" ht="57">
      <c r="A862" s="163">
        <v>160111</v>
      </c>
      <c r="B862" s="163" t="s">
        <v>351</v>
      </c>
      <c r="C862" s="157" t="s">
        <v>24</v>
      </c>
      <c r="D862" s="161">
        <v>1357.7</v>
      </c>
    </row>
    <row r="863" spans="1:4" ht="28.5">
      <c r="A863" s="163">
        <v>160115</v>
      </c>
      <c r="B863" s="163" t="s">
        <v>352</v>
      </c>
      <c r="C863" s="157" t="s">
        <v>27</v>
      </c>
      <c r="D863" s="158">
        <v>28.27</v>
      </c>
    </row>
    <row r="864" spans="1:4" ht="14.25">
      <c r="A864" s="163">
        <v>160120</v>
      </c>
      <c r="B864" s="163" t="s">
        <v>353</v>
      </c>
      <c r="C864" s="157" t="s">
        <v>24</v>
      </c>
      <c r="D864" s="158">
        <v>79.319999999999993</v>
      </c>
    </row>
    <row r="865" spans="1:4" ht="28.5">
      <c r="A865" s="163">
        <v>160121</v>
      </c>
      <c r="B865" s="163" t="s">
        <v>14360</v>
      </c>
      <c r="C865" s="157" t="s">
        <v>24</v>
      </c>
      <c r="D865" s="158">
        <v>744.24</v>
      </c>
    </row>
    <row r="866" spans="1:4" ht="28.5">
      <c r="A866" s="163">
        <v>160122</v>
      </c>
      <c r="B866" s="163" t="s">
        <v>14361</v>
      </c>
      <c r="C866" s="157" t="s">
        <v>24</v>
      </c>
      <c r="D866" s="161">
        <v>2002.44</v>
      </c>
    </row>
    <row r="867" spans="1:4" ht="28.5">
      <c r="A867" s="163">
        <v>160123</v>
      </c>
      <c r="B867" s="163" t="s">
        <v>14362</v>
      </c>
      <c r="C867" s="157" t="s">
        <v>24</v>
      </c>
      <c r="D867" s="161">
        <v>3472.53</v>
      </c>
    </row>
    <row r="868" spans="1:4" ht="28.5">
      <c r="A868" s="163">
        <v>160124</v>
      </c>
      <c r="B868" s="163" t="s">
        <v>14363</v>
      </c>
      <c r="C868" s="157" t="s">
        <v>27</v>
      </c>
      <c r="D868" s="158">
        <v>20.88</v>
      </c>
    </row>
    <row r="869" spans="1:4" ht="28.5">
      <c r="A869" s="163">
        <v>160125</v>
      </c>
      <c r="B869" s="163" t="s">
        <v>14364</v>
      </c>
      <c r="C869" s="157" t="s">
        <v>27</v>
      </c>
      <c r="D869" s="158">
        <v>107.57</v>
      </c>
    </row>
    <row r="870" spans="1:4" ht="28.5">
      <c r="A870" s="163">
        <v>160126</v>
      </c>
      <c r="B870" s="163" t="s">
        <v>14365</v>
      </c>
      <c r="C870" s="157" t="s">
        <v>27</v>
      </c>
      <c r="D870" s="158">
        <v>44.36</v>
      </c>
    </row>
    <row r="871" spans="1:4" ht="15">
      <c r="A871" s="162">
        <v>1602</v>
      </c>
      <c r="B871" s="162" t="s">
        <v>1557</v>
      </c>
      <c r="C871" s="157"/>
      <c r="D871" s="158"/>
    </row>
    <row r="872" spans="1:4" ht="99.75">
      <c r="A872" s="163">
        <v>160207</v>
      </c>
      <c r="B872" s="163" t="s">
        <v>36572</v>
      </c>
      <c r="C872" s="157" t="s">
        <v>24</v>
      </c>
      <c r="D872" s="161">
        <v>11153.61</v>
      </c>
    </row>
    <row r="873" spans="1:4" ht="99.75">
      <c r="A873" s="163">
        <v>160208</v>
      </c>
      <c r="B873" s="163" t="s">
        <v>36573</v>
      </c>
      <c r="C873" s="157" t="s">
        <v>24</v>
      </c>
      <c r="D873" s="161">
        <v>22405.73</v>
      </c>
    </row>
    <row r="874" spans="1:4" ht="15">
      <c r="A874" s="162">
        <v>1603</v>
      </c>
      <c r="B874" s="162" t="s">
        <v>1558</v>
      </c>
      <c r="C874" s="157"/>
      <c r="D874" s="158"/>
    </row>
    <row r="875" spans="1:4" ht="42.75">
      <c r="A875" s="163">
        <v>160303</v>
      </c>
      <c r="B875" s="163" t="s">
        <v>354</v>
      </c>
      <c r="C875" s="157" t="s">
        <v>24</v>
      </c>
      <c r="D875" s="158">
        <v>486.17</v>
      </c>
    </row>
    <row r="876" spans="1:4" ht="71.25">
      <c r="A876" s="163">
        <v>160304</v>
      </c>
      <c r="B876" s="163" t="s">
        <v>355</v>
      </c>
      <c r="C876" s="157" t="s">
        <v>24</v>
      </c>
      <c r="D876" s="158">
        <v>900.11</v>
      </c>
    </row>
    <row r="877" spans="1:4" ht="42.75">
      <c r="A877" s="163">
        <v>160305</v>
      </c>
      <c r="B877" s="163" t="s">
        <v>356</v>
      </c>
      <c r="C877" s="157" t="s">
        <v>27</v>
      </c>
      <c r="D877" s="158">
        <v>102.38</v>
      </c>
    </row>
    <row r="878" spans="1:4" ht="42.75">
      <c r="A878" s="163">
        <v>160308</v>
      </c>
      <c r="B878" s="163" t="s">
        <v>357</v>
      </c>
      <c r="C878" s="157" t="s">
        <v>27</v>
      </c>
      <c r="D878" s="158">
        <v>69.25</v>
      </c>
    </row>
    <row r="879" spans="1:4" ht="71.25">
      <c r="A879" s="163">
        <v>160309</v>
      </c>
      <c r="B879" s="163" t="s">
        <v>14117</v>
      </c>
      <c r="C879" s="157" t="s">
        <v>24</v>
      </c>
      <c r="D879" s="158">
        <v>112.68</v>
      </c>
    </row>
    <row r="880" spans="1:4" ht="42.75">
      <c r="A880" s="163">
        <v>160310</v>
      </c>
      <c r="B880" s="163" t="s">
        <v>358</v>
      </c>
      <c r="C880" s="157" t="s">
        <v>24</v>
      </c>
      <c r="D880" s="158">
        <v>67.430000000000007</v>
      </c>
    </row>
    <row r="881" spans="1:4" ht="28.5">
      <c r="A881" s="163">
        <v>160311</v>
      </c>
      <c r="B881" s="163" t="s">
        <v>329</v>
      </c>
      <c r="C881" s="157" t="s">
        <v>24</v>
      </c>
      <c r="D881" s="158">
        <v>254.86</v>
      </c>
    </row>
    <row r="882" spans="1:4" ht="71.25">
      <c r="A882" s="163">
        <v>160312</v>
      </c>
      <c r="B882" s="163" t="s">
        <v>1559</v>
      </c>
      <c r="C882" s="157" t="s">
        <v>24</v>
      </c>
      <c r="D882" s="158">
        <v>61.18</v>
      </c>
    </row>
    <row r="883" spans="1:4" ht="71.25">
      <c r="A883" s="163">
        <v>160313</v>
      </c>
      <c r="B883" s="163" t="s">
        <v>359</v>
      </c>
      <c r="C883" s="157" t="s">
        <v>24</v>
      </c>
      <c r="D883" s="158">
        <v>67.7</v>
      </c>
    </row>
    <row r="884" spans="1:4" ht="85.5">
      <c r="A884" s="163">
        <v>160314</v>
      </c>
      <c r="B884" s="163" t="s">
        <v>360</v>
      </c>
      <c r="C884" s="157" t="s">
        <v>24</v>
      </c>
      <c r="D884" s="158">
        <v>932.36</v>
      </c>
    </row>
    <row r="885" spans="1:4" ht="85.5">
      <c r="A885" s="163">
        <v>160315</v>
      </c>
      <c r="B885" s="163" t="s">
        <v>361</v>
      </c>
      <c r="C885" s="157" t="s">
        <v>24</v>
      </c>
      <c r="D885" s="161">
        <v>1322.96</v>
      </c>
    </row>
    <row r="886" spans="1:4" ht="42.75">
      <c r="A886" s="163">
        <v>160316</v>
      </c>
      <c r="B886" s="163" t="s">
        <v>362</v>
      </c>
      <c r="C886" s="157" t="s">
        <v>24</v>
      </c>
      <c r="D886" s="158">
        <v>93.06</v>
      </c>
    </row>
    <row r="887" spans="1:4" ht="42.75">
      <c r="A887" s="163">
        <v>160317</v>
      </c>
      <c r="B887" s="163" t="s">
        <v>363</v>
      </c>
      <c r="C887" s="157" t="s">
        <v>27</v>
      </c>
      <c r="D887" s="158">
        <v>69.25</v>
      </c>
    </row>
    <row r="888" spans="1:4" ht="42.75">
      <c r="A888" s="163">
        <v>160318</v>
      </c>
      <c r="B888" s="163" t="s">
        <v>364</v>
      </c>
      <c r="C888" s="157" t="s">
        <v>27</v>
      </c>
      <c r="D888" s="158">
        <v>53.58</v>
      </c>
    </row>
    <row r="889" spans="1:4" ht="57">
      <c r="A889" s="163">
        <v>160319</v>
      </c>
      <c r="B889" s="163" t="s">
        <v>365</v>
      </c>
      <c r="C889" s="157" t="s">
        <v>24</v>
      </c>
      <c r="D889" s="158">
        <v>12.17</v>
      </c>
    </row>
    <row r="890" spans="1:4" ht="57">
      <c r="A890" s="163">
        <v>160321</v>
      </c>
      <c r="B890" s="163" t="s">
        <v>366</v>
      </c>
      <c r="C890" s="157" t="s">
        <v>24</v>
      </c>
      <c r="D890" s="158">
        <v>175.22</v>
      </c>
    </row>
    <row r="891" spans="1:4" ht="42.75">
      <c r="A891" s="163">
        <v>160322</v>
      </c>
      <c r="B891" s="163" t="s">
        <v>367</v>
      </c>
      <c r="C891" s="157" t="s">
        <v>24</v>
      </c>
      <c r="D891" s="158">
        <v>7.24</v>
      </c>
    </row>
    <row r="892" spans="1:4" ht="42.75">
      <c r="A892" s="163">
        <v>160323</v>
      </c>
      <c r="B892" s="163" t="s">
        <v>368</v>
      </c>
      <c r="C892" s="157" t="s">
        <v>24</v>
      </c>
      <c r="D892" s="158">
        <v>12.44</v>
      </c>
    </row>
    <row r="893" spans="1:4" ht="71.25">
      <c r="A893" s="163">
        <v>160324</v>
      </c>
      <c r="B893" s="163" t="s">
        <v>369</v>
      </c>
      <c r="C893" s="157" t="s">
        <v>24</v>
      </c>
      <c r="D893" s="158">
        <v>214</v>
      </c>
    </row>
    <row r="894" spans="1:4" ht="71.25">
      <c r="A894" s="163">
        <v>160325</v>
      </c>
      <c r="B894" s="163" t="s">
        <v>370</v>
      </c>
      <c r="C894" s="157" t="s">
        <v>24</v>
      </c>
      <c r="D894" s="158">
        <v>674.69</v>
      </c>
    </row>
    <row r="895" spans="1:4" ht="42.75">
      <c r="A895" s="163">
        <v>160326</v>
      </c>
      <c r="B895" s="163" t="s">
        <v>371</v>
      </c>
      <c r="C895" s="157" t="s">
        <v>27</v>
      </c>
      <c r="D895" s="158">
        <v>40.51</v>
      </c>
    </row>
    <row r="896" spans="1:4" ht="57">
      <c r="A896" s="163">
        <v>160327</v>
      </c>
      <c r="B896" s="163" t="s">
        <v>372</v>
      </c>
      <c r="C896" s="157" t="s">
        <v>27</v>
      </c>
      <c r="D896" s="158">
        <v>48.38</v>
      </c>
    </row>
    <row r="897" spans="1:4" ht="42.75">
      <c r="A897" s="163">
        <v>160328</v>
      </c>
      <c r="B897" s="163" t="s">
        <v>373</v>
      </c>
      <c r="C897" s="157" t="s">
        <v>24</v>
      </c>
      <c r="D897" s="158">
        <v>25.27</v>
      </c>
    </row>
    <row r="898" spans="1:4" ht="42.75">
      <c r="A898" s="163">
        <v>160329</v>
      </c>
      <c r="B898" s="163" t="s">
        <v>374</v>
      </c>
      <c r="C898" s="157" t="s">
        <v>24</v>
      </c>
      <c r="D898" s="158">
        <v>18.559999999999999</v>
      </c>
    </row>
    <row r="899" spans="1:4" ht="71.25">
      <c r="A899" s="163">
        <v>160330</v>
      </c>
      <c r="B899" s="163" t="s">
        <v>375</v>
      </c>
      <c r="C899" s="157" t="s">
        <v>24</v>
      </c>
      <c r="D899" s="158">
        <v>14.66</v>
      </c>
    </row>
    <row r="900" spans="1:4" ht="42.75">
      <c r="A900" s="163">
        <v>160331</v>
      </c>
      <c r="B900" s="163" t="s">
        <v>376</v>
      </c>
      <c r="C900" s="157" t="s">
        <v>24</v>
      </c>
      <c r="D900" s="158">
        <v>38.799999999999997</v>
      </c>
    </row>
    <row r="901" spans="1:4" ht="57">
      <c r="A901" s="163">
        <v>160332</v>
      </c>
      <c r="B901" s="163" t="s">
        <v>377</v>
      </c>
      <c r="C901" s="157" t="s">
        <v>27</v>
      </c>
      <c r="D901" s="158">
        <v>38.270000000000003</v>
      </c>
    </row>
    <row r="902" spans="1:4" ht="57">
      <c r="A902" s="163">
        <v>160333</v>
      </c>
      <c r="B902" s="163" t="s">
        <v>378</v>
      </c>
      <c r="C902" s="157" t="s">
        <v>27</v>
      </c>
      <c r="D902" s="158">
        <v>84.32</v>
      </c>
    </row>
    <row r="903" spans="1:4" ht="42.75">
      <c r="A903" s="163">
        <v>160334</v>
      </c>
      <c r="B903" s="163" t="s">
        <v>379</v>
      </c>
      <c r="C903" s="157" t="s">
        <v>24</v>
      </c>
      <c r="D903" s="158">
        <v>37.950000000000003</v>
      </c>
    </row>
    <row r="904" spans="1:4" ht="57">
      <c r="A904" s="163">
        <v>160335</v>
      </c>
      <c r="B904" s="163" t="s">
        <v>14118</v>
      </c>
      <c r="C904" s="157" t="s">
        <v>27</v>
      </c>
      <c r="D904" s="158">
        <v>52.86</v>
      </c>
    </row>
    <row r="905" spans="1:4" ht="15">
      <c r="A905" s="162">
        <v>1606</v>
      </c>
      <c r="B905" s="162" t="s">
        <v>1560</v>
      </c>
      <c r="C905" s="157"/>
      <c r="D905" s="158"/>
    </row>
    <row r="906" spans="1:4" ht="128.25">
      <c r="A906" s="163">
        <v>160602</v>
      </c>
      <c r="B906" s="163" t="s">
        <v>36574</v>
      </c>
      <c r="C906" s="157" t="s">
        <v>24</v>
      </c>
      <c r="D906" s="161">
        <v>1749.49</v>
      </c>
    </row>
    <row r="907" spans="1:4" ht="71.25">
      <c r="A907" s="163">
        <v>160604</v>
      </c>
      <c r="B907" s="163" t="s">
        <v>36575</v>
      </c>
      <c r="C907" s="157" t="s">
        <v>24</v>
      </c>
      <c r="D907" s="158">
        <v>193.92</v>
      </c>
    </row>
    <row r="908" spans="1:4" ht="71.25">
      <c r="A908" s="163">
        <v>160605</v>
      </c>
      <c r="B908" s="163" t="s">
        <v>36576</v>
      </c>
      <c r="C908" s="157" t="s">
        <v>24</v>
      </c>
      <c r="D908" s="158">
        <v>197.39</v>
      </c>
    </row>
    <row r="909" spans="1:4" ht="71.25">
      <c r="A909" s="163">
        <v>160607</v>
      </c>
      <c r="B909" s="163" t="s">
        <v>36577</v>
      </c>
      <c r="C909" s="157" t="s">
        <v>24</v>
      </c>
      <c r="D909" s="158">
        <v>179.38</v>
      </c>
    </row>
    <row r="910" spans="1:4" ht="71.25">
      <c r="A910" s="163">
        <v>160608</v>
      </c>
      <c r="B910" s="163" t="s">
        <v>380</v>
      </c>
      <c r="C910" s="157" t="s">
        <v>24</v>
      </c>
      <c r="D910" s="158">
        <v>315.12</v>
      </c>
    </row>
    <row r="911" spans="1:4" ht="71.25">
      <c r="A911" s="163">
        <v>160612</v>
      </c>
      <c r="B911" s="163" t="s">
        <v>36578</v>
      </c>
      <c r="C911" s="157" t="s">
        <v>24</v>
      </c>
      <c r="D911" s="158">
        <v>30.24</v>
      </c>
    </row>
    <row r="912" spans="1:4" ht="185.25">
      <c r="A912" s="163">
        <v>160625</v>
      </c>
      <c r="B912" s="163" t="s">
        <v>36579</v>
      </c>
      <c r="C912" s="157" t="s">
        <v>24</v>
      </c>
      <c r="D912" s="158">
        <v>913.96</v>
      </c>
    </row>
    <row r="913" spans="1:4" ht="142.5">
      <c r="A913" s="163">
        <v>160626</v>
      </c>
      <c r="B913" s="163" t="s">
        <v>36580</v>
      </c>
      <c r="C913" s="157" t="s">
        <v>24</v>
      </c>
      <c r="D913" s="161">
        <v>1662.61</v>
      </c>
    </row>
    <row r="914" spans="1:4" ht="142.5">
      <c r="A914" s="163">
        <v>160627</v>
      </c>
      <c r="B914" s="163" t="s">
        <v>36581</v>
      </c>
      <c r="C914" s="157" t="s">
        <v>24</v>
      </c>
      <c r="D914" s="161">
        <v>1701.29</v>
      </c>
    </row>
    <row r="915" spans="1:4" ht="142.5">
      <c r="A915" s="163">
        <v>160628</v>
      </c>
      <c r="B915" s="163" t="s">
        <v>36582</v>
      </c>
      <c r="C915" s="157" t="s">
        <v>24</v>
      </c>
      <c r="D915" s="161">
        <v>2147.33</v>
      </c>
    </row>
    <row r="916" spans="1:4" ht="71.25">
      <c r="A916" s="163">
        <v>160629</v>
      </c>
      <c r="B916" s="163" t="s">
        <v>36583</v>
      </c>
      <c r="C916" s="157" t="s">
        <v>27</v>
      </c>
      <c r="D916" s="158">
        <v>118.18</v>
      </c>
    </row>
    <row r="917" spans="1:4" ht="71.25">
      <c r="A917" s="163">
        <v>160630</v>
      </c>
      <c r="B917" s="163" t="s">
        <v>36584</v>
      </c>
      <c r="C917" s="157" t="s">
        <v>27</v>
      </c>
      <c r="D917" s="158">
        <v>148.58000000000001</v>
      </c>
    </row>
    <row r="918" spans="1:4" ht="71.25">
      <c r="A918" s="163">
        <v>160631</v>
      </c>
      <c r="B918" s="163" t="s">
        <v>36585</v>
      </c>
      <c r="C918" s="157" t="s">
        <v>27</v>
      </c>
      <c r="D918" s="158">
        <v>171.49</v>
      </c>
    </row>
    <row r="919" spans="1:4" ht="71.25">
      <c r="A919" s="163">
        <v>160632</v>
      </c>
      <c r="B919" s="163" t="s">
        <v>36586</v>
      </c>
      <c r="C919" s="157" t="s">
        <v>27</v>
      </c>
      <c r="D919" s="158">
        <v>235.8</v>
      </c>
    </row>
    <row r="920" spans="1:4" ht="42.75">
      <c r="A920" s="163">
        <v>160633</v>
      </c>
      <c r="B920" s="163" t="s">
        <v>36587</v>
      </c>
      <c r="C920" s="157" t="s">
        <v>24</v>
      </c>
      <c r="D920" s="158">
        <v>276.85000000000002</v>
      </c>
    </row>
    <row r="921" spans="1:4" ht="57">
      <c r="A921" s="163">
        <v>160634</v>
      </c>
      <c r="B921" s="163" t="s">
        <v>36588</v>
      </c>
      <c r="C921" s="157" t="s">
        <v>24</v>
      </c>
      <c r="D921" s="158">
        <v>408.03</v>
      </c>
    </row>
    <row r="922" spans="1:4" ht="42.75">
      <c r="A922" s="163">
        <v>160635</v>
      </c>
      <c r="B922" s="163" t="s">
        <v>36589</v>
      </c>
      <c r="C922" s="157" t="s">
        <v>24</v>
      </c>
      <c r="D922" s="158">
        <v>613.04</v>
      </c>
    </row>
    <row r="923" spans="1:4" ht="42.75">
      <c r="A923" s="163">
        <v>160636</v>
      </c>
      <c r="B923" s="163" t="s">
        <v>36590</v>
      </c>
      <c r="C923" s="157" t="s">
        <v>24</v>
      </c>
      <c r="D923" s="158">
        <v>957.12</v>
      </c>
    </row>
    <row r="924" spans="1:4" ht="57">
      <c r="A924" s="163">
        <v>160637</v>
      </c>
      <c r="B924" s="163" t="s">
        <v>36591</v>
      </c>
      <c r="C924" s="157" t="s">
        <v>24</v>
      </c>
      <c r="D924" s="158">
        <v>90.15</v>
      </c>
    </row>
    <row r="925" spans="1:4" ht="57">
      <c r="A925" s="163">
        <v>160638</v>
      </c>
      <c r="B925" s="163" t="s">
        <v>36592</v>
      </c>
      <c r="C925" s="157" t="s">
        <v>24</v>
      </c>
      <c r="D925" s="158">
        <v>136.56</v>
      </c>
    </row>
    <row r="926" spans="1:4" ht="57">
      <c r="A926" s="163">
        <v>160639</v>
      </c>
      <c r="B926" s="163" t="s">
        <v>36593</v>
      </c>
      <c r="C926" s="157" t="s">
        <v>24</v>
      </c>
      <c r="D926" s="158">
        <v>205.65</v>
      </c>
    </row>
    <row r="927" spans="1:4" ht="57">
      <c r="A927" s="163">
        <v>160640</v>
      </c>
      <c r="B927" s="163" t="s">
        <v>36594</v>
      </c>
      <c r="C927" s="157" t="s">
        <v>24</v>
      </c>
      <c r="D927" s="158">
        <v>357.94</v>
      </c>
    </row>
    <row r="928" spans="1:4" ht="57">
      <c r="A928" s="163">
        <v>160641</v>
      </c>
      <c r="B928" s="163" t="s">
        <v>36595</v>
      </c>
      <c r="C928" s="157" t="s">
        <v>24</v>
      </c>
      <c r="D928" s="158">
        <v>83.71</v>
      </c>
    </row>
    <row r="929" spans="1:4" ht="71.25">
      <c r="A929" s="163">
        <v>160642</v>
      </c>
      <c r="B929" s="163" t="s">
        <v>36596</v>
      </c>
      <c r="C929" s="157" t="s">
        <v>24</v>
      </c>
      <c r="D929" s="158">
        <v>108.13</v>
      </c>
    </row>
    <row r="930" spans="1:4" ht="57">
      <c r="A930" s="163">
        <v>160643</v>
      </c>
      <c r="B930" s="163" t="s">
        <v>36597</v>
      </c>
      <c r="C930" s="157" t="s">
        <v>24</v>
      </c>
      <c r="D930" s="158">
        <v>170.62</v>
      </c>
    </row>
    <row r="931" spans="1:4" ht="71.25">
      <c r="A931" s="163">
        <v>160644</v>
      </c>
      <c r="B931" s="163" t="s">
        <v>36598</v>
      </c>
      <c r="C931" s="157" t="s">
        <v>24</v>
      </c>
      <c r="D931" s="158">
        <v>309.62</v>
      </c>
    </row>
    <row r="932" spans="1:4" ht="57">
      <c r="A932" s="163">
        <v>160645</v>
      </c>
      <c r="B932" s="163" t="s">
        <v>36599</v>
      </c>
      <c r="C932" s="157" t="s">
        <v>24</v>
      </c>
      <c r="D932" s="158">
        <v>73.680000000000007</v>
      </c>
    </row>
    <row r="933" spans="1:4" ht="71.25">
      <c r="A933" s="163">
        <v>160646</v>
      </c>
      <c r="B933" s="163" t="s">
        <v>36600</v>
      </c>
      <c r="C933" s="157" t="s">
        <v>24</v>
      </c>
      <c r="D933" s="158">
        <v>120.31</v>
      </c>
    </row>
    <row r="934" spans="1:4" ht="57">
      <c r="A934" s="163">
        <v>160647</v>
      </c>
      <c r="B934" s="163" t="s">
        <v>36601</v>
      </c>
      <c r="C934" s="157" t="s">
        <v>24</v>
      </c>
      <c r="D934" s="158">
        <v>177.24</v>
      </c>
    </row>
    <row r="935" spans="1:4" ht="71.25">
      <c r="A935" s="163">
        <v>160648</v>
      </c>
      <c r="B935" s="163" t="s">
        <v>36602</v>
      </c>
      <c r="C935" s="157" t="s">
        <v>24</v>
      </c>
      <c r="D935" s="158">
        <v>323.24</v>
      </c>
    </row>
    <row r="936" spans="1:4" ht="71.25">
      <c r="A936" s="163">
        <v>160649</v>
      </c>
      <c r="B936" s="163" t="s">
        <v>36603</v>
      </c>
      <c r="C936" s="157" t="s">
        <v>24</v>
      </c>
      <c r="D936" s="158">
        <v>457.41</v>
      </c>
    </row>
    <row r="937" spans="1:4" ht="71.25">
      <c r="A937" s="163">
        <v>160650</v>
      </c>
      <c r="B937" s="163" t="s">
        <v>36604</v>
      </c>
      <c r="C937" s="157" t="s">
        <v>24</v>
      </c>
      <c r="D937" s="158">
        <v>721.28</v>
      </c>
    </row>
    <row r="938" spans="1:4" ht="71.25">
      <c r="A938" s="163">
        <v>160651</v>
      </c>
      <c r="B938" s="163" t="s">
        <v>36605</v>
      </c>
      <c r="C938" s="157" t="s">
        <v>24</v>
      </c>
      <c r="D938" s="158">
        <v>946.47</v>
      </c>
    </row>
    <row r="939" spans="1:4" ht="71.25">
      <c r="A939" s="163">
        <v>160652</v>
      </c>
      <c r="B939" s="163" t="s">
        <v>36606</v>
      </c>
      <c r="C939" s="157" t="s">
        <v>24</v>
      </c>
      <c r="D939" s="161">
        <v>1463.65</v>
      </c>
    </row>
    <row r="940" spans="1:4" ht="57">
      <c r="A940" s="163">
        <v>160653</v>
      </c>
      <c r="B940" s="163" t="s">
        <v>36607</v>
      </c>
      <c r="C940" s="157" t="s">
        <v>24</v>
      </c>
      <c r="D940" s="158">
        <v>324.51</v>
      </c>
    </row>
    <row r="941" spans="1:4" ht="71.25">
      <c r="A941" s="163">
        <v>160654</v>
      </c>
      <c r="B941" s="163" t="s">
        <v>36608</v>
      </c>
      <c r="C941" s="157" t="s">
        <v>24</v>
      </c>
      <c r="D941" s="158">
        <v>503.49</v>
      </c>
    </row>
    <row r="942" spans="1:4" ht="57">
      <c r="A942" s="163">
        <v>160655</v>
      </c>
      <c r="B942" s="163" t="s">
        <v>36609</v>
      </c>
      <c r="C942" s="157" t="s">
        <v>24</v>
      </c>
      <c r="D942" s="158">
        <v>649.46</v>
      </c>
    </row>
    <row r="943" spans="1:4" ht="57">
      <c r="A943" s="163">
        <v>160656</v>
      </c>
      <c r="B943" s="163" t="s">
        <v>36610</v>
      </c>
      <c r="C943" s="157" t="s">
        <v>24</v>
      </c>
      <c r="D943" s="161">
        <v>1082.27</v>
      </c>
    </row>
    <row r="944" spans="1:4" ht="57">
      <c r="A944" s="163">
        <v>160657</v>
      </c>
      <c r="B944" s="163" t="s">
        <v>14366</v>
      </c>
      <c r="C944" s="157" t="s">
        <v>24</v>
      </c>
      <c r="D944" s="158">
        <v>142.68</v>
      </c>
    </row>
    <row r="945" spans="1:4" ht="57">
      <c r="A945" s="163">
        <v>160658</v>
      </c>
      <c r="B945" s="163" t="s">
        <v>14367</v>
      </c>
      <c r="C945" s="157" t="s">
        <v>24</v>
      </c>
      <c r="D945" s="158">
        <v>217.42</v>
      </c>
    </row>
    <row r="946" spans="1:4" ht="57">
      <c r="A946" s="163">
        <v>160659</v>
      </c>
      <c r="B946" s="163" t="s">
        <v>14368</v>
      </c>
      <c r="C946" s="157" t="s">
        <v>24</v>
      </c>
      <c r="D946" s="158">
        <v>266.20999999999998</v>
      </c>
    </row>
    <row r="947" spans="1:4" ht="42.75">
      <c r="A947" s="163">
        <v>160660</v>
      </c>
      <c r="B947" s="163" t="s">
        <v>14369</v>
      </c>
      <c r="C947" s="157" t="s">
        <v>24</v>
      </c>
      <c r="D947" s="158">
        <v>152.47999999999999</v>
      </c>
    </row>
    <row r="948" spans="1:4" ht="42.75">
      <c r="A948" s="163">
        <v>160661</v>
      </c>
      <c r="B948" s="163" t="s">
        <v>14370</v>
      </c>
      <c r="C948" s="157" t="s">
        <v>24</v>
      </c>
      <c r="D948" s="158">
        <v>154.97999999999999</v>
      </c>
    </row>
    <row r="949" spans="1:4" ht="42.75">
      <c r="A949" s="163">
        <v>160662</v>
      </c>
      <c r="B949" s="163" t="s">
        <v>36611</v>
      </c>
      <c r="C949" s="157" t="s">
        <v>24</v>
      </c>
      <c r="D949" s="158">
        <v>336.39</v>
      </c>
    </row>
    <row r="950" spans="1:4" ht="57">
      <c r="A950" s="163">
        <v>160663</v>
      </c>
      <c r="B950" s="163" t="s">
        <v>36612</v>
      </c>
      <c r="C950" s="157" t="s">
        <v>24</v>
      </c>
      <c r="D950" s="158">
        <v>599.92999999999995</v>
      </c>
    </row>
    <row r="951" spans="1:4" ht="142.5">
      <c r="A951" s="163">
        <v>160665</v>
      </c>
      <c r="B951" s="163" t="s">
        <v>36613</v>
      </c>
      <c r="C951" s="157" t="s">
        <v>24</v>
      </c>
      <c r="D951" s="161">
        <v>2568.79</v>
      </c>
    </row>
    <row r="952" spans="1:4" ht="128.25">
      <c r="A952" s="163">
        <v>160671</v>
      </c>
      <c r="B952" s="163" t="s">
        <v>36614</v>
      </c>
      <c r="C952" s="157" t="s">
        <v>24</v>
      </c>
      <c r="D952" s="161">
        <v>2178.1799999999998</v>
      </c>
    </row>
    <row r="953" spans="1:4" ht="57">
      <c r="A953" s="163">
        <v>160673</v>
      </c>
      <c r="B953" s="163" t="s">
        <v>36615</v>
      </c>
      <c r="C953" s="157" t="s">
        <v>24</v>
      </c>
      <c r="D953" s="161">
        <v>3183.65</v>
      </c>
    </row>
    <row r="954" spans="1:4" ht="57">
      <c r="A954" s="163">
        <v>160674</v>
      </c>
      <c r="B954" s="163" t="s">
        <v>36616</v>
      </c>
      <c r="C954" s="157" t="s">
        <v>24</v>
      </c>
      <c r="D954" s="158">
        <v>137.96</v>
      </c>
    </row>
    <row r="955" spans="1:4" ht="42.75">
      <c r="A955" s="163">
        <v>160675</v>
      </c>
      <c r="B955" s="163" t="s">
        <v>36617</v>
      </c>
      <c r="C955" s="157" t="s">
        <v>24</v>
      </c>
      <c r="D955" s="158">
        <v>198.59</v>
      </c>
    </row>
    <row r="956" spans="1:4" ht="28.5">
      <c r="A956" s="163">
        <v>160676</v>
      </c>
      <c r="B956" s="163" t="s">
        <v>36618</v>
      </c>
      <c r="C956" s="157" t="s">
        <v>24</v>
      </c>
      <c r="D956" s="158">
        <v>95.12</v>
      </c>
    </row>
    <row r="957" spans="1:4" ht="15">
      <c r="A957" s="162">
        <v>1607</v>
      </c>
      <c r="B957" s="162" t="s">
        <v>1561</v>
      </c>
      <c r="C957" s="157"/>
      <c r="D957" s="158"/>
    </row>
    <row r="958" spans="1:4" ht="42.75">
      <c r="A958" s="163">
        <v>160702</v>
      </c>
      <c r="B958" s="163" t="s">
        <v>381</v>
      </c>
      <c r="C958" s="157" t="s">
        <v>25</v>
      </c>
      <c r="D958" s="158">
        <v>7.85</v>
      </c>
    </row>
    <row r="959" spans="1:4" ht="42.75">
      <c r="A959" s="163">
        <v>160704</v>
      </c>
      <c r="B959" s="163" t="s">
        <v>382</v>
      </c>
      <c r="C959" s="157" t="s">
        <v>26</v>
      </c>
      <c r="D959" s="161">
        <v>2692.39</v>
      </c>
    </row>
    <row r="960" spans="1:4" ht="42.75">
      <c r="A960" s="163">
        <v>160707</v>
      </c>
      <c r="B960" s="163" t="s">
        <v>383</v>
      </c>
      <c r="C960" s="157" t="s">
        <v>25</v>
      </c>
      <c r="D960" s="158">
        <v>30.79</v>
      </c>
    </row>
    <row r="961" spans="1:4" ht="42.75">
      <c r="A961" s="163">
        <v>160708</v>
      </c>
      <c r="B961" s="163" t="s">
        <v>384</v>
      </c>
      <c r="C961" s="157" t="s">
        <v>25</v>
      </c>
      <c r="D961" s="158">
        <v>31.29</v>
      </c>
    </row>
    <row r="962" spans="1:4" ht="28.5">
      <c r="A962" s="163">
        <v>160709</v>
      </c>
      <c r="B962" s="163" t="s">
        <v>385</v>
      </c>
      <c r="C962" s="157" t="s">
        <v>25</v>
      </c>
      <c r="D962" s="161">
        <v>1578.95</v>
      </c>
    </row>
    <row r="963" spans="1:4" ht="71.25">
      <c r="A963" s="163">
        <v>160710</v>
      </c>
      <c r="B963" s="163" t="s">
        <v>386</v>
      </c>
      <c r="C963" s="157" t="s">
        <v>25</v>
      </c>
      <c r="D963" s="158">
        <v>78.81</v>
      </c>
    </row>
    <row r="964" spans="1:4" ht="42.75">
      <c r="A964" s="163">
        <v>160711</v>
      </c>
      <c r="B964" s="163" t="s">
        <v>387</v>
      </c>
      <c r="C964" s="157" t="s">
        <v>25</v>
      </c>
      <c r="D964" s="158">
        <v>65.959999999999994</v>
      </c>
    </row>
    <row r="965" spans="1:4" ht="42.75">
      <c r="A965" s="163">
        <v>160712</v>
      </c>
      <c r="B965" s="163" t="s">
        <v>388</v>
      </c>
      <c r="C965" s="157" t="s">
        <v>25</v>
      </c>
      <c r="D965" s="158">
        <v>230.08</v>
      </c>
    </row>
    <row r="966" spans="1:4" ht="57">
      <c r="A966" s="163">
        <v>160713</v>
      </c>
      <c r="B966" s="163" t="s">
        <v>36619</v>
      </c>
      <c r="C966" s="157" t="s">
        <v>25</v>
      </c>
      <c r="D966" s="158">
        <v>668.01</v>
      </c>
    </row>
    <row r="967" spans="1:4" ht="28.5">
      <c r="A967" s="163">
        <v>160714</v>
      </c>
      <c r="B967" s="163" t="s">
        <v>389</v>
      </c>
      <c r="C967" s="157" t="s">
        <v>25</v>
      </c>
      <c r="D967" s="158">
        <v>87.66</v>
      </c>
    </row>
    <row r="968" spans="1:4" ht="85.5">
      <c r="A968" s="163">
        <v>160715</v>
      </c>
      <c r="B968" s="163" t="s">
        <v>25727</v>
      </c>
      <c r="C968" s="157" t="s">
        <v>25</v>
      </c>
      <c r="D968" s="158">
        <v>373.49</v>
      </c>
    </row>
    <row r="969" spans="1:4" ht="28.5">
      <c r="A969" s="163">
        <v>160716</v>
      </c>
      <c r="B969" s="163" t="s">
        <v>390</v>
      </c>
      <c r="C969" s="157" t="s">
        <v>26</v>
      </c>
      <c r="D969" s="158">
        <v>744.34</v>
      </c>
    </row>
    <row r="970" spans="1:4" ht="42.75">
      <c r="A970" s="163">
        <v>160718</v>
      </c>
      <c r="B970" s="163" t="s">
        <v>391</v>
      </c>
      <c r="C970" s="157" t="s">
        <v>25</v>
      </c>
      <c r="D970" s="158">
        <v>29.12</v>
      </c>
    </row>
    <row r="971" spans="1:4" ht="15">
      <c r="A971" s="162">
        <v>1608</v>
      </c>
      <c r="B971" s="162" t="s">
        <v>14371</v>
      </c>
      <c r="C971" s="157"/>
      <c r="D971" s="158"/>
    </row>
    <row r="972" spans="1:4" ht="28.5">
      <c r="A972" s="163">
        <v>160806</v>
      </c>
      <c r="B972" s="163" t="s">
        <v>36620</v>
      </c>
      <c r="C972" s="157" t="s">
        <v>24</v>
      </c>
      <c r="D972" s="158">
        <v>26.62</v>
      </c>
    </row>
    <row r="973" spans="1:4" ht="28.5">
      <c r="A973" s="163">
        <v>160807</v>
      </c>
      <c r="B973" s="163" t="s">
        <v>36621</v>
      </c>
      <c r="C973" s="157" t="s">
        <v>24</v>
      </c>
      <c r="D973" s="158">
        <v>12.61</v>
      </c>
    </row>
    <row r="974" spans="1:4" ht="28.5">
      <c r="A974" s="163">
        <v>160808</v>
      </c>
      <c r="B974" s="163" t="s">
        <v>1562</v>
      </c>
      <c r="C974" s="157" t="s">
        <v>27</v>
      </c>
      <c r="D974" s="158">
        <v>4.47</v>
      </c>
    </row>
    <row r="975" spans="1:4" ht="28.5">
      <c r="A975" s="163">
        <v>160809</v>
      </c>
      <c r="B975" s="163" t="s">
        <v>14372</v>
      </c>
      <c r="C975" s="157" t="s">
        <v>24</v>
      </c>
      <c r="D975" s="158">
        <v>383.81</v>
      </c>
    </row>
    <row r="976" spans="1:4" ht="28.5">
      <c r="A976" s="163">
        <v>160810</v>
      </c>
      <c r="B976" s="163" t="s">
        <v>14373</v>
      </c>
      <c r="C976" s="157" t="s">
        <v>24</v>
      </c>
      <c r="D976" s="158">
        <v>501.73</v>
      </c>
    </row>
    <row r="977" spans="1:4" ht="28.5">
      <c r="A977" s="163">
        <v>160811</v>
      </c>
      <c r="B977" s="163" t="s">
        <v>14374</v>
      </c>
      <c r="C977" s="157" t="s">
        <v>24</v>
      </c>
      <c r="D977" s="158">
        <v>588.41999999999996</v>
      </c>
    </row>
    <row r="978" spans="1:4" ht="28.5">
      <c r="A978" s="163">
        <v>160812</v>
      </c>
      <c r="B978" s="163" t="s">
        <v>14375</v>
      </c>
      <c r="C978" s="157" t="s">
        <v>24</v>
      </c>
      <c r="D978" s="158">
        <v>733.86</v>
      </c>
    </row>
    <row r="979" spans="1:4" ht="28.5">
      <c r="A979" s="163">
        <v>160813</v>
      </c>
      <c r="B979" s="163" t="s">
        <v>14376</v>
      </c>
      <c r="C979" s="157" t="s">
        <v>24</v>
      </c>
      <c r="D979" s="161">
        <v>1742.23</v>
      </c>
    </row>
    <row r="980" spans="1:4" ht="28.5">
      <c r="A980" s="163">
        <v>160814</v>
      </c>
      <c r="B980" s="163" t="s">
        <v>14377</v>
      </c>
      <c r="C980" s="157" t="s">
        <v>24</v>
      </c>
      <c r="D980" s="161">
        <v>1874.77</v>
      </c>
    </row>
    <row r="981" spans="1:4" ht="28.5">
      <c r="A981" s="163">
        <v>160815</v>
      </c>
      <c r="B981" s="163" t="s">
        <v>14378</v>
      </c>
      <c r="C981" s="157" t="s">
        <v>24</v>
      </c>
      <c r="D981" s="161">
        <v>1969.41</v>
      </c>
    </row>
    <row r="982" spans="1:4" ht="28.5">
      <c r="A982" s="163">
        <v>160816</v>
      </c>
      <c r="B982" s="163" t="s">
        <v>14379</v>
      </c>
      <c r="C982" s="157" t="s">
        <v>24</v>
      </c>
      <c r="D982" s="161">
        <v>2071</v>
      </c>
    </row>
    <row r="983" spans="1:4" ht="42.75">
      <c r="A983" s="163">
        <v>160822</v>
      </c>
      <c r="B983" s="163" t="s">
        <v>14380</v>
      </c>
      <c r="C983" s="157" t="s">
        <v>24</v>
      </c>
      <c r="D983" s="158">
        <v>111.34</v>
      </c>
    </row>
    <row r="984" spans="1:4" ht="42.75">
      <c r="A984" s="163">
        <v>160823</v>
      </c>
      <c r="B984" s="163" t="s">
        <v>14381</v>
      </c>
      <c r="C984" s="157" t="s">
        <v>24</v>
      </c>
      <c r="D984" s="158">
        <v>117.21</v>
      </c>
    </row>
    <row r="985" spans="1:4" ht="28.5">
      <c r="A985" s="163">
        <v>160825</v>
      </c>
      <c r="B985" s="163" t="s">
        <v>36622</v>
      </c>
      <c r="C985" s="157" t="s">
        <v>24</v>
      </c>
      <c r="D985" s="158">
        <v>29.37</v>
      </c>
    </row>
    <row r="986" spans="1:4" ht="28.5">
      <c r="A986" s="163">
        <v>160826</v>
      </c>
      <c r="B986" s="163" t="s">
        <v>14382</v>
      </c>
      <c r="C986" s="157" t="s">
        <v>24</v>
      </c>
      <c r="D986" s="158">
        <v>46.12</v>
      </c>
    </row>
    <row r="987" spans="1:4" ht="28.5">
      <c r="A987" s="163">
        <v>160827</v>
      </c>
      <c r="B987" s="163" t="s">
        <v>14383</v>
      </c>
      <c r="C987" s="157" t="s">
        <v>24</v>
      </c>
      <c r="D987" s="158">
        <v>211.58</v>
      </c>
    </row>
    <row r="988" spans="1:4" ht="28.5">
      <c r="A988" s="163">
        <v>160828</v>
      </c>
      <c r="B988" s="163" t="s">
        <v>14384</v>
      </c>
      <c r="C988" s="157" t="s">
        <v>24</v>
      </c>
      <c r="D988" s="158">
        <v>393.23</v>
      </c>
    </row>
    <row r="989" spans="1:4" ht="28.5">
      <c r="A989" s="163">
        <v>160829</v>
      </c>
      <c r="B989" s="163" t="s">
        <v>14385</v>
      </c>
      <c r="C989" s="157" t="s">
        <v>24</v>
      </c>
      <c r="D989" s="158">
        <v>16.510000000000002</v>
      </c>
    </row>
    <row r="990" spans="1:4" ht="28.5">
      <c r="A990" s="163">
        <v>160830</v>
      </c>
      <c r="B990" s="163" t="s">
        <v>24350</v>
      </c>
      <c r="C990" s="157" t="s">
        <v>24</v>
      </c>
      <c r="D990" s="158">
        <v>21.52</v>
      </c>
    </row>
    <row r="991" spans="1:4" ht="28.5">
      <c r="A991" s="163">
        <v>160831</v>
      </c>
      <c r="B991" s="163" t="s">
        <v>14386</v>
      </c>
      <c r="C991" s="157" t="s">
        <v>24</v>
      </c>
      <c r="D991" s="158">
        <v>75.02</v>
      </c>
    </row>
    <row r="992" spans="1:4" ht="28.5">
      <c r="A992" s="163">
        <v>160832</v>
      </c>
      <c r="B992" s="163" t="s">
        <v>24351</v>
      </c>
      <c r="C992" s="157" t="s">
        <v>24</v>
      </c>
      <c r="D992" s="158">
        <v>103.7</v>
      </c>
    </row>
    <row r="993" spans="1:4" ht="28.5">
      <c r="A993" s="163">
        <v>160833</v>
      </c>
      <c r="B993" s="163" t="s">
        <v>14387</v>
      </c>
      <c r="C993" s="157" t="s">
        <v>24</v>
      </c>
      <c r="D993" s="158">
        <v>100.92</v>
      </c>
    </row>
    <row r="994" spans="1:4" ht="28.5">
      <c r="A994" s="163">
        <v>160834</v>
      </c>
      <c r="B994" s="163" t="s">
        <v>14388</v>
      </c>
      <c r="C994" s="157" t="s">
        <v>24</v>
      </c>
      <c r="D994" s="158">
        <v>169.11</v>
      </c>
    </row>
    <row r="995" spans="1:4" ht="28.5">
      <c r="A995" s="163">
        <v>160835</v>
      </c>
      <c r="B995" s="163" t="s">
        <v>14389</v>
      </c>
      <c r="C995" s="157" t="s">
        <v>24</v>
      </c>
      <c r="D995" s="158">
        <v>306.7</v>
      </c>
    </row>
    <row r="996" spans="1:4" ht="28.5">
      <c r="A996" s="163">
        <v>160836</v>
      </c>
      <c r="B996" s="163" t="s">
        <v>14390</v>
      </c>
      <c r="C996" s="157" t="s">
        <v>24</v>
      </c>
      <c r="D996" s="158">
        <v>501.74</v>
      </c>
    </row>
    <row r="997" spans="1:4" ht="28.5">
      <c r="A997" s="163">
        <v>160837</v>
      </c>
      <c r="B997" s="163" t="s">
        <v>14391</v>
      </c>
      <c r="C997" s="157" t="s">
        <v>24</v>
      </c>
      <c r="D997" s="158">
        <v>303.87</v>
      </c>
    </row>
    <row r="998" spans="1:4" ht="28.5">
      <c r="A998" s="163">
        <v>160838</v>
      </c>
      <c r="B998" s="163" t="s">
        <v>14392</v>
      </c>
      <c r="C998" s="157" t="s">
        <v>24</v>
      </c>
      <c r="D998" s="158">
        <v>82.52</v>
      </c>
    </row>
    <row r="999" spans="1:4" ht="14.25">
      <c r="A999" s="163">
        <v>160839</v>
      </c>
      <c r="B999" s="163" t="s">
        <v>14393</v>
      </c>
      <c r="C999" s="157" t="s">
        <v>27</v>
      </c>
      <c r="D999" s="158">
        <v>5.18</v>
      </c>
    </row>
    <row r="1000" spans="1:4" ht="28.5">
      <c r="A1000" s="163">
        <v>160840</v>
      </c>
      <c r="B1000" s="163" t="s">
        <v>14394</v>
      </c>
      <c r="C1000" s="157" t="s">
        <v>24</v>
      </c>
      <c r="D1000" s="158">
        <v>263.85000000000002</v>
      </c>
    </row>
    <row r="1001" spans="1:4" ht="28.5">
      <c r="A1001" s="163">
        <v>160841</v>
      </c>
      <c r="B1001" s="163" t="s">
        <v>14395</v>
      </c>
      <c r="C1001" s="157" t="s">
        <v>24</v>
      </c>
      <c r="D1001" s="158">
        <v>263.85000000000002</v>
      </c>
    </row>
    <row r="1002" spans="1:4" ht="28.5">
      <c r="A1002" s="163">
        <v>160842</v>
      </c>
      <c r="B1002" s="163" t="s">
        <v>14396</v>
      </c>
      <c r="C1002" s="157" t="s">
        <v>24</v>
      </c>
      <c r="D1002" s="158">
        <v>482.18</v>
      </c>
    </row>
    <row r="1003" spans="1:4" ht="28.5">
      <c r="A1003" s="163">
        <v>160844</v>
      </c>
      <c r="B1003" s="163" t="s">
        <v>14397</v>
      </c>
      <c r="C1003" s="157" t="s">
        <v>24</v>
      </c>
      <c r="D1003" s="158">
        <v>518.71</v>
      </c>
    </row>
    <row r="1004" spans="1:4" ht="28.5">
      <c r="A1004" s="163">
        <v>160845</v>
      </c>
      <c r="B1004" s="163" t="s">
        <v>14398</v>
      </c>
      <c r="C1004" s="157" t="s">
        <v>24</v>
      </c>
      <c r="D1004" s="158">
        <v>23.01</v>
      </c>
    </row>
    <row r="1005" spans="1:4" ht="28.5">
      <c r="A1005" s="163">
        <v>160846</v>
      </c>
      <c r="B1005" s="163" t="s">
        <v>14399</v>
      </c>
      <c r="C1005" s="157" t="s">
        <v>24</v>
      </c>
      <c r="D1005" s="158">
        <v>38.44</v>
      </c>
    </row>
    <row r="1006" spans="1:4" ht="28.5">
      <c r="A1006" s="163">
        <v>160847</v>
      </c>
      <c r="B1006" s="163" t="s">
        <v>36623</v>
      </c>
      <c r="C1006" s="157" t="s">
        <v>24</v>
      </c>
      <c r="D1006" s="158">
        <v>29.17</v>
      </c>
    </row>
    <row r="1007" spans="1:4" ht="28.5">
      <c r="A1007" s="163">
        <v>160848</v>
      </c>
      <c r="B1007" s="163" t="s">
        <v>36624</v>
      </c>
      <c r="C1007" s="157" t="s">
        <v>24</v>
      </c>
      <c r="D1007" s="158">
        <v>49.73</v>
      </c>
    </row>
    <row r="1008" spans="1:4" ht="28.5">
      <c r="A1008" s="163">
        <v>160851</v>
      </c>
      <c r="B1008" s="163" t="s">
        <v>14400</v>
      </c>
      <c r="C1008" s="157" t="s">
        <v>27</v>
      </c>
      <c r="D1008" s="158">
        <v>6.49</v>
      </c>
    </row>
    <row r="1009" spans="1:4" ht="28.5">
      <c r="A1009" s="163">
        <v>160864</v>
      </c>
      <c r="B1009" s="163" t="s">
        <v>14401</v>
      </c>
      <c r="C1009" s="157" t="s">
        <v>24</v>
      </c>
      <c r="D1009" s="158">
        <v>833.38</v>
      </c>
    </row>
    <row r="1010" spans="1:4" ht="28.5">
      <c r="A1010" s="163">
        <v>160865</v>
      </c>
      <c r="B1010" s="163" t="s">
        <v>14402</v>
      </c>
      <c r="C1010" s="157" t="s">
        <v>24</v>
      </c>
      <c r="D1010" s="161">
        <v>2649.65</v>
      </c>
    </row>
    <row r="1011" spans="1:4" ht="57">
      <c r="A1011" s="163">
        <v>160866</v>
      </c>
      <c r="B1011" s="163" t="s">
        <v>14403</v>
      </c>
      <c r="C1011" s="157" t="s">
        <v>24</v>
      </c>
      <c r="D1011" s="161">
        <v>2899.27</v>
      </c>
    </row>
    <row r="1012" spans="1:4" ht="57">
      <c r="A1012" s="163">
        <v>160867</v>
      </c>
      <c r="B1012" s="163" t="s">
        <v>14404</v>
      </c>
      <c r="C1012" s="157" t="s">
        <v>24</v>
      </c>
      <c r="D1012" s="161">
        <v>6144.18</v>
      </c>
    </row>
    <row r="1013" spans="1:4" ht="42.75">
      <c r="A1013" s="163">
        <v>160869</v>
      </c>
      <c r="B1013" s="163" t="s">
        <v>14405</v>
      </c>
      <c r="C1013" s="157" t="s">
        <v>24</v>
      </c>
      <c r="D1013" s="158">
        <v>46.85</v>
      </c>
    </row>
    <row r="1014" spans="1:4" ht="42.75">
      <c r="A1014" s="163">
        <v>160870</v>
      </c>
      <c r="B1014" s="163" t="s">
        <v>14406</v>
      </c>
      <c r="C1014" s="157" t="s">
        <v>24</v>
      </c>
      <c r="D1014" s="158">
        <v>31.23</v>
      </c>
    </row>
    <row r="1015" spans="1:4" ht="28.5">
      <c r="A1015" s="163">
        <v>160871</v>
      </c>
      <c r="B1015" s="163" t="s">
        <v>36625</v>
      </c>
      <c r="C1015" s="157" t="s">
        <v>24</v>
      </c>
      <c r="D1015" s="158">
        <v>43.45</v>
      </c>
    </row>
    <row r="1016" spans="1:4" ht="28.5">
      <c r="A1016" s="163">
        <v>160872</v>
      </c>
      <c r="B1016" s="163" t="s">
        <v>36626</v>
      </c>
      <c r="C1016" s="157" t="s">
        <v>24</v>
      </c>
      <c r="D1016" s="158">
        <v>30.77</v>
      </c>
    </row>
    <row r="1017" spans="1:4" ht="28.5">
      <c r="A1017" s="163">
        <v>160873</v>
      </c>
      <c r="B1017" s="163" t="s">
        <v>36627</v>
      </c>
      <c r="C1017" s="157" t="s">
        <v>24</v>
      </c>
      <c r="D1017" s="158">
        <v>50.57</v>
      </c>
    </row>
    <row r="1018" spans="1:4" ht="28.5">
      <c r="A1018" s="163">
        <v>160874</v>
      </c>
      <c r="B1018" s="163" t="s">
        <v>24303</v>
      </c>
      <c r="C1018" s="157" t="s">
        <v>24</v>
      </c>
      <c r="D1018" s="158">
        <v>358.62</v>
      </c>
    </row>
    <row r="1019" spans="1:4" ht="15">
      <c r="A1019" s="162">
        <v>1610</v>
      </c>
      <c r="B1019" s="162" t="s">
        <v>14407</v>
      </c>
      <c r="C1019" s="157"/>
      <c r="D1019" s="158"/>
    </row>
    <row r="1020" spans="1:4" ht="99.75">
      <c r="A1020" s="163">
        <v>161001</v>
      </c>
      <c r="B1020" s="163" t="s">
        <v>36628</v>
      </c>
      <c r="C1020" s="157" t="s">
        <v>27</v>
      </c>
      <c r="D1020" s="158">
        <v>24.99</v>
      </c>
    </row>
    <row r="1021" spans="1:4" ht="99.75">
      <c r="A1021" s="163">
        <v>161002</v>
      </c>
      <c r="B1021" s="163" t="s">
        <v>36629</v>
      </c>
      <c r="C1021" s="157" t="s">
        <v>27</v>
      </c>
      <c r="D1021" s="158">
        <v>34.200000000000003</v>
      </c>
    </row>
    <row r="1022" spans="1:4" ht="99.75">
      <c r="A1022" s="163">
        <v>161003</v>
      </c>
      <c r="B1022" s="163" t="s">
        <v>36630</v>
      </c>
      <c r="C1022" s="157" t="s">
        <v>27</v>
      </c>
      <c r="D1022" s="158">
        <v>42.94</v>
      </c>
    </row>
    <row r="1023" spans="1:4" ht="99.75">
      <c r="A1023" s="163">
        <v>161004</v>
      </c>
      <c r="B1023" s="163" t="s">
        <v>36631</v>
      </c>
      <c r="C1023" s="157" t="s">
        <v>27</v>
      </c>
      <c r="D1023" s="158">
        <v>56.4</v>
      </c>
    </row>
    <row r="1024" spans="1:4" ht="99.75">
      <c r="A1024" s="163">
        <v>161005</v>
      </c>
      <c r="B1024" s="163" t="s">
        <v>36632</v>
      </c>
      <c r="C1024" s="157" t="s">
        <v>27</v>
      </c>
      <c r="D1024" s="158">
        <v>65.16</v>
      </c>
    </row>
    <row r="1025" spans="1:4" ht="99.75">
      <c r="A1025" s="163">
        <v>161006</v>
      </c>
      <c r="B1025" s="163" t="s">
        <v>36633</v>
      </c>
      <c r="C1025" s="157" t="s">
        <v>27</v>
      </c>
      <c r="D1025" s="158">
        <v>81.19</v>
      </c>
    </row>
    <row r="1026" spans="1:4" ht="99.75">
      <c r="A1026" s="163">
        <v>161007</v>
      </c>
      <c r="B1026" s="163" t="s">
        <v>36634</v>
      </c>
      <c r="C1026" s="157" t="s">
        <v>27</v>
      </c>
      <c r="D1026" s="158">
        <v>104.15</v>
      </c>
    </row>
    <row r="1027" spans="1:4" ht="99.75">
      <c r="A1027" s="163">
        <v>161008</v>
      </c>
      <c r="B1027" s="163" t="s">
        <v>36635</v>
      </c>
      <c r="C1027" s="157" t="s">
        <v>27</v>
      </c>
      <c r="D1027" s="158">
        <v>127.3</v>
      </c>
    </row>
    <row r="1028" spans="1:4" ht="99.75">
      <c r="A1028" s="163">
        <v>161009</v>
      </c>
      <c r="B1028" s="163" t="s">
        <v>36636</v>
      </c>
      <c r="C1028" s="157" t="s">
        <v>27</v>
      </c>
      <c r="D1028" s="158">
        <v>138.1</v>
      </c>
    </row>
    <row r="1029" spans="1:4" ht="28.5">
      <c r="A1029" s="163">
        <v>161010</v>
      </c>
      <c r="B1029" s="163" t="s">
        <v>36637</v>
      </c>
      <c r="C1029" s="157" t="s">
        <v>24</v>
      </c>
      <c r="D1029" s="158">
        <v>17.04</v>
      </c>
    </row>
    <row r="1030" spans="1:4" ht="28.5">
      <c r="A1030" s="163">
        <v>161011</v>
      </c>
      <c r="B1030" s="163" t="s">
        <v>36638</v>
      </c>
      <c r="C1030" s="157" t="s">
        <v>24</v>
      </c>
      <c r="D1030" s="158">
        <v>28.01</v>
      </c>
    </row>
    <row r="1031" spans="1:4" ht="42.75">
      <c r="A1031" s="163">
        <v>161012</v>
      </c>
      <c r="B1031" s="163" t="s">
        <v>36639</v>
      </c>
      <c r="C1031" s="157" t="s">
        <v>24</v>
      </c>
      <c r="D1031" s="158">
        <v>47.12</v>
      </c>
    </row>
    <row r="1032" spans="1:4" ht="14.25">
      <c r="A1032" s="163">
        <v>161013</v>
      </c>
      <c r="B1032" s="163" t="s">
        <v>36640</v>
      </c>
      <c r="C1032" s="157" t="s">
        <v>94</v>
      </c>
      <c r="D1032" s="158">
        <v>91.34</v>
      </c>
    </row>
    <row r="1033" spans="1:4" ht="28.5">
      <c r="A1033" s="163">
        <v>161014</v>
      </c>
      <c r="B1033" s="163" t="s">
        <v>36641</v>
      </c>
      <c r="C1033" s="157" t="s">
        <v>94</v>
      </c>
      <c r="D1033" s="158">
        <v>102.8</v>
      </c>
    </row>
    <row r="1034" spans="1:4" ht="28.5">
      <c r="A1034" s="163">
        <v>161015</v>
      </c>
      <c r="B1034" s="163" t="s">
        <v>36642</v>
      </c>
      <c r="C1034" s="157" t="s">
        <v>94</v>
      </c>
      <c r="D1034" s="158">
        <v>115.83</v>
      </c>
    </row>
    <row r="1035" spans="1:4" ht="85.5">
      <c r="A1035" s="163">
        <v>161016</v>
      </c>
      <c r="B1035" s="163" t="s">
        <v>36643</v>
      </c>
      <c r="C1035" s="157" t="s">
        <v>27</v>
      </c>
      <c r="D1035" s="158">
        <v>71.099999999999994</v>
      </c>
    </row>
    <row r="1036" spans="1:4" ht="28.5">
      <c r="A1036" s="163">
        <v>161017</v>
      </c>
      <c r="B1036" s="163" t="s">
        <v>14408</v>
      </c>
      <c r="C1036" s="157" t="s">
        <v>25</v>
      </c>
      <c r="D1036" s="158">
        <v>291.26</v>
      </c>
    </row>
    <row r="1037" spans="1:4" ht="28.5">
      <c r="A1037" s="163">
        <v>161018</v>
      </c>
      <c r="B1037" s="163" t="s">
        <v>14409</v>
      </c>
      <c r="C1037" s="157" t="s">
        <v>25</v>
      </c>
      <c r="D1037" s="158">
        <v>245.98</v>
      </c>
    </row>
    <row r="1038" spans="1:4" ht="28.5">
      <c r="A1038" s="163">
        <v>161019</v>
      </c>
      <c r="B1038" s="163" t="s">
        <v>14410</v>
      </c>
      <c r="C1038" s="157" t="s">
        <v>25</v>
      </c>
      <c r="D1038" s="158">
        <v>199.1</v>
      </c>
    </row>
    <row r="1039" spans="1:4" ht="15">
      <c r="A1039" s="162">
        <v>17</v>
      </c>
      <c r="B1039" s="162" t="s">
        <v>1563</v>
      </c>
      <c r="C1039" s="157"/>
      <c r="D1039" s="158"/>
    </row>
    <row r="1040" spans="1:4" ht="15">
      <c r="A1040" s="162">
        <v>1701</v>
      </c>
      <c r="B1040" s="162" t="s">
        <v>1564</v>
      </c>
      <c r="C1040" s="157"/>
      <c r="D1040" s="158"/>
    </row>
    <row r="1041" spans="1:4" ht="85.5">
      <c r="A1041" s="163">
        <v>170101</v>
      </c>
      <c r="B1041" s="163" t="s">
        <v>36644</v>
      </c>
      <c r="C1041" s="157" t="s">
        <v>24</v>
      </c>
      <c r="D1041" s="158">
        <v>637.12</v>
      </c>
    </row>
    <row r="1042" spans="1:4" ht="57">
      <c r="A1042" s="163">
        <v>170107</v>
      </c>
      <c r="B1042" s="163" t="s">
        <v>36645</v>
      </c>
      <c r="C1042" s="157" t="s">
        <v>24</v>
      </c>
      <c r="D1042" s="158">
        <v>910.45</v>
      </c>
    </row>
    <row r="1043" spans="1:4" ht="28.5">
      <c r="A1043" s="163">
        <v>170110</v>
      </c>
      <c r="B1043" s="163" t="s">
        <v>36646</v>
      </c>
      <c r="C1043" s="157" t="s">
        <v>24</v>
      </c>
      <c r="D1043" s="158">
        <v>75.959999999999994</v>
      </c>
    </row>
    <row r="1044" spans="1:4" ht="71.25">
      <c r="A1044" s="163">
        <v>170114</v>
      </c>
      <c r="B1044" s="163" t="s">
        <v>36647</v>
      </c>
      <c r="C1044" s="157" t="s">
        <v>24</v>
      </c>
      <c r="D1044" s="161">
        <v>1078.75</v>
      </c>
    </row>
    <row r="1045" spans="1:4" ht="71.25">
      <c r="A1045" s="163">
        <v>170115</v>
      </c>
      <c r="B1045" s="163" t="s">
        <v>36648</v>
      </c>
      <c r="C1045" s="157" t="s">
        <v>24</v>
      </c>
      <c r="D1045" s="158">
        <v>355.12</v>
      </c>
    </row>
    <row r="1046" spans="1:4" ht="71.25">
      <c r="A1046" s="163">
        <v>170116</v>
      </c>
      <c r="B1046" s="163" t="s">
        <v>36649</v>
      </c>
      <c r="C1046" s="157" t="s">
        <v>24</v>
      </c>
      <c r="D1046" s="158">
        <v>583.69000000000005</v>
      </c>
    </row>
    <row r="1047" spans="1:4" ht="85.5">
      <c r="A1047" s="163">
        <v>170117</v>
      </c>
      <c r="B1047" s="163" t="s">
        <v>36650</v>
      </c>
      <c r="C1047" s="157" t="s">
        <v>24</v>
      </c>
      <c r="D1047" s="158">
        <v>243.94</v>
      </c>
    </row>
    <row r="1048" spans="1:4" ht="28.5">
      <c r="A1048" s="163">
        <v>170119</v>
      </c>
      <c r="B1048" s="163" t="s">
        <v>36651</v>
      </c>
      <c r="C1048" s="157" t="s">
        <v>24</v>
      </c>
      <c r="D1048" s="158">
        <v>69.95</v>
      </c>
    </row>
    <row r="1049" spans="1:4" ht="85.5">
      <c r="A1049" s="163">
        <v>170120</v>
      </c>
      <c r="B1049" s="163" t="s">
        <v>36652</v>
      </c>
      <c r="C1049" s="157" t="s">
        <v>24</v>
      </c>
      <c r="D1049" s="158">
        <v>382.25</v>
      </c>
    </row>
    <row r="1050" spans="1:4" ht="71.25">
      <c r="A1050" s="163">
        <v>170121</v>
      </c>
      <c r="B1050" s="163" t="s">
        <v>36653</v>
      </c>
      <c r="C1050" s="157" t="s">
        <v>24</v>
      </c>
      <c r="D1050" s="158">
        <v>322.42</v>
      </c>
    </row>
    <row r="1051" spans="1:4" ht="71.25">
      <c r="A1051" s="163">
        <v>170122</v>
      </c>
      <c r="B1051" s="163" t="s">
        <v>36654</v>
      </c>
      <c r="C1051" s="157" t="s">
        <v>24</v>
      </c>
      <c r="D1051" s="158">
        <v>335.19</v>
      </c>
    </row>
    <row r="1052" spans="1:4" ht="42.75">
      <c r="A1052" s="163">
        <v>170123</v>
      </c>
      <c r="B1052" s="163" t="s">
        <v>36655</v>
      </c>
      <c r="C1052" s="157" t="s">
        <v>24</v>
      </c>
      <c r="D1052" s="158">
        <v>144.52000000000001</v>
      </c>
    </row>
    <row r="1053" spans="1:4" ht="71.25">
      <c r="A1053" s="163">
        <v>170124</v>
      </c>
      <c r="B1053" s="163" t="s">
        <v>36656</v>
      </c>
      <c r="C1053" s="157" t="s">
        <v>24</v>
      </c>
      <c r="D1053" s="158">
        <v>584.19000000000005</v>
      </c>
    </row>
    <row r="1054" spans="1:4" ht="99.75">
      <c r="A1054" s="163">
        <v>170126</v>
      </c>
      <c r="B1054" s="163" t="s">
        <v>36657</v>
      </c>
      <c r="C1054" s="157" t="s">
        <v>24</v>
      </c>
      <c r="D1054" s="161">
        <v>3790.23</v>
      </c>
    </row>
    <row r="1055" spans="1:4" ht="99.75">
      <c r="A1055" s="163">
        <v>170128</v>
      </c>
      <c r="B1055" s="163" t="s">
        <v>36658</v>
      </c>
      <c r="C1055" s="157" t="s">
        <v>24</v>
      </c>
      <c r="D1055" s="161">
        <v>1539.95</v>
      </c>
    </row>
    <row r="1056" spans="1:4" ht="99.75">
      <c r="A1056" s="163">
        <v>170129</v>
      </c>
      <c r="B1056" s="163" t="s">
        <v>36659</v>
      </c>
      <c r="C1056" s="157" t="s">
        <v>24</v>
      </c>
      <c r="D1056" s="158">
        <v>735.43</v>
      </c>
    </row>
    <row r="1057" spans="1:4" ht="85.5">
      <c r="A1057" s="163">
        <v>170130</v>
      </c>
      <c r="B1057" s="163" t="s">
        <v>36660</v>
      </c>
      <c r="C1057" s="157" t="s">
        <v>24</v>
      </c>
      <c r="D1057" s="158">
        <v>930.77</v>
      </c>
    </row>
    <row r="1058" spans="1:4" ht="85.5">
      <c r="A1058" s="163">
        <v>170132</v>
      </c>
      <c r="B1058" s="163" t="s">
        <v>36661</v>
      </c>
      <c r="C1058" s="157" t="s">
        <v>24</v>
      </c>
      <c r="D1058" s="161">
        <v>2132.0100000000002</v>
      </c>
    </row>
    <row r="1059" spans="1:4" ht="71.25">
      <c r="A1059" s="163">
        <v>170133</v>
      </c>
      <c r="B1059" s="163" t="s">
        <v>36662</v>
      </c>
      <c r="C1059" s="157" t="s">
        <v>24</v>
      </c>
      <c r="D1059" s="158">
        <v>375.2</v>
      </c>
    </row>
    <row r="1060" spans="1:4" ht="71.25">
      <c r="A1060" s="163">
        <v>170134</v>
      </c>
      <c r="B1060" s="163" t="s">
        <v>36663</v>
      </c>
      <c r="C1060" s="157" t="s">
        <v>24</v>
      </c>
      <c r="D1060" s="158">
        <v>817.53</v>
      </c>
    </row>
    <row r="1061" spans="1:4" ht="99.75">
      <c r="A1061" s="163">
        <v>170135</v>
      </c>
      <c r="B1061" s="163" t="s">
        <v>36664</v>
      </c>
      <c r="C1061" s="157" t="s">
        <v>24</v>
      </c>
      <c r="D1061" s="161">
        <v>3907.29</v>
      </c>
    </row>
    <row r="1062" spans="1:4" ht="99.75">
      <c r="A1062" s="163">
        <v>170136</v>
      </c>
      <c r="B1062" s="163" t="s">
        <v>36665</v>
      </c>
      <c r="C1062" s="157" t="s">
        <v>24</v>
      </c>
      <c r="D1062" s="161">
        <v>1206.78</v>
      </c>
    </row>
    <row r="1063" spans="1:4" ht="15">
      <c r="A1063" s="162">
        <v>1702</v>
      </c>
      <c r="B1063" s="162" t="s">
        <v>1565</v>
      </c>
      <c r="C1063" s="157"/>
      <c r="D1063" s="158"/>
    </row>
    <row r="1064" spans="1:4" ht="42.75">
      <c r="A1064" s="163">
        <v>170205</v>
      </c>
      <c r="B1064" s="163" t="s">
        <v>36666</v>
      </c>
      <c r="C1064" s="157" t="s">
        <v>25</v>
      </c>
      <c r="D1064" s="158">
        <v>718.14</v>
      </c>
    </row>
    <row r="1065" spans="1:4" ht="57">
      <c r="A1065" s="163">
        <v>170220</v>
      </c>
      <c r="B1065" s="163" t="s">
        <v>36667</v>
      </c>
      <c r="C1065" s="157" t="s">
        <v>25</v>
      </c>
      <c r="D1065" s="158">
        <v>544.70000000000005</v>
      </c>
    </row>
    <row r="1066" spans="1:4" ht="28.5">
      <c r="A1066" s="163">
        <v>170221</v>
      </c>
      <c r="B1066" s="163" t="s">
        <v>392</v>
      </c>
      <c r="C1066" s="157" t="s">
        <v>25</v>
      </c>
      <c r="D1066" s="158">
        <v>45.78</v>
      </c>
    </row>
    <row r="1067" spans="1:4" ht="99.75">
      <c r="A1067" s="163">
        <v>170222</v>
      </c>
      <c r="B1067" s="163" t="s">
        <v>36668</v>
      </c>
      <c r="C1067" s="157" t="s">
        <v>24</v>
      </c>
      <c r="D1067" s="161">
        <v>1397.62</v>
      </c>
    </row>
    <row r="1068" spans="1:4" ht="15">
      <c r="A1068" s="162">
        <v>1703</v>
      </c>
      <c r="B1068" s="162" t="s">
        <v>1566</v>
      </c>
      <c r="C1068" s="157"/>
      <c r="D1068" s="158"/>
    </row>
    <row r="1069" spans="1:4" ht="42.75">
      <c r="A1069" s="163">
        <v>170304</v>
      </c>
      <c r="B1069" s="163" t="s">
        <v>25728</v>
      </c>
      <c r="C1069" s="157" t="s">
        <v>24</v>
      </c>
      <c r="D1069" s="158">
        <v>284.67</v>
      </c>
    </row>
    <row r="1070" spans="1:4" ht="28.5">
      <c r="A1070" s="163">
        <v>170306</v>
      </c>
      <c r="B1070" s="163" t="s">
        <v>25729</v>
      </c>
      <c r="C1070" s="157" t="s">
        <v>24</v>
      </c>
      <c r="D1070" s="158">
        <v>218.88</v>
      </c>
    </row>
    <row r="1071" spans="1:4" ht="28.5">
      <c r="A1071" s="163">
        <v>170309</v>
      </c>
      <c r="B1071" s="163" t="s">
        <v>25730</v>
      </c>
      <c r="C1071" s="157" t="s">
        <v>24</v>
      </c>
      <c r="D1071" s="158">
        <v>144.6</v>
      </c>
    </row>
    <row r="1072" spans="1:4" ht="28.5">
      <c r="A1072" s="163">
        <v>170310</v>
      </c>
      <c r="B1072" s="163" t="s">
        <v>36669</v>
      </c>
      <c r="C1072" s="157" t="s">
        <v>24</v>
      </c>
      <c r="D1072" s="158">
        <v>231.52</v>
      </c>
    </row>
    <row r="1073" spans="1:4" ht="28.5">
      <c r="A1073" s="163">
        <v>170311</v>
      </c>
      <c r="B1073" s="163" t="s">
        <v>25731</v>
      </c>
      <c r="C1073" s="157" t="s">
        <v>24</v>
      </c>
      <c r="D1073" s="158">
        <v>57.13</v>
      </c>
    </row>
    <row r="1074" spans="1:4" ht="28.5">
      <c r="A1074" s="163">
        <v>170313</v>
      </c>
      <c r="B1074" s="163" t="s">
        <v>25732</v>
      </c>
      <c r="C1074" s="157" t="s">
        <v>24</v>
      </c>
      <c r="D1074" s="158">
        <v>218.88</v>
      </c>
    </row>
    <row r="1075" spans="1:4" ht="28.5">
      <c r="A1075" s="163">
        <v>170315</v>
      </c>
      <c r="B1075" s="163" t="s">
        <v>25733</v>
      </c>
      <c r="C1075" s="157" t="s">
        <v>24</v>
      </c>
      <c r="D1075" s="158">
        <v>376.89</v>
      </c>
    </row>
    <row r="1076" spans="1:4" ht="42.75">
      <c r="A1076" s="163">
        <v>170316</v>
      </c>
      <c r="B1076" s="163" t="s">
        <v>393</v>
      </c>
      <c r="C1076" s="157" t="s">
        <v>24</v>
      </c>
      <c r="D1076" s="158">
        <v>145</v>
      </c>
    </row>
    <row r="1077" spans="1:4" ht="42.75">
      <c r="A1077" s="163">
        <v>170317</v>
      </c>
      <c r="B1077" s="163" t="s">
        <v>394</v>
      </c>
      <c r="C1077" s="157" t="s">
        <v>24</v>
      </c>
      <c r="D1077" s="158">
        <v>162.74</v>
      </c>
    </row>
    <row r="1078" spans="1:4" ht="42.75">
      <c r="A1078" s="163">
        <v>170318</v>
      </c>
      <c r="B1078" s="163" t="s">
        <v>25734</v>
      </c>
      <c r="C1078" s="157" t="s">
        <v>24</v>
      </c>
      <c r="D1078" s="158">
        <v>70.38</v>
      </c>
    </row>
    <row r="1079" spans="1:4" ht="28.5">
      <c r="A1079" s="163">
        <v>170319</v>
      </c>
      <c r="B1079" s="163" t="s">
        <v>25735</v>
      </c>
      <c r="C1079" s="157" t="s">
        <v>24</v>
      </c>
      <c r="D1079" s="158">
        <v>67.36</v>
      </c>
    </row>
    <row r="1080" spans="1:4" ht="28.5">
      <c r="A1080" s="163">
        <v>170320</v>
      </c>
      <c r="B1080" s="163" t="s">
        <v>25736</v>
      </c>
      <c r="C1080" s="157" t="s">
        <v>24</v>
      </c>
      <c r="D1080" s="158">
        <v>69.319999999999993</v>
      </c>
    </row>
    <row r="1081" spans="1:4" ht="28.5">
      <c r="A1081" s="163">
        <v>170321</v>
      </c>
      <c r="B1081" s="163" t="s">
        <v>25737</v>
      </c>
      <c r="C1081" s="157" t="s">
        <v>24</v>
      </c>
      <c r="D1081" s="158">
        <v>95.81</v>
      </c>
    </row>
    <row r="1082" spans="1:4" ht="28.5">
      <c r="A1082" s="163">
        <v>170322</v>
      </c>
      <c r="B1082" s="163" t="s">
        <v>25738</v>
      </c>
      <c r="C1082" s="157" t="s">
        <v>24</v>
      </c>
      <c r="D1082" s="158">
        <v>135.69999999999999</v>
      </c>
    </row>
    <row r="1083" spans="1:4" ht="28.5">
      <c r="A1083" s="163">
        <v>170323</v>
      </c>
      <c r="B1083" s="163" t="s">
        <v>25739</v>
      </c>
      <c r="C1083" s="157" t="s">
        <v>24</v>
      </c>
      <c r="D1083" s="158">
        <v>186.55</v>
      </c>
    </row>
    <row r="1084" spans="1:4" ht="28.5">
      <c r="A1084" s="163">
        <v>170324</v>
      </c>
      <c r="B1084" s="163" t="s">
        <v>25740</v>
      </c>
      <c r="C1084" s="157" t="s">
        <v>24</v>
      </c>
      <c r="D1084" s="158">
        <v>300.89</v>
      </c>
    </row>
    <row r="1085" spans="1:4" ht="28.5">
      <c r="A1085" s="163">
        <v>170325</v>
      </c>
      <c r="B1085" s="163" t="s">
        <v>25741</v>
      </c>
      <c r="C1085" s="157" t="s">
        <v>24</v>
      </c>
      <c r="D1085" s="158">
        <v>440.84</v>
      </c>
    </row>
    <row r="1086" spans="1:4" ht="28.5">
      <c r="A1086" s="163">
        <v>170326</v>
      </c>
      <c r="B1086" s="163" t="s">
        <v>25742</v>
      </c>
      <c r="C1086" s="157" t="s">
        <v>24</v>
      </c>
      <c r="D1086" s="158">
        <v>640.19000000000005</v>
      </c>
    </row>
    <row r="1087" spans="1:4" ht="42.75">
      <c r="A1087" s="163">
        <v>170327</v>
      </c>
      <c r="B1087" s="163" t="s">
        <v>395</v>
      </c>
      <c r="C1087" s="157" t="s">
        <v>24</v>
      </c>
      <c r="D1087" s="158">
        <v>134.83000000000001</v>
      </c>
    </row>
    <row r="1088" spans="1:4" ht="42.75">
      <c r="A1088" s="163">
        <v>170328</v>
      </c>
      <c r="B1088" s="163" t="s">
        <v>396</v>
      </c>
      <c r="C1088" s="157" t="s">
        <v>24</v>
      </c>
      <c r="D1088" s="158">
        <v>143.37</v>
      </c>
    </row>
    <row r="1089" spans="1:4" ht="42.75">
      <c r="A1089" s="163">
        <v>170329</v>
      </c>
      <c r="B1089" s="163" t="s">
        <v>397</v>
      </c>
      <c r="C1089" s="157" t="s">
        <v>24</v>
      </c>
      <c r="D1089" s="158">
        <v>182.65</v>
      </c>
    </row>
    <row r="1090" spans="1:4" ht="42.75">
      <c r="A1090" s="163">
        <v>170330</v>
      </c>
      <c r="B1090" s="163" t="s">
        <v>398</v>
      </c>
      <c r="C1090" s="157" t="s">
        <v>24</v>
      </c>
      <c r="D1090" s="158">
        <v>223.81</v>
      </c>
    </row>
    <row r="1091" spans="1:4" ht="42.75">
      <c r="A1091" s="163">
        <v>170331</v>
      </c>
      <c r="B1091" s="163" t="s">
        <v>36670</v>
      </c>
      <c r="C1091" s="157" t="s">
        <v>24</v>
      </c>
      <c r="D1091" s="158">
        <v>241.78</v>
      </c>
    </row>
    <row r="1092" spans="1:4" ht="42.75">
      <c r="A1092" s="163">
        <v>170345</v>
      </c>
      <c r="B1092" s="163" t="s">
        <v>25743</v>
      </c>
      <c r="C1092" s="157" t="s">
        <v>24</v>
      </c>
      <c r="D1092" s="158">
        <v>406.67</v>
      </c>
    </row>
    <row r="1093" spans="1:4" ht="57">
      <c r="A1093" s="163">
        <v>170346</v>
      </c>
      <c r="B1093" s="163" t="s">
        <v>25744</v>
      </c>
      <c r="C1093" s="157" t="s">
        <v>24</v>
      </c>
      <c r="D1093" s="158">
        <v>406.67</v>
      </c>
    </row>
    <row r="1094" spans="1:4" ht="28.5">
      <c r="A1094" s="163">
        <v>170347</v>
      </c>
      <c r="B1094" s="163" t="s">
        <v>25745</v>
      </c>
      <c r="C1094" s="157" t="s">
        <v>24</v>
      </c>
      <c r="D1094" s="158">
        <v>13.36</v>
      </c>
    </row>
    <row r="1095" spans="1:4" ht="28.5">
      <c r="A1095" s="163">
        <v>170348</v>
      </c>
      <c r="B1095" s="163" t="s">
        <v>25746</v>
      </c>
      <c r="C1095" s="157" t="s">
        <v>24</v>
      </c>
      <c r="D1095" s="158">
        <v>19.45</v>
      </c>
    </row>
    <row r="1096" spans="1:4" ht="28.5">
      <c r="A1096" s="163">
        <v>170349</v>
      </c>
      <c r="B1096" s="163" t="s">
        <v>25747</v>
      </c>
      <c r="C1096" s="157" t="s">
        <v>24</v>
      </c>
      <c r="D1096" s="158">
        <v>86.3</v>
      </c>
    </row>
    <row r="1097" spans="1:4" ht="28.5">
      <c r="A1097" s="163">
        <v>170350</v>
      </c>
      <c r="B1097" s="163" t="s">
        <v>25748</v>
      </c>
      <c r="C1097" s="157" t="s">
        <v>24</v>
      </c>
      <c r="D1097" s="158">
        <v>24.51</v>
      </c>
    </row>
    <row r="1098" spans="1:4" ht="28.5">
      <c r="A1098" s="163">
        <v>170351</v>
      </c>
      <c r="B1098" s="163" t="s">
        <v>25749</v>
      </c>
      <c r="C1098" s="157" t="s">
        <v>24</v>
      </c>
      <c r="D1098" s="158">
        <v>439.29</v>
      </c>
    </row>
    <row r="1099" spans="1:4" ht="57">
      <c r="A1099" s="163">
        <v>170352</v>
      </c>
      <c r="B1099" s="163" t="s">
        <v>25750</v>
      </c>
      <c r="C1099" s="157" t="s">
        <v>24</v>
      </c>
      <c r="D1099" s="158">
        <v>576.27</v>
      </c>
    </row>
    <row r="1100" spans="1:4" ht="42.75">
      <c r="A1100" s="163">
        <v>170353</v>
      </c>
      <c r="B1100" s="163" t="s">
        <v>25751</v>
      </c>
      <c r="C1100" s="157" t="s">
        <v>24</v>
      </c>
      <c r="D1100" s="158">
        <v>534.21</v>
      </c>
    </row>
    <row r="1101" spans="1:4" ht="28.5">
      <c r="A1101" s="163">
        <v>170354</v>
      </c>
      <c r="B1101" s="163" t="s">
        <v>25752</v>
      </c>
      <c r="C1101" s="157" t="s">
        <v>24</v>
      </c>
      <c r="D1101" s="161">
        <v>1392.07</v>
      </c>
    </row>
    <row r="1102" spans="1:4" ht="42.75">
      <c r="A1102" s="163">
        <v>170357</v>
      </c>
      <c r="B1102" s="163" t="s">
        <v>25753</v>
      </c>
      <c r="C1102" s="157" t="s">
        <v>24</v>
      </c>
      <c r="D1102" s="161">
        <v>1113.0999999999999</v>
      </c>
    </row>
    <row r="1103" spans="1:4" ht="28.5">
      <c r="A1103" s="163">
        <v>170361</v>
      </c>
      <c r="B1103" s="163" t="s">
        <v>25754</v>
      </c>
      <c r="C1103" s="157" t="s">
        <v>24</v>
      </c>
      <c r="D1103" s="158">
        <v>114.15</v>
      </c>
    </row>
    <row r="1104" spans="1:4" ht="28.5">
      <c r="A1104" s="163">
        <v>170362</v>
      </c>
      <c r="B1104" s="163" t="s">
        <v>25755</v>
      </c>
      <c r="C1104" s="157" t="s">
        <v>24</v>
      </c>
      <c r="D1104" s="158">
        <v>140.16999999999999</v>
      </c>
    </row>
    <row r="1105" spans="1:4" ht="28.5">
      <c r="A1105" s="163">
        <v>170363</v>
      </c>
      <c r="B1105" s="163" t="s">
        <v>25756</v>
      </c>
      <c r="C1105" s="157" t="s">
        <v>24</v>
      </c>
      <c r="D1105" s="158">
        <v>159.27000000000001</v>
      </c>
    </row>
    <row r="1106" spans="1:4" ht="28.5">
      <c r="A1106" s="163">
        <v>170364</v>
      </c>
      <c r="B1106" s="163" t="s">
        <v>25757</v>
      </c>
      <c r="C1106" s="157" t="s">
        <v>24</v>
      </c>
      <c r="D1106" s="158">
        <v>255.6</v>
      </c>
    </row>
    <row r="1107" spans="1:4" ht="28.5">
      <c r="A1107" s="163">
        <v>170365</v>
      </c>
      <c r="B1107" s="163" t="s">
        <v>25758</v>
      </c>
      <c r="C1107" s="157" t="s">
        <v>24</v>
      </c>
      <c r="D1107" s="158">
        <v>301.88</v>
      </c>
    </row>
    <row r="1108" spans="1:4" ht="28.5">
      <c r="A1108" s="163">
        <v>170366</v>
      </c>
      <c r="B1108" s="163" t="s">
        <v>25759</v>
      </c>
      <c r="C1108" s="157" t="s">
        <v>24</v>
      </c>
      <c r="D1108" s="158">
        <v>444.63</v>
      </c>
    </row>
    <row r="1109" spans="1:4" ht="28.5">
      <c r="A1109" s="163">
        <v>170367</v>
      </c>
      <c r="B1109" s="163" t="s">
        <v>25760</v>
      </c>
      <c r="C1109" s="157" t="s">
        <v>24</v>
      </c>
      <c r="D1109" s="158">
        <v>715.45</v>
      </c>
    </row>
    <row r="1110" spans="1:4" ht="28.5">
      <c r="A1110" s="163">
        <v>170368</v>
      </c>
      <c r="B1110" s="163" t="s">
        <v>25761</v>
      </c>
      <c r="C1110" s="157" t="s">
        <v>24</v>
      </c>
      <c r="D1110" s="158">
        <v>940.27</v>
      </c>
    </row>
    <row r="1111" spans="1:4" ht="28.5">
      <c r="A1111" s="163">
        <v>170369</v>
      </c>
      <c r="B1111" s="163" t="s">
        <v>25762</v>
      </c>
      <c r="C1111" s="157" t="s">
        <v>24</v>
      </c>
      <c r="D1111" s="158">
        <v>90.65</v>
      </c>
    </row>
    <row r="1112" spans="1:4" ht="28.5">
      <c r="A1112" s="163">
        <v>170370</v>
      </c>
      <c r="B1112" s="163" t="s">
        <v>25763</v>
      </c>
      <c r="C1112" s="157" t="s">
        <v>24</v>
      </c>
      <c r="D1112" s="158">
        <v>102.07</v>
      </c>
    </row>
    <row r="1113" spans="1:4" ht="28.5">
      <c r="A1113" s="163">
        <v>170371</v>
      </c>
      <c r="B1113" s="163" t="s">
        <v>25764</v>
      </c>
      <c r="C1113" s="157" t="s">
        <v>24</v>
      </c>
      <c r="D1113" s="158">
        <v>124.2</v>
      </c>
    </row>
    <row r="1114" spans="1:4" ht="28.5">
      <c r="A1114" s="163">
        <v>170372</v>
      </c>
      <c r="B1114" s="163" t="s">
        <v>25765</v>
      </c>
      <c r="C1114" s="157" t="s">
        <v>24</v>
      </c>
      <c r="D1114" s="158">
        <v>186.29</v>
      </c>
    </row>
    <row r="1115" spans="1:4" ht="28.5">
      <c r="A1115" s="163">
        <v>170373</v>
      </c>
      <c r="B1115" s="163" t="s">
        <v>25766</v>
      </c>
      <c r="C1115" s="157" t="s">
        <v>24</v>
      </c>
      <c r="D1115" s="158">
        <v>212.44</v>
      </c>
    </row>
    <row r="1116" spans="1:4" ht="28.5">
      <c r="A1116" s="163">
        <v>170374</v>
      </c>
      <c r="B1116" s="163" t="s">
        <v>25767</v>
      </c>
      <c r="C1116" s="157" t="s">
        <v>24</v>
      </c>
      <c r="D1116" s="158">
        <v>311.73</v>
      </c>
    </row>
    <row r="1117" spans="1:4" ht="28.5">
      <c r="A1117" s="163">
        <v>170375</v>
      </c>
      <c r="B1117" s="163" t="s">
        <v>25768</v>
      </c>
      <c r="C1117" s="157" t="s">
        <v>24</v>
      </c>
      <c r="D1117" s="158">
        <v>497.66</v>
      </c>
    </row>
    <row r="1118" spans="1:4" ht="28.5">
      <c r="A1118" s="163">
        <v>170376</v>
      </c>
      <c r="B1118" s="163" t="s">
        <v>25769</v>
      </c>
      <c r="C1118" s="157" t="s">
        <v>24</v>
      </c>
      <c r="D1118" s="158">
        <v>643.26</v>
      </c>
    </row>
    <row r="1119" spans="1:4" ht="15">
      <c r="A1119" s="162">
        <v>1705</v>
      </c>
      <c r="B1119" s="162" t="s">
        <v>1567</v>
      </c>
      <c r="C1119" s="157"/>
      <c r="D1119" s="158"/>
    </row>
    <row r="1120" spans="1:4" ht="28.5">
      <c r="A1120" s="163">
        <v>170502</v>
      </c>
      <c r="B1120" s="163" t="s">
        <v>399</v>
      </c>
      <c r="C1120" s="157" t="s">
        <v>24</v>
      </c>
      <c r="D1120" s="158">
        <v>195.79</v>
      </c>
    </row>
    <row r="1121" spans="1:4" ht="42.75">
      <c r="A1121" s="163">
        <v>170506</v>
      </c>
      <c r="B1121" s="163" t="s">
        <v>400</v>
      </c>
      <c r="C1121" s="157" t="s">
        <v>24</v>
      </c>
      <c r="D1121" s="158">
        <v>727.02</v>
      </c>
    </row>
    <row r="1122" spans="1:4" ht="71.25">
      <c r="A1122" s="163">
        <v>170507</v>
      </c>
      <c r="B1122" s="163" t="s">
        <v>401</v>
      </c>
      <c r="C1122" s="157" t="s">
        <v>27</v>
      </c>
      <c r="D1122" s="161">
        <v>1722.9</v>
      </c>
    </row>
    <row r="1123" spans="1:4" ht="71.25">
      <c r="A1123" s="163">
        <v>170508</v>
      </c>
      <c r="B1123" s="163" t="s">
        <v>402</v>
      </c>
      <c r="C1123" s="157" t="s">
        <v>27</v>
      </c>
      <c r="D1123" s="161">
        <v>1722.9</v>
      </c>
    </row>
    <row r="1124" spans="1:4" ht="42.75">
      <c r="A1124" s="163">
        <v>170509</v>
      </c>
      <c r="B1124" s="163" t="s">
        <v>403</v>
      </c>
      <c r="C1124" s="157" t="s">
        <v>24</v>
      </c>
      <c r="D1124" s="161">
        <v>2574.92</v>
      </c>
    </row>
    <row r="1125" spans="1:4" ht="57">
      <c r="A1125" s="163">
        <v>170510</v>
      </c>
      <c r="B1125" s="163" t="s">
        <v>404</v>
      </c>
      <c r="C1125" s="157" t="s">
        <v>24</v>
      </c>
      <c r="D1125" s="161">
        <v>5498.8</v>
      </c>
    </row>
    <row r="1126" spans="1:4" ht="57">
      <c r="A1126" s="163">
        <v>170511</v>
      </c>
      <c r="B1126" s="163" t="s">
        <v>405</v>
      </c>
      <c r="C1126" s="157" t="s">
        <v>24</v>
      </c>
      <c r="D1126" s="161">
        <v>2485.1</v>
      </c>
    </row>
    <row r="1127" spans="1:4" ht="57">
      <c r="A1127" s="163">
        <v>170512</v>
      </c>
      <c r="B1127" s="163" t="s">
        <v>406</v>
      </c>
      <c r="C1127" s="157" t="s">
        <v>24</v>
      </c>
      <c r="D1127" s="158">
        <v>532.26</v>
      </c>
    </row>
    <row r="1128" spans="1:4" ht="57">
      <c r="A1128" s="163">
        <v>170514</v>
      </c>
      <c r="B1128" s="163" t="s">
        <v>407</v>
      </c>
      <c r="C1128" s="157" t="s">
        <v>24</v>
      </c>
      <c r="D1128" s="161">
        <v>1841.63</v>
      </c>
    </row>
    <row r="1129" spans="1:4" ht="57">
      <c r="A1129" s="163">
        <v>170515</v>
      </c>
      <c r="B1129" s="163" t="s">
        <v>408</v>
      </c>
      <c r="C1129" s="157" t="s">
        <v>24</v>
      </c>
      <c r="D1129" s="161">
        <v>1883.99</v>
      </c>
    </row>
    <row r="1130" spans="1:4" ht="57">
      <c r="A1130" s="163">
        <v>170516</v>
      </c>
      <c r="B1130" s="163" t="s">
        <v>409</v>
      </c>
      <c r="C1130" s="157" t="s">
        <v>24</v>
      </c>
      <c r="D1130" s="161">
        <v>3694.49</v>
      </c>
    </row>
    <row r="1131" spans="1:4" ht="42.75">
      <c r="A1131" s="163">
        <v>170519</v>
      </c>
      <c r="B1131" s="163" t="s">
        <v>410</v>
      </c>
      <c r="C1131" s="157" t="s">
        <v>24</v>
      </c>
      <c r="D1131" s="158">
        <v>341.11</v>
      </c>
    </row>
    <row r="1132" spans="1:4" ht="42.75">
      <c r="A1132" s="163">
        <v>170524</v>
      </c>
      <c r="B1132" s="163" t="s">
        <v>411</v>
      </c>
      <c r="C1132" s="157" t="s">
        <v>24</v>
      </c>
      <c r="D1132" s="158">
        <v>83.15</v>
      </c>
    </row>
    <row r="1133" spans="1:4" ht="42.75">
      <c r="A1133" s="163">
        <v>170528</v>
      </c>
      <c r="B1133" s="163" t="s">
        <v>412</v>
      </c>
      <c r="C1133" s="157" t="s">
        <v>24</v>
      </c>
      <c r="D1133" s="161">
        <v>3926.01</v>
      </c>
    </row>
    <row r="1134" spans="1:4" ht="57">
      <c r="A1134" s="163">
        <v>170530</v>
      </c>
      <c r="B1134" s="163" t="s">
        <v>413</v>
      </c>
      <c r="C1134" s="157" t="s">
        <v>24</v>
      </c>
      <c r="D1134" s="158">
        <v>449.08</v>
      </c>
    </row>
    <row r="1135" spans="1:4" ht="42.75">
      <c r="A1135" s="163">
        <v>170533</v>
      </c>
      <c r="B1135" s="163" t="s">
        <v>414</v>
      </c>
      <c r="C1135" s="157" t="s">
        <v>24</v>
      </c>
      <c r="D1135" s="161">
        <v>1740.3</v>
      </c>
    </row>
    <row r="1136" spans="1:4" ht="42.75">
      <c r="A1136" s="163">
        <v>170534</v>
      </c>
      <c r="B1136" s="163" t="s">
        <v>415</v>
      </c>
      <c r="C1136" s="157" t="s">
        <v>24</v>
      </c>
      <c r="D1136" s="161">
        <v>3105.04</v>
      </c>
    </row>
    <row r="1137" spans="1:4" ht="42.75">
      <c r="A1137" s="163">
        <v>170535</v>
      </c>
      <c r="B1137" s="163" t="s">
        <v>416</v>
      </c>
      <c r="C1137" s="157" t="s">
        <v>24</v>
      </c>
      <c r="D1137" s="161">
        <v>1983.38</v>
      </c>
    </row>
    <row r="1138" spans="1:4" ht="42.75">
      <c r="A1138" s="163">
        <v>170536</v>
      </c>
      <c r="B1138" s="163" t="s">
        <v>417</v>
      </c>
      <c r="C1138" s="157" t="s">
        <v>24</v>
      </c>
      <c r="D1138" s="161">
        <v>2767.13</v>
      </c>
    </row>
    <row r="1139" spans="1:4" ht="28.5">
      <c r="A1139" s="163">
        <v>170537</v>
      </c>
      <c r="B1139" s="163" t="s">
        <v>418</v>
      </c>
      <c r="C1139" s="157" t="s">
        <v>24</v>
      </c>
      <c r="D1139" s="158">
        <v>41.59</v>
      </c>
    </row>
    <row r="1140" spans="1:4" ht="28.5">
      <c r="A1140" s="163">
        <v>170538</v>
      </c>
      <c r="B1140" s="163" t="s">
        <v>419</v>
      </c>
      <c r="C1140" s="157" t="s">
        <v>24</v>
      </c>
      <c r="D1140" s="158">
        <v>31.42</v>
      </c>
    </row>
    <row r="1141" spans="1:4" ht="42.75">
      <c r="A1141" s="163">
        <v>170539</v>
      </c>
      <c r="B1141" s="163" t="s">
        <v>36671</v>
      </c>
      <c r="C1141" s="157" t="s">
        <v>24</v>
      </c>
      <c r="D1141" s="158">
        <v>284.08999999999997</v>
      </c>
    </row>
    <row r="1142" spans="1:4" ht="42.75">
      <c r="A1142" s="163">
        <v>170540</v>
      </c>
      <c r="B1142" s="163" t="s">
        <v>420</v>
      </c>
      <c r="C1142" s="157" t="s">
        <v>24</v>
      </c>
      <c r="D1142" s="158">
        <v>824.8</v>
      </c>
    </row>
    <row r="1143" spans="1:4" ht="28.5">
      <c r="A1143" s="163">
        <v>170541</v>
      </c>
      <c r="B1143" s="163" t="s">
        <v>36672</v>
      </c>
      <c r="C1143" s="157" t="s">
        <v>24</v>
      </c>
      <c r="D1143" s="158">
        <v>174.18</v>
      </c>
    </row>
    <row r="1144" spans="1:4" ht="71.25">
      <c r="A1144" s="163">
        <v>170545</v>
      </c>
      <c r="B1144" s="163" t="s">
        <v>421</v>
      </c>
      <c r="C1144" s="157" t="s">
        <v>27</v>
      </c>
      <c r="D1144" s="161">
        <v>1571.48</v>
      </c>
    </row>
    <row r="1145" spans="1:4" ht="71.25">
      <c r="A1145" s="163">
        <v>170546</v>
      </c>
      <c r="B1145" s="163" t="s">
        <v>36673</v>
      </c>
      <c r="C1145" s="157" t="s">
        <v>24</v>
      </c>
      <c r="D1145" s="158">
        <v>463.13</v>
      </c>
    </row>
    <row r="1146" spans="1:4" ht="42.75">
      <c r="A1146" s="163">
        <v>170547</v>
      </c>
      <c r="B1146" s="163" t="s">
        <v>36674</v>
      </c>
      <c r="C1146" s="157" t="s">
        <v>24</v>
      </c>
      <c r="D1146" s="158">
        <v>268.79000000000002</v>
      </c>
    </row>
    <row r="1147" spans="1:4" ht="42.75">
      <c r="A1147" s="163">
        <v>170548</v>
      </c>
      <c r="B1147" s="163" t="s">
        <v>36675</v>
      </c>
      <c r="C1147" s="157" t="s">
        <v>24</v>
      </c>
      <c r="D1147" s="161">
        <v>1142.08</v>
      </c>
    </row>
    <row r="1148" spans="1:4" ht="42.75">
      <c r="A1148" s="163">
        <v>170549</v>
      </c>
      <c r="B1148" s="163" t="s">
        <v>36676</v>
      </c>
      <c r="C1148" s="157" t="s">
        <v>24</v>
      </c>
      <c r="D1148" s="161">
        <v>2043.1</v>
      </c>
    </row>
    <row r="1149" spans="1:4" ht="42.75">
      <c r="A1149" s="163">
        <v>170550</v>
      </c>
      <c r="B1149" s="163" t="s">
        <v>36677</v>
      </c>
      <c r="C1149" s="157" t="s">
        <v>24</v>
      </c>
      <c r="D1149" s="161">
        <v>1226.3599999999999</v>
      </c>
    </row>
    <row r="1150" spans="1:4" ht="71.25">
      <c r="A1150" s="163">
        <v>170555</v>
      </c>
      <c r="B1150" s="163" t="s">
        <v>36678</v>
      </c>
      <c r="C1150" s="157" t="s">
        <v>24</v>
      </c>
      <c r="D1150" s="158">
        <v>357.01</v>
      </c>
    </row>
    <row r="1151" spans="1:4" ht="85.5">
      <c r="A1151" s="163">
        <v>170557</v>
      </c>
      <c r="B1151" s="163" t="s">
        <v>422</v>
      </c>
      <c r="C1151" s="157" t="s">
        <v>27</v>
      </c>
      <c r="D1151" s="161">
        <v>2169.56</v>
      </c>
    </row>
    <row r="1152" spans="1:4" ht="42.75">
      <c r="A1152" s="163">
        <v>170561</v>
      </c>
      <c r="B1152" s="163" t="s">
        <v>423</v>
      </c>
      <c r="C1152" s="157" t="s">
        <v>24</v>
      </c>
      <c r="D1152" s="161">
        <v>12948.7</v>
      </c>
    </row>
    <row r="1153" spans="1:4" ht="42.75">
      <c r="A1153" s="163">
        <v>170562</v>
      </c>
      <c r="B1153" s="163" t="s">
        <v>36679</v>
      </c>
      <c r="C1153" s="157" t="s">
        <v>24</v>
      </c>
      <c r="D1153" s="161">
        <v>3012.55</v>
      </c>
    </row>
    <row r="1154" spans="1:4" ht="85.5">
      <c r="A1154" s="163">
        <v>170563</v>
      </c>
      <c r="B1154" s="163" t="s">
        <v>36680</v>
      </c>
      <c r="C1154" s="157" t="s">
        <v>24</v>
      </c>
      <c r="D1154" s="161">
        <v>18872.66</v>
      </c>
    </row>
    <row r="1155" spans="1:4" ht="15">
      <c r="A1155" s="162">
        <v>1706</v>
      </c>
      <c r="B1155" s="162" t="s">
        <v>14411</v>
      </c>
      <c r="C1155" s="157"/>
      <c r="D1155" s="158"/>
    </row>
    <row r="1156" spans="1:4" ht="57">
      <c r="A1156" s="163">
        <v>170601</v>
      </c>
      <c r="B1156" s="163" t="s">
        <v>36681</v>
      </c>
      <c r="C1156" s="157" t="s">
        <v>24</v>
      </c>
      <c r="D1156" s="158">
        <v>135.75</v>
      </c>
    </row>
    <row r="1157" spans="1:4" ht="57">
      <c r="A1157" s="163">
        <v>170602</v>
      </c>
      <c r="B1157" s="163" t="s">
        <v>36682</v>
      </c>
      <c r="C1157" s="157" t="s">
        <v>24</v>
      </c>
      <c r="D1157" s="158">
        <v>155.38999999999999</v>
      </c>
    </row>
    <row r="1158" spans="1:4" ht="57">
      <c r="A1158" s="163">
        <v>170603</v>
      </c>
      <c r="B1158" s="163" t="s">
        <v>36683</v>
      </c>
      <c r="C1158" s="157" t="s">
        <v>24</v>
      </c>
      <c r="D1158" s="158">
        <v>178.2</v>
      </c>
    </row>
    <row r="1159" spans="1:4" ht="57">
      <c r="A1159" s="163">
        <v>170604</v>
      </c>
      <c r="B1159" s="163" t="s">
        <v>36684</v>
      </c>
      <c r="C1159" s="157" t="s">
        <v>24</v>
      </c>
      <c r="D1159" s="158">
        <v>184.81</v>
      </c>
    </row>
    <row r="1160" spans="1:4" ht="57">
      <c r="A1160" s="163">
        <v>170607</v>
      </c>
      <c r="B1160" s="163" t="s">
        <v>36685</v>
      </c>
      <c r="C1160" s="157" t="s">
        <v>24</v>
      </c>
      <c r="D1160" s="158">
        <v>320.95999999999998</v>
      </c>
    </row>
    <row r="1161" spans="1:4" ht="85.5">
      <c r="A1161" s="163">
        <v>170608</v>
      </c>
      <c r="B1161" s="163" t="s">
        <v>14412</v>
      </c>
      <c r="C1161" s="157" t="s">
        <v>24</v>
      </c>
      <c r="D1161" s="161">
        <v>1910.62</v>
      </c>
    </row>
    <row r="1162" spans="1:4" ht="42.75">
      <c r="A1162" s="163">
        <v>170610</v>
      </c>
      <c r="B1162" s="163" t="s">
        <v>36686</v>
      </c>
      <c r="C1162" s="157" t="s">
        <v>24</v>
      </c>
      <c r="D1162" s="161">
        <v>1909.12</v>
      </c>
    </row>
    <row r="1163" spans="1:4" ht="71.25">
      <c r="A1163" s="163">
        <v>170612</v>
      </c>
      <c r="B1163" s="163" t="s">
        <v>14413</v>
      </c>
      <c r="C1163" s="157" t="s">
        <v>24</v>
      </c>
      <c r="D1163" s="161">
        <v>1540.13</v>
      </c>
    </row>
    <row r="1164" spans="1:4" ht="57">
      <c r="A1164" s="163">
        <v>170613</v>
      </c>
      <c r="B1164" s="163" t="s">
        <v>14414</v>
      </c>
      <c r="C1164" s="157" t="s">
        <v>24</v>
      </c>
      <c r="D1164" s="161">
        <v>2146.29</v>
      </c>
    </row>
    <row r="1165" spans="1:4" ht="71.25">
      <c r="A1165" s="163">
        <v>170614</v>
      </c>
      <c r="B1165" s="163" t="s">
        <v>36687</v>
      </c>
      <c r="C1165" s="157" t="s">
        <v>24</v>
      </c>
      <c r="D1165" s="158">
        <v>321.51</v>
      </c>
    </row>
    <row r="1166" spans="1:4" ht="57">
      <c r="A1166" s="163">
        <v>170615</v>
      </c>
      <c r="B1166" s="163" t="s">
        <v>36688</v>
      </c>
      <c r="C1166" s="157" t="s">
        <v>24</v>
      </c>
      <c r="D1166" s="158">
        <v>161.83000000000001</v>
      </c>
    </row>
    <row r="1167" spans="1:4" ht="15">
      <c r="A1167" s="162">
        <v>18</v>
      </c>
      <c r="B1167" s="162" t="s">
        <v>979</v>
      </c>
      <c r="C1167" s="157"/>
      <c r="D1167" s="158"/>
    </row>
    <row r="1168" spans="1:4" ht="15">
      <c r="A1168" s="162">
        <v>1801</v>
      </c>
      <c r="B1168" s="162" t="s">
        <v>1568</v>
      </c>
      <c r="C1168" s="157"/>
      <c r="D1168" s="158"/>
    </row>
    <row r="1169" spans="1:4" ht="42.75">
      <c r="A1169" s="163">
        <v>180107</v>
      </c>
      <c r="B1169" s="163" t="s">
        <v>36689</v>
      </c>
      <c r="C1169" s="157" t="s">
        <v>24</v>
      </c>
      <c r="D1169" s="158">
        <v>470.51</v>
      </c>
    </row>
    <row r="1170" spans="1:4" ht="28.5">
      <c r="A1170" s="163">
        <v>180110</v>
      </c>
      <c r="B1170" s="163" t="s">
        <v>36690</v>
      </c>
      <c r="C1170" s="157" t="s">
        <v>24</v>
      </c>
      <c r="D1170" s="158">
        <v>100.07</v>
      </c>
    </row>
    <row r="1171" spans="1:4" ht="42.75">
      <c r="A1171" s="163">
        <v>180115</v>
      </c>
      <c r="B1171" s="163" t="s">
        <v>36691</v>
      </c>
      <c r="C1171" s="157" t="s">
        <v>24</v>
      </c>
      <c r="D1171" s="158">
        <v>69.319999999999993</v>
      </c>
    </row>
    <row r="1172" spans="1:4" ht="15">
      <c r="A1172" s="162">
        <v>1802</v>
      </c>
      <c r="B1172" s="162" t="s">
        <v>1569</v>
      </c>
      <c r="C1172" s="157"/>
      <c r="D1172" s="158"/>
    </row>
    <row r="1173" spans="1:4" ht="42.75">
      <c r="A1173" s="163">
        <v>180201</v>
      </c>
      <c r="B1173" s="163" t="s">
        <v>36692</v>
      </c>
      <c r="C1173" s="157" t="s">
        <v>24</v>
      </c>
      <c r="D1173" s="158">
        <v>41.84</v>
      </c>
    </row>
    <row r="1174" spans="1:4" ht="42.75">
      <c r="A1174" s="163">
        <v>180202</v>
      </c>
      <c r="B1174" s="163" t="s">
        <v>36693</v>
      </c>
      <c r="C1174" s="157" t="s">
        <v>24</v>
      </c>
      <c r="D1174" s="158">
        <v>52.26</v>
      </c>
    </row>
    <row r="1175" spans="1:4" ht="28.5">
      <c r="A1175" s="163">
        <v>180204</v>
      </c>
      <c r="B1175" s="163" t="s">
        <v>424</v>
      </c>
      <c r="C1175" s="157" t="s">
        <v>24</v>
      </c>
      <c r="D1175" s="158">
        <v>31.11</v>
      </c>
    </row>
    <row r="1176" spans="1:4" ht="28.5">
      <c r="A1176" s="163">
        <v>180205</v>
      </c>
      <c r="B1176" s="163" t="s">
        <v>425</v>
      </c>
      <c r="C1176" s="157" t="s">
        <v>24</v>
      </c>
      <c r="D1176" s="158">
        <v>51.6</v>
      </c>
    </row>
    <row r="1177" spans="1:4" ht="28.5">
      <c r="A1177" s="163">
        <v>180206</v>
      </c>
      <c r="B1177" s="163" t="s">
        <v>426</v>
      </c>
      <c r="C1177" s="157" t="s">
        <v>24</v>
      </c>
      <c r="D1177" s="158">
        <v>42.33</v>
      </c>
    </row>
    <row r="1178" spans="1:4" ht="57">
      <c r="A1178" s="163">
        <v>180207</v>
      </c>
      <c r="B1178" s="163" t="s">
        <v>427</v>
      </c>
      <c r="C1178" s="157" t="s">
        <v>24</v>
      </c>
      <c r="D1178" s="158">
        <v>62.33</v>
      </c>
    </row>
    <row r="1179" spans="1:4" ht="42.75">
      <c r="A1179" s="163">
        <v>180208</v>
      </c>
      <c r="B1179" s="163" t="s">
        <v>428</v>
      </c>
      <c r="C1179" s="157" t="s">
        <v>24</v>
      </c>
      <c r="D1179" s="158">
        <v>82.81</v>
      </c>
    </row>
    <row r="1180" spans="1:4" ht="28.5">
      <c r="A1180" s="163">
        <v>180209</v>
      </c>
      <c r="B1180" s="163" t="s">
        <v>429</v>
      </c>
      <c r="C1180" s="157" t="s">
        <v>24</v>
      </c>
      <c r="D1180" s="158">
        <v>35.74</v>
      </c>
    </row>
    <row r="1181" spans="1:4" ht="14.25">
      <c r="A1181" s="163">
        <v>180210</v>
      </c>
      <c r="B1181" s="163" t="s">
        <v>430</v>
      </c>
      <c r="C1181" s="157" t="s">
        <v>24</v>
      </c>
      <c r="D1181" s="158">
        <v>61.65</v>
      </c>
    </row>
    <row r="1182" spans="1:4" ht="28.5">
      <c r="A1182" s="163">
        <v>180211</v>
      </c>
      <c r="B1182" s="163" t="s">
        <v>431</v>
      </c>
      <c r="C1182" s="157" t="s">
        <v>24</v>
      </c>
      <c r="D1182" s="158">
        <v>123.46</v>
      </c>
    </row>
    <row r="1183" spans="1:4" ht="28.5">
      <c r="A1183" s="163">
        <v>180212</v>
      </c>
      <c r="B1183" s="163" t="s">
        <v>432</v>
      </c>
      <c r="C1183" s="157" t="s">
        <v>24</v>
      </c>
      <c r="D1183" s="158">
        <v>72.08</v>
      </c>
    </row>
    <row r="1184" spans="1:4" ht="14.25">
      <c r="A1184" s="163">
        <v>180217</v>
      </c>
      <c r="B1184" s="163" t="s">
        <v>433</v>
      </c>
      <c r="C1184" s="157" t="s">
        <v>24</v>
      </c>
      <c r="D1184" s="158">
        <v>8.23</v>
      </c>
    </row>
    <row r="1185" spans="1:4" ht="14.25">
      <c r="A1185" s="163">
        <v>180218</v>
      </c>
      <c r="B1185" s="163" t="s">
        <v>434</v>
      </c>
      <c r="C1185" s="157" t="s">
        <v>24</v>
      </c>
      <c r="D1185" s="158">
        <v>16.239999999999998</v>
      </c>
    </row>
    <row r="1186" spans="1:4" ht="14.25">
      <c r="A1186" s="163">
        <v>180220</v>
      </c>
      <c r="B1186" s="163" t="s">
        <v>435</v>
      </c>
      <c r="C1186" s="157" t="s">
        <v>24</v>
      </c>
      <c r="D1186" s="158">
        <v>49.31</v>
      </c>
    </row>
    <row r="1187" spans="1:4" ht="15">
      <c r="A1187" s="162">
        <v>1803</v>
      </c>
      <c r="B1187" s="162" t="s">
        <v>1570</v>
      </c>
      <c r="C1187" s="157"/>
      <c r="D1187" s="158"/>
    </row>
    <row r="1188" spans="1:4" ht="28.5">
      <c r="A1188" s="163">
        <v>180301</v>
      </c>
      <c r="B1188" s="163" t="s">
        <v>1571</v>
      </c>
      <c r="C1188" s="157" t="s">
        <v>24</v>
      </c>
      <c r="D1188" s="161">
        <v>5477.93</v>
      </c>
    </row>
    <row r="1189" spans="1:4" ht="14.25">
      <c r="A1189" s="163">
        <v>180302</v>
      </c>
      <c r="B1189" s="163" t="s">
        <v>436</v>
      </c>
      <c r="C1189" s="157" t="s">
        <v>24</v>
      </c>
      <c r="D1189" s="161">
        <v>1405.72</v>
      </c>
    </row>
    <row r="1190" spans="1:4" ht="14.25">
      <c r="A1190" s="163">
        <v>180303</v>
      </c>
      <c r="B1190" s="163" t="s">
        <v>437</v>
      </c>
      <c r="C1190" s="157" t="s">
        <v>24</v>
      </c>
      <c r="D1190" s="161">
        <v>1951.64</v>
      </c>
    </row>
    <row r="1191" spans="1:4" ht="14.25">
      <c r="A1191" s="163">
        <v>180304</v>
      </c>
      <c r="B1191" s="163" t="s">
        <v>438</v>
      </c>
      <c r="C1191" s="157" t="s">
        <v>24</v>
      </c>
      <c r="D1191" s="161">
        <v>2335.67</v>
      </c>
    </row>
    <row r="1192" spans="1:4" ht="14.25">
      <c r="A1192" s="163">
        <v>180305</v>
      </c>
      <c r="B1192" s="163" t="s">
        <v>439</v>
      </c>
      <c r="C1192" s="157" t="s">
        <v>24</v>
      </c>
      <c r="D1192" s="161">
        <v>2059.83</v>
      </c>
    </row>
    <row r="1193" spans="1:4" ht="15">
      <c r="A1193" s="162">
        <v>1804</v>
      </c>
      <c r="B1193" s="162" t="s">
        <v>851</v>
      </c>
      <c r="C1193" s="157"/>
      <c r="D1193" s="158"/>
    </row>
    <row r="1194" spans="1:4" ht="85.5">
      <c r="A1194" s="163">
        <v>180405</v>
      </c>
      <c r="B1194" s="163" t="s">
        <v>24304</v>
      </c>
      <c r="C1194" s="157" t="s">
        <v>24</v>
      </c>
      <c r="D1194" s="161">
        <v>4185.92</v>
      </c>
    </row>
    <row r="1195" spans="1:4" ht="15">
      <c r="A1195" s="162">
        <v>1806</v>
      </c>
      <c r="B1195" s="162" t="s">
        <v>14415</v>
      </c>
      <c r="C1195" s="157"/>
      <c r="D1195" s="158"/>
    </row>
    <row r="1196" spans="1:4" ht="128.25">
      <c r="A1196" s="163">
        <v>180602</v>
      </c>
      <c r="B1196" s="163" t="s">
        <v>36694</v>
      </c>
      <c r="C1196" s="157" t="s">
        <v>24</v>
      </c>
      <c r="D1196" s="161">
        <v>2502.92</v>
      </c>
    </row>
    <row r="1197" spans="1:4" ht="128.25">
      <c r="A1197" s="163">
        <v>180603</v>
      </c>
      <c r="B1197" s="163" t="s">
        <v>36695</v>
      </c>
      <c r="C1197" s="157" t="s">
        <v>24</v>
      </c>
      <c r="D1197" s="161">
        <v>2646.61</v>
      </c>
    </row>
    <row r="1198" spans="1:4" ht="128.25">
      <c r="A1198" s="163">
        <v>180604</v>
      </c>
      <c r="B1198" s="163" t="s">
        <v>36696</v>
      </c>
      <c r="C1198" s="157" t="s">
        <v>24</v>
      </c>
      <c r="D1198" s="161">
        <v>4102.8599999999997</v>
      </c>
    </row>
    <row r="1199" spans="1:4" ht="128.25">
      <c r="A1199" s="163">
        <v>180605</v>
      </c>
      <c r="B1199" s="163" t="s">
        <v>36697</v>
      </c>
      <c r="C1199" s="157" t="s">
        <v>24</v>
      </c>
      <c r="D1199" s="161">
        <v>4779.83</v>
      </c>
    </row>
    <row r="1200" spans="1:4" ht="128.25">
      <c r="A1200" s="163">
        <v>180606</v>
      </c>
      <c r="B1200" s="163" t="s">
        <v>36698</v>
      </c>
      <c r="C1200" s="157" t="s">
        <v>24</v>
      </c>
      <c r="D1200" s="161">
        <v>4871.46</v>
      </c>
    </row>
    <row r="1201" spans="1:4" ht="128.25">
      <c r="A1201" s="163">
        <v>180607</v>
      </c>
      <c r="B1201" s="163" t="s">
        <v>36699</v>
      </c>
      <c r="C1201" s="157" t="s">
        <v>24</v>
      </c>
      <c r="D1201" s="161">
        <v>6795.87</v>
      </c>
    </row>
    <row r="1202" spans="1:4" ht="128.25">
      <c r="A1202" s="163">
        <v>180608</v>
      </c>
      <c r="B1202" s="163" t="s">
        <v>36700</v>
      </c>
      <c r="C1202" s="157" t="s">
        <v>24</v>
      </c>
      <c r="D1202" s="161">
        <v>9953.1299999999992</v>
      </c>
    </row>
    <row r="1203" spans="1:4" ht="128.25">
      <c r="A1203" s="163">
        <v>180609</v>
      </c>
      <c r="B1203" s="163" t="s">
        <v>36701</v>
      </c>
      <c r="C1203" s="157" t="s">
        <v>24</v>
      </c>
      <c r="D1203" s="161">
        <v>9394.7999999999993</v>
      </c>
    </row>
    <row r="1204" spans="1:4" ht="15">
      <c r="A1204" s="162">
        <v>1807</v>
      </c>
      <c r="B1204" s="162" t="s">
        <v>1572</v>
      </c>
      <c r="C1204" s="157"/>
      <c r="D1204" s="158"/>
    </row>
    <row r="1205" spans="1:4" ht="71.25">
      <c r="A1205" s="163">
        <v>180702</v>
      </c>
      <c r="B1205" s="163" t="s">
        <v>440</v>
      </c>
      <c r="C1205" s="157" t="s">
        <v>24</v>
      </c>
      <c r="D1205" s="158">
        <v>327.06</v>
      </c>
    </row>
    <row r="1206" spans="1:4" ht="15">
      <c r="A1206" s="162">
        <v>1808</v>
      </c>
      <c r="B1206" s="162" t="s">
        <v>1567</v>
      </c>
      <c r="C1206" s="157"/>
      <c r="D1206" s="158"/>
    </row>
    <row r="1207" spans="1:4" ht="28.5">
      <c r="A1207" s="163">
        <v>180803</v>
      </c>
      <c r="B1207" s="163" t="s">
        <v>441</v>
      </c>
      <c r="C1207" s="157" t="s">
        <v>24</v>
      </c>
      <c r="D1207" s="158">
        <v>173.77</v>
      </c>
    </row>
    <row r="1208" spans="1:4" ht="14.25">
      <c r="A1208" s="163">
        <v>180804</v>
      </c>
      <c r="B1208" s="163" t="s">
        <v>442</v>
      </c>
      <c r="C1208" s="157" t="s">
        <v>24</v>
      </c>
      <c r="D1208" s="161">
        <v>1037.49</v>
      </c>
    </row>
    <row r="1209" spans="1:4" ht="28.5">
      <c r="A1209" s="163">
        <v>180809</v>
      </c>
      <c r="B1209" s="163" t="s">
        <v>443</v>
      </c>
      <c r="C1209" s="157" t="s">
        <v>24</v>
      </c>
      <c r="D1209" s="158">
        <v>115.44</v>
      </c>
    </row>
    <row r="1210" spans="1:4" ht="15">
      <c r="A1210" s="162">
        <v>1810</v>
      </c>
      <c r="B1210" s="162" t="s">
        <v>13669</v>
      </c>
      <c r="C1210" s="157"/>
      <c r="D1210" s="158"/>
    </row>
    <row r="1211" spans="1:4" ht="85.5">
      <c r="A1211" s="163">
        <v>181001</v>
      </c>
      <c r="B1211" s="163" t="s">
        <v>23760</v>
      </c>
      <c r="C1211" s="157" t="s">
        <v>24</v>
      </c>
      <c r="D1211" s="158">
        <v>133.93</v>
      </c>
    </row>
    <row r="1212" spans="1:4" ht="85.5">
      <c r="A1212" s="163">
        <v>181002</v>
      </c>
      <c r="B1212" s="163" t="s">
        <v>23761</v>
      </c>
      <c r="C1212" s="157" t="s">
        <v>24</v>
      </c>
      <c r="D1212" s="158">
        <v>177.67</v>
      </c>
    </row>
    <row r="1213" spans="1:4" ht="85.5">
      <c r="A1213" s="163">
        <v>181003</v>
      </c>
      <c r="B1213" s="163" t="s">
        <v>23762</v>
      </c>
      <c r="C1213" s="157" t="s">
        <v>24</v>
      </c>
      <c r="D1213" s="158">
        <v>131.43</v>
      </c>
    </row>
    <row r="1214" spans="1:4" ht="99.75">
      <c r="A1214" s="163">
        <v>181004</v>
      </c>
      <c r="B1214" s="163" t="s">
        <v>23763</v>
      </c>
      <c r="C1214" s="157" t="s">
        <v>24</v>
      </c>
      <c r="D1214" s="158">
        <v>170.85</v>
      </c>
    </row>
    <row r="1215" spans="1:4" ht="85.5">
      <c r="A1215" s="163">
        <v>181005</v>
      </c>
      <c r="B1215" s="163" t="s">
        <v>23764</v>
      </c>
      <c r="C1215" s="157" t="s">
        <v>24</v>
      </c>
      <c r="D1215" s="158">
        <v>235.91</v>
      </c>
    </row>
    <row r="1216" spans="1:4" ht="85.5">
      <c r="A1216" s="163">
        <v>181007</v>
      </c>
      <c r="B1216" s="163" t="s">
        <v>14084</v>
      </c>
      <c r="C1216" s="157" t="s">
        <v>24</v>
      </c>
      <c r="D1216" s="158">
        <v>235.1</v>
      </c>
    </row>
    <row r="1217" spans="1:4" ht="15">
      <c r="A1217" s="162">
        <v>19</v>
      </c>
      <c r="B1217" s="162" t="s">
        <v>1573</v>
      </c>
      <c r="C1217" s="157"/>
      <c r="D1217" s="158"/>
    </row>
    <row r="1218" spans="1:4" ht="15">
      <c r="A1218" s="162">
        <v>1901</v>
      </c>
      <c r="B1218" s="162" t="s">
        <v>1574</v>
      </c>
      <c r="C1218" s="157"/>
      <c r="D1218" s="158"/>
    </row>
    <row r="1219" spans="1:4" ht="71.25">
      <c r="A1219" s="163">
        <v>190101</v>
      </c>
      <c r="B1219" s="163" t="s">
        <v>24305</v>
      </c>
      <c r="C1219" s="157" t="s">
        <v>25</v>
      </c>
      <c r="D1219" s="158">
        <v>20.059999999999999</v>
      </c>
    </row>
    <row r="1220" spans="1:4" ht="42.75">
      <c r="A1220" s="163">
        <v>190102</v>
      </c>
      <c r="B1220" s="163" t="s">
        <v>444</v>
      </c>
      <c r="C1220" s="157" t="s">
        <v>25</v>
      </c>
      <c r="D1220" s="158">
        <v>25.45</v>
      </c>
    </row>
    <row r="1221" spans="1:4" ht="85.5">
      <c r="A1221" s="163">
        <v>190103</v>
      </c>
      <c r="B1221" s="163" t="s">
        <v>25770</v>
      </c>
      <c r="C1221" s="157" t="s">
        <v>25</v>
      </c>
      <c r="D1221" s="158">
        <v>23.75</v>
      </c>
    </row>
    <row r="1222" spans="1:4" ht="71.25">
      <c r="A1222" s="163">
        <v>190104</v>
      </c>
      <c r="B1222" s="163" t="s">
        <v>24306</v>
      </c>
      <c r="C1222" s="157" t="s">
        <v>25</v>
      </c>
      <c r="D1222" s="158">
        <v>30.77</v>
      </c>
    </row>
    <row r="1223" spans="1:4" ht="85.5">
      <c r="A1223" s="163">
        <v>190105</v>
      </c>
      <c r="B1223" s="163" t="s">
        <v>24307</v>
      </c>
      <c r="C1223" s="157" t="s">
        <v>25</v>
      </c>
      <c r="D1223" s="158">
        <v>35.979999999999997</v>
      </c>
    </row>
    <row r="1224" spans="1:4" ht="71.25">
      <c r="A1224" s="163">
        <v>190106</v>
      </c>
      <c r="B1224" s="163" t="s">
        <v>24308</v>
      </c>
      <c r="C1224" s="157" t="s">
        <v>25</v>
      </c>
      <c r="D1224" s="158">
        <v>31.27</v>
      </c>
    </row>
    <row r="1225" spans="1:4" ht="28.5">
      <c r="A1225" s="163">
        <v>190107</v>
      </c>
      <c r="B1225" s="163" t="s">
        <v>445</v>
      </c>
      <c r="C1225" s="157" t="s">
        <v>25</v>
      </c>
      <c r="D1225" s="158">
        <v>4.5</v>
      </c>
    </row>
    <row r="1226" spans="1:4" ht="28.5">
      <c r="A1226" s="163">
        <v>190108</v>
      </c>
      <c r="B1226" s="163" t="s">
        <v>24309</v>
      </c>
      <c r="C1226" s="157" t="s">
        <v>25</v>
      </c>
      <c r="D1226" s="158">
        <v>12.41</v>
      </c>
    </row>
    <row r="1227" spans="1:4" ht="57">
      <c r="A1227" s="163">
        <v>190109</v>
      </c>
      <c r="B1227" s="163" t="s">
        <v>24310</v>
      </c>
      <c r="C1227" s="157" t="s">
        <v>24</v>
      </c>
      <c r="D1227" s="158">
        <v>115.11</v>
      </c>
    </row>
    <row r="1228" spans="1:4" ht="57">
      <c r="A1228" s="163">
        <v>190114</v>
      </c>
      <c r="B1228" s="163" t="s">
        <v>24311</v>
      </c>
      <c r="C1228" s="157" t="s">
        <v>25</v>
      </c>
      <c r="D1228" s="158">
        <v>3.37</v>
      </c>
    </row>
    <row r="1229" spans="1:4" ht="85.5">
      <c r="A1229" s="163">
        <v>190115</v>
      </c>
      <c r="B1229" s="163" t="s">
        <v>24312</v>
      </c>
      <c r="C1229" s="157" t="s">
        <v>25</v>
      </c>
      <c r="D1229" s="158">
        <v>25</v>
      </c>
    </row>
    <row r="1230" spans="1:4" ht="85.5">
      <c r="A1230" s="163">
        <v>190116</v>
      </c>
      <c r="B1230" s="163" t="s">
        <v>24313</v>
      </c>
      <c r="C1230" s="157" t="s">
        <v>25</v>
      </c>
      <c r="D1230" s="158">
        <v>28.61</v>
      </c>
    </row>
    <row r="1231" spans="1:4" ht="85.5">
      <c r="A1231" s="163">
        <v>190117</v>
      </c>
      <c r="B1231" s="163" t="s">
        <v>24314</v>
      </c>
      <c r="C1231" s="157" t="s">
        <v>25</v>
      </c>
      <c r="D1231" s="158">
        <v>25.15</v>
      </c>
    </row>
    <row r="1232" spans="1:4" ht="57">
      <c r="A1232" s="163">
        <v>190121</v>
      </c>
      <c r="B1232" s="163" t="s">
        <v>24315</v>
      </c>
      <c r="C1232" s="157" t="s">
        <v>25</v>
      </c>
      <c r="D1232" s="158">
        <v>3.57</v>
      </c>
    </row>
    <row r="1233" spans="1:4" ht="30">
      <c r="A1233" s="162">
        <v>1902</v>
      </c>
      <c r="B1233" s="162" t="s">
        <v>1575</v>
      </c>
      <c r="C1233" s="157"/>
      <c r="D1233" s="158"/>
    </row>
    <row r="1234" spans="1:4" ht="71.25">
      <c r="A1234" s="163">
        <v>190201</v>
      </c>
      <c r="B1234" s="163" t="s">
        <v>24316</v>
      </c>
      <c r="C1234" s="157" t="s">
        <v>25</v>
      </c>
      <c r="D1234" s="158">
        <v>15.93</v>
      </c>
    </row>
    <row r="1235" spans="1:4" ht="57">
      <c r="A1235" s="163">
        <v>190202</v>
      </c>
      <c r="B1235" s="163" t="s">
        <v>24317</v>
      </c>
      <c r="C1235" s="157" t="s">
        <v>25</v>
      </c>
      <c r="D1235" s="158">
        <v>18.079999999999998</v>
      </c>
    </row>
    <row r="1236" spans="1:4" ht="85.5">
      <c r="A1236" s="163">
        <v>190203</v>
      </c>
      <c r="B1236" s="163" t="s">
        <v>24318</v>
      </c>
      <c r="C1236" s="157" t="s">
        <v>25</v>
      </c>
      <c r="D1236" s="158">
        <v>29.82</v>
      </c>
    </row>
    <row r="1237" spans="1:4" ht="85.5">
      <c r="A1237" s="163">
        <v>190204</v>
      </c>
      <c r="B1237" s="163" t="s">
        <v>24319</v>
      </c>
      <c r="C1237" s="157" t="s">
        <v>25</v>
      </c>
      <c r="D1237" s="158">
        <v>37.35</v>
      </c>
    </row>
    <row r="1238" spans="1:4" ht="28.5">
      <c r="A1238" s="163">
        <v>190205</v>
      </c>
      <c r="B1238" s="163" t="s">
        <v>24320</v>
      </c>
      <c r="C1238" s="157" t="s">
        <v>25</v>
      </c>
      <c r="D1238" s="158">
        <v>12.46</v>
      </c>
    </row>
    <row r="1239" spans="1:4" ht="85.5">
      <c r="A1239" s="163">
        <v>190211</v>
      </c>
      <c r="B1239" s="163" t="s">
        <v>24321</v>
      </c>
      <c r="C1239" s="157" t="s">
        <v>25</v>
      </c>
      <c r="D1239" s="158">
        <v>25</v>
      </c>
    </row>
    <row r="1240" spans="1:4" ht="15">
      <c r="A1240" s="162">
        <v>1903</v>
      </c>
      <c r="B1240" s="162" t="s">
        <v>1576</v>
      </c>
      <c r="C1240" s="157"/>
      <c r="D1240" s="158"/>
    </row>
    <row r="1241" spans="1:4" ht="85.5">
      <c r="A1241" s="163">
        <v>190301</v>
      </c>
      <c r="B1241" s="163" t="s">
        <v>24322</v>
      </c>
      <c r="C1241" s="157" t="s">
        <v>25</v>
      </c>
      <c r="D1241" s="158">
        <v>49.07</v>
      </c>
    </row>
    <row r="1242" spans="1:4" ht="85.5">
      <c r="A1242" s="163">
        <v>190302</v>
      </c>
      <c r="B1242" s="163" t="s">
        <v>24323</v>
      </c>
      <c r="C1242" s="157" t="s">
        <v>25</v>
      </c>
      <c r="D1242" s="158">
        <v>43.8</v>
      </c>
    </row>
    <row r="1243" spans="1:4" ht="71.25">
      <c r="A1243" s="163">
        <v>190303</v>
      </c>
      <c r="B1243" s="163" t="s">
        <v>24324</v>
      </c>
      <c r="C1243" s="157" t="s">
        <v>25</v>
      </c>
      <c r="D1243" s="158">
        <v>29.93</v>
      </c>
    </row>
    <row r="1244" spans="1:4" ht="71.25">
      <c r="A1244" s="163">
        <v>190306</v>
      </c>
      <c r="B1244" s="163" t="s">
        <v>24325</v>
      </c>
      <c r="C1244" s="157" t="s">
        <v>25</v>
      </c>
      <c r="D1244" s="158">
        <v>28.73</v>
      </c>
    </row>
    <row r="1245" spans="1:4" ht="57">
      <c r="A1245" s="163">
        <v>190307</v>
      </c>
      <c r="B1245" s="163" t="s">
        <v>24326</v>
      </c>
      <c r="C1245" s="157" t="s">
        <v>25</v>
      </c>
      <c r="D1245" s="158">
        <v>24.83</v>
      </c>
    </row>
    <row r="1246" spans="1:4" ht="15">
      <c r="A1246" s="162">
        <v>1904</v>
      </c>
      <c r="B1246" s="162" t="s">
        <v>1577</v>
      </c>
      <c r="C1246" s="157"/>
      <c r="D1246" s="158"/>
    </row>
    <row r="1247" spans="1:4" ht="57">
      <c r="A1247" s="163">
        <v>190417</v>
      </c>
      <c r="B1247" s="163" t="s">
        <v>24327</v>
      </c>
      <c r="C1247" s="157" t="s">
        <v>25</v>
      </c>
      <c r="D1247" s="158">
        <v>53.06</v>
      </c>
    </row>
    <row r="1248" spans="1:4" ht="42.75">
      <c r="A1248" s="163">
        <v>190418</v>
      </c>
      <c r="B1248" s="163" t="s">
        <v>446</v>
      </c>
      <c r="C1248" s="157" t="s">
        <v>25</v>
      </c>
      <c r="D1248" s="158">
        <v>42.17</v>
      </c>
    </row>
    <row r="1249" spans="1:4" ht="15">
      <c r="A1249" s="162">
        <v>1905</v>
      </c>
      <c r="B1249" s="162" t="s">
        <v>1578</v>
      </c>
      <c r="C1249" s="157"/>
      <c r="D1249" s="158"/>
    </row>
    <row r="1250" spans="1:4" ht="85.5">
      <c r="A1250" s="163">
        <v>190501</v>
      </c>
      <c r="B1250" s="163" t="s">
        <v>24328</v>
      </c>
      <c r="C1250" s="157" t="s">
        <v>24</v>
      </c>
      <c r="D1250" s="158">
        <v>6.36</v>
      </c>
    </row>
    <row r="1251" spans="1:4" ht="15">
      <c r="A1251" s="162">
        <v>1906</v>
      </c>
      <c r="B1251" s="162" t="s">
        <v>1579</v>
      </c>
      <c r="C1251" s="157"/>
      <c r="D1251" s="158"/>
    </row>
    <row r="1252" spans="1:4" ht="71.25">
      <c r="A1252" s="163">
        <v>190601</v>
      </c>
      <c r="B1252" s="163" t="s">
        <v>24329</v>
      </c>
      <c r="C1252" s="157" t="s">
        <v>27</v>
      </c>
      <c r="D1252" s="158">
        <v>10.28</v>
      </c>
    </row>
    <row r="1253" spans="1:4" ht="71.25">
      <c r="A1253" s="163">
        <v>190602</v>
      </c>
      <c r="B1253" s="163" t="s">
        <v>24330</v>
      </c>
      <c r="C1253" s="157" t="s">
        <v>25</v>
      </c>
      <c r="D1253" s="158">
        <v>20.86</v>
      </c>
    </row>
    <row r="1254" spans="1:4" ht="42.75">
      <c r="A1254" s="163">
        <v>190603</v>
      </c>
      <c r="B1254" s="163" t="s">
        <v>1580</v>
      </c>
      <c r="C1254" s="157" t="s">
        <v>25</v>
      </c>
      <c r="D1254" s="158">
        <v>24.36</v>
      </c>
    </row>
    <row r="1255" spans="1:4" ht="71.25">
      <c r="A1255" s="163">
        <v>190604</v>
      </c>
      <c r="B1255" s="163" t="s">
        <v>24331</v>
      </c>
      <c r="C1255" s="157" t="s">
        <v>27</v>
      </c>
      <c r="D1255" s="158">
        <v>11.26</v>
      </c>
    </row>
    <row r="1256" spans="1:4" ht="71.25">
      <c r="A1256" s="163">
        <v>190605</v>
      </c>
      <c r="B1256" s="163" t="s">
        <v>1581</v>
      </c>
      <c r="C1256" s="157" t="s">
        <v>25</v>
      </c>
      <c r="D1256" s="158">
        <v>83.37</v>
      </c>
    </row>
    <row r="1257" spans="1:4" ht="15">
      <c r="A1257" s="162">
        <v>20</v>
      </c>
      <c r="B1257" s="162" t="s">
        <v>1582</v>
      </c>
      <c r="C1257" s="157"/>
      <c r="D1257" s="158"/>
    </row>
    <row r="1258" spans="1:4" ht="15">
      <c r="A1258" s="162">
        <v>2001</v>
      </c>
      <c r="B1258" s="162" t="s">
        <v>1583</v>
      </c>
      <c r="C1258" s="157"/>
      <c r="D1258" s="158"/>
    </row>
    <row r="1259" spans="1:4" ht="128.25">
      <c r="A1259" s="163">
        <v>200101</v>
      </c>
      <c r="B1259" s="163" t="s">
        <v>36702</v>
      </c>
      <c r="C1259" s="157" t="s">
        <v>25</v>
      </c>
      <c r="D1259" s="158">
        <v>240.76</v>
      </c>
    </row>
    <row r="1260" spans="1:4" ht="71.25">
      <c r="A1260" s="163">
        <v>200104</v>
      </c>
      <c r="B1260" s="163" t="s">
        <v>36703</v>
      </c>
      <c r="C1260" s="157" t="s">
        <v>27</v>
      </c>
      <c r="D1260" s="158">
        <v>383.69</v>
      </c>
    </row>
    <row r="1261" spans="1:4" ht="114">
      <c r="A1261" s="163">
        <v>200105</v>
      </c>
      <c r="B1261" s="163" t="s">
        <v>36704</v>
      </c>
      <c r="C1261" s="157" t="s">
        <v>27</v>
      </c>
      <c r="D1261" s="158">
        <v>171.27</v>
      </c>
    </row>
    <row r="1262" spans="1:4" ht="57">
      <c r="A1262" s="163">
        <v>200107</v>
      </c>
      <c r="B1262" s="163" t="s">
        <v>36705</v>
      </c>
      <c r="C1262" s="157" t="s">
        <v>27</v>
      </c>
      <c r="D1262" s="158">
        <v>101.58</v>
      </c>
    </row>
    <row r="1263" spans="1:4" ht="42.75">
      <c r="A1263" s="163">
        <v>200108</v>
      </c>
      <c r="B1263" s="163" t="s">
        <v>447</v>
      </c>
      <c r="C1263" s="157" t="s">
        <v>26</v>
      </c>
      <c r="D1263" s="161">
        <v>1204.99</v>
      </c>
    </row>
    <row r="1264" spans="1:4" ht="85.5">
      <c r="A1264" s="163">
        <v>200120</v>
      </c>
      <c r="B1264" s="163" t="s">
        <v>448</v>
      </c>
      <c r="C1264" s="157" t="s">
        <v>27</v>
      </c>
      <c r="D1264" s="158">
        <v>250.42</v>
      </c>
    </row>
    <row r="1265" spans="1:4" ht="142.5">
      <c r="A1265" s="163">
        <v>200124</v>
      </c>
      <c r="B1265" s="163" t="s">
        <v>36706</v>
      </c>
      <c r="C1265" s="157" t="s">
        <v>27</v>
      </c>
      <c r="D1265" s="161">
        <v>1406.98</v>
      </c>
    </row>
    <row r="1266" spans="1:4" ht="71.25">
      <c r="A1266" s="163">
        <v>200128</v>
      </c>
      <c r="B1266" s="163" t="s">
        <v>449</v>
      </c>
      <c r="C1266" s="157" t="s">
        <v>25</v>
      </c>
      <c r="D1266" s="158">
        <v>264.06</v>
      </c>
    </row>
    <row r="1267" spans="1:4" ht="57">
      <c r="A1267" s="163">
        <v>200129</v>
      </c>
      <c r="B1267" s="163" t="s">
        <v>450</v>
      </c>
      <c r="C1267" s="157" t="s">
        <v>27</v>
      </c>
      <c r="D1267" s="158">
        <v>136.02000000000001</v>
      </c>
    </row>
    <row r="1268" spans="1:4" ht="57">
      <c r="A1268" s="163">
        <v>200130</v>
      </c>
      <c r="B1268" s="163" t="s">
        <v>451</v>
      </c>
      <c r="C1268" s="157" t="s">
        <v>27</v>
      </c>
      <c r="D1268" s="158">
        <v>954.58</v>
      </c>
    </row>
    <row r="1269" spans="1:4" ht="57">
      <c r="A1269" s="163">
        <v>200131</v>
      </c>
      <c r="B1269" s="163" t="s">
        <v>452</v>
      </c>
      <c r="C1269" s="157" t="s">
        <v>27</v>
      </c>
      <c r="D1269" s="161">
        <v>1754.16</v>
      </c>
    </row>
    <row r="1270" spans="1:4" ht="85.5">
      <c r="A1270" s="163">
        <v>200132</v>
      </c>
      <c r="B1270" s="163" t="s">
        <v>24332</v>
      </c>
      <c r="C1270" s="157" t="s">
        <v>24</v>
      </c>
      <c r="D1270" s="161">
        <v>7764.34</v>
      </c>
    </row>
    <row r="1271" spans="1:4" ht="85.5">
      <c r="A1271" s="163">
        <v>200133</v>
      </c>
      <c r="B1271" s="163" t="s">
        <v>24333</v>
      </c>
      <c r="C1271" s="157" t="s">
        <v>24</v>
      </c>
      <c r="D1271" s="161">
        <v>2404.4899999999998</v>
      </c>
    </row>
    <row r="1272" spans="1:4" ht="85.5">
      <c r="A1272" s="163">
        <v>200141</v>
      </c>
      <c r="B1272" s="163" t="s">
        <v>25771</v>
      </c>
      <c r="C1272" s="157" t="s">
        <v>27</v>
      </c>
      <c r="D1272" s="158">
        <v>415.32</v>
      </c>
    </row>
    <row r="1273" spans="1:4" ht="15">
      <c r="A1273" s="162">
        <v>2002</v>
      </c>
      <c r="B1273" s="162" t="s">
        <v>1584</v>
      </c>
      <c r="C1273" s="157"/>
      <c r="D1273" s="158"/>
    </row>
    <row r="1274" spans="1:4" ht="57">
      <c r="A1274" s="163">
        <v>200202</v>
      </c>
      <c r="B1274" s="163" t="s">
        <v>36707</v>
      </c>
      <c r="C1274" s="157" t="s">
        <v>27</v>
      </c>
      <c r="D1274" s="158">
        <v>72.19</v>
      </c>
    </row>
    <row r="1275" spans="1:4" ht="99.75">
      <c r="A1275" s="163">
        <v>200206</v>
      </c>
      <c r="B1275" s="163" t="s">
        <v>36849</v>
      </c>
      <c r="C1275" s="157" t="s">
        <v>25</v>
      </c>
      <c r="D1275" s="158">
        <v>111.54</v>
      </c>
    </row>
    <row r="1276" spans="1:4" ht="71.25">
      <c r="A1276" s="163">
        <v>200209</v>
      </c>
      <c r="B1276" s="163" t="s">
        <v>36708</v>
      </c>
      <c r="C1276" s="157" t="s">
        <v>25</v>
      </c>
      <c r="D1276" s="158">
        <v>171.03</v>
      </c>
    </row>
    <row r="1277" spans="1:4" ht="99.75">
      <c r="A1277" s="163">
        <v>200214</v>
      </c>
      <c r="B1277" s="163" t="s">
        <v>36850</v>
      </c>
      <c r="C1277" s="157" t="s">
        <v>25</v>
      </c>
      <c r="D1277" s="158">
        <v>141.68</v>
      </c>
    </row>
    <row r="1278" spans="1:4" ht="85.5">
      <c r="A1278" s="163">
        <v>200223</v>
      </c>
      <c r="B1278" s="163" t="s">
        <v>36709</v>
      </c>
      <c r="C1278" s="157" t="s">
        <v>26</v>
      </c>
      <c r="D1278" s="158">
        <v>313.62</v>
      </c>
    </row>
    <row r="1279" spans="1:4" ht="57">
      <c r="A1279" s="163">
        <v>200229</v>
      </c>
      <c r="B1279" s="163" t="s">
        <v>36710</v>
      </c>
      <c r="C1279" s="157" t="s">
        <v>27</v>
      </c>
      <c r="D1279" s="158">
        <v>90.05</v>
      </c>
    </row>
    <row r="1280" spans="1:4" ht="99.75">
      <c r="A1280" s="163">
        <v>200237</v>
      </c>
      <c r="B1280" s="163" t="s">
        <v>36711</v>
      </c>
      <c r="C1280" s="157" t="s">
        <v>25</v>
      </c>
      <c r="D1280" s="158">
        <v>91.96</v>
      </c>
    </row>
    <row r="1281" spans="1:4" ht="71.25">
      <c r="A1281" s="163">
        <v>200243</v>
      </c>
      <c r="B1281" s="163" t="s">
        <v>453</v>
      </c>
      <c r="C1281" s="157" t="s">
        <v>27</v>
      </c>
      <c r="D1281" s="158">
        <v>273.07</v>
      </c>
    </row>
    <row r="1282" spans="1:4" ht="71.25">
      <c r="A1282" s="163">
        <v>200253</v>
      </c>
      <c r="B1282" s="163" t="s">
        <v>36712</v>
      </c>
      <c r="C1282" s="157" t="s">
        <v>25</v>
      </c>
      <c r="D1282" s="158">
        <v>89.94</v>
      </c>
    </row>
    <row r="1283" spans="1:4" ht="71.25">
      <c r="A1283" s="163">
        <v>200254</v>
      </c>
      <c r="B1283" s="163" t="s">
        <v>36713</v>
      </c>
      <c r="C1283" s="157" t="s">
        <v>25</v>
      </c>
      <c r="D1283" s="158">
        <v>87.63</v>
      </c>
    </row>
    <row r="1284" spans="1:4" ht="15">
      <c r="A1284" s="162">
        <v>2003</v>
      </c>
      <c r="B1284" s="162" t="s">
        <v>834</v>
      </c>
      <c r="C1284" s="157"/>
      <c r="D1284" s="158"/>
    </row>
    <row r="1285" spans="1:4" ht="42.75">
      <c r="A1285" s="163">
        <v>200303</v>
      </c>
      <c r="B1285" s="163" t="s">
        <v>454</v>
      </c>
      <c r="C1285" s="157" t="s">
        <v>25</v>
      </c>
      <c r="D1285" s="158">
        <v>14.83</v>
      </c>
    </row>
    <row r="1286" spans="1:4" ht="28.5">
      <c r="A1286" s="163">
        <v>200305</v>
      </c>
      <c r="B1286" s="163" t="s">
        <v>455</v>
      </c>
      <c r="C1286" s="157" t="s">
        <v>26</v>
      </c>
      <c r="D1286" s="158">
        <v>243.68</v>
      </c>
    </row>
    <row r="1287" spans="1:4" ht="14.25">
      <c r="A1287" s="163">
        <v>200306</v>
      </c>
      <c r="B1287" s="163" t="s">
        <v>456</v>
      </c>
      <c r="C1287" s="157" t="s">
        <v>26</v>
      </c>
      <c r="D1287" s="158">
        <v>252.53</v>
      </c>
    </row>
    <row r="1288" spans="1:4" ht="14.25">
      <c r="A1288" s="163">
        <v>200307</v>
      </c>
      <c r="B1288" s="163" t="s">
        <v>457</v>
      </c>
      <c r="C1288" s="157" t="s">
        <v>26</v>
      </c>
      <c r="D1288" s="158">
        <v>296.88</v>
      </c>
    </row>
    <row r="1289" spans="1:4" ht="14.25">
      <c r="A1289" s="163">
        <v>200323</v>
      </c>
      <c r="B1289" s="163" t="s">
        <v>458</v>
      </c>
      <c r="C1289" s="157" t="s">
        <v>26</v>
      </c>
      <c r="D1289" s="158">
        <v>174.11</v>
      </c>
    </row>
    <row r="1290" spans="1:4" ht="42.75">
      <c r="A1290" s="163">
        <v>200326</v>
      </c>
      <c r="B1290" s="163" t="s">
        <v>459</v>
      </c>
      <c r="C1290" s="157" t="s">
        <v>25</v>
      </c>
      <c r="D1290" s="158">
        <v>34.340000000000003</v>
      </c>
    </row>
    <row r="1291" spans="1:4" ht="15">
      <c r="A1291" s="162">
        <v>2004</v>
      </c>
      <c r="B1291" s="162" t="s">
        <v>1585</v>
      </c>
      <c r="C1291" s="157"/>
      <c r="D1291" s="158"/>
    </row>
    <row r="1292" spans="1:4" ht="14.25">
      <c r="A1292" s="163">
        <v>200401</v>
      </c>
      <c r="B1292" s="163" t="s">
        <v>1586</v>
      </c>
      <c r="C1292" s="157" t="s">
        <v>25</v>
      </c>
      <c r="D1292" s="158">
        <v>9.8800000000000008</v>
      </c>
    </row>
    <row r="1293" spans="1:4" ht="28.5">
      <c r="A1293" s="163">
        <v>200402</v>
      </c>
      <c r="B1293" s="163" t="s">
        <v>460</v>
      </c>
      <c r="C1293" s="157" t="s">
        <v>25</v>
      </c>
      <c r="D1293" s="158">
        <v>1.37</v>
      </c>
    </row>
    <row r="1294" spans="1:4" ht="42.75">
      <c r="A1294" s="163">
        <v>200404</v>
      </c>
      <c r="B1294" s="163" t="s">
        <v>36714</v>
      </c>
      <c r="C1294" s="157" t="s">
        <v>25</v>
      </c>
      <c r="D1294" s="158">
        <v>5.41</v>
      </c>
    </row>
    <row r="1295" spans="1:4" ht="15">
      <c r="A1295" s="162">
        <v>2005</v>
      </c>
      <c r="B1295" s="162" t="s">
        <v>1587</v>
      </c>
      <c r="C1295" s="157"/>
      <c r="D1295" s="158"/>
    </row>
    <row r="1296" spans="1:4" ht="42.75">
      <c r="A1296" s="163">
        <v>200511</v>
      </c>
      <c r="B1296" s="163" t="s">
        <v>461</v>
      </c>
      <c r="C1296" s="157" t="s">
        <v>24</v>
      </c>
      <c r="D1296" s="158">
        <v>162.81</v>
      </c>
    </row>
    <row r="1297" spans="1:4" ht="71.25">
      <c r="A1297" s="163">
        <v>200512</v>
      </c>
      <c r="B1297" s="163" t="s">
        <v>462</v>
      </c>
      <c r="C1297" s="157" t="s">
        <v>24</v>
      </c>
      <c r="D1297" s="158">
        <v>456.68</v>
      </c>
    </row>
    <row r="1298" spans="1:4" ht="57">
      <c r="A1298" s="163">
        <v>200513</v>
      </c>
      <c r="B1298" s="163" t="s">
        <v>24352</v>
      </c>
      <c r="C1298" s="157" t="s">
        <v>24</v>
      </c>
      <c r="D1298" s="161">
        <v>1586.58</v>
      </c>
    </row>
    <row r="1299" spans="1:4" ht="42.75">
      <c r="A1299" s="163">
        <v>200562</v>
      </c>
      <c r="B1299" s="163" t="s">
        <v>36715</v>
      </c>
      <c r="C1299" s="157" t="s">
        <v>24</v>
      </c>
      <c r="D1299" s="158">
        <v>734.71</v>
      </c>
    </row>
    <row r="1300" spans="1:4" ht="57">
      <c r="A1300" s="163">
        <v>200563</v>
      </c>
      <c r="B1300" s="163" t="s">
        <v>463</v>
      </c>
      <c r="C1300" s="157" t="s">
        <v>27</v>
      </c>
      <c r="D1300" s="158">
        <v>176.36</v>
      </c>
    </row>
    <row r="1301" spans="1:4" ht="28.5">
      <c r="A1301" s="163">
        <v>200572</v>
      </c>
      <c r="B1301" s="163" t="s">
        <v>464</v>
      </c>
      <c r="C1301" s="157" t="s">
        <v>24</v>
      </c>
      <c r="D1301" s="161">
        <v>3253.36</v>
      </c>
    </row>
    <row r="1302" spans="1:4" ht="42.75">
      <c r="A1302" s="163">
        <v>200573</v>
      </c>
      <c r="B1302" s="163" t="s">
        <v>465</v>
      </c>
      <c r="C1302" s="157" t="s">
        <v>27</v>
      </c>
      <c r="D1302" s="158">
        <v>223.32</v>
      </c>
    </row>
    <row r="1303" spans="1:4" ht="57">
      <c r="A1303" s="163">
        <v>200576</v>
      </c>
      <c r="B1303" s="163" t="s">
        <v>466</v>
      </c>
      <c r="C1303" s="157" t="s">
        <v>24</v>
      </c>
      <c r="D1303" s="158">
        <v>684.73</v>
      </c>
    </row>
    <row r="1304" spans="1:4" ht="42.75">
      <c r="A1304" s="163">
        <v>200581</v>
      </c>
      <c r="B1304" s="163" t="s">
        <v>24334</v>
      </c>
      <c r="C1304" s="157" t="s">
        <v>24</v>
      </c>
      <c r="D1304" s="158">
        <v>192.09</v>
      </c>
    </row>
    <row r="1305" spans="1:4" ht="42.75">
      <c r="A1305" s="163">
        <v>200582</v>
      </c>
      <c r="B1305" s="163" t="s">
        <v>24335</v>
      </c>
      <c r="C1305" s="157" t="s">
        <v>24</v>
      </c>
      <c r="D1305" s="158">
        <v>285.43</v>
      </c>
    </row>
    <row r="1306" spans="1:4" ht="15">
      <c r="A1306" s="162">
        <v>2007</v>
      </c>
      <c r="B1306" s="162" t="s">
        <v>1588</v>
      </c>
      <c r="C1306" s="157"/>
      <c r="D1306" s="158"/>
    </row>
    <row r="1307" spans="1:4" ht="99.75">
      <c r="A1307" s="163">
        <v>200702</v>
      </c>
      <c r="B1307" s="163" t="s">
        <v>36716</v>
      </c>
      <c r="C1307" s="157" t="s">
        <v>25</v>
      </c>
      <c r="D1307" s="158">
        <v>173.04</v>
      </c>
    </row>
    <row r="1308" spans="1:4" ht="57">
      <c r="A1308" s="163">
        <v>200703</v>
      </c>
      <c r="B1308" s="163" t="s">
        <v>467</v>
      </c>
      <c r="C1308" s="157" t="s">
        <v>27</v>
      </c>
      <c r="D1308" s="158">
        <v>10.28</v>
      </c>
    </row>
    <row r="1309" spans="1:4" ht="42.75">
      <c r="A1309" s="163">
        <v>200704</v>
      </c>
      <c r="B1309" s="163" t="s">
        <v>468</v>
      </c>
      <c r="C1309" s="157" t="s">
        <v>25</v>
      </c>
      <c r="D1309" s="158">
        <v>42.98</v>
      </c>
    </row>
    <row r="1310" spans="1:4" ht="42.75">
      <c r="A1310" s="163">
        <v>200705</v>
      </c>
      <c r="B1310" s="163" t="s">
        <v>36717</v>
      </c>
      <c r="C1310" s="157" t="s">
        <v>24</v>
      </c>
      <c r="D1310" s="158">
        <v>274.02999999999997</v>
      </c>
    </row>
    <row r="1311" spans="1:4" ht="71.25">
      <c r="A1311" s="163">
        <v>200706</v>
      </c>
      <c r="B1311" s="163" t="s">
        <v>36718</v>
      </c>
      <c r="C1311" s="157" t="s">
        <v>24</v>
      </c>
      <c r="D1311" s="161">
        <v>3709.91</v>
      </c>
    </row>
    <row r="1312" spans="1:4" ht="42.75">
      <c r="A1312" s="163">
        <v>200707</v>
      </c>
      <c r="B1312" s="163" t="s">
        <v>469</v>
      </c>
      <c r="C1312" s="157" t="s">
        <v>24</v>
      </c>
      <c r="D1312" s="161">
        <v>2064.42</v>
      </c>
    </row>
    <row r="1313" spans="1:4" ht="57">
      <c r="A1313" s="163">
        <v>200708</v>
      </c>
      <c r="B1313" s="163" t="s">
        <v>470</v>
      </c>
      <c r="C1313" s="157" t="s">
        <v>24</v>
      </c>
      <c r="D1313" s="161">
        <v>1831.92</v>
      </c>
    </row>
    <row r="1314" spans="1:4" ht="71.25">
      <c r="A1314" s="163">
        <v>200709</v>
      </c>
      <c r="B1314" s="163" t="s">
        <v>36719</v>
      </c>
      <c r="C1314" s="157" t="s">
        <v>24</v>
      </c>
      <c r="D1314" s="161">
        <v>1050.6199999999999</v>
      </c>
    </row>
    <row r="1315" spans="1:4" ht="114">
      <c r="A1315" s="163">
        <v>200711</v>
      </c>
      <c r="B1315" s="163" t="s">
        <v>36720</v>
      </c>
      <c r="C1315" s="157" t="s">
        <v>25</v>
      </c>
      <c r="D1315" s="158">
        <v>181.84</v>
      </c>
    </row>
    <row r="1316" spans="1:4" ht="42.75">
      <c r="A1316" s="163">
        <v>200713</v>
      </c>
      <c r="B1316" s="163" t="s">
        <v>36721</v>
      </c>
      <c r="C1316" s="157" t="s">
        <v>24</v>
      </c>
      <c r="D1316" s="158">
        <v>224.47</v>
      </c>
    </row>
    <row r="1317" spans="1:4" ht="42.75">
      <c r="A1317" s="163">
        <v>200714</v>
      </c>
      <c r="B1317" s="163" t="s">
        <v>471</v>
      </c>
      <c r="C1317" s="157" t="s">
        <v>25</v>
      </c>
      <c r="D1317" s="158">
        <v>19.39</v>
      </c>
    </row>
    <row r="1318" spans="1:4" ht="57">
      <c r="A1318" s="163">
        <v>200715</v>
      </c>
      <c r="B1318" s="163" t="s">
        <v>472</v>
      </c>
      <c r="C1318" s="157" t="s">
        <v>25</v>
      </c>
      <c r="D1318" s="158">
        <v>199.42</v>
      </c>
    </row>
    <row r="1319" spans="1:4" ht="71.25">
      <c r="A1319" s="163">
        <v>200716</v>
      </c>
      <c r="B1319" s="163" t="s">
        <v>473</v>
      </c>
      <c r="C1319" s="157" t="s">
        <v>25</v>
      </c>
      <c r="D1319" s="158">
        <v>164.66</v>
      </c>
    </row>
    <row r="1320" spans="1:4" ht="28.5">
      <c r="A1320" s="163">
        <v>200717</v>
      </c>
      <c r="B1320" s="163" t="s">
        <v>474</v>
      </c>
      <c r="C1320" s="157" t="s">
        <v>27</v>
      </c>
      <c r="D1320" s="158">
        <v>6.11</v>
      </c>
    </row>
    <row r="1321" spans="1:4" ht="99.75">
      <c r="A1321" s="163">
        <v>200720</v>
      </c>
      <c r="B1321" s="163" t="s">
        <v>36722</v>
      </c>
      <c r="C1321" s="157" t="s">
        <v>25</v>
      </c>
      <c r="D1321" s="158">
        <v>65.38</v>
      </c>
    </row>
    <row r="1322" spans="1:4" ht="28.5">
      <c r="A1322" s="163">
        <v>200721</v>
      </c>
      <c r="B1322" s="163" t="s">
        <v>475</v>
      </c>
      <c r="C1322" s="157" t="s">
        <v>25</v>
      </c>
      <c r="D1322" s="158">
        <v>22.51</v>
      </c>
    </row>
    <row r="1323" spans="1:4" ht="42.75">
      <c r="A1323" s="163">
        <v>200725</v>
      </c>
      <c r="B1323" s="163" t="s">
        <v>476</v>
      </c>
      <c r="C1323" s="157" t="s">
        <v>27</v>
      </c>
      <c r="D1323" s="158">
        <v>11.26</v>
      </c>
    </row>
    <row r="1324" spans="1:4" ht="42.75">
      <c r="A1324" s="163">
        <v>200726</v>
      </c>
      <c r="B1324" s="163" t="s">
        <v>477</v>
      </c>
      <c r="C1324" s="157" t="s">
        <v>25</v>
      </c>
      <c r="D1324" s="158">
        <v>188.38</v>
      </c>
    </row>
    <row r="1325" spans="1:4" ht="128.25">
      <c r="A1325" s="163">
        <v>200728</v>
      </c>
      <c r="B1325" s="163" t="s">
        <v>36723</v>
      </c>
      <c r="C1325" s="157" t="s">
        <v>25</v>
      </c>
      <c r="D1325" s="158">
        <v>131.19999999999999</v>
      </c>
    </row>
    <row r="1326" spans="1:4" ht="71.25">
      <c r="A1326" s="163">
        <v>200738</v>
      </c>
      <c r="B1326" s="163" t="s">
        <v>478</v>
      </c>
      <c r="C1326" s="157" t="s">
        <v>94</v>
      </c>
      <c r="D1326" s="158">
        <v>40.799999999999997</v>
      </c>
    </row>
    <row r="1327" spans="1:4" ht="15">
      <c r="A1327" s="162">
        <v>21</v>
      </c>
      <c r="B1327" s="162" t="s">
        <v>1589</v>
      </c>
      <c r="C1327" s="157"/>
      <c r="D1327" s="158"/>
    </row>
    <row r="1328" spans="1:4" ht="15">
      <c r="A1328" s="162">
        <v>2101</v>
      </c>
      <c r="B1328" s="162" t="s">
        <v>1590</v>
      </c>
      <c r="C1328" s="157"/>
      <c r="D1328" s="158"/>
    </row>
    <row r="1329" spans="1:4" ht="14.25">
      <c r="A1329" s="163">
        <v>210105</v>
      </c>
      <c r="B1329" s="163" t="s">
        <v>479</v>
      </c>
      <c r="C1329" s="157" t="s">
        <v>25</v>
      </c>
      <c r="D1329" s="158">
        <v>136.56</v>
      </c>
    </row>
    <row r="1330" spans="1:4" ht="42.75">
      <c r="A1330" s="163">
        <v>210109</v>
      </c>
      <c r="B1330" s="163" t="s">
        <v>480</v>
      </c>
      <c r="C1330" s="157" t="s">
        <v>24</v>
      </c>
      <c r="D1330" s="158">
        <v>690.65</v>
      </c>
    </row>
    <row r="1331" spans="1:4" ht="85.5">
      <c r="A1331" s="163">
        <v>210114</v>
      </c>
      <c r="B1331" s="163" t="s">
        <v>14416</v>
      </c>
      <c r="C1331" s="157" t="s">
        <v>24</v>
      </c>
      <c r="D1331" s="161">
        <v>7196.17</v>
      </c>
    </row>
    <row r="1332" spans="1:4" ht="15">
      <c r="A1332" s="162">
        <v>2102</v>
      </c>
      <c r="B1332" s="162" t="s">
        <v>1591</v>
      </c>
      <c r="C1332" s="157"/>
      <c r="D1332" s="158"/>
    </row>
    <row r="1333" spans="1:4" ht="57">
      <c r="A1333" s="163">
        <v>210210</v>
      </c>
      <c r="B1333" s="163" t="s">
        <v>36724</v>
      </c>
      <c r="C1333" s="157" t="s">
        <v>25</v>
      </c>
      <c r="D1333" s="158">
        <v>360.13</v>
      </c>
    </row>
    <row r="1334" spans="1:4" ht="15">
      <c r="A1334" s="162">
        <v>2103</v>
      </c>
      <c r="B1334" s="162" t="s">
        <v>1592</v>
      </c>
      <c r="C1334" s="157"/>
      <c r="D1334" s="158"/>
    </row>
    <row r="1335" spans="1:4" ht="42.75">
      <c r="A1335" s="163">
        <v>210301</v>
      </c>
      <c r="B1335" s="163" t="s">
        <v>481</v>
      </c>
      <c r="C1335" s="157" t="s">
        <v>27</v>
      </c>
      <c r="D1335" s="158">
        <v>335.88</v>
      </c>
    </row>
    <row r="1336" spans="1:4" ht="42.75">
      <c r="A1336" s="163">
        <v>210302</v>
      </c>
      <c r="B1336" s="163" t="s">
        <v>14417</v>
      </c>
      <c r="C1336" s="157" t="s">
        <v>27</v>
      </c>
      <c r="D1336" s="158">
        <v>249.02</v>
      </c>
    </row>
    <row r="1337" spans="1:4" ht="42.75">
      <c r="A1337" s="163">
        <v>210304</v>
      </c>
      <c r="B1337" s="163" t="s">
        <v>482</v>
      </c>
      <c r="C1337" s="157" t="s">
        <v>27</v>
      </c>
      <c r="D1337" s="158">
        <v>227.95</v>
      </c>
    </row>
    <row r="1338" spans="1:4" ht="57">
      <c r="A1338" s="163">
        <v>210316</v>
      </c>
      <c r="B1338" s="163" t="s">
        <v>483</v>
      </c>
      <c r="C1338" s="157" t="s">
        <v>24</v>
      </c>
      <c r="D1338" s="158">
        <v>916.66</v>
      </c>
    </row>
    <row r="1339" spans="1:4" ht="42.75">
      <c r="A1339" s="163">
        <v>210321</v>
      </c>
      <c r="B1339" s="163" t="s">
        <v>484</v>
      </c>
      <c r="C1339" s="157" t="s">
        <v>24</v>
      </c>
      <c r="D1339" s="158">
        <v>181.97</v>
      </c>
    </row>
    <row r="1340" spans="1:4" ht="28.5">
      <c r="A1340" s="163">
        <v>210322</v>
      </c>
      <c r="B1340" s="163" t="s">
        <v>485</v>
      </c>
      <c r="C1340" s="157" t="s">
        <v>27</v>
      </c>
      <c r="D1340" s="158">
        <v>133.47</v>
      </c>
    </row>
    <row r="1341" spans="1:4" ht="15">
      <c r="A1341" s="162">
        <v>22</v>
      </c>
      <c r="B1341" s="162" t="s">
        <v>1593</v>
      </c>
      <c r="C1341" s="157"/>
      <c r="D1341" s="158"/>
    </row>
    <row r="1342" spans="1:4" ht="45">
      <c r="A1342" s="162">
        <v>2208</v>
      </c>
      <c r="B1342" s="162" t="s">
        <v>1594</v>
      </c>
      <c r="C1342" s="157"/>
      <c r="D1342" s="158"/>
    </row>
    <row r="1343" spans="1:4" ht="85.5">
      <c r="A1343" s="163">
        <v>220803</v>
      </c>
      <c r="B1343" s="163" t="s">
        <v>24188</v>
      </c>
      <c r="C1343" s="157" t="s">
        <v>30</v>
      </c>
      <c r="D1343" s="161">
        <v>4136.1899999999996</v>
      </c>
    </row>
    <row r="1344" spans="1:4" ht="15">
      <c r="A1344" s="162">
        <v>31</v>
      </c>
      <c r="B1344" s="162" t="s">
        <v>1595</v>
      </c>
      <c r="C1344" s="157"/>
      <c r="D1344" s="158"/>
    </row>
    <row r="1345" spans="1:4" ht="30">
      <c r="A1345" s="162">
        <v>3108</v>
      </c>
      <c r="B1345" s="162" t="s">
        <v>1596</v>
      </c>
      <c r="C1345" s="157"/>
      <c r="D1345" s="158"/>
    </row>
    <row r="1346" spans="1:4" ht="14.25">
      <c r="A1346" s="163">
        <v>310801</v>
      </c>
      <c r="B1346" s="163" t="s">
        <v>487</v>
      </c>
      <c r="C1346" s="157" t="s">
        <v>24</v>
      </c>
      <c r="D1346" s="158">
        <v>12.46</v>
      </c>
    </row>
    <row r="1347" spans="1:4" ht="14.25">
      <c r="A1347" s="163">
        <v>310802</v>
      </c>
      <c r="B1347" s="163" t="s">
        <v>488</v>
      </c>
      <c r="C1347" s="157" t="s">
        <v>24</v>
      </c>
      <c r="D1347" s="158">
        <v>164.57</v>
      </c>
    </row>
    <row r="1348" spans="1:4" ht="14.25">
      <c r="A1348" s="163">
        <v>310803</v>
      </c>
      <c r="B1348" s="163" t="s">
        <v>489</v>
      </c>
      <c r="C1348" s="157" t="s">
        <v>24</v>
      </c>
      <c r="D1348" s="158">
        <v>21.39</v>
      </c>
    </row>
    <row r="1349" spans="1:4" ht="14.25">
      <c r="A1349" s="163">
        <v>310804</v>
      </c>
      <c r="B1349" s="163" t="s">
        <v>490</v>
      </c>
      <c r="C1349" s="157" t="s">
        <v>24</v>
      </c>
      <c r="D1349" s="158">
        <v>55.49</v>
      </c>
    </row>
    <row r="1350" spans="1:4" ht="14.25">
      <c r="A1350" s="163">
        <v>310805</v>
      </c>
      <c r="B1350" s="163" t="s">
        <v>491</v>
      </c>
      <c r="C1350" s="157" t="s">
        <v>24</v>
      </c>
      <c r="D1350" s="158">
        <v>3.82</v>
      </c>
    </row>
    <row r="1351" spans="1:4" ht="14.25">
      <c r="A1351" s="163">
        <v>310806</v>
      </c>
      <c r="B1351" s="163" t="s">
        <v>492</v>
      </c>
      <c r="C1351" s="157" t="s">
        <v>24</v>
      </c>
      <c r="D1351" s="158">
        <v>13.89</v>
      </c>
    </row>
    <row r="1352" spans="1:4" ht="14.25">
      <c r="A1352" s="163">
        <v>310807</v>
      </c>
      <c r="B1352" s="163" t="s">
        <v>493</v>
      </c>
      <c r="C1352" s="157" t="s">
        <v>24</v>
      </c>
      <c r="D1352" s="158">
        <v>25.56</v>
      </c>
    </row>
    <row r="1353" spans="1:4" ht="14.25">
      <c r="A1353" s="163">
        <v>310808</v>
      </c>
      <c r="B1353" s="163" t="s">
        <v>494</v>
      </c>
      <c r="C1353" s="157" t="s">
        <v>24</v>
      </c>
      <c r="D1353" s="158">
        <v>1.42</v>
      </c>
    </row>
    <row r="1354" spans="1:4" ht="14.25">
      <c r="A1354" s="163">
        <v>310809</v>
      </c>
      <c r="B1354" s="163" t="s">
        <v>495</v>
      </c>
      <c r="C1354" s="157" t="s">
        <v>24</v>
      </c>
      <c r="D1354" s="158">
        <v>84.12</v>
      </c>
    </row>
    <row r="1355" spans="1:4" ht="30">
      <c r="A1355" s="162">
        <v>3109</v>
      </c>
      <c r="B1355" s="162" t="s">
        <v>1597</v>
      </c>
      <c r="C1355" s="157"/>
      <c r="D1355" s="158"/>
    </row>
    <row r="1356" spans="1:4" ht="14.25">
      <c r="A1356" s="163">
        <v>310901</v>
      </c>
      <c r="B1356" s="163" t="s">
        <v>496</v>
      </c>
      <c r="C1356" s="157" t="s">
        <v>24</v>
      </c>
      <c r="D1356" s="158">
        <v>110.46</v>
      </c>
    </row>
    <row r="1357" spans="1:4" ht="14.25">
      <c r="A1357" s="163">
        <v>310902</v>
      </c>
      <c r="B1357" s="163" t="s">
        <v>497</v>
      </c>
      <c r="C1357" s="157" t="s">
        <v>24</v>
      </c>
      <c r="D1357" s="158">
        <v>40.700000000000003</v>
      </c>
    </row>
    <row r="1358" spans="1:4" ht="14.25">
      <c r="A1358" s="163">
        <v>310903</v>
      </c>
      <c r="B1358" s="163" t="s">
        <v>498</v>
      </c>
      <c r="C1358" s="157" t="s">
        <v>24</v>
      </c>
      <c r="D1358" s="158">
        <v>67.489999999999995</v>
      </c>
    </row>
    <row r="1359" spans="1:4" ht="14.25">
      <c r="A1359" s="163">
        <v>310904</v>
      </c>
      <c r="B1359" s="163" t="s">
        <v>499</v>
      </c>
      <c r="C1359" s="157" t="s">
        <v>24</v>
      </c>
      <c r="D1359" s="158">
        <v>104.55</v>
      </c>
    </row>
    <row r="1360" spans="1:4" ht="14.25">
      <c r="A1360" s="163">
        <v>310905</v>
      </c>
      <c r="B1360" s="163" t="s">
        <v>500</v>
      </c>
      <c r="C1360" s="157" t="s">
        <v>24</v>
      </c>
      <c r="D1360" s="158">
        <v>41.26</v>
      </c>
    </row>
    <row r="1361" spans="1:4" ht="14.25">
      <c r="A1361" s="163">
        <v>310906</v>
      </c>
      <c r="B1361" s="163" t="s">
        <v>501</v>
      </c>
      <c r="C1361" s="157" t="s">
        <v>24</v>
      </c>
      <c r="D1361" s="158">
        <v>39.21</v>
      </c>
    </row>
    <row r="1362" spans="1:4" ht="14.25">
      <c r="A1362" s="163">
        <v>310907</v>
      </c>
      <c r="B1362" s="163" t="s">
        <v>502</v>
      </c>
      <c r="C1362" s="157" t="s">
        <v>24</v>
      </c>
      <c r="D1362" s="158">
        <v>44.07</v>
      </c>
    </row>
    <row r="1363" spans="1:4" ht="14.25">
      <c r="A1363" s="163">
        <v>310908</v>
      </c>
      <c r="B1363" s="163" t="s">
        <v>503</v>
      </c>
      <c r="C1363" s="157" t="s">
        <v>24</v>
      </c>
      <c r="D1363" s="158">
        <v>149.97</v>
      </c>
    </row>
    <row r="1364" spans="1:4" ht="14.25">
      <c r="A1364" s="163">
        <v>310909</v>
      </c>
      <c r="B1364" s="163" t="s">
        <v>504</v>
      </c>
      <c r="C1364" s="157" t="s">
        <v>24</v>
      </c>
      <c r="D1364" s="158">
        <v>61.79</v>
      </c>
    </row>
    <row r="1365" spans="1:4" ht="14.25">
      <c r="A1365" s="163">
        <v>310910</v>
      </c>
      <c r="B1365" s="163" t="s">
        <v>505</v>
      </c>
      <c r="C1365" s="157" t="s">
        <v>24</v>
      </c>
      <c r="D1365" s="158">
        <v>38.79</v>
      </c>
    </row>
    <row r="1366" spans="1:4" ht="14.25">
      <c r="A1366" s="163">
        <v>310911</v>
      </c>
      <c r="B1366" s="163" t="s">
        <v>506</v>
      </c>
      <c r="C1366" s="157" t="s">
        <v>24</v>
      </c>
      <c r="D1366" s="158">
        <v>75.53</v>
      </c>
    </row>
    <row r="1367" spans="1:4" ht="14.25">
      <c r="A1367" s="163">
        <v>310912</v>
      </c>
      <c r="B1367" s="163" t="s">
        <v>507</v>
      </c>
      <c r="C1367" s="157" t="s">
        <v>24</v>
      </c>
      <c r="D1367" s="158">
        <v>653.07000000000005</v>
      </c>
    </row>
    <row r="1368" spans="1:4" ht="14.25">
      <c r="A1368" s="163">
        <v>310913</v>
      </c>
      <c r="B1368" s="163" t="s">
        <v>508</v>
      </c>
      <c r="C1368" s="157" t="s">
        <v>24</v>
      </c>
      <c r="D1368" s="158">
        <v>663.68</v>
      </c>
    </row>
    <row r="1369" spans="1:4" ht="14.25">
      <c r="A1369" s="163">
        <v>310914</v>
      </c>
      <c r="B1369" s="163" t="s">
        <v>509</v>
      </c>
      <c r="C1369" s="157" t="s">
        <v>24</v>
      </c>
      <c r="D1369" s="158">
        <v>271.57</v>
      </c>
    </row>
    <row r="1370" spans="1:4" ht="15">
      <c r="A1370" s="162">
        <v>99</v>
      </c>
      <c r="B1370" s="162" t="s">
        <v>36725</v>
      </c>
      <c r="C1370" s="157"/>
      <c r="D1370" s="158"/>
    </row>
    <row r="1371" spans="1:4" ht="15">
      <c r="A1371" s="162">
        <v>9901</v>
      </c>
      <c r="B1371" s="162" t="s">
        <v>36726</v>
      </c>
      <c r="C1371" s="157"/>
      <c r="D1371" s="158"/>
    </row>
    <row r="1372" spans="1:4" ht="28.5">
      <c r="A1372" s="163">
        <v>990101</v>
      </c>
      <c r="B1372" s="163" t="s">
        <v>36727</v>
      </c>
      <c r="C1372" s="157" t="s">
        <v>25</v>
      </c>
      <c r="D1372" s="158">
        <v>13.54</v>
      </c>
    </row>
    <row r="1373" spans="1:4" ht="28.5">
      <c r="A1373" s="163">
        <v>990102</v>
      </c>
      <c r="B1373" s="163" t="s">
        <v>36728</v>
      </c>
      <c r="C1373" s="157" t="s">
        <v>26</v>
      </c>
      <c r="D1373" s="158">
        <v>452.71</v>
      </c>
    </row>
    <row r="1374" spans="1:4" ht="42.75">
      <c r="A1374" s="163">
        <v>990103</v>
      </c>
      <c r="B1374" s="163" t="s">
        <v>36729</v>
      </c>
      <c r="C1374" s="157" t="s">
        <v>26</v>
      </c>
      <c r="D1374" s="158">
        <v>461.08</v>
      </c>
    </row>
    <row r="1375" spans="1:4" ht="42.75">
      <c r="A1375" s="163">
        <v>990104</v>
      </c>
      <c r="B1375" s="163" t="s">
        <v>36730</v>
      </c>
      <c r="C1375" s="157" t="s">
        <v>26</v>
      </c>
      <c r="D1375" s="158">
        <v>416.91</v>
      </c>
    </row>
    <row r="1376" spans="1:4" ht="42.75">
      <c r="A1376" s="163">
        <v>990105</v>
      </c>
      <c r="B1376" s="163" t="s">
        <v>36731</v>
      </c>
      <c r="C1376" s="157" t="s">
        <v>26</v>
      </c>
      <c r="D1376" s="158">
        <v>747.99</v>
      </c>
    </row>
    <row r="1377" spans="1:4" ht="42.75">
      <c r="A1377" s="163">
        <v>990106</v>
      </c>
      <c r="B1377" s="163" t="s">
        <v>36732</v>
      </c>
      <c r="C1377" s="157" t="s">
        <v>25</v>
      </c>
      <c r="D1377" s="158">
        <v>24.46</v>
      </c>
    </row>
    <row r="1378" spans="1:4" ht="85.5">
      <c r="A1378" s="163">
        <v>990107</v>
      </c>
      <c r="B1378" s="163" t="s">
        <v>36733</v>
      </c>
      <c r="C1378" s="157" t="s">
        <v>25</v>
      </c>
      <c r="D1378" s="158">
        <v>137.03</v>
      </c>
    </row>
    <row r="1379" spans="1:4" ht="71.25">
      <c r="A1379" s="163">
        <v>990108</v>
      </c>
      <c r="B1379" s="163" t="s">
        <v>36734</v>
      </c>
      <c r="C1379" s="157" t="s">
        <v>25</v>
      </c>
      <c r="D1379" s="158">
        <v>175.46</v>
      </c>
    </row>
    <row r="1380" spans="1:4" ht="28.5">
      <c r="A1380" s="163">
        <v>990109</v>
      </c>
      <c r="B1380" s="163" t="s">
        <v>36735</v>
      </c>
      <c r="C1380" s="157" t="s">
        <v>27</v>
      </c>
      <c r="D1380" s="158">
        <v>25.91</v>
      </c>
    </row>
    <row r="1381" spans="1:4" ht="57">
      <c r="A1381" s="163">
        <v>990110</v>
      </c>
      <c r="B1381" s="163" t="s">
        <v>36736</v>
      </c>
      <c r="C1381" s="157" t="s">
        <v>27</v>
      </c>
      <c r="D1381" s="158">
        <v>50.66</v>
      </c>
    </row>
    <row r="1382" spans="1:4" ht="28.5">
      <c r="A1382" s="163">
        <v>990111</v>
      </c>
      <c r="B1382" s="163" t="s">
        <v>36737</v>
      </c>
      <c r="C1382" s="157" t="s">
        <v>25</v>
      </c>
      <c r="D1382" s="158">
        <v>8.7200000000000006</v>
      </c>
    </row>
    <row r="1383" spans="1:4" ht="28.5">
      <c r="A1383" s="163">
        <v>990112</v>
      </c>
      <c r="B1383" s="163" t="s">
        <v>36738</v>
      </c>
      <c r="C1383" s="157" t="s">
        <v>25</v>
      </c>
      <c r="D1383" s="158">
        <v>163.65</v>
      </c>
    </row>
    <row r="1384" spans="1:4" ht="28.5">
      <c r="A1384" s="163">
        <v>990113</v>
      </c>
      <c r="B1384" s="163" t="s">
        <v>36739</v>
      </c>
      <c r="C1384" s="157" t="s">
        <v>25</v>
      </c>
      <c r="D1384" s="158">
        <v>26.61</v>
      </c>
    </row>
    <row r="1385" spans="1:4" ht="28.5">
      <c r="A1385" s="163">
        <v>990114</v>
      </c>
      <c r="B1385" s="163" t="s">
        <v>36740</v>
      </c>
      <c r="C1385" s="157" t="s">
        <v>25</v>
      </c>
      <c r="D1385" s="158">
        <v>68.06</v>
      </c>
    </row>
    <row r="1386" spans="1:4" ht="42.75">
      <c r="A1386" s="163">
        <v>990115</v>
      </c>
      <c r="B1386" s="163" t="s">
        <v>36741</v>
      </c>
      <c r="C1386" s="157" t="s">
        <v>26</v>
      </c>
      <c r="D1386" s="158">
        <v>437.27</v>
      </c>
    </row>
    <row r="1387" spans="1:4" ht="28.5">
      <c r="A1387" s="163">
        <v>990116</v>
      </c>
      <c r="B1387" s="163" t="s">
        <v>36742</v>
      </c>
      <c r="C1387" s="157" t="s">
        <v>27</v>
      </c>
      <c r="D1387" s="158">
        <v>34.99</v>
      </c>
    </row>
    <row r="1388" spans="1:4" ht="28.5">
      <c r="A1388" s="163">
        <v>990117</v>
      </c>
      <c r="B1388" s="163" t="s">
        <v>36743</v>
      </c>
      <c r="C1388" s="157" t="s">
        <v>25</v>
      </c>
      <c r="D1388" s="158">
        <v>44.72</v>
      </c>
    </row>
    <row r="1389" spans="1:4" ht="57">
      <c r="A1389" s="163">
        <v>990118</v>
      </c>
      <c r="B1389" s="163" t="s">
        <v>36744</v>
      </c>
      <c r="C1389" s="157" t="s">
        <v>25</v>
      </c>
      <c r="D1389" s="158">
        <v>54.03</v>
      </c>
    </row>
    <row r="1390" spans="1:4" ht="28.5">
      <c r="A1390" s="163">
        <v>990119</v>
      </c>
      <c r="B1390" s="163" t="s">
        <v>36745</v>
      </c>
      <c r="C1390" s="157" t="s">
        <v>27</v>
      </c>
      <c r="D1390" s="158">
        <v>10.199999999999999</v>
      </c>
    </row>
    <row r="1391" spans="1:4" ht="28.5">
      <c r="A1391" s="163">
        <v>990120</v>
      </c>
      <c r="B1391" s="163" t="s">
        <v>36746</v>
      </c>
      <c r="C1391" s="157" t="s">
        <v>24</v>
      </c>
      <c r="D1391" s="158">
        <v>10.130000000000001</v>
      </c>
    </row>
    <row r="1392" spans="1:4" ht="28.5">
      <c r="A1392" s="163">
        <v>990121</v>
      </c>
      <c r="B1392" s="163" t="s">
        <v>36747</v>
      </c>
      <c r="C1392" s="157" t="s">
        <v>24</v>
      </c>
      <c r="D1392" s="158">
        <v>6.26</v>
      </c>
    </row>
    <row r="1393" spans="1:4" ht="28.5">
      <c r="A1393" s="163">
        <v>990122</v>
      </c>
      <c r="B1393" s="163" t="s">
        <v>36851</v>
      </c>
      <c r="C1393" s="157" t="s">
        <v>24</v>
      </c>
      <c r="D1393" s="158">
        <v>5.96</v>
      </c>
    </row>
    <row r="1394" spans="1:4" ht="28.5">
      <c r="A1394" s="163">
        <v>990123</v>
      </c>
      <c r="B1394" s="163" t="s">
        <v>36748</v>
      </c>
      <c r="C1394" s="157" t="s">
        <v>27</v>
      </c>
      <c r="D1394" s="158">
        <v>92.71</v>
      </c>
    </row>
    <row r="1395" spans="1:4" ht="14.25">
      <c r="A1395" s="163">
        <v>990124</v>
      </c>
      <c r="B1395" s="163" t="s">
        <v>36749</v>
      </c>
      <c r="C1395" s="157" t="s">
        <v>24</v>
      </c>
      <c r="D1395" s="158">
        <v>69.319999999999993</v>
      </c>
    </row>
    <row r="1396" spans="1:4" ht="28.5">
      <c r="A1396" s="163">
        <v>990125</v>
      </c>
      <c r="B1396" s="163" t="s">
        <v>36750</v>
      </c>
      <c r="C1396" s="157" t="s">
        <v>27</v>
      </c>
      <c r="D1396" s="158">
        <v>26.2</v>
      </c>
    </row>
    <row r="1397" spans="1:4" ht="57">
      <c r="A1397" s="163">
        <v>990126</v>
      </c>
      <c r="B1397" s="163" t="s">
        <v>36751</v>
      </c>
      <c r="C1397" s="157" t="s">
        <v>24</v>
      </c>
      <c r="D1397" s="161">
        <v>2092.59</v>
      </c>
    </row>
    <row r="1398" spans="1:4" ht="71.25">
      <c r="A1398" s="163">
        <v>990127</v>
      </c>
      <c r="B1398" s="163" t="s">
        <v>36752</v>
      </c>
      <c r="C1398" s="157" t="s">
        <v>1661</v>
      </c>
      <c r="D1398" s="161">
        <v>1141.1199999999999</v>
      </c>
    </row>
    <row r="1399" spans="1:4" ht="14.25">
      <c r="A1399" s="163">
        <v>990128</v>
      </c>
      <c r="B1399" s="163" t="s">
        <v>36753</v>
      </c>
      <c r="C1399" s="157" t="s">
        <v>24</v>
      </c>
      <c r="D1399" s="158">
        <v>28.69</v>
      </c>
    </row>
    <row r="1400" spans="1:4" ht="28.5">
      <c r="A1400" s="163">
        <v>990129</v>
      </c>
      <c r="B1400" s="163" t="s">
        <v>36754</v>
      </c>
      <c r="C1400" s="157" t="s">
        <v>24</v>
      </c>
      <c r="D1400" s="158">
        <v>155.81</v>
      </c>
    </row>
    <row r="1401" spans="1:4" ht="28.5">
      <c r="A1401" s="163">
        <v>990130</v>
      </c>
      <c r="B1401" s="163" t="s">
        <v>36755</v>
      </c>
      <c r="C1401" s="157" t="s">
        <v>24</v>
      </c>
      <c r="D1401" s="158">
        <v>577.22</v>
      </c>
    </row>
    <row r="1402" spans="1:4" ht="28.5">
      <c r="A1402" s="163">
        <v>990131</v>
      </c>
      <c r="B1402" s="163" t="s">
        <v>36756</v>
      </c>
      <c r="C1402" s="157" t="s">
        <v>24</v>
      </c>
      <c r="D1402" s="158">
        <v>77.900000000000006</v>
      </c>
    </row>
    <row r="1403" spans="1:4" ht="28.5">
      <c r="A1403" s="163">
        <v>990132</v>
      </c>
      <c r="B1403" s="163" t="s">
        <v>36757</v>
      </c>
      <c r="C1403" s="157" t="s">
        <v>27</v>
      </c>
      <c r="D1403" s="158">
        <v>99.75</v>
      </c>
    </row>
    <row r="1404" spans="1:4" ht="28.5">
      <c r="A1404" s="163">
        <v>990133</v>
      </c>
      <c r="B1404" s="163" t="s">
        <v>36758</v>
      </c>
      <c r="C1404" s="157" t="s">
        <v>27</v>
      </c>
      <c r="D1404" s="158">
        <v>92.77</v>
      </c>
    </row>
    <row r="1405" spans="1:4" ht="28.5">
      <c r="A1405" s="163">
        <v>990134</v>
      </c>
      <c r="B1405" s="163" t="s">
        <v>36759</v>
      </c>
      <c r="C1405" s="157" t="s">
        <v>27</v>
      </c>
      <c r="D1405" s="158">
        <v>123.24</v>
      </c>
    </row>
    <row r="1406" spans="1:4" ht="14.25">
      <c r="A1406" s="163">
        <v>990135</v>
      </c>
      <c r="B1406" s="163" t="s">
        <v>36760</v>
      </c>
      <c r="C1406" s="157" t="s">
        <v>27</v>
      </c>
      <c r="D1406" s="158">
        <v>25.6</v>
      </c>
    </row>
    <row r="1407" spans="1:4" ht="28.5">
      <c r="A1407" s="163">
        <v>990136</v>
      </c>
      <c r="B1407" s="163" t="s">
        <v>36761</v>
      </c>
      <c r="C1407" s="157" t="s">
        <v>24</v>
      </c>
      <c r="D1407" s="158">
        <v>23.51</v>
      </c>
    </row>
    <row r="1408" spans="1:4" ht="57">
      <c r="A1408" s="163">
        <v>990137</v>
      </c>
      <c r="B1408" s="163" t="s">
        <v>36762</v>
      </c>
      <c r="C1408" s="157" t="s">
        <v>25</v>
      </c>
      <c r="D1408" s="158">
        <v>18.97</v>
      </c>
    </row>
    <row r="1409" spans="1:4" ht="42.75">
      <c r="A1409" s="163">
        <v>990138</v>
      </c>
      <c r="B1409" s="163" t="s">
        <v>36763</v>
      </c>
      <c r="C1409" s="157" t="s">
        <v>27</v>
      </c>
      <c r="D1409" s="158">
        <v>7.06</v>
      </c>
    </row>
    <row r="1410" spans="1:4" ht="42.75">
      <c r="A1410" s="163">
        <v>990139</v>
      </c>
      <c r="B1410" s="163" t="s">
        <v>36764</v>
      </c>
      <c r="C1410" s="157" t="s">
        <v>27</v>
      </c>
      <c r="D1410" s="158">
        <v>10.57</v>
      </c>
    </row>
    <row r="1411" spans="1:4" ht="14.25">
      <c r="A1411" s="163">
        <v>990140</v>
      </c>
      <c r="B1411" s="163" t="s">
        <v>36765</v>
      </c>
      <c r="C1411" s="157" t="s">
        <v>25</v>
      </c>
      <c r="D1411" s="158">
        <v>17.32</v>
      </c>
    </row>
    <row r="1412" spans="1:4" ht="42.75">
      <c r="A1412" s="163">
        <v>990141</v>
      </c>
      <c r="B1412" s="163" t="s">
        <v>36766</v>
      </c>
      <c r="C1412" s="157" t="s">
        <v>25</v>
      </c>
      <c r="D1412" s="158">
        <v>35.159999999999997</v>
      </c>
    </row>
    <row r="1413" spans="1:4" ht="42.75">
      <c r="A1413" s="163">
        <v>990142</v>
      </c>
      <c r="B1413" s="163" t="s">
        <v>36767</v>
      </c>
      <c r="C1413" s="157" t="s">
        <v>24</v>
      </c>
      <c r="D1413" s="158">
        <v>13.18</v>
      </c>
    </row>
    <row r="1414" spans="1:4" ht="57">
      <c r="A1414" s="163">
        <v>990143</v>
      </c>
      <c r="B1414" s="163" t="s">
        <v>36768</v>
      </c>
      <c r="C1414" s="157" t="s">
        <v>24</v>
      </c>
      <c r="D1414" s="158">
        <v>6.32</v>
      </c>
    </row>
    <row r="1415" spans="1:4" ht="42.75">
      <c r="A1415" s="163">
        <v>990144</v>
      </c>
      <c r="B1415" s="163" t="s">
        <v>36769</v>
      </c>
      <c r="C1415" s="157" t="s">
        <v>24</v>
      </c>
      <c r="D1415" s="158">
        <v>6.75</v>
      </c>
    </row>
    <row r="1416" spans="1:4" ht="57">
      <c r="A1416" s="163">
        <v>990145</v>
      </c>
      <c r="B1416" s="163" t="s">
        <v>36770</v>
      </c>
      <c r="C1416" s="157" t="s">
        <v>24</v>
      </c>
      <c r="D1416" s="158">
        <v>7.82</v>
      </c>
    </row>
    <row r="1417" spans="1:4" ht="42.75">
      <c r="A1417" s="163">
        <v>990146</v>
      </c>
      <c r="B1417" s="163" t="s">
        <v>36771</v>
      </c>
      <c r="C1417" s="157" t="s">
        <v>27</v>
      </c>
      <c r="D1417" s="158">
        <v>8.82</v>
      </c>
    </row>
    <row r="1418" spans="1:4" ht="28.5">
      <c r="A1418" s="163">
        <v>990147</v>
      </c>
      <c r="B1418" s="163" t="s">
        <v>36772</v>
      </c>
      <c r="C1418" s="157" t="s">
        <v>25</v>
      </c>
      <c r="D1418" s="158">
        <v>0.49</v>
      </c>
    </row>
    <row r="1419" spans="1:4" ht="42.75">
      <c r="A1419" s="163">
        <v>990148</v>
      </c>
      <c r="B1419" s="163" t="s">
        <v>36773</v>
      </c>
      <c r="C1419" s="157" t="s">
        <v>25</v>
      </c>
      <c r="D1419" s="158">
        <v>4.92</v>
      </c>
    </row>
    <row r="1420" spans="1:4" ht="42.75">
      <c r="A1420" s="163">
        <v>990149</v>
      </c>
      <c r="B1420" s="163" t="s">
        <v>36774</v>
      </c>
      <c r="C1420" s="157" t="s">
        <v>25</v>
      </c>
      <c r="D1420" s="158">
        <v>1.47</v>
      </c>
    </row>
    <row r="1421" spans="1:4" ht="14.25">
      <c r="A1421" s="163">
        <v>990150</v>
      </c>
      <c r="B1421" s="163" t="s">
        <v>36775</v>
      </c>
      <c r="C1421" s="157" t="s">
        <v>25</v>
      </c>
      <c r="D1421" s="158">
        <v>1.78</v>
      </c>
    </row>
    <row r="1422" spans="1:4" ht="57">
      <c r="A1422" s="163">
        <v>990151</v>
      </c>
      <c r="B1422" s="163" t="s">
        <v>36776</v>
      </c>
      <c r="C1422" s="157" t="s">
        <v>24</v>
      </c>
      <c r="D1422" s="158">
        <v>727.27</v>
      </c>
    </row>
    <row r="1423" spans="1:4" ht="15">
      <c r="A1423" s="162">
        <v>9902</v>
      </c>
      <c r="B1423" s="162" t="s">
        <v>36777</v>
      </c>
      <c r="C1423" s="157"/>
      <c r="D1423" s="158"/>
    </row>
    <row r="1424" spans="1:4" ht="57">
      <c r="A1424" s="163">
        <v>990201</v>
      </c>
      <c r="B1424" s="163" t="s">
        <v>36778</v>
      </c>
      <c r="C1424" s="157" t="s">
        <v>36779</v>
      </c>
      <c r="D1424" s="158">
        <v>1.89</v>
      </c>
    </row>
    <row r="1425" spans="1:4" ht="57">
      <c r="A1425" s="163">
        <v>990202</v>
      </c>
      <c r="B1425" s="163" t="s">
        <v>36780</v>
      </c>
      <c r="C1425" s="157" t="s">
        <v>36779</v>
      </c>
      <c r="D1425" s="158">
        <v>196.42</v>
      </c>
    </row>
    <row r="1426" spans="1:4" ht="42.75">
      <c r="A1426" s="163">
        <v>990203</v>
      </c>
      <c r="B1426" s="163" t="s">
        <v>36781</v>
      </c>
      <c r="C1426" s="157" t="s">
        <v>36779</v>
      </c>
      <c r="D1426" s="158">
        <v>2.17</v>
      </c>
    </row>
    <row r="1427" spans="1:4" ht="71.25">
      <c r="A1427" s="163">
        <v>990204</v>
      </c>
      <c r="B1427" s="163" t="s">
        <v>36782</v>
      </c>
      <c r="C1427" s="157" t="s">
        <v>36779</v>
      </c>
      <c r="D1427" s="158">
        <v>305.41000000000003</v>
      </c>
    </row>
    <row r="1428" spans="1:4" ht="42.75">
      <c r="A1428" s="163">
        <v>990205</v>
      </c>
      <c r="B1428" s="163" t="s">
        <v>36783</v>
      </c>
      <c r="C1428" s="157" t="s">
        <v>36779</v>
      </c>
      <c r="D1428" s="158">
        <v>199.08</v>
      </c>
    </row>
    <row r="1429" spans="1:4" ht="71.25">
      <c r="A1429" s="163">
        <v>990206</v>
      </c>
      <c r="B1429" s="163" t="s">
        <v>36784</v>
      </c>
      <c r="C1429" s="157" t="s">
        <v>36779</v>
      </c>
      <c r="D1429" s="158">
        <v>10.24</v>
      </c>
    </row>
    <row r="1430" spans="1:4" ht="42.75">
      <c r="A1430" s="163">
        <v>990207</v>
      </c>
      <c r="B1430" s="163" t="s">
        <v>36785</v>
      </c>
      <c r="C1430" s="157" t="s">
        <v>36779</v>
      </c>
      <c r="D1430" s="158">
        <v>36.520000000000003</v>
      </c>
    </row>
    <row r="1431" spans="1:4" ht="85.5">
      <c r="A1431" s="163">
        <v>990208</v>
      </c>
      <c r="B1431" s="163" t="s">
        <v>36786</v>
      </c>
      <c r="C1431" s="157" t="s">
        <v>36779</v>
      </c>
      <c r="D1431" s="158">
        <v>139.31</v>
      </c>
    </row>
    <row r="1432" spans="1:4" ht="57">
      <c r="A1432" s="163">
        <v>990209</v>
      </c>
      <c r="B1432" s="163" t="s">
        <v>36787</v>
      </c>
      <c r="C1432" s="157" t="s">
        <v>36779</v>
      </c>
      <c r="D1432" s="158">
        <v>286.27999999999997</v>
      </c>
    </row>
    <row r="1433" spans="1:4" ht="42.75">
      <c r="A1433" s="163">
        <v>990210</v>
      </c>
      <c r="B1433" s="163" t="s">
        <v>36788</v>
      </c>
      <c r="C1433" s="157" t="s">
        <v>36779</v>
      </c>
      <c r="D1433" s="158">
        <v>334.82</v>
      </c>
    </row>
    <row r="1434" spans="1:4" ht="42.75">
      <c r="A1434" s="163">
        <v>990211</v>
      </c>
      <c r="B1434" s="163" t="s">
        <v>36789</v>
      </c>
      <c r="C1434" s="157" t="s">
        <v>36779</v>
      </c>
      <c r="D1434" s="158">
        <v>31.65</v>
      </c>
    </row>
    <row r="1435" spans="1:4" ht="57">
      <c r="A1435" s="163">
        <v>990212</v>
      </c>
      <c r="B1435" s="163" t="s">
        <v>36790</v>
      </c>
      <c r="C1435" s="157" t="s">
        <v>36779</v>
      </c>
      <c r="D1435" s="158">
        <v>2.1800000000000002</v>
      </c>
    </row>
    <row r="1436" spans="1:4" ht="57">
      <c r="A1436" s="163">
        <v>990213</v>
      </c>
      <c r="B1436" s="163" t="s">
        <v>36791</v>
      </c>
      <c r="C1436" s="157" t="s">
        <v>36792</v>
      </c>
      <c r="D1436" s="158">
        <v>0.37</v>
      </c>
    </row>
    <row r="1437" spans="1:4" ht="71.25">
      <c r="A1437" s="163">
        <v>990214</v>
      </c>
      <c r="B1437" s="163" t="s">
        <v>36793</v>
      </c>
      <c r="C1437" s="157" t="s">
        <v>36792</v>
      </c>
      <c r="D1437" s="158">
        <v>0.44</v>
      </c>
    </row>
    <row r="1438" spans="1:4" ht="28.5">
      <c r="A1438" s="163">
        <v>990215</v>
      </c>
      <c r="B1438" s="163" t="s">
        <v>36794</v>
      </c>
      <c r="C1438" s="157" t="s">
        <v>36792</v>
      </c>
      <c r="D1438" s="158">
        <v>29.06</v>
      </c>
    </row>
    <row r="1439" spans="1:4" ht="42.75">
      <c r="A1439" s="163">
        <v>990216</v>
      </c>
      <c r="B1439" s="163" t="s">
        <v>36795</v>
      </c>
      <c r="C1439" s="157" t="s">
        <v>36792</v>
      </c>
      <c r="D1439" s="158">
        <v>29.12</v>
      </c>
    </row>
    <row r="1440" spans="1:4" ht="42.75">
      <c r="A1440" s="163">
        <v>990217</v>
      </c>
      <c r="B1440" s="163" t="s">
        <v>36796</v>
      </c>
      <c r="C1440" s="157" t="s">
        <v>36792</v>
      </c>
      <c r="D1440" s="158">
        <v>161.78</v>
      </c>
    </row>
    <row r="1441" spans="1:4" ht="57">
      <c r="A1441" s="163">
        <v>990218</v>
      </c>
      <c r="B1441" s="163" t="s">
        <v>36797</v>
      </c>
      <c r="C1441" s="157" t="s">
        <v>1628</v>
      </c>
      <c r="D1441" s="158">
        <v>0.31</v>
      </c>
    </row>
    <row r="1442" spans="1:4" ht="57">
      <c r="A1442" s="163">
        <v>990219</v>
      </c>
      <c r="B1442" s="163" t="s">
        <v>36798</v>
      </c>
      <c r="C1442" s="157" t="s">
        <v>1628</v>
      </c>
      <c r="D1442" s="158">
        <v>23.85</v>
      </c>
    </row>
    <row r="1443" spans="1:4" ht="42.75">
      <c r="A1443" s="163">
        <v>990220</v>
      </c>
      <c r="B1443" s="163" t="s">
        <v>36799</v>
      </c>
      <c r="C1443" s="157" t="s">
        <v>1628</v>
      </c>
      <c r="D1443" s="158">
        <v>0.47</v>
      </c>
    </row>
    <row r="1444" spans="1:4" ht="71.25">
      <c r="A1444" s="163">
        <v>990221</v>
      </c>
      <c r="B1444" s="163" t="s">
        <v>36800</v>
      </c>
      <c r="C1444" s="157" t="s">
        <v>1628</v>
      </c>
      <c r="D1444" s="158">
        <v>28.21</v>
      </c>
    </row>
    <row r="1445" spans="1:4" ht="42.75">
      <c r="A1445" s="163">
        <v>990222</v>
      </c>
      <c r="B1445" s="163" t="s">
        <v>36801</v>
      </c>
      <c r="C1445" s="157" t="s">
        <v>1628</v>
      </c>
      <c r="D1445" s="158">
        <v>39.69</v>
      </c>
    </row>
    <row r="1446" spans="1:4" ht="71.25">
      <c r="A1446" s="163">
        <v>990223</v>
      </c>
      <c r="B1446" s="163" t="s">
        <v>36802</v>
      </c>
      <c r="C1446" s="157" t="s">
        <v>1628</v>
      </c>
      <c r="D1446" s="158">
        <v>0.4</v>
      </c>
    </row>
    <row r="1447" spans="1:4" ht="42.75">
      <c r="A1447" s="163">
        <v>990224</v>
      </c>
      <c r="B1447" s="163" t="s">
        <v>36803</v>
      </c>
      <c r="C1447" s="157" t="s">
        <v>1628</v>
      </c>
      <c r="D1447" s="158">
        <v>0.68</v>
      </c>
    </row>
    <row r="1448" spans="1:4" ht="85.5">
      <c r="A1448" s="163">
        <v>990225</v>
      </c>
      <c r="B1448" s="163" t="s">
        <v>36804</v>
      </c>
      <c r="C1448" s="157" t="s">
        <v>1628</v>
      </c>
      <c r="D1448" s="158">
        <v>23.49</v>
      </c>
    </row>
    <row r="1449" spans="1:4" ht="57">
      <c r="A1449" s="163">
        <v>990226</v>
      </c>
      <c r="B1449" s="163" t="s">
        <v>36805</v>
      </c>
      <c r="C1449" s="157" t="s">
        <v>1628</v>
      </c>
      <c r="D1449" s="158">
        <v>21.97</v>
      </c>
    </row>
    <row r="1450" spans="1:4" ht="42.75">
      <c r="A1450" s="163">
        <v>990227</v>
      </c>
      <c r="B1450" s="163" t="s">
        <v>36806</v>
      </c>
      <c r="C1450" s="157" t="s">
        <v>1628</v>
      </c>
      <c r="D1450" s="158">
        <v>99.64</v>
      </c>
    </row>
    <row r="1451" spans="1:4" ht="42.75">
      <c r="A1451" s="163">
        <v>990228</v>
      </c>
      <c r="B1451" s="163" t="s">
        <v>36807</v>
      </c>
      <c r="C1451" s="157" t="s">
        <v>1628</v>
      </c>
      <c r="D1451" s="158">
        <v>0.68</v>
      </c>
    </row>
    <row r="1452" spans="1:4" ht="57">
      <c r="A1452" s="163">
        <v>990229</v>
      </c>
      <c r="B1452" s="163" t="s">
        <v>36808</v>
      </c>
      <c r="C1452" s="157" t="s">
        <v>1628</v>
      </c>
      <c r="D1452" s="158">
        <v>0.18</v>
      </c>
    </row>
    <row r="1453" spans="1:4" ht="57">
      <c r="A1453" s="163">
        <v>990230</v>
      </c>
      <c r="B1453" s="163" t="s">
        <v>36809</v>
      </c>
      <c r="C1453" s="157" t="s">
        <v>1628</v>
      </c>
      <c r="D1453" s="158">
        <v>0.06</v>
      </c>
    </row>
    <row r="1454" spans="1:4" ht="57">
      <c r="A1454" s="163">
        <v>990231</v>
      </c>
      <c r="B1454" s="163" t="s">
        <v>36810</v>
      </c>
      <c r="C1454" s="157" t="s">
        <v>1628</v>
      </c>
      <c r="D1454" s="158">
        <v>4.6900000000000004</v>
      </c>
    </row>
    <row r="1455" spans="1:4" ht="42.75">
      <c r="A1455" s="163">
        <v>990232</v>
      </c>
      <c r="B1455" s="163" t="s">
        <v>36811</v>
      </c>
      <c r="C1455" s="157" t="s">
        <v>1628</v>
      </c>
      <c r="D1455" s="158">
        <v>0.1</v>
      </c>
    </row>
    <row r="1456" spans="1:4" ht="71.25">
      <c r="A1456" s="163">
        <v>990233</v>
      </c>
      <c r="B1456" s="163" t="s">
        <v>36812</v>
      </c>
      <c r="C1456" s="157" t="s">
        <v>1628</v>
      </c>
      <c r="D1456" s="158">
        <v>5.29</v>
      </c>
    </row>
    <row r="1457" spans="1:4" ht="42.75">
      <c r="A1457" s="163">
        <v>990234</v>
      </c>
      <c r="B1457" s="163" t="s">
        <v>36813</v>
      </c>
      <c r="C1457" s="157" t="s">
        <v>1628</v>
      </c>
      <c r="D1457" s="158">
        <v>5.38</v>
      </c>
    </row>
    <row r="1458" spans="1:4" ht="57">
      <c r="A1458" s="163">
        <v>990235</v>
      </c>
      <c r="B1458" s="163" t="s">
        <v>36814</v>
      </c>
      <c r="C1458" s="157" t="s">
        <v>1628</v>
      </c>
      <c r="D1458" s="158">
        <v>0.04</v>
      </c>
    </row>
    <row r="1459" spans="1:4" ht="42.75">
      <c r="A1459" s="163">
        <v>990236</v>
      </c>
      <c r="B1459" s="163" t="s">
        <v>36815</v>
      </c>
      <c r="C1459" s="157" t="s">
        <v>1628</v>
      </c>
      <c r="D1459" s="158">
        <v>0.09</v>
      </c>
    </row>
    <row r="1460" spans="1:4" ht="85.5">
      <c r="A1460" s="163">
        <v>990237</v>
      </c>
      <c r="B1460" s="163" t="s">
        <v>36816</v>
      </c>
      <c r="C1460" s="157" t="s">
        <v>1628</v>
      </c>
      <c r="D1460" s="158">
        <v>3.18</v>
      </c>
    </row>
    <row r="1461" spans="1:4" ht="57">
      <c r="A1461" s="163">
        <v>990238</v>
      </c>
      <c r="B1461" s="163" t="s">
        <v>36817</v>
      </c>
      <c r="C1461" s="157" t="s">
        <v>1628</v>
      </c>
      <c r="D1461" s="158">
        <v>4.29</v>
      </c>
    </row>
    <row r="1462" spans="1:4" ht="42.75">
      <c r="A1462" s="163">
        <v>990239</v>
      </c>
      <c r="B1462" s="163" t="s">
        <v>36818</v>
      </c>
      <c r="C1462" s="157" t="s">
        <v>1628</v>
      </c>
      <c r="D1462" s="158">
        <v>17.93</v>
      </c>
    </row>
    <row r="1463" spans="1:4" ht="42.75">
      <c r="A1463" s="163">
        <v>990240</v>
      </c>
      <c r="B1463" s="163" t="s">
        <v>36819</v>
      </c>
      <c r="C1463" s="157" t="s">
        <v>1628</v>
      </c>
      <c r="D1463" s="158">
        <v>0.15</v>
      </c>
    </row>
    <row r="1464" spans="1:4" ht="57">
      <c r="A1464" s="163">
        <v>990241</v>
      </c>
      <c r="B1464" s="163" t="s">
        <v>36820</v>
      </c>
      <c r="C1464" s="157" t="s">
        <v>1628</v>
      </c>
      <c r="D1464" s="158">
        <v>0.03</v>
      </c>
    </row>
    <row r="1465" spans="1:4" ht="57">
      <c r="A1465" s="163">
        <v>990242</v>
      </c>
      <c r="B1465" s="163" t="s">
        <v>36821</v>
      </c>
      <c r="C1465" s="157" t="s">
        <v>1628</v>
      </c>
      <c r="D1465" s="158">
        <v>0.28999999999999998</v>
      </c>
    </row>
    <row r="1466" spans="1:4" ht="57">
      <c r="A1466" s="163">
        <v>990243</v>
      </c>
      <c r="B1466" s="163" t="s">
        <v>36822</v>
      </c>
      <c r="C1466" s="157" t="s">
        <v>1628</v>
      </c>
      <c r="D1466" s="158">
        <v>43.07</v>
      </c>
    </row>
    <row r="1467" spans="1:4" ht="42.75">
      <c r="A1467" s="163">
        <v>990244</v>
      </c>
      <c r="B1467" s="163" t="s">
        <v>36823</v>
      </c>
      <c r="C1467" s="157" t="s">
        <v>1628</v>
      </c>
      <c r="D1467" s="158">
        <v>0.37</v>
      </c>
    </row>
    <row r="1468" spans="1:4" ht="71.25">
      <c r="A1468" s="163">
        <v>990245</v>
      </c>
      <c r="B1468" s="163" t="s">
        <v>36824</v>
      </c>
      <c r="C1468" s="157" t="s">
        <v>1628</v>
      </c>
      <c r="D1468" s="158">
        <v>47.93</v>
      </c>
    </row>
    <row r="1469" spans="1:4" ht="42.75">
      <c r="A1469" s="163">
        <v>990246</v>
      </c>
      <c r="B1469" s="163" t="s">
        <v>36825</v>
      </c>
      <c r="C1469" s="157" t="s">
        <v>1628</v>
      </c>
      <c r="D1469" s="158">
        <v>70.87</v>
      </c>
    </row>
    <row r="1470" spans="1:4" ht="71.25">
      <c r="A1470" s="163">
        <v>990247</v>
      </c>
      <c r="B1470" s="163" t="s">
        <v>36826</v>
      </c>
      <c r="C1470" s="157" t="s">
        <v>1628</v>
      </c>
      <c r="D1470" s="158">
        <v>0.51</v>
      </c>
    </row>
    <row r="1471" spans="1:4" ht="42.75">
      <c r="A1471" s="163">
        <v>990248</v>
      </c>
      <c r="B1471" s="163" t="s">
        <v>36827</v>
      </c>
      <c r="C1471" s="157" t="s">
        <v>1628</v>
      </c>
      <c r="D1471" s="158">
        <v>0.86</v>
      </c>
    </row>
    <row r="1472" spans="1:4" ht="85.5">
      <c r="A1472" s="163">
        <v>990249</v>
      </c>
      <c r="B1472" s="163" t="s">
        <v>36828</v>
      </c>
      <c r="C1472" s="157" t="s">
        <v>1628</v>
      </c>
      <c r="D1472" s="158">
        <v>29.36</v>
      </c>
    </row>
    <row r="1473" spans="1:4" ht="57">
      <c r="A1473" s="163">
        <v>990250</v>
      </c>
      <c r="B1473" s="163" t="s">
        <v>36829</v>
      </c>
      <c r="C1473" s="157" t="s">
        <v>1628</v>
      </c>
      <c r="D1473" s="158">
        <v>38.630000000000003</v>
      </c>
    </row>
    <row r="1474" spans="1:4" ht="42.75">
      <c r="A1474" s="163">
        <v>990251</v>
      </c>
      <c r="B1474" s="163" t="s">
        <v>36830</v>
      </c>
      <c r="C1474" s="157" t="s">
        <v>1628</v>
      </c>
      <c r="D1474" s="158">
        <v>0.85</v>
      </c>
    </row>
    <row r="1475" spans="1:4" ht="57">
      <c r="A1475" s="163">
        <v>990252</v>
      </c>
      <c r="B1475" s="163" t="s">
        <v>36831</v>
      </c>
      <c r="C1475" s="157" t="s">
        <v>1628</v>
      </c>
      <c r="D1475" s="158">
        <v>0.12</v>
      </c>
    </row>
    <row r="1476" spans="1:4" ht="42.75">
      <c r="A1476" s="163">
        <v>990253</v>
      </c>
      <c r="B1476" s="163" t="s">
        <v>36832</v>
      </c>
      <c r="C1476" s="157" t="s">
        <v>1628</v>
      </c>
      <c r="D1476" s="158">
        <v>160.16999999999999</v>
      </c>
    </row>
    <row r="1477" spans="1:4" ht="57">
      <c r="A1477" s="163">
        <v>990254</v>
      </c>
      <c r="B1477" s="163" t="s">
        <v>36833</v>
      </c>
      <c r="C1477" s="157" t="s">
        <v>1628</v>
      </c>
      <c r="D1477" s="158">
        <v>1.23</v>
      </c>
    </row>
    <row r="1478" spans="1:4" ht="57">
      <c r="A1478" s="163">
        <v>990255</v>
      </c>
      <c r="B1478" s="163" t="s">
        <v>36834</v>
      </c>
      <c r="C1478" s="157" t="s">
        <v>1628</v>
      </c>
      <c r="D1478" s="158">
        <v>97.79</v>
      </c>
    </row>
    <row r="1479" spans="1:4" ht="42.75">
      <c r="A1479" s="163">
        <v>990256</v>
      </c>
      <c r="B1479" s="163" t="s">
        <v>36835</v>
      </c>
      <c r="C1479" s="157" t="s">
        <v>1628</v>
      </c>
      <c r="D1479" s="158">
        <v>1.23</v>
      </c>
    </row>
    <row r="1480" spans="1:4" ht="71.25">
      <c r="A1480" s="163">
        <v>990257</v>
      </c>
      <c r="B1480" s="163" t="s">
        <v>36836</v>
      </c>
      <c r="C1480" s="157" t="s">
        <v>1628</v>
      </c>
      <c r="D1480" s="158">
        <v>189.76</v>
      </c>
    </row>
    <row r="1481" spans="1:4" ht="57">
      <c r="A1481" s="163">
        <v>990258</v>
      </c>
      <c r="B1481" s="163" t="s">
        <v>36837</v>
      </c>
      <c r="C1481" s="157" t="s">
        <v>1628</v>
      </c>
      <c r="D1481" s="158">
        <v>54.85</v>
      </c>
    </row>
    <row r="1482" spans="1:4" ht="71.25">
      <c r="A1482" s="163">
        <v>990259</v>
      </c>
      <c r="B1482" s="163" t="s">
        <v>36838</v>
      </c>
      <c r="C1482" s="157" t="s">
        <v>1628</v>
      </c>
      <c r="D1482" s="158">
        <v>9.2899999999999991</v>
      </c>
    </row>
    <row r="1483" spans="1:4" ht="42.75">
      <c r="A1483" s="163">
        <v>990260</v>
      </c>
      <c r="B1483" s="163" t="s">
        <v>36839</v>
      </c>
      <c r="C1483" s="157" t="s">
        <v>1628</v>
      </c>
      <c r="D1483" s="158">
        <v>6.6</v>
      </c>
    </row>
    <row r="1484" spans="1:4" ht="85.5">
      <c r="A1484" s="163">
        <v>990261</v>
      </c>
      <c r="B1484" s="163" t="s">
        <v>36840</v>
      </c>
      <c r="C1484" s="157" t="s">
        <v>1628</v>
      </c>
      <c r="D1484" s="158">
        <v>54.99</v>
      </c>
    </row>
    <row r="1485" spans="1:4" ht="57">
      <c r="A1485" s="163">
        <v>990262</v>
      </c>
      <c r="B1485" s="163" t="s">
        <v>36841</v>
      </c>
      <c r="C1485" s="157" t="s">
        <v>1628</v>
      </c>
      <c r="D1485" s="158">
        <v>189.76</v>
      </c>
    </row>
    <row r="1486" spans="1:4" ht="42.75">
      <c r="A1486" s="163">
        <v>990263</v>
      </c>
      <c r="B1486" s="163" t="s">
        <v>36842</v>
      </c>
      <c r="C1486" s="157" t="s">
        <v>1628</v>
      </c>
      <c r="D1486" s="158">
        <v>1.68</v>
      </c>
    </row>
    <row r="1487" spans="1:4" ht="57">
      <c r="A1487" s="163">
        <v>990264</v>
      </c>
      <c r="B1487" s="163" t="s">
        <v>36843</v>
      </c>
      <c r="C1487" s="157" t="s">
        <v>1628</v>
      </c>
      <c r="D1487" s="158">
        <v>1.85</v>
      </c>
    </row>
    <row r="1488" spans="1:4" ht="42.75">
      <c r="A1488" s="163">
        <v>990265</v>
      </c>
      <c r="B1488" s="163" t="s">
        <v>36844</v>
      </c>
      <c r="C1488" s="157" t="s">
        <v>1628</v>
      </c>
      <c r="D1488" s="158">
        <v>12.87</v>
      </c>
    </row>
    <row r="1489" spans="1:4" ht="57">
      <c r="A1489" s="163">
        <v>990266</v>
      </c>
      <c r="B1489" s="163" t="s">
        <v>36845</v>
      </c>
      <c r="C1489" s="157" t="s">
        <v>1628</v>
      </c>
      <c r="D1489" s="158">
        <v>3.72</v>
      </c>
    </row>
    <row r="1490" spans="1:4" ht="71.25">
      <c r="A1490" s="163">
        <v>990267</v>
      </c>
      <c r="B1490" s="163" t="s">
        <v>36846</v>
      </c>
      <c r="C1490" s="157" t="s">
        <v>1628</v>
      </c>
      <c r="D1490" s="158">
        <v>4.2</v>
      </c>
    </row>
    <row r="1491" spans="1:4" ht="57">
      <c r="A1491" s="163">
        <v>990268</v>
      </c>
      <c r="B1491" s="163" t="s">
        <v>36847</v>
      </c>
      <c r="C1491" s="157" t="s">
        <v>1628</v>
      </c>
      <c r="D1491" s="158">
        <v>3.41</v>
      </c>
    </row>
    <row r="1492" spans="1:4" ht="42.75">
      <c r="A1492" s="163">
        <v>990269</v>
      </c>
      <c r="B1492" s="163" t="s">
        <v>36848</v>
      </c>
      <c r="C1492" s="157" t="s">
        <v>1628</v>
      </c>
      <c r="D1492" s="158">
        <v>14.19</v>
      </c>
    </row>
  </sheetData>
  <mergeCells count="1">
    <mergeCell ref="C1:D1"/>
  </mergeCells>
  <printOptions horizontalCentered="1"/>
  <pageMargins left="0.39370078740157477" right="0.39370078740157477" top="0.59015748031496063" bottom="0.78740157480314954" header="0.39370078740157477" footer="0.39370078740157477"/>
  <pageSetup paperSize="273" fitToWidth="0" fitToHeight="0" pageOrder="overThenDown" orientation="portrait" useFirstPageNumber="1" r:id="rId1"/>
  <headerFooter alignWithMargins="0">
    <oddFooter>&amp;R&amp;10Página &amp;P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4">
    <tabColor theme="0"/>
  </sheetPr>
  <dimension ref="A1:XFC1612"/>
  <sheetViews>
    <sheetView workbookViewId="0">
      <pane ySplit="2" topLeftCell="A448" activePane="bottomLeft" state="frozen"/>
      <selection pane="bottomLeft" activeCell="A460" sqref="A460:D460"/>
    </sheetView>
  </sheetViews>
  <sheetFormatPr defaultColWidth="0" defaultRowHeight="11.25"/>
  <cols>
    <col min="1" max="1" width="19.75" style="307" bestFit="1" customWidth="1"/>
    <col min="2" max="2" width="40.625" style="12" customWidth="1"/>
    <col min="3" max="3" width="5.625" style="98" customWidth="1"/>
    <col min="4" max="4" width="15.625" style="102" customWidth="1"/>
    <col min="5" max="16382" width="21.75" style="12" hidden="1"/>
    <col min="16383" max="16383" width="3.625" style="12" hidden="1" customWidth="1"/>
    <col min="16384" max="16384" width="5.5" style="12" hidden="1" customWidth="1"/>
  </cols>
  <sheetData>
    <row r="1" spans="1:5" ht="11.25" customHeight="1">
      <c r="A1" s="303" t="s">
        <v>1465</v>
      </c>
      <c r="B1" s="96" t="s">
        <v>14318</v>
      </c>
      <c r="C1" s="236" t="s">
        <v>13670</v>
      </c>
      <c r="D1" s="236"/>
    </row>
    <row r="2" spans="1:5">
      <c r="A2" s="304" t="s">
        <v>1607</v>
      </c>
      <c r="B2" s="91" t="s">
        <v>550</v>
      </c>
      <c r="C2" s="91" t="s">
        <v>20</v>
      </c>
      <c r="D2" s="97" t="s">
        <v>1599</v>
      </c>
    </row>
    <row r="3" spans="1:5" ht="15">
      <c r="A3" s="154" t="s">
        <v>13753</v>
      </c>
      <c r="B3" s="154" t="s">
        <v>13754</v>
      </c>
      <c r="C3" s="155" t="s">
        <v>13755</v>
      </c>
      <c r="D3" s="155" t="s">
        <v>13756</v>
      </c>
      <c r="E3" s="155"/>
    </row>
    <row r="4" spans="1:5" ht="15">
      <c r="A4" s="311">
        <v>1</v>
      </c>
      <c r="B4" s="421" t="s">
        <v>13757</v>
      </c>
      <c r="C4" s="422"/>
      <c r="D4" s="422"/>
      <c r="E4" s="234"/>
    </row>
    <row r="5" spans="1:5" ht="15">
      <c r="A5" s="311">
        <v>101</v>
      </c>
      <c r="B5" s="421" t="s">
        <v>13758</v>
      </c>
      <c r="C5" s="422"/>
      <c r="D5" s="422"/>
      <c r="E5" s="234"/>
    </row>
    <row r="6" spans="1:5" ht="28.5">
      <c r="A6" s="156">
        <v>10101</v>
      </c>
      <c r="B6" s="156" t="s">
        <v>13639</v>
      </c>
      <c r="C6" s="157" t="s">
        <v>5</v>
      </c>
      <c r="D6" s="158">
        <v>7</v>
      </c>
      <c r="E6" s="155"/>
    </row>
    <row r="7" spans="1:5" ht="15">
      <c r="A7" s="156">
        <v>10106</v>
      </c>
      <c r="B7" s="156" t="s">
        <v>13640</v>
      </c>
      <c r="C7" s="157" t="s">
        <v>5</v>
      </c>
      <c r="D7" s="158">
        <v>8.3000000000000007</v>
      </c>
      <c r="E7" s="234"/>
    </row>
    <row r="8" spans="1:5" ht="28.5">
      <c r="A8" s="156">
        <v>10108</v>
      </c>
      <c r="B8" s="156" t="s">
        <v>13641</v>
      </c>
      <c r="C8" s="157" t="s">
        <v>5</v>
      </c>
      <c r="D8" s="158">
        <v>8.3000000000000007</v>
      </c>
      <c r="E8" s="234"/>
    </row>
    <row r="9" spans="1:5" ht="14.25">
      <c r="A9" s="156">
        <v>10111</v>
      </c>
      <c r="B9" s="156" t="s">
        <v>13642</v>
      </c>
      <c r="C9" s="157" t="s">
        <v>5</v>
      </c>
      <c r="D9" s="158">
        <v>8.3000000000000007</v>
      </c>
      <c r="E9" s="159"/>
    </row>
    <row r="10" spans="1:5" ht="14.25">
      <c r="A10" s="156">
        <v>10115</v>
      </c>
      <c r="B10" s="156" t="s">
        <v>13643</v>
      </c>
      <c r="C10" s="157" t="s">
        <v>5</v>
      </c>
      <c r="D10" s="158">
        <v>8.3000000000000007</v>
      </c>
      <c r="E10" s="159"/>
    </row>
    <row r="11" spans="1:5" ht="28.5">
      <c r="A11" s="156">
        <v>10117</v>
      </c>
      <c r="B11" s="156" t="s">
        <v>13644</v>
      </c>
      <c r="C11" s="157" t="s">
        <v>5</v>
      </c>
      <c r="D11" s="158">
        <v>15.75</v>
      </c>
      <c r="E11" s="159"/>
    </row>
    <row r="12" spans="1:5" ht="14.25">
      <c r="A12" s="156">
        <v>10118</v>
      </c>
      <c r="B12" s="156" t="s">
        <v>13645</v>
      </c>
      <c r="C12" s="157" t="s">
        <v>5</v>
      </c>
      <c r="D12" s="158">
        <v>8.3000000000000007</v>
      </c>
      <c r="E12" s="159"/>
    </row>
    <row r="13" spans="1:5" ht="14.25">
      <c r="A13" s="156">
        <v>10121</v>
      </c>
      <c r="B13" s="156" t="s">
        <v>13646</v>
      </c>
      <c r="C13" s="157" t="s">
        <v>5</v>
      </c>
      <c r="D13" s="158">
        <v>8.3000000000000007</v>
      </c>
      <c r="E13" s="159"/>
    </row>
    <row r="14" spans="1:5" ht="28.5">
      <c r="A14" s="156">
        <v>10124</v>
      </c>
      <c r="B14" s="156" t="s">
        <v>13647</v>
      </c>
      <c r="C14" s="157" t="s">
        <v>5</v>
      </c>
      <c r="D14" s="158">
        <v>8.3000000000000007</v>
      </c>
      <c r="E14" s="159"/>
    </row>
    <row r="15" spans="1:5" ht="14.25">
      <c r="A15" s="156">
        <v>10128</v>
      </c>
      <c r="B15" s="156" t="s">
        <v>13648</v>
      </c>
      <c r="C15" s="157" t="s">
        <v>5</v>
      </c>
      <c r="D15" s="158">
        <v>8.3000000000000007</v>
      </c>
      <c r="E15" s="159"/>
    </row>
    <row r="16" spans="1:5" ht="14.25">
      <c r="A16" s="156">
        <v>10130</v>
      </c>
      <c r="B16" s="156" t="s">
        <v>13649</v>
      </c>
      <c r="C16" s="157" t="s">
        <v>5</v>
      </c>
      <c r="D16" s="158">
        <v>12.66</v>
      </c>
      <c r="E16" s="159"/>
    </row>
    <row r="17" spans="1:5" ht="14.25">
      <c r="A17" s="156">
        <v>10132</v>
      </c>
      <c r="B17" s="156" t="s">
        <v>14121</v>
      </c>
      <c r="C17" s="157" t="s">
        <v>5</v>
      </c>
      <c r="D17" s="158">
        <v>49.58</v>
      </c>
      <c r="E17" s="159"/>
    </row>
    <row r="18" spans="1:5" ht="14.25">
      <c r="A18" s="156">
        <v>10138</v>
      </c>
      <c r="B18" s="156" t="s">
        <v>13650</v>
      </c>
      <c r="C18" s="157" t="s">
        <v>5</v>
      </c>
      <c r="D18" s="158">
        <v>8.3000000000000007</v>
      </c>
      <c r="E18" s="159"/>
    </row>
    <row r="19" spans="1:5" ht="14.25">
      <c r="A19" s="156">
        <v>10139</v>
      </c>
      <c r="B19" s="156" t="s">
        <v>13651</v>
      </c>
      <c r="C19" s="157" t="s">
        <v>5</v>
      </c>
      <c r="D19" s="158">
        <v>8.3000000000000007</v>
      </c>
      <c r="E19" s="159"/>
    </row>
    <row r="20" spans="1:5" ht="14.25">
      <c r="A20" s="156">
        <v>10140</v>
      </c>
      <c r="B20" s="156" t="s">
        <v>13652</v>
      </c>
      <c r="C20" s="157" t="s">
        <v>5</v>
      </c>
      <c r="D20" s="158">
        <v>8.3000000000000007</v>
      </c>
      <c r="E20" s="159"/>
    </row>
    <row r="21" spans="1:5" ht="28.5">
      <c r="A21" s="156">
        <v>10146</v>
      </c>
      <c r="B21" s="156" t="s">
        <v>13653</v>
      </c>
      <c r="C21" s="157" t="s">
        <v>5</v>
      </c>
      <c r="D21" s="158">
        <v>6.16</v>
      </c>
      <c r="E21" s="159"/>
    </row>
    <row r="22" spans="1:5" ht="14.25">
      <c r="A22" s="156">
        <v>10147</v>
      </c>
      <c r="B22" s="156" t="s">
        <v>14122</v>
      </c>
      <c r="C22" s="157" t="s">
        <v>5</v>
      </c>
      <c r="D22" s="158">
        <v>8.3000000000000007</v>
      </c>
      <c r="E22" s="159"/>
    </row>
    <row r="23" spans="1:5" ht="14.25">
      <c r="A23" s="156">
        <v>10150</v>
      </c>
      <c r="B23" s="156" t="s">
        <v>13654</v>
      </c>
      <c r="C23" s="157" t="s">
        <v>5</v>
      </c>
      <c r="D23" s="158">
        <v>8.3000000000000007</v>
      </c>
      <c r="E23" s="159"/>
    </row>
    <row r="24" spans="1:5" ht="15">
      <c r="A24" s="311">
        <v>102</v>
      </c>
      <c r="B24" s="421" t="s">
        <v>13759</v>
      </c>
      <c r="C24" s="422"/>
      <c r="D24" s="422"/>
      <c r="E24" s="159"/>
    </row>
    <row r="25" spans="1:5" ht="28.5">
      <c r="A25" s="156">
        <v>10209</v>
      </c>
      <c r="B25" s="156" t="s">
        <v>552</v>
      </c>
      <c r="C25" s="157" t="s">
        <v>5</v>
      </c>
      <c r="D25" s="158">
        <v>13.33</v>
      </c>
      <c r="E25" s="234"/>
    </row>
    <row r="26" spans="1:5" ht="14.25">
      <c r="A26" s="156">
        <v>10233</v>
      </c>
      <c r="B26" s="156" t="s">
        <v>13655</v>
      </c>
      <c r="C26" s="157" t="s">
        <v>5</v>
      </c>
      <c r="D26" s="158">
        <v>4.91</v>
      </c>
      <c r="E26" s="159"/>
    </row>
    <row r="27" spans="1:5" ht="14.25">
      <c r="A27" s="156">
        <v>10235</v>
      </c>
      <c r="B27" s="156" t="s">
        <v>13656</v>
      </c>
      <c r="C27" s="157" t="s">
        <v>5</v>
      </c>
      <c r="D27" s="158">
        <v>4.91</v>
      </c>
      <c r="E27" s="159"/>
    </row>
    <row r="28" spans="1:5" ht="14.25">
      <c r="A28" s="156">
        <v>10237</v>
      </c>
      <c r="B28" s="156" t="s">
        <v>14123</v>
      </c>
      <c r="C28" s="157" t="s">
        <v>5</v>
      </c>
      <c r="D28" s="158">
        <v>11.26</v>
      </c>
      <c r="E28" s="159"/>
    </row>
    <row r="29" spans="1:5" ht="28.5">
      <c r="A29" s="156">
        <v>10260</v>
      </c>
      <c r="B29" s="156" t="s">
        <v>13657</v>
      </c>
      <c r="C29" s="157" t="s">
        <v>5</v>
      </c>
      <c r="D29" s="158">
        <v>6.47</v>
      </c>
      <c r="E29" s="159"/>
    </row>
    <row r="30" spans="1:5" ht="28.5">
      <c r="A30" s="156">
        <v>10278</v>
      </c>
      <c r="B30" s="156" t="s">
        <v>13658</v>
      </c>
      <c r="C30" s="157" t="s">
        <v>5</v>
      </c>
      <c r="D30" s="158">
        <v>12.66</v>
      </c>
      <c r="E30" s="160"/>
    </row>
    <row r="31" spans="1:5" ht="28.5">
      <c r="A31" s="156">
        <v>10281</v>
      </c>
      <c r="B31" s="156" t="s">
        <v>14124</v>
      </c>
      <c r="C31" s="157" t="s">
        <v>5</v>
      </c>
      <c r="D31" s="158">
        <v>7.13</v>
      </c>
      <c r="E31" s="235"/>
    </row>
    <row r="32" spans="1:5" ht="15">
      <c r="A32" s="156">
        <v>10282</v>
      </c>
      <c r="B32" s="156" t="s">
        <v>14125</v>
      </c>
      <c r="C32" s="157" t="s">
        <v>5</v>
      </c>
      <c r="D32" s="158">
        <v>11.21</v>
      </c>
      <c r="E32" s="234"/>
    </row>
    <row r="33" spans="1:5" ht="14.25">
      <c r="A33" s="423"/>
      <c r="B33" s="424"/>
      <c r="C33" s="424"/>
      <c r="D33" s="424"/>
      <c r="E33" s="235"/>
    </row>
    <row r="34" spans="1:5" ht="15">
      <c r="A34" s="421" t="s">
        <v>13760</v>
      </c>
      <c r="B34" s="422"/>
      <c r="C34" s="422"/>
      <c r="D34" s="422"/>
      <c r="E34" s="155"/>
    </row>
    <row r="35" spans="1:5" ht="15">
      <c r="A35" s="423"/>
      <c r="B35" s="424"/>
      <c r="C35" s="424"/>
      <c r="D35" s="424"/>
      <c r="E35" s="234"/>
    </row>
    <row r="36" spans="1:5" ht="15">
      <c r="A36" s="154" t="s">
        <v>13753</v>
      </c>
      <c r="B36" s="154" t="s">
        <v>13754</v>
      </c>
      <c r="C36" s="155" t="s">
        <v>13755</v>
      </c>
      <c r="D36" s="155" t="s">
        <v>13756</v>
      </c>
      <c r="E36" s="234"/>
    </row>
    <row r="37" spans="1:5" ht="15">
      <c r="A37" s="311">
        <v>2</v>
      </c>
      <c r="B37" s="421" t="s">
        <v>13761</v>
      </c>
      <c r="C37" s="422"/>
      <c r="D37" s="422"/>
      <c r="E37" s="159"/>
    </row>
    <row r="38" spans="1:5" ht="15">
      <c r="A38" s="311">
        <v>203</v>
      </c>
      <c r="B38" s="421" t="s">
        <v>13762</v>
      </c>
      <c r="C38" s="422"/>
      <c r="D38" s="422"/>
      <c r="E38" s="234"/>
    </row>
    <row r="39" spans="1:5" ht="28.5">
      <c r="A39" s="156">
        <v>20356</v>
      </c>
      <c r="B39" s="156" t="s">
        <v>553</v>
      </c>
      <c r="C39" s="157" t="s">
        <v>2</v>
      </c>
      <c r="D39" s="158">
        <v>70.709999999999994</v>
      </c>
      <c r="E39" s="159"/>
    </row>
    <row r="40" spans="1:5" ht="15">
      <c r="A40" s="311">
        <v>204</v>
      </c>
      <c r="B40" s="421" t="s">
        <v>13763</v>
      </c>
      <c r="C40" s="422"/>
      <c r="D40" s="422"/>
      <c r="E40" s="159"/>
    </row>
    <row r="41" spans="1:5" ht="28.5">
      <c r="A41" s="156">
        <v>20416</v>
      </c>
      <c r="B41" s="156" t="s">
        <v>23765</v>
      </c>
      <c r="C41" s="157" t="s">
        <v>7</v>
      </c>
      <c r="D41" s="158">
        <v>506.6</v>
      </c>
      <c r="E41" s="159"/>
    </row>
    <row r="42" spans="1:5" ht="15">
      <c r="A42" s="156">
        <v>20437</v>
      </c>
      <c r="B42" s="156" t="s">
        <v>14126</v>
      </c>
      <c r="C42" s="157" t="s">
        <v>3</v>
      </c>
      <c r="D42" s="158">
        <v>67.98</v>
      </c>
      <c r="E42" s="234"/>
    </row>
    <row r="43" spans="1:5" ht="14.25">
      <c r="A43" s="156">
        <v>20463</v>
      </c>
      <c r="B43" s="156" t="s">
        <v>554</v>
      </c>
      <c r="C43" s="157" t="s">
        <v>3</v>
      </c>
      <c r="D43" s="158">
        <v>6.62</v>
      </c>
      <c r="E43" s="159"/>
    </row>
    <row r="44" spans="1:5" ht="14.25">
      <c r="A44" s="156">
        <v>20468</v>
      </c>
      <c r="B44" s="156" t="s">
        <v>555</v>
      </c>
      <c r="C44" s="157" t="s">
        <v>3</v>
      </c>
      <c r="D44" s="158">
        <v>12.44</v>
      </c>
      <c r="E44" s="159"/>
    </row>
    <row r="45" spans="1:5" ht="15">
      <c r="A45" s="311">
        <v>205</v>
      </c>
      <c r="B45" s="421" t="s">
        <v>13764</v>
      </c>
      <c r="C45" s="422"/>
      <c r="D45" s="422"/>
      <c r="E45" s="159"/>
    </row>
    <row r="46" spans="1:5" ht="14.25">
      <c r="A46" s="156">
        <v>20503</v>
      </c>
      <c r="B46" s="156" t="s">
        <v>556</v>
      </c>
      <c r="C46" s="157" t="s">
        <v>7</v>
      </c>
      <c r="D46" s="158">
        <v>124.64</v>
      </c>
      <c r="E46" s="159"/>
    </row>
    <row r="47" spans="1:5" ht="14.25">
      <c r="A47" s="156">
        <v>20505</v>
      </c>
      <c r="B47" s="156" t="s">
        <v>557</v>
      </c>
      <c r="C47" s="157" t="s">
        <v>3</v>
      </c>
      <c r="D47" s="158">
        <v>0.8</v>
      </c>
      <c r="E47" s="159"/>
    </row>
    <row r="48" spans="1:5" ht="14.25">
      <c r="A48" s="156">
        <v>20508</v>
      </c>
      <c r="B48" s="156" t="s">
        <v>558</v>
      </c>
      <c r="C48" s="157" t="s">
        <v>3</v>
      </c>
      <c r="D48" s="158">
        <v>0.6</v>
      </c>
      <c r="E48" s="159"/>
    </row>
    <row r="49" spans="1:5" ht="14.25">
      <c r="A49" s="156">
        <v>20509</v>
      </c>
      <c r="B49" s="156" t="s">
        <v>559</v>
      </c>
      <c r="C49" s="157" t="s">
        <v>3</v>
      </c>
      <c r="D49" s="158">
        <v>5.47</v>
      </c>
      <c r="E49" s="159"/>
    </row>
    <row r="50" spans="1:5" ht="14.25">
      <c r="A50" s="156">
        <v>20510</v>
      </c>
      <c r="B50" s="156" t="s">
        <v>560</v>
      </c>
      <c r="C50" s="157" t="s">
        <v>3</v>
      </c>
      <c r="D50" s="158">
        <v>0.66</v>
      </c>
      <c r="E50" s="159"/>
    </row>
    <row r="51" spans="1:5" ht="28.5">
      <c r="A51" s="156">
        <v>20514</v>
      </c>
      <c r="B51" s="156" t="s">
        <v>23766</v>
      </c>
      <c r="C51" s="157" t="s">
        <v>7</v>
      </c>
      <c r="D51" s="158">
        <v>470.51</v>
      </c>
      <c r="E51" s="159"/>
    </row>
    <row r="52" spans="1:5" ht="14.25">
      <c r="A52" s="156">
        <v>20517</v>
      </c>
      <c r="B52" s="156" t="s">
        <v>561</v>
      </c>
      <c r="C52" s="157" t="s">
        <v>7</v>
      </c>
      <c r="D52" s="158">
        <v>136.44999999999999</v>
      </c>
      <c r="E52" s="159"/>
    </row>
    <row r="53" spans="1:5" ht="14.25">
      <c r="A53" s="156">
        <v>20518</v>
      </c>
      <c r="B53" s="156" t="s">
        <v>563</v>
      </c>
      <c r="C53" s="157" t="s">
        <v>7</v>
      </c>
      <c r="D53" s="158">
        <v>136.44999999999999</v>
      </c>
      <c r="E53" s="159"/>
    </row>
    <row r="54" spans="1:5" ht="14.25">
      <c r="A54" s="156">
        <v>20519</v>
      </c>
      <c r="B54" s="156" t="s">
        <v>564</v>
      </c>
      <c r="C54" s="157" t="s">
        <v>7</v>
      </c>
      <c r="D54" s="158">
        <v>136.44999999999999</v>
      </c>
      <c r="E54" s="159"/>
    </row>
    <row r="55" spans="1:5" ht="14.25">
      <c r="A55" s="156">
        <v>20520</v>
      </c>
      <c r="B55" s="156" t="s">
        <v>565</v>
      </c>
      <c r="C55" s="157" t="s">
        <v>7</v>
      </c>
      <c r="D55" s="158">
        <v>136.44999999999999</v>
      </c>
      <c r="E55" s="159"/>
    </row>
    <row r="56" spans="1:5" ht="14.25">
      <c r="A56" s="156">
        <v>20521</v>
      </c>
      <c r="B56" s="156" t="s">
        <v>566</v>
      </c>
      <c r="C56" s="157" t="s">
        <v>7</v>
      </c>
      <c r="D56" s="158">
        <v>119.9</v>
      </c>
      <c r="E56" s="159"/>
    </row>
    <row r="57" spans="1:5" ht="14.25">
      <c r="A57" s="156">
        <v>20522</v>
      </c>
      <c r="B57" s="156" t="s">
        <v>567</v>
      </c>
      <c r="C57" s="157" t="s">
        <v>7</v>
      </c>
      <c r="D57" s="158">
        <v>183.87</v>
      </c>
      <c r="E57" s="159"/>
    </row>
    <row r="58" spans="1:5" ht="14.25">
      <c r="A58" s="156">
        <v>20524</v>
      </c>
      <c r="B58" s="156" t="s">
        <v>568</v>
      </c>
      <c r="C58" s="157" t="s">
        <v>7</v>
      </c>
      <c r="D58" s="158">
        <v>94</v>
      </c>
      <c r="E58" s="159"/>
    </row>
    <row r="59" spans="1:5" ht="14.25">
      <c r="A59" s="156">
        <v>20553</v>
      </c>
      <c r="B59" s="156" t="s">
        <v>569</v>
      </c>
      <c r="C59" s="157" t="s">
        <v>7</v>
      </c>
      <c r="D59" s="158">
        <v>136.44999999999999</v>
      </c>
      <c r="E59" s="159"/>
    </row>
    <row r="60" spans="1:5" ht="14.25">
      <c r="A60" s="156">
        <v>20554</v>
      </c>
      <c r="B60" s="156" t="s">
        <v>570</v>
      </c>
      <c r="C60" s="157" t="s">
        <v>7</v>
      </c>
      <c r="D60" s="158">
        <v>55</v>
      </c>
      <c r="E60" s="159"/>
    </row>
    <row r="61" spans="1:5" ht="28.5">
      <c r="A61" s="156">
        <v>20567</v>
      </c>
      <c r="B61" s="156" t="s">
        <v>23767</v>
      </c>
      <c r="C61" s="157" t="s">
        <v>7</v>
      </c>
      <c r="D61" s="158">
        <v>489.3</v>
      </c>
      <c r="E61" s="159"/>
    </row>
    <row r="62" spans="1:5" ht="14.25">
      <c r="A62" s="156">
        <v>20571</v>
      </c>
      <c r="B62" s="156" t="s">
        <v>571</v>
      </c>
      <c r="C62" s="157" t="s">
        <v>7</v>
      </c>
      <c r="D62" s="158">
        <v>136.44999999999999</v>
      </c>
      <c r="E62" s="159"/>
    </row>
    <row r="63" spans="1:5" ht="28.5">
      <c r="A63" s="156">
        <v>20572</v>
      </c>
      <c r="B63" s="156" t="s">
        <v>572</v>
      </c>
      <c r="C63" s="157" t="s">
        <v>3</v>
      </c>
      <c r="D63" s="158">
        <v>4.38</v>
      </c>
      <c r="E63" s="159"/>
    </row>
    <row r="64" spans="1:5" ht="14.25">
      <c r="A64" s="156">
        <v>20578</v>
      </c>
      <c r="B64" s="156" t="s">
        <v>573</v>
      </c>
      <c r="C64" s="157" t="s">
        <v>7</v>
      </c>
      <c r="D64" s="158">
        <v>152.13999999999999</v>
      </c>
      <c r="E64" s="159"/>
    </row>
    <row r="65" spans="1:5" ht="15">
      <c r="A65" s="156">
        <v>20580</v>
      </c>
      <c r="B65" s="156" t="s">
        <v>574</v>
      </c>
      <c r="C65" s="157" t="s">
        <v>7</v>
      </c>
      <c r="D65" s="158">
        <v>100</v>
      </c>
      <c r="E65" s="234"/>
    </row>
    <row r="66" spans="1:5" ht="28.5">
      <c r="A66" s="156">
        <v>20584</v>
      </c>
      <c r="B66" s="156" t="s">
        <v>575</v>
      </c>
      <c r="C66" s="157" t="s">
        <v>3</v>
      </c>
      <c r="D66" s="158">
        <v>2.08</v>
      </c>
      <c r="E66" s="159"/>
    </row>
    <row r="67" spans="1:5" ht="14.25">
      <c r="A67" s="156">
        <v>20588</v>
      </c>
      <c r="B67" s="156" t="s">
        <v>576</v>
      </c>
      <c r="C67" s="157" t="s">
        <v>3</v>
      </c>
      <c r="D67" s="158">
        <v>6.62</v>
      </c>
      <c r="E67" s="159"/>
    </row>
    <row r="68" spans="1:5" ht="15">
      <c r="A68" s="311">
        <v>207</v>
      </c>
      <c r="B68" s="421" t="s">
        <v>13764</v>
      </c>
      <c r="C68" s="422"/>
      <c r="D68" s="422"/>
      <c r="E68" s="234"/>
    </row>
    <row r="69" spans="1:5" ht="42.75">
      <c r="A69" s="156">
        <v>20732</v>
      </c>
      <c r="B69" s="156" t="s">
        <v>577</v>
      </c>
      <c r="C69" s="157" t="s">
        <v>3</v>
      </c>
      <c r="D69" s="158">
        <v>1.99</v>
      </c>
      <c r="E69" s="159"/>
    </row>
    <row r="70" spans="1:5" ht="28.5">
      <c r="A70" s="156">
        <v>20746</v>
      </c>
      <c r="B70" s="156" t="s">
        <v>578</v>
      </c>
      <c r="C70" s="157" t="s">
        <v>3</v>
      </c>
      <c r="D70" s="158">
        <v>8.6</v>
      </c>
      <c r="E70" s="159"/>
    </row>
    <row r="71" spans="1:5" ht="15">
      <c r="A71" s="311">
        <v>209</v>
      </c>
      <c r="B71" s="421" t="s">
        <v>13765</v>
      </c>
      <c r="C71" s="422"/>
      <c r="D71" s="422"/>
      <c r="E71" s="159"/>
    </row>
    <row r="72" spans="1:5" ht="28.5">
      <c r="A72" s="156">
        <v>20910</v>
      </c>
      <c r="B72" s="156" t="s">
        <v>579</v>
      </c>
      <c r="C72" s="157" t="s">
        <v>4</v>
      </c>
      <c r="D72" s="158">
        <v>45.14</v>
      </c>
      <c r="E72" s="159"/>
    </row>
    <row r="73" spans="1:5" ht="28.5">
      <c r="A73" s="156">
        <v>20975</v>
      </c>
      <c r="B73" s="156" t="s">
        <v>580</v>
      </c>
      <c r="C73" s="157" t="s">
        <v>1</v>
      </c>
      <c r="D73" s="158">
        <v>5.1100000000000003</v>
      </c>
      <c r="E73" s="159"/>
    </row>
    <row r="74" spans="1:5" ht="14.25">
      <c r="A74" s="156">
        <v>20977</v>
      </c>
      <c r="B74" s="156" t="s">
        <v>581</v>
      </c>
      <c r="C74" s="157" t="s">
        <v>1</v>
      </c>
      <c r="D74" s="158">
        <v>7.96</v>
      </c>
      <c r="E74" s="159"/>
    </row>
    <row r="75" spans="1:5" ht="14.25">
      <c r="A75" s="156">
        <v>20982</v>
      </c>
      <c r="B75" s="156" t="s">
        <v>582</v>
      </c>
      <c r="C75" s="157" t="s">
        <v>1</v>
      </c>
      <c r="D75" s="158">
        <v>18.510000000000002</v>
      </c>
      <c r="E75" s="159"/>
    </row>
    <row r="76" spans="1:5" ht="15">
      <c r="A76" s="156">
        <v>20985</v>
      </c>
      <c r="B76" s="156" t="s">
        <v>583</v>
      </c>
      <c r="C76" s="157" t="s">
        <v>1</v>
      </c>
      <c r="D76" s="158">
        <v>7.52</v>
      </c>
      <c r="E76" s="234"/>
    </row>
    <row r="77" spans="1:5" ht="28.5">
      <c r="A77" s="156">
        <v>20987</v>
      </c>
      <c r="B77" s="156" t="s">
        <v>584</v>
      </c>
      <c r="C77" s="157" t="s">
        <v>4</v>
      </c>
      <c r="D77" s="158">
        <v>51.13</v>
      </c>
      <c r="E77" s="159"/>
    </row>
    <row r="78" spans="1:5" ht="14.25">
      <c r="A78" s="156">
        <v>20988</v>
      </c>
      <c r="B78" s="156" t="s">
        <v>585</v>
      </c>
      <c r="C78" s="157" t="s">
        <v>1</v>
      </c>
      <c r="D78" s="158">
        <v>14.33</v>
      </c>
      <c r="E78" s="159"/>
    </row>
    <row r="79" spans="1:5" ht="15">
      <c r="A79" s="311">
        <v>210</v>
      </c>
      <c r="B79" s="421" t="s">
        <v>13765</v>
      </c>
      <c r="C79" s="422"/>
      <c r="D79" s="422"/>
      <c r="E79" s="159"/>
    </row>
    <row r="80" spans="1:5" ht="28.5">
      <c r="A80" s="156">
        <v>21005</v>
      </c>
      <c r="B80" s="156" t="s">
        <v>13766</v>
      </c>
      <c r="C80" s="157" t="s">
        <v>7</v>
      </c>
      <c r="D80" s="161">
        <v>8066.67</v>
      </c>
      <c r="E80" s="159"/>
    </row>
    <row r="81" spans="1:5" ht="28.5">
      <c r="A81" s="156">
        <v>21009</v>
      </c>
      <c r="B81" s="156" t="s">
        <v>586</v>
      </c>
      <c r="C81" s="157" t="s">
        <v>1</v>
      </c>
      <c r="D81" s="158">
        <v>14.76</v>
      </c>
      <c r="E81" s="159"/>
    </row>
    <row r="82" spans="1:5" ht="28.5">
      <c r="A82" s="156">
        <v>21018</v>
      </c>
      <c r="B82" s="156" t="s">
        <v>587</v>
      </c>
      <c r="C82" s="157" t="s">
        <v>1</v>
      </c>
      <c r="D82" s="158">
        <v>19.77</v>
      </c>
      <c r="E82" s="159"/>
    </row>
    <row r="83" spans="1:5" ht="28.5">
      <c r="A83" s="156">
        <v>21023</v>
      </c>
      <c r="B83" s="156" t="s">
        <v>588</v>
      </c>
      <c r="C83" s="157" t="s">
        <v>2</v>
      </c>
      <c r="D83" s="158">
        <v>3.67</v>
      </c>
      <c r="E83" s="159"/>
    </row>
    <row r="84" spans="1:5" ht="28.5">
      <c r="A84" s="156">
        <v>21028</v>
      </c>
      <c r="B84" s="156" t="s">
        <v>589</v>
      </c>
      <c r="C84" s="157" t="s">
        <v>590</v>
      </c>
      <c r="D84" s="158">
        <v>235.04</v>
      </c>
      <c r="E84" s="159"/>
    </row>
    <row r="85" spans="1:5" ht="14.25">
      <c r="A85" s="156">
        <v>21030</v>
      </c>
      <c r="B85" s="156" t="s">
        <v>591</v>
      </c>
      <c r="C85" s="157" t="s">
        <v>4</v>
      </c>
      <c r="D85" s="158">
        <v>23.05</v>
      </c>
      <c r="E85" s="159"/>
    </row>
    <row r="86" spans="1:5" ht="28.5">
      <c r="A86" s="156">
        <v>21031</v>
      </c>
      <c r="B86" s="156" t="s">
        <v>592</v>
      </c>
      <c r="C86" s="157" t="s">
        <v>4</v>
      </c>
      <c r="D86" s="158">
        <v>34.590000000000003</v>
      </c>
      <c r="E86" s="159"/>
    </row>
    <row r="87" spans="1:5" ht="28.5">
      <c r="A87" s="156">
        <v>21032</v>
      </c>
      <c r="B87" s="156" t="s">
        <v>593</v>
      </c>
      <c r="C87" s="157" t="s">
        <v>4</v>
      </c>
      <c r="D87" s="158">
        <v>54.25</v>
      </c>
      <c r="E87" s="159"/>
    </row>
    <row r="88" spans="1:5" ht="28.5">
      <c r="A88" s="156">
        <v>21033</v>
      </c>
      <c r="B88" s="156" t="s">
        <v>594</v>
      </c>
      <c r="C88" s="157" t="s">
        <v>4</v>
      </c>
      <c r="D88" s="158">
        <v>86.51</v>
      </c>
      <c r="E88" s="159"/>
    </row>
    <row r="89" spans="1:5" ht="14.25">
      <c r="A89" s="156">
        <v>21040</v>
      </c>
      <c r="B89" s="156" t="s">
        <v>595</v>
      </c>
      <c r="C89" s="157" t="s">
        <v>1</v>
      </c>
      <c r="D89" s="158">
        <v>41.5</v>
      </c>
      <c r="E89" s="159"/>
    </row>
    <row r="90" spans="1:5" ht="28.5">
      <c r="A90" s="156">
        <v>21041</v>
      </c>
      <c r="B90" s="156" t="s">
        <v>596</v>
      </c>
      <c r="C90" s="157" t="s">
        <v>1</v>
      </c>
      <c r="D90" s="158">
        <v>33.840000000000003</v>
      </c>
      <c r="E90" s="159"/>
    </row>
    <row r="91" spans="1:5" ht="28.5">
      <c r="A91" s="156">
        <v>21042</v>
      </c>
      <c r="B91" s="156" t="s">
        <v>597</v>
      </c>
      <c r="C91" s="157" t="s">
        <v>1</v>
      </c>
      <c r="D91" s="158">
        <v>59.67</v>
      </c>
      <c r="E91" s="159"/>
    </row>
    <row r="92" spans="1:5" ht="28.5">
      <c r="A92" s="156">
        <v>21043</v>
      </c>
      <c r="B92" s="156" t="s">
        <v>598</v>
      </c>
      <c r="C92" s="157" t="s">
        <v>1</v>
      </c>
      <c r="D92" s="158">
        <v>386.67</v>
      </c>
      <c r="E92" s="159"/>
    </row>
    <row r="93" spans="1:5" ht="14.25">
      <c r="A93" s="156">
        <v>21060</v>
      </c>
      <c r="B93" s="156" t="s">
        <v>599</v>
      </c>
      <c r="C93" s="157" t="s">
        <v>1</v>
      </c>
      <c r="D93" s="158">
        <v>5.82</v>
      </c>
      <c r="E93" s="159"/>
    </row>
    <row r="94" spans="1:5" ht="14.25">
      <c r="A94" s="156">
        <v>21061</v>
      </c>
      <c r="B94" s="156" t="s">
        <v>600</v>
      </c>
      <c r="C94" s="157" t="s">
        <v>1</v>
      </c>
      <c r="D94" s="158">
        <v>4.8600000000000003</v>
      </c>
      <c r="E94" s="159"/>
    </row>
    <row r="95" spans="1:5" ht="14.25">
      <c r="A95" s="156">
        <v>21085</v>
      </c>
      <c r="B95" s="156" t="s">
        <v>13767</v>
      </c>
      <c r="C95" s="157" t="s">
        <v>7</v>
      </c>
      <c r="D95" s="161">
        <v>8066.67</v>
      </c>
      <c r="E95" s="159"/>
    </row>
    <row r="96" spans="1:5" ht="14.25">
      <c r="A96" s="156">
        <v>21089</v>
      </c>
      <c r="B96" s="156" t="s">
        <v>601</v>
      </c>
      <c r="C96" s="157" t="s">
        <v>1</v>
      </c>
      <c r="D96" s="158">
        <v>15.38</v>
      </c>
      <c r="E96" s="159"/>
    </row>
    <row r="97" spans="1:5" ht="15">
      <c r="A97" s="156">
        <v>21091</v>
      </c>
      <c r="B97" s="156" t="s">
        <v>602</v>
      </c>
      <c r="C97" s="157" t="s">
        <v>4</v>
      </c>
      <c r="D97" s="158">
        <v>41.08</v>
      </c>
      <c r="E97" s="234"/>
    </row>
    <row r="98" spans="1:5" ht="15">
      <c r="A98" s="311">
        <v>211</v>
      </c>
      <c r="B98" s="421" t="s">
        <v>13768</v>
      </c>
      <c r="C98" s="422"/>
      <c r="D98" s="422"/>
      <c r="E98" s="159"/>
    </row>
    <row r="99" spans="1:5" ht="28.5">
      <c r="A99" s="156">
        <v>21108</v>
      </c>
      <c r="B99" s="156" t="s">
        <v>603</v>
      </c>
      <c r="C99" s="157" t="s">
        <v>1</v>
      </c>
      <c r="D99" s="158">
        <v>53.45</v>
      </c>
      <c r="E99" s="159"/>
    </row>
    <row r="100" spans="1:5" ht="14.25">
      <c r="A100" s="156">
        <v>21109</v>
      </c>
      <c r="B100" s="156" t="s">
        <v>604</v>
      </c>
      <c r="C100" s="157" t="s">
        <v>605</v>
      </c>
      <c r="D100" s="158">
        <v>124.27</v>
      </c>
      <c r="E100" s="159"/>
    </row>
    <row r="101" spans="1:5" ht="14.25">
      <c r="A101" s="156">
        <v>21111</v>
      </c>
      <c r="B101" s="156" t="s">
        <v>606</v>
      </c>
      <c r="C101" s="157" t="s">
        <v>1</v>
      </c>
      <c r="D101" s="158">
        <v>71.13</v>
      </c>
      <c r="E101" s="159"/>
    </row>
    <row r="102" spans="1:5" ht="14.25">
      <c r="A102" s="156">
        <v>21118</v>
      </c>
      <c r="B102" s="156" t="s">
        <v>607</v>
      </c>
      <c r="C102" s="157" t="s">
        <v>1</v>
      </c>
      <c r="D102" s="158">
        <v>54.67</v>
      </c>
      <c r="E102" s="159"/>
    </row>
    <row r="103" spans="1:5" ht="14.25">
      <c r="A103" s="156">
        <v>21144</v>
      </c>
      <c r="B103" s="156" t="s">
        <v>608</v>
      </c>
      <c r="C103" s="157" t="s">
        <v>1</v>
      </c>
      <c r="D103" s="158">
        <v>25.63</v>
      </c>
      <c r="E103" s="159"/>
    </row>
    <row r="104" spans="1:5" ht="14.25">
      <c r="A104" s="156">
        <v>21151</v>
      </c>
      <c r="B104" s="156" t="s">
        <v>609</v>
      </c>
      <c r="C104" s="157" t="s">
        <v>1</v>
      </c>
      <c r="D104" s="158">
        <v>5.13</v>
      </c>
      <c r="E104" s="159"/>
    </row>
    <row r="105" spans="1:5" ht="28.5">
      <c r="A105" s="156">
        <v>21170</v>
      </c>
      <c r="B105" s="156" t="s">
        <v>610</v>
      </c>
      <c r="C105" s="157" t="s">
        <v>1</v>
      </c>
      <c r="D105" s="158">
        <v>17.64</v>
      </c>
      <c r="E105" s="234"/>
    </row>
    <row r="106" spans="1:5" ht="15">
      <c r="A106" s="311">
        <v>212</v>
      </c>
      <c r="B106" s="421" t="s">
        <v>13769</v>
      </c>
      <c r="C106" s="422"/>
      <c r="D106" s="422"/>
      <c r="E106" s="159"/>
    </row>
    <row r="107" spans="1:5" ht="28.5">
      <c r="A107" s="156">
        <v>21205</v>
      </c>
      <c r="B107" s="156" t="s">
        <v>611</v>
      </c>
      <c r="C107" s="157" t="s">
        <v>1</v>
      </c>
      <c r="D107" s="158">
        <v>13</v>
      </c>
      <c r="E107" s="159"/>
    </row>
    <row r="108" spans="1:5" ht="28.5">
      <c r="A108" s="156">
        <v>21211</v>
      </c>
      <c r="B108" s="156" t="s">
        <v>612</v>
      </c>
      <c r="C108" s="157" t="s">
        <v>4</v>
      </c>
      <c r="D108" s="158">
        <v>16.670000000000002</v>
      </c>
      <c r="E108" s="234"/>
    </row>
    <row r="109" spans="1:5" ht="15">
      <c r="A109" s="311">
        <v>213</v>
      </c>
      <c r="B109" s="421" t="s">
        <v>13768</v>
      </c>
      <c r="C109" s="422"/>
      <c r="D109" s="422"/>
      <c r="E109" s="159"/>
    </row>
    <row r="110" spans="1:5" ht="28.5">
      <c r="A110" s="156">
        <v>21305</v>
      </c>
      <c r="B110" s="156" t="s">
        <v>14127</v>
      </c>
      <c r="C110" s="157" t="s">
        <v>1</v>
      </c>
      <c r="D110" s="158">
        <v>32.380000000000003</v>
      </c>
      <c r="E110" s="159"/>
    </row>
    <row r="111" spans="1:5" ht="28.5">
      <c r="A111" s="156">
        <v>21368</v>
      </c>
      <c r="B111" s="156" t="s">
        <v>613</v>
      </c>
      <c r="C111" s="157" t="s">
        <v>1</v>
      </c>
      <c r="D111" s="158">
        <v>5.49</v>
      </c>
      <c r="E111" s="234"/>
    </row>
    <row r="112" spans="1:5" ht="15">
      <c r="A112" s="311">
        <v>215</v>
      </c>
      <c r="B112" s="421" t="s">
        <v>13770</v>
      </c>
      <c r="C112" s="422"/>
      <c r="D112" s="422"/>
      <c r="E112" s="159"/>
    </row>
    <row r="113" spans="1:5" ht="14.25">
      <c r="A113" s="156">
        <v>21516</v>
      </c>
      <c r="B113" s="156" t="s">
        <v>614</v>
      </c>
      <c r="C113" s="157" t="s">
        <v>3</v>
      </c>
      <c r="D113" s="158">
        <v>8.74</v>
      </c>
      <c r="E113" s="159"/>
    </row>
    <row r="114" spans="1:5" ht="14.25">
      <c r="A114" s="156">
        <v>21517</v>
      </c>
      <c r="B114" s="156" t="s">
        <v>615</v>
      </c>
      <c r="C114" s="157" t="s">
        <v>3</v>
      </c>
      <c r="D114" s="158">
        <v>8.68</v>
      </c>
      <c r="E114" s="159"/>
    </row>
    <row r="115" spans="1:5" ht="14.25">
      <c r="A115" s="156">
        <v>21521</v>
      </c>
      <c r="B115" s="156" t="s">
        <v>616</v>
      </c>
      <c r="C115" s="157" t="s">
        <v>3</v>
      </c>
      <c r="D115" s="158">
        <v>7.92</v>
      </c>
      <c r="E115" s="159"/>
    </row>
    <row r="116" spans="1:5" ht="14.25">
      <c r="A116" s="156">
        <v>21532</v>
      </c>
      <c r="B116" s="156" t="s">
        <v>617</v>
      </c>
      <c r="C116" s="157" t="s">
        <v>3</v>
      </c>
      <c r="D116" s="158">
        <v>9.43</v>
      </c>
      <c r="E116" s="159"/>
    </row>
    <row r="117" spans="1:5" ht="28.5">
      <c r="A117" s="156">
        <v>21543</v>
      </c>
      <c r="B117" s="156" t="s">
        <v>618</v>
      </c>
      <c r="C117" s="157" t="s">
        <v>4</v>
      </c>
      <c r="D117" s="158">
        <v>26.21</v>
      </c>
      <c r="E117" s="234"/>
    </row>
    <row r="118" spans="1:5" ht="15">
      <c r="A118" s="311">
        <v>220</v>
      </c>
      <c r="B118" s="421" t="s">
        <v>13771</v>
      </c>
      <c r="C118" s="422"/>
      <c r="D118" s="422"/>
      <c r="E118" s="159"/>
    </row>
    <row r="119" spans="1:5" ht="42.75">
      <c r="A119" s="156">
        <v>22001</v>
      </c>
      <c r="B119" s="156" t="s">
        <v>619</v>
      </c>
      <c r="C119" s="157" t="s">
        <v>4</v>
      </c>
      <c r="D119" s="158">
        <v>55</v>
      </c>
      <c r="E119" s="159"/>
    </row>
    <row r="120" spans="1:5" ht="42.75">
      <c r="A120" s="156">
        <v>22002</v>
      </c>
      <c r="B120" s="156" t="s">
        <v>620</v>
      </c>
      <c r="C120" s="157" t="s">
        <v>4</v>
      </c>
      <c r="D120" s="158">
        <v>57.78</v>
      </c>
      <c r="E120" s="234"/>
    </row>
    <row r="121" spans="1:5" ht="15">
      <c r="A121" s="311">
        <v>225</v>
      </c>
      <c r="B121" s="421" t="s">
        <v>13772</v>
      </c>
      <c r="C121" s="422"/>
      <c r="D121" s="422"/>
      <c r="E121" s="159"/>
    </row>
    <row r="122" spans="1:5" ht="28.5">
      <c r="A122" s="156">
        <v>22502</v>
      </c>
      <c r="B122" s="156" t="s">
        <v>621</v>
      </c>
      <c r="C122" s="157" t="s">
        <v>2</v>
      </c>
      <c r="D122" s="158">
        <v>2.75</v>
      </c>
      <c r="E122" s="159"/>
    </row>
    <row r="123" spans="1:5" ht="28.5">
      <c r="A123" s="156">
        <v>22504</v>
      </c>
      <c r="B123" s="156" t="s">
        <v>622</v>
      </c>
      <c r="C123" s="157" t="s">
        <v>2</v>
      </c>
      <c r="D123" s="158">
        <v>3.58</v>
      </c>
      <c r="E123" s="159"/>
    </row>
    <row r="124" spans="1:5" ht="28.5">
      <c r="A124" s="156">
        <v>22505</v>
      </c>
      <c r="B124" s="156" t="s">
        <v>623</v>
      </c>
      <c r="C124" s="157" t="s">
        <v>2</v>
      </c>
      <c r="D124" s="158">
        <v>4.2699999999999996</v>
      </c>
      <c r="E124" s="159"/>
    </row>
    <row r="125" spans="1:5" ht="28.5">
      <c r="A125" s="156">
        <v>22507</v>
      </c>
      <c r="B125" s="156" t="s">
        <v>624</v>
      </c>
      <c r="C125" s="157" t="s">
        <v>2</v>
      </c>
      <c r="D125" s="158">
        <v>3.44</v>
      </c>
      <c r="E125" s="159"/>
    </row>
    <row r="126" spans="1:5" ht="28.5">
      <c r="A126" s="156">
        <v>22508</v>
      </c>
      <c r="B126" s="156" t="s">
        <v>625</v>
      </c>
      <c r="C126" s="157" t="s">
        <v>2</v>
      </c>
      <c r="D126" s="158">
        <v>5.08</v>
      </c>
      <c r="E126" s="159"/>
    </row>
    <row r="127" spans="1:5" ht="28.5">
      <c r="A127" s="156">
        <v>22548</v>
      </c>
      <c r="B127" s="156" t="s">
        <v>626</v>
      </c>
      <c r="C127" s="157" t="s">
        <v>2</v>
      </c>
      <c r="D127" s="158">
        <v>2.87</v>
      </c>
      <c r="E127" s="159"/>
    </row>
    <row r="128" spans="1:5" ht="28.5">
      <c r="A128" s="156">
        <v>22585</v>
      </c>
      <c r="B128" s="156" t="s">
        <v>627</v>
      </c>
      <c r="C128" s="157" t="s">
        <v>2</v>
      </c>
      <c r="D128" s="158">
        <v>1.34</v>
      </c>
      <c r="E128" s="159"/>
    </row>
    <row r="129" spans="1:5" ht="28.5">
      <c r="A129" s="156">
        <v>22586</v>
      </c>
      <c r="B129" s="156" t="s">
        <v>628</v>
      </c>
      <c r="C129" s="157" t="s">
        <v>2</v>
      </c>
      <c r="D129" s="158">
        <v>0.84</v>
      </c>
      <c r="E129" s="234"/>
    </row>
    <row r="130" spans="1:5" ht="15">
      <c r="A130" s="311">
        <v>230</v>
      </c>
      <c r="B130" s="421" t="s">
        <v>13773</v>
      </c>
      <c r="C130" s="422"/>
      <c r="D130" s="422"/>
      <c r="E130" s="159"/>
    </row>
    <row r="131" spans="1:5" ht="28.5">
      <c r="A131" s="156">
        <v>23010</v>
      </c>
      <c r="B131" s="156" t="s">
        <v>629</v>
      </c>
      <c r="C131" s="157" t="s">
        <v>2</v>
      </c>
      <c r="D131" s="158">
        <v>5.62</v>
      </c>
      <c r="E131" s="159"/>
    </row>
    <row r="132" spans="1:5" ht="28.5">
      <c r="A132" s="156">
        <v>23015</v>
      </c>
      <c r="B132" s="156" t="s">
        <v>630</v>
      </c>
      <c r="C132" s="157" t="s">
        <v>2</v>
      </c>
      <c r="D132" s="158">
        <v>12.6</v>
      </c>
      <c r="E132" s="234"/>
    </row>
    <row r="133" spans="1:5" ht="15">
      <c r="A133" s="311">
        <v>235</v>
      </c>
      <c r="B133" s="421" t="s">
        <v>13774</v>
      </c>
      <c r="C133" s="422"/>
      <c r="D133" s="422"/>
      <c r="E133" s="159"/>
    </row>
    <row r="134" spans="1:5" ht="42.75">
      <c r="A134" s="156">
        <v>23501</v>
      </c>
      <c r="B134" s="156" t="s">
        <v>23768</v>
      </c>
      <c r="C134" s="157" t="s">
        <v>4</v>
      </c>
      <c r="D134" s="158">
        <v>139.44</v>
      </c>
      <c r="E134" s="159"/>
    </row>
    <row r="135" spans="1:5" ht="28.5">
      <c r="A135" s="156">
        <v>23503</v>
      </c>
      <c r="B135" s="156" t="s">
        <v>23769</v>
      </c>
      <c r="C135" s="157" t="s">
        <v>2</v>
      </c>
      <c r="D135" s="158">
        <v>461.4</v>
      </c>
      <c r="E135" s="159"/>
    </row>
    <row r="136" spans="1:5" ht="28.5">
      <c r="A136" s="156">
        <v>23522</v>
      </c>
      <c r="B136" s="156" t="s">
        <v>631</v>
      </c>
      <c r="C136" s="157" t="s">
        <v>4</v>
      </c>
      <c r="D136" s="158">
        <v>375</v>
      </c>
      <c r="E136" s="234"/>
    </row>
    <row r="137" spans="1:5" ht="15">
      <c r="A137" s="311">
        <v>240</v>
      </c>
      <c r="B137" s="421" t="s">
        <v>13775</v>
      </c>
      <c r="C137" s="422"/>
      <c r="D137" s="422"/>
      <c r="E137" s="159"/>
    </row>
    <row r="138" spans="1:5" ht="14.25">
      <c r="A138" s="156">
        <v>24015</v>
      </c>
      <c r="B138" s="156" t="s">
        <v>13776</v>
      </c>
      <c r="C138" s="157" t="s">
        <v>3</v>
      </c>
      <c r="D138" s="158">
        <v>6.45</v>
      </c>
      <c r="E138" s="159"/>
    </row>
    <row r="139" spans="1:5" ht="14.25">
      <c r="A139" s="156">
        <v>24020</v>
      </c>
      <c r="B139" s="156" t="s">
        <v>632</v>
      </c>
      <c r="C139" s="157" t="s">
        <v>3</v>
      </c>
      <c r="D139" s="158">
        <v>9.39</v>
      </c>
      <c r="E139" s="159"/>
    </row>
    <row r="140" spans="1:5" ht="28.5">
      <c r="A140" s="156">
        <v>24029</v>
      </c>
      <c r="B140" s="156" t="s">
        <v>633</v>
      </c>
      <c r="C140" s="157" t="s">
        <v>4</v>
      </c>
      <c r="D140" s="158">
        <v>8.67</v>
      </c>
      <c r="E140" s="159"/>
    </row>
    <row r="141" spans="1:5" ht="28.5">
      <c r="A141" s="156">
        <v>24034</v>
      </c>
      <c r="B141" s="156" t="s">
        <v>634</v>
      </c>
      <c r="C141" s="157" t="s">
        <v>3</v>
      </c>
      <c r="D141" s="158">
        <v>16.489999999999998</v>
      </c>
      <c r="E141" s="159"/>
    </row>
    <row r="142" spans="1:5" ht="28.5">
      <c r="A142" s="156">
        <v>24035</v>
      </c>
      <c r="B142" s="156" t="s">
        <v>635</v>
      </c>
      <c r="C142" s="157" t="s">
        <v>3</v>
      </c>
      <c r="D142" s="158">
        <v>19.46</v>
      </c>
      <c r="E142" s="159"/>
    </row>
    <row r="143" spans="1:5" ht="14.25">
      <c r="A143" s="156">
        <v>24038</v>
      </c>
      <c r="B143" s="156" t="s">
        <v>636</v>
      </c>
      <c r="C143" s="157" t="s">
        <v>9</v>
      </c>
      <c r="D143" s="158">
        <v>0.35</v>
      </c>
      <c r="E143" s="159"/>
    </row>
    <row r="144" spans="1:5" ht="28.5">
      <c r="A144" s="156">
        <v>24042</v>
      </c>
      <c r="B144" s="156" t="s">
        <v>637</v>
      </c>
      <c r="C144" s="157" t="s">
        <v>3</v>
      </c>
      <c r="D144" s="158">
        <v>34.549999999999997</v>
      </c>
      <c r="E144" s="234"/>
    </row>
    <row r="145" spans="1:5" ht="15">
      <c r="A145" s="311">
        <v>241</v>
      </c>
      <c r="B145" s="421" t="s">
        <v>13777</v>
      </c>
      <c r="C145" s="422"/>
      <c r="D145" s="422"/>
      <c r="E145" s="159"/>
    </row>
    <row r="146" spans="1:5" ht="14.25">
      <c r="A146" s="156">
        <v>24116</v>
      </c>
      <c r="B146" s="156" t="s">
        <v>638</v>
      </c>
      <c r="C146" s="157" t="s">
        <v>4</v>
      </c>
      <c r="D146" s="158">
        <v>0.64</v>
      </c>
      <c r="E146" s="159"/>
    </row>
    <row r="147" spans="1:5" ht="42.75">
      <c r="A147" s="156">
        <v>24130</v>
      </c>
      <c r="B147" s="156" t="s">
        <v>639</v>
      </c>
      <c r="C147" s="157" t="s">
        <v>4</v>
      </c>
      <c r="D147" s="158">
        <v>255.77</v>
      </c>
      <c r="E147" s="159"/>
    </row>
    <row r="148" spans="1:5" ht="42.75">
      <c r="A148" s="156">
        <v>24131</v>
      </c>
      <c r="B148" s="156" t="s">
        <v>640</v>
      </c>
      <c r="C148" s="157" t="s">
        <v>4</v>
      </c>
      <c r="D148" s="158">
        <v>276.67</v>
      </c>
      <c r="E148" s="159"/>
    </row>
    <row r="149" spans="1:5" ht="14.25">
      <c r="A149" s="156">
        <v>24145</v>
      </c>
      <c r="B149" s="156" t="s">
        <v>641</v>
      </c>
      <c r="C149" s="157" t="s">
        <v>3</v>
      </c>
      <c r="D149" s="158">
        <v>26.45</v>
      </c>
      <c r="E149" s="159"/>
    </row>
    <row r="150" spans="1:5" ht="28.5">
      <c r="A150" s="156">
        <v>24184</v>
      </c>
      <c r="B150" s="156" t="s">
        <v>642</v>
      </c>
      <c r="C150" s="157" t="s">
        <v>2</v>
      </c>
      <c r="D150" s="158">
        <v>29.69</v>
      </c>
      <c r="E150" s="234"/>
    </row>
    <row r="151" spans="1:5" ht="15">
      <c r="A151" s="311">
        <v>255</v>
      </c>
      <c r="B151" s="421" t="s">
        <v>13778</v>
      </c>
      <c r="C151" s="422"/>
      <c r="D151" s="422"/>
      <c r="E151" s="159"/>
    </row>
    <row r="152" spans="1:5" ht="14.25">
      <c r="A152" s="156">
        <v>25513</v>
      </c>
      <c r="B152" s="156" t="s">
        <v>643</v>
      </c>
      <c r="C152" s="157" t="s">
        <v>4</v>
      </c>
      <c r="D152" s="158">
        <v>34.97</v>
      </c>
      <c r="E152" s="159"/>
    </row>
    <row r="153" spans="1:5" ht="14.25">
      <c r="A153" s="156">
        <v>25514</v>
      </c>
      <c r="B153" s="156" t="s">
        <v>644</v>
      </c>
      <c r="C153" s="157" t="s">
        <v>4</v>
      </c>
      <c r="D153" s="158">
        <v>57.04</v>
      </c>
      <c r="E153" s="159"/>
    </row>
    <row r="154" spans="1:5" ht="14.25">
      <c r="A154" s="156">
        <v>25532</v>
      </c>
      <c r="B154" s="156" t="s">
        <v>645</v>
      </c>
      <c r="C154" s="157" t="s">
        <v>4</v>
      </c>
      <c r="D154" s="158">
        <v>87.14</v>
      </c>
      <c r="E154" s="159"/>
    </row>
    <row r="155" spans="1:5" ht="28.5">
      <c r="A155" s="156">
        <v>25568</v>
      </c>
      <c r="B155" s="156" t="s">
        <v>646</v>
      </c>
      <c r="C155" s="157" t="s">
        <v>4</v>
      </c>
      <c r="D155" s="158">
        <v>33.4</v>
      </c>
      <c r="E155" s="159"/>
    </row>
    <row r="156" spans="1:5" ht="28.5">
      <c r="A156" s="156">
        <v>25569</v>
      </c>
      <c r="B156" s="156" t="s">
        <v>646</v>
      </c>
      <c r="C156" s="157" t="s">
        <v>4</v>
      </c>
      <c r="D156" s="158">
        <v>68.349999999999994</v>
      </c>
      <c r="E156" s="159"/>
    </row>
    <row r="157" spans="1:5" ht="28.5">
      <c r="A157" s="156">
        <v>25570</v>
      </c>
      <c r="B157" s="156" t="s">
        <v>647</v>
      </c>
      <c r="C157" s="157" t="s">
        <v>2</v>
      </c>
      <c r="D157" s="158">
        <v>2.27</v>
      </c>
      <c r="E157" s="159"/>
    </row>
    <row r="158" spans="1:5" ht="28.5">
      <c r="A158" s="156">
        <v>25571</v>
      </c>
      <c r="B158" s="156" t="s">
        <v>648</v>
      </c>
      <c r="C158" s="157" t="s">
        <v>2</v>
      </c>
      <c r="D158" s="158">
        <v>4.5999999999999996</v>
      </c>
      <c r="E158" s="159"/>
    </row>
    <row r="159" spans="1:5" ht="28.5">
      <c r="A159" s="156">
        <v>25592</v>
      </c>
      <c r="B159" s="156" t="s">
        <v>649</v>
      </c>
      <c r="C159" s="157" t="s">
        <v>4</v>
      </c>
      <c r="D159" s="158">
        <v>86.33</v>
      </c>
      <c r="E159" s="234"/>
    </row>
    <row r="160" spans="1:5" ht="15">
      <c r="A160" s="311">
        <v>256</v>
      </c>
      <c r="B160" s="421" t="s">
        <v>13778</v>
      </c>
      <c r="C160" s="422"/>
      <c r="D160" s="422"/>
      <c r="E160" s="159"/>
    </row>
    <row r="161" spans="1:5" ht="28.5">
      <c r="A161" s="156">
        <v>25617</v>
      </c>
      <c r="B161" s="156" t="s">
        <v>650</v>
      </c>
      <c r="C161" s="157" t="s">
        <v>4</v>
      </c>
      <c r="D161" s="158">
        <v>46.25</v>
      </c>
      <c r="E161" s="234"/>
    </row>
    <row r="162" spans="1:5" ht="15">
      <c r="A162" s="311">
        <v>258</v>
      </c>
      <c r="B162" s="421" t="s">
        <v>13778</v>
      </c>
      <c r="C162" s="422"/>
      <c r="D162" s="422"/>
      <c r="E162" s="159"/>
    </row>
    <row r="163" spans="1:5" ht="42.75">
      <c r="A163" s="156">
        <v>25841</v>
      </c>
      <c r="B163" s="156" t="s">
        <v>14128</v>
      </c>
      <c r="C163" s="157" t="s">
        <v>4</v>
      </c>
      <c r="D163" s="158">
        <v>64.010000000000005</v>
      </c>
      <c r="E163" s="159"/>
    </row>
    <row r="164" spans="1:5" ht="42.75">
      <c r="A164" s="156">
        <v>25843</v>
      </c>
      <c r="B164" s="156" t="s">
        <v>14129</v>
      </c>
      <c r="C164" s="157" t="s">
        <v>4</v>
      </c>
      <c r="D164" s="158">
        <v>73.84</v>
      </c>
      <c r="E164" s="234"/>
    </row>
    <row r="165" spans="1:5" ht="15">
      <c r="A165" s="311">
        <v>260</v>
      </c>
      <c r="B165" s="421" t="s">
        <v>13779</v>
      </c>
      <c r="C165" s="422"/>
      <c r="D165" s="422"/>
      <c r="E165" s="159"/>
    </row>
    <row r="166" spans="1:5" ht="15" customHeight="1">
      <c r="A166" s="156">
        <v>26008</v>
      </c>
      <c r="B166" s="156" t="s">
        <v>651</v>
      </c>
      <c r="C166" s="157" t="s">
        <v>1</v>
      </c>
      <c r="D166" s="158">
        <v>34.130000000000003</v>
      </c>
      <c r="E166" s="159"/>
    </row>
    <row r="167" spans="1:5" ht="28.5">
      <c r="A167" s="156">
        <v>26015</v>
      </c>
      <c r="B167" s="156" t="s">
        <v>652</v>
      </c>
      <c r="C167" s="157" t="s">
        <v>1</v>
      </c>
      <c r="D167" s="158">
        <v>72.14</v>
      </c>
      <c r="E167" s="159"/>
    </row>
    <row r="168" spans="1:5" ht="28.5">
      <c r="A168" s="156">
        <v>26040</v>
      </c>
      <c r="B168" s="156" t="s">
        <v>3013</v>
      </c>
      <c r="C168" s="157" t="s">
        <v>1</v>
      </c>
      <c r="D168" s="158">
        <v>7.06</v>
      </c>
      <c r="E168" s="159"/>
    </row>
    <row r="169" spans="1:5" ht="15" customHeight="1">
      <c r="A169" s="156">
        <v>26091</v>
      </c>
      <c r="B169" s="156" t="s">
        <v>653</v>
      </c>
      <c r="C169" s="157" t="s">
        <v>1</v>
      </c>
      <c r="D169" s="158">
        <v>5.33</v>
      </c>
      <c r="E169" s="234"/>
    </row>
    <row r="170" spans="1:5" ht="15">
      <c r="A170" s="311">
        <v>265</v>
      </c>
      <c r="B170" s="421" t="s">
        <v>13780</v>
      </c>
      <c r="C170" s="422"/>
      <c r="D170" s="422"/>
      <c r="E170" s="159"/>
    </row>
    <row r="171" spans="1:5" ht="14.25">
      <c r="A171" s="156">
        <v>26503</v>
      </c>
      <c r="B171" s="156" t="s">
        <v>654</v>
      </c>
      <c r="C171" s="157" t="s">
        <v>2</v>
      </c>
      <c r="D171" s="158">
        <v>0.84</v>
      </c>
      <c r="E171" s="159"/>
    </row>
    <row r="172" spans="1:5" ht="14.25">
      <c r="A172" s="156">
        <v>26506</v>
      </c>
      <c r="B172" s="156" t="s">
        <v>655</v>
      </c>
      <c r="C172" s="157" t="s">
        <v>2</v>
      </c>
      <c r="D172" s="158">
        <v>241</v>
      </c>
      <c r="E172" s="159"/>
    </row>
    <row r="173" spans="1:5" ht="28.5">
      <c r="A173" s="156">
        <v>26508</v>
      </c>
      <c r="B173" s="156" t="s">
        <v>656</v>
      </c>
      <c r="C173" s="157" t="s">
        <v>1</v>
      </c>
      <c r="D173" s="158">
        <v>8.32</v>
      </c>
      <c r="E173" s="159"/>
    </row>
    <row r="174" spans="1:5" ht="14.25">
      <c r="A174" s="156">
        <v>26512</v>
      </c>
      <c r="B174" s="156" t="s">
        <v>657</v>
      </c>
      <c r="C174" s="157" t="s">
        <v>2</v>
      </c>
      <c r="D174" s="158">
        <v>1.08</v>
      </c>
      <c r="E174" s="159"/>
    </row>
    <row r="175" spans="1:5" ht="28.5">
      <c r="A175" s="156">
        <v>26517</v>
      </c>
      <c r="B175" s="156" t="s">
        <v>23770</v>
      </c>
      <c r="C175" s="157" t="s">
        <v>2</v>
      </c>
      <c r="D175" s="158">
        <v>1.9</v>
      </c>
      <c r="E175" s="159"/>
    </row>
    <row r="176" spans="1:5" ht="14.25">
      <c r="A176" s="156">
        <v>26546</v>
      </c>
      <c r="B176" s="156" t="s">
        <v>658</v>
      </c>
      <c r="C176" s="157" t="s">
        <v>2</v>
      </c>
      <c r="D176" s="158">
        <v>0.37</v>
      </c>
      <c r="E176" s="159"/>
    </row>
    <row r="177" spans="1:5" ht="14.25">
      <c r="A177" s="156">
        <v>26548</v>
      </c>
      <c r="B177" s="156" t="s">
        <v>659</v>
      </c>
      <c r="C177" s="157" t="s">
        <v>2</v>
      </c>
      <c r="D177" s="158">
        <v>0.38</v>
      </c>
      <c r="E177" s="159"/>
    </row>
    <row r="178" spans="1:5" ht="14.25">
      <c r="A178" s="156">
        <v>26549</v>
      </c>
      <c r="B178" s="156" t="s">
        <v>660</v>
      </c>
      <c r="C178" s="157" t="s">
        <v>2</v>
      </c>
      <c r="D178" s="158">
        <v>0.15</v>
      </c>
      <c r="E178" s="159"/>
    </row>
    <row r="179" spans="1:5" ht="28.5">
      <c r="A179" s="156">
        <v>26550</v>
      </c>
      <c r="B179" s="156" t="s">
        <v>661</v>
      </c>
      <c r="C179" s="157" t="s">
        <v>2</v>
      </c>
      <c r="D179" s="158">
        <v>11.33</v>
      </c>
      <c r="E179" s="159"/>
    </row>
    <row r="180" spans="1:5" ht="14.25">
      <c r="A180" s="156">
        <v>26551</v>
      </c>
      <c r="B180" s="156" t="s">
        <v>662</v>
      </c>
      <c r="C180" s="157" t="s">
        <v>2</v>
      </c>
      <c r="D180" s="158">
        <v>0.62</v>
      </c>
      <c r="E180" s="159"/>
    </row>
    <row r="181" spans="1:5" ht="14.25">
      <c r="A181" s="156">
        <v>26552</v>
      </c>
      <c r="B181" s="156" t="s">
        <v>13659</v>
      </c>
      <c r="C181" s="157" t="s">
        <v>2</v>
      </c>
      <c r="D181" s="158">
        <v>0.15</v>
      </c>
      <c r="E181" s="159"/>
    </row>
    <row r="182" spans="1:5" ht="14.25">
      <c r="A182" s="156">
        <v>26554</v>
      </c>
      <c r="B182" s="156" t="s">
        <v>663</v>
      </c>
      <c r="C182" s="157" t="s">
        <v>2</v>
      </c>
      <c r="D182" s="158">
        <v>0.15</v>
      </c>
      <c r="E182" s="159"/>
    </row>
    <row r="183" spans="1:5" ht="14.25">
      <c r="A183" s="156">
        <v>26560</v>
      </c>
      <c r="B183" s="156" t="s">
        <v>664</v>
      </c>
      <c r="C183" s="157" t="s">
        <v>3</v>
      </c>
      <c r="D183" s="158">
        <v>19.399999999999999</v>
      </c>
      <c r="E183" s="159"/>
    </row>
    <row r="184" spans="1:5" ht="14.25">
      <c r="A184" s="156">
        <v>26563</v>
      </c>
      <c r="B184" s="156" t="s">
        <v>665</v>
      </c>
      <c r="C184" s="157" t="s">
        <v>3</v>
      </c>
      <c r="D184" s="158">
        <v>27.04</v>
      </c>
      <c r="E184" s="159"/>
    </row>
    <row r="185" spans="1:5" ht="14.25">
      <c r="A185" s="156">
        <v>26566</v>
      </c>
      <c r="B185" s="156" t="s">
        <v>666</v>
      </c>
      <c r="C185" s="157" t="s">
        <v>3</v>
      </c>
      <c r="D185" s="158">
        <v>19.66</v>
      </c>
      <c r="E185" s="159"/>
    </row>
    <row r="186" spans="1:5" ht="14.25">
      <c r="A186" s="156">
        <v>26569</v>
      </c>
      <c r="B186" s="156" t="s">
        <v>667</v>
      </c>
      <c r="C186" s="157" t="s">
        <v>3</v>
      </c>
      <c r="D186" s="158">
        <v>18.510000000000002</v>
      </c>
      <c r="E186" s="159"/>
    </row>
    <row r="187" spans="1:5" ht="14.25">
      <c r="A187" s="156">
        <v>26570</v>
      </c>
      <c r="B187" s="156" t="s">
        <v>668</v>
      </c>
      <c r="C187" s="157" t="s">
        <v>3</v>
      </c>
      <c r="D187" s="158">
        <v>18.510000000000002</v>
      </c>
      <c r="E187" s="159"/>
    </row>
    <row r="188" spans="1:5" ht="14.25">
      <c r="A188" s="156">
        <v>26573</v>
      </c>
      <c r="B188" s="156" t="s">
        <v>669</v>
      </c>
      <c r="C188" s="157" t="s">
        <v>3</v>
      </c>
      <c r="D188" s="158">
        <v>30.24</v>
      </c>
      <c r="E188" s="159"/>
    </row>
    <row r="189" spans="1:5" ht="14.25">
      <c r="A189" s="156">
        <v>26581</v>
      </c>
      <c r="B189" s="156" t="s">
        <v>23771</v>
      </c>
      <c r="C189" s="157" t="s">
        <v>3</v>
      </c>
      <c r="D189" s="158">
        <v>21.73</v>
      </c>
      <c r="E189" s="159"/>
    </row>
    <row r="190" spans="1:5" ht="14.25">
      <c r="A190" s="156">
        <v>26588</v>
      </c>
      <c r="B190" s="156" t="s">
        <v>670</v>
      </c>
      <c r="C190" s="157" t="s">
        <v>2</v>
      </c>
      <c r="D190" s="158">
        <v>0.14000000000000001</v>
      </c>
      <c r="E190" s="159"/>
    </row>
    <row r="191" spans="1:5" ht="14.25">
      <c r="A191" s="156">
        <v>26589</v>
      </c>
      <c r="B191" s="156" t="s">
        <v>671</v>
      </c>
      <c r="C191" s="157" t="s">
        <v>2</v>
      </c>
      <c r="D191" s="158">
        <v>0.34</v>
      </c>
      <c r="E191" s="159"/>
    </row>
    <row r="192" spans="1:5" ht="14.25">
      <c r="A192" s="156">
        <v>26591</v>
      </c>
      <c r="B192" s="156" t="s">
        <v>13660</v>
      </c>
      <c r="C192" s="157" t="s">
        <v>2</v>
      </c>
      <c r="D192" s="158">
        <v>0.09</v>
      </c>
      <c r="E192" s="159"/>
    </row>
    <row r="193" spans="1:5" ht="15">
      <c r="A193" s="156">
        <v>26592</v>
      </c>
      <c r="B193" s="156" t="s">
        <v>13661</v>
      </c>
      <c r="C193" s="157" t="s">
        <v>2</v>
      </c>
      <c r="D193" s="158">
        <v>0.15</v>
      </c>
      <c r="E193" s="234"/>
    </row>
    <row r="194" spans="1:5" ht="15">
      <c r="A194" s="311">
        <v>266</v>
      </c>
      <c r="B194" s="421" t="s">
        <v>13781</v>
      </c>
      <c r="C194" s="422"/>
      <c r="D194" s="422"/>
      <c r="E194" s="159"/>
    </row>
    <row r="195" spans="1:5" ht="28.5">
      <c r="A195" s="156">
        <v>26607</v>
      </c>
      <c r="B195" s="156" t="s">
        <v>672</v>
      </c>
      <c r="C195" s="157" t="s">
        <v>2</v>
      </c>
      <c r="D195" s="158">
        <v>1.53</v>
      </c>
      <c r="E195" s="159"/>
    </row>
    <row r="196" spans="1:5" ht="28.5">
      <c r="A196" s="156">
        <v>26610</v>
      </c>
      <c r="B196" s="156" t="s">
        <v>673</v>
      </c>
      <c r="C196" s="157" t="s">
        <v>2</v>
      </c>
      <c r="D196" s="158">
        <v>0.48</v>
      </c>
      <c r="E196" s="159"/>
    </row>
    <row r="197" spans="1:5" ht="14.25">
      <c r="A197" s="156">
        <v>26612</v>
      </c>
      <c r="B197" s="156" t="s">
        <v>674</v>
      </c>
      <c r="C197" s="157" t="s">
        <v>2</v>
      </c>
      <c r="D197" s="158">
        <v>0.66</v>
      </c>
      <c r="E197" s="159"/>
    </row>
    <row r="198" spans="1:5" ht="28.5">
      <c r="A198" s="156">
        <v>26617</v>
      </c>
      <c r="B198" s="156" t="s">
        <v>675</v>
      </c>
      <c r="C198" s="157" t="s">
        <v>1</v>
      </c>
      <c r="D198" s="158">
        <v>22.98</v>
      </c>
      <c r="E198" s="159"/>
    </row>
    <row r="199" spans="1:5" ht="28.5">
      <c r="A199" s="156">
        <v>26618</v>
      </c>
      <c r="B199" s="156" t="s">
        <v>676</v>
      </c>
      <c r="C199" s="157" t="s">
        <v>2</v>
      </c>
      <c r="D199" s="158">
        <v>18.48</v>
      </c>
      <c r="E199" s="159"/>
    </row>
    <row r="200" spans="1:5" ht="14.25">
      <c r="A200" s="156">
        <v>26648</v>
      </c>
      <c r="B200" s="156" t="s">
        <v>677</v>
      </c>
      <c r="C200" s="157" t="s">
        <v>2</v>
      </c>
      <c r="D200" s="158">
        <v>0.2</v>
      </c>
      <c r="E200" s="159"/>
    </row>
    <row r="201" spans="1:5" ht="14.25">
      <c r="A201" s="156">
        <v>26664</v>
      </c>
      <c r="B201" s="156" t="s">
        <v>13662</v>
      </c>
      <c r="C201" s="157" t="s">
        <v>2</v>
      </c>
      <c r="D201" s="158">
        <v>0.25</v>
      </c>
      <c r="E201" s="159"/>
    </row>
    <row r="202" spans="1:5" ht="42.75">
      <c r="A202" s="156">
        <v>26668</v>
      </c>
      <c r="B202" s="156" t="s">
        <v>678</v>
      </c>
      <c r="C202" s="157" t="s">
        <v>2</v>
      </c>
      <c r="D202" s="158">
        <v>68.180000000000007</v>
      </c>
      <c r="E202" s="159"/>
    </row>
    <row r="203" spans="1:5" ht="28.5">
      <c r="A203" s="156">
        <v>26669</v>
      </c>
      <c r="B203" s="156" t="s">
        <v>679</v>
      </c>
      <c r="C203" s="157" t="s">
        <v>2</v>
      </c>
      <c r="D203" s="158">
        <v>10.55</v>
      </c>
      <c r="E203" s="159"/>
    </row>
    <row r="204" spans="1:5" ht="42.75">
      <c r="A204" s="156">
        <v>26670</v>
      </c>
      <c r="B204" s="156" t="s">
        <v>680</v>
      </c>
      <c r="C204" s="157" t="s">
        <v>2</v>
      </c>
      <c r="D204" s="158">
        <v>150.69999999999999</v>
      </c>
      <c r="E204" s="159"/>
    </row>
    <row r="205" spans="1:5" ht="42.75">
      <c r="A205" s="156">
        <v>26671</v>
      </c>
      <c r="B205" s="156" t="s">
        <v>681</v>
      </c>
      <c r="C205" s="157" t="s">
        <v>2</v>
      </c>
      <c r="D205" s="158">
        <v>67.22</v>
      </c>
      <c r="E205" s="159"/>
    </row>
    <row r="206" spans="1:5" ht="14.25">
      <c r="A206" s="156">
        <v>26675</v>
      </c>
      <c r="B206" s="156" t="s">
        <v>682</v>
      </c>
      <c r="C206" s="157" t="s">
        <v>2</v>
      </c>
      <c r="D206" s="158">
        <v>0.39</v>
      </c>
      <c r="E206" s="159"/>
    </row>
    <row r="207" spans="1:5" ht="28.5">
      <c r="A207" s="156">
        <v>26678</v>
      </c>
      <c r="B207" s="156" t="s">
        <v>683</v>
      </c>
      <c r="C207" s="157" t="s">
        <v>2</v>
      </c>
      <c r="D207" s="158">
        <v>0.48</v>
      </c>
      <c r="E207" s="234"/>
    </row>
    <row r="208" spans="1:5" ht="15">
      <c r="A208" s="311">
        <v>267</v>
      </c>
      <c r="B208" s="421" t="s">
        <v>13781</v>
      </c>
      <c r="C208" s="422"/>
      <c r="D208" s="422"/>
      <c r="E208" s="159"/>
    </row>
    <row r="209" spans="1:5" ht="28.5">
      <c r="A209" s="156">
        <v>26714</v>
      </c>
      <c r="B209" s="156" t="s">
        <v>23772</v>
      </c>
      <c r="C209" s="157" t="s">
        <v>2</v>
      </c>
      <c r="D209" s="158">
        <v>8.8000000000000007</v>
      </c>
      <c r="E209" s="234"/>
    </row>
    <row r="210" spans="1:5" ht="15">
      <c r="A210" s="311">
        <v>268</v>
      </c>
      <c r="B210" s="421" t="s">
        <v>13781</v>
      </c>
      <c r="C210" s="422"/>
      <c r="D210" s="422"/>
      <c r="E210" s="159"/>
    </row>
    <row r="211" spans="1:5" ht="28.5">
      <c r="A211" s="156">
        <v>26877</v>
      </c>
      <c r="B211" s="156" t="s">
        <v>684</v>
      </c>
      <c r="C211" s="157" t="s">
        <v>2</v>
      </c>
      <c r="D211" s="158">
        <v>0.46</v>
      </c>
      <c r="E211" s="159"/>
    </row>
    <row r="212" spans="1:5" ht="14.25">
      <c r="A212" s="156">
        <v>26879</v>
      </c>
      <c r="B212" s="156" t="s">
        <v>685</v>
      </c>
      <c r="C212" s="157" t="s">
        <v>2</v>
      </c>
      <c r="D212" s="158">
        <v>0.65</v>
      </c>
      <c r="E212" s="159"/>
    </row>
    <row r="213" spans="1:5" ht="15">
      <c r="A213" s="156">
        <v>26894</v>
      </c>
      <c r="B213" s="156" t="s">
        <v>686</v>
      </c>
      <c r="C213" s="157" t="s">
        <v>2</v>
      </c>
      <c r="D213" s="158">
        <v>0.15</v>
      </c>
      <c r="E213" s="234"/>
    </row>
    <row r="214" spans="1:5" ht="15">
      <c r="A214" s="311">
        <v>269</v>
      </c>
      <c r="B214" s="421" t="s">
        <v>13782</v>
      </c>
      <c r="C214" s="422"/>
      <c r="D214" s="422"/>
      <c r="E214" s="159"/>
    </row>
    <row r="215" spans="1:5" ht="28.5">
      <c r="A215" s="156">
        <v>26917</v>
      </c>
      <c r="B215" s="156" t="s">
        <v>14130</v>
      </c>
      <c r="C215" s="157" t="s">
        <v>2</v>
      </c>
      <c r="D215" s="158">
        <v>81.02</v>
      </c>
      <c r="E215" s="234"/>
    </row>
    <row r="216" spans="1:5" ht="28.5">
      <c r="A216" s="156">
        <v>26972</v>
      </c>
      <c r="B216" s="156" t="s">
        <v>687</v>
      </c>
      <c r="C216" s="157" t="s">
        <v>2</v>
      </c>
      <c r="D216" s="158">
        <v>35.72</v>
      </c>
      <c r="E216" s="159"/>
    </row>
    <row r="217" spans="1:5" ht="15">
      <c r="A217" s="311">
        <v>270</v>
      </c>
      <c r="B217" s="421" t="s">
        <v>13783</v>
      </c>
      <c r="C217" s="422"/>
      <c r="D217" s="422"/>
      <c r="E217" s="159"/>
    </row>
    <row r="218" spans="1:5" ht="14.25">
      <c r="A218" s="156">
        <v>27002</v>
      </c>
      <c r="B218" s="156" t="s">
        <v>688</v>
      </c>
      <c r="C218" s="157" t="s">
        <v>3</v>
      </c>
      <c r="D218" s="158">
        <v>24</v>
      </c>
      <c r="E218" s="159"/>
    </row>
    <row r="219" spans="1:5" ht="14.25">
      <c r="A219" s="156">
        <v>27003</v>
      </c>
      <c r="B219" s="156" t="s">
        <v>689</v>
      </c>
      <c r="C219" s="157" t="s">
        <v>3</v>
      </c>
      <c r="D219" s="158">
        <v>24</v>
      </c>
      <c r="E219" s="159"/>
    </row>
    <row r="220" spans="1:5" ht="14.25">
      <c r="A220" s="156">
        <v>27004</v>
      </c>
      <c r="B220" s="156" t="s">
        <v>690</v>
      </c>
      <c r="C220" s="157" t="s">
        <v>3</v>
      </c>
      <c r="D220" s="158">
        <v>25.58</v>
      </c>
      <c r="E220" s="159"/>
    </row>
    <row r="221" spans="1:5" ht="14.25">
      <c r="A221" s="156">
        <v>27005</v>
      </c>
      <c r="B221" s="156" t="s">
        <v>691</v>
      </c>
      <c r="C221" s="157" t="s">
        <v>3</v>
      </c>
      <c r="D221" s="158">
        <v>28.63</v>
      </c>
      <c r="E221" s="159"/>
    </row>
    <row r="222" spans="1:5" ht="14.25">
      <c r="A222" s="156">
        <v>27006</v>
      </c>
      <c r="B222" s="156" t="s">
        <v>692</v>
      </c>
      <c r="C222" s="157" t="s">
        <v>3</v>
      </c>
      <c r="D222" s="158">
        <v>30.1</v>
      </c>
      <c r="E222" s="159"/>
    </row>
    <row r="223" spans="1:5" ht="14.25">
      <c r="A223" s="156">
        <v>27010</v>
      </c>
      <c r="B223" s="156" t="s">
        <v>693</v>
      </c>
      <c r="C223" s="157" t="s">
        <v>3</v>
      </c>
      <c r="D223" s="158">
        <v>21.21</v>
      </c>
      <c r="E223" s="159"/>
    </row>
    <row r="224" spans="1:5" ht="15">
      <c r="A224" s="156">
        <v>27020</v>
      </c>
      <c r="B224" s="156" t="s">
        <v>694</v>
      </c>
      <c r="C224" s="157" t="s">
        <v>1</v>
      </c>
      <c r="D224" s="158">
        <v>0.69</v>
      </c>
      <c r="E224" s="234"/>
    </row>
    <row r="225" spans="1:5" ht="14.25">
      <c r="A225" s="156">
        <v>27022</v>
      </c>
      <c r="B225" s="156" t="s">
        <v>695</v>
      </c>
      <c r="C225" s="157" t="s">
        <v>1</v>
      </c>
      <c r="D225" s="158">
        <v>0.96</v>
      </c>
      <c r="E225" s="159"/>
    </row>
    <row r="226" spans="1:5" ht="15">
      <c r="A226" s="311">
        <v>275</v>
      </c>
      <c r="B226" s="421" t="s">
        <v>13784</v>
      </c>
      <c r="C226" s="422"/>
      <c r="D226" s="422"/>
      <c r="E226" s="159"/>
    </row>
    <row r="227" spans="1:5" ht="28.5">
      <c r="A227" s="156">
        <v>27504</v>
      </c>
      <c r="B227" s="156" t="s">
        <v>696</v>
      </c>
      <c r="C227" s="157" t="s">
        <v>2</v>
      </c>
      <c r="D227" s="158">
        <v>82.34</v>
      </c>
      <c r="E227" s="159"/>
    </row>
    <row r="228" spans="1:5" ht="28.5">
      <c r="A228" s="156">
        <v>27520</v>
      </c>
      <c r="B228" s="156" t="s">
        <v>697</v>
      </c>
      <c r="C228" s="157" t="s">
        <v>4</v>
      </c>
      <c r="D228" s="158">
        <v>19.78</v>
      </c>
      <c r="E228" s="159"/>
    </row>
    <row r="229" spans="1:5" ht="28.5">
      <c r="A229" s="156">
        <v>27532</v>
      </c>
      <c r="B229" s="156" t="s">
        <v>698</v>
      </c>
      <c r="C229" s="157" t="s">
        <v>4</v>
      </c>
      <c r="D229" s="158">
        <v>131.25</v>
      </c>
      <c r="E229" s="234"/>
    </row>
    <row r="230" spans="1:5" ht="42.75">
      <c r="A230" s="156">
        <v>27546</v>
      </c>
      <c r="B230" s="156" t="s">
        <v>699</v>
      </c>
      <c r="C230" s="157" t="s">
        <v>4</v>
      </c>
      <c r="D230" s="158">
        <v>69.2</v>
      </c>
      <c r="E230" s="159"/>
    </row>
    <row r="231" spans="1:5" ht="15">
      <c r="A231" s="311">
        <v>276</v>
      </c>
      <c r="B231" s="421" t="s">
        <v>13785</v>
      </c>
      <c r="C231" s="422"/>
      <c r="D231" s="422"/>
      <c r="E231" s="159"/>
    </row>
    <row r="232" spans="1:5" ht="42.75">
      <c r="A232" s="156">
        <v>27602</v>
      </c>
      <c r="B232" s="156" t="s">
        <v>700</v>
      </c>
      <c r="C232" s="157" t="s">
        <v>4</v>
      </c>
      <c r="D232" s="158">
        <v>47.67</v>
      </c>
      <c r="E232" s="159"/>
    </row>
    <row r="233" spans="1:5" ht="28.5">
      <c r="A233" s="156">
        <v>27666</v>
      </c>
      <c r="B233" s="156" t="s">
        <v>701</v>
      </c>
      <c r="C233" s="157" t="s">
        <v>4</v>
      </c>
      <c r="D233" s="158">
        <v>84.48</v>
      </c>
      <c r="E233" s="159"/>
    </row>
    <row r="234" spans="1:5" ht="28.5">
      <c r="A234" s="156">
        <v>27676</v>
      </c>
      <c r="B234" s="156" t="s">
        <v>702</v>
      </c>
      <c r="C234" s="157" t="s">
        <v>4</v>
      </c>
      <c r="D234" s="158">
        <v>77.36</v>
      </c>
      <c r="E234" s="159"/>
    </row>
    <row r="235" spans="1:5" ht="28.5">
      <c r="A235" s="156">
        <v>27677</v>
      </c>
      <c r="B235" s="156" t="s">
        <v>703</v>
      </c>
      <c r="C235" s="157" t="s">
        <v>4</v>
      </c>
      <c r="D235" s="158">
        <v>9.9600000000000009</v>
      </c>
      <c r="E235" s="159"/>
    </row>
    <row r="236" spans="1:5" ht="28.5">
      <c r="A236" s="156">
        <v>27678</v>
      </c>
      <c r="B236" s="156" t="s">
        <v>704</v>
      </c>
      <c r="C236" s="157" t="s">
        <v>4</v>
      </c>
      <c r="D236" s="158">
        <v>57.66</v>
      </c>
      <c r="E236" s="159"/>
    </row>
    <row r="237" spans="1:5" ht="28.5">
      <c r="A237" s="156">
        <v>27679</v>
      </c>
      <c r="B237" s="156" t="s">
        <v>705</v>
      </c>
      <c r="C237" s="157" t="s">
        <v>4</v>
      </c>
      <c r="D237" s="158">
        <v>160.18</v>
      </c>
      <c r="E237" s="234"/>
    </row>
    <row r="238" spans="1:5" ht="28.5">
      <c r="A238" s="156">
        <v>27680</v>
      </c>
      <c r="B238" s="156" t="s">
        <v>706</v>
      </c>
      <c r="C238" s="157" t="s">
        <v>4</v>
      </c>
      <c r="D238" s="158">
        <v>117.5</v>
      </c>
      <c r="E238" s="159"/>
    </row>
    <row r="239" spans="1:5" ht="15">
      <c r="A239" s="311">
        <v>280</v>
      </c>
      <c r="B239" s="421" t="s">
        <v>707</v>
      </c>
      <c r="C239" s="422"/>
      <c r="D239" s="422"/>
      <c r="E239" s="159"/>
    </row>
    <row r="240" spans="1:5" ht="14.25">
      <c r="A240" s="156">
        <v>28001</v>
      </c>
      <c r="B240" s="156" t="s">
        <v>708</v>
      </c>
      <c r="C240" s="157" t="s">
        <v>7</v>
      </c>
      <c r="D240" s="158">
        <v>45</v>
      </c>
      <c r="E240" s="159"/>
    </row>
    <row r="241" spans="1:5" ht="28.5">
      <c r="A241" s="156">
        <v>28004</v>
      </c>
      <c r="B241" s="156" t="s">
        <v>709</v>
      </c>
      <c r="C241" s="157" t="s">
        <v>2</v>
      </c>
      <c r="D241" s="158">
        <v>91.1</v>
      </c>
      <c r="E241" s="159"/>
    </row>
    <row r="242" spans="1:5" ht="28.5">
      <c r="A242" s="156">
        <v>28005</v>
      </c>
      <c r="B242" s="156" t="s">
        <v>710</v>
      </c>
      <c r="C242" s="157" t="s">
        <v>3</v>
      </c>
      <c r="D242" s="158">
        <v>32.67</v>
      </c>
      <c r="E242" s="159"/>
    </row>
    <row r="243" spans="1:5" ht="14.25">
      <c r="A243" s="156">
        <v>28008</v>
      </c>
      <c r="B243" s="156" t="s">
        <v>711</v>
      </c>
      <c r="C243" s="157" t="s">
        <v>10</v>
      </c>
      <c r="D243" s="158">
        <v>12.35</v>
      </c>
      <c r="E243" s="159"/>
    </row>
    <row r="244" spans="1:5" ht="28.5">
      <c r="A244" s="156">
        <v>28028</v>
      </c>
      <c r="B244" s="156" t="s">
        <v>712</v>
      </c>
      <c r="C244" s="157" t="s">
        <v>1</v>
      </c>
      <c r="D244" s="158">
        <v>11</v>
      </c>
      <c r="E244" s="159"/>
    </row>
    <row r="245" spans="1:5" ht="14.25">
      <c r="A245" s="156">
        <v>28056</v>
      </c>
      <c r="B245" s="156" t="s">
        <v>713</v>
      </c>
      <c r="C245" s="157" t="s">
        <v>1</v>
      </c>
      <c r="D245" s="158">
        <v>3.42</v>
      </c>
      <c r="E245" s="159"/>
    </row>
    <row r="246" spans="1:5" ht="14.25">
      <c r="A246" s="156">
        <v>28067</v>
      </c>
      <c r="B246" s="156" t="s">
        <v>714</v>
      </c>
      <c r="C246" s="157" t="s">
        <v>1</v>
      </c>
      <c r="D246" s="158">
        <v>7.19</v>
      </c>
      <c r="E246" s="159"/>
    </row>
    <row r="247" spans="1:5" ht="28.5">
      <c r="A247" s="156">
        <v>28068</v>
      </c>
      <c r="B247" s="156" t="s">
        <v>715</v>
      </c>
      <c r="C247" s="157" t="s">
        <v>1</v>
      </c>
      <c r="D247" s="158">
        <v>8.1999999999999993</v>
      </c>
      <c r="E247" s="234"/>
    </row>
    <row r="248" spans="1:5" ht="15">
      <c r="A248" s="311">
        <v>281</v>
      </c>
      <c r="B248" s="421" t="s">
        <v>13786</v>
      </c>
      <c r="C248" s="422"/>
      <c r="D248" s="422"/>
      <c r="E248" s="159"/>
    </row>
    <row r="249" spans="1:5" ht="28.5">
      <c r="A249" s="156">
        <v>28125</v>
      </c>
      <c r="B249" s="156" t="s">
        <v>716</v>
      </c>
      <c r="C249" s="157" t="s">
        <v>1</v>
      </c>
      <c r="D249" s="158">
        <v>11.41</v>
      </c>
      <c r="E249" s="234"/>
    </row>
    <row r="250" spans="1:5" ht="15">
      <c r="A250" s="311">
        <v>282</v>
      </c>
      <c r="B250" s="421" t="s">
        <v>13786</v>
      </c>
      <c r="C250" s="422"/>
      <c r="D250" s="422"/>
      <c r="E250" s="159"/>
    </row>
    <row r="251" spans="1:5" ht="28.5">
      <c r="A251" s="156">
        <v>28267</v>
      </c>
      <c r="B251" s="156" t="s">
        <v>23773</v>
      </c>
      <c r="C251" s="157" t="s">
        <v>2</v>
      </c>
      <c r="D251" s="158">
        <v>124.91</v>
      </c>
      <c r="E251" s="234"/>
    </row>
    <row r="252" spans="1:5" ht="14.25">
      <c r="A252" s="156">
        <v>28270</v>
      </c>
      <c r="B252" s="156" t="s">
        <v>717</v>
      </c>
      <c r="C252" s="157" t="s">
        <v>1</v>
      </c>
      <c r="D252" s="158">
        <v>0.24</v>
      </c>
      <c r="E252" s="159"/>
    </row>
    <row r="253" spans="1:5" ht="28.5">
      <c r="A253" s="156">
        <v>28273</v>
      </c>
      <c r="B253" s="156" t="s">
        <v>14131</v>
      </c>
      <c r="C253" s="157" t="s">
        <v>2</v>
      </c>
      <c r="D253" s="158">
        <v>170.22</v>
      </c>
      <c r="E253" s="159"/>
    </row>
    <row r="254" spans="1:5" ht="15">
      <c r="A254" s="311">
        <v>290</v>
      </c>
      <c r="B254" s="421" t="s">
        <v>13786</v>
      </c>
      <c r="C254" s="422"/>
      <c r="D254" s="422"/>
      <c r="E254" s="159"/>
    </row>
    <row r="255" spans="1:5" ht="28.5">
      <c r="A255" s="156">
        <v>29028</v>
      </c>
      <c r="B255" s="156" t="s">
        <v>13787</v>
      </c>
      <c r="C255" s="157" t="s">
        <v>2</v>
      </c>
      <c r="D255" s="158">
        <v>773.6</v>
      </c>
      <c r="E255" s="159"/>
    </row>
    <row r="256" spans="1:5" ht="15">
      <c r="A256" s="156">
        <v>29050</v>
      </c>
      <c r="B256" s="156" t="s">
        <v>718</v>
      </c>
      <c r="C256" s="157" t="s">
        <v>2</v>
      </c>
      <c r="D256" s="158">
        <v>29.17</v>
      </c>
      <c r="E256" s="234"/>
    </row>
    <row r="257" spans="1:5" ht="28.5">
      <c r="A257" s="156">
        <v>29093</v>
      </c>
      <c r="B257" s="156" t="s">
        <v>719</v>
      </c>
      <c r="C257" s="157" t="s">
        <v>2</v>
      </c>
      <c r="D257" s="158">
        <v>1.92</v>
      </c>
      <c r="E257" s="159"/>
    </row>
    <row r="258" spans="1:5" ht="28.5">
      <c r="A258" s="156">
        <v>29094</v>
      </c>
      <c r="B258" s="156" t="s">
        <v>720</v>
      </c>
      <c r="C258" s="157" t="s">
        <v>2</v>
      </c>
      <c r="D258" s="158">
        <v>26.06</v>
      </c>
      <c r="E258" s="234"/>
    </row>
    <row r="259" spans="1:5" ht="15">
      <c r="A259" s="311">
        <v>291</v>
      </c>
      <c r="B259" s="421" t="s">
        <v>13786</v>
      </c>
      <c r="C259" s="422"/>
      <c r="D259" s="422"/>
      <c r="E259" s="234"/>
    </row>
    <row r="260" spans="1:5" ht="28.5">
      <c r="A260" s="156">
        <v>29156</v>
      </c>
      <c r="B260" s="156" t="s">
        <v>14132</v>
      </c>
      <c r="C260" s="157" t="s">
        <v>2</v>
      </c>
      <c r="D260" s="158">
        <v>150.19</v>
      </c>
      <c r="E260" s="159"/>
    </row>
    <row r="261" spans="1:5" ht="15">
      <c r="A261" s="311">
        <v>292</v>
      </c>
      <c r="B261" s="421" t="s">
        <v>13786</v>
      </c>
      <c r="C261" s="422"/>
      <c r="D261" s="422"/>
      <c r="E261" s="159"/>
    </row>
    <row r="262" spans="1:5" ht="28.5">
      <c r="A262" s="156">
        <v>29204</v>
      </c>
      <c r="B262" s="156" t="s">
        <v>14133</v>
      </c>
      <c r="C262" s="157" t="s">
        <v>1</v>
      </c>
      <c r="D262" s="158">
        <v>0.57999999999999996</v>
      </c>
      <c r="E262" s="159"/>
    </row>
    <row r="263" spans="1:5" ht="28.5">
      <c r="A263" s="156">
        <v>29220</v>
      </c>
      <c r="B263" s="156" t="s">
        <v>14134</v>
      </c>
      <c r="C263" s="157" t="s">
        <v>2</v>
      </c>
      <c r="D263" s="158">
        <v>161.63</v>
      </c>
      <c r="E263" s="159"/>
    </row>
    <row r="264" spans="1:5" ht="28.5">
      <c r="A264" s="156">
        <v>29221</v>
      </c>
      <c r="B264" s="156" t="s">
        <v>14135</v>
      </c>
      <c r="C264" s="157" t="s">
        <v>2</v>
      </c>
      <c r="D264" s="158">
        <v>139.19</v>
      </c>
      <c r="E264" s="159"/>
    </row>
    <row r="265" spans="1:5" ht="15">
      <c r="A265" s="311">
        <v>293</v>
      </c>
      <c r="B265" s="421" t="s">
        <v>707</v>
      </c>
      <c r="C265" s="422"/>
      <c r="D265" s="422"/>
      <c r="E265" s="159"/>
    </row>
    <row r="266" spans="1:5" ht="42.75">
      <c r="A266" s="156">
        <v>29337</v>
      </c>
      <c r="B266" s="156" t="s">
        <v>721</v>
      </c>
      <c r="C266" s="157" t="s">
        <v>2</v>
      </c>
      <c r="D266" s="158">
        <v>43.37</v>
      </c>
      <c r="E266" s="159"/>
    </row>
    <row r="267" spans="1:5" ht="15">
      <c r="A267" s="311">
        <v>3</v>
      </c>
      <c r="B267" s="421" t="s">
        <v>13788</v>
      </c>
      <c r="C267" s="422"/>
      <c r="D267" s="422"/>
      <c r="E267" s="234"/>
    </row>
    <row r="268" spans="1:5" ht="15">
      <c r="A268" s="311">
        <v>301</v>
      </c>
      <c r="B268" s="421" t="s">
        <v>13789</v>
      </c>
      <c r="C268" s="422"/>
      <c r="D268" s="422"/>
      <c r="E268" s="159"/>
    </row>
    <row r="269" spans="1:5" ht="28.5">
      <c r="A269" s="156">
        <v>30106</v>
      </c>
      <c r="B269" s="156" t="s">
        <v>722</v>
      </c>
      <c r="C269" s="157" t="s">
        <v>1</v>
      </c>
      <c r="D269" s="158">
        <v>14.78</v>
      </c>
      <c r="E269" s="159"/>
    </row>
    <row r="270" spans="1:5" ht="42.75">
      <c r="A270" s="156">
        <v>30152</v>
      </c>
      <c r="B270" s="156" t="s">
        <v>723</v>
      </c>
      <c r="C270" s="157" t="s">
        <v>2</v>
      </c>
      <c r="D270" s="158">
        <v>240.67</v>
      </c>
      <c r="E270" s="159"/>
    </row>
    <row r="271" spans="1:5" ht="28.5">
      <c r="A271" s="156">
        <v>30172</v>
      </c>
      <c r="B271" s="156" t="s">
        <v>724</v>
      </c>
      <c r="C271" s="157" t="s">
        <v>2</v>
      </c>
      <c r="D271" s="158">
        <v>301.25</v>
      </c>
      <c r="E271" s="159"/>
    </row>
    <row r="272" spans="1:5" ht="28.5">
      <c r="A272" s="156">
        <v>30173</v>
      </c>
      <c r="B272" s="156" t="s">
        <v>725</v>
      </c>
      <c r="C272" s="157" t="s">
        <v>2</v>
      </c>
      <c r="D272" s="158">
        <v>301.25</v>
      </c>
      <c r="E272" s="159"/>
    </row>
    <row r="273" spans="1:5" ht="28.5">
      <c r="A273" s="156">
        <v>30174</v>
      </c>
      <c r="B273" s="156" t="s">
        <v>726</v>
      </c>
      <c r="C273" s="157" t="s">
        <v>2</v>
      </c>
      <c r="D273" s="158">
        <v>301.25</v>
      </c>
      <c r="E273" s="159"/>
    </row>
    <row r="274" spans="1:5" ht="28.5">
      <c r="A274" s="156">
        <v>30175</v>
      </c>
      <c r="B274" s="156" t="s">
        <v>727</v>
      </c>
      <c r="C274" s="157" t="s">
        <v>2</v>
      </c>
      <c r="D274" s="158">
        <v>301.25</v>
      </c>
      <c r="E274" s="159"/>
    </row>
    <row r="275" spans="1:5" ht="14.25">
      <c r="A275" s="156">
        <v>30191</v>
      </c>
      <c r="B275" s="156" t="s">
        <v>728</v>
      </c>
      <c r="C275" s="157" t="s">
        <v>1</v>
      </c>
      <c r="D275" s="158">
        <v>58.25</v>
      </c>
      <c r="E275" s="159"/>
    </row>
    <row r="276" spans="1:5" ht="15">
      <c r="A276" s="311">
        <v>302</v>
      </c>
      <c r="B276" s="421" t="s">
        <v>13790</v>
      </c>
      <c r="C276" s="422"/>
      <c r="D276" s="422"/>
      <c r="E276" s="159"/>
    </row>
    <row r="277" spans="1:5" ht="28.5">
      <c r="A277" s="156">
        <v>30202</v>
      </c>
      <c r="B277" s="156" t="s">
        <v>729</v>
      </c>
      <c r="C277" s="157" t="s">
        <v>2</v>
      </c>
      <c r="D277" s="158">
        <v>191.67</v>
      </c>
      <c r="E277" s="159"/>
    </row>
    <row r="278" spans="1:5" ht="42.75">
      <c r="A278" s="156">
        <v>30210</v>
      </c>
      <c r="B278" s="156" t="s">
        <v>730</v>
      </c>
      <c r="C278" s="157" t="s">
        <v>2</v>
      </c>
      <c r="D278" s="158">
        <v>256.67</v>
      </c>
      <c r="E278" s="234"/>
    </row>
    <row r="279" spans="1:5" ht="42.75">
      <c r="A279" s="156">
        <v>30211</v>
      </c>
      <c r="B279" s="156" t="s">
        <v>731</v>
      </c>
      <c r="C279" s="157" t="s">
        <v>2</v>
      </c>
      <c r="D279" s="158">
        <v>256.67</v>
      </c>
      <c r="E279" s="159"/>
    </row>
    <row r="280" spans="1:5" ht="42.75">
      <c r="A280" s="156">
        <v>30212</v>
      </c>
      <c r="B280" s="156" t="s">
        <v>732</v>
      </c>
      <c r="C280" s="157" t="s">
        <v>2</v>
      </c>
      <c r="D280" s="158">
        <v>256.67</v>
      </c>
      <c r="E280" s="234"/>
    </row>
    <row r="281" spans="1:5" ht="42.75">
      <c r="A281" s="156">
        <v>30213</v>
      </c>
      <c r="B281" s="156" t="s">
        <v>733</v>
      </c>
      <c r="C281" s="157" t="s">
        <v>2</v>
      </c>
      <c r="D281" s="158">
        <v>336.67</v>
      </c>
      <c r="E281" s="159"/>
    </row>
    <row r="282" spans="1:5" ht="28.5">
      <c r="A282" s="156">
        <v>30217</v>
      </c>
      <c r="B282" s="156" t="s">
        <v>734</v>
      </c>
      <c r="C282" s="157" t="s">
        <v>2</v>
      </c>
      <c r="D282" s="158">
        <v>240.67</v>
      </c>
      <c r="E282" s="159"/>
    </row>
    <row r="283" spans="1:5" ht="42.75">
      <c r="A283" s="156">
        <v>30233</v>
      </c>
      <c r="B283" s="156" t="s">
        <v>735</v>
      </c>
      <c r="C283" s="157" t="s">
        <v>2</v>
      </c>
      <c r="D283" s="158">
        <v>240.67</v>
      </c>
      <c r="E283" s="234"/>
    </row>
    <row r="284" spans="1:5" ht="28.5">
      <c r="A284" s="156">
        <v>30257</v>
      </c>
      <c r="B284" s="156" t="s">
        <v>736</v>
      </c>
      <c r="C284" s="157" t="s">
        <v>2</v>
      </c>
      <c r="D284" s="158">
        <v>941.67</v>
      </c>
      <c r="E284" s="159"/>
    </row>
    <row r="285" spans="1:5" ht="28.5">
      <c r="A285" s="156">
        <v>30261</v>
      </c>
      <c r="B285" s="156" t="s">
        <v>737</v>
      </c>
      <c r="C285" s="157" t="s">
        <v>2</v>
      </c>
      <c r="D285" s="158">
        <v>798.33</v>
      </c>
      <c r="E285" s="159"/>
    </row>
    <row r="286" spans="1:5" ht="28.5">
      <c r="A286" s="156">
        <v>30263</v>
      </c>
      <c r="B286" s="156" t="s">
        <v>738</v>
      </c>
      <c r="C286" s="157" t="s">
        <v>2</v>
      </c>
      <c r="D286" s="161">
        <v>1040</v>
      </c>
      <c r="E286" s="159"/>
    </row>
    <row r="287" spans="1:5" ht="15">
      <c r="A287" s="311">
        <v>303</v>
      </c>
      <c r="B287" s="421" t="s">
        <v>13790</v>
      </c>
      <c r="C287" s="422"/>
      <c r="D287" s="422"/>
      <c r="E287" s="159"/>
    </row>
    <row r="288" spans="1:5" ht="28.5">
      <c r="A288" s="156">
        <v>30358</v>
      </c>
      <c r="B288" s="156" t="s">
        <v>739</v>
      </c>
      <c r="C288" s="157" t="s">
        <v>1</v>
      </c>
      <c r="D288" s="158">
        <v>15.28</v>
      </c>
      <c r="E288" s="234"/>
    </row>
    <row r="289" spans="1:5" ht="15">
      <c r="A289" s="311">
        <v>304</v>
      </c>
      <c r="B289" s="421" t="s">
        <v>13790</v>
      </c>
      <c r="C289" s="422"/>
      <c r="D289" s="422"/>
      <c r="E289" s="159"/>
    </row>
    <row r="290" spans="1:5" ht="42.75">
      <c r="A290" s="156">
        <v>30460</v>
      </c>
      <c r="B290" s="156" t="s">
        <v>740</v>
      </c>
      <c r="C290" s="157" t="s">
        <v>2</v>
      </c>
      <c r="D290" s="158">
        <v>240.67</v>
      </c>
      <c r="E290" s="234"/>
    </row>
    <row r="291" spans="1:5" ht="28.5">
      <c r="A291" s="156">
        <v>30496</v>
      </c>
      <c r="B291" s="156" t="s">
        <v>741</v>
      </c>
      <c r="C291" s="157" t="s">
        <v>1</v>
      </c>
      <c r="D291" s="158">
        <v>19.75</v>
      </c>
      <c r="E291" s="159"/>
    </row>
    <row r="292" spans="1:5" ht="15">
      <c r="A292" s="311">
        <v>306</v>
      </c>
      <c r="B292" s="421" t="s">
        <v>13790</v>
      </c>
      <c r="C292" s="422"/>
      <c r="D292" s="422"/>
      <c r="E292" s="234"/>
    </row>
    <row r="293" spans="1:5" ht="28.5">
      <c r="A293" s="156">
        <v>30665</v>
      </c>
      <c r="B293" s="156" t="s">
        <v>742</v>
      </c>
      <c r="C293" s="157" t="s">
        <v>1</v>
      </c>
      <c r="D293" s="158">
        <v>44</v>
      </c>
      <c r="E293" s="159"/>
    </row>
    <row r="294" spans="1:5" ht="28.5">
      <c r="A294" s="156">
        <v>30675</v>
      </c>
      <c r="B294" s="156" t="s">
        <v>743</v>
      </c>
      <c r="C294" s="157" t="s">
        <v>2</v>
      </c>
      <c r="D294" s="158">
        <v>509.33</v>
      </c>
      <c r="E294" s="234"/>
    </row>
    <row r="295" spans="1:5" ht="28.5">
      <c r="A295" s="156">
        <v>30676</v>
      </c>
      <c r="B295" s="156" t="s">
        <v>744</v>
      </c>
      <c r="C295" s="157" t="s">
        <v>2</v>
      </c>
      <c r="D295" s="158">
        <v>519.66999999999996</v>
      </c>
      <c r="E295" s="159"/>
    </row>
    <row r="296" spans="1:5" ht="28.5">
      <c r="A296" s="156">
        <v>30677</v>
      </c>
      <c r="B296" s="156" t="s">
        <v>745</v>
      </c>
      <c r="C296" s="157" t="s">
        <v>2</v>
      </c>
      <c r="D296" s="158">
        <v>623</v>
      </c>
      <c r="E296" s="159"/>
    </row>
    <row r="297" spans="1:5" ht="15">
      <c r="A297" s="311">
        <v>308</v>
      </c>
      <c r="B297" s="421" t="s">
        <v>13791</v>
      </c>
      <c r="C297" s="422"/>
      <c r="D297" s="422"/>
      <c r="E297" s="159"/>
    </row>
    <row r="298" spans="1:5" ht="28.5">
      <c r="A298" s="156">
        <v>30868</v>
      </c>
      <c r="B298" s="156" t="s">
        <v>746</v>
      </c>
      <c r="C298" s="157" t="s">
        <v>4</v>
      </c>
      <c r="D298" s="158">
        <v>949.18</v>
      </c>
      <c r="E298" s="159"/>
    </row>
    <row r="299" spans="1:5" ht="15">
      <c r="A299" s="311">
        <v>309</v>
      </c>
      <c r="B299" s="421" t="s">
        <v>13791</v>
      </c>
      <c r="C299" s="422"/>
      <c r="D299" s="422"/>
      <c r="E299" s="159"/>
    </row>
    <row r="300" spans="1:5" ht="28.5">
      <c r="A300" s="156">
        <v>30951</v>
      </c>
      <c r="B300" s="156" t="s">
        <v>747</v>
      </c>
      <c r="C300" s="157" t="s">
        <v>4</v>
      </c>
      <c r="D300" s="158">
        <v>385.34</v>
      </c>
      <c r="E300" s="159"/>
    </row>
    <row r="301" spans="1:5" ht="15">
      <c r="A301" s="311">
        <v>310</v>
      </c>
      <c r="B301" s="421" t="s">
        <v>13791</v>
      </c>
      <c r="C301" s="422"/>
      <c r="D301" s="422"/>
      <c r="E301" s="159"/>
    </row>
    <row r="302" spans="1:5" ht="28.5">
      <c r="A302" s="156">
        <v>31012</v>
      </c>
      <c r="B302" s="156" t="s">
        <v>14136</v>
      </c>
      <c r="C302" s="157" t="s">
        <v>2</v>
      </c>
      <c r="D302" s="161">
        <v>1584.02</v>
      </c>
      <c r="E302" s="159"/>
    </row>
    <row r="303" spans="1:5" ht="15">
      <c r="A303" s="311">
        <v>311</v>
      </c>
      <c r="B303" s="421" t="s">
        <v>13791</v>
      </c>
      <c r="C303" s="422"/>
      <c r="D303" s="422"/>
      <c r="E303" s="159"/>
    </row>
    <row r="304" spans="1:5" ht="28.5">
      <c r="A304" s="156">
        <v>31124</v>
      </c>
      <c r="B304" s="156" t="s">
        <v>14137</v>
      </c>
      <c r="C304" s="157" t="s">
        <v>2</v>
      </c>
      <c r="D304" s="161">
        <v>1754.37</v>
      </c>
      <c r="E304" s="159"/>
    </row>
    <row r="305" spans="1:5" ht="15">
      <c r="A305" s="311">
        <v>312</v>
      </c>
      <c r="B305" s="421" t="s">
        <v>13791</v>
      </c>
      <c r="C305" s="422"/>
      <c r="D305" s="422"/>
      <c r="E305" s="159"/>
    </row>
    <row r="306" spans="1:5" ht="28.5">
      <c r="A306" s="156">
        <v>31242</v>
      </c>
      <c r="B306" s="156" t="s">
        <v>14138</v>
      </c>
      <c r="C306" s="157" t="s">
        <v>2</v>
      </c>
      <c r="D306" s="161">
        <v>1902.98</v>
      </c>
      <c r="E306" s="159"/>
    </row>
    <row r="307" spans="1:5" ht="15">
      <c r="A307" s="311">
        <v>314</v>
      </c>
      <c r="B307" s="421" t="s">
        <v>13791</v>
      </c>
      <c r="C307" s="422"/>
      <c r="D307" s="422"/>
      <c r="E307" s="159"/>
    </row>
    <row r="308" spans="1:5" ht="28.5">
      <c r="A308" s="156">
        <v>31443</v>
      </c>
      <c r="B308" s="156" t="s">
        <v>748</v>
      </c>
      <c r="C308" s="157" t="s">
        <v>4</v>
      </c>
      <c r="D308" s="158">
        <v>467.24</v>
      </c>
      <c r="E308" s="234"/>
    </row>
    <row r="309" spans="1:5" ht="15">
      <c r="A309" s="311">
        <v>315</v>
      </c>
      <c r="B309" s="421" t="s">
        <v>13792</v>
      </c>
      <c r="C309" s="422"/>
      <c r="D309" s="422"/>
      <c r="E309" s="159"/>
    </row>
    <row r="310" spans="1:5" ht="28.5">
      <c r="A310" s="156">
        <v>31507</v>
      </c>
      <c r="B310" s="156" t="s">
        <v>749</v>
      </c>
      <c r="C310" s="157" t="s">
        <v>2</v>
      </c>
      <c r="D310" s="158">
        <v>221.51</v>
      </c>
      <c r="E310" s="159"/>
    </row>
    <row r="311" spans="1:5" ht="15">
      <c r="A311" s="156">
        <v>31508</v>
      </c>
      <c r="B311" s="156" t="s">
        <v>750</v>
      </c>
      <c r="C311" s="157" t="s">
        <v>2</v>
      </c>
      <c r="D311" s="158">
        <v>253.03</v>
      </c>
      <c r="E311" s="234"/>
    </row>
    <row r="312" spans="1:5" ht="14.25">
      <c r="A312" s="156">
        <v>31511</v>
      </c>
      <c r="B312" s="156" t="s">
        <v>751</v>
      </c>
      <c r="C312" s="157" t="s">
        <v>2</v>
      </c>
      <c r="D312" s="158">
        <v>5.23</v>
      </c>
      <c r="E312" s="159"/>
    </row>
    <row r="313" spans="1:5" ht="15">
      <c r="A313" s="156">
        <v>31515</v>
      </c>
      <c r="B313" s="156" t="s">
        <v>752</v>
      </c>
      <c r="C313" s="157" t="s">
        <v>2</v>
      </c>
      <c r="D313" s="158">
        <v>79.040000000000006</v>
      </c>
      <c r="E313" s="234"/>
    </row>
    <row r="314" spans="1:5" ht="14.25">
      <c r="A314" s="156">
        <v>31516</v>
      </c>
      <c r="B314" s="156" t="s">
        <v>753</v>
      </c>
      <c r="C314" s="157" t="s">
        <v>2</v>
      </c>
      <c r="D314" s="158">
        <v>4.09</v>
      </c>
      <c r="E314" s="159"/>
    </row>
    <row r="315" spans="1:5" ht="14.25">
      <c r="A315" s="156">
        <v>31517</v>
      </c>
      <c r="B315" s="156" t="s">
        <v>754</v>
      </c>
      <c r="C315" s="157" t="s">
        <v>2</v>
      </c>
      <c r="D315" s="158">
        <v>60.85</v>
      </c>
      <c r="E315" s="159"/>
    </row>
    <row r="316" spans="1:5" ht="28.5">
      <c r="A316" s="156">
        <v>31518</v>
      </c>
      <c r="B316" s="156" t="s">
        <v>755</v>
      </c>
      <c r="C316" s="157" t="s">
        <v>2</v>
      </c>
      <c r="D316" s="158">
        <v>94.4</v>
      </c>
      <c r="E316" s="159"/>
    </row>
    <row r="317" spans="1:5" ht="15">
      <c r="A317" s="156">
        <v>31519</v>
      </c>
      <c r="B317" s="156" t="s">
        <v>756</v>
      </c>
      <c r="C317" s="157" t="s">
        <v>2</v>
      </c>
      <c r="D317" s="158">
        <v>35.39</v>
      </c>
      <c r="E317" s="234"/>
    </row>
    <row r="318" spans="1:5" ht="14.25">
      <c r="A318" s="156">
        <v>31548</v>
      </c>
      <c r="B318" s="156" t="s">
        <v>757</v>
      </c>
      <c r="C318" s="157" t="s">
        <v>2</v>
      </c>
      <c r="D318" s="158">
        <v>22.98</v>
      </c>
      <c r="E318" s="159"/>
    </row>
    <row r="319" spans="1:5" ht="28.5">
      <c r="A319" s="156">
        <v>31570</v>
      </c>
      <c r="B319" s="156" t="s">
        <v>758</v>
      </c>
      <c r="C319" s="157" t="s">
        <v>2</v>
      </c>
      <c r="D319" s="158">
        <v>7.18</v>
      </c>
      <c r="E319" s="234"/>
    </row>
    <row r="320" spans="1:5" ht="28.5">
      <c r="A320" s="156">
        <v>31571</v>
      </c>
      <c r="B320" s="156" t="s">
        <v>759</v>
      </c>
      <c r="C320" s="157" t="s">
        <v>2</v>
      </c>
      <c r="D320" s="158">
        <v>10.09</v>
      </c>
      <c r="E320" s="159"/>
    </row>
    <row r="321" spans="1:5" ht="15">
      <c r="A321" s="156">
        <v>31581</v>
      </c>
      <c r="B321" s="156" t="s">
        <v>760</v>
      </c>
      <c r="C321" s="157" t="s">
        <v>2</v>
      </c>
      <c r="D321" s="158">
        <v>53.16</v>
      </c>
      <c r="E321" s="234"/>
    </row>
    <row r="322" spans="1:5" ht="28.5">
      <c r="A322" s="156">
        <v>31584</v>
      </c>
      <c r="B322" s="156" t="s">
        <v>761</v>
      </c>
      <c r="C322" s="157" t="s">
        <v>2</v>
      </c>
      <c r="D322" s="158">
        <v>16.829999999999998</v>
      </c>
      <c r="E322" s="159"/>
    </row>
    <row r="323" spans="1:5" ht="15">
      <c r="A323" s="311">
        <v>316</v>
      </c>
      <c r="B323" s="421" t="s">
        <v>13793</v>
      </c>
      <c r="C323" s="422"/>
      <c r="D323" s="422"/>
      <c r="E323" s="159"/>
    </row>
    <row r="324" spans="1:5" ht="28.5">
      <c r="A324" s="156">
        <v>31601</v>
      </c>
      <c r="B324" s="156" t="s">
        <v>762</v>
      </c>
      <c r="C324" s="157" t="s">
        <v>2</v>
      </c>
      <c r="D324" s="158">
        <v>32.229999999999997</v>
      </c>
      <c r="E324" s="234"/>
    </row>
    <row r="325" spans="1:5" ht="28.5">
      <c r="A325" s="156">
        <v>31647</v>
      </c>
      <c r="B325" s="156" t="s">
        <v>763</v>
      </c>
      <c r="C325" s="157" t="s">
        <v>2</v>
      </c>
      <c r="D325" s="158">
        <v>46.18</v>
      </c>
      <c r="E325" s="159"/>
    </row>
    <row r="326" spans="1:5" ht="15">
      <c r="A326" s="311">
        <v>317</v>
      </c>
      <c r="B326" s="421" t="s">
        <v>13791</v>
      </c>
      <c r="C326" s="422"/>
      <c r="D326" s="422"/>
      <c r="E326" s="159"/>
    </row>
    <row r="327" spans="1:5" ht="28.5">
      <c r="A327" s="156">
        <v>31733</v>
      </c>
      <c r="B327" s="156" t="s">
        <v>764</v>
      </c>
      <c r="C327" s="157" t="s">
        <v>4</v>
      </c>
      <c r="D327" s="158">
        <v>553.54999999999995</v>
      </c>
      <c r="E327" s="234"/>
    </row>
    <row r="328" spans="1:5" ht="15">
      <c r="A328" s="311">
        <v>318</v>
      </c>
      <c r="B328" s="421" t="s">
        <v>13793</v>
      </c>
      <c r="C328" s="422"/>
      <c r="D328" s="422"/>
      <c r="E328" s="159"/>
    </row>
    <row r="329" spans="1:5" ht="28.5">
      <c r="A329" s="156">
        <v>31811</v>
      </c>
      <c r="B329" s="156" t="s">
        <v>765</v>
      </c>
      <c r="C329" s="157" t="s">
        <v>2</v>
      </c>
      <c r="D329" s="158">
        <v>145.54</v>
      </c>
      <c r="E329" s="234"/>
    </row>
    <row r="330" spans="1:5" ht="28.5">
      <c r="A330" s="156">
        <v>31812</v>
      </c>
      <c r="B330" s="156" t="s">
        <v>766</v>
      </c>
      <c r="C330" s="157" t="s">
        <v>2</v>
      </c>
      <c r="D330" s="158">
        <v>63.88</v>
      </c>
      <c r="E330" s="159"/>
    </row>
    <row r="331" spans="1:5" ht="28.5">
      <c r="A331" s="156">
        <v>31813</v>
      </c>
      <c r="B331" s="156" t="s">
        <v>767</v>
      </c>
      <c r="C331" s="157" t="s">
        <v>2</v>
      </c>
      <c r="D331" s="158">
        <v>54.94</v>
      </c>
      <c r="E331" s="159"/>
    </row>
    <row r="332" spans="1:5" ht="15">
      <c r="A332" s="311">
        <v>320</v>
      </c>
      <c r="B332" s="421" t="s">
        <v>13794</v>
      </c>
      <c r="C332" s="422"/>
      <c r="D332" s="422"/>
      <c r="E332" s="159"/>
    </row>
    <row r="333" spans="1:5" ht="14.25">
      <c r="A333" s="156">
        <v>32001</v>
      </c>
      <c r="B333" s="156" t="s">
        <v>768</v>
      </c>
      <c r="C333" s="157" t="s">
        <v>4</v>
      </c>
      <c r="D333" s="158">
        <v>76.7</v>
      </c>
      <c r="E333" s="159"/>
    </row>
    <row r="334" spans="1:5" ht="15">
      <c r="A334" s="311">
        <v>321</v>
      </c>
      <c r="B334" s="421" t="s">
        <v>13795</v>
      </c>
      <c r="C334" s="422"/>
      <c r="D334" s="422"/>
      <c r="E334" s="159"/>
    </row>
    <row r="335" spans="1:5" ht="28.5">
      <c r="A335" s="156">
        <v>32147</v>
      </c>
      <c r="B335" s="156" t="s">
        <v>769</v>
      </c>
      <c r="C335" s="157" t="s">
        <v>4</v>
      </c>
      <c r="D335" s="158">
        <v>87.14</v>
      </c>
      <c r="E335" s="159"/>
    </row>
    <row r="336" spans="1:5" ht="15">
      <c r="A336" s="311">
        <v>322</v>
      </c>
      <c r="B336" s="421" t="s">
        <v>13795</v>
      </c>
      <c r="C336" s="422"/>
      <c r="D336" s="422"/>
      <c r="E336" s="159"/>
    </row>
    <row r="337" spans="1:5" ht="15">
      <c r="A337" s="156">
        <v>32219</v>
      </c>
      <c r="B337" s="156" t="s">
        <v>770</v>
      </c>
      <c r="C337" s="157" t="s">
        <v>4</v>
      </c>
      <c r="D337" s="158">
        <v>146.78</v>
      </c>
      <c r="E337" s="234"/>
    </row>
    <row r="338" spans="1:5" ht="28.5">
      <c r="A338" s="156">
        <v>32223</v>
      </c>
      <c r="B338" s="156" t="s">
        <v>771</v>
      </c>
      <c r="C338" s="157" t="s">
        <v>4</v>
      </c>
      <c r="D338" s="158">
        <v>87.14</v>
      </c>
      <c r="E338" s="159"/>
    </row>
    <row r="339" spans="1:5" ht="15">
      <c r="A339" s="311">
        <v>325</v>
      </c>
      <c r="B339" s="421" t="s">
        <v>13796</v>
      </c>
      <c r="C339" s="422"/>
      <c r="D339" s="422"/>
      <c r="E339" s="234"/>
    </row>
    <row r="340" spans="1:5" ht="14.25">
      <c r="A340" s="156">
        <v>32502</v>
      </c>
      <c r="B340" s="156" t="s">
        <v>772</v>
      </c>
      <c r="C340" s="157" t="s">
        <v>4</v>
      </c>
      <c r="D340" s="158">
        <v>470.83</v>
      </c>
      <c r="E340" s="159"/>
    </row>
    <row r="341" spans="1:5" ht="28.5">
      <c r="A341" s="156">
        <v>32505</v>
      </c>
      <c r="B341" s="156" t="s">
        <v>773</v>
      </c>
      <c r="C341" s="157" t="s">
        <v>4</v>
      </c>
      <c r="D341" s="158">
        <v>296.67</v>
      </c>
      <c r="E341" s="234"/>
    </row>
    <row r="342" spans="1:5" ht="15">
      <c r="A342" s="311">
        <v>335</v>
      </c>
      <c r="B342" s="421" t="s">
        <v>13797</v>
      </c>
      <c r="C342" s="422"/>
      <c r="D342" s="422"/>
      <c r="E342" s="159"/>
    </row>
    <row r="343" spans="1:5" ht="28.5">
      <c r="A343" s="156">
        <v>33503</v>
      </c>
      <c r="B343" s="156" t="s">
        <v>774</v>
      </c>
      <c r="C343" s="157" t="s">
        <v>1</v>
      </c>
      <c r="D343" s="158">
        <v>7.91</v>
      </c>
      <c r="E343" s="159"/>
    </row>
    <row r="344" spans="1:5" ht="28.5">
      <c r="A344" s="156">
        <v>33506</v>
      </c>
      <c r="B344" s="156" t="s">
        <v>775</v>
      </c>
      <c r="C344" s="157" t="s">
        <v>1</v>
      </c>
      <c r="D344" s="158">
        <v>72.33</v>
      </c>
      <c r="E344" s="234"/>
    </row>
    <row r="345" spans="1:5" ht="28.5">
      <c r="A345" s="156">
        <v>33511</v>
      </c>
      <c r="B345" s="156" t="s">
        <v>776</v>
      </c>
      <c r="C345" s="157" t="s">
        <v>1</v>
      </c>
      <c r="D345" s="158">
        <v>41.67</v>
      </c>
      <c r="E345" s="159"/>
    </row>
    <row r="346" spans="1:5" ht="15">
      <c r="A346" s="156">
        <v>33518</v>
      </c>
      <c r="B346" s="156" t="s">
        <v>777</v>
      </c>
      <c r="C346" s="157" t="s">
        <v>1</v>
      </c>
      <c r="D346" s="158">
        <v>118</v>
      </c>
      <c r="E346" s="234"/>
    </row>
    <row r="347" spans="1:5" ht="28.5">
      <c r="A347" s="156">
        <v>33556</v>
      </c>
      <c r="B347" s="156" t="s">
        <v>14085</v>
      </c>
      <c r="C347" s="157" t="s">
        <v>1</v>
      </c>
      <c r="D347" s="158">
        <v>6.16</v>
      </c>
      <c r="E347" s="159"/>
    </row>
    <row r="348" spans="1:5" ht="28.5">
      <c r="A348" s="156">
        <v>33599</v>
      </c>
      <c r="B348" s="156" t="s">
        <v>778</v>
      </c>
      <c r="C348" s="157" t="s">
        <v>1</v>
      </c>
      <c r="D348" s="158">
        <v>23.67</v>
      </c>
      <c r="E348" s="159"/>
    </row>
    <row r="349" spans="1:5" ht="15">
      <c r="A349" s="311">
        <v>340</v>
      </c>
      <c r="B349" s="421" t="s">
        <v>13798</v>
      </c>
      <c r="C349" s="422"/>
      <c r="D349" s="422"/>
      <c r="E349" s="159"/>
    </row>
    <row r="350" spans="1:5" ht="28.5">
      <c r="A350" s="156">
        <v>34005</v>
      </c>
      <c r="B350" s="156" t="s">
        <v>779</v>
      </c>
      <c r="C350" s="157" t="s">
        <v>4</v>
      </c>
      <c r="D350" s="158">
        <v>53.33</v>
      </c>
      <c r="E350" s="234"/>
    </row>
    <row r="351" spans="1:5" ht="15">
      <c r="A351" s="311">
        <v>341</v>
      </c>
      <c r="B351" s="421" t="s">
        <v>13799</v>
      </c>
      <c r="C351" s="422"/>
      <c r="D351" s="422"/>
      <c r="E351" s="159"/>
    </row>
    <row r="352" spans="1:5" ht="28.5">
      <c r="A352" s="156">
        <v>34114</v>
      </c>
      <c r="B352" s="156" t="s">
        <v>780</v>
      </c>
      <c r="C352" s="157" t="s">
        <v>4</v>
      </c>
      <c r="D352" s="158">
        <v>89.25</v>
      </c>
      <c r="E352" s="234"/>
    </row>
    <row r="353" spans="1:5" ht="15">
      <c r="A353" s="311">
        <v>343</v>
      </c>
      <c r="B353" s="421" t="s">
        <v>13800</v>
      </c>
      <c r="C353" s="422"/>
      <c r="D353" s="422"/>
      <c r="E353" s="159"/>
    </row>
    <row r="354" spans="1:5" ht="28.5">
      <c r="A354" s="156">
        <v>34383</v>
      </c>
      <c r="B354" s="156" t="s">
        <v>781</v>
      </c>
      <c r="C354" s="157" t="s">
        <v>2</v>
      </c>
      <c r="D354" s="158">
        <v>38.869999999999997</v>
      </c>
      <c r="E354" s="234"/>
    </row>
    <row r="355" spans="1:5" ht="14.25">
      <c r="A355" s="156">
        <v>34384</v>
      </c>
      <c r="B355" s="156" t="s">
        <v>782</v>
      </c>
      <c r="C355" s="157" t="s">
        <v>2</v>
      </c>
      <c r="D355" s="158">
        <v>47.65</v>
      </c>
      <c r="E355" s="159"/>
    </row>
    <row r="356" spans="1:5" ht="15">
      <c r="A356" s="311">
        <v>345</v>
      </c>
      <c r="B356" s="421" t="s">
        <v>13801</v>
      </c>
      <c r="C356" s="422"/>
      <c r="D356" s="422"/>
      <c r="E356" s="159"/>
    </row>
    <row r="357" spans="1:5" ht="28.5">
      <c r="A357" s="156">
        <v>34544</v>
      </c>
      <c r="B357" s="156" t="s">
        <v>783</v>
      </c>
      <c r="C357" s="157" t="s">
        <v>3</v>
      </c>
      <c r="D357" s="158">
        <v>46.59</v>
      </c>
      <c r="E357" s="159"/>
    </row>
    <row r="358" spans="1:5" ht="15">
      <c r="A358" s="311">
        <v>346</v>
      </c>
      <c r="B358" s="421" t="s">
        <v>13802</v>
      </c>
      <c r="C358" s="422"/>
      <c r="D358" s="422"/>
      <c r="E358" s="159"/>
    </row>
    <row r="359" spans="1:5" ht="28.5">
      <c r="A359" s="156">
        <v>34656</v>
      </c>
      <c r="B359" s="156" t="s">
        <v>784</v>
      </c>
      <c r="C359" s="157" t="s">
        <v>4</v>
      </c>
      <c r="D359" s="158">
        <v>65.78</v>
      </c>
      <c r="E359" s="234"/>
    </row>
    <row r="360" spans="1:5" ht="28.5">
      <c r="A360" s="156">
        <v>34666</v>
      </c>
      <c r="B360" s="156" t="s">
        <v>785</v>
      </c>
      <c r="C360" s="157" t="s">
        <v>4</v>
      </c>
      <c r="D360" s="158">
        <v>65.78</v>
      </c>
      <c r="E360" s="159"/>
    </row>
    <row r="361" spans="1:5" ht="15">
      <c r="A361" s="311">
        <v>347</v>
      </c>
      <c r="B361" s="421" t="s">
        <v>13802</v>
      </c>
      <c r="C361" s="422"/>
      <c r="D361" s="422"/>
      <c r="E361" s="234"/>
    </row>
    <row r="362" spans="1:5" ht="28.5">
      <c r="A362" s="156">
        <v>34787</v>
      </c>
      <c r="B362" s="156" t="s">
        <v>786</v>
      </c>
      <c r="C362" s="157" t="s">
        <v>4</v>
      </c>
      <c r="D362" s="158">
        <v>55.54</v>
      </c>
      <c r="E362" s="159"/>
    </row>
    <row r="363" spans="1:5" ht="15">
      <c r="A363" s="311">
        <v>348</v>
      </c>
      <c r="B363" s="421" t="s">
        <v>13803</v>
      </c>
      <c r="C363" s="422"/>
      <c r="D363" s="422"/>
      <c r="E363" s="159"/>
    </row>
    <row r="364" spans="1:5" ht="42.75">
      <c r="A364" s="156">
        <v>34850</v>
      </c>
      <c r="B364" s="156" t="s">
        <v>787</v>
      </c>
      <c r="C364" s="157" t="s">
        <v>10</v>
      </c>
      <c r="D364" s="158">
        <v>125.57</v>
      </c>
      <c r="E364" s="159"/>
    </row>
    <row r="365" spans="1:5" ht="15">
      <c r="A365" s="311">
        <v>351</v>
      </c>
      <c r="B365" s="421" t="s">
        <v>13804</v>
      </c>
      <c r="C365" s="422"/>
      <c r="D365" s="422"/>
      <c r="E365" s="234"/>
    </row>
    <row r="366" spans="1:5" ht="14.25">
      <c r="A366" s="156">
        <v>35114</v>
      </c>
      <c r="B366" s="156" t="s">
        <v>788</v>
      </c>
      <c r="C366" s="157" t="s">
        <v>1</v>
      </c>
      <c r="D366" s="158">
        <v>1.2</v>
      </c>
      <c r="E366" s="159"/>
    </row>
    <row r="367" spans="1:5" ht="28.5">
      <c r="A367" s="156">
        <v>35145</v>
      </c>
      <c r="B367" s="156" t="s">
        <v>789</v>
      </c>
      <c r="C367" s="157" t="s">
        <v>4</v>
      </c>
      <c r="D367" s="158">
        <v>73.66</v>
      </c>
      <c r="E367" s="234"/>
    </row>
    <row r="368" spans="1:5" ht="28.5">
      <c r="A368" s="156">
        <v>35155</v>
      </c>
      <c r="B368" s="156" t="s">
        <v>790</v>
      </c>
      <c r="C368" s="157" t="s">
        <v>4</v>
      </c>
      <c r="D368" s="158">
        <v>115.25</v>
      </c>
      <c r="E368" s="159"/>
    </row>
    <row r="369" spans="1:5" ht="15">
      <c r="A369" s="311">
        <v>352</v>
      </c>
      <c r="B369" s="421" t="s">
        <v>13805</v>
      </c>
      <c r="C369" s="422"/>
      <c r="D369" s="422"/>
      <c r="E369" s="159"/>
    </row>
    <row r="370" spans="1:5" ht="28.5">
      <c r="A370" s="156">
        <v>35211</v>
      </c>
      <c r="B370" s="156" t="s">
        <v>791</v>
      </c>
      <c r="C370" s="157" t="s">
        <v>11</v>
      </c>
      <c r="D370" s="158">
        <v>22.97</v>
      </c>
      <c r="E370" s="159"/>
    </row>
    <row r="371" spans="1:5" ht="15">
      <c r="A371" s="311">
        <v>355</v>
      </c>
      <c r="B371" s="421" t="s">
        <v>13806</v>
      </c>
      <c r="C371" s="422"/>
      <c r="D371" s="422"/>
      <c r="E371" s="159"/>
    </row>
    <row r="372" spans="1:5" ht="28.5">
      <c r="A372" s="156">
        <v>35504</v>
      </c>
      <c r="B372" s="156" t="s">
        <v>792</v>
      </c>
      <c r="C372" s="157" t="s">
        <v>3</v>
      </c>
      <c r="D372" s="158">
        <v>0.9</v>
      </c>
      <c r="E372" s="159"/>
    </row>
    <row r="373" spans="1:5" ht="57">
      <c r="A373" s="156">
        <v>35571</v>
      </c>
      <c r="B373" s="156" t="s">
        <v>23774</v>
      </c>
      <c r="C373" s="157" t="s">
        <v>4</v>
      </c>
      <c r="D373" s="158">
        <v>143.26</v>
      </c>
      <c r="E373" s="159"/>
    </row>
    <row r="374" spans="1:5" ht="28.5">
      <c r="A374" s="156">
        <v>35579</v>
      </c>
      <c r="B374" s="156" t="s">
        <v>14139</v>
      </c>
      <c r="C374" s="157" t="s">
        <v>4</v>
      </c>
      <c r="D374" s="158">
        <v>231.25</v>
      </c>
      <c r="E374" s="159"/>
    </row>
    <row r="375" spans="1:5" ht="15">
      <c r="A375" s="311">
        <v>356</v>
      </c>
      <c r="B375" s="421" t="s">
        <v>13807</v>
      </c>
      <c r="C375" s="422"/>
      <c r="D375" s="422"/>
      <c r="E375" s="234"/>
    </row>
    <row r="376" spans="1:5" ht="28.5">
      <c r="A376" s="156">
        <v>35625</v>
      </c>
      <c r="B376" s="156" t="s">
        <v>793</v>
      </c>
      <c r="C376" s="157" t="s">
        <v>4</v>
      </c>
      <c r="D376" s="158">
        <v>106.09</v>
      </c>
      <c r="E376" s="159"/>
    </row>
    <row r="377" spans="1:5" ht="15">
      <c r="A377" s="311">
        <v>360</v>
      </c>
      <c r="B377" s="421" t="s">
        <v>13808</v>
      </c>
      <c r="C377" s="422"/>
      <c r="D377" s="422"/>
      <c r="E377" s="234"/>
    </row>
    <row r="378" spans="1:5" ht="14.25">
      <c r="A378" s="156">
        <v>36002</v>
      </c>
      <c r="B378" s="156" t="s">
        <v>794</v>
      </c>
      <c r="C378" s="157" t="s">
        <v>1</v>
      </c>
      <c r="D378" s="158">
        <v>14.71</v>
      </c>
      <c r="E378" s="159"/>
    </row>
    <row r="379" spans="1:5" ht="28.5">
      <c r="A379" s="156">
        <v>36010</v>
      </c>
      <c r="B379" s="156" t="s">
        <v>795</v>
      </c>
      <c r="C379" s="157" t="s">
        <v>1</v>
      </c>
      <c r="D379" s="158">
        <v>21.56</v>
      </c>
      <c r="E379" s="159"/>
    </row>
    <row r="380" spans="1:5" ht="14.25">
      <c r="A380" s="156">
        <v>36012</v>
      </c>
      <c r="B380" s="156" t="s">
        <v>796</v>
      </c>
      <c r="C380" s="157" t="s">
        <v>1</v>
      </c>
      <c r="D380" s="158">
        <v>3.42</v>
      </c>
      <c r="E380" s="159"/>
    </row>
    <row r="381" spans="1:5" ht="28.5">
      <c r="A381" s="156">
        <v>36018</v>
      </c>
      <c r="B381" s="156" t="s">
        <v>797</v>
      </c>
      <c r="C381" s="157" t="s">
        <v>1</v>
      </c>
      <c r="D381" s="158">
        <v>20.74</v>
      </c>
      <c r="E381" s="159"/>
    </row>
    <row r="382" spans="1:5" ht="28.5">
      <c r="A382" s="156">
        <v>36034</v>
      </c>
      <c r="B382" s="156" t="s">
        <v>798</v>
      </c>
      <c r="C382" s="157" t="s">
        <v>1</v>
      </c>
      <c r="D382" s="158">
        <v>41.22</v>
      </c>
      <c r="E382" s="234"/>
    </row>
    <row r="383" spans="1:5" ht="28.5">
      <c r="A383" s="156">
        <v>36044</v>
      </c>
      <c r="B383" s="156" t="s">
        <v>799</v>
      </c>
      <c r="C383" s="157" t="s">
        <v>1</v>
      </c>
      <c r="D383" s="158">
        <v>39.74</v>
      </c>
      <c r="E383" s="159"/>
    </row>
    <row r="384" spans="1:5" ht="28.5">
      <c r="A384" s="156">
        <v>36091</v>
      </c>
      <c r="B384" s="156" t="s">
        <v>800</v>
      </c>
      <c r="C384" s="157" t="s">
        <v>1</v>
      </c>
      <c r="D384" s="158">
        <v>24.5</v>
      </c>
      <c r="E384" s="234"/>
    </row>
    <row r="385" spans="1:5" ht="15">
      <c r="A385" s="311">
        <v>362</v>
      </c>
      <c r="B385" s="421" t="s">
        <v>13809</v>
      </c>
      <c r="C385" s="422"/>
      <c r="D385" s="422"/>
      <c r="E385" s="159"/>
    </row>
    <row r="386" spans="1:5" ht="14.25">
      <c r="A386" s="156">
        <v>36221</v>
      </c>
      <c r="B386" s="156" t="s">
        <v>801</v>
      </c>
      <c r="C386" s="157" t="s">
        <v>1</v>
      </c>
      <c r="D386" s="158">
        <v>17.02</v>
      </c>
      <c r="E386" s="159"/>
    </row>
    <row r="387" spans="1:5" ht="15">
      <c r="A387" s="311">
        <v>365</v>
      </c>
      <c r="B387" s="421" t="s">
        <v>13810</v>
      </c>
      <c r="C387" s="422"/>
      <c r="D387" s="422"/>
      <c r="E387" s="159"/>
    </row>
    <row r="388" spans="1:5" ht="28.5">
      <c r="A388" s="156">
        <v>36506</v>
      </c>
      <c r="B388" s="156" t="s">
        <v>802</v>
      </c>
      <c r="C388" s="157" t="s">
        <v>1</v>
      </c>
      <c r="D388" s="158">
        <v>32.79</v>
      </c>
      <c r="E388" s="159"/>
    </row>
    <row r="389" spans="1:5" ht="28.5">
      <c r="A389" s="156">
        <v>36512</v>
      </c>
      <c r="B389" s="156" t="s">
        <v>803</v>
      </c>
      <c r="C389" s="157" t="s">
        <v>2</v>
      </c>
      <c r="D389" s="158">
        <v>1.5</v>
      </c>
      <c r="E389" s="159"/>
    </row>
    <row r="390" spans="1:5" ht="28.5">
      <c r="A390" s="156">
        <v>36514</v>
      </c>
      <c r="B390" s="156" t="s">
        <v>804</v>
      </c>
      <c r="C390" s="157" t="s">
        <v>2</v>
      </c>
      <c r="D390" s="158">
        <v>1.97</v>
      </c>
      <c r="E390" s="234"/>
    </row>
    <row r="391" spans="1:5" ht="28.5">
      <c r="A391" s="156">
        <v>36517</v>
      </c>
      <c r="B391" s="156" t="s">
        <v>805</v>
      </c>
      <c r="C391" s="157" t="s">
        <v>2</v>
      </c>
      <c r="D391" s="158">
        <v>1.22</v>
      </c>
      <c r="E391" s="159"/>
    </row>
    <row r="392" spans="1:5" ht="15">
      <c r="A392" s="311">
        <v>368</v>
      </c>
      <c r="B392" s="421" t="s">
        <v>13803</v>
      </c>
      <c r="C392" s="422"/>
      <c r="D392" s="422"/>
      <c r="E392" s="234"/>
    </row>
    <row r="393" spans="1:5" ht="57">
      <c r="A393" s="156">
        <v>36825</v>
      </c>
      <c r="B393" s="156" t="s">
        <v>806</v>
      </c>
      <c r="C393" s="157" t="s">
        <v>10</v>
      </c>
      <c r="D393" s="158">
        <v>105.46</v>
      </c>
      <c r="E393" s="159"/>
    </row>
    <row r="394" spans="1:5" ht="15">
      <c r="A394" s="311">
        <v>370</v>
      </c>
      <c r="B394" s="421" t="s">
        <v>13811</v>
      </c>
      <c r="C394" s="422"/>
      <c r="D394" s="422"/>
      <c r="E394" s="159"/>
    </row>
    <row r="395" spans="1:5" ht="28.5">
      <c r="A395" s="156">
        <v>37009</v>
      </c>
      <c r="B395" s="156" t="s">
        <v>23775</v>
      </c>
      <c r="C395" s="157" t="s">
        <v>4</v>
      </c>
      <c r="D395" s="158">
        <v>315.73</v>
      </c>
      <c r="E395" s="159"/>
    </row>
    <row r="396" spans="1:5" ht="14.25">
      <c r="A396" s="156">
        <v>37013</v>
      </c>
      <c r="B396" s="156" t="s">
        <v>807</v>
      </c>
      <c r="C396" s="157" t="s">
        <v>4</v>
      </c>
      <c r="D396" s="158">
        <v>340.92</v>
      </c>
      <c r="E396" s="159"/>
    </row>
    <row r="397" spans="1:5" ht="14.25">
      <c r="A397" s="156">
        <v>37043</v>
      </c>
      <c r="B397" s="156" t="s">
        <v>15</v>
      </c>
      <c r="C397" s="157" t="s">
        <v>3</v>
      </c>
      <c r="D397" s="158">
        <v>13.13</v>
      </c>
      <c r="E397" s="159"/>
    </row>
    <row r="398" spans="1:5" ht="14.25">
      <c r="A398" s="156">
        <v>37057</v>
      </c>
      <c r="B398" s="156" t="s">
        <v>808</v>
      </c>
      <c r="C398" s="157" t="s">
        <v>4</v>
      </c>
      <c r="D398" s="158">
        <v>486.33</v>
      </c>
      <c r="E398" s="159"/>
    </row>
    <row r="399" spans="1:5" ht="28.5">
      <c r="A399" s="156">
        <v>37090</v>
      </c>
      <c r="B399" s="156" t="s">
        <v>809</v>
      </c>
      <c r="C399" s="157" t="s">
        <v>2</v>
      </c>
      <c r="D399" s="158">
        <v>2.48</v>
      </c>
      <c r="E399" s="159"/>
    </row>
    <row r="400" spans="1:5" ht="15">
      <c r="A400" s="311">
        <v>371</v>
      </c>
      <c r="B400" s="421" t="s">
        <v>13812</v>
      </c>
      <c r="C400" s="422"/>
      <c r="D400" s="422"/>
      <c r="E400" s="159"/>
    </row>
    <row r="401" spans="1:5" ht="15">
      <c r="A401" s="156">
        <v>37103</v>
      </c>
      <c r="B401" s="156" t="s">
        <v>810</v>
      </c>
      <c r="C401" s="157" t="s">
        <v>4</v>
      </c>
      <c r="D401" s="161">
        <v>1393.61</v>
      </c>
      <c r="E401" s="234"/>
    </row>
    <row r="402" spans="1:5" ht="15">
      <c r="A402" s="311">
        <v>375</v>
      </c>
      <c r="B402" s="421" t="s">
        <v>13813</v>
      </c>
      <c r="C402" s="422"/>
      <c r="D402" s="422"/>
      <c r="E402" s="159"/>
    </row>
    <row r="403" spans="1:5" ht="15">
      <c r="A403" s="156">
        <v>37502</v>
      </c>
      <c r="B403" s="156" t="s">
        <v>23776</v>
      </c>
      <c r="C403" s="157" t="s">
        <v>10</v>
      </c>
      <c r="D403" s="158">
        <v>36.479999999999997</v>
      </c>
      <c r="E403" s="234"/>
    </row>
    <row r="404" spans="1:5" ht="28.5">
      <c r="A404" s="156">
        <v>37509</v>
      </c>
      <c r="B404" s="156" t="s">
        <v>14140</v>
      </c>
      <c r="C404" s="157" t="s">
        <v>10</v>
      </c>
      <c r="D404" s="158">
        <v>96.81</v>
      </c>
      <c r="E404" s="159"/>
    </row>
    <row r="405" spans="1:5" ht="14.25">
      <c r="A405" s="156">
        <v>37513</v>
      </c>
      <c r="B405" s="156" t="s">
        <v>811</v>
      </c>
      <c r="C405" s="157" t="s">
        <v>10</v>
      </c>
      <c r="D405" s="158">
        <v>21.48</v>
      </c>
      <c r="E405" s="159"/>
    </row>
    <row r="406" spans="1:5" ht="14.25">
      <c r="A406" s="156">
        <v>37514</v>
      </c>
      <c r="B406" s="156" t="s">
        <v>812</v>
      </c>
      <c r="C406" s="157" t="s">
        <v>10</v>
      </c>
      <c r="D406" s="158">
        <v>27.52</v>
      </c>
      <c r="E406" s="159"/>
    </row>
    <row r="407" spans="1:5" ht="28.5">
      <c r="A407" s="156">
        <v>37517</v>
      </c>
      <c r="B407" s="156" t="s">
        <v>813</v>
      </c>
      <c r="C407" s="157" t="s">
        <v>10</v>
      </c>
      <c r="D407" s="158">
        <v>16.920000000000002</v>
      </c>
      <c r="E407" s="159"/>
    </row>
    <row r="408" spans="1:5" ht="14.25">
      <c r="A408" s="156">
        <v>37519</v>
      </c>
      <c r="B408" s="156" t="s">
        <v>814</v>
      </c>
      <c r="C408" s="157" t="s">
        <v>10</v>
      </c>
      <c r="D408" s="158">
        <v>7.38</v>
      </c>
      <c r="E408" s="159"/>
    </row>
    <row r="409" spans="1:5" ht="14.25">
      <c r="A409" s="156">
        <v>37564</v>
      </c>
      <c r="B409" s="156" t="s">
        <v>815</v>
      </c>
      <c r="C409" s="157" t="s">
        <v>10</v>
      </c>
      <c r="D409" s="158">
        <v>34.950000000000003</v>
      </c>
      <c r="E409" s="159"/>
    </row>
    <row r="410" spans="1:5" ht="14.25">
      <c r="A410" s="156">
        <v>37566</v>
      </c>
      <c r="B410" s="156" t="s">
        <v>816</v>
      </c>
      <c r="C410" s="157" t="s">
        <v>10</v>
      </c>
      <c r="D410" s="158">
        <v>16.579999999999998</v>
      </c>
      <c r="E410" s="159"/>
    </row>
    <row r="411" spans="1:5" ht="15">
      <c r="A411" s="311">
        <v>377</v>
      </c>
      <c r="B411" s="421" t="s">
        <v>13813</v>
      </c>
      <c r="C411" s="422"/>
      <c r="D411" s="422"/>
      <c r="E411" s="159"/>
    </row>
    <row r="412" spans="1:5" ht="28.5">
      <c r="A412" s="156">
        <v>37733</v>
      </c>
      <c r="B412" s="156" t="s">
        <v>817</v>
      </c>
      <c r="C412" s="157" t="s">
        <v>10</v>
      </c>
      <c r="D412" s="158">
        <v>35.42</v>
      </c>
      <c r="E412" s="159"/>
    </row>
    <row r="413" spans="1:5" ht="15">
      <c r="A413" s="311">
        <v>380</v>
      </c>
      <c r="B413" s="421" t="s">
        <v>13814</v>
      </c>
      <c r="C413" s="422"/>
      <c r="D413" s="422"/>
      <c r="E413" s="159"/>
    </row>
    <row r="414" spans="1:5" ht="14.25">
      <c r="A414" s="156">
        <v>38001</v>
      </c>
      <c r="B414" s="156" t="s">
        <v>818</v>
      </c>
      <c r="C414" s="157" t="s">
        <v>10</v>
      </c>
      <c r="D414" s="158">
        <v>17.34</v>
      </c>
      <c r="E414" s="159"/>
    </row>
    <row r="415" spans="1:5" ht="14.25">
      <c r="A415" s="156">
        <v>38003</v>
      </c>
      <c r="B415" s="156" t="s">
        <v>819</v>
      </c>
      <c r="C415" s="157" t="s">
        <v>3</v>
      </c>
      <c r="D415" s="158">
        <v>1.66</v>
      </c>
      <c r="E415" s="159"/>
    </row>
    <row r="416" spans="1:5" ht="28.5">
      <c r="A416" s="156">
        <v>38006</v>
      </c>
      <c r="B416" s="156" t="s">
        <v>820</v>
      </c>
      <c r="C416" s="157" t="s">
        <v>10</v>
      </c>
      <c r="D416" s="158">
        <v>29.53</v>
      </c>
      <c r="E416" s="159"/>
    </row>
    <row r="417" spans="1:5" ht="28.5">
      <c r="A417" s="156">
        <v>38009</v>
      </c>
      <c r="B417" s="156" t="s">
        <v>821</v>
      </c>
      <c r="C417" s="157" t="s">
        <v>10</v>
      </c>
      <c r="D417" s="158">
        <v>7.38</v>
      </c>
      <c r="E417" s="159"/>
    </row>
    <row r="418" spans="1:5" ht="28.5">
      <c r="A418" s="156">
        <v>38012</v>
      </c>
      <c r="B418" s="156" t="s">
        <v>822</v>
      </c>
      <c r="C418" s="157" t="s">
        <v>2</v>
      </c>
      <c r="D418" s="158">
        <v>2.98</v>
      </c>
      <c r="E418" s="159"/>
    </row>
    <row r="419" spans="1:5" ht="14.25">
      <c r="A419" s="156">
        <v>38013</v>
      </c>
      <c r="B419" s="156" t="s">
        <v>823</v>
      </c>
      <c r="C419" s="157" t="s">
        <v>2</v>
      </c>
      <c r="D419" s="158">
        <v>0.9</v>
      </c>
      <c r="E419" s="159"/>
    </row>
    <row r="420" spans="1:5" ht="14.25">
      <c r="A420" s="156">
        <v>38014</v>
      </c>
      <c r="B420" s="156" t="s">
        <v>14</v>
      </c>
      <c r="C420" s="157" t="s">
        <v>3</v>
      </c>
      <c r="D420" s="158">
        <v>7.55</v>
      </c>
      <c r="E420" s="159"/>
    </row>
    <row r="421" spans="1:5" ht="14.25">
      <c r="A421" s="156">
        <v>38016</v>
      </c>
      <c r="B421" s="156" t="s">
        <v>1606</v>
      </c>
      <c r="C421" s="157" t="s">
        <v>3</v>
      </c>
      <c r="D421" s="158">
        <v>15.26</v>
      </c>
      <c r="E421" s="159"/>
    </row>
    <row r="422" spans="1:5" ht="14.25">
      <c r="A422" s="156">
        <v>38017</v>
      </c>
      <c r="B422" s="156" t="s">
        <v>824</v>
      </c>
      <c r="C422" s="157" t="s">
        <v>3</v>
      </c>
      <c r="D422" s="158">
        <v>4.17</v>
      </c>
      <c r="E422" s="159"/>
    </row>
    <row r="423" spans="1:5" ht="15">
      <c r="A423" s="156">
        <v>38018</v>
      </c>
      <c r="B423" s="156" t="s">
        <v>16</v>
      </c>
      <c r="C423" s="157" t="s">
        <v>3</v>
      </c>
      <c r="D423" s="158">
        <v>29.26</v>
      </c>
      <c r="E423" s="234"/>
    </row>
    <row r="424" spans="1:5" ht="14.25">
      <c r="A424" s="156">
        <v>38021</v>
      </c>
      <c r="B424" s="156" t="s">
        <v>825</v>
      </c>
      <c r="C424" s="157" t="s">
        <v>10</v>
      </c>
      <c r="D424" s="158">
        <v>117.36</v>
      </c>
      <c r="E424" s="159"/>
    </row>
    <row r="425" spans="1:5" ht="14.25">
      <c r="A425" s="156">
        <v>38022</v>
      </c>
      <c r="B425" s="156" t="s">
        <v>826</v>
      </c>
      <c r="C425" s="157" t="s">
        <v>10</v>
      </c>
      <c r="D425" s="158">
        <v>37.78</v>
      </c>
      <c r="E425" s="159"/>
    </row>
    <row r="426" spans="1:5" ht="15">
      <c r="A426" s="156">
        <v>38024</v>
      </c>
      <c r="B426" s="156" t="s">
        <v>827</v>
      </c>
      <c r="C426" s="157" t="s">
        <v>2</v>
      </c>
      <c r="D426" s="158">
        <v>6.68</v>
      </c>
      <c r="E426" s="234"/>
    </row>
    <row r="427" spans="1:5" ht="14.25">
      <c r="A427" s="156">
        <v>38025</v>
      </c>
      <c r="B427" s="156" t="s">
        <v>828</v>
      </c>
      <c r="C427" s="157" t="s">
        <v>10</v>
      </c>
      <c r="D427" s="158">
        <v>21.77</v>
      </c>
      <c r="E427" s="159"/>
    </row>
    <row r="428" spans="1:5" ht="14.25">
      <c r="A428" s="156">
        <v>38028</v>
      </c>
      <c r="B428" s="156" t="s">
        <v>829</v>
      </c>
      <c r="C428" s="157" t="s">
        <v>10</v>
      </c>
      <c r="D428" s="158">
        <v>28.81</v>
      </c>
      <c r="E428" s="159"/>
    </row>
    <row r="429" spans="1:5" ht="14.25">
      <c r="A429" s="156">
        <v>38029</v>
      </c>
      <c r="B429" s="156" t="s">
        <v>830</v>
      </c>
      <c r="C429" s="157" t="s">
        <v>10</v>
      </c>
      <c r="D429" s="158">
        <v>38.880000000000003</v>
      </c>
      <c r="E429" s="159"/>
    </row>
    <row r="430" spans="1:5" ht="14.25">
      <c r="A430" s="156">
        <v>38030</v>
      </c>
      <c r="B430" s="156" t="s">
        <v>831</v>
      </c>
      <c r="C430" s="157" t="s">
        <v>10</v>
      </c>
      <c r="D430" s="158">
        <v>37.07</v>
      </c>
      <c r="E430" s="159"/>
    </row>
    <row r="431" spans="1:5" ht="28.5">
      <c r="A431" s="156">
        <v>38051</v>
      </c>
      <c r="B431" s="156" t="s">
        <v>832</v>
      </c>
      <c r="C431" s="157" t="s">
        <v>10</v>
      </c>
      <c r="D431" s="158">
        <v>33.36</v>
      </c>
      <c r="E431" s="159"/>
    </row>
    <row r="432" spans="1:5" ht="28.5">
      <c r="A432" s="156">
        <v>38088</v>
      </c>
      <c r="B432" s="156" t="s">
        <v>833</v>
      </c>
      <c r="C432" s="157" t="s">
        <v>10</v>
      </c>
      <c r="D432" s="158">
        <v>66.61</v>
      </c>
      <c r="E432" s="159"/>
    </row>
    <row r="433" spans="1:5" ht="15">
      <c r="A433" s="311">
        <v>385</v>
      </c>
      <c r="B433" s="421" t="s">
        <v>834</v>
      </c>
      <c r="C433" s="422"/>
      <c r="D433" s="422"/>
      <c r="E433" s="159"/>
    </row>
    <row r="434" spans="1:5" ht="14.25">
      <c r="A434" s="156">
        <v>38509</v>
      </c>
      <c r="B434" s="156" t="s">
        <v>835</v>
      </c>
      <c r="C434" s="157" t="s">
        <v>4</v>
      </c>
      <c r="D434" s="158">
        <v>14.29</v>
      </c>
      <c r="E434" s="159"/>
    </row>
    <row r="435" spans="1:5" ht="15">
      <c r="A435" s="156">
        <v>38511</v>
      </c>
      <c r="B435" s="156" t="s">
        <v>836</v>
      </c>
      <c r="C435" s="157" t="s">
        <v>7</v>
      </c>
      <c r="D435" s="158">
        <v>172.71</v>
      </c>
      <c r="E435" s="234"/>
    </row>
    <row r="436" spans="1:5" ht="15">
      <c r="A436" s="311">
        <v>390</v>
      </c>
      <c r="B436" s="421" t="s">
        <v>707</v>
      </c>
      <c r="C436" s="422"/>
      <c r="D436" s="422"/>
      <c r="E436" s="159"/>
    </row>
    <row r="437" spans="1:5" ht="28.5">
      <c r="A437" s="156">
        <v>39002</v>
      </c>
      <c r="B437" s="156" t="s">
        <v>837</v>
      </c>
      <c r="C437" s="157" t="s">
        <v>4</v>
      </c>
      <c r="D437" s="158">
        <v>230.83</v>
      </c>
      <c r="E437" s="159"/>
    </row>
    <row r="438" spans="1:5" ht="14.25">
      <c r="A438" s="156">
        <v>39013</v>
      </c>
      <c r="B438" s="156" t="s">
        <v>838</v>
      </c>
      <c r="C438" s="157" t="s">
        <v>10</v>
      </c>
      <c r="D438" s="158">
        <v>12.5</v>
      </c>
      <c r="E438" s="159"/>
    </row>
    <row r="439" spans="1:5" ht="14.25">
      <c r="A439" s="156">
        <v>39021</v>
      </c>
      <c r="B439" s="156" t="s">
        <v>839</v>
      </c>
      <c r="C439" s="157" t="s">
        <v>3</v>
      </c>
      <c r="D439" s="158">
        <v>27.95</v>
      </c>
      <c r="E439" s="159"/>
    </row>
    <row r="440" spans="1:5" ht="28.5">
      <c r="A440" s="156">
        <v>39075</v>
      </c>
      <c r="B440" s="156" t="s">
        <v>840</v>
      </c>
      <c r="C440" s="157" t="s">
        <v>4</v>
      </c>
      <c r="D440" s="161">
        <v>1291.5999999999999</v>
      </c>
      <c r="E440" s="159"/>
    </row>
    <row r="441" spans="1:5" ht="28.5">
      <c r="A441" s="156">
        <v>39089</v>
      </c>
      <c r="B441" s="156" t="s">
        <v>841</v>
      </c>
      <c r="C441" s="157" t="s">
        <v>2</v>
      </c>
      <c r="D441" s="161">
        <v>1811.66</v>
      </c>
      <c r="E441" s="159"/>
    </row>
    <row r="442" spans="1:5" ht="28.5">
      <c r="A442" s="156">
        <v>39090</v>
      </c>
      <c r="B442" s="156" t="s">
        <v>842</v>
      </c>
      <c r="C442" s="157" t="s">
        <v>12</v>
      </c>
      <c r="D442" s="161">
        <v>1317.87</v>
      </c>
      <c r="E442" s="234"/>
    </row>
    <row r="443" spans="1:5" ht="15" customHeight="1">
      <c r="A443" s="311">
        <v>391</v>
      </c>
      <c r="B443" s="421" t="s">
        <v>13815</v>
      </c>
      <c r="C443" s="422"/>
      <c r="D443" s="422"/>
      <c r="E443" s="159"/>
    </row>
    <row r="444" spans="1:5" ht="28.5">
      <c r="A444" s="156">
        <v>39113</v>
      </c>
      <c r="B444" s="156" t="s">
        <v>843</v>
      </c>
      <c r="C444" s="157" t="s">
        <v>2</v>
      </c>
      <c r="D444" s="158">
        <v>243.17</v>
      </c>
      <c r="E444" s="234"/>
    </row>
    <row r="445" spans="1:5" ht="14.25">
      <c r="A445" s="156">
        <v>39114</v>
      </c>
      <c r="B445" s="156" t="s">
        <v>844</v>
      </c>
      <c r="C445" s="157" t="s">
        <v>2</v>
      </c>
      <c r="D445" s="158">
        <v>45</v>
      </c>
      <c r="E445" s="159"/>
    </row>
    <row r="446" spans="1:5" ht="15" customHeight="1">
      <c r="A446" s="156">
        <v>39115</v>
      </c>
      <c r="B446" s="156" t="s">
        <v>845</v>
      </c>
      <c r="C446" s="157" t="s">
        <v>2</v>
      </c>
      <c r="D446" s="158">
        <v>241.14</v>
      </c>
      <c r="E446" s="234"/>
    </row>
    <row r="447" spans="1:5" ht="28.5">
      <c r="A447" s="156">
        <v>39123</v>
      </c>
      <c r="B447" s="156" t="s">
        <v>846</v>
      </c>
      <c r="C447" s="157" t="s">
        <v>1</v>
      </c>
      <c r="D447" s="158">
        <v>11.21</v>
      </c>
      <c r="E447" s="159"/>
    </row>
    <row r="448" spans="1:5" ht="28.5">
      <c r="A448" s="156">
        <v>39125</v>
      </c>
      <c r="B448" s="156" t="s">
        <v>847</v>
      </c>
      <c r="C448" s="157" t="s">
        <v>1</v>
      </c>
      <c r="D448" s="158">
        <v>40.130000000000003</v>
      </c>
      <c r="E448" s="234"/>
    </row>
    <row r="449" spans="1:5" ht="28.5">
      <c r="A449" s="156">
        <v>39165</v>
      </c>
      <c r="B449" s="156" t="s">
        <v>848</v>
      </c>
      <c r="C449" s="157" t="s">
        <v>2</v>
      </c>
      <c r="D449" s="158">
        <v>239.33</v>
      </c>
      <c r="E449" s="234"/>
    </row>
    <row r="450" spans="1:5" ht="15">
      <c r="A450" s="311">
        <v>395</v>
      </c>
      <c r="B450" s="421" t="s">
        <v>13815</v>
      </c>
      <c r="C450" s="422"/>
      <c r="D450" s="422"/>
      <c r="E450" s="159"/>
    </row>
    <row r="451" spans="1:5" ht="28.5">
      <c r="A451" s="156">
        <v>39515</v>
      </c>
      <c r="B451" s="156" t="s">
        <v>849</v>
      </c>
      <c r="C451" s="157" t="s">
        <v>2</v>
      </c>
      <c r="D451" s="158">
        <v>14.09</v>
      </c>
      <c r="E451" s="159"/>
    </row>
    <row r="452" spans="1:5" ht="15">
      <c r="A452" s="311">
        <v>398</v>
      </c>
      <c r="B452" s="421" t="s">
        <v>13816</v>
      </c>
      <c r="C452" s="422"/>
      <c r="D452" s="422"/>
      <c r="E452" s="159"/>
    </row>
    <row r="453" spans="1:5" ht="28.5">
      <c r="A453" s="156">
        <v>39841</v>
      </c>
      <c r="B453" s="156" t="s">
        <v>850</v>
      </c>
      <c r="C453" s="157" t="s">
        <v>4</v>
      </c>
      <c r="D453" s="158">
        <v>341.67</v>
      </c>
      <c r="E453" s="234"/>
    </row>
    <row r="454" spans="1:5" ht="14.45" customHeight="1">
      <c r="A454" s="311">
        <v>4</v>
      </c>
      <c r="B454" s="421" t="s">
        <v>13817</v>
      </c>
      <c r="C454" s="422"/>
      <c r="D454" s="422"/>
      <c r="E454" s="159"/>
    </row>
    <row r="455" spans="1:5" ht="15">
      <c r="A455" s="311">
        <v>401</v>
      </c>
      <c r="B455" s="421" t="s">
        <v>851</v>
      </c>
      <c r="C455" s="422"/>
      <c r="D455" s="422"/>
      <c r="E455" s="234"/>
    </row>
    <row r="456" spans="1:5" ht="28.5">
      <c r="A456" s="156">
        <v>40102</v>
      </c>
      <c r="B456" s="156" t="s">
        <v>852</v>
      </c>
      <c r="C456" s="157" t="s">
        <v>2</v>
      </c>
      <c r="D456" s="161">
        <v>2206.58</v>
      </c>
      <c r="E456" s="159"/>
    </row>
    <row r="457" spans="1:5" ht="28.5">
      <c r="A457" s="156">
        <v>40140</v>
      </c>
      <c r="B457" s="156" t="s">
        <v>853</v>
      </c>
      <c r="C457" s="157" t="s">
        <v>2</v>
      </c>
      <c r="D457" s="161">
        <v>2702.41</v>
      </c>
      <c r="E457" s="159"/>
    </row>
    <row r="458" spans="1:5" ht="15">
      <c r="A458" s="311">
        <v>402</v>
      </c>
      <c r="B458" s="421" t="s">
        <v>13818</v>
      </c>
      <c r="C458" s="422"/>
      <c r="D458" s="422"/>
      <c r="E458" s="159"/>
    </row>
    <row r="459" spans="1:5" ht="28.5">
      <c r="A459" s="156">
        <v>40211</v>
      </c>
      <c r="B459" s="156" t="s">
        <v>854</v>
      </c>
      <c r="C459" s="157" t="s">
        <v>2</v>
      </c>
      <c r="D459" s="158">
        <v>45.56</v>
      </c>
      <c r="E459" s="159"/>
    </row>
    <row r="460" spans="1:5" ht="28.5">
      <c r="A460" s="156">
        <v>40264</v>
      </c>
      <c r="B460" s="156" t="s">
        <v>23777</v>
      </c>
      <c r="C460" s="157" t="s">
        <v>2</v>
      </c>
      <c r="D460" s="158">
        <v>837.07</v>
      </c>
      <c r="E460" s="234"/>
    </row>
    <row r="461" spans="1:5" ht="15">
      <c r="A461" s="311">
        <v>403</v>
      </c>
      <c r="B461" s="421" t="s">
        <v>707</v>
      </c>
      <c r="C461" s="422"/>
      <c r="D461" s="422"/>
      <c r="E461" s="159"/>
    </row>
    <row r="462" spans="1:5" ht="28.5">
      <c r="A462" s="156">
        <v>40303</v>
      </c>
      <c r="B462" s="156" t="s">
        <v>855</v>
      </c>
      <c r="C462" s="157" t="s">
        <v>2</v>
      </c>
      <c r="D462" s="158">
        <v>67.62</v>
      </c>
      <c r="E462" s="234"/>
    </row>
    <row r="463" spans="1:5" ht="28.5">
      <c r="A463" s="156">
        <v>40304</v>
      </c>
      <c r="B463" s="156" t="s">
        <v>856</v>
      </c>
      <c r="C463" s="157" t="s">
        <v>2</v>
      </c>
      <c r="D463" s="158">
        <v>88.33</v>
      </c>
      <c r="E463" s="159"/>
    </row>
    <row r="464" spans="1:5" ht="28.5">
      <c r="A464" s="156">
        <v>40305</v>
      </c>
      <c r="B464" s="156" t="s">
        <v>857</v>
      </c>
      <c r="C464" s="157" t="s">
        <v>2</v>
      </c>
      <c r="D464" s="158">
        <v>107.48</v>
      </c>
      <c r="E464" s="159"/>
    </row>
    <row r="465" spans="1:5" ht="28.5">
      <c r="A465" s="156">
        <v>40306</v>
      </c>
      <c r="B465" s="156" t="s">
        <v>858</v>
      </c>
      <c r="C465" s="157" t="s">
        <v>2</v>
      </c>
      <c r="D465" s="158">
        <v>20.94</v>
      </c>
      <c r="E465" s="159"/>
    </row>
    <row r="466" spans="1:5" ht="15">
      <c r="A466" s="311">
        <v>404</v>
      </c>
      <c r="B466" s="421" t="s">
        <v>13819</v>
      </c>
      <c r="C466" s="422"/>
      <c r="D466" s="422"/>
      <c r="E466" s="159"/>
    </row>
    <row r="467" spans="1:5" ht="28.5">
      <c r="A467" s="156">
        <v>40401</v>
      </c>
      <c r="B467" s="156" t="s">
        <v>859</v>
      </c>
      <c r="C467" s="157" t="s">
        <v>2</v>
      </c>
      <c r="D467" s="158">
        <v>12.35</v>
      </c>
      <c r="E467" s="234"/>
    </row>
    <row r="468" spans="1:5" ht="15">
      <c r="A468" s="311">
        <v>405</v>
      </c>
      <c r="B468" s="421" t="s">
        <v>13820</v>
      </c>
      <c r="C468" s="422"/>
      <c r="D468" s="422"/>
      <c r="E468" s="159"/>
    </row>
    <row r="469" spans="1:5" ht="28.5">
      <c r="A469" s="156">
        <v>40504</v>
      </c>
      <c r="B469" s="156" t="s">
        <v>860</v>
      </c>
      <c r="C469" s="157" t="s">
        <v>2</v>
      </c>
      <c r="D469" s="158">
        <v>36.49</v>
      </c>
      <c r="E469" s="234"/>
    </row>
    <row r="470" spans="1:5" ht="14.25">
      <c r="A470" s="156">
        <v>40522</v>
      </c>
      <c r="B470" s="156" t="s">
        <v>861</v>
      </c>
      <c r="C470" s="157" t="s">
        <v>2</v>
      </c>
      <c r="D470" s="158">
        <v>9.4</v>
      </c>
      <c r="E470" s="159"/>
    </row>
    <row r="471" spans="1:5" ht="15">
      <c r="A471" s="156">
        <v>40523</v>
      </c>
      <c r="B471" s="156" t="s">
        <v>862</v>
      </c>
      <c r="C471" s="157" t="s">
        <v>2</v>
      </c>
      <c r="D471" s="158">
        <v>7.21</v>
      </c>
      <c r="E471" s="234"/>
    </row>
    <row r="472" spans="1:5" ht="14.25">
      <c r="A472" s="156">
        <v>40524</v>
      </c>
      <c r="B472" s="156" t="s">
        <v>863</v>
      </c>
      <c r="C472" s="157" t="s">
        <v>2</v>
      </c>
      <c r="D472" s="158">
        <v>5.88</v>
      </c>
      <c r="E472" s="159"/>
    </row>
    <row r="473" spans="1:5" ht="15">
      <c r="A473" s="311">
        <v>406</v>
      </c>
      <c r="B473" s="421" t="s">
        <v>13821</v>
      </c>
      <c r="C473" s="422"/>
      <c r="D473" s="422"/>
      <c r="E473" s="234"/>
    </row>
    <row r="474" spans="1:5" ht="28.5">
      <c r="A474" s="156">
        <v>40612</v>
      </c>
      <c r="B474" s="156" t="s">
        <v>13671</v>
      </c>
      <c r="C474" s="157" t="s">
        <v>2</v>
      </c>
      <c r="D474" s="158">
        <v>16.97</v>
      </c>
      <c r="E474" s="159"/>
    </row>
    <row r="475" spans="1:5" ht="15">
      <c r="A475" s="311">
        <v>407</v>
      </c>
      <c r="B475" s="421" t="s">
        <v>13822</v>
      </c>
      <c r="C475" s="422"/>
      <c r="D475" s="422"/>
      <c r="E475" s="159"/>
    </row>
    <row r="476" spans="1:5" ht="28.5">
      <c r="A476" s="156">
        <v>40761</v>
      </c>
      <c r="B476" s="156" t="s">
        <v>864</v>
      </c>
      <c r="C476" s="157" t="s">
        <v>2</v>
      </c>
      <c r="D476" s="158">
        <v>430.64</v>
      </c>
      <c r="E476" s="159"/>
    </row>
    <row r="477" spans="1:5" ht="15">
      <c r="A477" s="311">
        <v>409</v>
      </c>
      <c r="B477" s="421" t="s">
        <v>707</v>
      </c>
      <c r="C477" s="422"/>
      <c r="D477" s="422"/>
      <c r="E477" s="159"/>
    </row>
    <row r="478" spans="1:5" ht="28.5">
      <c r="A478" s="156">
        <v>40974</v>
      </c>
      <c r="B478" s="156" t="s">
        <v>865</v>
      </c>
      <c r="C478" s="157" t="s">
        <v>2</v>
      </c>
      <c r="D478" s="158">
        <v>62.78</v>
      </c>
      <c r="E478" s="234"/>
    </row>
    <row r="479" spans="1:5" ht="15">
      <c r="A479" s="311">
        <v>410</v>
      </c>
      <c r="B479" s="421" t="s">
        <v>13823</v>
      </c>
      <c r="C479" s="422"/>
      <c r="D479" s="422"/>
      <c r="E479" s="159"/>
    </row>
    <row r="480" spans="1:5" ht="28.5">
      <c r="A480" s="156">
        <v>41054</v>
      </c>
      <c r="B480" s="156" t="s">
        <v>14141</v>
      </c>
      <c r="C480" s="157" t="s">
        <v>2</v>
      </c>
      <c r="D480" s="161">
        <v>31090.17</v>
      </c>
      <c r="E480" s="234"/>
    </row>
    <row r="481" spans="1:5" ht="28.5">
      <c r="A481" s="156">
        <v>41055</v>
      </c>
      <c r="B481" s="156" t="s">
        <v>14142</v>
      </c>
      <c r="C481" s="157" t="s">
        <v>2</v>
      </c>
      <c r="D481" s="161">
        <v>16467.09</v>
      </c>
      <c r="E481" s="159"/>
    </row>
    <row r="482" spans="1:5" ht="28.5">
      <c r="A482" s="156">
        <v>41056</v>
      </c>
      <c r="B482" s="156" t="s">
        <v>14143</v>
      </c>
      <c r="C482" s="157" t="s">
        <v>2</v>
      </c>
      <c r="D482" s="161">
        <v>22184.43</v>
      </c>
      <c r="E482" s="159"/>
    </row>
    <row r="483" spans="1:5" ht="28.5">
      <c r="A483" s="156">
        <v>41058</v>
      </c>
      <c r="B483" s="156" t="s">
        <v>14144</v>
      </c>
      <c r="C483" s="157" t="s">
        <v>2</v>
      </c>
      <c r="D483" s="161">
        <v>19878.900000000001</v>
      </c>
      <c r="E483" s="159"/>
    </row>
    <row r="484" spans="1:5" ht="15">
      <c r="A484" s="311">
        <v>411</v>
      </c>
      <c r="B484" s="421" t="s">
        <v>13824</v>
      </c>
      <c r="C484" s="422"/>
      <c r="D484" s="422"/>
      <c r="E484" s="159"/>
    </row>
    <row r="485" spans="1:5" ht="28.5">
      <c r="A485" s="156">
        <v>41106</v>
      </c>
      <c r="B485" s="156" t="s">
        <v>14145</v>
      </c>
      <c r="C485" s="157" t="s">
        <v>1</v>
      </c>
      <c r="D485" s="158">
        <v>51.73</v>
      </c>
      <c r="E485" s="159"/>
    </row>
    <row r="486" spans="1:5" ht="15">
      <c r="A486" s="311">
        <v>415</v>
      </c>
      <c r="B486" s="421" t="s">
        <v>13825</v>
      </c>
      <c r="C486" s="422"/>
      <c r="D486" s="422"/>
      <c r="E486" s="159"/>
    </row>
    <row r="487" spans="1:5" ht="28.5">
      <c r="A487" s="156">
        <v>41520</v>
      </c>
      <c r="B487" s="156" t="s">
        <v>866</v>
      </c>
      <c r="C487" s="157" t="s">
        <v>2</v>
      </c>
      <c r="D487" s="161">
        <v>1291.68</v>
      </c>
      <c r="E487" s="159"/>
    </row>
    <row r="488" spans="1:5" ht="42.75">
      <c r="A488" s="156">
        <v>41528</v>
      </c>
      <c r="B488" s="156" t="s">
        <v>867</v>
      </c>
      <c r="C488" s="157" t="s">
        <v>2</v>
      </c>
      <c r="D488" s="158">
        <v>497.96</v>
      </c>
      <c r="E488" s="159"/>
    </row>
    <row r="489" spans="1:5" ht="42.75">
      <c r="A489" s="156">
        <v>41530</v>
      </c>
      <c r="B489" s="156" t="s">
        <v>868</v>
      </c>
      <c r="C489" s="157" t="s">
        <v>2</v>
      </c>
      <c r="D489" s="158">
        <v>729.42</v>
      </c>
      <c r="E489" s="159"/>
    </row>
    <row r="490" spans="1:5" ht="42.75">
      <c r="A490" s="156">
        <v>41533</v>
      </c>
      <c r="B490" s="156" t="s">
        <v>869</v>
      </c>
      <c r="C490" s="157" t="s">
        <v>2</v>
      </c>
      <c r="D490" s="158">
        <v>528.66</v>
      </c>
      <c r="E490" s="159"/>
    </row>
    <row r="491" spans="1:5" ht="42.75">
      <c r="A491" s="156">
        <v>41536</v>
      </c>
      <c r="B491" s="156" t="s">
        <v>870</v>
      </c>
      <c r="C491" s="157" t="s">
        <v>2</v>
      </c>
      <c r="D491" s="158">
        <v>558.01</v>
      </c>
      <c r="E491" s="159"/>
    </row>
    <row r="492" spans="1:5" ht="28.5">
      <c r="A492" s="156">
        <v>41537</v>
      </c>
      <c r="B492" s="156" t="s">
        <v>871</v>
      </c>
      <c r="C492" s="157" t="s">
        <v>2</v>
      </c>
      <c r="D492" s="158">
        <v>26.5</v>
      </c>
      <c r="E492" s="234"/>
    </row>
    <row r="493" spans="1:5" ht="28.5">
      <c r="A493" s="156">
        <v>41542</v>
      </c>
      <c r="B493" s="156" t="s">
        <v>872</v>
      </c>
      <c r="C493" s="157" t="s">
        <v>2</v>
      </c>
      <c r="D493" s="158">
        <v>809.33</v>
      </c>
      <c r="E493" s="159"/>
    </row>
    <row r="494" spans="1:5" ht="28.5">
      <c r="A494" s="156">
        <v>41543</v>
      </c>
      <c r="B494" s="156" t="s">
        <v>873</v>
      </c>
      <c r="C494" s="157" t="s">
        <v>2</v>
      </c>
      <c r="D494" s="161">
        <v>3811.5</v>
      </c>
      <c r="E494" s="234"/>
    </row>
    <row r="495" spans="1:5" ht="28.5">
      <c r="A495" s="156">
        <v>41569</v>
      </c>
      <c r="B495" s="156" t="s">
        <v>874</v>
      </c>
      <c r="C495" s="157" t="s">
        <v>2</v>
      </c>
      <c r="D495" s="158">
        <v>190.03</v>
      </c>
      <c r="E495" s="159"/>
    </row>
    <row r="496" spans="1:5" ht="28.5">
      <c r="A496" s="156">
        <v>41579</v>
      </c>
      <c r="B496" s="156" t="s">
        <v>14146</v>
      </c>
      <c r="C496" s="157" t="s">
        <v>2</v>
      </c>
      <c r="D496" s="161">
        <v>1346.1</v>
      </c>
      <c r="E496" s="159"/>
    </row>
    <row r="497" spans="1:5" ht="28.5">
      <c r="A497" s="156">
        <v>41588</v>
      </c>
      <c r="B497" s="156" t="s">
        <v>14147</v>
      </c>
      <c r="C497" s="157" t="s">
        <v>2</v>
      </c>
      <c r="D497" s="158">
        <v>3.97</v>
      </c>
      <c r="E497" s="234"/>
    </row>
    <row r="498" spans="1:5" ht="15">
      <c r="A498" s="311">
        <v>416</v>
      </c>
      <c r="B498" s="421" t="s">
        <v>13826</v>
      </c>
      <c r="C498" s="422"/>
      <c r="D498" s="422"/>
      <c r="E498" s="159"/>
    </row>
    <row r="499" spans="1:5" ht="14.25">
      <c r="A499" s="156">
        <v>41667</v>
      </c>
      <c r="B499" s="156" t="s">
        <v>875</v>
      </c>
      <c r="C499" s="157" t="s">
        <v>2</v>
      </c>
      <c r="D499" s="158">
        <v>4.9000000000000004</v>
      </c>
      <c r="E499" s="159"/>
    </row>
    <row r="500" spans="1:5" ht="15">
      <c r="A500" s="311">
        <v>417</v>
      </c>
      <c r="B500" s="421" t="s">
        <v>13826</v>
      </c>
      <c r="C500" s="422"/>
      <c r="D500" s="422"/>
      <c r="E500" s="159"/>
    </row>
    <row r="501" spans="1:5" ht="42.75">
      <c r="A501" s="156">
        <v>41724</v>
      </c>
      <c r="B501" s="156" t="s">
        <v>876</v>
      </c>
      <c r="C501" s="157" t="s">
        <v>2</v>
      </c>
      <c r="D501" s="158">
        <v>479.76</v>
      </c>
      <c r="E501" s="159"/>
    </row>
    <row r="502" spans="1:5" ht="42.75">
      <c r="A502" s="156">
        <v>41726</v>
      </c>
      <c r="B502" s="156" t="s">
        <v>877</v>
      </c>
      <c r="C502" s="157" t="s">
        <v>2</v>
      </c>
      <c r="D502" s="158">
        <v>545.82000000000005</v>
      </c>
      <c r="E502" s="159"/>
    </row>
    <row r="503" spans="1:5" ht="15">
      <c r="A503" s="311">
        <v>418</v>
      </c>
      <c r="B503" s="421" t="s">
        <v>13826</v>
      </c>
      <c r="C503" s="422"/>
      <c r="D503" s="422"/>
      <c r="E503" s="159"/>
    </row>
    <row r="504" spans="1:5" ht="42.75">
      <c r="A504" s="156">
        <v>41815</v>
      </c>
      <c r="B504" s="156" t="s">
        <v>878</v>
      </c>
      <c r="C504" s="157" t="s">
        <v>2</v>
      </c>
      <c r="D504" s="161">
        <v>1310.05</v>
      </c>
      <c r="E504" s="234"/>
    </row>
    <row r="505" spans="1:5" ht="42.75">
      <c r="A505" s="156">
        <v>41817</v>
      </c>
      <c r="B505" s="156" t="s">
        <v>879</v>
      </c>
      <c r="C505" s="157" t="s">
        <v>2</v>
      </c>
      <c r="D505" s="161">
        <v>1310.05</v>
      </c>
      <c r="E505" s="159"/>
    </row>
    <row r="506" spans="1:5" ht="42.75">
      <c r="A506" s="156">
        <v>41821</v>
      </c>
      <c r="B506" s="156" t="s">
        <v>880</v>
      </c>
      <c r="C506" s="157" t="s">
        <v>2</v>
      </c>
      <c r="D506" s="158">
        <v>731.09</v>
      </c>
      <c r="E506" s="234"/>
    </row>
    <row r="507" spans="1:5" ht="28.5">
      <c r="A507" s="156">
        <v>41860</v>
      </c>
      <c r="B507" s="156" t="s">
        <v>881</v>
      </c>
      <c r="C507" s="157" t="s">
        <v>2</v>
      </c>
      <c r="D507" s="161">
        <v>1486.21</v>
      </c>
      <c r="E507" s="159"/>
    </row>
    <row r="508" spans="1:5" ht="28.5">
      <c r="A508" s="156">
        <v>41861</v>
      </c>
      <c r="B508" s="156" t="s">
        <v>882</v>
      </c>
      <c r="C508" s="157" t="s">
        <v>2</v>
      </c>
      <c r="D508" s="158">
        <v>103.36</v>
      </c>
      <c r="E508" s="159"/>
    </row>
    <row r="509" spans="1:5" ht="28.5">
      <c r="A509" s="156">
        <v>41866</v>
      </c>
      <c r="B509" s="156" t="s">
        <v>14086</v>
      </c>
      <c r="C509" s="157" t="s">
        <v>2</v>
      </c>
      <c r="D509" s="158">
        <v>164.75</v>
      </c>
      <c r="E509" s="159"/>
    </row>
    <row r="510" spans="1:5" ht="15">
      <c r="A510" s="311">
        <v>419</v>
      </c>
      <c r="B510" s="421" t="s">
        <v>13826</v>
      </c>
      <c r="C510" s="422"/>
      <c r="D510" s="422"/>
      <c r="E510" s="159"/>
    </row>
    <row r="511" spans="1:5" ht="42.75">
      <c r="A511" s="156">
        <v>41962</v>
      </c>
      <c r="B511" s="156" t="s">
        <v>883</v>
      </c>
      <c r="C511" s="157" t="s">
        <v>2</v>
      </c>
      <c r="D511" s="158">
        <v>613.02</v>
      </c>
      <c r="E511" s="159"/>
    </row>
    <row r="512" spans="1:5" ht="15" customHeight="1">
      <c r="A512" s="311">
        <v>420</v>
      </c>
      <c r="B512" s="421" t="s">
        <v>13827</v>
      </c>
      <c r="C512" s="422"/>
      <c r="D512" s="422"/>
      <c r="E512" s="159"/>
    </row>
    <row r="513" spans="1:5" ht="15" customHeight="1">
      <c r="A513" s="156">
        <v>42047</v>
      </c>
      <c r="B513" s="156" t="s">
        <v>23778</v>
      </c>
      <c r="C513" s="157" t="s">
        <v>1</v>
      </c>
      <c r="D513" s="158">
        <v>577.75</v>
      </c>
      <c r="E513" s="234"/>
    </row>
    <row r="514" spans="1:5" ht="28.5">
      <c r="A514" s="156">
        <v>42051</v>
      </c>
      <c r="B514" s="156" t="s">
        <v>23779</v>
      </c>
      <c r="C514" s="157" t="s">
        <v>1</v>
      </c>
      <c r="D514" s="158">
        <v>72.22</v>
      </c>
      <c r="E514" s="159"/>
    </row>
    <row r="515" spans="1:5" ht="14.25">
      <c r="A515" s="156">
        <v>42052</v>
      </c>
      <c r="B515" s="156" t="s">
        <v>23780</v>
      </c>
      <c r="C515" s="157" t="s">
        <v>1</v>
      </c>
      <c r="D515" s="158">
        <v>135.16999999999999</v>
      </c>
      <c r="E515" s="159"/>
    </row>
    <row r="516" spans="1:5" ht="28.5">
      <c r="A516" s="156">
        <v>42087</v>
      </c>
      <c r="B516" s="156" t="s">
        <v>23781</v>
      </c>
      <c r="C516" s="157" t="s">
        <v>2</v>
      </c>
      <c r="D516" s="158">
        <v>100.54</v>
      </c>
      <c r="E516" s="159"/>
    </row>
    <row r="517" spans="1:5" ht="15">
      <c r="A517" s="156">
        <v>42090</v>
      </c>
      <c r="B517" s="156" t="s">
        <v>23782</v>
      </c>
      <c r="C517" s="157" t="s">
        <v>1</v>
      </c>
      <c r="D517" s="158">
        <v>95.71</v>
      </c>
      <c r="E517" s="234"/>
    </row>
    <row r="518" spans="1:5" ht="28.5">
      <c r="A518" s="156">
        <v>42091</v>
      </c>
      <c r="B518" s="156" t="s">
        <v>884</v>
      </c>
      <c r="C518" s="157" t="s">
        <v>2</v>
      </c>
      <c r="D518" s="158">
        <v>20.37</v>
      </c>
      <c r="E518" s="159"/>
    </row>
    <row r="519" spans="1:5" ht="15">
      <c r="A519" s="311">
        <v>423</v>
      </c>
      <c r="B519" s="421" t="s">
        <v>13828</v>
      </c>
      <c r="C519" s="422"/>
      <c r="D519" s="422"/>
      <c r="E519" s="159"/>
    </row>
    <row r="520" spans="1:5" ht="28.5">
      <c r="A520" s="156">
        <v>42301</v>
      </c>
      <c r="B520" s="156" t="s">
        <v>25642</v>
      </c>
      <c r="C520" s="157" t="s">
        <v>2</v>
      </c>
      <c r="D520" s="158">
        <v>18.21</v>
      </c>
      <c r="E520" s="159"/>
    </row>
    <row r="521" spans="1:5" ht="14.45" customHeight="1">
      <c r="A521" s="156">
        <v>42302</v>
      </c>
      <c r="B521" s="156" t="s">
        <v>25643</v>
      </c>
      <c r="C521" s="157" t="s">
        <v>2</v>
      </c>
      <c r="D521" s="158">
        <v>19.43</v>
      </c>
      <c r="E521" s="159"/>
    </row>
    <row r="522" spans="1:5" ht="28.5">
      <c r="A522" s="156">
        <v>42303</v>
      </c>
      <c r="B522" s="156" t="s">
        <v>25644</v>
      </c>
      <c r="C522" s="157" t="s">
        <v>2</v>
      </c>
      <c r="D522" s="158">
        <v>18.46</v>
      </c>
      <c r="E522" s="159"/>
    </row>
    <row r="523" spans="1:5" ht="15">
      <c r="A523" s="311">
        <v>425</v>
      </c>
      <c r="B523" s="421" t="s">
        <v>13829</v>
      </c>
      <c r="C523" s="422"/>
      <c r="D523" s="422"/>
      <c r="E523" s="159"/>
    </row>
    <row r="524" spans="1:5" ht="28.5">
      <c r="A524" s="156">
        <v>42501</v>
      </c>
      <c r="B524" s="156" t="s">
        <v>885</v>
      </c>
      <c r="C524" s="157" t="s">
        <v>1</v>
      </c>
      <c r="D524" s="158">
        <v>3.85</v>
      </c>
      <c r="E524" s="159"/>
    </row>
    <row r="525" spans="1:5" ht="28.5">
      <c r="A525" s="156">
        <v>42502</v>
      </c>
      <c r="B525" s="156" t="s">
        <v>886</v>
      </c>
      <c r="C525" s="157" t="s">
        <v>1</v>
      </c>
      <c r="D525" s="158">
        <v>5.0599999999999996</v>
      </c>
      <c r="E525" s="159"/>
    </row>
    <row r="526" spans="1:5" ht="28.5">
      <c r="A526" s="156">
        <v>42503</v>
      </c>
      <c r="B526" s="156" t="s">
        <v>887</v>
      </c>
      <c r="C526" s="157" t="s">
        <v>1</v>
      </c>
      <c r="D526" s="158">
        <v>8.6199999999999992</v>
      </c>
      <c r="E526" s="159"/>
    </row>
    <row r="527" spans="1:5" ht="28.5">
      <c r="A527" s="156">
        <v>42504</v>
      </c>
      <c r="B527" s="156" t="s">
        <v>888</v>
      </c>
      <c r="C527" s="157" t="s">
        <v>1</v>
      </c>
      <c r="D527" s="158">
        <v>11.2</v>
      </c>
      <c r="E527" s="159"/>
    </row>
    <row r="528" spans="1:5" ht="28.5">
      <c r="A528" s="156">
        <v>42505</v>
      </c>
      <c r="B528" s="156" t="s">
        <v>889</v>
      </c>
      <c r="C528" s="157" t="s">
        <v>1</v>
      </c>
      <c r="D528" s="158">
        <v>12.93</v>
      </c>
      <c r="E528" s="159"/>
    </row>
    <row r="529" spans="1:5" ht="28.5">
      <c r="A529" s="156">
        <v>42506</v>
      </c>
      <c r="B529" s="156" t="s">
        <v>890</v>
      </c>
      <c r="C529" s="157" t="s">
        <v>1</v>
      </c>
      <c r="D529" s="158">
        <v>19.36</v>
      </c>
      <c r="E529" s="159"/>
    </row>
    <row r="530" spans="1:5" ht="28.5">
      <c r="A530" s="156">
        <v>42508</v>
      </c>
      <c r="B530" s="156" t="s">
        <v>891</v>
      </c>
      <c r="C530" s="157" t="s">
        <v>1</v>
      </c>
      <c r="D530" s="158">
        <v>41.29</v>
      </c>
      <c r="E530" s="159"/>
    </row>
    <row r="531" spans="1:5" ht="28.5">
      <c r="A531" s="156">
        <v>42509</v>
      </c>
      <c r="B531" s="156" t="s">
        <v>892</v>
      </c>
      <c r="C531" s="157" t="s">
        <v>1</v>
      </c>
      <c r="D531" s="158">
        <v>81.3</v>
      </c>
      <c r="E531" s="159"/>
    </row>
    <row r="532" spans="1:5" ht="28.5">
      <c r="A532" s="156">
        <v>42511</v>
      </c>
      <c r="B532" s="156" t="s">
        <v>893</v>
      </c>
      <c r="C532" s="157" t="s">
        <v>2</v>
      </c>
      <c r="D532" s="158">
        <v>4.62</v>
      </c>
      <c r="E532" s="159"/>
    </row>
    <row r="533" spans="1:5" ht="28.5">
      <c r="A533" s="156">
        <v>42521</v>
      </c>
      <c r="B533" s="156" t="s">
        <v>894</v>
      </c>
      <c r="C533" s="157" t="s">
        <v>2</v>
      </c>
      <c r="D533" s="158">
        <v>1.83</v>
      </c>
      <c r="E533" s="159"/>
    </row>
    <row r="534" spans="1:5" ht="28.5">
      <c r="A534" s="156">
        <v>42529</v>
      </c>
      <c r="B534" s="156" t="s">
        <v>895</v>
      </c>
      <c r="C534" s="157" t="s">
        <v>1</v>
      </c>
      <c r="D534" s="158">
        <v>7.28</v>
      </c>
      <c r="E534" s="159"/>
    </row>
    <row r="535" spans="1:5" ht="14.25">
      <c r="A535" s="156">
        <v>42530</v>
      </c>
      <c r="B535" s="156" t="s">
        <v>896</v>
      </c>
      <c r="C535" s="157" t="s">
        <v>2</v>
      </c>
      <c r="D535" s="158">
        <v>61.78</v>
      </c>
      <c r="E535" s="159"/>
    </row>
    <row r="536" spans="1:5" ht="15" customHeight="1">
      <c r="A536" s="156">
        <v>42535</v>
      </c>
      <c r="B536" s="156" t="s">
        <v>897</v>
      </c>
      <c r="C536" s="157" t="s">
        <v>1</v>
      </c>
      <c r="D536" s="158">
        <v>4.4800000000000004</v>
      </c>
      <c r="E536" s="159"/>
    </row>
    <row r="537" spans="1:5" ht="15" customHeight="1">
      <c r="A537" s="156">
        <v>42546</v>
      </c>
      <c r="B537" s="156" t="s">
        <v>898</v>
      </c>
      <c r="C537" s="157" t="s">
        <v>1</v>
      </c>
      <c r="D537" s="158">
        <v>10.46</v>
      </c>
      <c r="E537" s="234"/>
    </row>
    <row r="538" spans="1:5" ht="14.25">
      <c r="A538" s="156">
        <v>42548</v>
      </c>
      <c r="B538" s="156" t="s">
        <v>899</v>
      </c>
      <c r="C538" s="157" t="s">
        <v>1</v>
      </c>
      <c r="D538" s="158">
        <v>191.11</v>
      </c>
      <c r="E538" s="159"/>
    </row>
    <row r="539" spans="1:5" ht="28.5">
      <c r="A539" s="156">
        <v>42552</v>
      </c>
      <c r="B539" s="156" t="s">
        <v>900</v>
      </c>
      <c r="C539" s="157" t="s">
        <v>2</v>
      </c>
      <c r="D539" s="158">
        <v>3.94</v>
      </c>
      <c r="E539" s="159"/>
    </row>
    <row r="540" spans="1:5" ht="57">
      <c r="A540" s="156">
        <v>42558</v>
      </c>
      <c r="B540" s="156" t="s">
        <v>13637</v>
      </c>
      <c r="C540" s="157" t="s">
        <v>2</v>
      </c>
      <c r="D540" s="158">
        <v>8.9600000000000009</v>
      </c>
      <c r="E540" s="159"/>
    </row>
    <row r="541" spans="1:5" ht="28.5">
      <c r="A541" s="156">
        <v>42565</v>
      </c>
      <c r="B541" s="156" t="s">
        <v>901</v>
      </c>
      <c r="C541" s="157" t="s">
        <v>1</v>
      </c>
      <c r="D541" s="158">
        <v>2.98</v>
      </c>
      <c r="E541" s="159"/>
    </row>
    <row r="542" spans="1:5" ht="28.5">
      <c r="A542" s="156">
        <v>42588</v>
      </c>
      <c r="B542" s="156" t="s">
        <v>902</v>
      </c>
      <c r="C542" s="157" t="s">
        <v>1</v>
      </c>
      <c r="D542" s="158">
        <v>4.18</v>
      </c>
      <c r="E542" s="234"/>
    </row>
    <row r="543" spans="1:5" ht="15">
      <c r="A543" s="311">
        <v>426</v>
      </c>
      <c r="B543" s="421" t="s">
        <v>13830</v>
      </c>
      <c r="C543" s="422"/>
      <c r="D543" s="422"/>
      <c r="E543" s="159"/>
    </row>
    <row r="544" spans="1:5" ht="28.5">
      <c r="A544" s="156">
        <v>42636</v>
      </c>
      <c r="B544" s="156" t="s">
        <v>903</v>
      </c>
      <c r="C544" s="157" t="s">
        <v>1</v>
      </c>
      <c r="D544" s="158">
        <v>34.14</v>
      </c>
      <c r="E544" s="159"/>
    </row>
    <row r="545" spans="1:5" ht="14.45" customHeight="1">
      <c r="A545" s="156">
        <v>42673</v>
      </c>
      <c r="B545" s="156" t="s">
        <v>904</v>
      </c>
      <c r="C545" s="157" t="s">
        <v>1</v>
      </c>
      <c r="D545" s="158">
        <v>4.4800000000000004</v>
      </c>
      <c r="E545" s="234"/>
    </row>
    <row r="546" spans="1:5" ht="28.5">
      <c r="A546" s="156">
        <v>42674</v>
      </c>
      <c r="B546" s="156" t="s">
        <v>905</v>
      </c>
      <c r="C546" s="157" t="s">
        <v>1</v>
      </c>
      <c r="D546" s="158">
        <v>6.65</v>
      </c>
      <c r="E546" s="159"/>
    </row>
    <row r="547" spans="1:5" ht="28.5">
      <c r="A547" s="156">
        <v>42690</v>
      </c>
      <c r="B547" s="156" t="s">
        <v>906</v>
      </c>
      <c r="C547" s="157" t="s">
        <v>1</v>
      </c>
      <c r="D547" s="158">
        <v>13.59</v>
      </c>
      <c r="E547" s="234"/>
    </row>
    <row r="548" spans="1:5" ht="15">
      <c r="A548" s="311">
        <v>427</v>
      </c>
      <c r="B548" s="421" t="s">
        <v>13831</v>
      </c>
      <c r="C548" s="422"/>
      <c r="D548" s="422"/>
      <c r="E548" s="159"/>
    </row>
    <row r="549" spans="1:5" ht="28.5">
      <c r="A549" s="156">
        <v>42701</v>
      </c>
      <c r="B549" s="156" t="s">
        <v>907</v>
      </c>
      <c r="C549" s="157" t="s">
        <v>1</v>
      </c>
      <c r="D549" s="158">
        <v>9.23</v>
      </c>
      <c r="E549" s="159"/>
    </row>
    <row r="550" spans="1:5" ht="28.5">
      <c r="A550" s="156">
        <v>42717</v>
      </c>
      <c r="B550" s="156" t="s">
        <v>908</v>
      </c>
      <c r="C550" s="157" t="s">
        <v>1</v>
      </c>
      <c r="D550" s="158">
        <v>3.23</v>
      </c>
      <c r="E550" s="159"/>
    </row>
    <row r="551" spans="1:5" ht="15">
      <c r="A551" s="311">
        <v>429</v>
      </c>
      <c r="B551" s="421" t="s">
        <v>13840</v>
      </c>
      <c r="C551" s="422"/>
      <c r="D551" s="422"/>
      <c r="E551" s="159"/>
    </row>
    <row r="552" spans="1:5" ht="28.5">
      <c r="A552" s="156">
        <v>42906</v>
      </c>
      <c r="B552" s="156" t="s">
        <v>14148</v>
      </c>
      <c r="C552" s="157" t="s">
        <v>2</v>
      </c>
      <c r="D552" s="158">
        <v>6.21</v>
      </c>
      <c r="E552" s="159"/>
    </row>
    <row r="553" spans="1:5" ht="15">
      <c r="A553" s="311">
        <v>430</v>
      </c>
      <c r="B553" s="421" t="s">
        <v>909</v>
      </c>
      <c r="C553" s="422"/>
      <c r="D553" s="422"/>
      <c r="E553" s="159"/>
    </row>
    <row r="554" spans="1:5" ht="28.5">
      <c r="A554" s="156">
        <v>43004</v>
      </c>
      <c r="B554" s="156" t="s">
        <v>910</v>
      </c>
      <c r="C554" s="157" t="s">
        <v>1</v>
      </c>
      <c r="D554" s="158">
        <v>1.8</v>
      </c>
      <c r="E554" s="159"/>
    </row>
    <row r="555" spans="1:5" ht="28.5">
      <c r="A555" s="156">
        <v>43005</v>
      </c>
      <c r="B555" s="156" t="s">
        <v>911</v>
      </c>
      <c r="C555" s="157" t="s">
        <v>1</v>
      </c>
      <c r="D555" s="158">
        <v>2.73</v>
      </c>
      <c r="E555" s="159"/>
    </row>
    <row r="556" spans="1:5" ht="28.5">
      <c r="A556" s="156">
        <v>43006</v>
      </c>
      <c r="B556" s="156" t="s">
        <v>912</v>
      </c>
      <c r="C556" s="157" t="s">
        <v>1</v>
      </c>
      <c r="D556" s="158">
        <v>4.5</v>
      </c>
      <c r="E556" s="159"/>
    </row>
    <row r="557" spans="1:5" ht="28.5">
      <c r="A557" s="156">
        <v>43007</v>
      </c>
      <c r="B557" s="156" t="s">
        <v>913</v>
      </c>
      <c r="C557" s="157" t="s">
        <v>1</v>
      </c>
      <c r="D557" s="158">
        <v>6.79</v>
      </c>
      <c r="E557" s="159"/>
    </row>
    <row r="558" spans="1:5" ht="28.5">
      <c r="A558" s="156">
        <v>43009</v>
      </c>
      <c r="B558" s="156" t="s">
        <v>23783</v>
      </c>
      <c r="C558" s="157" t="s">
        <v>1</v>
      </c>
      <c r="D558" s="158">
        <v>111.91</v>
      </c>
      <c r="E558" s="159"/>
    </row>
    <row r="559" spans="1:5" ht="28.5">
      <c r="A559" s="156">
        <v>43015</v>
      </c>
      <c r="B559" s="156" t="s">
        <v>914</v>
      </c>
      <c r="C559" s="157" t="s">
        <v>1</v>
      </c>
      <c r="D559" s="158">
        <v>18.71</v>
      </c>
      <c r="E559" s="159"/>
    </row>
    <row r="560" spans="1:5" ht="28.5">
      <c r="A560" s="156">
        <v>43016</v>
      </c>
      <c r="B560" s="156" t="s">
        <v>915</v>
      </c>
      <c r="C560" s="157" t="s">
        <v>1</v>
      </c>
      <c r="D560" s="158">
        <v>27.98</v>
      </c>
      <c r="E560" s="159"/>
    </row>
    <row r="561" spans="1:5" ht="28.5">
      <c r="A561" s="156">
        <v>43023</v>
      </c>
      <c r="B561" s="156" t="s">
        <v>23784</v>
      </c>
      <c r="C561" s="157" t="s">
        <v>1</v>
      </c>
      <c r="D561" s="158">
        <v>216.29</v>
      </c>
      <c r="E561" s="159"/>
    </row>
    <row r="562" spans="1:5" ht="28.5">
      <c r="A562" s="156">
        <v>43036</v>
      </c>
      <c r="B562" s="156" t="s">
        <v>14149</v>
      </c>
      <c r="C562" s="157" t="s">
        <v>1</v>
      </c>
      <c r="D562" s="158">
        <v>10.039999999999999</v>
      </c>
      <c r="E562" s="159"/>
    </row>
    <row r="563" spans="1:5" ht="28.5">
      <c r="A563" s="156">
        <v>43038</v>
      </c>
      <c r="B563" s="156" t="s">
        <v>14150</v>
      </c>
      <c r="C563" s="157" t="s">
        <v>1</v>
      </c>
      <c r="D563" s="158">
        <v>20.69</v>
      </c>
      <c r="E563" s="159"/>
    </row>
    <row r="564" spans="1:5" ht="28.5">
      <c r="A564" s="156">
        <v>43039</v>
      </c>
      <c r="B564" s="156" t="s">
        <v>14151</v>
      </c>
      <c r="C564" s="157" t="s">
        <v>1</v>
      </c>
      <c r="D564" s="158">
        <v>13.17</v>
      </c>
      <c r="E564" s="234"/>
    </row>
    <row r="565" spans="1:5" ht="28.5">
      <c r="A565" s="156">
        <v>43040</v>
      </c>
      <c r="B565" s="156" t="s">
        <v>14152</v>
      </c>
      <c r="C565" s="157" t="s">
        <v>1</v>
      </c>
      <c r="D565" s="158">
        <v>30.7</v>
      </c>
      <c r="E565" s="159"/>
    </row>
    <row r="566" spans="1:5" ht="28.5">
      <c r="A566" s="156">
        <v>43041</v>
      </c>
      <c r="B566" s="156" t="s">
        <v>14153</v>
      </c>
      <c r="C566" s="157" t="s">
        <v>1</v>
      </c>
      <c r="D566" s="158">
        <v>41.71</v>
      </c>
      <c r="E566" s="159"/>
    </row>
    <row r="567" spans="1:5" ht="28.5">
      <c r="A567" s="156">
        <v>43044</v>
      </c>
      <c r="B567" s="156" t="s">
        <v>14154</v>
      </c>
      <c r="C567" s="157" t="s">
        <v>1</v>
      </c>
      <c r="D567" s="158">
        <v>63.44</v>
      </c>
      <c r="E567" s="159"/>
    </row>
    <row r="568" spans="1:5" ht="28.5">
      <c r="A568" s="156">
        <v>43055</v>
      </c>
      <c r="B568" s="156" t="s">
        <v>916</v>
      </c>
      <c r="C568" s="157" t="s">
        <v>1</v>
      </c>
      <c r="D568" s="158">
        <v>24.02</v>
      </c>
      <c r="E568" s="159"/>
    </row>
    <row r="569" spans="1:5" ht="28.5">
      <c r="A569" s="156">
        <v>43059</v>
      </c>
      <c r="B569" s="156" t="s">
        <v>23785</v>
      </c>
      <c r="C569" s="157" t="s">
        <v>1</v>
      </c>
      <c r="D569" s="158">
        <v>19.579999999999998</v>
      </c>
      <c r="E569" s="159"/>
    </row>
    <row r="570" spans="1:5" ht="15">
      <c r="A570" s="311">
        <v>431</v>
      </c>
      <c r="B570" s="421" t="s">
        <v>13832</v>
      </c>
      <c r="C570" s="422"/>
      <c r="D570" s="422"/>
      <c r="E570" s="159"/>
    </row>
    <row r="571" spans="1:5" ht="28.5">
      <c r="A571" s="156">
        <v>43113</v>
      </c>
      <c r="B571" s="156" t="s">
        <v>917</v>
      </c>
      <c r="C571" s="157" t="s">
        <v>1</v>
      </c>
      <c r="D571" s="158">
        <v>78.489999999999995</v>
      </c>
      <c r="E571" s="159"/>
    </row>
    <row r="572" spans="1:5" ht="14.25">
      <c r="A572" s="156">
        <v>43127</v>
      </c>
      <c r="B572" s="156" t="s">
        <v>918</v>
      </c>
      <c r="C572" s="157" t="s">
        <v>1</v>
      </c>
      <c r="D572" s="158">
        <v>2.88</v>
      </c>
      <c r="E572" s="159"/>
    </row>
    <row r="573" spans="1:5" ht="28.5">
      <c r="A573" s="156">
        <v>43137</v>
      </c>
      <c r="B573" s="156" t="s">
        <v>23786</v>
      </c>
      <c r="C573" s="157" t="s">
        <v>1</v>
      </c>
      <c r="D573" s="158">
        <v>81.96</v>
      </c>
      <c r="E573" s="159"/>
    </row>
    <row r="574" spans="1:5" ht="28.5">
      <c r="A574" s="156">
        <v>43149</v>
      </c>
      <c r="B574" s="156" t="s">
        <v>23787</v>
      </c>
      <c r="C574" s="157" t="s">
        <v>1</v>
      </c>
      <c r="D574" s="158">
        <v>23.4</v>
      </c>
      <c r="E574" s="159"/>
    </row>
    <row r="575" spans="1:5" ht="14.25">
      <c r="A575" s="156">
        <v>43150</v>
      </c>
      <c r="B575" s="156" t="s">
        <v>23788</v>
      </c>
      <c r="C575" s="157" t="s">
        <v>1</v>
      </c>
      <c r="D575" s="158">
        <v>85.48</v>
      </c>
      <c r="E575" s="159"/>
    </row>
    <row r="576" spans="1:5" ht="28.5">
      <c r="A576" s="156">
        <v>43160</v>
      </c>
      <c r="B576" s="156" t="s">
        <v>23789</v>
      </c>
      <c r="C576" s="157" t="s">
        <v>1</v>
      </c>
      <c r="D576" s="158">
        <v>30.74</v>
      </c>
      <c r="E576" s="159"/>
    </row>
    <row r="577" spans="1:5" ht="28.5">
      <c r="A577" s="156">
        <v>43174</v>
      </c>
      <c r="B577" s="156" t="s">
        <v>23790</v>
      </c>
      <c r="C577" s="157" t="s">
        <v>1</v>
      </c>
      <c r="D577" s="158">
        <v>42.01</v>
      </c>
      <c r="E577" s="159"/>
    </row>
    <row r="578" spans="1:5" ht="28.5">
      <c r="A578" s="156">
        <v>43175</v>
      </c>
      <c r="B578" s="156" t="s">
        <v>23791</v>
      </c>
      <c r="C578" s="157" t="s">
        <v>1</v>
      </c>
      <c r="D578" s="158">
        <v>7.58</v>
      </c>
      <c r="E578" s="159"/>
    </row>
    <row r="579" spans="1:5" ht="28.5">
      <c r="A579" s="156">
        <v>43180</v>
      </c>
      <c r="B579" s="156" t="s">
        <v>23792</v>
      </c>
      <c r="C579" s="157" t="s">
        <v>1</v>
      </c>
      <c r="D579" s="158">
        <v>12.52</v>
      </c>
      <c r="E579" s="234"/>
    </row>
    <row r="580" spans="1:5" ht="28.5">
      <c r="A580" s="156">
        <v>43188</v>
      </c>
      <c r="B580" s="156" t="s">
        <v>14087</v>
      </c>
      <c r="C580" s="157" t="s">
        <v>1</v>
      </c>
      <c r="D580" s="158">
        <v>17.36</v>
      </c>
      <c r="E580" s="159"/>
    </row>
    <row r="581" spans="1:5" ht="28.5">
      <c r="A581" s="156">
        <v>43190</v>
      </c>
      <c r="B581" s="156" t="s">
        <v>23793</v>
      </c>
      <c r="C581" s="157" t="s">
        <v>1</v>
      </c>
      <c r="D581" s="158">
        <v>58.86</v>
      </c>
      <c r="E581" s="159"/>
    </row>
    <row r="582" spans="1:5" ht="28.5">
      <c r="A582" s="156">
        <v>43193</v>
      </c>
      <c r="B582" s="156" t="s">
        <v>919</v>
      </c>
      <c r="C582" s="157" t="s">
        <v>1</v>
      </c>
      <c r="D582" s="158">
        <v>11.78</v>
      </c>
      <c r="E582" s="159"/>
    </row>
    <row r="583" spans="1:5" ht="28.5">
      <c r="A583" s="156">
        <v>43194</v>
      </c>
      <c r="B583" s="156" t="s">
        <v>23794</v>
      </c>
      <c r="C583" s="157" t="s">
        <v>1</v>
      </c>
      <c r="D583" s="158">
        <v>276.10000000000002</v>
      </c>
      <c r="E583" s="159"/>
    </row>
    <row r="584" spans="1:5" ht="28.5">
      <c r="A584" s="156">
        <v>43199</v>
      </c>
      <c r="B584" s="156" t="s">
        <v>23795</v>
      </c>
      <c r="C584" s="157" t="s">
        <v>1</v>
      </c>
      <c r="D584" s="158">
        <v>172.42</v>
      </c>
      <c r="E584" s="159"/>
    </row>
    <row r="585" spans="1:5" ht="15">
      <c r="A585" s="311">
        <v>432</v>
      </c>
      <c r="B585" s="421" t="s">
        <v>13832</v>
      </c>
      <c r="C585" s="422"/>
      <c r="D585" s="422"/>
      <c r="E585" s="159"/>
    </row>
    <row r="586" spans="1:5" ht="28.5">
      <c r="A586" s="156">
        <v>43204</v>
      </c>
      <c r="B586" s="156" t="s">
        <v>920</v>
      </c>
      <c r="C586" s="157" t="s">
        <v>1</v>
      </c>
      <c r="D586" s="158">
        <v>87.89</v>
      </c>
      <c r="E586" s="234"/>
    </row>
    <row r="587" spans="1:5" ht="28.5">
      <c r="A587" s="156">
        <v>43205</v>
      </c>
      <c r="B587" s="156" t="s">
        <v>23796</v>
      </c>
      <c r="C587" s="157" t="s">
        <v>1</v>
      </c>
      <c r="D587" s="158">
        <v>4.47</v>
      </c>
      <c r="E587" s="159"/>
    </row>
    <row r="588" spans="1:5" ht="28.5">
      <c r="A588" s="156">
        <v>43206</v>
      </c>
      <c r="B588" s="156" t="s">
        <v>23797</v>
      </c>
      <c r="C588" s="157" t="s">
        <v>1</v>
      </c>
      <c r="D588" s="158">
        <v>5.54</v>
      </c>
      <c r="E588" s="159"/>
    </row>
    <row r="589" spans="1:5" ht="28.5">
      <c r="A589" s="156">
        <v>43236</v>
      </c>
      <c r="B589" s="156" t="s">
        <v>23798</v>
      </c>
      <c r="C589" s="157" t="s">
        <v>1</v>
      </c>
      <c r="D589" s="158">
        <v>142.96</v>
      </c>
      <c r="E589" s="159"/>
    </row>
    <row r="590" spans="1:5" ht="28.5">
      <c r="A590" s="156">
        <v>43243</v>
      </c>
      <c r="B590" s="156" t="s">
        <v>921</v>
      </c>
      <c r="C590" s="157" t="s">
        <v>3</v>
      </c>
      <c r="D590" s="158">
        <v>113.73</v>
      </c>
      <c r="E590" s="234"/>
    </row>
    <row r="591" spans="1:5" ht="28.5">
      <c r="A591" s="156">
        <v>43253</v>
      </c>
      <c r="B591" s="156" t="s">
        <v>23799</v>
      </c>
      <c r="C591" s="157" t="s">
        <v>1</v>
      </c>
      <c r="D591" s="158">
        <v>399.91</v>
      </c>
      <c r="E591" s="159"/>
    </row>
    <row r="592" spans="1:5" ht="14.25">
      <c r="A592" s="156">
        <v>43287</v>
      </c>
      <c r="B592" s="156" t="s">
        <v>14155</v>
      </c>
      <c r="C592" s="157" t="s">
        <v>1</v>
      </c>
      <c r="D592" s="158">
        <v>4.24</v>
      </c>
      <c r="E592" s="159"/>
    </row>
    <row r="593" spans="1:5" ht="15">
      <c r="A593" s="311">
        <v>433</v>
      </c>
      <c r="B593" s="421" t="s">
        <v>14156</v>
      </c>
      <c r="C593" s="422"/>
      <c r="D593" s="422"/>
      <c r="E593" s="159"/>
    </row>
    <row r="594" spans="1:5" ht="28.5">
      <c r="A594" s="156">
        <v>43387</v>
      </c>
      <c r="B594" s="156" t="s">
        <v>14157</v>
      </c>
      <c r="C594" s="157" t="s">
        <v>1</v>
      </c>
      <c r="D594" s="158">
        <v>16.53</v>
      </c>
      <c r="E594" s="159"/>
    </row>
    <row r="595" spans="1:5" ht="15">
      <c r="A595" s="311">
        <v>434</v>
      </c>
      <c r="B595" s="421" t="s">
        <v>13833</v>
      </c>
      <c r="C595" s="422"/>
      <c r="D595" s="422"/>
      <c r="E595" s="159"/>
    </row>
    <row r="596" spans="1:5" ht="28.5">
      <c r="A596" s="156">
        <v>43406</v>
      </c>
      <c r="B596" s="156" t="s">
        <v>14088</v>
      </c>
      <c r="C596" s="157" t="s">
        <v>1</v>
      </c>
      <c r="D596" s="158">
        <v>8.31</v>
      </c>
      <c r="E596" s="234"/>
    </row>
    <row r="597" spans="1:5" ht="28.5">
      <c r="A597" s="156">
        <v>43441</v>
      </c>
      <c r="B597" s="156" t="s">
        <v>23800</v>
      </c>
      <c r="C597" s="157" t="s">
        <v>1</v>
      </c>
      <c r="D597" s="158">
        <v>1.97</v>
      </c>
      <c r="E597" s="159"/>
    </row>
    <row r="598" spans="1:5" ht="28.5">
      <c r="A598" s="156">
        <v>43496</v>
      </c>
      <c r="B598" s="156" t="s">
        <v>23801</v>
      </c>
      <c r="C598" s="157" t="s">
        <v>1</v>
      </c>
      <c r="D598" s="158">
        <v>11.72</v>
      </c>
      <c r="E598" s="159"/>
    </row>
    <row r="599" spans="1:5" ht="15">
      <c r="A599" s="311">
        <v>435</v>
      </c>
      <c r="B599" s="421" t="s">
        <v>13834</v>
      </c>
      <c r="C599" s="422"/>
      <c r="D599" s="422"/>
      <c r="E599" s="159"/>
    </row>
    <row r="600" spans="1:5" ht="28.5">
      <c r="A600" s="156">
        <v>43540</v>
      </c>
      <c r="B600" s="156" t="s">
        <v>922</v>
      </c>
      <c r="C600" s="157" t="s">
        <v>2</v>
      </c>
      <c r="D600" s="161">
        <v>3608.25</v>
      </c>
      <c r="E600" s="159"/>
    </row>
    <row r="601" spans="1:5" ht="15">
      <c r="A601" s="311">
        <v>437</v>
      </c>
      <c r="B601" s="421" t="s">
        <v>13786</v>
      </c>
      <c r="C601" s="422"/>
      <c r="D601" s="422"/>
      <c r="E601" s="234"/>
    </row>
    <row r="602" spans="1:5" ht="14.25">
      <c r="A602" s="156">
        <v>43702</v>
      </c>
      <c r="B602" s="156" t="s">
        <v>923</v>
      </c>
      <c r="C602" s="157" t="s">
        <v>2</v>
      </c>
      <c r="D602" s="158">
        <v>6.19</v>
      </c>
      <c r="E602" s="159"/>
    </row>
    <row r="603" spans="1:5" ht="28.5">
      <c r="A603" s="156">
        <v>43792</v>
      </c>
      <c r="B603" s="156" t="s">
        <v>924</v>
      </c>
      <c r="C603" s="157" t="s">
        <v>2</v>
      </c>
      <c r="D603" s="158">
        <v>8.92</v>
      </c>
      <c r="E603" s="159"/>
    </row>
    <row r="604" spans="1:5" ht="28.5">
      <c r="A604" s="156">
        <v>43795</v>
      </c>
      <c r="B604" s="156" t="s">
        <v>925</v>
      </c>
      <c r="C604" s="157" t="s">
        <v>2</v>
      </c>
      <c r="D604" s="158">
        <v>6.75</v>
      </c>
      <c r="E604" s="159"/>
    </row>
    <row r="605" spans="1:5" ht="15">
      <c r="A605" s="311">
        <v>438</v>
      </c>
      <c r="B605" s="421" t="s">
        <v>13826</v>
      </c>
      <c r="C605" s="422"/>
      <c r="D605" s="422"/>
      <c r="E605" s="234"/>
    </row>
    <row r="606" spans="1:5" ht="28.5">
      <c r="A606" s="156">
        <v>43807</v>
      </c>
      <c r="B606" s="156" t="s">
        <v>926</v>
      </c>
      <c r="C606" s="157" t="s">
        <v>2</v>
      </c>
      <c r="D606" s="158">
        <v>815.07</v>
      </c>
      <c r="E606" s="159"/>
    </row>
    <row r="607" spans="1:5" ht="28.5">
      <c r="A607" s="156">
        <v>43835</v>
      </c>
      <c r="B607" s="156" t="s">
        <v>927</v>
      </c>
      <c r="C607" s="157" t="s">
        <v>2</v>
      </c>
      <c r="D607" s="158">
        <v>75.48</v>
      </c>
      <c r="E607" s="159"/>
    </row>
    <row r="608" spans="1:5" ht="28.5">
      <c r="A608" s="156">
        <v>43836</v>
      </c>
      <c r="B608" s="156" t="s">
        <v>928</v>
      </c>
      <c r="C608" s="157" t="s">
        <v>2</v>
      </c>
      <c r="D608" s="158">
        <v>255.67</v>
      </c>
      <c r="E608" s="159"/>
    </row>
    <row r="609" spans="1:5" ht="28.5">
      <c r="A609" s="156">
        <v>43837</v>
      </c>
      <c r="B609" s="156" t="s">
        <v>929</v>
      </c>
      <c r="C609" s="157" t="s">
        <v>2</v>
      </c>
      <c r="D609" s="158">
        <v>777.85</v>
      </c>
      <c r="E609" s="159"/>
    </row>
    <row r="610" spans="1:5" ht="28.5">
      <c r="A610" s="156">
        <v>43838</v>
      </c>
      <c r="B610" s="156" t="s">
        <v>930</v>
      </c>
      <c r="C610" s="157" t="s">
        <v>2</v>
      </c>
      <c r="D610" s="158">
        <v>777.85</v>
      </c>
      <c r="E610" s="159"/>
    </row>
    <row r="611" spans="1:5" ht="15">
      <c r="A611" s="311">
        <v>440</v>
      </c>
      <c r="B611" s="421" t="s">
        <v>13835</v>
      </c>
      <c r="C611" s="422"/>
      <c r="D611" s="422"/>
      <c r="E611" s="234"/>
    </row>
    <row r="612" spans="1:5" ht="14.25">
      <c r="A612" s="156">
        <v>44014</v>
      </c>
      <c r="B612" s="156" t="s">
        <v>931</v>
      </c>
      <c r="C612" s="157" t="s">
        <v>2</v>
      </c>
      <c r="D612" s="158">
        <v>44.45</v>
      </c>
      <c r="E612" s="159"/>
    </row>
    <row r="613" spans="1:5" ht="14.25">
      <c r="A613" s="156">
        <v>44034</v>
      </c>
      <c r="B613" s="156" t="s">
        <v>932</v>
      </c>
      <c r="C613" s="157" t="s">
        <v>2</v>
      </c>
      <c r="D613" s="158">
        <v>44.45</v>
      </c>
      <c r="E613" s="159"/>
    </row>
    <row r="614" spans="1:5" ht="14.25">
      <c r="A614" s="156">
        <v>44059</v>
      </c>
      <c r="B614" s="156" t="s">
        <v>933</v>
      </c>
      <c r="C614" s="157" t="s">
        <v>2</v>
      </c>
      <c r="D614" s="158">
        <v>44.45</v>
      </c>
      <c r="E614" s="159"/>
    </row>
    <row r="615" spans="1:5" ht="14.25">
      <c r="A615" s="156">
        <v>44097</v>
      </c>
      <c r="B615" s="156" t="s">
        <v>934</v>
      </c>
      <c r="C615" s="157" t="s">
        <v>2</v>
      </c>
      <c r="D615" s="158">
        <v>93.52</v>
      </c>
      <c r="E615" s="159"/>
    </row>
    <row r="616" spans="1:5" ht="15">
      <c r="A616" s="311">
        <v>441</v>
      </c>
      <c r="B616" s="421" t="s">
        <v>13836</v>
      </c>
      <c r="C616" s="422"/>
      <c r="D616" s="422"/>
      <c r="E616" s="234"/>
    </row>
    <row r="617" spans="1:5" ht="14.25">
      <c r="A617" s="156">
        <v>44112</v>
      </c>
      <c r="B617" s="156" t="s">
        <v>935</v>
      </c>
      <c r="C617" s="157" t="s">
        <v>2</v>
      </c>
      <c r="D617" s="158">
        <v>93.52</v>
      </c>
      <c r="E617" s="159"/>
    </row>
    <row r="618" spans="1:5" ht="14.25">
      <c r="A618" s="156">
        <v>44128</v>
      </c>
      <c r="B618" s="156" t="s">
        <v>936</v>
      </c>
      <c r="C618" s="157" t="s">
        <v>2</v>
      </c>
      <c r="D618" s="158">
        <v>93.52</v>
      </c>
      <c r="E618" s="159"/>
    </row>
    <row r="619" spans="1:5" ht="15">
      <c r="A619" s="311">
        <v>444</v>
      </c>
      <c r="B619" s="421" t="s">
        <v>13837</v>
      </c>
      <c r="C619" s="422"/>
      <c r="D619" s="422"/>
      <c r="E619" s="234"/>
    </row>
    <row r="620" spans="1:5" ht="28.5">
      <c r="A620" s="156">
        <v>44481</v>
      </c>
      <c r="B620" s="156" t="s">
        <v>937</v>
      </c>
      <c r="C620" s="157" t="s">
        <v>2</v>
      </c>
      <c r="D620" s="161">
        <v>1550.36</v>
      </c>
      <c r="E620" s="159"/>
    </row>
    <row r="621" spans="1:5" ht="15">
      <c r="A621" s="311">
        <v>445</v>
      </c>
      <c r="B621" s="421" t="s">
        <v>13838</v>
      </c>
      <c r="C621" s="422"/>
      <c r="D621" s="422"/>
      <c r="E621" s="234"/>
    </row>
    <row r="622" spans="1:5" ht="28.5">
      <c r="A622" s="156">
        <v>44561</v>
      </c>
      <c r="B622" s="156" t="s">
        <v>23802</v>
      </c>
      <c r="C622" s="157" t="s">
        <v>2</v>
      </c>
      <c r="D622" s="158">
        <v>381.78</v>
      </c>
      <c r="E622" s="159"/>
    </row>
    <row r="623" spans="1:5" ht="28.5">
      <c r="A623" s="156">
        <v>44562</v>
      </c>
      <c r="B623" s="156" t="s">
        <v>938</v>
      </c>
      <c r="C623" s="157" t="s">
        <v>2</v>
      </c>
      <c r="D623" s="158">
        <v>180.87</v>
      </c>
      <c r="E623" s="159"/>
    </row>
    <row r="624" spans="1:5" ht="28.5">
      <c r="A624" s="156">
        <v>44582</v>
      </c>
      <c r="B624" s="156" t="s">
        <v>23803</v>
      </c>
      <c r="C624" s="157" t="s">
        <v>2</v>
      </c>
      <c r="D624" s="158">
        <v>385.04</v>
      </c>
      <c r="E624" s="159"/>
    </row>
    <row r="625" spans="1:5" ht="15">
      <c r="A625" s="311">
        <v>446</v>
      </c>
      <c r="B625" s="421" t="s">
        <v>13837</v>
      </c>
      <c r="C625" s="422"/>
      <c r="D625" s="422"/>
      <c r="E625" s="159"/>
    </row>
    <row r="626" spans="1:5" ht="28.5">
      <c r="A626" s="156">
        <v>44624</v>
      </c>
      <c r="B626" s="156" t="s">
        <v>23804</v>
      </c>
      <c r="C626" s="157" t="s">
        <v>2</v>
      </c>
      <c r="D626" s="158">
        <v>122.63</v>
      </c>
      <c r="E626" s="159"/>
    </row>
    <row r="627" spans="1:5" ht="28.5">
      <c r="A627" s="156">
        <v>44659</v>
      </c>
      <c r="B627" s="156" t="s">
        <v>939</v>
      </c>
      <c r="C627" s="157" t="s">
        <v>2</v>
      </c>
      <c r="D627" s="158">
        <v>8.7799999999999994</v>
      </c>
      <c r="E627" s="159"/>
    </row>
    <row r="628" spans="1:5" ht="28.5">
      <c r="A628" s="156">
        <v>44660</v>
      </c>
      <c r="B628" s="156" t="s">
        <v>940</v>
      </c>
      <c r="C628" s="157" t="s">
        <v>2</v>
      </c>
      <c r="D628" s="158">
        <v>8.7799999999999994</v>
      </c>
      <c r="E628" s="159"/>
    </row>
    <row r="629" spans="1:5" ht="28.5">
      <c r="A629" s="156">
        <v>44661</v>
      </c>
      <c r="B629" s="156" t="s">
        <v>941</v>
      </c>
      <c r="C629" s="157" t="s">
        <v>2</v>
      </c>
      <c r="D629" s="158">
        <v>8.7799999999999994</v>
      </c>
      <c r="E629" s="159"/>
    </row>
    <row r="630" spans="1:5" ht="28.5">
      <c r="A630" s="156">
        <v>44662</v>
      </c>
      <c r="B630" s="156" t="s">
        <v>942</v>
      </c>
      <c r="C630" s="157" t="s">
        <v>2</v>
      </c>
      <c r="D630" s="158">
        <v>8.7799999999999994</v>
      </c>
      <c r="E630" s="234"/>
    </row>
    <row r="631" spans="1:5" ht="28.5">
      <c r="A631" s="156">
        <v>44663</v>
      </c>
      <c r="B631" s="156" t="s">
        <v>943</v>
      </c>
      <c r="C631" s="157" t="s">
        <v>2</v>
      </c>
      <c r="D631" s="158">
        <v>12.43</v>
      </c>
      <c r="E631" s="159"/>
    </row>
    <row r="632" spans="1:5" ht="28.5">
      <c r="A632" s="156">
        <v>44664</v>
      </c>
      <c r="B632" s="156" t="s">
        <v>944</v>
      </c>
      <c r="C632" s="157" t="s">
        <v>2</v>
      </c>
      <c r="D632" s="158">
        <v>31.88</v>
      </c>
      <c r="E632" s="159"/>
    </row>
    <row r="633" spans="1:5" ht="28.5">
      <c r="A633" s="156">
        <v>44665</v>
      </c>
      <c r="B633" s="156" t="s">
        <v>945</v>
      </c>
      <c r="C633" s="157" t="s">
        <v>2</v>
      </c>
      <c r="D633" s="158">
        <v>31.88</v>
      </c>
      <c r="E633" s="159"/>
    </row>
    <row r="634" spans="1:5" ht="28.5">
      <c r="A634" s="156">
        <v>44666</v>
      </c>
      <c r="B634" s="156" t="s">
        <v>946</v>
      </c>
      <c r="C634" s="157" t="s">
        <v>2</v>
      </c>
      <c r="D634" s="158">
        <v>31.88</v>
      </c>
      <c r="E634" s="159"/>
    </row>
    <row r="635" spans="1:5" ht="28.5">
      <c r="A635" s="156">
        <v>44667</v>
      </c>
      <c r="B635" s="156" t="s">
        <v>947</v>
      </c>
      <c r="C635" s="157" t="s">
        <v>2</v>
      </c>
      <c r="D635" s="158">
        <v>31.88</v>
      </c>
      <c r="E635" s="159"/>
    </row>
    <row r="636" spans="1:5" ht="28.5">
      <c r="A636" s="156">
        <v>44668</v>
      </c>
      <c r="B636" s="156" t="s">
        <v>948</v>
      </c>
      <c r="C636" s="157" t="s">
        <v>2</v>
      </c>
      <c r="D636" s="158">
        <v>32.99</v>
      </c>
      <c r="E636" s="159"/>
    </row>
    <row r="637" spans="1:5" ht="28.5">
      <c r="A637" s="156">
        <v>44669</v>
      </c>
      <c r="B637" s="156" t="s">
        <v>949</v>
      </c>
      <c r="C637" s="157" t="s">
        <v>2</v>
      </c>
      <c r="D637" s="158">
        <v>32.99</v>
      </c>
      <c r="E637" s="159"/>
    </row>
    <row r="638" spans="1:5" ht="28.5">
      <c r="A638" s="156">
        <v>44670</v>
      </c>
      <c r="B638" s="156" t="s">
        <v>950</v>
      </c>
      <c r="C638" s="157" t="s">
        <v>2</v>
      </c>
      <c r="D638" s="158">
        <v>46.2</v>
      </c>
      <c r="E638" s="159"/>
    </row>
    <row r="639" spans="1:5" ht="28.5">
      <c r="A639" s="156">
        <v>44671</v>
      </c>
      <c r="B639" s="156" t="s">
        <v>951</v>
      </c>
      <c r="C639" s="157" t="s">
        <v>2</v>
      </c>
      <c r="D639" s="158">
        <v>46.2</v>
      </c>
      <c r="E639" s="159"/>
    </row>
    <row r="640" spans="1:5" ht="28.5">
      <c r="A640" s="156">
        <v>44672</v>
      </c>
      <c r="B640" s="156" t="s">
        <v>952</v>
      </c>
      <c r="C640" s="157" t="s">
        <v>2</v>
      </c>
      <c r="D640" s="158">
        <v>46.2</v>
      </c>
      <c r="E640" s="159"/>
    </row>
    <row r="641" spans="1:5" ht="28.5">
      <c r="A641" s="156">
        <v>44673</v>
      </c>
      <c r="B641" s="156" t="s">
        <v>953</v>
      </c>
      <c r="C641" s="157" t="s">
        <v>2</v>
      </c>
      <c r="D641" s="158">
        <v>46.2</v>
      </c>
      <c r="E641" s="159"/>
    </row>
    <row r="642" spans="1:5" ht="28.5">
      <c r="A642" s="156">
        <v>44674</v>
      </c>
      <c r="B642" s="156" t="s">
        <v>954</v>
      </c>
      <c r="C642" s="157" t="s">
        <v>2</v>
      </c>
      <c r="D642" s="158">
        <v>58.23</v>
      </c>
      <c r="E642" s="159"/>
    </row>
    <row r="643" spans="1:5" ht="28.5">
      <c r="A643" s="156">
        <v>44675</v>
      </c>
      <c r="B643" s="156" t="s">
        <v>955</v>
      </c>
      <c r="C643" s="157" t="s">
        <v>2</v>
      </c>
      <c r="D643" s="158">
        <v>58.23</v>
      </c>
      <c r="E643" s="159"/>
    </row>
    <row r="644" spans="1:5" ht="28.5">
      <c r="A644" s="156">
        <v>44676</v>
      </c>
      <c r="B644" s="156" t="s">
        <v>956</v>
      </c>
      <c r="C644" s="157" t="s">
        <v>2</v>
      </c>
      <c r="D644" s="158">
        <v>180.87</v>
      </c>
      <c r="E644" s="159"/>
    </row>
    <row r="645" spans="1:5" ht="28.5">
      <c r="A645" s="156">
        <v>44680</v>
      </c>
      <c r="B645" s="156" t="s">
        <v>23805</v>
      </c>
      <c r="C645" s="157" t="s">
        <v>2</v>
      </c>
      <c r="D645" s="158">
        <v>107.44</v>
      </c>
      <c r="E645" s="159"/>
    </row>
    <row r="646" spans="1:5" ht="15">
      <c r="A646" s="311">
        <v>447</v>
      </c>
      <c r="B646" s="421" t="s">
        <v>13837</v>
      </c>
      <c r="C646" s="422"/>
      <c r="D646" s="422"/>
      <c r="E646" s="159"/>
    </row>
    <row r="647" spans="1:5" ht="28.5">
      <c r="A647" s="156">
        <v>44711</v>
      </c>
      <c r="B647" s="156" t="s">
        <v>957</v>
      </c>
      <c r="C647" s="157" t="s">
        <v>2</v>
      </c>
      <c r="D647" s="158">
        <v>180.87</v>
      </c>
      <c r="E647" s="159"/>
    </row>
    <row r="648" spans="1:5" ht="28.5">
      <c r="A648" s="156">
        <v>44712</v>
      </c>
      <c r="B648" s="156" t="s">
        <v>958</v>
      </c>
      <c r="C648" s="157" t="s">
        <v>2</v>
      </c>
      <c r="D648" s="158">
        <v>83.23</v>
      </c>
      <c r="E648" s="159"/>
    </row>
    <row r="649" spans="1:5" ht="28.5">
      <c r="A649" s="156">
        <v>44714</v>
      </c>
      <c r="B649" s="156" t="s">
        <v>23806</v>
      </c>
      <c r="C649" s="157" t="s">
        <v>2</v>
      </c>
      <c r="D649" s="158">
        <v>415.43</v>
      </c>
      <c r="E649" s="159"/>
    </row>
    <row r="650" spans="1:5" ht="28.5">
      <c r="A650" s="156">
        <v>44715</v>
      </c>
      <c r="B650" s="156" t="s">
        <v>959</v>
      </c>
      <c r="C650" s="157" t="s">
        <v>2</v>
      </c>
      <c r="D650" s="158">
        <v>8.7799999999999994</v>
      </c>
      <c r="E650" s="234"/>
    </row>
    <row r="651" spans="1:5" ht="28.5">
      <c r="A651" s="156">
        <v>44734</v>
      </c>
      <c r="B651" s="156" t="s">
        <v>23807</v>
      </c>
      <c r="C651" s="157" t="s">
        <v>2</v>
      </c>
      <c r="D651" s="158">
        <v>126.8</v>
      </c>
      <c r="E651" s="159"/>
    </row>
    <row r="652" spans="1:5" ht="28.5">
      <c r="A652" s="156">
        <v>44740</v>
      </c>
      <c r="B652" s="156" t="s">
        <v>960</v>
      </c>
      <c r="C652" s="157" t="s">
        <v>2</v>
      </c>
      <c r="D652" s="158">
        <v>14.62</v>
      </c>
      <c r="E652" s="159"/>
    </row>
    <row r="653" spans="1:5" ht="28.5">
      <c r="A653" s="156">
        <v>44760</v>
      </c>
      <c r="B653" s="156" t="s">
        <v>961</v>
      </c>
      <c r="C653" s="157" t="s">
        <v>2</v>
      </c>
      <c r="D653" s="158">
        <v>26.95</v>
      </c>
      <c r="E653" s="159"/>
    </row>
    <row r="654" spans="1:5" ht="28.5">
      <c r="A654" s="156">
        <v>44781</v>
      </c>
      <c r="B654" s="156" t="s">
        <v>962</v>
      </c>
      <c r="C654" s="157" t="s">
        <v>2</v>
      </c>
      <c r="D654" s="158">
        <v>12.81</v>
      </c>
      <c r="E654" s="159"/>
    </row>
    <row r="655" spans="1:5" ht="28.5">
      <c r="A655" s="156">
        <v>44793</v>
      </c>
      <c r="B655" s="156" t="s">
        <v>963</v>
      </c>
      <c r="C655" s="157" t="s">
        <v>2</v>
      </c>
      <c r="D655" s="158">
        <v>811.15</v>
      </c>
      <c r="E655" s="159"/>
    </row>
    <row r="656" spans="1:5" ht="15">
      <c r="A656" s="311">
        <v>448</v>
      </c>
      <c r="B656" s="421" t="s">
        <v>13837</v>
      </c>
      <c r="C656" s="422"/>
      <c r="D656" s="422"/>
      <c r="E656" s="159"/>
    </row>
    <row r="657" spans="1:5" ht="28.5">
      <c r="A657" s="156">
        <v>44805</v>
      </c>
      <c r="B657" s="156" t="s">
        <v>964</v>
      </c>
      <c r="C657" s="157" t="s">
        <v>2</v>
      </c>
      <c r="D657" s="158">
        <v>415.43</v>
      </c>
      <c r="E657" s="159"/>
    </row>
    <row r="658" spans="1:5" ht="28.5">
      <c r="A658" s="156">
        <v>44808</v>
      </c>
      <c r="B658" s="156" t="s">
        <v>965</v>
      </c>
      <c r="C658" s="157" t="s">
        <v>2</v>
      </c>
      <c r="D658" s="158">
        <v>34.54</v>
      </c>
      <c r="E658" s="159"/>
    </row>
    <row r="659" spans="1:5" ht="28.5">
      <c r="A659" s="156">
        <v>44833</v>
      </c>
      <c r="B659" s="156" t="s">
        <v>966</v>
      </c>
      <c r="C659" s="157" t="s">
        <v>2</v>
      </c>
      <c r="D659" s="158">
        <v>14.62</v>
      </c>
      <c r="E659" s="159"/>
    </row>
    <row r="660" spans="1:5" ht="28.5">
      <c r="A660" s="156">
        <v>44851</v>
      </c>
      <c r="B660" s="156" t="s">
        <v>967</v>
      </c>
      <c r="C660" s="157" t="s">
        <v>2</v>
      </c>
      <c r="D660" s="158">
        <v>34.83</v>
      </c>
      <c r="E660" s="159"/>
    </row>
    <row r="661" spans="1:5" ht="28.5">
      <c r="A661" s="156">
        <v>44852</v>
      </c>
      <c r="B661" s="156" t="s">
        <v>968</v>
      </c>
      <c r="C661" s="157" t="s">
        <v>2</v>
      </c>
      <c r="D661" s="158">
        <v>44.07</v>
      </c>
      <c r="E661" s="234"/>
    </row>
    <row r="662" spans="1:5" ht="28.5">
      <c r="A662" s="156">
        <v>44871</v>
      </c>
      <c r="B662" s="156" t="s">
        <v>969</v>
      </c>
      <c r="C662" s="157" t="s">
        <v>2</v>
      </c>
      <c r="D662" s="158">
        <v>71.099999999999994</v>
      </c>
      <c r="E662" s="159"/>
    </row>
    <row r="663" spans="1:5" ht="15">
      <c r="A663" s="311">
        <v>449</v>
      </c>
      <c r="B663" s="421" t="s">
        <v>13839</v>
      </c>
      <c r="C663" s="422"/>
      <c r="D663" s="422"/>
      <c r="E663" s="159"/>
    </row>
    <row r="664" spans="1:5" ht="28.5">
      <c r="A664" s="156">
        <v>44905</v>
      </c>
      <c r="B664" s="156" t="s">
        <v>970</v>
      </c>
      <c r="C664" s="157" t="s">
        <v>2</v>
      </c>
      <c r="D664" s="158">
        <v>135.27000000000001</v>
      </c>
      <c r="E664" s="159"/>
    </row>
    <row r="665" spans="1:5" ht="28.5">
      <c r="A665" s="156">
        <v>44924</v>
      </c>
      <c r="B665" s="156" t="s">
        <v>23808</v>
      </c>
      <c r="C665" s="157" t="s">
        <v>2</v>
      </c>
      <c r="D665" s="158">
        <v>493.76</v>
      </c>
      <c r="E665" s="159"/>
    </row>
    <row r="666" spans="1:5" ht="28.5">
      <c r="A666" s="156">
        <v>44951</v>
      </c>
      <c r="B666" s="156" t="s">
        <v>971</v>
      </c>
      <c r="C666" s="157" t="s">
        <v>2</v>
      </c>
      <c r="D666" s="158">
        <v>34.54</v>
      </c>
      <c r="E666" s="159"/>
    </row>
    <row r="667" spans="1:5" ht="28.5">
      <c r="A667" s="156">
        <v>44960</v>
      </c>
      <c r="B667" s="156" t="s">
        <v>23809</v>
      </c>
      <c r="C667" s="157" t="s">
        <v>2</v>
      </c>
      <c r="D667" s="158">
        <v>449.84</v>
      </c>
      <c r="E667" s="159"/>
    </row>
    <row r="668" spans="1:5" ht="15">
      <c r="A668" s="311">
        <v>450</v>
      </c>
      <c r="B668" s="421" t="s">
        <v>13840</v>
      </c>
      <c r="C668" s="422"/>
      <c r="D668" s="422"/>
      <c r="E668" s="234"/>
    </row>
    <row r="669" spans="1:5" ht="28.5">
      <c r="A669" s="156">
        <v>45001</v>
      </c>
      <c r="B669" s="156" t="s">
        <v>972</v>
      </c>
      <c r="C669" s="157" t="s">
        <v>2</v>
      </c>
      <c r="D669" s="158">
        <v>34.82</v>
      </c>
      <c r="E669" s="159"/>
    </row>
    <row r="670" spans="1:5" ht="28.5">
      <c r="A670" s="156">
        <v>45002</v>
      </c>
      <c r="B670" s="156" t="s">
        <v>973</v>
      </c>
      <c r="C670" s="157" t="s">
        <v>2</v>
      </c>
      <c r="D670" s="158">
        <v>52.37</v>
      </c>
      <c r="E670" s="159"/>
    </row>
    <row r="671" spans="1:5" ht="28.5">
      <c r="A671" s="156">
        <v>45003</v>
      </c>
      <c r="B671" s="156" t="s">
        <v>974</v>
      </c>
      <c r="C671" s="157" t="s">
        <v>2</v>
      </c>
      <c r="D671" s="158">
        <v>60.96</v>
      </c>
      <c r="E671" s="234"/>
    </row>
    <row r="672" spans="1:5" ht="28.5">
      <c r="A672" s="156">
        <v>45005</v>
      </c>
      <c r="B672" s="156" t="s">
        <v>975</v>
      </c>
      <c r="C672" s="157" t="s">
        <v>2</v>
      </c>
      <c r="D672" s="158">
        <v>90.53</v>
      </c>
      <c r="E672" s="159"/>
    </row>
    <row r="673" spans="1:5" ht="28.5">
      <c r="A673" s="156">
        <v>45035</v>
      </c>
      <c r="B673" s="156" t="s">
        <v>976</v>
      </c>
      <c r="C673" s="157" t="s">
        <v>2</v>
      </c>
      <c r="D673" s="158">
        <v>91.62</v>
      </c>
      <c r="E673" s="159"/>
    </row>
    <row r="674" spans="1:5" ht="28.5">
      <c r="A674" s="156">
        <v>45037</v>
      </c>
      <c r="B674" s="156" t="s">
        <v>977</v>
      </c>
      <c r="C674" s="157" t="s">
        <v>2</v>
      </c>
      <c r="D674" s="158">
        <v>354.3</v>
      </c>
      <c r="E674" s="159"/>
    </row>
    <row r="675" spans="1:5" ht="28.5">
      <c r="A675" s="156">
        <v>45038</v>
      </c>
      <c r="B675" s="156" t="s">
        <v>14158</v>
      </c>
      <c r="C675" s="157" t="s">
        <v>2</v>
      </c>
      <c r="D675" s="158">
        <v>660.63</v>
      </c>
      <c r="E675" s="159"/>
    </row>
    <row r="676" spans="1:5" ht="28.5">
      <c r="A676" s="156">
        <v>45040</v>
      </c>
      <c r="B676" s="156" t="s">
        <v>14159</v>
      </c>
      <c r="C676" s="157" t="s">
        <v>2</v>
      </c>
      <c r="D676" s="161">
        <v>3898.05</v>
      </c>
      <c r="E676" s="159"/>
    </row>
    <row r="677" spans="1:5" ht="28.5">
      <c r="A677" s="156">
        <v>45044</v>
      </c>
      <c r="B677" s="156" t="s">
        <v>978</v>
      </c>
      <c r="C677" s="157" t="s">
        <v>2</v>
      </c>
      <c r="D677" s="158">
        <v>42.78</v>
      </c>
      <c r="E677" s="159"/>
    </row>
    <row r="678" spans="1:5" ht="14.25">
      <c r="A678" s="156">
        <v>45067</v>
      </c>
      <c r="B678" s="156" t="s">
        <v>14089</v>
      </c>
      <c r="C678" s="157" t="s">
        <v>2</v>
      </c>
      <c r="D678" s="158">
        <v>32.94</v>
      </c>
      <c r="E678" s="159"/>
    </row>
    <row r="679" spans="1:5" ht="15">
      <c r="A679" s="311">
        <v>451</v>
      </c>
      <c r="B679" s="421" t="s">
        <v>13841</v>
      </c>
      <c r="C679" s="422"/>
      <c r="D679" s="422"/>
      <c r="E679" s="159"/>
    </row>
    <row r="680" spans="1:5" ht="15" customHeight="1">
      <c r="A680" s="156">
        <v>45104</v>
      </c>
      <c r="B680" s="156" t="s">
        <v>14160</v>
      </c>
      <c r="C680" s="157" t="s">
        <v>2</v>
      </c>
      <c r="D680" s="158">
        <v>3.58</v>
      </c>
      <c r="E680" s="234"/>
    </row>
    <row r="681" spans="1:5" ht="15" customHeight="1">
      <c r="A681" s="311">
        <v>452</v>
      </c>
      <c r="B681" s="421" t="s">
        <v>13841</v>
      </c>
      <c r="C681" s="422"/>
      <c r="D681" s="422"/>
      <c r="E681" s="159"/>
    </row>
    <row r="682" spans="1:5" ht="15" customHeight="1">
      <c r="A682" s="156">
        <v>45270</v>
      </c>
      <c r="B682" s="156" t="s">
        <v>14090</v>
      </c>
      <c r="C682" s="157" t="s">
        <v>2</v>
      </c>
      <c r="D682" s="158">
        <v>19.43</v>
      </c>
      <c r="E682" s="234"/>
    </row>
    <row r="683" spans="1:5" ht="15" customHeight="1">
      <c r="A683" s="311">
        <v>454</v>
      </c>
      <c r="B683" s="421" t="s">
        <v>979</v>
      </c>
      <c r="C683" s="422"/>
      <c r="D683" s="422"/>
      <c r="E683" s="159"/>
    </row>
    <row r="684" spans="1:5" ht="15">
      <c r="A684" s="156">
        <v>45442</v>
      </c>
      <c r="B684" s="156" t="s">
        <v>980</v>
      </c>
      <c r="C684" s="157" t="s">
        <v>2</v>
      </c>
      <c r="D684" s="161">
        <v>3254.71</v>
      </c>
      <c r="E684" s="234"/>
    </row>
    <row r="685" spans="1:5" ht="42.75">
      <c r="A685" s="156">
        <v>45454</v>
      </c>
      <c r="B685" s="156" t="s">
        <v>25645</v>
      </c>
      <c r="C685" s="157" t="s">
        <v>2</v>
      </c>
      <c r="D685" s="161">
        <v>15295.89</v>
      </c>
      <c r="E685" s="159"/>
    </row>
    <row r="686" spans="1:5" ht="42.75">
      <c r="A686" s="156">
        <v>45472</v>
      </c>
      <c r="B686" s="156" t="s">
        <v>14161</v>
      </c>
      <c r="C686" s="157" t="s">
        <v>2</v>
      </c>
      <c r="D686" s="161">
        <v>3253.54</v>
      </c>
      <c r="E686" s="234"/>
    </row>
    <row r="687" spans="1:5" ht="57">
      <c r="A687" s="156">
        <v>45473</v>
      </c>
      <c r="B687" s="156" t="s">
        <v>14162</v>
      </c>
      <c r="C687" s="157" t="s">
        <v>2</v>
      </c>
      <c r="D687" s="161">
        <v>1914.36</v>
      </c>
      <c r="E687" s="159"/>
    </row>
    <row r="688" spans="1:5" ht="42.75">
      <c r="A688" s="156">
        <v>45484</v>
      </c>
      <c r="B688" s="156" t="s">
        <v>14163</v>
      </c>
      <c r="C688" s="157" t="s">
        <v>2</v>
      </c>
      <c r="D688" s="161">
        <v>3933.94</v>
      </c>
      <c r="E688" s="159"/>
    </row>
    <row r="689" spans="1:5" ht="15">
      <c r="A689" s="311">
        <v>455</v>
      </c>
      <c r="B689" s="421" t="s">
        <v>13842</v>
      </c>
      <c r="C689" s="422"/>
      <c r="D689" s="422"/>
      <c r="E689" s="159"/>
    </row>
    <row r="690" spans="1:5" ht="28.5">
      <c r="A690" s="156">
        <v>45501</v>
      </c>
      <c r="B690" s="156" t="s">
        <v>981</v>
      </c>
      <c r="C690" s="157" t="s">
        <v>2</v>
      </c>
      <c r="D690" s="158">
        <v>19.47</v>
      </c>
      <c r="E690" s="159"/>
    </row>
    <row r="691" spans="1:5" ht="28.5">
      <c r="A691" s="156">
        <v>45502</v>
      </c>
      <c r="B691" s="156" t="s">
        <v>982</v>
      </c>
      <c r="C691" s="157" t="s">
        <v>2</v>
      </c>
      <c r="D691" s="158">
        <v>23.06</v>
      </c>
      <c r="E691" s="159"/>
    </row>
    <row r="692" spans="1:5" ht="28.5">
      <c r="A692" s="156">
        <v>45505</v>
      </c>
      <c r="B692" s="156" t="s">
        <v>983</v>
      </c>
      <c r="C692" s="157" t="s">
        <v>2</v>
      </c>
      <c r="D692" s="158">
        <v>18.21</v>
      </c>
      <c r="E692" s="159"/>
    </row>
    <row r="693" spans="1:5" ht="14.45" customHeight="1">
      <c r="A693" s="156">
        <v>45519</v>
      </c>
      <c r="B693" s="156" t="s">
        <v>984</v>
      </c>
      <c r="C693" s="157" t="s">
        <v>2</v>
      </c>
      <c r="D693" s="158">
        <v>29.2</v>
      </c>
      <c r="E693" s="159"/>
    </row>
    <row r="694" spans="1:5" ht="28.5">
      <c r="A694" s="156">
        <v>45520</v>
      </c>
      <c r="B694" s="156" t="s">
        <v>985</v>
      </c>
      <c r="C694" s="157" t="s">
        <v>2</v>
      </c>
      <c r="D694" s="158">
        <v>26.48</v>
      </c>
      <c r="E694" s="159"/>
    </row>
    <row r="695" spans="1:5" ht="14.45" customHeight="1">
      <c r="A695" s="156">
        <v>45523</v>
      </c>
      <c r="B695" s="156" t="s">
        <v>986</v>
      </c>
      <c r="C695" s="157" t="s">
        <v>2</v>
      </c>
      <c r="D695" s="158">
        <v>34.799999999999997</v>
      </c>
      <c r="E695" s="234"/>
    </row>
    <row r="696" spans="1:5" ht="14.25">
      <c r="A696" s="156">
        <v>45525</v>
      </c>
      <c r="B696" s="156" t="s">
        <v>987</v>
      </c>
      <c r="C696" s="157" t="s">
        <v>2</v>
      </c>
      <c r="D696" s="158">
        <v>7.41</v>
      </c>
      <c r="E696" s="159"/>
    </row>
    <row r="697" spans="1:5" ht="14.25">
      <c r="A697" s="156">
        <v>45526</v>
      </c>
      <c r="B697" s="156" t="s">
        <v>988</v>
      </c>
      <c r="C697" s="157" t="s">
        <v>2</v>
      </c>
      <c r="D697" s="158">
        <v>15.91</v>
      </c>
      <c r="E697" s="159"/>
    </row>
    <row r="698" spans="1:5" ht="15">
      <c r="A698" s="311">
        <v>458</v>
      </c>
      <c r="B698" s="421" t="s">
        <v>14164</v>
      </c>
      <c r="C698" s="422"/>
      <c r="D698" s="422"/>
      <c r="E698" s="159"/>
    </row>
    <row r="699" spans="1:5" ht="14.25">
      <c r="A699" s="156">
        <v>45831</v>
      </c>
      <c r="B699" s="156" t="s">
        <v>14165</v>
      </c>
      <c r="C699" s="157" t="s">
        <v>2</v>
      </c>
      <c r="D699" s="158">
        <v>10.49</v>
      </c>
      <c r="E699" s="159"/>
    </row>
    <row r="700" spans="1:5" ht="14.25">
      <c r="A700" s="156">
        <v>45832</v>
      </c>
      <c r="B700" s="156" t="s">
        <v>25646</v>
      </c>
      <c r="C700" s="157" t="s">
        <v>2</v>
      </c>
      <c r="D700" s="158">
        <v>17.37</v>
      </c>
      <c r="E700" s="159"/>
    </row>
    <row r="701" spans="1:5" ht="15">
      <c r="A701" s="311">
        <v>460</v>
      </c>
      <c r="B701" s="421" t="s">
        <v>13843</v>
      </c>
      <c r="C701" s="422"/>
      <c r="D701" s="422"/>
      <c r="E701" s="159"/>
    </row>
    <row r="702" spans="1:5" ht="42.75">
      <c r="A702" s="156">
        <v>46001</v>
      </c>
      <c r="B702" s="156" t="s">
        <v>989</v>
      </c>
      <c r="C702" s="157" t="s">
        <v>2</v>
      </c>
      <c r="D702" s="158">
        <v>114.91</v>
      </c>
      <c r="E702" s="159"/>
    </row>
    <row r="703" spans="1:5" ht="42.75">
      <c r="A703" s="156">
        <v>46002</v>
      </c>
      <c r="B703" s="156" t="s">
        <v>990</v>
      </c>
      <c r="C703" s="157" t="s">
        <v>2</v>
      </c>
      <c r="D703" s="158">
        <v>137.59</v>
      </c>
      <c r="E703" s="159"/>
    </row>
    <row r="704" spans="1:5" ht="42.75">
      <c r="A704" s="156">
        <v>46009</v>
      </c>
      <c r="B704" s="156" t="s">
        <v>991</v>
      </c>
      <c r="C704" s="157" t="s">
        <v>2</v>
      </c>
      <c r="D704" s="158">
        <v>88.49</v>
      </c>
      <c r="E704" s="159"/>
    </row>
    <row r="705" spans="1:5" ht="28.5">
      <c r="A705" s="156">
        <v>46027</v>
      </c>
      <c r="B705" s="156" t="s">
        <v>992</v>
      </c>
      <c r="C705" s="157" t="s">
        <v>2</v>
      </c>
      <c r="D705" s="158">
        <v>24.27</v>
      </c>
      <c r="E705" s="159"/>
    </row>
    <row r="706" spans="1:5" ht="14.25">
      <c r="A706" s="156">
        <v>46028</v>
      </c>
      <c r="B706" s="156" t="s">
        <v>993</v>
      </c>
      <c r="C706" s="157" t="s">
        <v>2</v>
      </c>
      <c r="D706" s="158">
        <v>62.37</v>
      </c>
      <c r="E706" s="159"/>
    </row>
    <row r="707" spans="1:5" ht="42.75">
      <c r="A707" s="156">
        <v>46036</v>
      </c>
      <c r="B707" s="156" t="s">
        <v>994</v>
      </c>
      <c r="C707" s="157" t="s">
        <v>2</v>
      </c>
      <c r="D707" s="158">
        <v>105.86</v>
      </c>
      <c r="E707" s="234"/>
    </row>
    <row r="708" spans="1:5" ht="15">
      <c r="A708" s="311">
        <v>465</v>
      </c>
      <c r="B708" s="421" t="s">
        <v>13844</v>
      </c>
      <c r="C708" s="422"/>
      <c r="D708" s="422"/>
      <c r="E708" s="159"/>
    </row>
    <row r="709" spans="1:5" ht="28.5">
      <c r="A709" s="156">
        <v>46504</v>
      </c>
      <c r="B709" s="156" t="s">
        <v>23810</v>
      </c>
      <c r="C709" s="157" t="s">
        <v>2</v>
      </c>
      <c r="D709" s="158">
        <v>7.17</v>
      </c>
      <c r="E709" s="159"/>
    </row>
    <row r="710" spans="1:5" ht="14.25">
      <c r="A710" s="156">
        <v>46506</v>
      </c>
      <c r="B710" s="156" t="s">
        <v>995</v>
      </c>
      <c r="C710" s="157" t="s">
        <v>2</v>
      </c>
      <c r="D710" s="158">
        <v>34.56</v>
      </c>
      <c r="E710" s="159"/>
    </row>
    <row r="711" spans="1:5" ht="28.5">
      <c r="A711" s="156">
        <v>46509</v>
      </c>
      <c r="B711" s="156" t="s">
        <v>23811</v>
      </c>
      <c r="C711" s="157" t="s">
        <v>2</v>
      </c>
      <c r="D711" s="158">
        <v>20.76</v>
      </c>
      <c r="E711" s="159"/>
    </row>
    <row r="712" spans="1:5" ht="28.5">
      <c r="A712" s="156">
        <v>46513</v>
      </c>
      <c r="B712" s="156" t="s">
        <v>996</v>
      </c>
      <c r="C712" s="157" t="s">
        <v>2</v>
      </c>
      <c r="D712" s="158">
        <v>80.47</v>
      </c>
      <c r="E712" s="159"/>
    </row>
    <row r="713" spans="1:5" ht="14.25">
      <c r="A713" s="156">
        <v>46524</v>
      </c>
      <c r="B713" s="156" t="s">
        <v>997</v>
      </c>
      <c r="C713" s="157" t="s">
        <v>2</v>
      </c>
      <c r="D713" s="158">
        <v>14.37</v>
      </c>
      <c r="E713" s="159"/>
    </row>
    <row r="714" spans="1:5" ht="14.25">
      <c r="A714" s="156">
        <v>46525</v>
      </c>
      <c r="B714" s="156" t="s">
        <v>998</v>
      </c>
      <c r="C714" s="157" t="s">
        <v>2</v>
      </c>
      <c r="D714" s="158">
        <v>14.37</v>
      </c>
      <c r="E714" s="159"/>
    </row>
    <row r="715" spans="1:5" ht="15">
      <c r="A715" s="311">
        <v>466</v>
      </c>
      <c r="B715" s="421" t="s">
        <v>13845</v>
      </c>
      <c r="C715" s="422"/>
      <c r="D715" s="422"/>
      <c r="E715" s="234"/>
    </row>
    <row r="716" spans="1:5" ht="42.75">
      <c r="A716" s="156">
        <v>46636</v>
      </c>
      <c r="B716" s="156" t="s">
        <v>999</v>
      </c>
      <c r="C716" s="157" t="s">
        <v>2</v>
      </c>
      <c r="D716" s="158">
        <v>36.56</v>
      </c>
      <c r="E716" s="159"/>
    </row>
    <row r="717" spans="1:5" ht="14.25">
      <c r="A717" s="156">
        <v>46656</v>
      </c>
      <c r="B717" s="156" t="s">
        <v>1000</v>
      </c>
      <c r="C717" s="157" t="s">
        <v>2</v>
      </c>
      <c r="D717" s="158">
        <v>27.35</v>
      </c>
      <c r="E717" s="159"/>
    </row>
    <row r="718" spans="1:5" ht="28.5">
      <c r="A718" s="156">
        <v>46689</v>
      </c>
      <c r="B718" s="156" t="s">
        <v>1001</v>
      </c>
      <c r="C718" s="157" t="s">
        <v>2</v>
      </c>
      <c r="D718" s="158">
        <v>99.7</v>
      </c>
      <c r="E718" s="159"/>
    </row>
    <row r="719" spans="1:5" ht="15">
      <c r="A719" s="311">
        <v>469</v>
      </c>
      <c r="B719" s="421" t="s">
        <v>13846</v>
      </c>
      <c r="C719" s="422"/>
      <c r="D719" s="422"/>
      <c r="E719" s="234"/>
    </row>
    <row r="720" spans="1:5" ht="57">
      <c r="A720" s="156">
        <v>46947</v>
      </c>
      <c r="B720" s="156" t="s">
        <v>23812</v>
      </c>
      <c r="C720" s="157" t="s">
        <v>2</v>
      </c>
      <c r="D720" s="158">
        <v>78.849999999999994</v>
      </c>
      <c r="E720" s="159"/>
    </row>
    <row r="721" spans="1:5" ht="57">
      <c r="A721" s="156">
        <v>46986</v>
      </c>
      <c r="B721" s="156" t="s">
        <v>23813</v>
      </c>
      <c r="C721" s="157" t="s">
        <v>2</v>
      </c>
      <c r="D721" s="158">
        <v>116.28</v>
      </c>
      <c r="E721" s="159"/>
    </row>
    <row r="722" spans="1:5" ht="15">
      <c r="A722" s="311">
        <v>471</v>
      </c>
      <c r="B722" s="421" t="s">
        <v>13846</v>
      </c>
      <c r="C722" s="422"/>
      <c r="D722" s="422"/>
      <c r="E722" s="234"/>
    </row>
    <row r="723" spans="1:5" ht="57">
      <c r="A723" s="156">
        <v>47160</v>
      </c>
      <c r="B723" s="156" t="s">
        <v>23814</v>
      </c>
      <c r="C723" s="157" t="s">
        <v>2</v>
      </c>
      <c r="D723" s="158">
        <v>114.51</v>
      </c>
      <c r="E723" s="159"/>
    </row>
    <row r="724" spans="1:5" ht="15">
      <c r="A724" s="311">
        <v>472</v>
      </c>
      <c r="B724" s="421" t="s">
        <v>13847</v>
      </c>
      <c r="C724" s="422"/>
      <c r="D724" s="422"/>
      <c r="E724" s="234"/>
    </row>
    <row r="725" spans="1:5" ht="42.75">
      <c r="A725" s="156">
        <v>47239</v>
      </c>
      <c r="B725" s="156" t="s">
        <v>1002</v>
      </c>
      <c r="C725" s="157" t="s">
        <v>2</v>
      </c>
      <c r="D725" s="158">
        <v>430.85</v>
      </c>
      <c r="E725" s="159"/>
    </row>
    <row r="726" spans="1:5" ht="57">
      <c r="A726" s="156">
        <v>47270</v>
      </c>
      <c r="B726" s="156" t="s">
        <v>23815</v>
      </c>
      <c r="C726" s="157" t="s">
        <v>2</v>
      </c>
      <c r="D726" s="158">
        <v>144.07</v>
      </c>
      <c r="E726" s="159"/>
    </row>
    <row r="727" spans="1:5" ht="57">
      <c r="A727" s="156">
        <v>47271</v>
      </c>
      <c r="B727" s="156" t="s">
        <v>23816</v>
      </c>
      <c r="C727" s="157" t="s">
        <v>2</v>
      </c>
      <c r="D727" s="158">
        <v>76.69</v>
      </c>
      <c r="E727" s="159"/>
    </row>
    <row r="728" spans="1:5" ht="15">
      <c r="A728" s="311">
        <v>475</v>
      </c>
      <c r="B728" s="421" t="s">
        <v>13848</v>
      </c>
      <c r="C728" s="422"/>
      <c r="D728" s="422"/>
      <c r="E728" s="234"/>
    </row>
    <row r="729" spans="1:5" ht="28.5">
      <c r="A729" s="156">
        <v>47526</v>
      </c>
      <c r="B729" s="156" t="s">
        <v>1003</v>
      </c>
      <c r="C729" s="157" t="s">
        <v>2</v>
      </c>
      <c r="D729" s="158">
        <v>169.01</v>
      </c>
      <c r="E729" s="159"/>
    </row>
    <row r="730" spans="1:5" ht="14.25">
      <c r="A730" s="156">
        <v>47527</v>
      </c>
      <c r="B730" s="156" t="s">
        <v>1004</v>
      </c>
      <c r="C730" s="157" t="s">
        <v>2</v>
      </c>
      <c r="D730" s="161">
        <v>1146.8499999999999</v>
      </c>
      <c r="E730" s="159"/>
    </row>
    <row r="731" spans="1:5" ht="28.5">
      <c r="A731" s="156">
        <v>47530</v>
      </c>
      <c r="B731" s="156" t="s">
        <v>1005</v>
      </c>
      <c r="C731" s="157" t="s">
        <v>2</v>
      </c>
      <c r="D731" s="161">
        <v>1045.3699999999999</v>
      </c>
      <c r="E731" s="159"/>
    </row>
    <row r="732" spans="1:5" ht="28.5">
      <c r="A732" s="156">
        <v>47561</v>
      </c>
      <c r="B732" s="156" t="s">
        <v>1006</v>
      </c>
      <c r="C732" s="157" t="s">
        <v>2</v>
      </c>
      <c r="D732" s="158">
        <v>108.22</v>
      </c>
      <c r="E732" s="159"/>
    </row>
    <row r="733" spans="1:5" ht="28.5">
      <c r="A733" s="156">
        <v>47566</v>
      </c>
      <c r="B733" s="156" t="s">
        <v>1007</v>
      </c>
      <c r="C733" s="157" t="s">
        <v>2</v>
      </c>
      <c r="D733" s="161">
        <v>1780.66</v>
      </c>
      <c r="E733" s="159"/>
    </row>
    <row r="734" spans="1:5" ht="28.5">
      <c r="A734" s="156">
        <v>47574</v>
      </c>
      <c r="B734" s="156" t="s">
        <v>1008</v>
      </c>
      <c r="C734" s="157" t="s">
        <v>2</v>
      </c>
      <c r="D734" s="161">
        <v>4227.79</v>
      </c>
      <c r="E734" s="159"/>
    </row>
    <row r="735" spans="1:5" ht="15">
      <c r="A735" s="311">
        <v>476</v>
      </c>
      <c r="B735" s="421" t="s">
        <v>13849</v>
      </c>
      <c r="C735" s="422"/>
      <c r="D735" s="422"/>
      <c r="E735" s="234"/>
    </row>
    <row r="736" spans="1:5" ht="28.5">
      <c r="A736" s="156">
        <v>47633</v>
      </c>
      <c r="B736" s="156" t="s">
        <v>1009</v>
      </c>
      <c r="C736" s="157" t="s">
        <v>2</v>
      </c>
      <c r="D736" s="161">
        <v>1739.01</v>
      </c>
      <c r="E736" s="159"/>
    </row>
    <row r="737" spans="1:5" ht="28.5">
      <c r="A737" s="156">
        <v>47634</v>
      </c>
      <c r="B737" s="156" t="s">
        <v>1010</v>
      </c>
      <c r="C737" s="157" t="s">
        <v>2</v>
      </c>
      <c r="D737" s="161">
        <v>1711.82</v>
      </c>
      <c r="E737" s="159"/>
    </row>
    <row r="738" spans="1:5" ht="15">
      <c r="A738" s="311">
        <v>477</v>
      </c>
      <c r="B738" s="421" t="s">
        <v>13849</v>
      </c>
      <c r="C738" s="422"/>
      <c r="D738" s="422"/>
      <c r="E738" s="234"/>
    </row>
    <row r="739" spans="1:5" ht="57">
      <c r="A739" s="156">
        <v>47724</v>
      </c>
      <c r="B739" s="156" t="s">
        <v>14166</v>
      </c>
      <c r="C739" s="157" t="s">
        <v>2</v>
      </c>
      <c r="D739" s="161">
        <v>4086.5</v>
      </c>
      <c r="E739" s="159"/>
    </row>
    <row r="740" spans="1:5" ht="57">
      <c r="A740" s="156">
        <v>47766</v>
      </c>
      <c r="B740" s="156" t="s">
        <v>14167</v>
      </c>
      <c r="C740" s="157" t="s">
        <v>2</v>
      </c>
      <c r="D740" s="161">
        <v>5773.86</v>
      </c>
      <c r="E740" s="234"/>
    </row>
    <row r="741" spans="1:5" ht="28.5">
      <c r="A741" s="156">
        <v>47795</v>
      </c>
      <c r="B741" s="156" t="s">
        <v>1011</v>
      </c>
      <c r="C741" s="157" t="s">
        <v>2</v>
      </c>
      <c r="D741" s="158">
        <v>727.01</v>
      </c>
      <c r="E741" s="159"/>
    </row>
    <row r="742" spans="1:5" ht="15">
      <c r="A742" s="311">
        <v>478</v>
      </c>
      <c r="B742" s="421" t="s">
        <v>13850</v>
      </c>
      <c r="C742" s="422"/>
      <c r="D742" s="422"/>
      <c r="E742" s="159"/>
    </row>
    <row r="743" spans="1:5" ht="57">
      <c r="A743" s="156">
        <v>47826</v>
      </c>
      <c r="B743" s="156" t="s">
        <v>14168</v>
      </c>
      <c r="C743" s="157" t="s">
        <v>2</v>
      </c>
      <c r="D743" s="161">
        <v>2105.79</v>
      </c>
      <c r="E743" s="234"/>
    </row>
    <row r="744" spans="1:5" ht="28.5">
      <c r="A744" s="156">
        <v>47855</v>
      </c>
      <c r="B744" s="156" t="s">
        <v>1012</v>
      </c>
      <c r="C744" s="157" t="s">
        <v>2</v>
      </c>
      <c r="D744" s="158">
        <v>85.92</v>
      </c>
      <c r="E744" s="159"/>
    </row>
    <row r="745" spans="1:5" ht="28.5">
      <c r="A745" s="156">
        <v>47862</v>
      </c>
      <c r="B745" s="156" t="s">
        <v>1013</v>
      </c>
      <c r="C745" s="157" t="s">
        <v>2</v>
      </c>
      <c r="D745" s="158">
        <v>294.36</v>
      </c>
      <c r="E745" s="159"/>
    </row>
    <row r="746" spans="1:5" ht="42.75">
      <c r="A746" s="156">
        <v>47876</v>
      </c>
      <c r="B746" s="156" t="s">
        <v>25647</v>
      </c>
      <c r="C746" s="157" t="s">
        <v>2</v>
      </c>
      <c r="D746" s="161">
        <v>10014.86</v>
      </c>
      <c r="E746" s="159"/>
    </row>
    <row r="747" spans="1:5" ht="15">
      <c r="A747" s="311">
        <v>480</v>
      </c>
      <c r="B747" s="421" t="s">
        <v>13851</v>
      </c>
      <c r="C747" s="422"/>
      <c r="D747" s="422"/>
      <c r="E747" s="159"/>
    </row>
    <row r="748" spans="1:5" ht="28.5">
      <c r="A748" s="156">
        <v>48002</v>
      </c>
      <c r="B748" s="156" t="s">
        <v>1014</v>
      </c>
      <c r="C748" s="157" t="s">
        <v>2</v>
      </c>
      <c r="D748" s="158">
        <v>76.739999999999995</v>
      </c>
      <c r="E748" s="159"/>
    </row>
    <row r="749" spans="1:5" ht="28.5">
      <c r="A749" s="156">
        <v>48004</v>
      </c>
      <c r="B749" s="156" t="s">
        <v>1015</v>
      </c>
      <c r="C749" s="157" t="s">
        <v>2</v>
      </c>
      <c r="D749" s="158">
        <v>179.23</v>
      </c>
      <c r="E749" s="159"/>
    </row>
    <row r="750" spans="1:5" ht="28.5">
      <c r="A750" s="156">
        <v>48015</v>
      </c>
      <c r="B750" s="156" t="s">
        <v>1016</v>
      </c>
      <c r="C750" s="157" t="s">
        <v>2</v>
      </c>
      <c r="D750" s="158">
        <v>105.55</v>
      </c>
      <c r="E750" s="159"/>
    </row>
    <row r="751" spans="1:5" ht="28.5">
      <c r="A751" s="156">
        <v>48020</v>
      </c>
      <c r="B751" s="156" t="s">
        <v>1017</v>
      </c>
      <c r="C751" s="157" t="s">
        <v>2</v>
      </c>
      <c r="D751" s="158">
        <v>12.34</v>
      </c>
      <c r="E751" s="159"/>
    </row>
    <row r="752" spans="1:5" ht="28.5">
      <c r="A752" s="156">
        <v>48035</v>
      </c>
      <c r="B752" s="156" t="s">
        <v>14169</v>
      </c>
      <c r="C752" s="157" t="s">
        <v>2</v>
      </c>
      <c r="D752" s="158">
        <v>181.29</v>
      </c>
      <c r="E752" s="159"/>
    </row>
    <row r="753" spans="1:5" ht="28.5">
      <c r="A753" s="156">
        <v>48036</v>
      </c>
      <c r="B753" s="156" t="s">
        <v>1018</v>
      </c>
      <c r="C753" s="157" t="s">
        <v>2</v>
      </c>
      <c r="D753" s="158">
        <v>252.28</v>
      </c>
      <c r="E753" s="159"/>
    </row>
    <row r="754" spans="1:5" ht="28.5">
      <c r="A754" s="156">
        <v>48038</v>
      </c>
      <c r="B754" s="156" t="s">
        <v>1019</v>
      </c>
      <c r="C754" s="157" t="s">
        <v>2</v>
      </c>
      <c r="D754" s="158">
        <v>19.2</v>
      </c>
      <c r="E754" s="159"/>
    </row>
    <row r="755" spans="1:5" ht="28.5">
      <c r="A755" s="156">
        <v>48041</v>
      </c>
      <c r="B755" s="156" t="s">
        <v>1020</v>
      </c>
      <c r="C755" s="157" t="s">
        <v>2</v>
      </c>
      <c r="D755" s="158">
        <v>204.1</v>
      </c>
      <c r="E755" s="159"/>
    </row>
    <row r="756" spans="1:5" ht="28.5">
      <c r="A756" s="156">
        <v>48051</v>
      </c>
      <c r="B756" s="156" t="s">
        <v>1021</v>
      </c>
      <c r="C756" s="157" t="s">
        <v>2</v>
      </c>
      <c r="D756" s="158">
        <v>17.28</v>
      </c>
      <c r="E756" s="159"/>
    </row>
    <row r="757" spans="1:5" ht="28.5">
      <c r="A757" s="156">
        <v>48052</v>
      </c>
      <c r="B757" s="156" t="s">
        <v>23817</v>
      </c>
      <c r="C757" s="157" t="s">
        <v>2</v>
      </c>
      <c r="D757" s="158">
        <v>12.36</v>
      </c>
      <c r="E757" s="159"/>
    </row>
    <row r="758" spans="1:5" ht="28.5">
      <c r="A758" s="156">
        <v>48053</v>
      </c>
      <c r="B758" s="156" t="s">
        <v>1022</v>
      </c>
      <c r="C758" s="157" t="s">
        <v>2</v>
      </c>
      <c r="D758" s="158">
        <v>34.97</v>
      </c>
      <c r="E758" s="159"/>
    </row>
    <row r="759" spans="1:5" ht="28.5">
      <c r="A759" s="156">
        <v>48054</v>
      </c>
      <c r="B759" s="156" t="s">
        <v>1023</v>
      </c>
      <c r="C759" s="157" t="s">
        <v>2</v>
      </c>
      <c r="D759" s="158">
        <v>12.34</v>
      </c>
      <c r="E759" s="159"/>
    </row>
    <row r="760" spans="1:5" ht="28.5">
      <c r="A760" s="156">
        <v>48055</v>
      </c>
      <c r="B760" s="156" t="s">
        <v>1024</v>
      </c>
      <c r="C760" s="157" t="s">
        <v>2</v>
      </c>
      <c r="D760" s="158">
        <v>28.92</v>
      </c>
      <c r="E760" s="159"/>
    </row>
    <row r="761" spans="1:5" ht="28.5">
      <c r="A761" s="156">
        <v>48056</v>
      </c>
      <c r="B761" s="156" t="s">
        <v>1025</v>
      </c>
      <c r="C761" s="157" t="s">
        <v>2</v>
      </c>
      <c r="D761" s="158">
        <v>11.54</v>
      </c>
      <c r="E761" s="159"/>
    </row>
    <row r="762" spans="1:5" ht="28.5">
      <c r="A762" s="156">
        <v>48057</v>
      </c>
      <c r="B762" s="156" t="s">
        <v>1026</v>
      </c>
      <c r="C762" s="157" t="s">
        <v>2</v>
      </c>
      <c r="D762" s="158">
        <v>13.09</v>
      </c>
      <c r="E762" s="159"/>
    </row>
    <row r="763" spans="1:5" ht="28.5">
      <c r="A763" s="156">
        <v>48064</v>
      </c>
      <c r="B763" s="156" t="s">
        <v>1027</v>
      </c>
      <c r="C763" s="157" t="s">
        <v>2</v>
      </c>
      <c r="D763" s="158">
        <v>20.67</v>
      </c>
      <c r="E763" s="159"/>
    </row>
    <row r="764" spans="1:5" ht="28.5">
      <c r="A764" s="156">
        <v>48067</v>
      </c>
      <c r="B764" s="156" t="s">
        <v>1028</v>
      </c>
      <c r="C764" s="157" t="s">
        <v>2</v>
      </c>
      <c r="D764" s="158">
        <v>2.84</v>
      </c>
      <c r="E764" s="234"/>
    </row>
    <row r="765" spans="1:5" ht="42.75">
      <c r="A765" s="156">
        <v>48070</v>
      </c>
      <c r="B765" s="156" t="s">
        <v>14091</v>
      </c>
      <c r="C765" s="157" t="s">
        <v>2</v>
      </c>
      <c r="D765" s="158">
        <v>1.74</v>
      </c>
      <c r="E765" s="159"/>
    </row>
    <row r="766" spans="1:5" ht="28.5">
      <c r="A766" s="156">
        <v>48085</v>
      </c>
      <c r="B766" s="156" t="s">
        <v>1029</v>
      </c>
      <c r="C766" s="157" t="s">
        <v>2</v>
      </c>
      <c r="D766" s="158">
        <v>72.680000000000007</v>
      </c>
      <c r="E766" s="159"/>
    </row>
    <row r="767" spans="1:5" ht="15">
      <c r="A767" s="311">
        <v>481</v>
      </c>
      <c r="B767" s="421" t="s">
        <v>13852</v>
      </c>
      <c r="C767" s="422"/>
      <c r="D767" s="422"/>
      <c r="E767" s="159"/>
    </row>
    <row r="768" spans="1:5" ht="28.5">
      <c r="A768" s="156">
        <v>48120</v>
      </c>
      <c r="B768" s="156" t="s">
        <v>1030</v>
      </c>
      <c r="C768" s="157" t="s">
        <v>2</v>
      </c>
      <c r="D768" s="158">
        <v>17.28</v>
      </c>
      <c r="E768" s="159"/>
    </row>
    <row r="769" spans="1:5" ht="28.5">
      <c r="A769" s="156">
        <v>48145</v>
      </c>
      <c r="B769" s="156" t="s">
        <v>1031</v>
      </c>
      <c r="C769" s="157" t="s">
        <v>2</v>
      </c>
      <c r="D769" s="158">
        <v>9.89</v>
      </c>
      <c r="E769" s="159"/>
    </row>
    <row r="770" spans="1:5" ht="28.5">
      <c r="A770" s="156">
        <v>48146</v>
      </c>
      <c r="B770" s="156" t="s">
        <v>1032</v>
      </c>
      <c r="C770" s="157" t="s">
        <v>2</v>
      </c>
      <c r="D770" s="158">
        <v>9.3000000000000007</v>
      </c>
      <c r="E770" s="159"/>
    </row>
    <row r="771" spans="1:5" ht="28.5">
      <c r="A771" s="156">
        <v>48149</v>
      </c>
      <c r="B771" s="156" t="s">
        <v>1033</v>
      </c>
      <c r="C771" s="157" t="s">
        <v>2</v>
      </c>
      <c r="D771" s="158">
        <v>60.23</v>
      </c>
      <c r="E771" s="159"/>
    </row>
    <row r="772" spans="1:5" ht="28.5">
      <c r="A772" s="156">
        <v>48150</v>
      </c>
      <c r="B772" s="156" t="s">
        <v>1034</v>
      </c>
      <c r="C772" s="157" t="s">
        <v>1</v>
      </c>
      <c r="D772" s="158">
        <v>97.43</v>
      </c>
      <c r="E772" s="234"/>
    </row>
    <row r="773" spans="1:5" ht="28.5">
      <c r="A773" s="156">
        <v>48151</v>
      </c>
      <c r="B773" s="156" t="s">
        <v>1035</v>
      </c>
      <c r="C773" s="157" t="s">
        <v>1</v>
      </c>
      <c r="D773" s="158">
        <v>75.88</v>
      </c>
      <c r="E773" s="159"/>
    </row>
    <row r="774" spans="1:5" ht="28.5">
      <c r="A774" s="156">
        <v>48152</v>
      </c>
      <c r="B774" s="156" t="s">
        <v>1036</v>
      </c>
      <c r="C774" s="157" t="s">
        <v>1</v>
      </c>
      <c r="D774" s="158">
        <v>41.64</v>
      </c>
      <c r="E774" s="234"/>
    </row>
    <row r="775" spans="1:5" ht="15">
      <c r="A775" s="311">
        <v>482</v>
      </c>
      <c r="B775" s="421" t="s">
        <v>707</v>
      </c>
      <c r="C775" s="422"/>
      <c r="D775" s="422"/>
      <c r="E775" s="159"/>
    </row>
    <row r="776" spans="1:5" ht="14.25">
      <c r="A776" s="156">
        <v>48220</v>
      </c>
      <c r="B776" s="156" t="s">
        <v>14092</v>
      </c>
      <c r="C776" s="157" t="s">
        <v>2</v>
      </c>
      <c r="D776" s="158">
        <v>17.28</v>
      </c>
      <c r="E776" s="159"/>
    </row>
    <row r="777" spans="1:5" ht="15">
      <c r="A777" s="311">
        <v>483</v>
      </c>
      <c r="B777" s="421" t="s">
        <v>13815</v>
      </c>
      <c r="C777" s="422"/>
      <c r="D777" s="422"/>
      <c r="E777" s="159"/>
    </row>
    <row r="778" spans="1:5" ht="14.25">
      <c r="A778" s="156">
        <v>48316</v>
      </c>
      <c r="B778" s="156" t="s">
        <v>1037</v>
      </c>
      <c r="C778" s="157" t="s">
        <v>2</v>
      </c>
      <c r="D778" s="158">
        <v>492.5</v>
      </c>
      <c r="E778" s="159"/>
    </row>
    <row r="779" spans="1:5" ht="28.5">
      <c r="A779" s="156">
        <v>48340</v>
      </c>
      <c r="B779" s="156" t="s">
        <v>1038</v>
      </c>
      <c r="C779" s="157" t="s">
        <v>2</v>
      </c>
      <c r="D779" s="158">
        <v>42.92</v>
      </c>
      <c r="E779" s="159"/>
    </row>
    <row r="780" spans="1:5" ht="15" customHeight="1">
      <c r="A780" s="156">
        <v>48341</v>
      </c>
      <c r="B780" s="156" t="s">
        <v>1039</v>
      </c>
      <c r="C780" s="157" t="s">
        <v>2</v>
      </c>
      <c r="D780" s="158">
        <v>104.4</v>
      </c>
      <c r="E780" s="159"/>
    </row>
    <row r="781" spans="1:5" ht="15" customHeight="1">
      <c r="A781" s="156">
        <v>48342</v>
      </c>
      <c r="B781" s="156" t="s">
        <v>1040</v>
      </c>
      <c r="C781" s="157" t="s">
        <v>2</v>
      </c>
      <c r="D781" s="158">
        <v>14.26</v>
      </c>
      <c r="E781" s="234"/>
    </row>
    <row r="782" spans="1:5" ht="28.5">
      <c r="A782" s="156">
        <v>48365</v>
      </c>
      <c r="B782" s="156" t="s">
        <v>1041</v>
      </c>
      <c r="C782" s="157" t="s">
        <v>2</v>
      </c>
      <c r="D782" s="158">
        <v>9</v>
      </c>
      <c r="E782" s="159"/>
    </row>
    <row r="783" spans="1:5" ht="28.5">
      <c r="A783" s="156">
        <v>48390</v>
      </c>
      <c r="B783" s="156" t="s">
        <v>1042</v>
      </c>
      <c r="C783" s="157" t="s">
        <v>1</v>
      </c>
      <c r="D783" s="158">
        <v>66.41</v>
      </c>
      <c r="E783" s="159"/>
    </row>
    <row r="784" spans="1:5" ht="15" customHeight="1">
      <c r="A784" s="311">
        <v>484</v>
      </c>
      <c r="B784" s="421" t="s">
        <v>13853</v>
      </c>
      <c r="C784" s="422"/>
      <c r="D784" s="422"/>
      <c r="E784" s="159"/>
    </row>
    <row r="785" spans="1:5" ht="15" customHeight="1">
      <c r="A785" s="156">
        <v>48444</v>
      </c>
      <c r="B785" s="156" t="s">
        <v>23818</v>
      </c>
      <c r="C785" s="157" t="s">
        <v>2</v>
      </c>
      <c r="D785" s="158">
        <v>42.66</v>
      </c>
      <c r="E785" s="234"/>
    </row>
    <row r="786" spans="1:5" ht="28.5">
      <c r="A786" s="156">
        <v>48458</v>
      </c>
      <c r="B786" s="156" t="s">
        <v>1043</v>
      </c>
      <c r="C786" s="157" t="s">
        <v>2</v>
      </c>
      <c r="D786" s="158">
        <v>1.65</v>
      </c>
      <c r="E786" s="159"/>
    </row>
    <row r="787" spans="1:5" ht="28.5">
      <c r="A787" s="156">
        <v>48474</v>
      </c>
      <c r="B787" s="156" t="s">
        <v>1044</v>
      </c>
      <c r="C787" s="157" t="s">
        <v>2</v>
      </c>
      <c r="D787" s="158">
        <v>251.92</v>
      </c>
      <c r="E787" s="159"/>
    </row>
    <row r="788" spans="1:5" ht="15">
      <c r="A788" s="311">
        <v>485</v>
      </c>
      <c r="B788" s="421" t="s">
        <v>13853</v>
      </c>
      <c r="C788" s="422"/>
      <c r="D788" s="422"/>
      <c r="E788" s="159"/>
    </row>
    <row r="789" spans="1:5" ht="28.5">
      <c r="A789" s="156">
        <v>48502</v>
      </c>
      <c r="B789" s="156" t="s">
        <v>14093</v>
      </c>
      <c r="C789" s="157" t="s">
        <v>2</v>
      </c>
      <c r="D789" s="158">
        <v>1.33</v>
      </c>
      <c r="E789" s="159"/>
    </row>
    <row r="790" spans="1:5" ht="28.5">
      <c r="A790" s="156">
        <v>48503</v>
      </c>
      <c r="B790" s="156" t="s">
        <v>14094</v>
      </c>
      <c r="C790" s="157" t="s">
        <v>2</v>
      </c>
      <c r="D790" s="158">
        <v>1.87</v>
      </c>
      <c r="E790" s="159"/>
    </row>
    <row r="791" spans="1:5" ht="28.5">
      <c r="A791" s="156">
        <v>48505</v>
      </c>
      <c r="B791" s="156" t="s">
        <v>14095</v>
      </c>
      <c r="C791" s="157" t="s">
        <v>2</v>
      </c>
      <c r="D791" s="158">
        <v>2.64</v>
      </c>
      <c r="E791" s="159"/>
    </row>
    <row r="792" spans="1:5" ht="28.5">
      <c r="A792" s="156">
        <v>48506</v>
      </c>
      <c r="B792" s="156" t="s">
        <v>14096</v>
      </c>
      <c r="C792" s="157" t="s">
        <v>2</v>
      </c>
      <c r="D792" s="158">
        <v>6.09</v>
      </c>
      <c r="E792" s="159"/>
    </row>
    <row r="793" spans="1:5" ht="28.5">
      <c r="A793" s="156">
        <v>48508</v>
      </c>
      <c r="B793" s="156" t="s">
        <v>14097</v>
      </c>
      <c r="C793" s="157" t="s">
        <v>2</v>
      </c>
      <c r="D793" s="158">
        <v>9.77</v>
      </c>
      <c r="E793" s="159"/>
    </row>
    <row r="794" spans="1:5" ht="28.5">
      <c r="A794" s="156">
        <v>48510</v>
      </c>
      <c r="B794" s="156" t="s">
        <v>14098</v>
      </c>
      <c r="C794" s="157" t="s">
        <v>2</v>
      </c>
      <c r="D794" s="158">
        <v>13.18</v>
      </c>
      <c r="E794" s="159"/>
    </row>
    <row r="795" spans="1:5" ht="28.5">
      <c r="A795" s="156">
        <v>48512</v>
      </c>
      <c r="B795" s="156" t="s">
        <v>14099</v>
      </c>
      <c r="C795" s="157" t="s">
        <v>2</v>
      </c>
      <c r="D795" s="158">
        <v>45.1</v>
      </c>
      <c r="E795" s="159"/>
    </row>
    <row r="796" spans="1:5" ht="28.5">
      <c r="A796" s="156">
        <v>48516</v>
      </c>
      <c r="B796" s="156" t="s">
        <v>14100</v>
      </c>
      <c r="C796" s="157" t="s">
        <v>2</v>
      </c>
      <c r="D796" s="158">
        <v>0.7</v>
      </c>
      <c r="E796" s="159"/>
    </row>
    <row r="797" spans="1:5" ht="28.5">
      <c r="A797" s="156">
        <v>48517</v>
      </c>
      <c r="B797" s="156" t="s">
        <v>14101</v>
      </c>
      <c r="C797" s="157" t="s">
        <v>2</v>
      </c>
      <c r="D797" s="158">
        <v>1.38</v>
      </c>
      <c r="E797" s="159"/>
    </row>
    <row r="798" spans="1:5" ht="28.5">
      <c r="A798" s="156">
        <v>48518</v>
      </c>
      <c r="B798" s="156" t="s">
        <v>14170</v>
      </c>
      <c r="C798" s="157" t="s">
        <v>2</v>
      </c>
      <c r="D798" s="158">
        <v>2.0499999999999998</v>
      </c>
      <c r="E798" s="159"/>
    </row>
    <row r="799" spans="1:5" ht="28.5">
      <c r="A799" s="156">
        <v>48519</v>
      </c>
      <c r="B799" s="156" t="s">
        <v>14102</v>
      </c>
      <c r="C799" s="157" t="s">
        <v>2</v>
      </c>
      <c r="D799" s="158">
        <v>2.35</v>
      </c>
      <c r="E799" s="159"/>
    </row>
    <row r="800" spans="1:5" ht="14.45" customHeight="1">
      <c r="A800" s="156">
        <v>48520</v>
      </c>
      <c r="B800" s="156" t="s">
        <v>14103</v>
      </c>
      <c r="C800" s="157" t="s">
        <v>2</v>
      </c>
      <c r="D800" s="158">
        <v>3.36</v>
      </c>
      <c r="E800" s="159"/>
    </row>
    <row r="801" spans="1:5" ht="28.5">
      <c r="A801" s="156">
        <v>48522</v>
      </c>
      <c r="B801" s="156" t="s">
        <v>14104</v>
      </c>
      <c r="C801" s="157" t="s">
        <v>2</v>
      </c>
      <c r="D801" s="158">
        <v>8.27</v>
      </c>
      <c r="E801" s="159"/>
    </row>
    <row r="802" spans="1:5" ht="28.5">
      <c r="A802" s="156">
        <v>48524</v>
      </c>
      <c r="B802" s="156" t="s">
        <v>14105</v>
      </c>
      <c r="C802" s="157" t="s">
        <v>2</v>
      </c>
      <c r="D802" s="158">
        <v>10.45</v>
      </c>
      <c r="E802" s="159"/>
    </row>
    <row r="803" spans="1:5" ht="28.5">
      <c r="A803" s="156">
        <v>48525</v>
      </c>
      <c r="B803" s="156" t="s">
        <v>14106</v>
      </c>
      <c r="C803" s="157" t="s">
        <v>2</v>
      </c>
      <c r="D803" s="158">
        <v>31.42</v>
      </c>
      <c r="E803" s="159"/>
    </row>
    <row r="804" spans="1:5" ht="15" customHeight="1">
      <c r="A804" s="156">
        <v>48534</v>
      </c>
      <c r="B804" s="156" t="s">
        <v>1045</v>
      </c>
      <c r="C804" s="157" t="s">
        <v>2</v>
      </c>
      <c r="D804" s="158">
        <v>0.52</v>
      </c>
      <c r="E804" s="234"/>
    </row>
    <row r="805" spans="1:5" ht="15" customHeight="1">
      <c r="A805" s="156">
        <v>48538</v>
      </c>
      <c r="B805" s="156" t="s">
        <v>1046</v>
      </c>
      <c r="C805" s="157" t="s">
        <v>2</v>
      </c>
      <c r="D805" s="158">
        <v>1.23</v>
      </c>
      <c r="E805" s="159"/>
    </row>
    <row r="806" spans="1:5" ht="28.5">
      <c r="A806" s="156">
        <v>48553</v>
      </c>
      <c r="B806" s="156" t="s">
        <v>1047</v>
      </c>
      <c r="C806" s="157" t="s">
        <v>2</v>
      </c>
      <c r="D806" s="158">
        <v>6.58</v>
      </c>
      <c r="E806" s="159"/>
    </row>
    <row r="807" spans="1:5" ht="28.5">
      <c r="A807" s="156">
        <v>48556</v>
      </c>
      <c r="B807" s="156" t="s">
        <v>1048</v>
      </c>
      <c r="C807" s="157" t="s">
        <v>2</v>
      </c>
      <c r="D807" s="158">
        <v>3.75</v>
      </c>
      <c r="E807" s="159"/>
    </row>
    <row r="808" spans="1:5" ht="15">
      <c r="A808" s="311">
        <v>486</v>
      </c>
      <c r="B808" s="421" t="s">
        <v>13853</v>
      </c>
      <c r="C808" s="422"/>
      <c r="D808" s="422"/>
      <c r="E808" s="159"/>
    </row>
    <row r="809" spans="1:5" ht="28.5">
      <c r="A809" s="156">
        <v>48604</v>
      </c>
      <c r="B809" s="156" t="s">
        <v>1049</v>
      </c>
      <c r="C809" s="157" t="s">
        <v>2</v>
      </c>
      <c r="D809" s="158">
        <v>4.34</v>
      </c>
      <c r="E809" s="159"/>
    </row>
    <row r="810" spans="1:5" ht="28.5">
      <c r="A810" s="156">
        <v>48605</v>
      </c>
      <c r="B810" s="156" t="s">
        <v>1050</v>
      </c>
      <c r="C810" s="157" t="s">
        <v>2</v>
      </c>
      <c r="D810" s="158">
        <v>8.7200000000000006</v>
      </c>
      <c r="E810" s="234"/>
    </row>
    <row r="811" spans="1:5" ht="28.5">
      <c r="A811" s="156">
        <v>48606</v>
      </c>
      <c r="B811" s="156" t="s">
        <v>1051</v>
      </c>
      <c r="C811" s="157" t="s">
        <v>2</v>
      </c>
      <c r="D811" s="158">
        <v>14.08</v>
      </c>
      <c r="E811" s="159"/>
    </row>
    <row r="812" spans="1:5" ht="28.5">
      <c r="A812" s="156">
        <v>48607</v>
      </c>
      <c r="B812" s="156" t="s">
        <v>1052</v>
      </c>
      <c r="C812" s="157" t="s">
        <v>2</v>
      </c>
      <c r="D812" s="158">
        <v>19.88</v>
      </c>
      <c r="E812" s="159"/>
    </row>
    <row r="813" spans="1:5" ht="28.5">
      <c r="A813" s="156">
        <v>48630</v>
      </c>
      <c r="B813" s="156" t="s">
        <v>14171</v>
      </c>
      <c r="C813" s="157" t="s">
        <v>1</v>
      </c>
      <c r="D813" s="158">
        <v>5.09</v>
      </c>
      <c r="E813" s="159"/>
    </row>
    <row r="814" spans="1:5" ht="28.5">
      <c r="A814" s="156">
        <v>48634</v>
      </c>
      <c r="B814" s="156" t="s">
        <v>1053</v>
      </c>
      <c r="C814" s="157" t="s">
        <v>1</v>
      </c>
      <c r="D814" s="158">
        <v>52.44</v>
      </c>
      <c r="E814" s="159"/>
    </row>
    <row r="815" spans="1:5" ht="28.5">
      <c r="A815" s="156">
        <v>48665</v>
      </c>
      <c r="B815" s="156" t="s">
        <v>14172</v>
      </c>
      <c r="C815" s="157" t="s">
        <v>2</v>
      </c>
      <c r="D815" s="158">
        <v>0.27</v>
      </c>
      <c r="E815" s="159"/>
    </row>
    <row r="816" spans="1:5" ht="15">
      <c r="A816" s="311">
        <v>487</v>
      </c>
      <c r="B816" s="421" t="s">
        <v>13854</v>
      </c>
      <c r="C816" s="422"/>
      <c r="D816" s="422"/>
      <c r="E816" s="159"/>
    </row>
    <row r="817" spans="1:5" ht="28.5">
      <c r="A817" s="156">
        <v>48701</v>
      </c>
      <c r="B817" s="156" t="s">
        <v>14173</v>
      </c>
      <c r="C817" s="157" t="s">
        <v>1</v>
      </c>
      <c r="D817" s="158">
        <v>15.19</v>
      </c>
      <c r="E817" s="159"/>
    </row>
    <row r="818" spans="1:5" ht="28.5">
      <c r="A818" s="156">
        <v>48730</v>
      </c>
      <c r="B818" s="156" t="s">
        <v>1054</v>
      </c>
      <c r="C818" s="157" t="s">
        <v>2</v>
      </c>
      <c r="D818" s="158">
        <v>114.35</v>
      </c>
      <c r="E818" s="159"/>
    </row>
    <row r="819" spans="1:5" ht="28.5">
      <c r="A819" s="156">
        <v>48744</v>
      </c>
      <c r="B819" s="156" t="s">
        <v>1055</v>
      </c>
      <c r="C819" s="157" t="s">
        <v>2</v>
      </c>
      <c r="D819" s="158">
        <v>102.79</v>
      </c>
      <c r="E819" s="159"/>
    </row>
    <row r="820" spans="1:5" ht="14.25">
      <c r="A820" s="156">
        <v>48747</v>
      </c>
      <c r="B820" s="156" t="s">
        <v>1056</v>
      </c>
      <c r="C820" s="157" t="s">
        <v>2</v>
      </c>
      <c r="D820" s="158">
        <v>1.4</v>
      </c>
      <c r="E820" s="159"/>
    </row>
    <row r="821" spans="1:5" ht="28.5">
      <c r="A821" s="156">
        <v>48763</v>
      </c>
      <c r="B821" s="156" t="s">
        <v>1057</v>
      </c>
      <c r="C821" s="157" t="s">
        <v>2</v>
      </c>
      <c r="D821" s="158">
        <v>27.72</v>
      </c>
      <c r="E821" s="234"/>
    </row>
    <row r="822" spans="1:5" ht="14.25">
      <c r="A822" s="156">
        <v>48772</v>
      </c>
      <c r="B822" s="156" t="s">
        <v>1058</v>
      </c>
      <c r="C822" s="157" t="s">
        <v>2</v>
      </c>
      <c r="D822" s="158">
        <v>116.63</v>
      </c>
      <c r="E822" s="159"/>
    </row>
    <row r="823" spans="1:5" ht="42.75">
      <c r="A823" s="156">
        <v>48782</v>
      </c>
      <c r="B823" s="156" t="s">
        <v>14174</v>
      </c>
      <c r="C823" s="157" t="s">
        <v>2</v>
      </c>
      <c r="D823" s="158">
        <v>99.17</v>
      </c>
      <c r="E823" s="234"/>
    </row>
    <row r="824" spans="1:5" ht="14.45" customHeight="1">
      <c r="A824" s="156">
        <v>48784</v>
      </c>
      <c r="B824" s="156" t="s">
        <v>1059</v>
      </c>
      <c r="C824" s="157" t="s">
        <v>2</v>
      </c>
      <c r="D824" s="158">
        <v>188.44</v>
      </c>
      <c r="E824" s="159"/>
    </row>
    <row r="825" spans="1:5" ht="28.5">
      <c r="A825" s="156">
        <v>48790</v>
      </c>
      <c r="B825" s="156" t="s">
        <v>1060</v>
      </c>
      <c r="C825" s="157" t="s">
        <v>2</v>
      </c>
      <c r="D825" s="158">
        <v>571.16999999999996</v>
      </c>
      <c r="E825" s="159"/>
    </row>
    <row r="826" spans="1:5" ht="28.5">
      <c r="A826" s="156">
        <v>48794</v>
      </c>
      <c r="B826" s="156" t="s">
        <v>1061</v>
      </c>
      <c r="C826" s="157" t="s">
        <v>2</v>
      </c>
      <c r="D826" s="158">
        <v>45.58</v>
      </c>
      <c r="E826" s="159"/>
    </row>
    <row r="827" spans="1:5" ht="15">
      <c r="A827" s="311">
        <v>488</v>
      </c>
      <c r="B827" s="421" t="s">
        <v>13786</v>
      </c>
      <c r="C827" s="422"/>
      <c r="D827" s="422"/>
      <c r="E827" s="159"/>
    </row>
    <row r="828" spans="1:5" ht="28.5">
      <c r="A828" s="156">
        <v>48860</v>
      </c>
      <c r="B828" s="156" t="s">
        <v>1062</v>
      </c>
      <c r="C828" s="157" t="s">
        <v>2</v>
      </c>
      <c r="D828" s="158">
        <v>26.29</v>
      </c>
      <c r="E828" s="234"/>
    </row>
    <row r="829" spans="1:5" ht="15">
      <c r="A829" s="311">
        <v>489</v>
      </c>
      <c r="B829" s="421" t="s">
        <v>13815</v>
      </c>
      <c r="C829" s="422"/>
      <c r="D829" s="422"/>
      <c r="E829" s="159"/>
    </row>
    <row r="830" spans="1:5" ht="28.5">
      <c r="A830" s="156">
        <v>48917</v>
      </c>
      <c r="B830" s="156" t="s">
        <v>1063</v>
      </c>
      <c r="C830" s="157" t="s">
        <v>1</v>
      </c>
      <c r="D830" s="158">
        <v>6.68</v>
      </c>
      <c r="E830" s="159"/>
    </row>
    <row r="831" spans="1:5" ht="28.5">
      <c r="A831" s="156">
        <v>48986</v>
      </c>
      <c r="B831" s="156" t="s">
        <v>1064</v>
      </c>
      <c r="C831" s="157" t="s">
        <v>1</v>
      </c>
      <c r="D831" s="158">
        <v>108.22</v>
      </c>
      <c r="E831" s="159"/>
    </row>
    <row r="832" spans="1:5" ht="28.5">
      <c r="A832" s="156">
        <v>48987</v>
      </c>
      <c r="B832" s="156" t="s">
        <v>1065</v>
      </c>
      <c r="C832" s="157" t="s">
        <v>2</v>
      </c>
      <c r="D832" s="158">
        <v>53.25</v>
      </c>
      <c r="E832" s="234"/>
    </row>
    <row r="833" spans="1:5" ht="28.5">
      <c r="A833" s="156">
        <v>48988</v>
      </c>
      <c r="B833" s="156" t="s">
        <v>1066</v>
      </c>
      <c r="C833" s="157" t="s">
        <v>1</v>
      </c>
      <c r="D833" s="158">
        <v>179.48</v>
      </c>
      <c r="E833" s="159"/>
    </row>
    <row r="834" spans="1:5" ht="15">
      <c r="A834" s="311">
        <v>490</v>
      </c>
      <c r="B834" s="421" t="s">
        <v>13855</v>
      </c>
      <c r="C834" s="422"/>
      <c r="D834" s="422"/>
      <c r="E834" s="159"/>
    </row>
    <row r="835" spans="1:5" ht="28.5">
      <c r="A835" s="156">
        <v>49002</v>
      </c>
      <c r="B835" s="156" t="s">
        <v>23819</v>
      </c>
      <c r="C835" s="157" t="s">
        <v>2</v>
      </c>
      <c r="D835" s="158">
        <v>37.22</v>
      </c>
      <c r="E835" s="159"/>
    </row>
    <row r="836" spans="1:5" ht="28.5">
      <c r="A836" s="156">
        <v>49028</v>
      </c>
      <c r="B836" s="156" t="s">
        <v>14175</v>
      </c>
      <c r="C836" s="157" t="s">
        <v>2</v>
      </c>
      <c r="D836" s="158">
        <v>166.44</v>
      </c>
      <c r="E836" s="159"/>
    </row>
    <row r="837" spans="1:5" ht="28.5">
      <c r="A837" s="156">
        <v>49064</v>
      </c>
      <c r="B837" s="156" t="s">
        <v>23820</v>
      </c>
      <c r="C837" s="157" t="s">
        <v>2</v>
      </c>
      <c r="D837" s="158">
        <v>4.3</v>
      </c>
      <c r="E837" s="159"/>
    </row>
    <row r="838" spans="1:5" ht="28.5">
      <c r="A838" s="156">
        <v>49072</v>
      </c>
      <c r="B838" s="156" t="s">
        <v>1067</v>
      </c>
      <c r="C838" s="157" t="s">
        <v>2</v>
      </c>
      <c r="D838" s="158">
        <v>41.46</v>
      </c>
      <c r="E838" s="159"/>
    </row>
    <row r="839" spans="1:5" ht="15">
      <c r="A839" s="311">
        <v>491</v>
      </c>
      <c r="B839" s="421" t="s">
        <v>13855</v>
      </c>
      <c r="C839" s="422"/>
      <c r="D839" s="422"/>
      <c r="E839" s="159"/>
    </row>
    <row r="840" spans="1:5" ht="28.5">
      <c r="A840" s="156">
        <v>49101</v>
      </c>
      <c r="B840" s="156" t="s">
        <v>1068</v>
      </c>
      <c r="C840" s="157" t="s">
        <v>2</v>
      </c>
      <c r="D840" s="158">
        <v>435.52</v>
      </c>
      <c r="E840" s="234"/>
    </row>
    <row r="841" spans="1:5" ht="14.25">
      <c r="A841" s="156">
        <v>49104</v>
      </c>
      <c r="B841" s="156" t="s">
        <v>1069</v>
      </c>
      <c r="C841" s="157" t="s">
        <v>2</v>
      </c>
      <c r="D841" s="158">
        <v>3.04</v>
      </c>
      <c r="E841" s="159"/>
    </row>
    <row r="842" spans="1:5" ht="28.5">
      <c r="A842" s="156">
        <v>49112</v>
      </c>
      <c r="B842" s="156" t="s">
        <v>1070</v>
      </c>
      <c r="C842" s="157" t="s">
        <v>2</v>
      </c>
      <c r="D842" s="158">
        <v>44.84</v>
      </c>
      <c r="E842" s="159"/>
    </row>
    <row r="843" spans="1:5" ht="28.5">
      <c r="A843" s="156">
        <v>49123</v>
      </c>
      <c r="B843" s="156" t="s">
        <v>1071</v>
      </c>
      <c r="C843" s="157" t="s">
        <v>2</v>
      </c>
      <c r="D843" s="158">
        <v>4.26</v>
      </c>
      <c r="E843" s="159"/>
    </row>
    <row r="844" spans="1:5" ht="28.5">
      <c r="A844" s="156">
        <v>49143</v>
      </c>
      <c r="B844" s="156" t="s">
        <v>1072</v>
      </c>
      <c r="C844" s="157" t="s">
        <v>2</v>
      </c>
      <c r="D844" s="158">
        <v>146.9</v>
      </c>
      <c r="E844" s="159"/>
    </row>
    <row r="845" spans="1:5" ht="42.75">
      <c r="A845" s="156">
        <v>49165</v>
      </c>
      <c r="B845" s="156" t="s">
        <v>1073</v>
      </c>
      <c r="C845" s="157" t="s">
        <v>2</v>
      </c>
      <c r="D845" s="158">
        <v>245.2</v>
      </c>
      <c r="E845" s="159"/>
    </row>
    <row r="846" spans="1:5" ht="28.5">
      <c r="A846" s="156">
        <v>49170</v>
      </c>
      <c r="B846" s="156" t="s">
        <v>1074</v>
      </c>
      <c r="C846" s="157" t="s">
        <v>2</v>
      </c>
      <c r="D846" s="161">
        <v>2267.0300000000002</v>
      </c>
      <c r="E846" s="159"/>
    </row>
    <row r="847" spans="1:5" ht="15">
      <c r="A847" s="311">
        <v>492</v>
      </c>
      <c r="B847" s="421" t="s">
        <v>13856</v>
      </c>
      <c r="C847" s="422"/>
      <c r="D847" s="422"/>
      <c r="E847" s="159"/>
    </row>
    <row r="848" spans="1:5" ht="28.5">
      <c r="A848" s="156">
        <v>49227</v>
      </c>
      <c r="B848" s="156" t="s">
        <v>1075</v>
      </c>
      <c r="C848" s="157" t="s">
        <v>2</v>
      </c>
      <c r="D848" s="158">
        <v>4.82</v>
      </c>
      <c r="E848" s="159"/>
    </row>
    <row r="849" spans="1:5" ht="28.5">
      <c r="A849" s="156">
        <v>49228</v>
      </c>
      <c r="B849" s="156" t="s">
        <v>1076</v>
      </c>
      <c r="C849" s="157" t="s">
        <v>2</v>
      </c>
      <c r="D849" s="158">
        <v>6.5</v>
      </c>
      <c r="E849" s="159"/>
    </row>
    <row r="850" spans="1:5" ht="28.5">
      <c r="A850" s="156">
        <v>49241</v>
      </c>
      <c r="B850" s="156" t="s">
        <v>1077</v>
      </c>
      <c r="C850" s="157" t="s">
        <v>2</v>
      </c>
      <c r="D850" s="158">
        <v>7.52</v>
      </c>
      <c r="E850" s="234"/>
    </row>
    <row r="851" spans="1:5" ht="28.5">
      <c r="A851" s="156">
        <v>49242</v>
      </c>
      <c r="B851" s="156" t="s">
        <v>1078</v>
      </c>
      <c r="C851" s="157" t="s">
        <v>2</v>
      </c>
      <c r="D851" s="158">
        <v>4.6900000000000004</v>
      </c>
      <c r="E851" s="159"/>
    </row>
    <row r="852" spans="1:5" ht="42.75">
      <c r="A852" s="156">
        <v>49243</v>
      </c>
      <c r="B852" s="156" t="s">
        <v>14107</v>
      </c>
      <c r="C852" s="157" t="s">
        <v>2</v>
      </c>
      <c r="D852" s="158">
        <v>6.84</v>
      </c>
      <c r="E852" s="159"/>
    </row>
    <row r="853" spans="1:5" ht="28.5">
      <c r="A853" s="156">
        <v>49249</v>
      </c>
      <c r="B853" s="156" t="s">
        <v>1079</v>
      </c>
      <c r="C853" s="157" t="s">
        <v>2</v>
      </c>
      <c r="D853" s="158">
        <v>14.26</v>
      </c>
      <c r="E853" s="159"/>
    </row>
    <row r="854" spans="1:5" ht="28.5">
      <c r="A854" s="156">
        <v>49274</v>
      </c>
      <c r="B854" s="156" t="s">
        <v>1080</v>
      </c>
      <c r="C854" s="157" t="s">
        <v>2</v>
      </c>
      <c r="D854" s="158">
        <v>109.62</v>
      </c>
      <c r="E854" s="159"/>
    </row>
    <row r="855" spans="1:5" ht="28.5">
      <c r="A855" s="156">
        <v>49275</v>
      </c>
      <c r="B855" s="156" t="s">
        <v>1081</v>
      </c>
      <c r="C855" s="157" t="s">
        <v>2</v>
      </c>
      <c r="D855" s="158">
        <v>149.21</v>
      </c>
      <c r="E855" s="159"/>
    </row>
    <row r="856" spans="1:5" ht="28.5">
      <c r="A856" s="156">
        <v>49277</v>
      </c>
      <c r="B856" s="156" t="s">
        <v>14176</v>
      </c>
      <c r="C856" s="157" t="s">
        <v>2</v>
      </c>
      <c r="D856" s="158">
        <v>24.42</v>
      </c>
      <c r="E856" s="159"/>
    </row>
    <row r="857" spans="1:5" ht="42.75">
      <c r="A857" s="156">
        <v>49278</v>
      </c>
      <c r="B857" s="156" t="s">
        <v>14177</v>
      </c>
      <c r="C857" s="157" t="s">
        <v>2</v>
      </c>
      <c r="D857" s="158">
        <v>38.07</v>
      </c>
      <c r="E857" s="159"/>
    </row>
    <row r="858" spans="1:5" ht="28.5">
      <c r="A858" s="156">
        <v>49289</v>
      </c>
      <c r="B858" s="156" t="s">
        <v>1082</v>
      </c>
      <c r="C858" s="157" t="s">
        <v>2</v>
      </c>
      <c r="D858" s="158">
        <v>15.11</v>
      </c>
      <c r="E858" s="159"/>
    </row>
    <row r="859" spans="1:5" ht="15">
      <c r="A859" s="311">
        <v>494</v>
      </c>
      <c r="B859" s="421" t="s">
        <v>13857</v>
      </c>
      <c r="C859" s="422"/>
      <c r="D859" s="422"/>
      <c r="E859" s="234"/>
    </row>
    <row r="860" spans="1:5" ht="28.5">
      <c r="A860" s="156">
        <v>49424</v>
      </c>
      <c r="B860" s="156" t="s">
        <v>1083</v>
      </c>
      <c r="C860" s="157" t="s">
        <v>2</v>
      </c>
      <c r="D860" s="158">
        <v>15.46</v>
      </c>
      <c r="E860" s="159"/>
    </row>
    <row r="861" spans="1:5" ht="14.25">
      <c r="A861" s="156">
        <v>49428</v>
      </c>
      <c r="B861" s="156" t="s">
        <v>1084</v>
      </c>
      <c r="C861" s="157" t="s">
        <v>2</v>
      </c>
      <c r="D861" s="158">
        <v>4.38</v>
      </c>
      <c r="E861" s="159"/>
    </row>
    <row r="862" spans="1:5" ht="28.5">
      <c r="A862" s="156">
        <v>49459</v>
      </c>
      <c r="B862" s="156" t="s">
        <v>1085</v>
      </c>
      <c r="C862" s="157" t="s">
        <v>2</v>
      </c>
      <c r="D862" s="158">
        <v>633.54999999999995</v>
      </c>
      <c r="E862" s="159"/>
    </row>
    <row r="863" spans="1:5" ht="28.5">
      <c r="A863" s="156">
        <v>49463</v>
      </c>
      <c r="B863" s="156" t="s">
        <v>1086</v>
      </c>
      <c r="C863" s="157" t="s">
        <v>2</v>
      </c>
      <c r="D863" s="158">
        <v>92.62</v>
      </c>
      <c r="E863" s="159"/>
    </row>
    <row r="864" spans="1:5" ht="28.5">
      <c r="A864" s="156">
        <v>49464</v>
      </c>
      <c r="B864" s="156" t="s">
        <v>1087</v>
      </c>
      <c r="C864" s="157" t="s">
        <v>2</v>
      </c>
      <c r="D864" s="158">
        <v>142.38</v>
      </c>
      <c r="E864" s="159"/>
    </row>
    <row r="865" spans="1:5" ht="14.25">
      <c r="A865" s="156">
        <v>49488</v>
      </c>
      <c r="B865" s="156" t="s">
        <v>1088</v>
      </c>
      <c r="C865" s="157" t="s">
        <v>2</v>
      </c>
      <c r="D865" s="158">
        <v>1.49</v>
      </c>
      <c r="E865" s="159"/>
    </row>
    <row r="866" spans="1:5" ht="28.5">
      <c r="A866" s="156">
        <v>49492</v>
      </c>
      <c r="B866" s="156" t="s">
        <v>23821</v>
      </c>
      <c r="C866" s="157" t="s">
        <v>2</v>
      </c>
      <c r="D866" s="158">
        <v>5.7</v>
      </c>
      <c r="E866" s="159"/>
    </row>
    <row r="867" spans="1:5" ht="28.5">
      <c r="A867" s="156">
        <v>49493</v>
      </c>
      <c r="B867" s="156" t="s">
        <v>23822</v>
      </c>
      <c r="C867" s="157" t="s">
        <v>2</v>
      </c>
      <c r="D867" s="158">
        <v>14.34</v>
      </c>
      <c r="E867" s="159"/>
    </row>
    <row r="868" spans="1:5" ht="15">
      <c r="A868" s="311">
        <v>495</v>
      </c>
      <c r="B868" s="421" t="s">
        <v>707</v>
      </c>
      <c r="C868" s="422"/>
      <c r="D868" s="422"/>
      <c r="E868" s="159"/>
    </row>
    <row r="869" spans="1:5" ht="14.25">
      <c r="A869" s="156">
        <v>49502</v>
      </c>
      <c r="B869" s="156" t="s">
        <v>1089</v>
      </c>
      <c r="C869" s="157" t="s">
        <v>2</v>
      </c>
      <c r="D869" s="158">
        <v>3.04</v>
      </c>
      <c r="E869" s="159"/>
    </row>
    <row r="870" spans="1:5" ht="14.25">
      <c r="A870" s="156">
        <v>49503</v>
      </c>
      <c r="B870" s="156" t="s">
        <v>1090</v>
      </c>
      <c r="C870" s="157" t="s">
        <v>2</v>
      </c>
      <c r="D870" s="158">
        <v>24.56</v>
      </c>
      <c r="E870" s="159"/>
    </row>
    <row r="871" spans="1:5" ht="28.5">
      <c r="A871" s="156">
        <v>49505</v>
      </c>
      <c r="B871" s="156" t="s">
        <v>1091</v>
      </c>
      <c r="C871" s="157" t="s">
        <v>2</v>
      </c>
      <c r="D871" s="158">
        <v>4.78</v>
      </c>
      <c r="E871" s="159"/>
    </row>
    <row r="872" spans="1:5" ht="14.25">
      <c r="A872" s="156">
        <v>49507</v>
      </c>
      <c r="B872" s="156" t="s">
        <v>1092</v>
      </c>
      <c r="C872" s="157" t="s">
        <v>2</v>
      </c>
      <c r="D872" s="158">
        <v>3.79</v>
      </c>
      <c r="E872" s="159"/>
    </row>
    <row r="873" spans="1:5" ht="28.5">
      <c r="A873" s="156">
        <v>49510</v>
      </c>
      <c r="B873" s="156" t="s">
        <v>1093</v>
      </c>
      <c r="C873" s="157" t="s">
        <v>2</v>
      </c>
      <c r="D873" s="158">
        <v>631.61</v>
      </c>
      <c r="E873" s="159"/>
    </row>
    <row r="874" spans="1:5" ht="14.25">
      <c r="A874" s="156">
        <v>49514</v>
      </c>
      <c r="B874" s="156" t="s">
        <v>1094</v>
      </c>
      <c r="C874" s="157" t="s">
        <v>2</v>
      </c>
      <c r="D874" s="158">
        <v>22.79</v>
      </c>
      <c r="E874" s="159"/>
    </row>
    <row r="875" spans="1:5" ht="42.75">
      <c r="A875" s="156">
        <v>49521</v>
      </c>
      <c r="B875" s="156" t="s">
        <v>14108</v>
      </c>
      <c r="C875" s="157" t="s">
        <v>2</v>
      </c>
      <c r="D875" s="158">
        <v>12.76</v>
      </c>
      <c r="E875" s="159"/>
    </row>
    <row r="876" spans="1:5" ht="28.5">
      <c r="A876" s="156">
        <v>49524</v>
      </c>
      <c r="B876" s="156" t="s">
        <v>1095</v>
      </c>
      <c r="C876" s="157" t="s">
        <v>1</v>
      </c>
      <c r="D876" s="158">
        <v>25.03</v>
      </c>
      <c r="E876" s="234"/>
    </row>
    <row r="877" spans="1:5" ht="28.5">
      <c r="A877" s="156">
        <v>49537</v>
      </c>
      <c r="B877" s="156" t="s">
        <v>23823</v>
      </c>
      <c r="C877" s="157" t="s">
        <v>2</v>
      </c>
      <c r="D877" s="158">
        <v>15.3</v>
      </c>
      <c r="E877" s="159"/>
    </row>
    <row r="878" spans="1:5" ht="14.25">
      <c r="A878" s="156">
        <v>49565</v>
      </c>
      <c r="B878" s="156" t="s">
        <v>14109</v>
      </c>
      <c r="C878" s="157" t="s">
        <v>2</v>
      </c>
      <c r="D878" s="158">
        <v>23.5</v>
      </c>
      <c r="E878" s="159"/>
    </row>
    <row r="879" spans="1:5" ht="14.25">
      <c r="A879" s="156">
        <v>49566</v>
      </c>
      <c r="B879" s="156" t="s">
        <v>1096</v>
      </c>
      <c r="C879" s="157" t="s">
        <v>2</v>
      </c>
      <c r="D879" s="158">
        <v>3.71</v>
      </c>
      <c r="E879" s="159"/>
    </row>
    <row r="880" spans="1:5" ht="14.25">
      <c r="A880" s="156">
        <v>49568</v>
      </c>
      <c r="B880" s="156" t="s">
        <v>1097</v>
      </c>
      <c r="C880" s="157" t="s">
        <v>2</v>
      </c>
      <c r="D880" s="158">
        <v>9.36</v>
      </c>
      <c r="E880" s="159"/>
    </row>
    <row r="881" spans="1:5" ht="14.25">
      <c r="A881" s="156">
        <v>49570</v>
      </c>
      <c r="B881" s="156" t="s">
        <v>1098</v>
      </c>
      <c r="C881" s="157" t="s">
        <v>2</v>
      </c>
      <c r="D881" s="158">
        <v>7.43</v>
      </c>
      <c r="E881" s="159"/>
    </row>
    <row r="882" spans="1:5" ht="15">
      <c r="A882" s="311">
        <v>496</v>
      </c>
      <c r="B882" s="421" t="s">
        <v>13786</v>
      </c>
      <c r="C882" s="422"/>
      <c r="D882" s="422"/>
      <c r="E882" s="159"/>
    </row>
    <row r="883" spans="1:5" ht="28.5">
      <c r="A883" s="156">
        <v>49606</v>
      </c>
      <c r="B883" s="156" t="s">
        <v>1099</v>
      </c>
      <c r="C883" s="157" t="s">
        <v>1</v>
      </c>
      <c r="D883" s="158">
        <v>14.72</v>
      </c>
      <c r="E883" s="159"/>
    </row>
    <row r="884" spans="1:5" ht="28.5">
      <c r="A884" s="156">
        <v>49626</v>
      </c>
      <c r="B884" s="156" t="s">
        <v>23824</v>
      </c>
      <c r="C884" s="157" t="s">
        <v>2</v>
      </c>
      <c r="D884" s="158">
        <v>3.62</v>
      </c>
      <c r="E884" s="159"/>
    </row>
    <row r="885" spans="1:5" ht="28.5">
      <c r="A885" s="156">
        <v>49633</v>
      </c>
      <c r="B885" s="156" t="s">
        <v>23825</v>
      </c>
      <c r="C885" s="157" t="s">
        <v>2</v>
      </c>
      <c r="D885" s="158">
        <v>1.47</v>
      </c>
      <c r="E885" s="159"/>
    </row>
    <row r="886" spans="1:5" ht="28.5">
      <c r="A886" s="156">
        <v>49645</v>
      </c>
      <c r="B886" s="156" t="s">
        <v>1100</v>
      </c>
      <c r="C886" s="157" t="s">
        <v>2</v>
      </c>
      <c r="D886" s="158">
        <v>301.16000000000003</v>
      </c>
      <c r="E886" s="159"/>
    </row>
    <row r="887" spans="1:5" ht="28.5">
      <c r="A887" s="156">
        <v>49654</v>
      </c>
      <c r="B887" s="156" t="s">
        <v>1101</v>
      </c>
      <c r="C887" s="157" t="s">
        <v>2</v>
      </c>
      <c r="D887" s="158">
        <v>29.6</v>
      </c>
      <c r="E887" s="159"/>
    </row>
    <row r="888" spans="1:5" ht="28.5">
      <c r="A888" s="156">
        <v>49666</v>
      </c>
      <c r="B888" s="156" t="s">
        <v>1102</v>
      </c>
      <c r="C888" s="157" t="s">
        <v>1</v>
      </c>
      <c r="D888" s="158">
        <v>19.809999999999999</v>
      </c>
      <c r="E888" s="159"/>
    </row>
    <row r="889" spans="1:5" ht="15">
      <c r="A889" s="156">
        <v>49674</v>
      </c>
      <c r="B889" s="156" t="s">
        <v>14110</v>
      </c>
      <c r="C889" s="157" t="s">
        <v>2</v>
      </c>
      <c r="D889" s="158">
        <v>32.840000000000003</v>
      </c>
      <c r="E889" s="234"/>
    </row>
    <row r="890" spans="1:5" ht="14.25">
      <c r="A890" s="156">
        <v>49679</v>
      </c>
      <c r="B890" s="156" t="s">
        <v>14178</v>
      </c>
      <c r="C890" s="157" t="s">
        <v>2</v>
      </c>
      <c r="D890" s="158">
        <v>26.22</v>
      </c>
      <c r="E890" s="159"/>
    </row>
    <row r="891" spans="1:5" ht="14.25">
      <c r="A891" s="156">
        <v>49681</v>
      </c>
      <c r="B891" s="156" t="s">
        <v>1103</v>
      </c>
      <c r="C891" s="157" t="s">
        <v>2</v>
      </c>
      <c r="D891" s="158">
        <v>5.08</v>
      </c>
      <c r="E891" s="159"/>
    </row>
    <row r="892" spans="1:5" ht="14.25">
      <c r="A892" s="156">
        <v>49686</v>
      </c>
      <c r="B892" s="156" t="s">
        <v>1104</v>
      </c>
      <c r="C892" s="157" t="s">
        <v>2</v>
      </c>
      <c r="D892" s="158">
        <v>69.209999999999994</v>
      </c>
      <c r="E892" s="159"/>
    </row>
    <row r="893" spans="1:5" ht="28.5">
      <c r="A893" s="156">
        <v>49694</v>
      </c>
      <c r="B893" s="156" t="s">
        <v>1105</v>
      </c>
      <c r="C893" s="157" t="s">
        <v>2</v>
      </c>
      <c r="D893" s="158">
        <v>36.49</v>
      </c>
      <c r="E893" s="159"/>
    </row>
    <row r="894" spans="1:5" ht="15">
      <c r="A894" s="156">
        <v>49695</v>
      </c>
      <c r="B894" s="156" t="s">
        <v>1106</v>
      </c>
      <c r="C894" s="157" t="s">
        <v>2</v>
      </c>
      <c r="D894" s="158">
        <v>66.56</v>
      </c>
      <c r="E894" s="234"/>
    </row>
    <row r="895" spans="1:5" ht="14.25">
      <c r="A895" s="156">
        <v>49696</v>
      </c>
      <c r="B895" s="156" t="s">
        <v>1107</v>
      </c>
      <c r="C895" s="157" t="s">
        <v>2</v>
      </c>
      <c r="D895" s="158">
        <v>170.47</v>
      </c>
      <c r="E895" s="159"/>
    </row>
    <row r="896" spans="1:5" ht="15">
      <c r="A896" s="311">
        <v>497</v>
      </c>
      <c r="B896" s="421" t="s">
        <v>707</v>
      </c>
      <c r="C896" s="422"/>
      <c r="D896" s="422"/>
      <c r="E896" s="159"/>
    </row>
    <row r="897" spans="1:5" ht="28.5">
      <c r="A897" s="156">
        <v>49709</v>
      </c>
      <c r="B897" s="156" t="s">
        <v>23826</v>
      </c>
      <c r="C897" s="157" t="s">
        <v>2</v>
      </c>
      <c r="D897" s="158">
        <v>6.24</v>
      </c>
      <c r="E897" s="159"/>
    </row>
    <row r="898" spans="1:5" ht="28.5">
      <c r="A898" s="156">
        <v>49729</v>
      </c>
      <c r="B898" s="156" t="s">
        <v>1108</v>
      </c>
      <c r="C898" s="157" t="s">
        <v>1</v>
      </c>
      <c r="D898" s="158">
        <v>128.02000000000001</v>
      </c>
      <c r="E898" s="159"/>
    </row>
    <row r="899" spans="1:5" ht="28.5">
      <c r="A899" s="156">
        <v>49774</v>
      </c>
      <c r="B899" s="156" t="s">
        <v>1109</v>
      </c>
      <c r="C899" s="157" t="s">
        <v>2</v>
      </c>
      <c r="D899" s="158">
        <v>30.8</v>
      </c>
      <c r="E899" s="159"/>
    </row>
    <row r="900" spans="1:5" ht="28.5">
      <c r="A900" s="156">
        <v>49791</v>
      </c>
      <c r="B900" s="156" t="s">
        <v>1110</v>
      </c>
      <c r="C900" s="157" t="s">
        <v>2</v>
      </c>
      <c r="D900" s="158">
        <v>14.48</v>
      </c>
      <c r="E900" s="159"/>
    </row>
    <row r="901" spans="1:5" ht="15">
      <c r="A901" s="311">
        <v>498</v>
      </c>
      <c r="B901" s="421" t="s">
        <v>13815</v>
      </c>
      <c r="C901" s="422"/>
      <c r="D901" s="422"/>
      <c r="E901" s="159"/>
    </row>
    <row r="902" spans="1:5" ht="14.25">
      <c r="A902" s="156">
        <v>49803</v>
      </c>
      <c r="B902" s="156" t="s">
        <v>1111</v>
      </c>
      <c r="C902" s="157" t="s">
        <v>2</v>
      </c>
      <c r="D902" s="158">
        <v>4.7699999999999996</v>
      </c>
      <c r="E902" s="159"/>
    </row>
    <row r="903" spans="1:5" ht="28.5">
      <c r="A903" s="156">
        <v>49804</v>
      </c>
      <c r="B903" s="156" t="s">
        <v>1112</v>
      </c>
      <c r="C903" s="157" t="s">
        <v>2</v>
      </c>
      <c r="D903" s="158">
        <v>5.59</v>
      </c>
      <c r="E903" s="159"/>
    </row>
    <row r="904" spans="1:5" ht="28.5">
      <c r="A904" s="156">
        <v>49805</v>
      </c>
      <c r="B904" s="156" t="s">
        <v>1113</v>
      </c>
      <c r="C904" s="157" t="s">
        <v>2</v>
      </c>
      <c r="D904" s="158">
        <v>8.89</v>
      </c>
      <c r="E904" s="159"/>
    </row>
    <row r="905" spans="1:5" ht="28.5">
      <c r="A905" s="156">
        <v>49806</v>
      </c>
      <c r="B905" s="156" t="s">
        <v>1114</v>
      </c>
      <c r="C905" s="157" t="s">
        <v>2</v>
      </c>
      <c r="D905" s="158">
        <v>9.39</v>
      </c>
      <c r="E905" s="159"/>
    </row>
    <row r="906" spans="1:5" ht="28.5">
      <c r="A906" s="156">
        <v>49807</v>
      </c>
      <c r="B906" s="156" t="s">
        <v>1115</v>
      </c>
      <c r="C906" s="157" t="s">
        <v>2</v>
      </c>
      <c r="D906" s="158">
        <v>16.77</v>
      </c>
      <c r="E906" s="159"/>
    </row>
    <row r="907" spans="1:5" ht="28.5">
      <c r="A907" s="156">
        <v>49809</v>
      </c>
      <c r="B907" s="156" t="s">
        <v>1116</v>
      </c>
      <c r="C907" s="157" t="s">
        <v>2</v>
      </c>
      <c r="D907" s="158">
        <v>25.09</v>
      </c>
      <c r="E907" s="234"/>
    </row>
    <row r="908" spans="1:5" ht="28.5">
      <c r="A908" s="156">
        <v>49811</v>
      </c>
      <c r="B908" s="156" t="s">
        <v>1117</v>
      </c>
      <c r="C908" s="157" t="s">
        <v>2</v>
      </c>
      <c r="D908" s="158">
        <v>36.99</v>
      </c>
      <c r="E908" s="159"/>
    </row>
    <row r="909" spans="1:5" ht="28.5">
      <c r="A909" s="156">
        <v>49812</v>
      </c>
      <c r="B909" s="156" t="s">
        <v>1118</v>
      </c>
      <c r="C909" s="157" t="s">
        <v>2</v>
      </c>
      <c r="D909" s="158">
        <v>229.25</v>
      </c>
      <c r="E909" s="159"/>
    </row>
    <row r="910" spans="1:5" ht="15" customHeight="1">
      <c r="A910" s="156">
        <v>49818</v>
      </c>
      <c r="B910" s="156" t="s">
        <v>1119</v>
      </c>
      <c r="C910" s="157" t="s">
        <v>2</v>
      </c>
      <c r="D910" s="158">
        <v>1.37</v>
      </c>
      <c r="E910" s="234"/>
    </row>
    <row r="911" spans="1:5" ht="28.5">
      <c r="A911" s="156">
        <v>49860</v>
      </c>
      <c r="B911" s="156" t="s">
        <v>1120</v>
      </c>
      <c r="C911" s="157" t="s">
        <v>2</v>
      </c>
      <c r="D911" s="158">
        <v>135.37</v>
      </c>
      <c r="E911" s="234"/>
    </row>
    <row r="912" spans="1:5" ht="28.5">
      <c r="A912" s="156">
        <v>49861</v>
      </c>
      <c r="B912" s="156" t="s">
        <v>23827</v>
      </c>
      <c r="C912" s="157" t="s">
        <v>2</v>
      </c>
      <c r="D912" s="158">
        <v>5.87</v>
      </c>
      <c r="E912" s="159"/>
    </row>
    <row r="913" spans="1:5" ht="14.25">
      <c r="A913" s="156">
        <v>49897</v>
      </c>
      <c r="B913" s="156" t="s">
        <v>1121</v>
      </c>
      <c r="C913" s="157" t="s">
        <v>2</v>
      </c>
      <c r="D913" s="158">
        <v>56.26</v>
      </c>
      <c r="E913" s="159"/>
    </row>
    <row r="914" spans="1:5" ht="15">
      <c r="A914" s="311">
        <v>499</v>
      </c>
      <c r="B914" s="421" t="s">
        <v>13858</v>
      </c>
      <c r="C914" s="422"/>
      <c r="D914" s="422"/>
      <c r="E914" s="159"/>
    </row>
    <row r="915" spans="1:5" ht="42.75">
      <c r="A915" s="156">
        <v>49905</v>
      </c>
      <c r="B915" s="156" t="s">
        <v>1122</v>
      </c>
      <c r="C915" s="157" t="s">
        <v>2</v>
      </c>
      <c r="D915" s="158">
        <v>216.55</v>
      </c>
      <c r="E915" s="234"/>
    </row>
    <row r="916" spans="1:5" ht="28.5">
      <c r="A916" s="156">
        <v>49959</v>
      </c>
      <c r="B916" s="156" t="s">
        <v>1123</v>
      </c>
      <c r="C916" s="157" t="s">
        <v>2</v>
      </c>
      <c r="D916" s="158">
        <v>314.95999999999998</v>
      </c>
      <c r="E916" s="159"/>
    </row>
    <row r="917" spans="1:5" ht="15">
      <c r="A917" s="311">
        <v>5</v>
      </c>
      <c r="B917" s="421" t="s">
        <v>13859</v>
      </c>
      <c r="C917" s="422"/>
      <c r="D917" s="422"/>
      <c r="E917" s="159"/>
    </row>
    <row r="918" spans="1:5" ht="15">
      <c r="A918" s="311">
        <v>501</v>
      </c>
      <c r="B918" s="421" t="s">
        <v>13860</v>
      </c>
      <c r="C918" s="422"/>
      <c r="D918" s="422"/>
      <c r="E918" s="159"/>
    </row>
    <row r="919" spans="1:5" ht="28.5">
      <c r="A919" s="156">
        <v>50105</v>
      </c>
      <c r="B919" s="156" t="s">
        <v>14179</v>
      </c>
      <c r="C919" s="157" t="s">
        <v>2</v>
      </c>
      <c r="D919" s="158">
        <v>32.83</v>
      </c>
      <c r="E919" s="234"/>
    </row>
    <row r="920" spans="1:5" ht="28.5">
      <c r="A920" s="156">
        <v>50126</v>
      </c>
      <c r="B920" s="156" t="s">
        <v>14180</v>
      </c>
      <c r="C920" s="157" t="s">
        <v>2</v>
      </c>
      <c r="D920" s="158">
        <v>15.94</v>
      </c>
      <c r="E920" s="159"/>
    </row>
    <row r="921" spans="1:5" ht="28.5">
      <c r="A921" s="156">
        <v>50128</v>
      </c>
      <c r="B921" s="156" t="s">
        <v>1124</v>
      </c>
      <c r="C921" s="157" t="s">
        <v>2</v>
      </c>
      <c r="D921" s="158">
        <v>1.18</v>
      </c>
      <c r="E921" s="159"/>
    </row>
    <row r="922" spans="1:5" ht="28.5">
      <c r="A922" s="156">
        <v>50161</v>
      </c>
      <c r="B922" s="156" t="s">
        <v>14181</v>
      </c>
      <c r="C922" s="157" t="s">
        <v>1</v>
      </c>
      <c r="D922" s="158">
        <v>84.62</v>
      </c>
      <c r="E922" s="234"/>
    </row>
    <row r="923" spans="1:5" ht="15">
      <c r="A923" s="156">
        <v>50163</v>
      </c>
      <c r="B923" s="156" t="s">
        <v>1125</v>
      </c>
      <c r="C923" s="157" t="s">
        <v>2</v>
      </c>
      <c r="D923" s="158">
        <v>4.21</v>
      </c>
      <c r="E923" s="234"/>
    </row>
    <row r="924" spans="1:5" ht="14.25">
      <c r="A924" s="156">
        <v>50164</v>
      </c>
      <c r="B924" s="156" t="s">
        <v>1126</v>
      </c>
      <c r="C924" s="157" t="s">
        <v>2</v>
      </c>
      <c r="D924" s="158">
        <v>11.92</v>
      </c>
      <c r="E924" s="159"/>
    </row>
    <row r="925" spans="1:5" ht="28.5">
      <c r="A925" s="156">
        <v>50167</v>
      </c>
      <c r="B925" s="156" t="s">
        <v>14182</v>
      </c>
      <c r="C925" s="157" t="s">
        <v>2</v>
      </c>
      <c r="D925" s="158">
        <v>49</v>
      </c>
      <c r="E925" s="159"/>
    </row>
    <row r="926" spans="1:5" ht="28.5">
      <c r="A926" s="156">
        <v>50187</v>
      </c>
      <c r="B926" s="156" t="s">
        <v>14183</v>
      </c>
      <c r="C926" s="157" t="s">
        <v>1</v>
      </c>
      <c r="D926" s="158">
        <v>42.38</v>
      </c>
      <c r="E926" s="234"/>
    </row>
    <row r="927" spans="1:5" ht="28.5">
      <c r="A927" s="156">
        <v>50188</v>
      </c>
      <c r="B927" s="156" t="s">
        <v>14184</v>
      </c>
      <c r="C927" s="157" t="s">
        <v>2</v>
      </c>
      <c r="D927" s="158">
        <v>23.81</v>
      </c>
      <c r="E927" s="159"/>
    </row>
    <row r="928" spans="1:5" ht="15">
      <c r="A928" s="311">
        <v>510</v>
      </c>
      <c r="B928" s="421" t="s">
        <v>13861</v>
      </c>
      <c r="C928" s="422"/>
      <c r="D928" s="422"/>
      <c r="E928" s="159"/>
    </row>
    <row r="929" spans="1:5" ht="28.5">
      <c r="A929" s="156">
        <v>51008</v>
      </c>
      <c r="B929" s="156" t="s">
        <v>1127</v>
      </c>
      <c r="C929" s="157" t="s">
        <v>2</v>
      </c>
      <c r="D929" s="158">
        <v>10.45</v>
      </c>
      <c r="E929" s="159"/>
    </row>
    <row r="930" spans="1:5" ht="15">
      <c r="A930" s="156">
        <v>51015</v>
      </c>
      <c r="B930" s="156" t="s">
        <v>1128</v>
      </c>
      <c r="C930" s="157" t="s">
        <v>2</v>
      </c>
      <c r="D930" s="158">
        <v>41.84</v>
      </c>
      <c r="E930" s="234"/>
    </row>
    <row r="931" spans="1:5" ht="28.5">
      <c r="A931" s="156">
        <v>51016</v>
      </c>
      <c r="B931" s="156" t="s">
        <v>1129</v>
      </c>
      <c r="C931" s="157" t="s">
        <v>2</v>
      </c>
      <c r="D931" s="158">
        <v>28.7</v>
      </c>
      <c r="E931" s="159"/>
    </row>
    <row r="932" spans="1:5" ht="28.5">
      <c r="A932" s="156">
        <v>51033</v>
      </c>
      <c r="B932" s="156" t="s">
        <v>14185</v>
      </c>
      <c r="C932" s="157" t="s">
        <v>2</v>
      </c>
      <c r="D932" s="158">
        <v>30.49</v>
      </c>
      <c r="E932" s="159"/>
    </row>
    <row r="933" spans="1:5" ht="28.5">
      <c r="A933" s="156">
        <v>51046</v>
      </c>
      <c r="B933" s="156" t="s">
        <v>14186</v>
      </c>
      <c r="C933" s="157" t="s">
        <v>2</v>
      </c>
      <c r="D933" s="158">
        <v>18.64</v>
      </c>
      <c r="E933" s="234"/>
    </row>
    <row r="934" spans="1:5" ht="28.5">
      <c r="A934" s="156">
        <v>51048</v>
      </c>
      <c r="B934" s="156" t="s">
        <v>14187</v>
      </c>
      <c r="C934" s="157" t="s">
        <v>2</v>
      </c>
      <c r="D934" s="158">
        <v>17.309999999999999</v>
      </c>
      <c r="E934" s="159"/>
    </row>
    <row r="935" spans="1:5" ht="28.5">
      <c r="A935" s="156">
        <v>51053</v>
      </c>
      <c r="B935" s="156" t="s">
        <v>14188</v>
      </c>
      <c r="C935" s="157" t="s">
        <v>2</v>
      </c>
      <c r="D935" s="158">
        <v>95.5</v>
      </c>
      <c r="E935" s="159"/>
    </row>
    <row r="936" spans="1:5" ht="14.45" customHeight="1">
      <c r="A936" s="156">
        <v>51054</v>
      </c>
      <c r="B936" s="156" t="s">
        <v>14189</v>
      </c>
      <c r="C936" s="157" t="s">
        <v>2</v>
      </c>
      <c r="D936" s="158">
        <v>104.8</v>
      </c>
      <c r="E936" s="159"/>
    </row>
    <row r="937" spans="1:5" ht="15">
      <c r="A937" s="311">
        <v>520</v>
      </c>
      <c r="B937" s="421" t="s">
        <v>14190</v>
      </c>
      <c r="C937" s="422"/>
      <c r="D937" s="422"/>
      <c r="E937" s="159"/>
    </row>
    <row r="938" spans="1:5" ht="28.5">
      <c r="A938" s="156">
        <v>52004</v>
      </c>
      <c r="B938" s="156" t="s">
        <v>14191</v>
      </c>
      <c r="C938" s="157" t="s">
        <v>2</v>
      </c>
      <c r="D938" s="158">
        <v>366.44</v>
      </c>
      <c r="E938" s="159"/>
    </row>
    <row r="939" spans="1:5" ht="14.25">
      <c r="A939" s="156">
        <v>52011</v>
      </c>
      <c r="B939" s="156" t="s">
        <v>14192</v>
      </c>
      <c r="C939" s="157" t="s">
        <v>2</v>
      </c>
      <c r="D939" s="158">
        <v>268.44</v>
      </c>
      <c r="E939" s="159"/>
    </row>
    <row r="940" spans="1:5" ht="85.5">
      <c r="A940" s="156">
        <v>52017</v>
      </c>
      <c r="B940" s="156" t="s">
        <v>14193</v>
      </c>
      <c r="C940" s="157" t="s">
        <v>2</v>
      </c>
      <c r="D940" s="161">
        <v>2052.1999999999998</v>
      </c>
      <c r="E940" s="159"/>
    </row>
    <row r="941" spans="1:5" ht="28.5">
      <c r="A941" s="156">
        <v>52030</v>
      </c>
      <c r="B941" s="156" t="s">
        <v>14194</v>
      </c>
      <c r="C941" s="157" t="s">
        <v>2</v>
      </c>
      <c r="D941" s="158">
        <v>62.72</v>
      </c>
      <c r="E941" s="159"/>
    </row>
    <row r="942" spans="1:5" ht="71.25">
      <c r="A942" s="156">
        <v>52031</v>
      </c>
      <c r="B942" s="156" t="s">
        <v>14195</v>
      </c>
      <c r="C942" s="157" t="s">
        <v>2</v>
      </c>
      <c r="D942" s="158">
        <v>502.74</v>
      </c>
      <c r="E942" s="159"/>
    </row>
    <row r="943" spans="1:5" ht="42.75">
      <c r="A943" s="156">
        <v>52036</v>
      </c>
      <c r="B943" s="156" t="s">
        <v>14196</v>
      </c>
      <c r="C943" s="157" t="s">
        <v>2</v>
      </c>
      <c r="D943" s="158">
        <v>533.63</v>
      </c>
      <c r="E943" s="234"/>
    </row>
    <row r="944" spans="1:5" ht="42.75">
      <c r="A944" s="156">
        <v>52041</v>
      </c>
      <c r="B944" s="156" t="s">
        <v>14197</v>
      </c>
      <c r="C944" s="157" t="s">
        <v>2</v>
      </c>
      <c r="D944" s="158">
        <v>366.44</v>
      </c>
      <c r="E944" s="159"/>
    </row>
    <row r="945" spans="1:5" ht="28.5">
      <c r="A945" s="156">
        <v>52053</v>
      </c>
      <c r="B945" s="156" t="s">
        <v>25648</v>
      </c>
      <c r="C945" s="157" t="s">
        <v>2</v>
      </c>
      <c r="D945" s="158">
        <v>83.08</v>
      </c>
      <c r="E945" s="234"/>
    </row>
    <row r="946" spans="1:5" ht="71.25">
      <c r="A946" s="156">
        <v>52076</v>
      </c>
      <c r="B946" s="156" t="s">
        <v>14198</v>
      </c>
      <c r="C946" s="157" t="s">
        <v>2</v>
      </c>
      <c r="D946" s="158">
        <v>451.06</v>
      </c>
      <c r="E946" s="159"/>
    </row>
    <row r="947" spans="1:5" ht="28.5">
      <c r="A947" s="156">
        <v>52078</v>
      </c>
      <c r="B947" s="156" t="s">
        <v>14199</v>
      </c>
      <c r="C947" s="157" t="s">
        <v>2</v>
      </c>
      <c r="D947" s="158">
        <v>417.62</v>
      </c>
      <c r="E947" s="159"/>
    </row>
    <row r="948" spans="1:5" ht="15">
      <c r="A948" s="311">
        <v>521</v>
      </c>
      <c r="B948" s="421" t="s">
        <v>14200</v>
      </c>
      <c r="C948" s="422"/>
      <c r="D948" s="422"/>
      <c r="E948" s="159"/>
    </row>
    <row r="949" spans="1:5" ht="28.5">
      <c r="A949" s="156">
        <v>52103</v>
      </c>
      <c r="B949" s="156" t="s">
        <v>14201</v>
      </c>
      <c r="C949" s="157" t="s">
        <v>2</v>
      </c>
      <c r="D949" s="161">
        <v>4177.75</v>
      </c>
      <c r="E949" s="159"/>
    </row>
    <row r="950" spans="1:5" ht="28.5">
      <c r="A950" s="156">
        <v>52118</v>
      </c>
      <c r="B950" s="156" t="s">
        <v>14202</v>
      </c>
      <c r="C950" s="157" t="s">
        <v>2</v>
      </c>
      <c r="D950" s="161">
        <v>3641.94</v>
      </c>
      <c r="E950" s="159"/>
    </row>
    <row r="951" spans="1:5" ht="71.25">
      <c r="A951" s="156">
        <v>52121</v>
      </c>
      <c r="B951" s="156" t="s">
        <v>14203</v>
      </c>
      <c r="C951" s="157" t="s">
        <v>2</v>
      </c>
      <c r="D951" s="158">
        <v>634.04</v>
      </c>
      <c r="E951" s="159"/>
    </row>
    <row r="952" spans="1:5" ht="14.25">
      <c r="A952" s="156">
        <v>52123</v>
      </c>
      <c r="B952" s="156" t="s">
        <v>14204</v>
      </c>
      <c r="C952" s="157" t="s">
        <v>2</v>
      </c>
      <c r="D952" s="161">
        <v>1239.98</v>
      </c>
      <c r="E952" s="159"/>
    </row>
    <row r="953" spans="1:5" ht="85.5">
      <c r="A953" s="156">
        <v>52125</v>
      </c>
      <c r="B953" s="156" t="s">
        <v>14205</v>
      </c>
      <c r="C953" s="157" t="s">
        <v>2</v>
      </c>
      <c r="D953" s="161">
        <v>2461.37</v>
      </c>
      <c r="E953" s="159"/>
    </row>
    <row r="954" spans="1:5" ht="42.75">
      <c r="A954" s="156">
        <v>52126</v>
      </c>
      <c r="B954" s="156" t="s">
        <v>14206</v>
      </c>
      <c r="C954" s="157" t="s">
        <v>2</v>
      </c>
      <c r="D954" s="158">
        <v>593.23</v>
      </c>
      <c r="E954" s="159"/>
    </row>
    <row r="955" spans="1:5" ht="85.5">
      <c r="A955" s="156">
        <v>52132</v>
      </c>
      <c r="B955" s="156" t="s">
        <v>14207</v>
      </c>
      <c r="C955" s="157" t="s">
        <v>2</v>
      </c>
      <c r="D955" s="161">
        <v>2183.71</v>
      </c>
      <c r="E955" s="159"/>
    </row>
    <row r="956" spans="1:5" ht="71.25">
      <c r="A956" s="156">
        <v>52150</v>
      </c>
      <c r="B956" s="156" t="s">
        <v>14208</v>
      </c>
      <c r="C956" s="157" t="s">
        <v>2</v>
      </c>
      <c r="D956" s="158">
        <v>807.91</v>
      </c>
      <c r="E956" s="159"/>
    </row>
    <row r="957" spans="1:5" ht="85.5">
      <c r="A957" s="156">
        <v>52164</v>
      </c>
      <c r="B957" s="156" t="s">
        <v>14209</v>
      </c>
      <c r="C957" s="157" t="s">
        <v>2</v>
      </c>
      <c r="D957" s="161">
        <v>2592.85</v>
      </c>
      <c r="E957" s="159"/>
    </row>
    <row r="958" spans="1:5" ht="15">
      <c r="A958" s="311">
        <v>540</v>
      </c>
      <c r="B958" s="421" t="s">
        <v>707</v>
      </c>
      <c r="C958" s="422"/>
      <c r="D958" s="422"/>
      <c r="E958" s="159"/>
    </row>
    <row r="959" spans="1:5" ht="28.5">
      <c r="A959" s="156">
        <v>54003</v>
      </c>
      <c r="B959" s="156" t="s">
        <v>1130</v>
      </c>
      <c r="C959" s="157" t="s">
        <v>2</v>
      </c>
      <c r="D959" s="158">
        <v>3.98</v>
      </c>
      <c r="E959" s="234"/>
    </row>
    <row r="960" spans="1:5" ht="28.5">
      <c r="A960" s="156">
        <v>54010</v>
      </c>
      <c r="B960" s="156" t="s">
        <v>1131</v>
      </c>
      <c r="C960" s="157" t="s">
        <v>2</v>
      </c>
      <c r="D960" s="158">
        <v>25.62</v>
      </c>
      <c r="E960" s="159"/>
    </row>
    <row r="961" spans="1:5" ht="28.5">
      <c r="A961" s="156">
        <v>54024</v>
      </c>
      <c r="B961" s="156" t="s">
        <v>25649</v>
      </c>
      <c r="C961" s="157" t="s">
        <v>2</v>
      </c>
      <c r="D961" s="158">
        <v>149.63</v>
      </c>
      <c r="E961" s="159"/>
    </row>
    <row r="962" spans="1:5" ht="28.5">
      <c r="A962" s="156">
        <v>54025</v>
      </c>
      <c r="B962" s="156" t="s">
        <v>25650</v>
      </c>
      <c r="C962" s="157" t="s">
        <v>2</v>
      </c>
      <c r="D962" s="158">
        <v>167.18</v>
      </c>
      <c r="E962" s="159"/>
    </row>
    <row r="963" spans="1:5" ht="14.25">
      <c r="A963" s="156">
        <v>54062</v>
      </c>
      <c r="B963" s="156" t="s">
        <v>14210</v>
      </c>
      <c r="C963" s="157" t="s">
        <v>2</v>
      </c>
      <c r="D963" s="158">
        <v>103.88</v>
      </c>
      <c r="E963" s="159"/>
    </row>
    <row r="964" spans="1:5" ht="28.5">
      <c r="A964" s="156">
        <v>54063</v>
      </c>
      <c r="B964" s="156" t="s">
        <v>14211</v>
      </c>
      <c r="C964" s="157" t="s">
        <v>2</v>
      </c>
      <c r="D964" s="158">
        <v>240.66</v>
      </c>
      <c r="E964" s="234"/>
    </row>
    <row r="965" spans="1:5" ht="28.5">
      <c r="A965" s="156">
        <v>54090</v>
      </c>
      <c r="B965" s="156" t="s">
        <v>14212</v>
      </c>
      <c r="C965" s="157" t="s">
        <v>2</v>
      </c>
      <c r="D965" s="161">
        <v>6261.72</v>
      </c>
      <c r="E965" s="159"/>
    </row>
    <row r="966" spans="1:5" ht="15">
      <c r="A966" s="311">
        <v>6</v>
      </c>
      <c r="B966" s="421" t="s">
        <v>13862</v>
      </c>
      <c r="C966" s="422"/>
      <c r="D966" s="422"/>
      <c r="E966" s="159"/>
    </row>
    <row r="967" spans="1:5" ht="15">
      <c r="A967" s="311">
        <v>601</v>
      </c>
      <c r="B967" s="421" t="s">
        <v>13863</v>
      </c>
      <c r="C967" s="422"/>
      <c r="D967" s="422"/>
      <c r="E967" s="159"/>
    </row>
    <row r="968" spans="1:5" ht="28.5">
      <c r="A968" s="156">
        <v>60101</v>
      </c>
      <c r="B968" s="156" t="s">
        <v>23828</v>
      </c>
      <c r="C968" s="157" t="s">
        <v>1</v>
      </c>
      <c r="D968" s="158">
        <v>85.56</v>
      </c>
      <c r="E968" s="159"/>
    </row>
    <row r="969" spans="1:5" ht="28.5">
      <c r="A969" s="156">
        <v>60104</v>
      </c>
      <c r="B969" s="156" t="s">
        <v>23829</v>
      </c>
      <c r="C969" s="157" t="s">
        <v>1</v>
      </c>
      <c r="D969" s="158">
        <v>64.41</v>
      </c>
      <c r="E969" s="159"/>
    </row>
    <row r="970" spans="1:5" ht="15">
      <c r="A970" s="311">
        <v>602</v>
      </c>
      <c r="B970" s="421" t="s">
        <v>13864</v>
      </c>
      <c r="C970" s="422"/>
      <c r="D970" s="422"/>
      <c r="E970" s="159"/>
    </row>
    <row r="971" spans="1:5" ht="14.25">
      <c r="A971" s="156">
        <v>60241</v>
      </c>
      <c r="B971" s="156" t="s">
        <v>1132</v>
      </c>
      <c r="C971" s="157" t="s">
        <v>2</v>
      </c>
      <c r="D971" s="158">
        <v>26.14</v>
      </c>
      <c r="E971" s="159"/>
    </row>
    <row r="972" spans="1:5" ht="15" customHeight="1">
      <c r="A972" s="156">
        <v>60242</v>
      </c>
      <c r="B972" s="156" t="s">
        <v>1133</v>
      </c>
      <c r="C972" s="157" t="s">
        <v>2</v>
      </c>
      <c r="D972" s="158">
        <v>53.48</v>
      </c>
      <c r="E972" s="234"/>
    </row>
    <row r="973" spans="1:5" ht="14.25">
      <c r="A973" s="156">
        <v>60243</v>
      </c>
      <c r="B973" s="156" t="s">
        <v>1134</v>
      </c>
      <c r="C973" s="157" t="s">
        <v>2</v>
      </c>
      <c r="D973" s="158">
        <v>108.68</v>
      </c>
      <c r="E973" s="159"/>
    </row>
    <row r="974" spans="1:5" ht="15">
      <c r="A974" s="311">
        <v>604</v>
      </c>
      <c r="B974" s="421" t="s">
        <v>13865</v>
      </c>
      <c r="C974" s="422"/>
      <c r="D974" s="422"/>
      <c r="E974" s="159"/>
    </row>
    <row r="975" spans="1:5" ht="14.25">
      <c r="A975" s="156">
        <v>60406</v>
      </c>
      <c r="B975" s="156" t="s">
        <v>1135</v>
      </c>
      <c r="C975" s="157" t="s">
        <v>2</v>
      </c>
      <c r="D975" s="158">
        <v>182.93</v>
      </c>
      <c r="E975" s="159"/>
    </row>
    <row r="976" spans="1:5" ht="28.5">
      <c r="A976" s="156">
        <v>60443</v>
      </c>
      <c r="B976" s="156" t="s">
        <v>1136</v>
      </c>
      <c r="C976" s="157" t="s">
        <v>2</v>
      </c>
      <c r="D976" s="158">
        <v>37.880000000000003</v>
      </c>
      <c r="E976" s="159"/>
    </row>
    <row r="977" spans="1:5" ht="15">
      <c r="A977" s="311">
        <v>605</v>
      </c>
      <c r="B977" s="421" t="s">
        <v>13865</v>
      </c>
      <c r="C977" s="422"/>
      <c r="D977" s="422"/>
      <c r="E977" s="159"/>
    </row>
    <row r="978" spans="1:5" ht="28.5">
      <c r="A978" s="156">
        <v>60501</v>
      </c>
      <c r="B978" s="156" t="s">
        <v>1137</v>
      </c>
      <c r="C978" s="157" t="s">
        <v>1</v>
      </c>
      <c r="D978" s="158">
        <v>22.91</v>
      </c>
      <c r="E978" s="159"/>
    </row>
    <row r="979" spans="1:5" ht="28.5">
      <c r="A979" s="156">
        <v>60502</v>
      </c>
      <c r="B979" s="156" t="s">
        <v>1138</v>
      </c>
      <c r="C979" s="157" t="s">
        <v>1</v>
      </c>
      <c r="D979" s="158">
        <v>29.67</v>
      </c>
      <c r="E979" s="159"/>
    </row>
    <row r="980" spans="1:5" ht="28.5">
      <c r="A980" s="156">
        <v>60503</v>
      </c>
      <c r="B980" s="156" t="s">
        <v>1139</v>
      </c>
      <c r="C980" s="157" t="s">
        <v>1</v>
      </c>
      <c r="D980" s="158">
        <v>41.61</v>
      </c>
      <c r="E980" s="159"/>
    </row>
    <row r="981" spans="1:5" ht="28.5">
      <c r="A981" s="156">
        <v>60504</v>
      </c>
      <c r="B981" s="156" t="s">
        <v>1140</v>
      </c>
      <c r="C981" s="157" t="s">
        <v>1</v>
      </c>
      <c r="D981" s="158">
        <v>52.08</v>
      </c>
      <c r="E981" s="159"/>
    </row>
    <row r="982" spans="1:5" ht="28.5">
      <c r="A982" s="156">
        <v>60505</v>
      </c>
      <c r="B982" s="156" t="s">
        <v>1141</v>
      </c>
      <c r="C982" s="157" t="s">
        <v>1</v>
      </c>
      <c r="D982" s="158">
        <v>68.099999999999994</v>
      </c>
      <c r="E982" s="159"/>
    </row>
    <row r="983" spans="1:5" ht="28.5">
      <c r="A983" s="156">
        <v>60506</v>
      </c>
      <c r="B983" s="156" t="s">
        <v>1142</v>
      </c>
      <c r="C983" s="157" t="s">
        <v>1</v>
      </c>
      <c r="D983" s="158">
        <v>88.02</v>
      </c>
      <c r="E983" s="159"/>
    </row>
    <row r="984" spans="1:5" ht="28.5">
      <c r="A984" s="156">
        <v>60507</v>
      </c>
      <c r="B984" s="156" t="s">
        <v>1143</v>
      </c>
      <c r="C984" s="157" t="s">
        <v>1</v>
      </c>
      <c r="D984" s="158">
        <v>123.83</v>
      </c>
      <c r="E984" s="159"/>
    </row>
    <row r="985" spans="1:5" ht="28.5">
      <c r="A985" s="156">
        <v>60508</v>
      </c>
      <c r="B985" s="156" t="s">
        <v>1144</v>
      </c>
      <c r="C985" s="157" t="s">
        <v>1</v>
      </c>
      <c r="D985" s="158">
        <v>143.06</v>
      </c>
      <c r="E985" s="159"/>
    </row>
    <row r="986" spans="1:5" ht="28.5">
      <c r="A986" s="156">
        <v>60509</v>
      </c>
      <c r="B986" s="156" t="s">
        <v>1145</v>
      </c>
      <c r="C986" s="157" t="s">
        <v>1</v>
      </c>
      <c r="D986" s="158">
        <v>208.6</v>
      </c>
      <c r="E986" s="159"/>
    </row>
    <row r="987" spans="1:5" ht="14.25">
      <c r="A987" s="156">
        <v>60517</v>
      </c>
      <c r="B987" s="156" t="s">
        <v>14213</v>
      </c>
      <c r="C987" s="157" t="s">
        <v>2</v>
      </c>
      <c r="D987" s="158">
        <v>49.13</v>
      </c>
      <c r="E987" s="159"/>
    </row>
    <row r="988" spans="1:5" ht="28.5">
      <c r="A988" s="156">
        <v>60518</v>
      </c>
      <c r="B988" s="156" t="s">
        <v>14214</v>
      </c>
      <c r="C988" s="157" t="s">
        <v>2</v>
      </c>
      <c r="D988" s="158">
        <v>84.41</v>
      </c>
      <c r="E988" s="159"/>
    </row>
    <row r="989" spans="1:5" ht="14.25">
      <c r="A989" s="156">
        <v>60519</v>
      </c>
      <c r="B989" s="156" t="s">
        <v>14215</v>
      </c>
      <c r="C989" s="157" t="s">
        <v>2</v>
      </c>
      <c r="D989" s="158">
        <v>147.28</v>
      </c>
      <c r="E989" s="159"/>
    </row>
    <row r="990" spans="1:5" ht="28.5">
      <c r="A990" s="156">
        <v>60528</v>
      </c>
      <c r="B990" s="156" t="s">
        <v>14216</v>
      </c>
      <c r="C990" s="157" t="s">
        <v>2</v>
      </c>
      <c r="D990" s="158">
        <v>33.92</v>
      </c>
      <c r="E990" s="159"/>
    </row>
    <row r="991" spans="1:5" ht="28.5">
      <c r="A991" s="156">
        <v>60545</v>
      </c>
      <c r="B991" s="156" t="s">
        <v>14217</v>
      </c>
      <c r="C991" s="157" t="s">
        <v>2</v>
      </c>
      <c r="D991" s="158">
        <v>108.28</v>
      </c>
      <c r="E991" s="159"/>
    </row>
    <row r="992" spans="1:5" ht="28.5">
      <c r="A992" s="156">
        <v>60546</v>
      </c>
      <c r="B992" s="156" t="s">
        <v>14218</v>
      </c>
      <c r="C992" s="157" t="s">
        <v>2</v>
      </c>
      <c r="D992" s="158">
        <v>62.79</v>
      </c>
      <c r="E992" s="159"/>
    </row>
    <row r="993" spans="1:5" ht="28.5">
      <c r="A993" s="156">
        <v>60585</v>
      </c>
      <c r="B993" s="156" t="s">
        <v>14219</v>
      </c>
      <c r="C993" s="157" t="s">
        <v>2</v>
      </c>
      <c r="D993" s="158">
        <v>36.15</v>
      </c>
      <c r="E993" s="159"/>
    </row>
    <row r="994" spans="1:5" ht="28.5">
      <c r="A994" s="156">
        <v>60596</v>
      </c>
      <c r="B994" s="156" t="s">
        <v>14220</v>
      </c>
      <c r="C994" s="157" t="s">
        <v>2</v>
      </c>
      <c r="D994" s="158">
        <v>126.58</v>
      </c>
      <c r="E994" s="159"/>
    </row>
    <row r="995" spans="1:5" ht="28.5">
      <c r="A995" s="156">
        <v>60598</v>
      </c>
      <c r="B995" s="156" t="s">
        <v>14221</v>
      </c>
      <c r="C995" s="157" t="s">
        <v>2</v>
      </c>
      <c r="D995" s="158">
        <v>64.2</v>
      </c>
      <c r="E995" s="159"/>
    </row>
    <row r="996" spans="1:5" ht="15">
      <c r="A996" s="311">
        <v>607</v>
      </c>
      <c r="B996" s="421" t="s">
        <v>13865</v>
      </c>
      <c r="C996" s="422"/>
      <c r="D996" s="422"/>
      <c r="E996" s="159"/>
    </row>
    <row r="997" spans="1:5" ht="28.5">
      <c r="A997" s="156">
        <v>60712</v>
      </c>
      <c r="B997" s="156" t="s">
        <v>14222</v>
      </c>
      <c r="C997" s="157" t="s">
        <v>2</v>
      </c>
      <c r="D997" s="158">
        <v>221.95</v>
      </c>
      <c r="E997" s="159"/>
    </row>
    <row r="998" spans="1:5" ht="28.5">
      <c r="A998" s="156">
        <v>60719</v>
      </c>
      <c r="B998" s="156" t="s">
        <v>14223</v>
      </c>
      <c r="C998" s="157" t="s">
        <v>2</v>
      </c>
      <c r="D998" s="158">
        <v>224.33</v>
      </c>
      <c r="E998" s="159"/>
    </row>
    <row r="999" spans="1:5" ht="15">
      <c r="A999" s="311">
        <v>609</v>
      </c>
      <c r="B999" s="421" t="s">
        <v>14224</v>
      </c>
      <c r="C999" s="422"/>
      <c r="D999" s="422"/>
      <c r="E999" s="159"/>
    </row>
    <row r="1000" spans="1:5" ht="14.25">
      <c r="A1000" s="156">
        <v>60906</v>
      </c>
      <c r="B1000" s="156" t="s">
        <v>14225</v>
      </c>
      <c r="C1000" s="157" t="s">
        <v>2</v>
      </c>
      <c r="D1000" s="158">
        <v>292.88</v>
      </c>
      <c r="E1000" s="159"/>
    </row>
    <row r="1001" spans="1:5" ht="15">
      <c r="A1001" s="311">
        <v>610</v>
      </c>
      <c r="B1001" s="421" t="s">
        <v>13866</v>
      </c>
      <c r="C1001" s="422"/>
      <c r="D1001" s="422"/>
      <c r="E1001" s="159"/>
    </row>
    <row r="1002" spans="1:5" ht="28.5">
      <c r="A1002" s="156">
        <v>61004</v>
      </c>
      <c r="B1002" s="156" t="s">
        <v>23830</v>
      </c>
      <c r="C1002" s="157" t="s">
        <v>1</v>
      </c>
      <c r="D1002" s="158">
        <v>611.61</v>
      </c>
      <c r="E1002" s="159"/>
    </row>
    <row r="1003" spans="1:5" ht="15">
      <c r="A1003" s="311">
        <v>621</v>
      </c>
      <c r="B1003" s="421" t="s">
        <v>13867</v>
      </c>
      <c r="C1003" s="422"/>
      <c r="D1003" s="422"/>
      <c r="E1003" s="234"/>
    </row>
    <row r="1004" spans="1:5" ht="28.5">
      <c r="A1004" s="156">
        <v>62101</v>
      </c>
      <c r="B1004" s="156" t="s">
        <v>1146</v>
      </c>
      <c r="C1004" s="157" t="s">
        <v>2</v>
      </c>
      <c r="D1004" s="158">
        <v>14.3</v>
      </c>
      <c r="E1004" s="159"/>
    </row>
    <row r="1005" spans="1:5" ht="28.5">
      <c r="A1005" s="156">
        <v>62102</v>
      </c>
      <c r="B1005" s="156" t="s">
        <v>1147</v>
      </c>
      <c r="C1005" s="157" t="s">
        <v>2</v>
      </c>
      <c r="D1005" s="158">
        <v>17.32</v>
      </c>
      <c r="E1005" s="234"/>
    </row>
    <row r="1006" spans="1:5" ht="28.5">
      <c r="A1006" s="156">
        <v>62103</v>
      </c>
      <c r="B1006" s="156" t="s">
        <v>1148</v>
      </c>
      <c r="C1006" s="157" t="s">
        <v>2</v>
      </c>
      <c r="D1006" s="158">
        <v>25.04</v>
      </c>
      <c r="E1006" s="159"/>
    </row>
    <row r="1007" spans="1:5" ht="28.5">
      <c r="A1007" s="156">
        <v>62104</v>
      </c>
      <c r="B1007" s="156" t="s">
        <v>1149</v>
      </c>
      <c r="C1007" s="157" t="s">
        <v>2</v>
      </c>
      <c r="D1007" s="158">
        <v>26.95</v>
      </c>
      <c r="E1007" s="159"/>
    </row>
    <row r="1008" spans="1:5" ht="28.5">
      <c r="A1008" s="156">
        <v>62105</v>
      </c>
      <c r="B1008" s="156" t="s">
        <v>1150</v>
      </c>
      <c r="C1008" s="157" t="s">
        <v>2</v>
      </c>
      <c r="D1008" s="158">
        <v>34.909999999999997</v>
      </c>
      <c r="E1008" s="234"/>
    </row>
    <row r="1009" spans="1:5" ht="28.5">
      <c r="A1009" s="156">
        <v>62106</v>
      </c>
      <c r="B1009" s="156" t="s">
        <v>1151</v>
      </c>
      <c r="C1009" s="157" t="s">
        <v>2</v>
      </c>
      <c r="D1009" s="158">
        <v>49.21</v>
      </c>
      <c r="E1009" s="159"/>
    </row>
    <row r="1010" spans="1:5" ht="28.5">
      <c r="A1010" s="156">
        <v>62107</v>
      </c>
      <c r="B1010" s="156" t="s">
        <v>1152</v>
      </c>
      <c r="C1010" s="157" t="s">
        <v>2</v>
      </c>
      <c r="D1010" s="158">
        <v>315.51</v>
      </c>
      <c r="E1010" s="159"/>
    </row>
    <row r="1011" spans="1:5" ht="28.5">
      <c r="A1011" s="156">
        <v>62111</v>
      </c>
      <c r="B1011" s="156" t="s">
        <v>1153</v>
      </c>
      <c r="C1011" s="157" t="s">
        <v>2</v>
      </c>
      <c r="D1011" s="158">
        <v>1.1499999999999999</v>
      </c>
      <c r="E1011" s="159"/>
    </row>
    <row r="1012" spans="1:5" ht="28.5">
      <c r="A1012" s="156">
        <v>62112</v>
      </c>
      <c r="B1012" s="156" t="s">
        <v>1154</v>
      </c>
      <c r="C1012" s="157" t="s">
        <v>2</v>
      </c>
      <c r="D1012" s="158">
        <v>2.37</v>
      </c>
      <c r="E1012" s="234"/>
    </row>
    <row r="1013" spans="1:5" ht="28.5">
      <c r="A1013" s="156">
        <v>62116</v>
      </c>
      <c r="B1013" s="156" t="s">
        <v>1155</v>
      </c>
      <c r="C1013" s="157" t="s">
        <v>2</v>
      </c>
      <c r="D1013" s="158">
        <v>6.14</v>
      </c>
      <c r="E1013" s="159"/>
    </row>
    <row r="1014" spans="1:5" ht="28.5">
      <c r="A1014" s="156">
        <v>62122</v>
      </c>
      <c r="B1014" s="156" t="s">
        <v>1156</v>
      </c>
      <c r="C1014" s="157" t="s">
        <v>2</v>
      </c>
      <c r="D1014" s="158">
        <v>1.3</v>
      </c>
      <c r="E1014" s="234"/>
    </row>
    <row r="1015" spans="1:5" ht="28.5">
      <c r="A1015" s="156">
        <v>62129</v>
      </c>
      <c r="B1015" s="156" t="s">
        <v>1157</v>
      </c>
      <c r="C1015" s="157" t="s">
        <v>2</v>
      </c>
      <c r="D1015" s="158">
        <v>6.95</v>
      </c>
      <c r="E1015" s="159"/>
    </row>
    <row r="1016" spans="1:5" ht="28.5">
      <c r="A1016" s="156">
        <v>62187</v>
      </c>
      <c r="B1016" s="156" t="s">
        <v>1158</v>
      </c>
      <c r="C1016" s="157" t="s">
        <v>2</v>
      </c>
      <c r="D1016" s="158">
        <v>6.42</v>
      </c>
      <c r="E1016" s="159"/>
    </row>
    <row r="1017" spans="1:5" ht="15">
      <c r="A1017" s="311">
        <v>623</v>
      </c>
      <c r="B1017" s="421" t="s">
        <v>13868</v>
      </c>
      <c r="C1017" s="422"/>
      <c r="D1017" s="422"/>
      <c r="E1017" s="159"/>
    </row>
    <row r="1018" spans="1:5" ht="28.5">
      <c r="A1018" s="156">
        <v>62319</v>
      </c>
      <c r="B1018" s="156" t="s">
        <v>1159</v>
      </c>
      <c r="C1018" s="157" t="s">
        <v>2</v>
      </c>
      <c r="D1018" s="158">
        <v>4.7699999999999996</v>
      </c>
      <c r="E1018" s="159"/>
    </row>
    <row r="1019" spans="1:5" ht="28.5">
      <c r="A1019" s="156">
        <v>62321</v>
      </c>
      <c r="B1019" s="156" t="s">
        <v>1160</v>
      </c>
      <c r="C1019" s="157" t="s">
        <v>2</v>
      </c>
      <c r="D1019" s="158">
        <v>4.09</v>
      </c>
      <c r="E1019" s="159"/>
    </row>
    <row r="1020" spans="1:5" ht="14.25">
      <c r="A1020" s="156">
        <v>62324</v>
      </c>
      <c r="B1020" s="156" t="s">
        <v>1161</v>
      </c>
      <c r="C1020" s="157" t="s">
        <v>2</v>
      </c>
      <c r="D1020" s="158">
        <v>2.58</v>
      </c>
      <c r="E1020" s="159"/>
    </row>
    <row r="1021" spans="1:5" ht="42.75">
      <c r="A1021" s="156">
        <v>62375</v>
      </c>
      <c r="B1021" s="156" t="s">
        <v>13869</v>
      </c>
      <c r="C1021" s="157" t="s">
        <v>1</v>
      </c>
      <c r="D1021" s="158">
        <v>89.87</v>
      </c>
      <c r="E1021" s="159"/>
    </row>
    <row r="1022" spans="1:5" ht="15">
      <c r="A1022" s="311">
        <v>624</v>
      </c>
      <c r="B1022" s="421" t="s">
        <v>13870</v>
      </c>
      <c r="C1022" s="422"/>
      <c r="D1022" s="422"/>
      <c r="E1022" s="159"/>
    </row>
    <row r="1023" spans="1:5" ht="28.5">
      <c r="A1023" s="156">
        <v>62419</v>
      </c>
      <c r="B1023" s="156" t="s">
        <v>1162</v>
      </c>
      <c r="C1023" s="157" t="s">
        <v>1</v>
      </c>
      <c r="D1023" s="158">
        <v>63.53</v>
      </c>
      <c r="E1023" s="159"/>
    </row>
    <row r="1024" spans="1:5" ht="14.25">
      <c r="A1024" s="156">
        <v>62420</v>
      </c>
      <c r="B1024" s="156" t="s">
        <v>1163</v>
      </c>
      <c r="C1024" s="157" t="s">
        <v>2</v>
      </c>
      <c r="D1024" s="158">
        <v>6</v>
      </c>
      <c r="E1024" s="159"/>
    </row>
    <row r="1025" spans="1:5" ht="14.25">
      <c r="A1025" s="156">
        <v>62423</v>
      </c>
      <c r="B1025" s="156" t="s">
        <v>1164</v>
      </c>
      <c r="C1025" s="157" t="s">
        <v>2</v>
      </c>
      <c r="D1025" s="158">
        <v>27.44</v>
      </c>
      <c r="E1025" s="159"/>
    </row>
    <row r="1026" spans="1:5" ht="14.25">
      <c r="A1026" s="156">
        <v>62430</v>
      </c>
      <c r="B1026" s="156" t="s">
        <v>1165</v>
      </c>
      <c r="C1026" s="157" t="s">
        <v>2</v>
      </c>
      <c r="D1026" s="158">
        <v>58.11</v>
      </c>
      <c r="E1026" s="159"/>
    </row>
    <row r="1027" spans="1:5" ht="14.25">
      <c r="A1027" s="156">
        <v>62440</v>
      </c>
      <c r="B1027" s="156" t="s">
        <v>1166</v>
      </c>
      <c r="C1027" s="157" t="s">
        <v>2</v>
      </c>
      <c r="D1027" s="158">
        <v>26.74</v>
      </c>
      <c r="E1027" s="159"/>
    </row>
    <row r="1028" spans="1:5" ht="14.25">
      <c r="A1028" s="156">
        <v>62472</v>
      </c>
      <c r="B1028" s="156" t="s">
        <v>1167</v>
      </c>
      <c r="C1028" s="157" t="s">
        <v>2</v>
      </c>
      <c r="D1028" s="158">
        <v>19.3</v>
      </c>
      <c r="E1028" s="159"/>
    </row>
    <row r="1029" spans="1:5" ht="14.25">
      <c r="A1029" s="156">
        <v>62482</v>
      </c>
      <c r="B1029" s="156" t="s">
        <v>1168</v>
      </c>
      <c r="C1029" s="157" t="s">
        <v>2</v>
      </c>
      <c r="D1029" s="158">
        <v>70.94</v>
      </c>
      <c r="E1029" s="159"/>
    </row>
    <row r="1030" spans="1:5" ht="15">
      <c r="A1030" s="311">
        <v>625</v>
      </c>
      <c r="B1030" s="421" t="s">
        <v>13871</v>
      </c>
      <c r="C1030" s="422"/>
      <c r="D1030" s="422"/>
      <c r="E1030" s="159"/>
    </row>
    <row r="1031" spans="1:5" ht="42.75">
      <c r="A1031" s="156">
        <v>62501</v>
      </c>
      <c r="B1031" s="156" t="s">
        <v>13872</v>
      </c>
      <c r="C1031" s="157" t="s">
        <v>1</v>
      </c>
      <c r="D1031" s="158">
        <v>3.82</v>
      </c>
      <c r="E1031" s="159"/>
    </row>
    <row r="1032" spans="1:5" ht="42.75">
      <c r="A1032" s="156">
        <v>62502</v>
      </c>
      <c r="B1032" s="156" t="s">
        <v>13873</v>
      </c>
      <c r="C1032" s="157" t="s">
        <v>1</v>
      </c>
      <c r="D1032" s="158">
        <v>4.43</v>
      </c>
      <c r="E1032" s="159"/>
    </row>
    <row r="1033" spans="1:5" ht="42.75">
      <c r="A1033" s="156">
        <v>62503</v>
      </c>
      <c r="B1033" s="156" t="s">
        <v>13874</v>
      </c>
      <c r="C1033" s="157" t="s">
        <v>1</v>
      </c>
      <c r="D1033" s="158">
        <v>9.41</v>
      </c>
      <c r="E1033" s="234"/>
    </row>
    <row r="1034" spans="1:5" ht="42.75">
      <c r="A1034" s="156">
        <v>62504</v>
      </c>
      <c r="B1034" s="156" t="s">
        <v>13875</v>
      </c>
      <c r="C1034" s="157" t="s">
        <v>1</v>
      </c>
      <c r="D1034" s="158">
        <v>14</v>
      </c>
      <c r="E1034" s="159"/>
    </row>
    <row r="1035" spans="1:5" ht="42.75">
      <c r="A1035" s="156">
        <v>62505</v>
      </c>
      <c r="B1035" s="156" t="s">
        <v>13876</v>
      </c>
      <c r="C1035" s="157" t="s">
        <v>1</v>
      </c>
      <c r="D1035" s="158">
        <v>17.170000000000002</v>
      </c>
      <c r="E1035" s="159"/>
    </row>
    <row r="1036" spans="1:5" ht="42.75">
      <c r="A1036" s="156">
        <v>62506</v>
      </c>
      <c r="B1036" s="156" t="s">
        <v>13877</v>
      </c>
      <c r="C1036" s="157" t="s">
        <v>1</v>
      </c>
      <c r="D1036" s="158">
        <v>31.91</v>
      </c>
      <c r="E1036" s="159"/>
    </row>
    <row r="1037" spans="1:5" ht="42.75">
      <c r="A1037" s="156">
        <v>62507</v>
      </c>
      <c r="B1037" s="156" t="s">
        <v>13878</v>
      </c>
      <c r="C1037" s="157" t="s">
        <v>1</v>
      </c>
      <c r="D1037" s="158">
        <v>52.78</v>
      </c>
      <c r="E1037" s="159"/>
    </row>
    <row r="1038" spans="1:5" ht="42.75">
      <c r="A1038" s="156">
        <v>62508</v>
      </c>
      <c r="B1038" s="156" t="s">
        <v>13879</v>
      </c>
      <c r="C1038" s="157" t="s">
        <v>1</v>
      </c>
      <c r="D1038" s="158">
        <v>77.61</v>
      </c>
      <c r="E1038" s="159"/>
    </row>
    <row r="1039" spans="1:5" ht="14.25">
      <c r="A1039" s="156">
        <v>62511</v>
      </c>
      <c r="B1039" s="156" t="s">
        <v>1169</v>
      </c>
      <c r="C1039" s="157" t="s">
        <v>2</v>
      </c>
      <c r="D1039" s="158">
        <v>1.05</v>
      </c>
      <c r="E1039" s="159"/>
    </row>
    <row r="1040" spans="1:5" ht="14.25">
      <c r="A1040" s="156">
        <v>62512</v>
      </c>
      <c r="B1040" s="156" t="s">
        <v>1170</v>
      </c>
      <c r="C1040" s="157" t="s">
        <v>2</v>
      </c>
      <c r="D1040" s="158">
        <v>3.23</v>
      </c>
      <c r="E1040" s="159"/>
    </row>
    <row r="1041" spans="1:5" ht="14.25">
      <c r="A1041" s="156">
        <v>62514</v>
      </c>
      <c r="B1041" s="156" t="s">
        <v>1171</v>
      </c>
      <c r="C1041" s="157" t="s">
        <v>2</v>
      </c>
      <c r="D1041" s="158">
        <v>6.6</v>
      </c>
      <c r="E1041" s="159"/>
    </row>
    <row r="1042" spans="1:5" ht="14.25">
      <c r="A1042" s="156">
        <v>62520</v>
      </c>
      <c r="B1042" s="156" t="s">
        <v>1172</v>
      </c>
      <c r="C1042" s="157" t="s">
        <v>2</v>
      </c>
      <c r="D1042" s="158">
        <v>1.62</v>
      </c>
      <c r="E1042" s="159"/>
    </row>
    <row r="1043" spans="1:5" ht="14.25">
      <c r="A1043" s="156">
        <v>62521</v>
      </c>
      <c r="B1043" s="156" t="s">
        <v>1173</v>
      </c>
      <c r="C1043" s="157" t="s">
        <v>2</v>
      </c>
      <c r="D1043" s="158">
        <v>4.93</v>
      </c>
      <c r="E1043" s="159"/>
    </row>
    <row r="1044" spans="1:5" ht="42.75">
      <c r="A1044" s="156">
        <v>62530</v>
      </c>
      <c r="B1044" s="156" t="s">
        <v>13880</v>
      </c>
      <c r="C1044" s="157" t="s">
        <v>1</v>
      </c>
      <c r="D1044" s="158">
        <v>6.73</v>
      </c>
      <c r="E1044" s="159"/>
    </row>
    <row r="1045" spans="1:5" ht="42.75">
      <c r="A1045" s="156">
        <v>62531</v>
      </c>
      <c r="B1045" s="156" t="s">
        <v>13881</v>
      </c>
      <c r="C1045" s="157" t="s">
        <v>1</v>
      </c>
      <c r="D1045" s="158">
        <v>10.71</v>
      </c>
      <c r="E1045" s="159"/>
    </row>
    <row r="1046" spans="1:5" ht="42.75">
      <c r="A1046" s="156">
        <v>62532</v>
      </c>
      <c r="B1046" s="156" t="s">
        <v>13882</v>
      </c>
      <c r="C1046" s="157" t="s">
        <v>1</v>
      </c>
      <c r="D1046" s="158">
        <v>18.7</v>
      </c>
      <c r="E1046" s="159"/>
    </row>
    <row r="1047" spans="1:5" ht="42.75">
      <c r="A1047" s="156">
        <v>62533</v>
      </c>
      <c r="B1047" s="156" t="s">
        <v>13883</v>
      </c>
      <c r="C1047" s="157" t="s">
        <v>1</v>
      </c>
      <c r="D1047" s="158">
        <v>20.05</v>
      </c>
      <c r="E1047" s="159"/>
    </row>
    <row r="1048" spans="1:5" ht="42.75">
      <c r="A1048" s="156">
        <v>62534</v>
      </c>
      <c r="B1048" s="156" t="s">
        <v>13884</v>
      </c>
      <c r="C1048" s="157" t="s">
        <v>1</v>
      </c>
      <c r="D1048" s="158">
        <v>50.89</v>
      </c>
      <c r="E1048" s="159"/>
    </row>
    <row r="1049" spans="1:5" ht="42.75">
      <c r="A1049" s="156">
        <v>62535</v>
      </c>
      <c r="B1049" s="156" t="s">
        <v>13885</v>
      </c>
      <c r="C1049" s="157" t="s">
        <v>1</v>
      </c>
      <c r="D1049" s="158">
        <v>83.88</v>
      </c>
      <c r="E1049" s="159"/>
    </row>
    <row r="1050" spans="1:5" ht="14.25">
      <c r="A1050" s="156">
        <v>62536</v>
      </c>
      <c r="B1050" s="156" t="s">
        <v>1174</v>
      </c>
      <c r="C1050" s="157" t="s">
        <v>2</v>
      </c>
      <c r="D1050" s="158">
        <v>2.92</v>
      </c>
      <c r="E1050" s="159"/>
    </row>
    <row r="1051" spans="1:5" ht="14.45" customHeight="1">
      <c r="A1051" s="156">
        <v>62540</v>
      </c>
      <c r="B1051" s="156" t="s">
        <v>1175</v>
      </c>
      <c r="C1051" s="157" t="s">
        <v>2</v>
      </c>
      <c r="D1051" s="158">
        <v>2.52</v>
      </c>
      <c r="E1051" s="159"/>
    </row>
    <row r="1052" spans="1:5" ht="14.25">
      <c r="A1052" s="156">
        <v>62542</v>
      </c>
      <c r="B1052" s="156" t="s">
        <v>1176</v>
      </c>
      <c r="C1052" s="157" t="s">
        <v>2</v>
      </c>
      <c r="D1052" s="158">
        <v>8.1</v>
      </c>
      <c r="E1052" s="159"/>
    </row>
    <row r="1053" spans="1:5" ht="14.25">
      <c r="A1053" s="156">
        <v>62543</v>
      </c>
      <c r="B1053" s="156" t="s">
        <v>1177</v>
      </c>
      <c r="C1053" s="157" t="s">
        <v>2</v>
      </c>
      <c r="D1053" s="158">
        <v>10.09</v>
      </c>
      <c r="E1053" s="159"/>
    </row>
    <row r="1054" spans="1:5" ht="28.5">
      <c r="A1054" s="156">
        <v>62544</v>
      </c>
      <c r="B1054" s="156" t="s">
        <v>1178</v>
      </c>
      <c r="C1054" s="157" t="s">
        <v>2</v>
      </c>
      <c r="D1054" s="158">
        <v>4.7699999999999996</v>
      </c>
      <c r="E1054" s="159"/>
    </row>
    <row r="1055" spans="1:5" ht="28.5">
      <c r="A1055" s="156">
        <v>62547</v>
      </c>
      <c r="B1055" s="156" t="s">
        <v>1179</v>
      </c>
      <c r="C1055" s="157" t="s">
        <v>2</v>
      </c>
      <c r="D1055" s="158">
        <v>18.059999999999999</v>
      </c>
      <c r="E1055" s="159"/>
    </row>
    <row r="1056" spans="1:5" ht="14.25">
      <c r="A1056" s="156">
        <v>62549</v>
      </c>
      <c r="B1056" s="156" t="s">
        <v>1180</v>
      </c>
      <c r="C1056" s="157" t="s">
        <v>2</v>
      </c>
      <c r="D1056" s="158">
        <v>16.89</v>
      </c>
      <c r="E1056" s="159"/>
    </row>
    <row r="1057" spans="1:5" ht="14.25">
      <c r="A1057" s="156">
        <v>62570</v>
      </c>
      <c r="B1057" s="156" t="s">
        <v>1181</v>
      </c>
      <c r="C1057" s="157" t="s">
        <v>2</v>
      </c>
      <c r="D1057" s="158">
        <v>1.0900000000000001</v>
      </c>
      <c r="E1057" s="159"/>
    </row>
    <row r="1058" spans="1:5" ht="14.25">
      <c r="A1058" s="156">
        <v>62577</v>
      </c>
      <c r="B1058" s="156" t="s">
        <v>1182</v>
      </c>
      <c r="C1058" s="157" t="s">
        <v>2</v>
      </c>
      <c r="D1058" s="158">
        <v>69.319999999999993</v>
      </c>
      <c r="E1058" s="159"/>
    </row>
    <row r="1059" spans="1:5" ht="14.25">
      <c r="A1059" s="156">
        <v>62588</v>
      </c>
      <c r="B1059" s="156" t="s">
        <v>1183</v>
      </c>
      <c r="C1059" s="157" t="s">
        <v>2</v>
      </c>
      <c r="D1059" s="158">
        <v>8.85</v>
      </c>
      <c r="E1059" s="159"/>
    </row>
    <row r="1060" spans="1:5" ht="14.25">
      <c r="A1060" s="156">
        <v>62594</v>
      </c>
      <c r="B1060" s="156" t="s">
        <v>1184</v>
      </c>
      <c r="C1060" s="157" t="s">
        <v>2</v>
      </c>
      <c r="D1060" s="158">
        <v>1.97</v>
      </c>
      <c r="E1060" s="159"/>
    </row>
    <row r="1061" spans="1:5" ht="15">
      <c r="A1061" s="311">
        <v>626</v>
      </c>
      <c r="B1061" s="421" t="s">
        <v>13886</v>
      </c>
      <c r="C1061" s="422"/>
      <c r="D1061" s="422"/>
      <c r="E1061" s="159"/>
    </row>
    <row r="1062" spans="1:5" ht="28.5">
      <c r="A1062" s="156">
        <v>62674</v>
      </c>
      <c r="B1062" s="156" t="s">
        <v>1185</v>
      </c>
      <c r="C1062" s="157" t="s">
        <v>2</v>
      </c>
      <c r="D1062" s="158">
        <v>8.8800000000000008</v>
      </c>
      <c r="E1062" s="234"/>
    </row>
    <row r="1063" spans="1:5" ht="15">
      <c r="A1063" s="311">
        <v>627</v>
      </c>
      <c r="B1063" s="421" t="s">
        <v>13887</v>
      </c>
      <c r="C1063" s="422"/>
      <c r="D1063" s="422"/>
      <c r="E1063" s="159"/>
    </row>
    <row r="1064" spans="1:5" ht="15">
      <c r="A1064" s="156">
        <v>62702</v>
      </c>
      <c r="B1064" s="156" t="s">
        <v>1186</v>
      </c>
      <c r="C1064" s="157" t="s">
        <v>1</v>
      </c>
      <c r="D1064" s="158">
        <v>18.760000000000002</v>
      </c>
      <c r="E1064" s="234"/>
    </row>
    <row r="1065" spans="1:5" ht="14.25">
      <c r="A1065" s="156">
        <v>62703</v>
      </c>
      <c r="B1065" s="156" t="s">
        <v>1187</v>
      </c>
      <c r="C1065" s="157" t="s">
        <v>1</v>
      </c>
      <c r="D1065" s="158">
        <v>42.8</v>
      </c>
      <c r="E1065" s="159"/>
    </row>
    <row r="1066" spans="1:5" ht="15">
      <c r="A1066" s="311">
        <v>628</v>
      </c>
      <c r="B1066" s="421" t="s">
        <v>13887</v>
      </c>
      <c r="C1066" s="422"/>
      <c r="D1066" s="422"/>
      <c r="E1066" s="159"/>
    </row>
    <row r="1067" spans="1:5" ht="14.25">
      <c r="A1067" s="156">
        <v>62813</v>
      </c>
      <c r="B1067" s="156" t="s">
        <v>1188</v>
      </c>
      <c r="C1067" s="157" t="s">
        <v>2</v>
      </c>
      <c r="D1067" s="158">
        <v>3.22</v>
      </c>
      <c r="E1067" s="159"/>
    </row>
    <row r="1068" spans="1:5" ht="14.25">
      <c r="A1068" s="156">
        <v>62814</v>
      </c>
      <c r="B1068" s="156" t="s">
        <v>1189</v>
      </c>
      <c r="C1068" s="157" t="s">
        <v>2</v>
      </c>
      <c r="D1068" s="158">
        <v>4.72</v>
      </c>
      <c r="E1068" s="159"/>
    </row>
    <row r="1069" spans="1:5" ht="28.5">
      <c r="A1069" s="156">
        <v>62890</v>
      </c>
      <c r="B1069" s="156" t="s">
        <v>1190</v>
      </c>
      <c r="C1069" s="157" t="s">
        <v>2</v>
      </c>
      <c r="D1069" s="158">
        <v>10.1</v>
      </c>
      <c r="E1069" s="159"/>
    </row>
    <row r="1070" spans="1:5" ht="15">
      <c r="A1070" s="311">
        <v>630</v>
      </c>
      <c r="B1070" s="421" t="s">
        <v>14226</v>
      </c>
      <c r="C1070" s="422"/>
      <c r="D1070" s="422"/>
      <c r="E1070" s="159"/>
    </row>
    <row r="1071" spans="1:5" ht="28.5">
      <c r="A1071" s="156">
        <v>63043</v>
      </c>
      <c r="B1071" s="156" t="s">
        <v>14227</v>
      </c>
      <c r="C1071" s="157" t="s">
        <v>1</v>
      </c>
      <c r="D1071" s="158">
        <v>23.92</v>
      </c>
      <c r="E1071" s="159"/>
    </row>
    <row r="1072" spans="1:5" ht="28.5">
      <c r="A1072" s="156">
        <v>63096</v>
      </c>
      <c r="B1072" s="156" t="s">
        <v>14228</v>
      </c>
      <c r="C1072" s="157" t="s">
        <v>1</v>
      </c>
      <c r="D1072" s="158">
        <v>53.36</v>
      </c>
      <c r="E1072" s="159"/>
    </row>
    <row r="1073" spans="1:5" ht="15">
      <c r="A1073" s="311">
        <v>631</v>
      </c>
      <c r="B1073" s="421" t="s">
        <v>14229</v>
      </c>
      <c r="C1073" s="422"/>
      <c r="D1073" s="422"/>
      <c r="E1073" s="234"/>
    </row>
    <row r="1074" spans="1:5" ht="28.5">
      <c r="A1074" s="156">
        <v>63108</v>
      </c>
      <c r="B1074" s="156" t="s">
        <v>14230</v>
      </c>
      <c r="C1074" s="157" t="s">
        <v>1</v>
      </c>
      <c r="D1074" s="158">
        <v>62.14</v>
      </c>
      <c r="E1074" s="159"/>
    </row>
    <row r="1075" spans="1:5" ht="28.5">
      <c r="A1075" s="156">
        <v>63109</v>
      </c>
      <c r="B1075" s="156" t="s">
        <v>14231</v>
      </c>
      <c r="C1075" s="157" t="s">
        <v>1</v>
      </c>
      <c r="D1075" s="158">
        <v>79.540000000000006</v>
      </c>
      <c r="E1075" s="159"/>
    </row>
    <row r="1076" spans="1:5" ht="28.5">
      <c r="A1076" s="156">
        <v>63148</v>
      </c>
      <c r="B1076" s="156" t="s">
        <v>14232</v>
      </c>
      <c r="C1076" s="157" t="s">
        <v>1</v>
      </c>
      <c r="D1076" s="158">
        <v>15.23</v>
      </c>
      <c r="E1076" s="159"/>
    </row>
    <row r="1077" spans="1:5" ht="28.5">
      <c r="A1077" s="156">
        <v>63149</v>
      </c>
      <c r="B1077" s="156" t="s">
        <v>14233</v>
      </c>
      <c r="C1077" s="157" t="s">
        <v>1</v>
      </c>
      <c r="D1077" s="158">
        <v>29.57</v>
      </c>
      <c r="E1077" s="159"/>
    </row>
    <row r="1078" spans="1:5" ht="28.5">
      <c r="A1078" s="156">
        <v>63150</v>
      </c>
      <c r="B1078" s="156" t="s">
        <v>14234</v>
      </c>
      <c r="C1078" s="157" t="s">
        <v>1</v>
      </c>
      <c r="D1078" s="158">
        <v>41.54</v>
      </c>
      <c r="E1078" s="159"/>
    </row>
    <row r="1079" spans="1:5" ht="28.5">
      <c r="A1079" s="156">
        <v>63164</v>
      </c>
      <c r="B1079" s="156" t="s">
        <v>14235</v>
      </c>
      <c r="C1079" s="157" t="s">
        <v>1</v>
      </c>
      <c r="D1079" s="158">
        <v>132.63999999999999</v>
      </c>
      <c r="E1079" s="159"/>
    </row>
    <row r="1080" spans="1:5" ht="28.5">
      <c r="A1080" s="156">
        <v>63165</v>
      </c>
      <c r="B1080" s="156" t="s">
        <v>14236</v>
      </c>
      <c r="C1080" s="157" t="s">
        <v>1</v>
      </c>
      <c r="D1080" s="158">
        <v>101.34</v>
      </c>
      <c r="E1080" s="159"/>
    </row>
    <row r="1081" spans="1:5" ht="15">
      <c r="A1081" s="311">
        <v>634</v>
      </c>
      <c r="B1081" s="421" t="s">
        <v>13888</v>
      </c>
      <c r="C1081" s="422"/>
      <c r="D1081" s="422"/>
      <c r="E1081" s="234"/>
    </row>
    <row r="1082" spans="1:5" ht="28.5">
      <c r="A1082" s="156">
        <v>63480</v>
      </c>
      <c r="B1082" s="156" t="s">
        <v>1191</v>
      </c>
      <c r="C1082" s="157" t="s">
        <v>2</v>
      </c>
      <c r="D1082" s="158">
        <v>290.98</v>
      </c>
      <c r="E1082" s="159"/>
    </row>
    <row r="1083" spans="1:5" ht="15">
      <c r="A1083" s="311">
        <v>635</v>
      </c>
      <c r="B1083" s="421" t="s">
        <v>13889</v>
      </c>
      <c r="C1083" s="422"/>
      <c r="D1083" s="422"/>
      <c r="E1083" s="159"/>
    </row>
    <row r="1084" spans="1:5" ht="14.25">
      <c r="A1084" s="156">
        <v>63501</v>
      </c>
      <c r="B1084" s="156" t="s">
        <v>1192</v>
      </c>
      <c r="C1084" s="157" t="s">
        <v>2</v>
      </c>
      <c r="D1084" s="158">
        <v>32.4</v>
      </c>
      <c r="E1084" s="159"/>
    </row>
    <row r="1085" spans="1:5" ht="14.25">
      <c r="A1085" s="156">
        <v>63502</v>
      </c>
      <c r="B1085" s="156" t="s">
        <v>1193</v>
      </c>
      <c r="C1085" s="157" t="s">
        <v>2</v>
      </c>
      <c r="D1085" s="158">
        <v>41.33</v>
      </c>
      <c r="E1085" s="159"/>
    </row>
    <row r="1086" spans="1:5" ht="14.25">
      <c r="A1086" s="156">
        <v>63503</v>
      </c>
      <c r="B1086" s="156" t="s">
        <v>1194</v>
      </c>
      <c r="C1086" s="157" t="s">
        <v>2</v>
      </c>
      <c r="D1086" s="158">
        <v>57.06</v>
      </c>
      <c r="E1086" s="159"/>
    </row>
    <row r="1087" spans="1:5" ht="14.25">
      <c r="A1087" s="156">
        <v>63504</v>
      </c>
      <c r="B1087" s="156" t="s">
        <v>1195</v>
      </c>
      <c r="C1087" s="157" t="s">
        <v>2</v>
      </c>
      <c r="D1087" s="158">
        <v>67.599999999999994</v>
      </c>
      <c r="E1087" s="159"/>
    </row>
    <row r="1088" spans="1:5" ht="14.25">
      <c r="A1088" s="156">
        <v>63505</v>
      </c>
      <c r="B1088" s="156" t="s">
        <v>1196</v>
      </c>
      <c r="C1088" s="157" t="s">
        <v>2</v>
      </c>
      <c r="D1088" s="158">
        <v>84.43</v>
      </c>
      <c r="E1088" s="159"/>
    </row>
    <row r="1089" spans="1:5" ht="14.25">
      <c r="A1089" s="156">
        <v>63506</v>
      </c>
      <c r="B1089" s="156" t="s">
        <v>1197</v>
      </c>
      <c r="C1089" s="157" t="s">
        <v>2</v>
      </c>
      <c r="D1089" s="158">
        <v>158.97</v>
      </c>
      <c r="E1089" s="159"/>
    </row>
    <row r="1090" spans="1:5" ht="14.25">
      <c r="A1090" s="156">
        <v>63507</v>
      </c>
      <c r="B1090" s="156" t="s">
        <v>1198</v>
      </c>
      <c r="C1090" s="157" t="s">
        <v>2</v>
      </c>
      <c r="D1090" s="158">
        <v>393.07</v>
      </c>
      <c r="E1090" s="159"/>
    </row>
    <row r="1091" spans="1:5" ht="15">
      <c r="A1091" s="156">
        <v>63508</v>
      </c>
      <c r="B1091" s="156" t="s">
        <v>1199</v>
      </c>
      <c r="C1091" s="157" t="s">
        <v>2</v>
      </c>
      <c r="D1091" s="158">
        <v>529.76</v>
      </c>
      <c r="E1091" s="234"/>
    </row>
    <row r="1092" spans="1:5" ht="28.5">
      <c r="A1092" s="156">
        <v>63515</v>
      </c>
      <c r="B1092" s="156" t="s">
        <v>1200</v>
      </c>
      <c r="C1092" s="157" t="s">
        <v>2</v>
      </c>
      <c r="D1092" s="158">
        <v>95.16</v>
      </c>
      <c r="E1092" s="159"/>
    </row>
    <row r="1093" spans="1:5" ht="28.5">
      <c r="A1093" s="156">
        <v>63516</v>
      </c>
      <c r="B1093" s="156" t="s">
        <v>1201</v>
      </c>
      <c r="C1093" s="157" t="s">
        <v>2</v>
      </c>
      <c r="D1093" s="158">
        <v>99.63</v>
      </c>
      <c r="E1093" s="159"/>
    </row>
    <row r="1094" spans="1:5" ht="28.5">
      <c r="A1094" s="156">
        <v>63517</v>
      </c>
      <c r="B1094" s="156" t="s">
        <v>1202</v>
      </c>
      <c r="C1094" s="157" t="s">
        <v>2</v>
      </c>
      <c r="D1094" s="158">
        <v>140.78</v>
      </c>
      <c r="E1094" s="159"/>
    </row>
    <row r="1095" spans="1:5" ht="28.5">
      <c r="A1095" s="156">
        <v>63518</v>
      </c>
      <c r="B1095" s="156" t="s">
        <v>1203</v>
      </c>
      <c r="C1095" s="157" t="s">
        <v>2</v>
      </c>
      <c r="D1095" s="158">
        <v>202.22</v>
      </c>
      <c r="E1095" s="234"/>
    </row>
    <row r="1096" spans="1:5" ht="14.25">
      <c r="A1096" s="156">
        <v>63520</v>
      </c>
      <c r="B1096" s="156" t="s">
        <v>1204</v>
      </c>
      <c r="C1096" s="157" t="s">
        <v>2</v>
      </c>
      <c r="D1096" s="158">
        <v>80.39</v>
      </c>
      <c r="E1096" s="159"/>
    </row>
    <row r="1097" spans="1:5" ht="14.25">
      <c r="A1097" s="156">
        <v>63521</v>
      </c>
      <c r="B1097" s="156" t="s">
        <v>1205</v>
      </c>
      <c r="C1097" s="157" t="s">
        <v>2</v>
      </c>
      <c r="D1097" s="158">
        <v>89.39</v>
      </c>
      <c r="E1097" s="159"/>
    </row>
    <row r="1098" spans="1:5" ht="28.5">
      <c r="A1098" s="156">
        <v>63523</v>
      </c>
      <c r="B1098" s="156" t="s">
        <v>1206</v>
      </c>
      <c r="C1098" s="157" t="s">
        <v>2</v>
      </c>
      <c r="D1098" s="158">
        <v>188.99</v>
      </c>
      <c r="E1098" s="159"/>
    </row>
    <row r="1099" spans="1:5" ht="14.25">
      <c r="A1099" s="156">
        <v>63530</v>
      </c>
      <c r="B1099" s="156" t="s">
        <v>1207</v>
      </c>
      <c r="C1099" s="157" t="s">
        <v>2</v>
      </c>
      <c r="D1099" s="158">
        <v>44.21</v>
      </c>
      <c r="E1099" s="159"/>
    </row>
    <row r="1100" spans="1:5" ht="28.5">
      <c r="A1100" s="156">
        <v>63533</v>
      </c>
      <c r="B1100" s="156" t="s">
        <v>1208</v>
      </c>
      <c r="C1100" s="157" t="s">
        <v>2</v>
      </c>
      <c r="D1100" s="158">
        <v>50.3</v>
      </c>
      <c r="E1100" s="159"/>
    </row>
    <row r="1101" spans="1:5" ht="14.25">
      <c r="A1101" s="156">
        <v>63536</v>
      </c>
      <c r="B1101" s="156" t="s">
        <v>1209</v>
      </c>
      <c r="C1101" s="157" t="s">
        <v>2</v>
      </c>
      <c r="D1101" s="158">
        <v>38.880000000000003</v>
      </c>
      <c r="E1101" s="159"/>
    </row>
    <row r="1102" spans="1:5" ht="14.25">
      <c r="A1102" s="156">
        <v>63567</v>
      </c>
      <c r="B1102" s="156" t="s">
        <v>14237</v>
      </c>
      <c r="C1102" s="157" t="s">
        <v>2</v>
      </c>
      <c r="D1102" s="158">
        <v>905.07</v>
      </c>
      <c r="E1102" s="159"/>
    </row>
    <row r="1103" spans="1:5" ht="15">
      <c r="A1103" s="311">
        <v>640</v>
      </c>
      <c r="B1103" s="421" t="s">
        <v>13890</v>
      </c>
      <c r="C1103" s="422"/>
      <c r="D1103" s="422"/>
      <c r="E1103" s="159"/>
    </row>
    <row r="1104" spans="1:5" ht="28.5">
      <c r="A1104" s="156">
        <v>64001</v>
      </c>
      <c r="B1104" s="156" t="s">
        <v>25651</v>
      </c>
      <c r="C1104" s="157" t="s">
        <v>2</v>
      </c>
      <c r="D1104" s="158">
        <v>51.07</v>
      </c>
      <c r="E1104" s="159"/>
    </row>
    <row r="1105" spans="1:5" ht="28.5">
      <c r="A1105" s="156">
        <v>64002</v>
      </c>
      <c r="B1105" s="156" t="s">
        <v>1210</v>
      </c>
      <c r="C1105" s="157" t="s">
        <v>2</v>
      </c>
      <c r="D1105" s="158">
        <v>51.11</v>
      </c>
      <c r="E1105" s="159"/>
    </row>
    <row r="1106" spans="1:5" ht="28.5">
      <c r="A1106" s="156">
        <v>64003</v>
      </c>
      <c r="B1106" s="156" t="s">
        <v>1211</v>
      </c>
      <c r="C1106" s="157" t="s">
        <v>2</v>
      </c>
      <c r="D1106" s="158">
        <v>69.64</v>
      </c>
      <c r="E1106" s="159"/>
    </row>
    <row r="1107" spans="1:5" ht="28.5">
      <c r="A1107" s="156">
        <v>64004</v>
      </c>
      <c r="B1107" s="156" t="s">
        <v>1212</v>
      </c>
      <c r="C1107" s="157" t="s">
        <v>2</v>
      </c>
      <c r="D1107" s="158">
        <v>348.55</v>
      </c>
      <c r="E1107" s="159"/>
    </row>
    <row r="1108" spans="1:5" ht="14.25">
      <c r="A1108" s="156">
        <v>64005</v>
      </c>
      <c r="B1108" s="156" t="s">
        <v>1213</v>
      </c>
      <c r="C1108" s="157" t="s">
        <v>2</v>
      </c>
      <c r="D1108" s="158">
        <v>9</v>
      </c>
      <c r="E1108" s="159"/>
    </row>
    <row r="1109" spans="1:5" ht="14.25">
      <c r="A1109" s="156">
        <v>64006</v>
      </c>
      <c r="B1109" s="156" t="s">
        <v>1214</v>
      </c>
      <c r="C1109" s="157" t="s">
        <v>2</v>
      </c>
      <c r="D1109" s="158">
        <v>7.67</v>
      </c>
      <c r="E1109" s="159"/>
    </row>
    <row r="1110" spans="1:5" ht="28.5">
      <c r="A1110" s="156">
        <v>64010</v>
      </c>
      <c r="B1110" s="156" t="s">
        <v>1215</v>
      </c>
      <c r="C1110" s="157" t="s">
        <v>2</v>
      </c>
      <c r="D1110" s="158">
        <v>331.89</v>
      </c>
      <c r="E1110" s="159"/>
    </row>
    <row r="1111" spans="1:5" ht="28.5">
      <c r="A1111" s="156">
        <v>64011</v>
      </c>
      <c r="B1111" s="156" t="s">
        <v>1216</v>
      </c>
      <c r="C1111" s="157" t="s">
        <v>2</v>
      </c>
      <c r="D1111" s="158">
        <v>130.66999999999999</v>
      </c>
      <c r="E1111" s="159"/>
    </row>
    <row r="1112" spans="1:5" ht="28.5">
      <c r="A1112" s="156">
        <v>64015</v>
      </c>
      <c r="B1112" s="156" t="s">
        <v>25652</v>
      </c>
      <c r="C1112" s="157" t="s">
        <v>2</v>
      </c>
      <c r="D1112" s="158">
        <v>76.33</v>
      </c>
      <c r="E1112" s="159"/>
    </row>
    <row r="1113" spans="1:5" ht="28.5">
      <c r="A1113" s="156">
        <v>64016</v>
      </c>
      <c r="B1113" s="156" t="s">
        <v>25653</v>
      </c>
      <c r="C1113" s="157" t="s">
        <v>2</v>
      </c>
      <c r="D1113" s="158">
        <v>101.57</v>
      </c>
      <c r="E1113" s="159"/>
    </row>
    <row r="1114" spans="1:5" ht="28.5">
      <c r="A1114" s="156">
        <v>64017</v>
      </c>
      <c r="B1114" s="156" t="s">
        <v>25654</v>
      </c>
      <c r="C1114" s="157" t="s">
        <v>2</v>
      </c>
      <c r="D1114" s="158">
        <v>120.32</v>
      </c>
      <c r="E1114" s="159"/>
    </row>
    <row r="1115" spans="1:5" ht="28.5">
      <c r="A1115" s="156">
        <v>64018</v>
      </c>
      <c r="B1115" s="156" t="s">
        <v>25655</v>
      </c>
      <c r="C1115" s="157" t="s">
        <v>2</v>
      </c>
      <c r="D1115" s="158">
        <v>195.69</v>
      </c>
      <c r="E1115" s="159"/>
    </row>
    <row r="1116" spans="1:5" ht="28.5">
      <c r="A1116" s="156">
        <v>64019</v>
      </c>
      <c r="B1116" s="156" t="s">
        <v>25656</v>
      </c>
      <c r="C1116" s="157" t="s">
        <v>2</v>
      </c>
      <c r="D1116" s="158">
        <v>221.42</v>
      </c>
      <c r="E1116" s="159"/>
    </row>
    <row r="1117" spans="1:5" ht="28.5">
      <c r="A1117" s="156">
        <v>64020</v>
      </c>
      <c r="B1117" s="156" t="s">
        <v>25657</v>
      </c>
      <c r="C1117" s="157" t="s">
        <v>2</v>
      </c>
      <c r="D1117" s="158">
        <v>319.7</v>
      </c>
      <c r="E1117" s="159"/>
    </row>
    <row r="1118" spans="1:5" ht="28.5">
      <c r="A1118" s="156">
        <v>64021</v>
      </c>
      <c r="B1118" s="156" t="s">
        <v>25658</v>
      </c>
      <c r="C1118" s="157" t="s">
        <v>2</v>
      </c>
      <c r="D1118" s="158">
        <v>526.1</v>
      </c>
      <c r="E1118" s="159"/>
    </row>
    <row r="1119" spans="1:5" ht="28.5">
      <c r="A1119" s="156">
        <v>64022</v>
      </c>
      <c r="B1119" s="156" t="s">
        <v>1217</v>
      </c>
      <c r="C1119" s="157" t="s">
        <v>2</v>
      </c>
      <c r="D1119" s="158">
        <v>691.73</v>
      </c>
      <c r="E1119" s="159"/>
    </row>
    <row r="1120" spans="1:5" ht="28.5">
      <c r="A1120" s="156">
        <v>64023</v>
      </c>
      <c r="B1120" s="156" t="s">
        <v>25659</v>
      </c>
      <c r="C1120" s="157" t="s">
        <v>2</v>
      </c>
      <c r="D1120" s="161">
        <v>1041.23</v>
      </c>
      <c r="E1120" s="159"/>
    </row>
    <row r="1121" spans="1:5" ht="28.5">
      <c r="A1121" s="156">
        <v>64034</v>
      </c>
      <c r="B1121" s="156" t="s">
        <v>1218</v>
      </c>
      <c r="C1121" s="157" t="s">
        <v>2</v>
      </c>
      <c r="D1121" s="158">
        <v>89.74</v>
      </c>
      <c r="E1121" s="159"/>
    </row>
    <row r="1122" spans="1:5" ht="28.5">
      <c r="A1122" s="156">
        <v>64035</v>
      </c>
      <c r="B1122" s="156" t="s">
        <v>1219</v>
      </c>
      <c r="C1122" s="157" t="s">
        <v>2</v>
      </c>
      <c r="D1122" s="158">
        <v>56.83</v>
      </c>
      <c r="E1122" s="159"/>
    </row>
    <row r="1123" spans="1:5" ht="28.5">
      <c r="A1123" s="156">
        <v>64040</v>
      </c>
      <c r="B1123" s="156" t="s">
        <v>1220</v>
      </c>
      <c r="C1123" s="157" t="s">
        <v>2</v>
      </c>
      <c r="D1123" s="158">
        <v>53.57</v>
      </c>
      <c r="E1123" s="234"/>
    </row>
    <row r="1124" spans="1:5" ht="28.5">
      <c r="A1124" s="156">
        <v>64041</v>
      </c>
      <c r="B1124" s="156" t="s">
        <v>1221</v>
      </c>
      <c r="C1124" s="157" t="s">
        <v>2</v>
      </c>
      <c r="D1124" s="158">
        <v>133.28</v>
      </c>
      <c r="E1124" s="159"/>
    </row>
    <row r="1125" spans="1:5" ht="28.5">
      <c r="A1125" s="156">
        <v>64042</v>
      </c>
      <c r="B1125" s="156" t="s">
        <v>1222</v>
      </c>
      <c r="C1125" s="157" t="s">
        <v>2</v>
      </c>
      <c r="D1125" s="158">
        <v>226.19</v>
      </c>
      <c r="E1125" s="159"/>
    </row>
    <row r="1126" spans="1:5" ht="28.5">
      <c r="A1126" s="156">
        <v>64043</v>
      </c>
      <c r="B1126" s="156" t="s">
        <v>1223</v>
      </c>
      <c r="C1126" s="157" t="s">
        <v>2</v>
      </c>
      <c r="D1126" s="158">
        <v>330.02</v>
      </c>
      <c r="E1126" s="159"/>
    </row>
    <row r="1127" spans="1:5" ht="28.5">
      <c r="A1127" s="156">
        <v>64044</v>
      </c>
      <c r="B1127" s="156" t="s">
        <v>1224</v>
      </c>
      <c r="C1127" s="157" t="s">
        <v>2</v>
      </c>
      <c r="D1127" s="158">
        <v>455.56</v>
      </c>
      <c r="E1127" s="159"/>
    </row>
    <row r="1128" spans="1:5" ht="28.5">
      <c r="A1128" s="156">
        <v>64045</v>
      </c>
      <c r="B1128" s="156" t="s">
        <v>25660</v>
      </c>
      <c r="C1128" s="157" t="s">
        <v>2</v>
      </c>
      <c r="D1128" s="158">
        <v>51.07</v>
      </c>
      <c r="E1128" s="159"/>
    </row>
    <row r="1129" spans="1:5" ht="28.5">
      <c r="A1129" s="156">
        <v>64066</v>
      </c>
      <c r="B1129" s="156" t="s">
        <v>1225</v>
      </c>
      <c r="C1129" s="157" t="s">
        <v>2</v>
      </c>
      <c r="D1129" s="158">
        <v>76.099999999999994</v>
      </c>
      <c r="E1129" s="234"/>
    </row>
    <row r="1130" spans="1:5" ht="28.5">
      <c r="A1130" s="156">
        <v>64077</v>
      </c>
      <c r="B1130" s="156" t="s">
        <v>1226</v>
      </c>
      <c r="C1130" s="157" t="s">
        <v>2</v>
      </c>
      <c r="D1130" s="158">
        <v>7.67</v>
      </c>
      <c r="E1130" s="159"/>
    </row>
    <row r="1131" spans="1:5" ht="28.5">
      <c r="A1131" s="156">
        <v>64094</v>
      </c>
      <c r="B1131" s="156" t="s">
        <v>1227</v>
      </c>
      <c r="C1131" s="157" t="s">
        <v>2</v>
      </c>
      <c r="D1131" s="158">
        <v>303.92</v>
      </c>
      <c r="E1131" s="234"/>
    </row>
    <row r="1132" spans="1:5" ht="14.25">
      <c r="A1132" s="156">
        <v>64097</v>
      </c>
      <c r="B1132" s="156" t="s">
        <v>13891</v>
      </c>
      <c r="C1132" s="157" t="s">
        <v>2</v>
      </c>
      <c r="D1132" s="158">
        <v>348.55</v>
      </c>
      <c r="E1132" s="159"/>
    </row>
    <row r="1133" spans="1:5" ht="15">
      <c r="A1133" s="311">
        <v>641</v>
      </c>
      <c r="B1133" s="421" t="s">
        <v>13892</v>
      </c>
      <c r="C1133" s="422"/>
      <c r="D1133" s="422"/>
      <c r="E1133" s="159"/>
    </row>
    <row r="1134" spans="1:5" ht="28.5">
      <c r="A1134" s="156">
        <v>64142</v>
      </c>
      <c r="B1134" s="156" t="s">
        <v>14238</v>
      </c>
      <c r="C1134" s="157" t="s">
        <v>2</v>
      </c>
      <c r="D1134" s="158">
        <v>685.38</v>
      </c>
      <c r="E1134" s="159"/>
    </row>
    <row r="1135" spans="1:5" ht="14.25">
      <c r="A1135" s="156">
        <v>64149</v>
      </c>
      <c r="B1135" s="156" t="s">
        <v>1228</v>
      </c>
      <c r="C1135" s="157" t="s">
        <v>2</v>
      </c>
      <c r="D1135" s="158">
        <v>84.79</v>
      </c>
      <c r="E1135" s="159"/>
    </row>
    <row r="1136" spans="1:5" ht="15">
      <c r="A1136" s="311">
        <v>645</v>
      </c>
      <c r="B1136" s="421" t="s">
        <v>13893</v>
      </c>
      <c r="C1136" s="422"/>
      <c r="D1136" s="422"/>
      <c r="E1136" s="159"/>
    </row>
    <row r="1137" spans="1:5" ht="14.25">
      <c r="A1137" s="156">
        <v>64503</v>
      </c>
      <c r="B1137" s="156" t="s">
        <v>1229</v>
      </c>
      <c r="C1137" s="157" t="s">
        <v>2</v>
      </c>
      <c r="D1137" s="158">
        <v>151.22999999999999</v>
      </c>
      <c r="E1137" s="159"/>
    </row>
    <row r="1138" spans="1:5" ht="14.25">
      <c r="A1138" s="156">
        <v>64504</v>
      </c>
      <c r="B1138" s="156" t="s">
        <v>1230</v>
      </c>
      <c r="C1138" s="157" t="s">
        <v>2</v>
      </c>
      <c r="D1138" s="158">
        <v>207.89</v>
      </c>
      <c r="E1138" s="159"/>
    </row>
    <row r="1139" spans="1:5" ht="28.5">
      <c r="A1139" s="156">
        <v>64506</v>
      </c>
      <c r="B1139" s="156" t="s">
        <v>1231</v>
      </c>
      <c r="C1139" s="157" t="s">
        <v>2</v>
      </c>
      <c r="D1139" s="158">
        <v>138.01</v>
      </c>
      <c r="E1139" s="234"/>
    </row>
    <row r="1140" spans="1:5" ht="28.5">
      <c r="A1140" s="156">
        <v>64507</v>
      </c>
      <c r="B1140" s="156" t="s">
        <v>1232</v>
      </c>
      <c r="C1140" s="157" t="s">
        <v>2</v>
      </c>
      <c r="D1140" s="158">
        <v>15.91</v>
      </c>
      <c r="E1140" s="159"/>
    </row>
    <row r="1141" spans="1:5" ht="28.5">
      <c r="A1141" s="156">
        <v>64511</v>
      </c>
      <c r="B1141" s="156" t="s">
        <v>1233</v>
      </c>
      <c r="C1141" s="157" t="s">
        <v>2</v>
      </c>
      <c r="D1141" s="158">
        <v>138.01</v>
      </c>
      <c r="E1141" s="159"/>
    </row>
    <row r="1142" spans="1:5" ht="15">
      <c r="A1142" s="156">
        <v>64515</v>
      </c>
      <c r="B1142" s="156" t="s">
        <v>1234</v>
      </c>
      <c r="C1142" s="157" t="s">
        <v>2</v>
      </c>
      <c r="D1142" s="158">
        <v>17.100000000000001</v>
      </c>
      <c r="E1142" s="234"/>
    </row>
    <row r="1143" spans="1:5" ht="28.5">
      <c r="A1143" s="156">
        <v>64519</v>
      </c>
      <c r="B1143" s="156" t="s">
        <v>1235</v>
      </c>
      <c r="C1143" s="157" t="s">
        <v>2</v>
      </c>
      <c r="D1143" s="158">
        <v>17.100000000000001</v>
      </c>
      <c r="E1143" s="159"/>
    </row>
    <row r="1144" spans="1:5" ht="28.5">
      <c r="A1144" s="156">
        <v>64527</v>
      </c>
      <c r="B1144" s="156" t="s">
        <v>1236</v>
      </c>
      <c r="C1144" s="157" t="s">
        <v>2</v>
      </c>
      <c r="D1144" s="158">
        <v>34.770000000000003</v>
      </c>
      <c r="E1144" s="159"/>
    </row>
    <row r="1145" spans="1:5" ht="15">
      <c r="A1145" s="311">
        <v>647</v>
      </c>
      <c r="B1145" s="421" t="s">
        <v>707</v>
      </c>
      <c r="C1145" s="422"/>
      <c r="D1145" s="422"/>
      <c r="E1145" s="159"/>
    </row>
    <row r="1146" spans="1:5" ht="28.5">
      <c r="A1146" s="156">
        <v>64701</v>
      </c>
      <c r="B1146" s="156" t="s">
        <v>1237</v>
      </c>
      <c r="C1146" s="157" t="s">
        <v>1</v>
      </c>
      <c r="D1146" s="158">
        <v>40.83</v>
      </c>
      <c r="E1146" s="159"/>
    </row>
    <row r="1147" spans="1:5" ht="14.25">
      <c r="A1147" s="156">
        <v>64702</v>
      </c>
      <c r="B1147" s="156" t="s">
        <v>1238</v>
      </c>
      <c r="C1147" s="157" t="s">
        <v>2</v>
      </c>
      <c r="D1147" s="158">
        <v>28.17</v>
      </c>
      <c r="E1147" s="159"/>
    </row>
    <row r="1148" spans="1:5" ht="28.5">
      <c r="A1148" s="156">
        <v>64703</v>
      </c>
      <c r="B1148" s="156" t="s">
        <v>1239</v>
      </c>
      <c r="C1148" s="157" t="s">
        <v>2</v>
      </c>
      <c r="D1148" s="158">
        <v>16.8</v>
      </c>
      <c r="E1148" s="159"/>
    </row>
    <row r="1149" spans="1:5" ht="14.25">
      <c r="A1149" s="156">
        <v>64704</v>
      </c>
      <c r="B1149" s="156" t="s">
        <v>1240</v>
      </c>
      <c r="C1149" s="157" t="s">
        <v>2</v>
      </c>
      <c r="D1149" s="158">
        <v>35.85</v>
      </c>
      <c r="E1149" s="159"/>
    </row>
    <row r="1150" spans="1:5" ht="14.25">
      <c r="A1150" s="156">
        <v>64706</v>
      </c>
      <c r="B1150" s="156" t="s">
        <v>1241</v>
      </c>
      <c r="C1150" s="157" t="s">
        <v>2</v>
      </c>
      <c r="D1150" s="158">
        <v>56</v>
      </c>
      <c r="E1150" s="159"/>
    </row>
    <row r="1151" spans="1:5" ht="28.5">
      <c r="A1151" s="156">
        <v>64707</v>
      </c>
      <c r="B1151" s="156" t="s">
        <v>1242</v>
      </c>
      <c r="C1151" s="157" t="s">
        <v>2</v>
      </c>
      <c r="D1151" s="158">
        <v>701.23</v>
      </c>
      <c r="E1151" s="159"/>
    </row>
    <row r="1152" spans="1:5" ht="28.5">
      <c r="A1152" s="156">
        <v>64709</v>
      </c>
      <c r="B1152" s="156" t="s">
        <v>23831</v>
      </c>
      <c r="C1152" s="157" t="s">
        <v>2</v>
      </c>
      <c r="D1152" s="158">
        <v>15.73</v>
      </c>
      <c r="E1152" s="159"/>
    </row>
    <row r="1153" spans="1:5" ht="15">
      <c r="A1153" s="311">
        <v>650</v>
      </c>
      <c r="B1153" s="421" t="s">
        <v>13894</v>
      </c>
      <c r="C1153" s="422"/>
      <c r="D1153" s="422"/>
      <c r="E1153" s="159"/>
    </row>
    <row r="1154" spans="1:5" ht="28.5">
      <c r="A1154" s="156">
        <v>65002</v>
      </c>
      <c r="B1154" s="156" t="s">
        <v>1243</v>
      </c>
      <c r="C1154" s="157" t="s">
        <v>2</v>
      </c>
      <c r="D1154" s="158">
        <v>75.66</v>
      </c>
      <c r="E1154" s="159"/>
    </row>
    <row r="1155" spans="1:5" ht="28.5">
      <c r="A1155" s="156">
        <v>65004</v>
      </c>
      <c r="B1155" s="156" t="s">
        <v>1244</v>
      </c>
      <c r="C1155" s="157" t="s">
        <v>2</v>
      </c>
      <c r="D1155" s="158">
        <v>459.67</v>
      </c>
      <c r="E1155" s="234"/>
    </row>
    <row r="1156" spans="1:5" ht="28.5">
      <c r="A1156" s="156">
        <v>65005</v>
      </c>
      <c r="B1156" s="156" t="s">
        <v>1245</v>
      </c>
      <c r="C1156" s="157" t="s">
        <v>2</v>
      </c>
      <c r="D1156" s="161">
        <v>3582.59</v>
      </c>
      <c r="E1156" s="159"/>
    </row>
    <row r="1157" spans="1:5" ht="28.5">
      <c r="A1157" s="156">
        <v>65023</v>
      </c>
      <c r="B1157" s="156" t="s">
        <v>1246</v>
      </c>
      <c r="C1157" s="157" t="s">
        <v>2</v>
      </c>
      <c r="D1157" s="161">
        <v>1124.74</v>
      </c>
      <c r="E1157" s="159"/>
    </row>
    <row r="1158" spans="1:5" ht="28.5">
      <c r="A1158" s="156">
        <v>65024</v>
      </c>
      <c r="B1158" s="156" t="s">
        <v>1247</v>
      </c>
      <c r="C1158" s="157" t="s">
        <v>2</v>
      </c>
      <c r="D1158" s="158">
        <v>289.47000000000003</v>
      </c>
      <c r="E1158" s="159"/>
    </row>
    <row r="1159" spans="1:5" ht="28.5">
      <c r="A1159" s="156">
        <v>65031</v>
      </c>
      <c r="B1159" s="156" t="s">
        <v>1248</v>
      </c>
      <c r="C1159" s="157" t="s">
        <v>2</v>
      </c>
      <c r="D1159" s="158">
        <v>271.91000000000003</v>
      </c>
      <c r="E1159" s="234"/>
    </row>
    <row r="1160" spans="1:5" ht="28.5">
      <c r="A1160" s="156">
        <v>65032</v>
      </c>
      <c r="B1160" s="156" t="s">
        <v>1249</v>
      </c>
      <c r="C1160" s="157" t="s">
        <v>2</v>
      </c>
      <c r="D1160" s="161">
        <v>2176.35</v>
      </c>
      <c r="E1160" s="159"/>
    </row>
    <row r="1161" spans="1:5" ht="28.5">
      <c r="A1161" s="156">
        <v>65033</v>
      </c>
      <c r="B1161" s="156" t="s">
        <v>1250</v>
      </c>
      <c r="C1161" s="157" t="s">
        <v>2</v>
      </c>
      <c r="D1161" s="161">
        <v>1256.8699999999999</v>
      </c>
      <c r="E1161" s="234"/>
    </row>
    <row r="1162" spans="1:5" ht="28.5">
      <c r="A1162" s="156">
        <v>65076</v>
      </c>
      <c r="B1162" s="156" t="s">
        <v>1251</v>
      </c>
      <c r="C1162" s="157" t="s">
        <v>2</v>
      </c>
      <c r="D1162" s="161">
        <v>13053</v>
      </c>
      <c r="E1162" s="159"/>
    </row>
    <row r="1163" spans="1:5" ht="15">
      <c r="A1163" s="311">
        <v>652</v>
      </c>
      <c r="B1163" s="421" t="s">
        <v>13895</v>
      </c>
      <c r="C1163" s="422"/>
      <c r="D1163" s="422"/>
      <c r="E1163" s="159"/>
    </row>
    <row r="1164" spans="1:5" ht="28.5">
      <c r="A1164" s="156">
        <v>65204</v>
      </c>
      <c r="B1164" s="156" t="s">
        <v>1252</v>
      </c>
      <c r="C1164" s="157" t="s">
        <v>2</v>
      </c>
      <c r="D1164" s="161">
        <v>1017.74</v>
      </c>
      <c r="E1164" s="159"/>
    </row>
    <row r="1165" spans="1:5" ht="42.75">
      <c r="A1165" s="156">
        <v>65256</v>
      </c>
      <c r="B1165" s="156" t="s">
        <v>14111</v>
      </c>
      <c r="C1165" s="157" t="s">
        <v>2</v>
      </c>
      <c r="D1165" s="158">
        <v>209.4</v>
      </c>
      <c r="E1165" s="234"/>
    </row>
    <row r="1166" spans="1:5" ht="28.5">
      <c r="A1166" s="156">
        <v>65257</v>
      </c>
      <c r="B1166" s="156" t="s">
        <v>1253</v>
      </c>
      <c r="C1166" s="157" t="s">
        <v>2</v>
      </c>
      <c r="D1166" s="158">
        <v>585.46</v>
      </c>
      <c r="E1166" s="159"/>
    </row>
    <row r="1167" spans="1:5" ht="15">
      <c r="A1167" s="311">
        <v>655</v>
      </c>
      <c r="B1167" s="421" t="s">
        <v>13895</v>
      </c>
      <c r="C1167" s="422"/>
      <c r="D1167" s="422"/>
      <c r="E1167" s="159"/>
    </row>
    <row r="1168" spans="1:5" ht="15">
      <c r="A1168" s="156">
        <v>65502</v>
      </c>
      <c r="B1168" s="156" t="s">
        <v>1254</v>
      </c>
      <c r="C1168" s="157" t="s">
        <v>2</v>
      </c>
      <c r="D1168" s="158">
        <v>203.43</v>
      </c>
      <c r="E1168" s="234"/>
    </row>
    <row r="1169" spans="1:5" ht="28.5">
      <c r="A1169" s="156">
        <v>65503</v>
      </c>
      <c r="B1169" s="156" t="s">
        <v>1255</v>
      </c>
      <c r="C1169" s="157" t="s">
        <v>2</v>
      </c>
      <c r="D1169" s="158">
        <v>442.14</v>
      </c>
      <c r="E1169" s="159"/>
    </row>
    <row r="1170" spans="1:5" ht="28.5">
      <c r="A1170" s="156">
        <v>65507</v>
      </c>
      <c r="B1170" s="156" t="s">
        <v>1256</v>
      </c>
      <c r="C1170" s="157" t="s">
        <v>2</v>
      </c>
      <c r="D1170" s="158">
        <v>43.34</v>
      </c>
      <c r="E1170" s="159"/>
    </row>
    <row r="1171" spans="1:5" ht="28.5">
      <c r="A1171" s="156">
        <v>65508</v>
      </c>
      <c r="B1171" s="156" t="s">
        <v>1257</v>
      </c>
      <c r="C1171" s="157" t="s">
        <v>2</v>
      </c>
      <c r="D1171" s="158">
        <v>197.67</v>
      </c>
      <c r="E1171" s="159"/>
    </row>
    <row r="1172" spans="1:5" ht="28.5">
      <c r="A1172" s="156">
        <v>65509</v>
      </c>
      <c r="B1172" s="156" t="s">
        <v>1258</v>
      </c>
      <c r="C1172" s="157" t="s">
        <v>2</v>
      </c>
      <c r="D1172" s="158">
        <v>101.62</v>
      </c>
      <c r="E1172" s="159"/>
    </row>
    <row r="1173" spans="1:5" ht="28.5">
      <c r="A1173" s="156">
        <v>65510</v>
      </c>
      <c r="B1173" s="156" t="s">
        <v>1259</v>
      </c>
      <c r="C1173" s="157" t="s">
        <v>1</v>
      </c>
      <c r="D1173" s="161">
        <v>1386.74</v>
      </c>
      <c r="E1173" s="159"/>
    </row>
    <row r="1174" spans="1:5" ht="28.5">
      <c r="A1174" s="156">
        <v>65513</v>
      </c>
      <c r="B1174" s="156" t="s">
        <v>1260</v>
      </c>
      <c r="C1174" s="157" t="s">
        <v>2</v>
      </c>
      <c r="D1174" s="161">
        <v>1781.93</v>
      </c>
      <c r="E1174" s="159"/>
    </row>
    <row r="1175" spans="1:5" ht="28.5">
      <c r="A1175" s="156">
        <v>65521</v>
      </c>
      <c r="B1175" s="156" t="s">
        <v>1261</v>
      </c>
      <c r="C1175" s="157" t="s">
        <v>2</v>
      </c>
      <c r="D1175" s="161">
        <v>2095.9299999999998</v>
      </c>
      <c r="E1175" s="159"/>
    </row>
    <row r="1176" spans="1:5" ht="28.5">
      <c r="A1176" s="156">
        <v>65523</v>
      </c>
      <c r="B1176" s="156" t="s">
        <v>1262</v>
      </c>
      <c r="C1176" s="157" t="s">
        <v>2</v>
      </c>
      <c r="D1176" s="161">
        <v>1733.55</v>
      </c>
      <c r="E1176" s="159"/>
    </row>
    <row r="1177" spans="1:5" ht="28.5">
      <c r="A1177" s="156">
        <v>65524</v>
      </c>
      <c r="B1177" s="156" t="s">
        <v>1263</v>
      </c>
      <c r="C1177" s="157" t="s">
        <v>2</v>
      </c>
      <c r="D1177" s="158">
        <v>33.130000000000003</v>
      </c>
      <c r="E1177" s="159"/>
    </row>
    <row r="1178" spans="1:5" ht="14.25">
      <c r="A1178" s="156">
        <v>65526</v>
      </c>
      <c r="B1178" s="156" t="s">
        <v>1264</v>
      </c>
      <c r="C1178" s="157" t="s">
        <v>2</v>
      </c>
      <c r="D1178" s="158">
        <v>16</v>
      </c>
      <c r="E1178" s="159"/>
    </row>
    <row r="1179" spans="1:5" ht="28.5">
      <c r="A1179" s="156">
        <v>65528</v>
      </c>
      <c r="B1179" s="156" t="s">
        <v>1265</v>
      </c>
      <c r="C1179" s="157" t="s">
        <v>2</v>
      </c>
      <c r="D1179" s="158">
        <v>543.54999999999995</v>
      </c>
      <c r="E1179" s="159"/>
    </row>
    <row r="1180" spans="1:5" ht="28.5">
      <c r="A1180" s="156">
        <v>65544</v>
      </c>
      <c r="B1180" s="156" t="s">
        <v>1266</v>
      </c>
      <c r="C1180" s="157" t="s">
        <v>2</v>
      </c>
      <c r="D1180" s="158">
        <v>92.54</v>
      </c>
      <c r="E1180" s="159"/>
    </row>
    <row r="1181" spans="1:5" ht="28.5">
      <c r="A1181" s="156">
        <v>65555</v>
      </c>
      <c r="B1181" s="156" t="s">
        <v>1267</v>
      </c>
      <c r="C1181" s="157" t="s">
        <v>1</v>
      </c>
      <c r="D1181" s="161">
        <v>1427.45</v>
      </c>
      <c r="E1181" s="159"/>
    </row>
    <row r="1182" spans="1:5" ht="14.25">
      <c r="A1182" s="156">
        <v>65556</v>
      </c>
      <c r="B1182" s="156" t="s">
        <v>1268</v>
      </c>
      <c r="C1182" s="157" t="s">
        <v>1</v>
      </c>
      <c r="D1182" s="161">
        <v>1427.45</v>
      </c>
      <c r="E1182" s="159"/>
    </row>
    <row r="1183" spans="1:5" ht="28.5">
      <c r="A1183" s="156">
        <v>65563</v>
      </c>
      <c r="B1183" s="156" t="s">
        <v>1269</v>
      </c>
      <c r="C1183" s="157" t="s">
        <v>1</v>
      </c>
      <c r="D1183" s="161">
        <v>1386.74</v>
      </c>
      <c r="E1183" s="159"/>
    </row>
    <row r="1184" spans="1:5" ht="28.5">
      <c r="A1184" s="156">
        <v>65565</v>
      </c>
      <c r="B1184" s="156" t="s">
        <v>1270</v>
      </c>
      <c r="C1184" s="157" t="s">
        <v>2</v>
      </c>
      <c r="D1184" s="161">
        <v>3114.19</v>
      </c>
      <c r="E1184" s="159"/>
    </row>
    <row r="1185" spans="1:5" ht="28.5">
      <c r="A1185" s="156">
        <v>65566</v>
      </c>
      <c r="B1185" s="156" t="s">
        <v>1271</v>
      </c>
      <c r="C1185" s="157" t="s">
        <v>2</v>
      </c>
      <c r="D1185" s="161">
        <v>3933.01</v>
      </c>
      <c r="E1185" s="159"/>
    </row>
    <row r="1186" spans="1:5" ht="28.5">
      <c r="A1186" s="156">
        <v>65567</v>
      </c>
      <c r="B1186" s="156" t="s">
        <v>1272</v>
      </c>
      <c r="C1186" s="157" t="s">
        <v>2</v>
      </c>
      <c r="D1186" s="161">
        <v>1808.25</v>
      </c>
      <c r="E1186" s="159"/>
    </row>
    <row r="1187" spans="1:5" ht="28.5">
      <c r="A1187" s="156">
        <v>65572</v>
      </c>
      <c r="B1187" s="156" t="s">
        <v>1273</v>
      </c>
      <c r="C1187" s="157" t="s">
        <v>2</v>
      </c>
      <c r="D1187" s="161">
        <v>3130.66</v>
      </c>
      <c r="E1187" s="234"/>
    </row>
    <row r="1188" spans="1:5" ht="28.5">
      <c r="A1188" s="156">
        <v>65594</v>
      </c>
      <c r="B1188" s="156" t="s">
        <v>1274</v>
      </c>
      <c r="C1188" s="157" t="s">
        <v>1</v>
      </c>
      <c r="D1188" s="161">
        <v>1427.45</v>
      </c>
      <c r="E1188" s="159"/>
    </row>
    <row r="1189" spans="1:5" ht="28.5">
      <c r="A1189" s="156">
        <v>65596</v>
      </c>
      <c r="B1189" s="156" t="s">
        <v>1275</v>
      </c>
      <c r="C1189" s="157" t="s">
        <v>2</v>
      </c>
      <c r="D1189" s="158">
        <v>224</v>
      </c>
      <c r="E1189" s="159"/>
    </row>
    <row r="1190" spans="1:5" ht="28.5">
      <c r="A1190" s="156">
        <v>65598</v>
      </c>
      <c r="B1190" s="156" t="s">
        <v>1276</v>
      </c>
      <c r="C1190" s="157" t="s">
        <v>2</v>
      </c>
      <c r="D1190" s="158">
        <v>218.02</v>
      </c>
      <c r="E1190" s="159"/>
    </row>
    <row r="1191" spans="1:5" ht="15">
      <c r="A1191" s="311">
        <v>656</v>
      </c>
      <c r="B1191" s="421" t="s">
        <v>13895</v>
      </c>
      <c r="C1191" s="422"/>
      <c r="D1191" s="422"/>
      <c r="E1191" s="159"/>
    </row>
    <row r="1192" spans="1:5" ht="28.5">
      <c r="A1192" s="156">
        <v>65604</v>
      </c>
      <c r="B1192" s="156" t="s">
        <v>1277</v>
      </c>
      <c r="C1192" s="157" t="s">
        <v>2</v>
      </c>
      <c r="D1192" s="158">
        <v>38.33</v>
      </c>
      <c r="E1192" s="159"/>
    </row>
    <row r="1193" spans="1:5" ht="14.25">
      <c r="A1193" s="156">
        <v>65611</v>
      </c>
      <c r="B1193" s="156" t="s">
        <v>1278</v>
      </c>
      <c r="C1193" s="157" t="s">
        <v>2</v>
      </c>
      <c r="D1193" s="158">
        <v>77.67</v>
      </c>
      <c r="E1193" s="159"/>
    </row>
    <row r="1194" spans="1:5" ht="28.5">
      <c r="A1194" s="156">
        <v>65670</v>
      </c>
      <c r="B1194" s="156" t="s">
        <v>1279</v>
      </c>
      <c r="C1194" s="157" t="s">
        <v>2</v>
      </c>
      <c r="D1194" s="158">
        <v>92.44</v>
      </c>
      <c r="E1194" s="159"/>
    </row>
    <row r="1195" spans="1:5" ht="14.25">
      <c r="A1195" s="156">
        <v>65697</v>
      </c>
      <c r="B1195" s="156" t="s">
        <v>1280</v>
      </c>
      <c r="C1195" s="157" t="s">
        <v>2</v>
      </c>
      <c r="D1195" s="158">
        <v>215.98</v>
      </c>
      <c r="E1195" s="159"/>
    </row>
    <row r="1196" spans="1:5" ht="28.5">
      <c r="A1196" s="156">
        <v>65698</v>
      </c>
      <c r="B1196" s="156" t="s">
        <v>1281</v>
      </c>
      <c r="C1196" s="157" t="s">
        <v>2</v>
      </c>
      <c r="D1196" s="158">
        <v>87.09</v>
      </c>
      <c r="E1196" s="234"/>
    </row>
    <row r="1197" spans="1:5" ht="15">
      <c r="A1197" s="311">
        <v>657</v>
      </c>
      <c r="B1197" s="421" t="s">
        <v>13895</v>
      </c>
      <c r="C1197" s="422"/>
      <c r="D1197" s="422"/>
      <c r="E1197" s="159"/>
    </row>
    <row r="1198" spans="1:5" ht="28.5">
      <c r="A1198" s="156">
        <v>65717</v>
      </c>
      <c r="B1198" s="156" t="s">
        <v>1282</v>
      </c>
      <c r="C1198" s="157" t="s">
        <v>2</v>
      </c>
      <c r="D1198" s="158">
        <v>165.45</v>
      </c>
      <c r="E1198" s="159"/>
    </row>
    <row r="1199" spans="1:5" ht="15">
      <c r="A1199" s="311">
        <v>658</v>
      </c>
      <c r="B1199" s="421" t="s">
        <v>13895</v>
      </c>
      <c r="C1199" s="422"/>
      <c r="D1199" s="422"/>
      <c r="E1199" s="159"/>
    </row>
    <row r="1200" spans="1:5" ht="28.5">
      <c r="A1200" s="156">
        <v>65812</v>
      </c>
      <c r="B1200" s="156" t="s">
        <v>1283</v>
      </c>
      <c r="C1200" s="157" t="s">
        <v>2</v>
      </c>
      <c r="D1200" s="158">
        <v>379.26</v>
      </c>
      <c r="E1200" s="234"/>
    </row>
    <row r="1201" spans="1:5" ht="28.5">
      <c r="A1201" s="156">
        <v>65829</v>
      </c>
      <c r="B1201" s="156" t="s">
        <v>1284</v>
      </c>
      <c r="C1201" s="157" t="s">
        <v>2</v>
      </c>
      <c r="D1201" s="161">
        <v>2029.2</v>
      </c>
      <c r="E1201" s="159"/>
    </row>
    <row r="1202" spans="1:5" ht="28.5">
      <c r="A1202" s="156">
        <v>65830</v>
      </c>
      <c r="B1202" s="156" t="s">
        <v>1285</v>
      </c>
      <c r="C1202" s="157" t="s">
        <v>2</v>
      </c>
      <c r="D1202" s="161">
        <v>2750.34</v>
      </c>
      <c r="E1202" s="159"/>
    </row>
    <row r="1203" spans="1:5" ht="28.5">
      <c r="A1203" s="156">
        <v>65831</v>
      </c>
      <c r="B1203" s="156" t="s">
        <v>1286</v>
      </c>
      <c r="C1203" s="157" t="s">
        <v>2</v>
      </c>
      <c r="D1203" s="158">
        <v>194.31</v>
      </c>
      <c r="E1203" s="159"/>
    </row>
    <row r="1204" spans="1:5" ht="14.25">
      <c r="A1204" s="156">
        <v>65847</v>
      </c>
      <c r="B1204" s="156" t="s">
        <v>1287</v>
      </c>
      <c r="C1204" s="157" t="s">
        <v>2</v>
      </c>
      <c r="D1204" s="158">
        <v>183.39</v>
      </c>
      <c r="E1204" s="159"/>
    </row>
    <row r="1205" spans="1:5" ht="28.5">
      <c r="A1205" s="156">
        <v>65861</v>
      </c>
      <c r="B1205" s="156" t="s">
        <v>1288</v>
      </c>
      <c r="C1205" s="157" t="s">
        <v>2</v>
      </c>
      <c r="D1205" s="158">
        <v>354.26</v>
      </c>
      <c r="E1205" s="159"/>
    </row>
    <row r="1206" spans="1:5" ht="28.5">
      <c r="A1206" s="156">
        <v>65881</v>
      </c>
      <c r="B1206" s="156" t="s">
        <v>1289</v>
      </c>
      <c r="C1206" s="157" t="s">
        <v>2</v>
      </c>
      <c r="D1206" s="161">
        <v>1375.68</v>
      </c>
      <c r="E1206" s="234"/>
    </row>
    <row r="1207" spans="1:5" ht="15">
      <c r="A1207" s="311">
        <v>659</v>
      </c>
      <c r="B1207" s="421" t="s">
        <v>13895</v>
      </c>
      <c r="C1207" s="422"/>
      <c r="D1207" s="422"/>
      <c r="E1207" s="159"/>
    </row>
    <row r="1208" spans="1:5" ht="28.5">
      <c r="A1208" s="156">
        <v>65943</v>
      </c>
      <c r="B1208" s="156" t="s">
        <v>1290</v>
      </c>
      <c r="C1208" s="157" t="s">
        <v>2</v>
      </c>
      <c r="D1208" s="158">
        <v>318.14999999999998</v>
      </c>
      <c r="E1208" s="234"/>
    </row>
    <row r="1209" spans="1:5" ht="28.5">
      <c r="A1209" s="156">
        <v>65955</v>
      </c>
      <c r="B1209" s="156" t="s">
        <v>14239</v>
      </c>
      <c r="C1209" s="157" t="s">
        <v>2</v>
      </c>
      <c r="D1209" s="158">
        <v>500.28</v>
      </c>
      <c r="E1209" s="159"/>
    </row>
    <row r="1210" spans="1:5" ht="28.5">
      <c r="A1210" s="156">
        <v>65973</v>
      </c>
      <c r="B1210" s="156" t="s">
        <v>1291</v>
      </c>
      <c r="C1210" s="157" t="s">
        <v>2</v>
      </c>
      <c r="D1210" s="161">
        <v>1045.3800000000001</v>
      </c>
      <c r="E1210" s="159"/>
    </row>
    <row r="1211" spans="1:5" ht="15">
      <c r="A1211" s="311">
        <v>660</v>
      </c>
      <c r="B1211" s="421" t="s">
        <v>13896</v>
      </c>
      <c r="C1211" s="422"/>
      <c r="D1211" s="422"/>
      <c r="E1211" s="234"/>
    </row>
    <row r="1212" spans="1:5" ht="14.25">
      <c r="A1212" s="156">
        <v>66008</v>
      </c>
      <c r="B1212" s="156" t="s">
        <v>1292</v>
      </c>
      <c r="C1212" s="157" t="s">
        <v>2</v>
      </c>
      <c r="D1212" s="158">
        <v>92.27</v>
      </c>
      <c r="E1212" s="159"/>
    </row>
    <row r="1213" spans="1:5" ht="28.5">
      <c r="A1213" s="156">
        <v>66009</v>
      </c>
      <c r="B1213" s="156" t="s">
        <v>25661</v>
      </c>
      <c r="C1213" s="157" t="s">
        <v>2</v>
      </c>
      <c r="D1213" s="158">
        <v>163.53</v>
      </c>
      <c r="E1213" s="234"/>
    </row>
    <row r="1214" spans="1:5" ht="28.5">
      <c r="A1214" s="156">
        <v>66012</v>
      </c>
      <c r="B1214" s="156" t="s">
        <v>1293</v>
      </c>
      <c r="C1214" s="157" t="s">
        <v>2</v>
      </c>
      <c r="D1214" s="158">
        <v>158.32</v>
      </c>
      <c r="E1214" s="159"/>
    </row>
    <row r="1215" spans="1:5" ht="28.5">
      <c r="A1215" s="156">
        <v>66013</v>
      </c>
      <c r="B1215" s="156" t="s">
        <v>1294</v>
      </c>
      <c r="C1215" s="157" t="s">
        <v>2</v>
      </c>
      <c r="D1215" s="158">
        <v>97.78</v>
      </c>
      <c r="E1215" s="159"/>
    </row>
    <row r="1216" spans="1:5" ht="28.5">
      <c r="A1216" s="156">
        <v>66022</v>
      </c>
      <c r="B1216" s="156" t="s">
        <v>1295</v>
      </c>
      <c r="C1216" s="157" t="s">
        <v>2</v>
      </c>
      <c r="D1216" s="158">
        <v>78.349999999999994</v>
      </c>
      <c r="E1216" s="159"/>
    </row>
    <row r="1217" spans="1:5" ht="14.25">
      <c r="A1217" s="156">
        <v>66024</v>
      </c>
      <c r="B1217" s="156" t="s">
        <v>1296</v>
      </c>
      <c r="C1217" s="157" t="s">
        <v>2</v>
      </c>
      <c r="D1217" s="158">
        <v>23.07</v>
      </c>
      <c r="E1217" s="159"/>
    </row>
    <row r="1218" spans="1:5" ht="28.5">
      <c r="A1218" s="156">
        <v>66027</v>
      </c>
      <c r="B1218" s="156" t="s">
        <v>1297</v>
      </c>
      <c r="C1218" s="157" t="s">
        <v>2</v>
      </c>
      <c r="D1218" s="158">
        <v>318.63</v>
      </c>
      <c r="E1218" s="234"/>
    </row>
    <row r="1219" spans="1:5" ht="28.5">
      <c r="A1219" s="156">
        <v>66045</v>
      </c>
      <c r="B1219" s="156" t="s">
        <v>1298</v>
      </c>
      <c r="C1219" s="157" t="s">
        <v>2</v>
      </c>
      <c r="D1219" s="158">
        <v>193.88</v>
      </c>
      <c r="E1219" s="159"/>
    </row>
    <row r="1220" spans="1:5" ht="42.75">
      <c r="A1220" s="156">
        <v>66048</v>
      </c>
      <c r="B1220" s="156" t="s">
        <v>1299</v>
      </c>
      <c r="C1220" s="157" t="s">
        <v>2</v>
      </c>
      <c r="D1220" s="158">
        <v>63.17</v>
      </c>
      <c r="E1220" s="159"/>
    </row>
    <row r="1221" spans="1:5" ht="14.25">
      <c r="A1221" s="156">
        <v>66049</v>
      </c>
      <c r="B1221" s="156" t="s">
        <v>1300</v>
      </c>
      <c r="C1221" s="157" t="s">
        <v>2</v>
      </c>
      <c r="D1221" s="158">
        <v>15.74</v>
      </c>
      <c r="E1221" s="159"/>
    </row>
    <row r="1222" spans="1:5" ht="28.5">
      <c r="A1222" s="156">
        <v>66058</v>
      </c>
      <c r="B1222" s="156" t="s">
        <v>1301</v>
      </c>
      <c r="C1222" s="157" t="s">
        <v>2</v>
      </c>
      <c r="D1222" s="158">
        <v>92.27</v>
      </c>
      <c r="E1222" s="159"/>
    </row>
    <row r="1223" spans="1:5" ht="28.5">
      <c r="A1223" s="156">
        <v>66074</v>
      </c>
      <c r="B1223" s="156" t="s">
        <v>1302</v>
      </c>
      <c r="C1223" s="157" t="s">
        <v>2</v>
      </c>
      <c r="D1223" s="158">
        <v>296.38</v>
      </c>
      <c r="E1223" s="159"/>
    </row>
    <row r="1224" spans="1:5" ht="15">
      <c r="A1224" s="311">
        <v>661</v>
      </c>
      <c r="B1224" s="421" t="s">
        <v>13896</v>
      </c>
      <c r="C1224" s="422"/>
      <c r="D1224" s="422"/>
      <c r="E1224" s="159"/>
    </row>
    <row r="1225" spans="1:5" ht="28.5">
      <c r="A1225" s="156">
        <v>66124</v>
      </c>
      <c r="B1225" s="156" t="s">
        <v>1303</v>
      </c>
      <c r="C1225" s="157" t="s">
        <v>2</v>
      </c>
      <c r="D1225" s="158">
        <v>163.53</v>
      </c>
      <c r="E1225" s="159"/>
    </row>
    <row r="1226" spans="1:5" ht="28.5">
      <c r="A1226" s="156">
        <v>66125</v>
      </c>
      <c r="B1226" s="156" t="s">
        <v>1304</v>
      </c>
      <c r="C1226" s="157" t="s">
        <v>2</v>
      </c>
      <c r="D1226" s="158">
        <v>128.25</v>
      </c>
      <c r="E1226" s="159"/>
    </row>
    <row r="1227" spans="1:5" ht="28.5">
      <c r="A1227" s="156">
        <v>66178</v>
      </c>
      <c r="B1227" s="156" t="s">
        <v>1305</v>
      </c>
      <c r="C1227" s="157" t="s">
        <v>2</v>
      </c>
      <c r="D1227" s="158">
        <v>839.65</v>
      </c>
      <c r="E1227" s="159"/>
    </row>
    <row r="1228" spans="1:5" ht="15">
      <c r="A1228" s="311">
        <v>662</v>
      </c>
      <c r="B1228" s="421" t="s">
        <v>13895</v>
      </c>
      <c r="C1228" s="422"/>
      <c r="D1228" s="422"/>
      <c r="E1228" s="159"/>
    </row>
    <row r="1229" spans="1:5" ht="28.5">
      <c r="A1229" s="156">
        <v>66207</v>
      </c>
      <c r="B1229" s="156" t="s">
        <v>1306</v>
      </c>
      <c r="C1229" s="157" t="s">
        <v>2</v>
      </c>
      <c r="D1229" s="158">
        <v>787.97</v>
      </c>
      <c r="E1229" s="159"/>
    </row>
    <row r="1230" spans="1:5" ht="15">
      <c r="A1230" s="311">
        <v>663</v>
      </c>
      <c r="B1230" s="421" t="s">
        <v>13896</v>
      </c>
      <c r="C1230" s="422"/>
      <c r="D1230" s="422"/>
      <c r="E1230" s="159"/>
    </row>
    <row r="1231" spans="1:5" ht="57">
      <c r="A1231" s="156">
        <v>66301</v>
      </c>
      <c r="B1231" s="156" t="s">
        <v>13897</v>
      </c>
      <c r="C1231" s="157" t="s">
        <v>2</v>
      </c>
      <c r="D1231" s="158">
        <v>515.48</v>
      </c>
      <c r="E1231" s="159"/>
    </row>
    <row r="1232" spans="1:5" ht="28.5">
      <c r="A1232" s="156">
        <v>66335</v>
      </c>
      <c r="B1232" s="156" t="s">
        <v>1307</v>
      </c>
      <c r="C1232" s="157" t="s">
        <v>2</v>
      </c>
      <c r="D1232" s="158">
        <v>164.09</v>
      </c>
      <c r="E1232" s="159"/>
    </row>
    <row r="1233" spans="1:5" ht="28.5">
      <c r="A1233" s="156">
        <v>66368</v>
      </c>
      <c r="B1233" s="156" t="s">
        <v>1308</v>
      </c>
      <c r="C1233" s="157" t="s">
        <v>2</v>
      </c>
      <c r="D1233" s="158">
        <v>795.01</v>
      </c>
      <c r="E1233" s="159"/>
    </row>
    <row r="1234" spans="1:5" ht="28.5">
      <c r="A1234" s="156">
        <v>66372</v>
      </c>
      <c r="B1234" s="156" t="s">
        <v>14240</v>
      </c>
      <c r="C1234" s="157" t="s">
        <v>2</v>
      </c>
      <c r="D1234" s="158">
        <v>393.92</v>
      </c>
      <c r="E1234" s="159"/>
    </row>
    <row r="1235" spans="1:5" ht="15">
      <c r="A1235" s="311">
        <v>666</v>
      </c>
      <c r="B1235" s="421" t="s">
        <v>13898</v>
      </c>
      <c r="C1235" s="422"/>
      <c r="D1235" s="422"/>
      <c r="E1235" s="159"/>
    </row>
    <row r="1236" spans="1:5" ht="28.5">
      <c r="A1236" s="156">
        <v>66608</v>
      </c>
      <c r="B1236" s="156" t="s">
        <v>1309</v>
      </c>
      <c r="C1236" s="157" t="s">
        <v>2</v>
      </c>
      <c r="D1236" s="158">
        <v>968.72</v>
      </c>
      <c r="E1236" s="159"/>
    </row>
    <row r="1237" spans="1:5" ht="15">
      <c r="A1237" s="311">
        <v>670</v>
      </c>
      <c r="B1237" s="421" t="s">
        <v>13899</v>
      </c>
      <c r="C1237" s="422"/>
      <c r="D1237" s="422"/>
      <c r="E1237" s="234"/>
    </row>
    <row r="1238" spans="1:5" ht="42.75">
      <c r="A1238" s="156">
        <v>67001</v>
      </c>
      <c r="B1238" s="156" t="s">
        <v>1310</v>
      </c>
      <c r="C1238" s="157" t="s">
        <v>2</v>
      </c>
      <c r="D1238" s="158">
        <v>393.45</v>
      </c>
      <c r="E1238" s="159"/>
    </row>
    <row r="1239" spans="1:5" ht="28.5">
      <c r="A1239" s="156">
        <v>67004</v>
      </c>
      <c r="B1239" s="156" t="s">
        <v>1311</v>
      </c>
      <c r="C1239" s="157" t="s">
        <v>2</v>
      </c>
      <c r="D1239" s="158">
        <v>646.12</v>
      </c>
      <c r="E1239" s="159"/>
    </row>
    <row r="1240" spans="1:5" ht="28.5">
      <c r="A1240" s="156">
        <v>67007</v>
      </c>
      <c r="B1240" s="156" t="s">
        <v>1312</v>
      </c>
      <c r="C1240" s="157" t="s">
        <v>2</v>
      </c>
      <c r="D1240" s="158">
        <v>248.53</v>
      </c>
      <c r="E1240" s="159"/>
    </row>
    <row r="1241" spans="1:5" ht="28.5">
      <c r="A1241" s="156">
        <v>67008</v>
      </c>
      <c r="B1241" s="156" t="s">
        <v>1313</v>
      </c>
      <c r="C1241" s="157" t="s">
        <v>2</v>
      </c>
      <c r="D1241" s="158">
        <v>93.57</v>
      </c>
      <c r="E1241" s="159"/>
    </row>
    <row r="1242" spans="1:5" ht="14.25">
      <c r="A1242" s="156">
        <v>67035</v>
      </c>
      <c r="B1242" s="156" t="s">
        <v>1314</v>
      </c>
      <c r="C1242" s="157" t="s">
        <v>2</v>
      </c>
      <c r="D1242" s="158">
        <v>8</v>
      </c>
      <c r="E1242" s="159"/>
    </row>
    <row r="1243" spans="1:5" ht="15">
      <c r="A1243" s="156">
        <v>67040</v>
      </c>
      <c r="B1243" s="156" t="s">
        <v>1315</v>
      </c>
      <c r="C1243" s="157" t="s">
        <v>2</v>
      </c>
      <c r="D1243" s="158">
        <v>188.05</v>
      </c>
      <c r="E1243" s="234"/>
    </row>
    <row r="1244" spans="1:5" ht="28.5">
      <c r="A1244" s="156">
        <v>67042</v>
      </c>
      <c r="B1244" s="156" t="s">
        <v>1316</v>
      </c>
      <c r="C1244" s="157" t="s">
        <v>2</v>
      </c>
      <c r="D1244" s="158">
        <v>203.72</v>
      </c>
      <c r="E1244" s="159"/>
    </row>
    <row r="1245" spans="1:5" ht="28.5">
      <c r="A1245" s="156">
        <v>67043</v>
      </c>
      <c r="B1245" s="156" t="s">
        <v>1317</v>
      </c>
      <c r="C1245" s="157" t="s">
        <v>2</v>
      </c>
      <c r="D1245" s="158">
        <v>230.28</v>
      </c>
      <c r="E1245" s="234"/>
    </row>
    <row r="1246" spans="1:5" ht="15">
      <c r="A1246" s="156">
        <v>67046</v>
      </c>
      <c r="B1246" s="156" t="s">
        <v>1318</v>
      </c>
      <c r="C1246" s="157" t="s">
        <v>2</v>
      </c>
      <c r="D1246" s="158">
        <v>147.62</v>
      </c>
      <c r="E1246" s="234"/>
    </row>
    <row r="1247" spans="1:5" ht="28.5">
      <c r="A1247" s="156">
        <v>67047</v>
      </c>
      <c r="B1247" s="156" t="s">
        <v>1319</v>
      </c>
      <c r="C1247" s="157" t="s">
        <v>2</v>
      </c>
      <c r="D1247" s="158">
        <v>755.58</v>
      </c>
      <c r="E1247" s="159"/>
    </row>
    <row r="1248" spans="1:5" ht="15">
      <c r="A1248" s="156">
        <v>67050</v>
      </c>
      <c r="B1248" s="156" t="s">
        <v>1320</v>
      </c>
      <c r="C1248" s="157" t="s">
        <v>2</v>
      </c>
      <c r="D1248" s="158">
        <v>338.67</v>
      </c>
      <c r="E1248" s="234"/>
    </row>
    <row r="1249" spans="1:5" ht="28.5">
      <c r="A1249" s="156">
        <v>67051</v>
      </c>
      <c r="B1249" s="156" t="s">
        <v>1321</v>
      </c>
      <c r="C1249" s="157" t="s">
        <v>2</v>
      </c>
      <c r="D1249" s="158">
        <v>87.92</v>
      </c>
      <c r="E1249" s="159"/>
    </row>
    <row r="1250" spans="1:5" ht="42.75">
      <c r="A1250" s="156">
        <v>67054</v>
      </c>
      <c r="B1250" s="156" t="s">
        <v>1322</v>
      </c>
      <c r="C1250" s="157" t="s">
        <v>2</v>
      </c>
      <c r="D1250" s="158">
        <v>614.26</v>
      </c>
      <c r="E1250" s="234"/>
    </row>
    <row r="1251" spans="1:5" ht="28.5">
      <c r="A1251" s="156">
        <v>67061</v>
      </c>
      <c r="B1251" s="156" t="s">
        <v>1323</v>
      </c>
      <c r="C1251" s="157" t="s">
        <v>2</v>
      </c>
      <c r="D1251" s="158">
        <v>15.47</v>
      </c>
      <c r="E1251" s="159"/>
    </row>
    <row r="1252" spans="1:5" ht="28.5">
      <c r="A1252" s="156">
        <v>67066</v>
      </c>
      <c r="B1252" s="156" t="s">
        <v>1324</v>
      </c>
      <c r="C1252" s="157" t="s">
        <v>2</v>
      </c>
      <c r="D1252" s="158">
        <v>584.84</v>
      </c>
      <c r="E1252" s="159"/>
    </row>
    <row r="1253" spans="1:5" ht="28.5">
      <c r="A1253" s="156">
        <v>67067</v>
      </c>
      <c r="B1253" s="156" t="s">
        <v>1325</v>
      </c>
      <c r="C1253" s="157" t="s">
        <v>2</v>
      </c>
      <c r="D1253" s="158">
        <v>132.09</v>
      </c>
      <c r="E1253" s="234"/>
    </row>
    <row r="1254" spans="1:5" ht="57">
      <c r="A1254" s="156">
        <v>67090</v>
      </c>
      <c r="B1254" s="156" t="s">
        <v>1326</v>
      </c>
      <c r="C1254" s="157" t="s">
        <v>2</v>
      </c>
      <c r="D1254" s="158">
        <v>9.8699999999999992</v>
      </c>
      <c r="E1254" s="159"/>
    </row>
    <row r="1255" spans="1:5" ht="14.25">
      <c r="A1255" s="156">
        <v>67094</v>
      </c>
      <c r="B1255" s="156" t="s">
        <v>1327</v>
      </c>
      <c r="C1255" s="157" t="s">
        <v>2</v>
      </c>
      <c r="D1255" s="158">
        <v>132.25</v>
      </c>
      <c r="E1255" s="159"/>
    </row>
    <row r="1256" spans="1:5" ht="15">
      <c r="A1256" s="311">
        <v>671</v>
      </c>
      <c r="B1256" s="421" t="s">
        <v>13899</v>
      </c>
      <c r="C1256" s="422"/>
      <c r="D1256" s="422"/>
      <c r="E1256" s="234"/>
    </row>
    <row r="1257" spans="1:5" ht="28.5">
      <c r="A1257" s="156">
        <v>67130</v>
      </c>
      <c r="B1257" s="156" t="s">
        <v>14241</v>
      </c>
      <c r="C1257" s="157" t="s">
        <v>2</v>
      </c>
      <c r="D1257" s="158">
        <v>98.03</v>
      </c>
      <c r="E1257" s="159"/>
    </row>
    <row r="1258" spans="1:5" ht="15">
      <c r="A1258" s="311">
        <v>675</v>
      </c>
      <c r="B1258" s="421" t="s">
        <v>13900</v>
      </c>
      <c r="C1258" s="422"/>
      <c r="D1258" s="422"/>
      <c r="E1258" s="234"/>
    </row>
    <row r="1259" spans="1:5" ht="28.5">
      <c r="A1259" s="156">
        <v>67507</v>
      </c>
      <c r="B1259" s="156" t="s">
        <v>1328</v>
      </c>
      <c r="C1259" s="157" t="s">
        <v>2</v>
      </c>
      <c r="D1259" s="158">
        <v>14.41</v>
      </c>
      <c r="E1259" s="159"/>
    </row>
    <row r="1260" spans="1:5" ht="28.5">
      <c r="A1260" s="156">
        <v>67510</v>
      </c>
      <c r="B1260" s="156" t="s">
        <v>1329</v>
      </c>
      <c r="C1260" s="157" t="s">
        <v>2</v>
      </c>
      <c r="D1260" s="158">
        <v>14.07</v>
      </c>
      <c r="E1260" s="159"/>
    </row>
    <row r="1261" spans="1:5" ht="28.5">
      <c r="A1261" s="156">
        <v>67512</v>
      </c>
      <c r="B1261" s="156" t="s">
        <v>1330</v>
      </c>
      <c r="C1261" s="157" t="s">
        <v>2</v>
      </c>
      <c r="D1261" s="158">
        <v>44.3</v>
      </c>
      <c r="E1261" s="234"/>
    </row>
    <row r="1262" spans="1:5" ht="28.5">
      <c r="A1262" s="156">
        <v>67522</v>
      </c>
      <c r="B1262" s="156" t="s">
        <v>1331</v>
      </c>
      <c r="C1262" s="157" t="s">
        <v>2</v>
      </c>
      <c r="D1262" s="158">
        <v>22.38</v>
      </c>
      <c r="E1262" s="159"/>
    </row>
    <row r="1263" spans="1:5" ht="28.5">
      <c r="A1263" s="156">
        <v>67552</v>
      </c>
      <c r="B1263" s="156" t="s">
        <v>1332</v>
      </c>
      <c r="C1263" s="157" t="s">
        <v>2</v>
      </c>
      <c r="D1263" s="158">
        <v>21.07</v>
      </c>
      <c r="E1263" s="159"/>
    </row>
    <row r="1264" spans="1:5" ht="28.5">
      <c r="A1264" s="156">
        <v>67560</v>
      </c>
      <c r="B1264" s="156" t="s">
        <v>1333</v>
      </c>
      <c r="C1264" s="157" t="s">
        <v>2</v>
      </c>
      <c r="D1264" s="158">
        <v>29.58</v>
      </c>
      <c r="E1264" s="234"/>
    </row>
    <row r="1265" spans="1:5" ht="28.5">
      <c r="A1265" s="156">
        <v>67561</v>
      </c>
      <c r="B1265" s="156" t="s">
        <v>1334</v>
      </c>
      <c r="C1265" s="157" t="s">
        <v>2</v>
      </c>
      <c r="D1265" s="158">
        <v>26.04</v>
      </c>
      <c r="E1265" s="159"/>
    </row>
    <row r="1266" spans="1:5" ht="28.5">
      <c r="A1266" s="156">
        <v>67578</v>
      </c>
      <c r="B1266" s="156" t="s">
        <v>1335</v>
      </c>
      <c r="C1266" s="157" t="s">
        <v>2</v>
      </c>
      <c r="D1266" s="158">
        <v>14.41</v>
      </c>
      <c r="E1266" s="159"/>
    </row>
    <row r="1267" spans="1:5" ht="15">
      <c r="A1267" s="311">
        <v>676</v>
      </c>
      <c r="B1267" s="421" t="s">
        <v>13901</v>
      </c>
      <c r="C1267" s="422"/>
      <c r="D1267" s="422"/>
      <c r="E1267" s="159"/>
    </row>
    <row r="1268" spans="1:5" ht="28.5">
      <c r="A1268" s="156">
        <v>67650</v>
      </c>
      <c r="B1268" s="156" t="s">
        <v>1336</v>
      </c>
      <c r="C1268" s="157" t="s">
        <v>2</v>
      </c>
      <c r="D1268" s="158">
        <v>46.27</v>
      </c>
      <c r="E1268" s="234"/>
    </row>
    <row r="1269" spans="1:5" ht="28.5">
      <c r="A1269" s="156">
        <v>67651</v>
      </c>
      <c r="B1269" s="156" t="s">
        <v>1337</v>
      </c>
      <c r="C1269" s="157" t="s">
        <v>2</v>
      </c>
      <c r="D1269" s="158">
        <v>28.13</v>
      </c>
      <c r="E1269" s="159"/>
    </row>
    <row r="1270" spans="1:5" ht="14.25">
      <c r="A1270" s="156">
        <v>67652</v>
      </c>
      <c r="B1270" s="156" t="s">
        <v>1338</v>
      </c>
      <c r="C1270" s="157" t="s">
        <v>2</v>
      </c>
      <c r="D1270" s="158">
        <v>16.420000000000002</v>
      </c>
      <c r="E1270" s="159"/>
    </row>
    <row r="1271" spans="1:5" ht="15">
      <c r="A1271" s="311">
        <v>680</v>
      </c>
      <c r="B1271" s="421" t="s">
        <v>13902</v>
      </c>
      <c r="C1271" s="422"/>
      <c r="D1271" s="422"/>
      <c r="E1271" s="234"/>
    </row>
    <row r="1272" spans="1:5" ht="14.25">
      <c r="A1272" s="156">
        <v>68001</v>
      </c>
      <c r="B1272" s="156" t="s">
        <v>1339</v>
      </c>
      <c r="C1272" s="157" t="s">
        <v>1</v>
      </c>
      <c r="D1272" s="158">
        <v>16.27</v>
      </c>
      <c r="E1272" s="159"/>
    </row>
    <row r="1273" spans="1:5" ht="15">
      <c r="A1273" s="156">
        <v>68017</v>
      </c>
      <c r="B1273" s="156" t="s">
        <v>1340</v>
      </c>
      <c r="C1273" s="157" t="s">
        <v>2</v>
      </c>
      <c r="D1273" s="158">
        <v>14.66</v>
      </c>
      <c r="E1273" s="234"/>
    </row>
    <row r="1274" spans="1:5" ht="28.5">
      <c r="A1274" s="156">
        <v>68020</v>
      </c>
      <c r="B1274" s="156" t="s">
        <v>1341</v>
      </c>
      <c r="C1274" s="157" t="s">
        <v>4</v>
      </c>
      <c r="D1274" s="158">
        <v>142.12</v>
      </c>
      <c r="E1274" s="159"/>
    </row>
    <row r="1275" spans="1:5" ht="28.5">
      <c r="A1275" s="156">
        <v>68023</v>
      </c>
      <c r="B1275" s="156" t="s">
        <v>1342</v>
      </c>
      <c r="C1275" s="157" t="s">
        <v>1</v>
      </c>
      <c r="D1275" s="158">
        <v>179.38</v>
      </c>
      <c r="E1275" s="159"/>
    </row>
    <row r="1276" spans="1:5" ht="28.5">
      <c r="A1276" s="156">
        <v>68047</v>
      </c>
      <c r="B1276" s="156" t="s">
        <v>1343</v>
      </c>
      <c r="C1276" s="157" t="s">
        <v>4</v>
      </c>
      <c r="D1276" s="158">
        <v>177.38</v>
      </c>
      <c r="E1276" s="234"/>
    </row>
    <row r="1277" spans="1:5" ht="15">
      <c r="A1277" s="311">
        <v>681</v>
      </c>
      <c r="B1277" s="421" t="s">
        <v>13903</v>
      </c>
      <c r="C1277" s="422"/>
      <c r="D1277" s="422"/>
      <c r="E1277" s="159"/>
    </row>
    <row r="1278" spans="1:5" ht="28.5">
      <c r="A1278" s="156">
        <v>68138</v>
      </c>
      <c r="B1278" s="156" t="s">
        <v>1344</v>
      </c>
      <c r="C1278" s="157" t="s">
        <v>2</v>
      </c>
      <c r="D1278" s="158">
        <v>313.06</v>
      </c>
      <c r="E1278" s="234"/>
    </row>
    <row r="1279" spans="1:5" ht="15">
      <c r="A1279" s="311">
        <v>691</v>
      </c>
      <c r="B1279" s="421" t="s">
        <v>13786</v>
      </c>
      <c r="C1279" s="422"/>
      <c r="D1279" s="422"/>
      <c r="E1279" s="159"/>
    </row>
    <row r="1280" spans="1:5" ht="15">
      <c r="A1280" s="156">
        <v>69172</v>
      </c>
      <c r="B1280" s="156" t="s">
        <v>1345</v>
      </c>
      <c r="C1280" s="157" t="s">
        <v>2</v>
      </c>
      <c r="D1280" s="158">
        <v>51.43</v>
      </c>
      <c r="E1280" s="234"/>
    </row>
    <row r="1281" spans="1:5" ht="28.5">
      <c r="A1281" s="156">
        <v>69185</v>
      </c>
      <c r="B1281" s="156" t="s">
        <v>14242</v>
      </c>
      <c r="C1281" s="157" t="s">
        <v>1</v>
      </c>
      <c r="D1281" s="158">
        <v>13.16</v>
      </c>
      <c r="E1281" s="159"/>
    </row>
    <row r="1282" spans="1:5" ht="28.5">
      <c r="A1282" s="156">
        <v>69191</v>
      </c>
      <c r="B1282" s="156" t="s">
        <v>1346</v>
      </c>
      <c r="C1282" s="157" t="s">
        <v>2</v>
      </c>
      <c r="D1282" s="158">
        <v>225.14</v>
      </c>
      <c r="E1282" s="234"/>
    </row>
    <row r="1283" spans="1:5" ht="28.5">
      <c r="A1283" s="156">
        <v>69194</v>
      </c>
      <c r="B1283" s="156" t="s">
        <v>14243</v>
      </c>
      <c r="C1283" s="157" t="s">
        <v>2</v>
      </c>
      <c r="D1283" s="158">
        <v>743.95</v>
      </c>
      <c r="E1283" s="159"/>
    </row>
    <row r="1284" spans="1:5" ht="15">
      <c r="A1284" s="311">
        <v>692</v>
      </c>
      <c r="B1284" s="421" t="s">
        <v>13904</v>
      </c>
      <c r="C1284" s="422"/>
      <c r="D1284" s="422"/>
      <c r="E1284" s="159"/>
    </row>
    <row r="1285" spans="1:5" ht="42.75">
      <c r="A1285" s="156">
        <v>69213</v>
      </c>
      <c r="B1285" s="156" t="s">
        <v>14244</v>
      </c>
      <c r="C1285" s="157" t="s">
        <v>2</v>
      </c>
      <c r="D1285" s="158">
        <v>186.68</v>
      </c>
      <c r="E1285" s="234"/>
    </row>
    <row r="1286" spans="1:5" ht="28.5">
      <c r="A1286" s="156">
        <v>69284</v>
      </c>
      <c r="B1286" s="156" t="s">
        <v>14245</v>
      </c>
      <c r="C1286" s="157" t="s">
        <v>4</v>
      </c>
      <c r="D1286" s="158">
        <v>81.180000000000007</v>
      </c>
      <c r="E1286" s="159"/>
    </row>
    <row r="1287" spans="1:5" ht="28.5">
      <c r="A1287" s="156">
        <v>69291</v>
      </c>
      <c r="B1287" s="156" t="s">
        <v>13905</v>
      </c>
      <c r="C1287" s="157" t="s">
        <v>2</v>
      </c>
      <c r="D1287" s="161">
        <v>1350.73</v>
      </c>
      <c r="E1287" s="234"/>
    </row>
    <row r="1288" spans="1:5" ht="15">
      <c r="A1288" s="311">
        <v>694</v>
      </c>
      <c r="B1288" s="421" t="s">
        <v>13815</v>
      </c>
      <c r="C1288" s="422"/>
      <c r="D1288" s="422"/>
      <c r="E1288" s="159"/>
    </row>
    <row r="1289" spans="1:5" ht="28.5">
      <c r="A1289" s="156">
        <v>69404</v>
      </c>
      <c r="B1289" s="156" t="s">
        <v>1347</v>
      </c>
      <c r="C1289" s="157" t="s">
        <v>2</v>
      </c>
      <c r="D1289" s="161">
        <v>1834.07</v>
      </c>
      <c r="E1289" s="234"/>
    </row>
    <row r="1290" spans="1:5" ht="28.5">
      <c r="A1290" s="156">
        <v>69409</v>
      </c>
      <c r="B1290" s="156" t="s">
        <v>1348</v>
      </c>
      <c r="C1290" s="157" t="s">
        <v>2</v>
      </c>
      <c r="D1290" s="158">
        <v>71.75</v>
      </c>
      <c r="E1290" s="159"/>
    </row>
    <row r="1291" spans="1:5" ht="28.5">
      <c r="A1291" s="156">
        <v>69421</v>
      </c>
      <c r="B1291" s="156" t="s">
        <v>1349</v>
      </c>
      <c r="C1291" s="157" t="s">
        <v>2</v>
      </c>
      <c r="D1291" s="158">
        <v>362.13</v>
      </c>
      <c r="E1291" s="159"/>
    </row>
    <row r="1292" spans="1:5" ht="42.75">
      <c r="A1292" s="156">
        <v>69445</v>
      </c>
      <c r="B1292" s="156" t="s">
        <v>13906</v>
      </c>
      <c r="C1292" s="157" t="s">
        <v>2</v>
      </c>
      <c r="D1292" s="161">
        <v>1309.8</v>
      </c>
      <c r="E1292" s="234"/>
    </row>
    <row r="1293" spans="1:5" ht="15">
      <c r="A1293" s="311">
        <v>695</v>
      </c>
      <c r="B1293" s="421" t="s">
        <v>707</v>
      </c>
      <c r="C1293" s="422"/>
      <c r="D1293" s="422"/>
      <c r="E1293" s="159"/>
    </row>
    <row r="1294" spans="1:5" ht="28.5">
      <c r="A1294" s="156">
        <v>69503</v>
      </c>
      <c r="B1294" s="156" t="s">
        <v>1350</v>
      </c>
      <c r="C1294" s="157" t="s">
        <v>2</v>
      </c>
      <c r="D1294" s="158">
        <v>12.3</v>
      </c>
      <c r="E1294" s="159"/>
    </row>
    <row r="1295" spans="1:5" ht="14.25">
      <c r="A1295" s="156">
        <v>69505</v>
      </c>
      <c r="B1295" s="156" t="s">
        <v>1351</v>
      </c>
      <c r="C1295" s="157" t="s">
        <v>2</v>
      </c>
      <c r="D1295" s="158">
        <v>7.18</v>
      </c>
      <c r="E1295" s="159"/>
    </row>
    <row r="1296" spans="1:5" ht="15">
      <c r="A1296" s="156">
        <v>69506</v>
      </c>
      <c r="B1296" s="156" t="s">
        <v>1352</v>
      </c>
      <c r="C1296" s="157" t="s">
        <v>2</v>
      </c>
      <c r="D1296" s="158">
        <v>34.770000000000003</v>
      </c>
      <c r="E1296" s="234"/>
    </row>
    <row r="1297" spans="1:5" ht="28.5">
      <c r="A1297" s="156">
        <v>69508</v>
      </c>
      <c r="B1297" s="156" t="s">
        <v>14246</v>
      </c>
      <c r="C1297" s="157" t="s">
        <v>3</v>
      </c>
      <c r="D1297" s="158">
        <v>326.16000000000003</v>
      </c>
      <c r="E1297" s="234"/>
    </row>
    <row r="1298" spans="1:5" ht="28.5">
      <c r="A1298" s="156">
        <v>69509</v>
      </c>
      <c r="B1298" s="156" t="s">
        <v>1353</v>
      </c>
      <c r="C1298" s="157" t="s">
        <v>2</v>
      </c>
      <c r="D1298" s="158">
        <v>54.88</v>
      </c>
      <c r="E1298" s="159"/>
    </row>
    <row r="1299" spans="1:5" ht="14.25">
      <c r="A1299" s="156">
        <v>69512</v>
      </c>
      <c r="B1299" s="156" t="s">
        <v>1354</v>
      </c>
      <c r="C1299" s="157" t="s">
        <v>1</v>
      </c>
      <c r="D1299" s="158">
        <v>0.13</v>
      </c>
      <c r="E1299" s="159"/>
    </row>
    <row r="1300" spans="1:5" ht="14.25">
      <c r="A1300" s="156">
        <v>69513</v>
      </c>
      <c r="B1300" s="156" t="s">
        <v>1355</v>
      </c>
      <c r="C1300" s="157" t="s">
        <v>3</v>
      </c>
      <c r="D1300" s="158">
        <v>72.33</v>
      </c>
      <c r="E1300" s="159"/>
    </row>
    <row r="1301" spans="1:5" ht="14.25">
      <c r="A1301" s="156">
        <v>69514</v>
      </c>
      <c r="B1301" s="156" t="s">
        <v>1356</v>
      </c>
      <c r="C1301" s="157" t="s">
        <v>10</v>
      </c>
      <c r="D1301" s="158">
        <v>64.959999999999994</v>
      </c>
      <c r="E1301" s="159"/>
    </row>
    <row r="1302" spans="1:5" ht="28.5">
      <c r="A1302" s="156">
        <v>69515</v>
      </c>
      <c r="B1302" s="156" t="s">
        <v>1357</v>
      </c>
      <c r="C1302" s="157" t="s">
        <v>2</v>
      </c>
      <c r="D1302" s="158">
        <v>66.95</v>
      </c>
      <c r="E1302" s="159"/>
    </row>
    <row r="1303" spans="1:5" ht="28.5">
      <c r="A1303" s="156">
        <v>69516</v>
      </c>
      <c r="B1303" s="156" t="s">
        <v>25662</v>
      </c>
      <c r="C1303" s="157" t="s">
        <v>2</v>
      </c>
      <c r="D1303" s="158">
        <v>94.91</v>
      </c>
      <c r="E1303" s="159"/>
    </row>
    <row r="1304" spans="1:5" ht="28.5">
      <c r="A1304" s="156">
        <v>69521</v>
      </c>
      <c r="B1304" s="156" t="s">
        <v>1358</v>
      </c>
      <c r="C1304" s="157" t="s">
        <v>2</v>
      </c>
      <c r="D1304" s="158">
        <v>66.95</v>
      </c>
      <c r="E1304" s="159"/>
    </row>
    <row r="1305" spans="1:5" ht="28.5">
      <c r="A1305" s="156">
        <v>69522</v>
      </c>
      <c r="B1305" s="156" t="s">
        <v>25663</v>
      </c>
      <c r="C1305" s="157" t="s">
        <v>2</v>
      </c>
      <c r="D1305" s="158">
        <v>197.43</v>
      </c>
      <c r="E1305" s="159"/>
    </row>
    <row r="1306" spans="1:5" ht="28.5">
      <c r="A1306" s="156">
        <v>69525</v>
      </c>
      <c r="B1306" s="156" t="s">
        <v>1359</v>
      </c>
      <c r="C1306" s="157" t="s">
        <v>2</v>
      </c>
      <c r="D1306" s="161">
        <v>1834.07</v>
      </c>
      <c r="E1306" s="234"/>
    </row>
    <row r="1307" spans="1:5" ht="28.5">
      <c r="A1307" s="156">
        <v>69526</v>
      </c>
      <c r="B1307" s="156" t="s">
        <v>1360</v>
      </c>
      <c r="C1307" s="157" t="s">
        <v>2</v>
      </c>
      <c r="D1307" s="161">
        <v>3854.07</v>
      </c>
      <c r="E1307" s="159"/>
    </row>
    <row r="1308" spans="1:5" ht="28.5">
      <c r="A1308" s="156">
        <v>69527</v>
      </c>
      <c r="B1308" s="156" t="s">
        <v>1361</v>
      </c>
      <c r="C1308" s="157" t="s">
        <v>2</v>
      </c>
      <c r="D1308" s="161">
        <v>4322.7299999999996</v>
      </c>
      <c r="E1308" s="159"/>
    </row>
    <row r="1309" spans="1:5" ht="28.5">
      <c r="A1309" s="156">
        <v>69545</v>
      </c>
      <c r="B1309" s="156" t="s">
        <v>1362</v>
      </c>
      <c r="C1309" s="157" t="s">
        <v>2</v>
      </c>
      <c r="D1309" s="158">
        <v>198.75</v>
      </c>
      <c r="E1309" s="159"/>
    </row>
    <row r="1310" spans="1:5" ht="14.25">
      <c r="A1310" s="156">
        <v>69547</v>
      </c>
      <c r="B1310" s="156" t="s">
        <v>1363</v>
      </c>
      <c r="C1310" s="157" t="s">
        <v>2</v>
      </c>
      <c r="D1310" s="158">
        <v>7.18</v>
      </c>
      <c r="E1310" s="159"/>
    </row>
    <row r="1311" spans="1:5" ht="28.5">
      <c r="A1311" s="156">
        <v>69567</v>
      </c>
      <c r="B1311" s="156" t="s">
        <v>1364</v>
      </c>
      <c r="C1311" s="157" t="s">
        <v>2</v>
      </c>
      <c r="D1311" s="158">
        <v>7.18</v>
      </c>
      <c r="E1311" s="234"/>
    </row>
    <row r="1312" spans="1:5" ht="28.5">
      <c r="A1312" s="156">
        <v>69572</v>
      </c>
      <c r="B1312" s="156" t="s">
        <v>1365</v>
      </c>
      <c r="C1312" s="157" t="s">
        <v>3</v>
      </c>
      <c r="D1312" s="158">
        <v>53.54</v>
      </c>
      <c r="E1312" s="234"/>
    </row>
    <row r="1313" spans="1:5" ht="15">
      <c r="A1313" s="311">
        <v>696</v>
      </c>
      <c r="B1313" s="421" t="s">
        <v>13858</v>
      </c>
      <c r="C1313" s="422"/>
      <c r="D1313" s="422"/>
      <c r="E1313" s="159"/>
    </row>
    <row r="1314" spans="1:5" ht="28.5">
      <c r="A1314" s="156">
        <v>69606</v>
      </c>
      <c r="B1314" s="156" t="s">
        <v>1366</v>
      </c>
      <c r="C1314" s="157" t="s">
        <v>2</v>
      </c>
      <c r="D1314" s="161">
        <v>1927.07</v>
      </c>
      <c r="E1314" s="234"/>
    </row>
    <row r="1315" spans="1:5" ht="14.25">
      <c r="A1315" s="156">
        <v>69616</v>
      </c>
      <c r="B1315" s="156" t="s">
        <v>1367</v>
      </c>
      <c r="C1315" s="157" t="s">
        <v>2</v>
      </c>
      <c r="D1315" s="158">
        <v>47.53</v>
      </c>
      <c r="E1315" s="159"/>
    </row>
    <row r="1316" spans="1:5" ht="28.5">
      <c r="A1316" s="156">
        <v>69626</v>
      </c>
      <c r="B1316" s="156" t="s">
        <v>1368</v>
      </c>
      <c r="C1316" s="157" t="s">
        <v>2</v>
      </c>
      <c r="D1316" s="158">
        <v>92.49</v>
      </c>
      <c r="E1316" s="234"/>
    </row>
    <row r="1317" spans="1:5" ht="28.5">
      <c r="A1317" s="156">
        <v>69646</v>
      </c>
      <c r="B1317" s="156" t="s">
        <v>14247</v>
      </c>
      <c r="C1317" s="157" t="s">
        <v>2</v>
      </c>
      <c r="D1317" s="158">
        <v>123.5</v>
      </c>
      <c r="E1317" s="159"/>
    </row>
    <row r="1318" spans="1:5" ht="28.5">
      <c r="A1318" s="156">
        <v>69656</v>
      </c>
      <c r="B1318" s="156" t="s">
        <v>14248</v>
      </c>
      <c r="C1318" s="157" t="s">
        <v>2</v>
      </c>
      <c r="D1318" s="158">
        <v>124.32</v>
      </c>
      <c r="E1318" s="159"/>
    </row>
    <row r="1319" spans="1:5" ht="28.5">
      <c r="A1319" s="156">
        <v>69670</v>
      </c>
      <c r="B1319" s="156" t="s">
        <v>14249</v>
      </c>
      <c r="C1319" s="157" t="s">
        <v>2</v>
      </c>
      <c r="D1319" s="158">
        <v>172.18</v>
      </c>
      <c r="E1319" s="234"/>
    </row>
    <row r="1320" spans="1:5" ht="28.5">
      <c r="A1320" s="156">
        <v>69681</v>
      </c>
      <c r="B1320" s="156" t="s">
        <v>1369</v>
      </c>
      <c r="C1320" s="157" t="s">
        <v>2</v>
      </c>
      <c r="D1320" s="158">
        <v>474.84</v>
      </c>
      <c r="E1320" s="159"/>
    </row>
    <row r="1321" spans="1:5" ht="15">
      <c r="A1321" s="156">
        <v>69682</v>
      </c>
      <c r="B1321" s="156" t="s">
        <v>1370</v>
      </c>
      <c r="C1321" s="157" t="s">
        <v>2</v>
      </c>
      <c r="D1321" s="158">
        <v>503.2</v>
      </c>
      <c r="E1321" s="234"/>
    </row>
    <row r="1322" spans="1:5" ht="15">
      <c r="A1322" s="311">
        <v>697</v>
      </c>
      <c r="B1322" s="421" t="s">
        <v>13907</v>
      </c>
      <c r="C1322" s="422"/>
      <c r="D1322" s="422"/>
      <c r="E1322" s="234"/>
    </row>
    <row r="1323" spans="1:5" ht="14.25">
      <c r="A1323" s="156">
        <v>69753</v>
      </c>
      <c r="B1323" s="156" t="s">
        <v>1371</v>
      </c>
      <c r="C1323" s="157" t="s">
        <v>2</v>
      </c>
      <c r="D1323" s="158">
        <v>42.17</v>
      </c>
      <c r="E1323" s="159"/>
    </row>
    <row r="1324" spans="1:5" ht="15">
      <c r="A1324" s="311">
        <v>7</v>
      </c>
      <c r="B1324" s="421" t="s">
        <v>707</v>
      </c>
      <c r="C1324" s="422"/>
      <c r="D1324" s="422"/>
      <c r="E1324" s="234"/>
    </row>
    <row r="1325" spans="1:5" ht="15">
      <c r="A1325" s="311">
        <v>701</v>
      </c>
      <c r="B1325" s="421" t="s">
        <v>707</v>
      </c>
      <c r="C1325" s="422"/>
      <c r="D1325" s="422"/>
      <c r="E1325" s="159"/>
    </row>
    <row r="1326" spans="1:5" ht="42.75">
      <c r="A1326" s="156">
        <v>70114</v>
      </c>
      <c r="B1326" s="156" t="s">
        <v>1372</v>
      </c>
      <c r="C1326" s="157" t="s">
        <v>7</v>
      </c>
      <c r="D1326" s="158">
        <v>63.33</v>
      </c>
      <c r="E1326" s="234"/>
    </row>
    <row r="1327" spans="1:5" ht="15">
      <c r="A1327" s="311">
        <v>702</v>
      </c>
      <c r="B1327" s="421" t="s">
        <v>13855</v>
      </c>
      <c r="C1327" s="422"/>
      <c r="D1327" s="422"/>
      <c r="E1327" s="234"/>
    </row>
    <row r="1328" spans="1:5" ht="28.5">
      <c r="A1328" s="156">
        <v>70276</v>
      </c>
      <c r="B1328" s="156" t="s">
        <v>1373</v>
      </c>
      <c r="C1328" s="157" t="s">
        <v>1</v>
      </c>
      <c r="D1328" s="158">
        <v>14.24</v>
      </c>
      <c r="E1328" s="159"/>
    </row>
    <row r="1329" spans="1:5" ht="15">
      <c r="A1329" s="311">
        <v>703</v>
      </c>
      <c r="B1329" s="421" t="s">
        <v>13855</v>
      </c>
      <c r="C1329" s="422"/>
      <c r="D1329" s="422"/>
      <c r="E1329" s="234"/>
    </row>
    <row r="1330" spans="1:5" ht="28.5">
      <c r="A1330" s="156">
        <v>70328</v>
      </c>
      <c r="B1330" s="156" t="s">
        <v>1374</v>
      </c>
      <c r="C1330" s="157" t="s">
        <v>1</v>
      </c>
      <c r="D1330" s="158">
        <v>94.62</v>
      </c>
      <c r="E1330" s="234"/>
    </row>
    <row r="1331" spans="1:5" ht="28.5">
      <c r="A1331" s="156">
        <v>70350</v>
      </c>
      <c r="B1331" s="156" t="s">
        <v>1375</v>
      </c>
      <c r="C1331" s="157" t="s">
        <v>1</v>
      </c>
      <c r="D1331" s="158">
        <v>44.58</v>
      </c>
      <c r="E1331" s="159"/>
    </row>
    <row r="1332" spans="1:5" ht="15">
      <c r="A1332" s="311">
        <v>706</v>
      </c>
      <c r="B1332" s="421" t="s">
        <v>13855</v>
      </c>
      <c r="C1332" s="422"/>
      <c r="D1332" s="422"/>
      <c r="E1332" s="234"/>
    </row>
    <row r="1333" spans="1:5" ht="14.25">
      <c r="A1333" s="156">
        <v>70674</v>
      </c>
      <c r="B1333" s="156" t="s">
        <v>1376</v>
      </c>
      <c r="C1333" s="157" t="s">
        <v>2</v>
      </c>
      <c r="D1333" s="158">
        <v>483.33</v>
      </c>
      <c r="E1333" s="159"/>
    </row>
    <row r="1334" spans="1:5" ht="15">
      <c r="A1334" s="311">
        <v>710</v>
      </c>
      <c r="B1334" s="421" t="s">
        <v>13855</v>
      </c>
      <c r="C1334" s="422"/>
      <c r="D1334" s="422"/>
      <c r="E1334" s="234"/>
    </row>
    <row r="1335" spans="1:5" ht="15">
      <c r="A1335" s="156">
        <v>71096</v>
      </c>
      <c r="B1335" s="156" t="s">
        <v>1377</v>
      </c>
      <c r="C1335" s="157" t="s">
        <v>4</v>
      </c>
      <c r="D1335" s="158">
        <v>51</v>
      </c>
      <c r="E1335" s="234"/>
    </row>
    <row r="1336" spans="1:5" ht="15">
      <c r="A1336" s="311">
        <v>712</v>
      </c>
      <c r="B1336" s="421" t="s">
        <v>13855</v>
      </c>
      <c r="C1336" s="422"/>
      <c r="D1336" s="422"/>
      <c r="E1336" s="159"/>
    </row>
    <row r="1337" spans="1:5" ht="28.5">
      <c r="A1337" s="156">
        <v>71268</v>
      </c>
      <c r="B1337" s="156" t="s">
        <v>1378</v>
      </c>
      <c r="C1337" s="157" t="s">
        <v>1</v>
      </c>
      <c r="D1337" s="158">
        <v>32.909999999999997</v>
      </c>
      <c r="E1337" s="159"/>
    </row>
    <row r="1338" spans="1:5" ht="28.5">
      <c r="A1338" s="156">
        <v>71270</v>
      </c>
      <c r="B1338" s="156" t="s">
        <v>1379</v>
      </c>
      <c r="C1338" s="157" t="s">
        <v>1</v>
      </c>
      <c r="D1338" s="158">
        <v>136.78</v>
      </c>
      <c r="E1338" s="159"/>
    </row>
    <row r="1339" spans="1:5" ht="15">
      <c r="A1339" s="311">
        <v>716</v>
      </c>
      <c r="B1339" s="421" t="s">
        <v>13855</v>
      </c>
      <c r="C1339" s="422"/>
      <c r="D1339" s="422"/>
      <c r="E1339" s="159"/>
    </row>
    <row r="1340" spans="1:5" ht="28.5">
      <c r="A1340" s="156">
        <v>71637</v>
      </c>
      <c r="B1340" s="156" t="s">
        <v>14250</v>
      </c>
      <c r="C1340" s="157" t="s">
        <v>2</v>
      </c>
      <c r="D1340" s="158">
        <v>155.38</v>
      </c>
      <c r="E1340" s="159"/>
    </row>
    <row r="1341" spans="1:5" ht="15">
      <c r="A1341" s="311">
        <v>717</v>
      </c>
      <c r="B1341" s="421" t="s">
        <v>13855</v>
      </c>
      <c r="C1341" s="422"/>
      <c r="D1341" s="422"/>
      <c r="E1341" s="159"/>
    </row>
    <row r="1342" spans="1:5" ht="28.5">
      <c r="A1342" s="156">
        <v>71707</v>
      </c>
      <c r="B1342" s="156" t="s">
        <v>1380</v>
      </c>
      <c r="C1342" s="157" t="s">
        <v>486</v>
      </c>
      <c r="D1342" s="158">
        <v>707.4</v>
      </c>
      <c r="E1342" s="159"/>
    </row>
    <row r="1343" spans="1:5" ht="28.5">
      <c r="A1343" s="156">
        <v>71711</v>
      </c>
      <c r="B1343" s="156" t="s">
        <v>1381</v>
      </c>
      <c r="C1343" s="157" t="s">
        <v>4</v>
      </c>
      <c r="D1343" s="158">
        <v>11.99</v>
      </c>
      <c r="E1343" s="159"/>
    </row>
    <row r="1344" spans="1:5" ht="15">
      <c r="A1344" s="311">
        <v>718</v>
      </c>
      <c r="B1344" s="421" t="s">
        <v>13855</v>
      </c>
      <c r="C1344" s="422"/>
      <c r="D1344" s="422"/>
      <c r="E1344" s="159"/>
    </row>
    <row r="1345" spans="1:5" ht="28.5">
      <c r="A1345" s="156">
        <v>71820</v>
      </c>
      <c r="B1345" s="156" t="s">
        <v>1382</v>
      </c>
      <c r="C1345" s="157" t="s">
        <v>2</v>
      </c>
      <c r="D1345" s="161">
        <v>1866.67</v>
      </c>
      <c r="E1345" s="234"/>
    </row>
    <row r="1346" spans="1:5" ht="28.5">
      <c r="A1346" s="156">
        <v>71874</v>
      </c>
      <c r="B1346" s="156" t="s">
        <v>1383</v>
      </c>
      <c r="C1346" s="157" t="s">
        <v>1</v>
      </c>
      <c r="D1346" s="158">
        <v>73.97</v>
      </c>
      <c r="E1346" s="234"/>
    </row>
    <row r="1347" spans="1:5" ht="28.5">
      <c r="A1347" s="156">
        <v>71894</v>
      </c>
      <c r="B1347" s="156" t="s">
        <v>1384</v>
      </c>
      <c r="C1347" s="157" t="s">
        <v>2</v>
      </c>
      <c r="D1347" s="158">
        <v>246.04</v>
      </c>
      <c r="E1347" s="159"/>
    </row>
    <row r="1348" spans="1:5" ht="15">
      <c r="A1348" s="311">
        <v>719</v>
      </c>
      <c r="B1348" s="421" t="s">
        <v>13855</v>
      </c>
      <c r="C1348" s="422"/>
      <c r="D1348" s="422"/>
      <c r="E1348" s="159"/>
    </row>
    <row r="1349" spans="1:5" ht="28.5">
      <c r="A1349" s="156">
        <v>71911</v>
      </c>
      <c r="B1349" s="156" t="s">
        <v>1385</v>
      </c>
      <c r="C1349" s="157" t="s">
        <v>1386</v>
      </c>
      <c r="D1349" s="158">
        <v>295.10000000000002</v>
      </c>
      <c r="E1349" s="159"/>
    </row>
    <row r="1350" spans="1:5" ht="28.5">
      <c r="A1350" s="156">
        <v>71963</v>
      </c>
      <c r="B1350" s="156" t="s">
        <v>23832</v>
      </c>
      <c r="C1350" s="157" t="s">
        <v>2</v>
      </c>
      <c r="D1350" s="158">
        <v>19.07</v>
      </c>
      <c r="E1350" s="159"/>
    </row>
    <row r="1351" spans="1:5" ht="15">
      <c r="A1351" s="311">
        <v>720</v>
      </c>
      <c r="B1351" s="421" t="s">
        <v>13855</v>
      </c>
      <c r="C1351" s="422"/>
      <c r="D1351" s="422"/>
      <c r="E1351" s="159"/>
    </row>
    <row r="1352" spans="1:5" ht="28.5">
      <c r="A1352" s="156">
        <v>72054</v>
      </c>
      <c r="B1352" s="156" t="s">
        <v>1387</v>
      </c>
      <c r="C1352" s="157" t="s">
        <v>486</v>
      </c>
      <c r="D1352" s="158">
        <v>719</v>
      </c>
      <c r="E1352" s="159"/>
    </row>
    <row r="1353" spans="1:5" ht="15">
      <c r="A1353" s="311">
        <v>722</v>
      </c>
      <c r="B1353" s="421" t="s">
        <v>13855</v>
      </c>
      <c r="C1353" s="422"/>
      <c r="D1353" s="422"/>
      <c r="E1353" s="159"/>
    </row>
    <row r="1354" spans="1:5" ht="28.5">
      <c r="A1354" s="156">
        <v>72280</v>
      </c>
      <c r="B1354" s="156" t="s">
        <v>1388</v>
      </c>
      <c r="C1354" s="157" t="s">
        <v>486</v>
      </c>
      <c r="D1354" s="158">
        <v>975</v>
      </c>
      <c r="E1354" s="159"/>
    </row>
    <row r="1355" spans="1:5" ht="28.5">
      <c r="A1355" s="156">
        <v>72282</v>
      </c>
      <c r="B1355" s="156" t="s">
        <v>1389</v>
      </c>
      <c r="C1355" s="157" t="s">
        <v>486</v>
      </c>
      <c r="D1355" s="161">
        <v>1017.4</v>
      </c>
      <c r="E1355" s="159"/>
    </row>
    <row r="1356" spans="1:5" ht="15">
      <c r="A1356" s="311">
        <v>724</v>
      </c>
      <c r="B1356" s="421" t="s">
        <v>13855</v>
      </c>
      <c r="C1356" s="422"/>
      <c r="D1356" s="422"/>
      <c r="E1356" s="159"/>
    </row>
    <row r="1357" spans="1:5" ht="28.5">
      <c r="A1357" s="156">
        <v>72455</v>
      </c>
      <c r="B1357" s="156" t="s">
        <v>1390</v>
      </c>
      <c r="C1357" s="157" t="s">
        <v>2</v>
      </c>
      <c r="D1357" s="158">
        <v>82.44</v>
      </c>
      <c r="E1357" s="159"/>
    </row>
    <row r="1358" spans="1:5" ht="15">
      <c r="A1358" s="311">
        <v>727</v>
      </c>
      <c r="B1358" s="421" t="s">
        <v>13855</v>
      </c>
      <c r="C1358" s="422"/>
      <c r="D1358" s="422"/>
      <c r="E1358" s="159"/>
    </row>
    <row r="1359" spans="1:5" ht="28.5">
      <c r="A1359" s="156">
        <v>72708</v>
      </c>
      <c r="B1359" s="156" t="s">
        <v>1391</v>
      </c>
      <c r="C1359" s="157" t="s">
        <v>2</v>
      </c>
      <c r="D1359" s="158">
        <v>22.45</v>
      </c>
      <c r="E1359" s="159"/>
    </row>
    <row r="1360" spans="1:5" ht="15">
      <c r="A1360" s="311">
        <v>728</v>
      </c>
      <c r="B1360" s="421" t="s">
        <v>707</v>
      </c>
      <c r="C1360" s="422"/>
      <c r="D1360" s="422"/>
      <c r="E1360" s="159"/>
    </row>
    <row r="1361" spans="1:5" ht="28.5">
      <c r="A1361" s="156">
        <v>72812</v>
      </c>
      <c r="B1361" s="156" t="s">
        <v>14251</v>
      </c>
      <c r="C1361" s="157" t="s">
        <v>1</v>
      </c>
      <c r="D1361" s="158">
        <v>10.42</v>
      </c>
      <c r="E1361" s="234"/>
    </row>
    <row r="1362" spans="1:5" ht="15">
      <c r="A1362" s="311">
        <v>781</v>
      </c>
      <c r="B1362" s="421" t="s">
        <v>13786</v>
      </c>
      <c r="C1362" s="422"/>
      <c r="D1362" s="422"/>
      <c r="E1362" s="234"/>
    </row>
    <row r="1363" spans="1:5" ht="28.5">
      <c r="A1363" s="156">
        <v>78133</v>
      </c>
      <c r="B1363" s="156" t="s">
        <v>1392</v>
      </c>
      <c r="C1363" s="157" t="s">
        <v>486</v>
      </c>
      <c r="D1363" s="161">
        <v>1033.33</v>
      </c>
      <c r="E1363" s="159"/>
    </row>
    <row r="1364" spans="1:5" ht="15">
      <c r="A1364" s="311">
        <v>782</v>
      </c>
      <c r="B1364" s="421" t="s">
        <v>707</v>
      </c>
      <c r="C1364" s="422"/>
      <c r="D1364" s="422"/>
      <c r="E1364" s="234"/>
    </row>
    <row r="1365" spans="1:5" ht="28.5">
      <c r="A1365" s="156">
        <v>78203</v>
      </c>
      <c r="B1365" s="156" t="s">
        <v>1393</v>
      </c>
      <c r="C1365" s="157" t="s">
        <v>2</v>
      </c>
      <c r="D1365" s="158">
        <v>833.33</v>
      </c>
      <c r="E1365" s="159"/>
    </row>
    <row r="1366" spans="1:5" ht="28.5">
      <c r="A1366" s="156">
        <v>78226</v>
      </c>
      <c r="B1366" s="156" t="s">
        <v>1394</v>
      </c>
      <c r="C1366" s="157" t="s">
        <v>2</v>
      </c>
      <c r="D1366" s="158">
        <v>5.13</v>
      </c>
      <c r="E1366" s="159"/>
    </row>
    <row r="1367" spans="1:5" ht="15">
      <c r="A1367" s="311">
        <v>783</v>
      </c>
      <c r="B1367" s="421" t="s">
        <v>13908</v>
      </c>
      <c r="C1367" s="422"/>
      <c r="D1367" s="422"/>
      <c r="E1367" s="159"/>
    </row>
    <row r="1368" spans="1:5" ht="28.5">
      <c r="A1368" s="156">
        <v>78373</v>
      </c>
      <c r="B1368" s="156" t="s">
        <v>1395</v>
      </c>
      <c r="C1368" s="157" t="s">
        <v>486</v>
      </c>
      <c r="D1368" s="158">
        <v>963.75</v>
      </c>
      <c r="E1368" s="159"/>
    </row>
    <row r="1369" spans="1:5" ht="15">
      <c r="A1369" s="311">
        <v>784</v>
      </c>
      <c r="B1369" s="421" t="s">
        <v>707</v>
      </c>
      <c r="C1369" s="422"/>
      <c r="D1369" s="422"/>
      <c r="E1369" s="234"/>
    </row>
    <row r="1370" spans="1:5" ht="28.5">
      <c r="A1370" s="156">
        <v>78402</v>
      </c>
      <c r="B1370" s="156" t="s">
        <v>14252</v>
      </c>
      <c r="C1370" s="157" t="s">
        <v>1</v>
      </c>
      <c r="D1370" s="158">
        <v>5.87</v>
      </c>
      <c r="E1370" s="159"/>
    </row>
    <row r="1371" spans="1:5" ht="28.5">
      <c r="A1371" s="156">
        <v>78403</v>
      </c>
      <c r="B1371" s="156" t="s">
        <v>14253</v>
      </c>
      <c r="C1371" s="157" t="s">
        <v>1</v>
      </c>
      <c r="D1371" s="158">
        <v>4.9000000000000004</v>
      </c>
      <c r="E1371" s="159"/>
    </row>
    <row r="1372" spans="1:5" ht="28.5">
      <c r="A1372" s="156">
        <v>78404</v>
      </c>
      <c r="B1372" s="156" t="s">
        <v>14254</v>
      </c>
      <c r="C1372" s="157" t="s">
        <v>1</v>
      </c>
      <c r="D1372" s="158">
        <v>7.19</v>
      </c>
      <c r="E1372" s="159"/>
    </row>
    <row r="1373" spans="1:5" ht="28.5">
      <c r="A1373" s="156">
        <v>78405</v>
      </c>
      <c r="B1373" s="156" t="s">
        <v>14255</v>
      </c>
      <c r="C1373" s="157" t="s">
        <v>1</v>
      </c>
      <c r="D1373" s="158">
        <v>9.2200000000000006</v>
      </c>
      <c r="E1373" s="159"/>
    </row>
    <row r="1374" spans="1:5" ht="28.5">
      <c r="A1374" s="156">
        <v>78406</v>
      </c>
      <c r="B1374" s="156" t="s">
        <v>14256</v>
      </c>
      <c r="C1374" s="157" t="s">
        <v>1</v>
      </c>
      <c r="D1374" s="158">
        <v>6.06</v>
      </c>
      <c r="E1374" s="159"/>
    </row>
    <row r="1375" spans="1:5" ht="15">
      <c r="A1375" s="311">
        <v>786</v>
      </c>
      <c r="B1375" s="421" t="s">
        <v>13815</v>
      </c>
      <c r="C1375" s="422"/>
      <c r="D1375" s="422"/>
      <c r="E1375" s="159"/>
    </row>
    <row r="1376" spans="1:5" ht="14.25">
      <c r="A1376" s="156">
        <v>78627</v>
      </c>
      <c r="B1376" s="156" t="s">
        <v>1396</v>
      </c>
      <c r="C1376" s="157" t="s">
        <v>2</v>
      </c>
      <c r="D1376" s="158">
        <v>175.9</v>
      </c>
      <c r="E1376" s="159"/>
    </row>
    <row r="1377" spans="1:5" ht="15">
      <c r="A1377" s="311">
        <v>787</v>
      </c>
      <c r="B1377" s="421" t="s">
        <v>13908</v>
      </c>
      <c r="C1377" s="422"/>
      <c r="D1377" s="422"/>
      <c r="E1377" s="159"/>
    </row>
    <row r="1378" spans="1:5" ht="14.25">
      <c r="A1378" s="156">
        <v>78735</v>
      </c>
      <c r="B1378" s="156" t="s">
        <v>1397</v>
      </c>
      <c r="C1378" s="157" t="s">
        <v>2</v>
      </c>
      <c r="D1378" s="158">
        <v>35.369999999999997</v>
      </c>
      <c r="E1378" s="159"/>
    </row>
    <row r="1379" spans="1:5" ht="14.25">
      <c r="A1379" s="156">
        <v>78749</v>
      </c>
      <c r="B1379" s="156" t="s">
        <v>1398</v>
      </c>
      <c r="C1379" s="157" t="s">
        <v>2</v>
      </c>
      <c r="D1379" s="158">
        <v>108.22</v>
      </c>
      <c r="E1379" s="159"/>
    </row>
    <row r="1380" spans="1:5" ht="28.5">
      <c r="A1380" s="156">
        <v>78760</v>
      </c>
      <c r="B1380" s="156" t="s">
        <v>14257</v>
      </c>
      <c r="C1380" s="157" t="s">
        <v>1</v>
      </c>
      <c r="D1380" s="158">
        <v>14.68</v>
      </c>
      <c r="E1380" s="159"/>
    </row>
    <row r="1381" spans="1:5" ht="15">
      <c r="A1381" s="311">
        <v>788</v>
      </c>
      <c r="B1381" s="421" t="s">
        <v>707</v>
      </c>
      <c r="C1381" s="422"/>
      <c r="D1381" s="422"/>
      <c r="E1381" s="159"/>
    </row>
    <row r="1382" spans="1:5" ht="28.5">
      <c r="A1382" s="156">
        <v>78848</v>
      </c>
      <c r="B1382" s="156" t="s">
        <v>14258</v>
      </c>
      <c r="C1382" s="157" t="s">
        <v>1</v>
      </c>
      <c r="D1382" s="158">
        <v>13.49</v>
      </c>
      <c r="E1382" s="159"/>
    </row>
    <row r="1383" spans="1:5" ht="28.5">
      <c r="A1383" s="156">
        <v>78898</v>
      </c>
      <c r="B1383" s="156" t="s">
        <v>14259</v>
      </c>
      <c r="C1383" s="157" t="s">
        <v>2</v>
      </c>
      <c r="D1383" s="158">
        <v>29.52</v>
      </c>
      <c r="E1383" s="159"/>
    </row>
    <row r="1384" spans="1:5" ht="15">
      <c r="A1384" s="311">
        <v>791</v>
      </c>
      <c r="B1384" s="421" t="s">
        <v>14260</v>
      </c>
      <c r="C1384" s="422"/>
      <c r="D1384" s="422"/>
      <c r="E1384" s="159"/>
    </row>
    <row r="1385" spans="1:5" ht="28.5">
      <c r="A1385" s="156">
        <v>79166</v>
      </c>
      <c r="B1385" s="156" t="s">
        <v>14261</v>
      </c>
      <c r="C1385" s="157" t="s">
        <v>1</v>
      </c>
      <c r="D1385" s="158">
        <v>8.2799999999999994</v>
      </c>
      <c r="E1385" s="159"/>
    </row>
    <row r="1386" spans="1:5" ht="15">
      <c r="A1386" s="311">
        <v>792</v>
      </c>
      <c r="B1386" s="421" t="s">
        <v>14260</v>
      </c>
      <c r="C1386" s="422"/>
      <c r="D1386" s="422"/>
      <c r="E1386" s="159"/>
    </row>
    <row r="1387" spans="1:5" ht="14.25">
      <c r="A1387" s="156">
        <v>79245</v>
      </c>
      <c r="B1387" s="156" t="s">
        <v>14262</v>
      </c>
      <c r="C1387" s="157" t="s">
        <v>3</v>
      </c>
      <c r="D1387" s="158">
        <v>61.77</v>
      </c>
      <c r="E1387" s="159"/>
    </row>
    <row r="1388" spans="1:5" ht="14.25">
      <c r="A1388" s="156">
        <v>79246</v>
      </c>
      <c r="B1388" s="156" t="s">
        <v>14263</v>
      </c>
      <c r="C1388" s="157" t="s">
        <v>3</v>
      </c>
      <c r="D1388" s="158">
        <v>73.290000000000006</v>
      </c>
      <c r="E1388" s="159"/>
    </row>
    <row r="1389" spans="1:5" ht="14.25">
      <c r="A1389" s="156">
        <v>79247</v>
      </c>
      <c r="B1389" s="156" t="s">
        <v>14264</v>
      </c>
      <c r="C1389" s="157" t="s">
        <v>3</v>
      </c>
      <c r="D1389" s="158">
        <v>89.59</v>
      </c>
      <c r="E1389" s="159"/>
    </row>
    <row r="1390" spans="1:5" ht="15">
      <c r="A1390" s="311">
        <v>793</v>
      </c>
      <c r="B1390" s="421" t="s">
        <v>13855</v>
      </c>
      <c r="C1390" s="422"/>
      <c r="D1390" s="422"/>
      <c r="E1390" s="159"/>
    </row>
    <row r="1391" spans="1:5" ht="28.5">
      <c r="A1391" s="156">
        <v>79372</v>
      </c>
      <c r="B1391" s="156" t="s">
        <v>1399</v>
      </c>
      <c r="C1391" s="157" t="s">
        <v>1</v>
      </c>
      <c r="D1391" s="158">
        <v>209.72</v>
      </c>
      <c r="E1391" s="159"/>
    </row>
    <row r="1392" spans="1:5" ht="28.5">
      <c r="A1392" s="156">
        <v>79374</v>
      </c>
      <c r="B1392" s="156" t="s">
        <v>1400</v>
      </c>
      <c r="C1392" s="157" t="s">
        <v>2</v>
      </c>
      <c r="D1392" s="158">
        <v>29.05</v>
      </c>
      <c r="E1392" s="159"/>
    </row>
    <row r="1393" spans="1:5" ht="14.25">
      <c r="A1393" s="156">
        <v>79375</v>
      </c>
      <c r="B1393" s="156" t="s">
        <v>1401</v>
      </c>
      <c r="C1393" s="157" t="s">
        <v>3</v>
      </c>
      <c r="D1393" s="158">
        <v>3.2</v>
      </c>
      <c r="E1393" s="159"/>
    </row>
    <row r="1394" spans="1:5" ht="15">
      <c r="A1394" s="311">
        <v>794</v>
      </c>
      <c r="B1394" s="421" t="s">
        <v>14265</v>
      </c>
      <c r="C1394" s="422"/>
      <c r="D1394" s="422"/>
      <c r="E1394" s="159"/>
    </row>
    <row r="1395" spans="1:5" ht="28.5">
      <c r="A1395" s="156">
        <v>79419</v>
      </c>
      <c r="B1395" s="156" t="s">
        <v>14266</v>
      </c>
      <c r="C1395" s="157" t="s">
        <v>4</v>
      </c>
      <c r="D1395" s="158">
        <v>76.37</v>
      </c>
      <c r="E1395" s="159"/>
    </row>
    <row r="1396" spans="1:5" ht="15">
      <c r="A1396" s="311">
        <v>10</v>
      </c>
      <c r="B1396" s="421" t="s">
        <v>13909</v>
      </c>
      <c r="C1396" s="422"/>
      <c r="D1396" s="422"/>
      <c r="E1396" s="159"/>
    </row>
    <row r="1397" spans="1:5" ht="15">
      <c r="A1397" s="311">
        <v>1001</v>
      </c>
      <c r="B1397" s="421" t="s">
        <v>13909</v>
      </c>
      <c r="C1397" s="422"/>
      <c r="D1397" s="422"/>
      <c r="E1397" s="159"/>
    </row>
    <row r="1398" spans="1:5" ht="28.5">
      <c r="A1398" s="156">
        <v>100150</v>
      </c>
      <c r="B1398" s="156" t="s">
        <v>14267</v>
      </c>
      <c r="C1398" s="157" t="s">
        <v>7</v>
      </c>
      <c r="D1398" s="158">
        <v>67.61</v>
      </c>
      <c r="E1398" s="159"/>
    </row>
    <row r="1399" spans="1:5" ht="28.5">
      <c r="A1399" s="156">
        <v>100151</v>
      </c>
      <c r="B1399" s="156" t="s">
        <v>14268</v>
      </c>
      <c r="C1399" s="157" t="s">
        <v>3</v>
      </c>
      <c r="D1399" s="158">
        <v>147.15</v>
      </c>
      <c r="E1399" s="159"/>
    </row>
    <row r="1400" spans="1:5" ht="28.5">
      <c r="A1400" s="156">
        <v>100189</v>
      </c>
      <c r="B1400" s="156" t="s">
        <v>1402</v>
      </c>
      <c r="C1400" s="157" t="s">
        <v>1</v>
      </c>
      <c r="D1400" s="158">
        <v>5.05</v>
      </c>
      <c r="E1400" s="159"/>
    </row>
    <row r="1401" spans="1:5" ht="28.5">
      <c r="A1401" s="156">
        <v>100190</v>
      </c>
      <c r="B1401" s="156" t="s">
        <v>1403</v>
      </c>
      <c r="C1401" s="157" t="s">
        <v>1</v>
      </c>
      <c r="D1401" s="158">
        <v>17.29</v>
      </c>
      <c r="E1401" s="159"/>
    </row>
    <row r="1402" spans="1:5" ht="28.5">
      <c r="A1402" s="156">
        <v>100192</v>
      </c>
      <c r="B1402" s="156" t="s">
        <v>1404</v>
      </c>
      <c r="C1402" s="157" t="s">
        <v>1</v>
      </c>
      <c r="D1402" s="158">
        <v>26.21</v>
      </c>
      <c r="E1402" s="159"/>
    </row>
    <row r="1403" spans="1:5" ht="28.5">
      <c r="A1403" s="156">
        <v>100194</v>
      </c>
      <c r="B1403" s="156" t="s">
        <v>1405</v>
      </c>
      <c r="C1403" s="157" t="s">
        <v>1</v>
      </c>
      <c r="D1403" s="158">
        <v>9.3000000000000007</v>
      </c>
      <c r="E1403" s="159"/>
    </row>
    <row r="1404" spans="1:5" ht="28.5">
      <c r="A1404" s="156">
        <v>100195</v>
      </c>
      <c r="B1404" s="156" t="s">
        <v>1406</v>
      </c>
      <c r="C1404" s="157" t="s">
        <v>3</v>
      </c>
      <c r="D1404" s="158">
        <v>9.5399999999999991</v>
      </c>
      <c r="E1404" s="159"/>
    </row>
    <row r="1405" spans="1:5" ht="28.5">
      <c r="A1405" s="156">
        <v>100196</v>
      </c>
      <c r="B1405" s="156" t="s">
        <v>1407</v>
      </c>
      <c r="C1405" s="157" t="s">
        <v>3</v>
      </c>
      <c r="D1405" s="158">
        <v>9.5500000000000007</v>
      </c>
      <c r="E1405" s="159"/>
    </row>
    <row r="1406" spans="1:5" ht="28.5">
      <c r="A1406" s="156">
        <v>100197</v>
      </c>
      <c r="B1406" s="156" t="s">
        <v>1408</v>
      </c>
      <c r="C1406" s="157" t="s">
        <v>3</v>
      </c>
      <c r="D1406" s="158">
        <v>10.24</v>
      </c>
      <c r="E1406" s="159"/>
    </row>
    <row r="1407" spans="1:5" ht="14.25">
      <c r="A1407" s="156">
        <v>100198</v>
      </c>
      <c r="B1407" s="156" t="s">
        <v>1409</v>
      </c>
      <c r="C1407" s="157" t="s">
        <v>1</v>
      </c>
      <c r="D1407" s="158">
        <v>9.99</v>
      </c>
      <c r="E1407" s="159"/>
    </row>
    <row r="1408" spans="1:5" ht="15">
      <c r="A1408" s="311">
        <v>1002</v>
      </c>
      <c r="B1408" s="421" t="s">
        <v>13910</v>
      </c>
      <c r="C1408" s="422"/>
      <c r="D1408" s="422"/>
      <c r="E1408" s="159"/>
    </row>
    <row r="1409" spans="1:5" ht="15">
      <c r="A1409" s="156">
        <v>100202</v>
      </c>
      <c r="B1409" s="156" t="s">
        <v>1410</v>
      </c>
      <c r="C1409" s="157" t="s">
        <v>3</v>
      </c>
      <c r="D1409" s="158">
        <v>9.02</v>
      </c>
      <c r="E1409" s="234"/>
    </row>
    <row r="1410" spans="1:5" ht="28.5">
      <c r="A1410" s="156">
        <v>100203</v>
      </c>
      <c r="B1410" s="156" t="s">
        <v>1411</v>
      </c>
      <c r="C1410" s="157" t="s">
        <v>3</v>
      </c>
      <c r="D1410" s="158">
        <v>13.61</v>
      </c>
      <c r="E1410" s="234"/>
    </row>
    <row r="1411" spans="1:5" ht="28.5">
      <c r="A1411" s="156">
        <v>100205</v>
      </c>
      <c r="B1411" s="156" t="s">
        <v>14269</v>
      </c>
      <c r="C1411" s="157" t="s">
        <v>1</v>
      </c>
      <c r="D1411" s="158">
        <v>220.47</v>
      </c>
      <c r="E1411" s="159"/>
    </row>
    <row r="1412" spans="1:5" ht="28.5">
      <c r="A1412" s="156">
        <v>100208</v>
      </c>
      <c r="B1412" s="156" t="s">
        <v>1412</v>
      </c>
      <c r="C1412" s="157" t="s">
        <v>1</v>
      </c>
      <c r="D1412" s="158">
        <v>149.19</v>
      </c>
      <c r="E1412" s="159"/>
    </row>
    <row r="1413" spans="1:5" ht="28.5">
      <c r="A1413" s="156">
        <v>100209</v>
      </c>
      <c r="B1413" s="156" t="s">
        <v>1413</v>
      </c>
      <c r="C1413" s="157" t="s">
        <v>3</v>
      </c>
      <c r="D1413" s="158">
        <v>8.89</v>
      </c>
      <c r="E1413" s="159"/>
    </row>
    <row r="1414" spans="1:5" ht="15">
      <c r="A1414" s="311">
        <v>13</v>
      </c>
      <c r="B1414" s="421" t="s">
        <v>13911</v>
      </c>
      <c r="C1414" s="422"/>
      <c r="D1414" s="422"/>
      <c r="E1414" s="159"/>
    </row>
    <row r="1415" spans="1:5" ht="15">
      <c r="A1415" s="311">
        <v>1304</v>
      </c>
      <c r="B1415" s="421" t="s">
        <v>13912</v>
      </c>
      <c r="C1415" s="422"/>
      <c r="D1415" s="422"/>
      <c r="E1415" s="159"/>
    </row>
    <row r="1416" spans="1:5" ht="15">
      <c r="A1416" s="156">
        <v>130401</v>
      </c>
      <c r="B1416" s="156" t="s">
        <v>1414</v>
      </c>
      <c r="C1416" s="157" t="s">
        <v>2</v>
      </c>
      <c r="D1416" s="158">
        <v>245.27</v>
      </c>
      <c r="E1416" s="234"/>
    </row>
    <row r="1417" spans="1:5" ht="15">
      <c r="A1417" s="311">
        <v>1305</v>
      </c>
      <c r="B1417" s="421" t="s">
        <v>13846</v>
      </c>
      <c r="C1417" s="422"/>
      <c r="D1417" s="422"/>
      <c r="E1417" s="234"/>
    </row>
    <row r="1418" spans="1:5" ht="57">
      <c r="A1418" s="156">
        <v>130561</v>
      </c>
      <c r="B1418" s="156" t="s">
        <v>23833</v>
      </c>
      <c r="C1418" s="157" t="s">
        <v>2</v>
      </c>
      <c r="D1418" s="158">
        <v>143.24</v>
      </c>
      <c r="E1418" s="159"/>
    </row>
    <row r="1419" spans="1:5" ht="15">
      <c r="A1419" s="311">
        <v>1306</v>
      </c>
      <c r="B1419" s="421" t="s">
        <v>13826</v>
      </c>
      <c r="C1419" s="422"/>
      <c r="D1419" s="422"/>
      <c r="E1419" s="160"/>
    </row>
    <row r="1420" spans="1:5" ht="28.5">
      <c r="A1420" s="156">
        <v>130627</v>
      </c>
      <c r="B1420" s="156" t="s">
        <v>14112</v>
      </c>
      <c r="C1420" s="157" t="s">
        <v>2</v>
      </c>
      <c r="D1420" s="158">
        <v>53.45</v>
      </c>
      <c r="E1420" s="235"/>
    </row>
    <row r="1421" spans="1:5" ht="15" customHeight="1">
      <c r="A1421" s="156">
        <v>130628</v>
      </c>
      <c r="B1421" s="156" t="s">
        <v>14113</v>
      </c>
      <c r="C1421" s="157" t="s">
        <v>2</v>
      </c>
      <c r="D1421" s="158">
        <v>64.459999999999994</v>
      </c>
      <c r="E1421" s="234"/>
    </row>
    <row r="1422" spans="1:5" ht="15">
      <c r="A1422" s="311">
        <v>1307</v>
      </c>
      <c r="B1422" s="421" t="s">
        <v>13821</v>
      </c>
      <c r="C1422" s="422"/>
      <c r="D1422" s="422"/>
      <c r="E1422" s="235"/>
    </row>
    <row r="1423" spans="1:5" ht="28.5">
      <c r="A1423" s="156">
        <v>130701</v>
      </c>
      <c r="B1423" s="156" t="s">
        <v>13672</v>
      </c>
      <c r="C1423" s="157" t="s">
        <v>2</v>
      </c>
      <c r="D1423" s="158">
        <v>19.64</v>
      </c>
      <c r="E1423" s="155" t="s">
        <v>13931</v>
      </c>
    </row>
    <row r="1424" spans="1:5" ht="15" customHeight="1">
      <c r="A1424" s="311">
        <v>15</v>
      </c>
      <c r="B1424" s="421" t="s">
        <v>13913</v>
      </c>
      <c r="C1424" s="422"/>
      <c r="D1424" s="422"/>
      <c r="E1424" s="234"/>
    </row>
    <row r="1425" spans="1:5" ht="15">
      <c r="A1425" s="311">
        <v>1502</v>
      </c>
      <c r="B1425" s="421" t="s">
        <v>13914</v>
      </c>
      <c r="C1425" s="422"/>
      <c r="D1425" s="422"/>
      <c r="E1425" s="234"/>
    </row>
    <row r="1426" spans="1:5" ht="28.5">
      <c r="A1426" s="156">
        <v>150266</v>
      </c>
      <c r="B1426" s="156" t="s">
        <v>1415</v>
      </c>
      <c r="C1426" s="157" t="s">
        <v>4</v>
      </c>
      <c r="D1426" s="158">
        <v>42.02</v>
      </c>
      <c r="E1426" s="158">
        <v>14.08</v>
      </c>
    </row>
    <row r="1427" spans="1:5" ht="15">
      <c r="A1427" s="311">
        <v>1507</v>
      </c>
      <c r="B1427" s="421" t="s">
        <v>13915</v>
      </c>
      <c r="C1427" s="422"/>
      <c r="D1427" s="422"/>
      <c r="E1427" s="158">
        <v>14.08</v>
      </c>
    </row>
    <row r="1428" spans="1:5" ht="28.5">
      <c r="A1428" s="156">
        <v>150706</v>
      </c>
      <c r="B1428" s="156" t="s">
        <v>1416</v>
      </c>
      <c r="C1428" s="157" t="s">
        <v>2</v>
      </c>
      <c r="D1428" s="161">
        <v>2124.02</v>
      </c>
      <c r="E1428" s="158">
        <v>14.08</v>
      </c>
    </row>
    <row r="1429" spans="1:5" ht="15">
      <c r="A1429" s="311">
        <v>60</v>
      </c>
      <c r="B1429" s="421" t="s">
        <v>13916</v>
      </c>
      <c r="C1429" s="422"/>
      <c r="D1429" s="422"/>
      <c r="E1429" s="158">
        <v>11.6</v>
      </c>
    </row>
    <row r="1430" spans="1:5" ht="15">
      <c r="A1430" s="311">
        <v>6003</v>
      </c>
      <c r="B1430" s="421" t="s">
        <v>13917</v>
      </c>
      <c r="C1430" s="422"/>
      <c r="D1430" s="422"/>
      <c r="E1430" s="158">
        <v>11.6</v>
      </c>
    </row>
    <row r="1431" spans="1:5" ht="15">
      <c r="A1431" s="156">
        <v>600327</v>
      </c>
      <c r="B1431" s="156" t="s">
        <v>1417</v>
      </c>
      <c r="C1431" s="157" t="s">
        <v>7</v>
      </c>
      <c r="D1431" s="158">
        <v>112.14</v>
      </c>
      <c r="E1431" s="234"/>
    </row>
    <row r="1432" spans="1:5" ht="15">
      <c r="A1432" s="311">
        <v>80</v>
      </c>
      <c r="B1432" s="421" t="s">
        <v>13918</v>
      </c>
      <c r="C1432" s="422"/>
      <c r="D1432" s="422"/>
      <c r="E1432" s="158">
        <v>0</v>
      </c>
    </row>
    <row r="1433" spans="1:5" ht="15">
      <c r="A1433" s="311">
        <v>8001</v>
      </c>
      <c r="B1433" s="421" t="s">
        <v>13919</v>
      </c>
      <c r="C1433" s="422"/>
      <c r="D1433" s="422"/>
      <c r="E1433" s="158">
        <v>0</v>
      </c>
    </row>
    <row r="1434" spans="1:5" ht="14.25">
      <c r="A1434" s="156">
        <v>800102</v>
      </c>
      <c r="B1434" s="156" t="s">
        <v>13</v>
      </c>
      <c r="C1434" s="157" t="s">
        <v>10</v>
      </c>
      <c r="D1434" s="158">
        <v>5.79</v>
      </c>
      <c r="E1434" s="158">
        <v>0</v>
      </c>
    </row>
    <row r="1435" spans="1:5" ht="15">
      <c r="A1435" s="311">
        <v>8005</v>
      </c>
      <c r="B1435" s="421" t="s">
        <v>13920</v>
      </c>
      <c r="C1435" s="422"/>
      <c r="D1435" s="422"/>
      <c r="E1435" s="234"/>
    </row>
    <row r="1436" spans="1:5" ht="14.25">
      <c r="A1436" s="156">
        <v>800502</v>
      </c>
      <c r="B1436" s="156" t="s">
        <v>1418</v>
      </c>
      <c r="C1436" s="157" t="s">
        <v>3</v>
      </c>
      <c r="D1436" s="158">
        <v>14.75</v>
      </c>
      <c r="E1436" s="158">
        <v>0</v>
      </c>
    </row>
    <row r="1437" spans="1:5" ht="15">
      <c r="A1437" s="311">
        <v>82</v>
      </c>
      <c r="B1437" s="421" t="s">
        <v>25664</v>
      </c>
      <c r="C1437" s="422"/>
      <c r="D1437" s="422"/>
      <c r="E1437" s="234"/>
    </row>
    <row r="1438" spans="1:5" ht="15">
      <c r="A1438" s="311">
        <v>8201</v>
      </c>
      <c r="B1438" s="421" t="s">
        <v>25665</v>
      </c>
      <c r="C1438" s="422"/>
      <c r="D1438" s="422"/>
      <c r="E1438" s="158">
        <v>14.08</v>
      </c>
    </row>
    <row r="1439" spans="1:5" ht="14.25">
      <c r="A1439" s="156">
        <v>820101</v>
      </c>
      <c r="B1439" s="156" t="s">
        <v>1419</v>
      </c>
      <c r="C1439" s="157" t="s">
        <v>2</v>
      </c>
      <c r="D1439" s="158">
        <v>125.73</v>
      </c>
      <c r="E1439" s="158">
        <v>11.6</v>
      </c>
    </row>
    <row r="1440" spans="1:5" ht="14.25">
      <c r="A1440" s="156">
        <v>820104</v>
      </c>
      <c r="B1440" s="156" t="s">
        <v>1420</v>
      </c>
      <c r="C1440" s="157" t="s">
        <v>2</v>
      </c>
      <c r="D1440" s="158">
        <v>127.93</v>
      </c>
      <c r="E1440" s="158">
        <v>9.34</v>
      </c>
    </row>
    <row r="1441" spans="1:4" ht="14.25">
      <c r="A1441" s="156">
        <v>820106</v>
      </c>
      <c r="B1441" s="156" t="s">
        <v>1421</v>
      </c>
      <c r="C1441" s="157" t="s">
        <v>2</v>
      </c>
      <c r="D1441" s="158">
        <v>21.4</v>
      </c>
    </row>
    <row r="1442" spans="1:4" ht="28.5">
      <c r="A1442" s="156">
        <v>820113</v>
      </c>
      <c r="B1442" s="156" t="s">
        <v>1422</v>
      </c>
      <c r="C1442" s="157" t="s">
        <v>2</v>
      </c>
      <c r="D1442" s="158">
        <v>32.94</v>
      </c>
    </row>
    <row r="1443" spans="1:4" ht="14.25">
      <c r="A1443" s="156">
        <v>820114</v>
      </c>
      <c r="B1443" s="156" t="s">
        <v>1423</v>
      </c>
      <c r="C1443" s="157" t="s">
        <v>2</v>
      </c>
      <c r="D1443" s="158">
        <v>16.03</v>
      </c>
    </row>
    <row r="1444" spans="1:4" ht="14.25">
      <c r="A1444" s="156">
        <v>820115</v>
      </c>
      <c r="B1444" s="156" t="s">
        <v>1424</v>
      </c>
      <c r="C1444" s="157" t="s">
        <v>2</v>
      </c>
      <c r="D1444" s="158">
        <v>57.48</v>
      </c>
    </row>
    <row r="1445" spans="1:4" ht="14.25">
      <c r="A1445" s="156">
        <v>820116</v>
      </c>
      <c r="B1445" s="156" t="s">
        <v>1425</v>
      </c>
      <c r="C1445" s="157" t="s">
        <v>2</v>
      </c>
      <c r="D1445" s="158">
        <v>5.15</v>
      </c>
    </row>
    <row r="1446" spans="1:4" ht="14.25">
      <c r="A1446" s="156">
        <v>820117</v>
      </c>
      <c r="B1446" s="156" t="s">
        <v>1426</v>
      </c>
      <c r="C1446" s="157" t="s">
        <v>2</v>
      </c>
      <c r="D1446" s="158">
        <v>11.5</v>
      </c>
    </row>
    <row r="1447" spans="1:4" ht="14.25">
      <c r="A1447" s="156">
        <v>820118</v>
      </c>
      <c r="B1447" s="156" t="s">
        <v>1427</v>
      </c>
      <c r="C1447" s="157" t="s">
        <v>2</v>
      </c>
      <c r="D1447" s="158">
        <v>3.28</v>
      </c>
    </row>
    <row r="1448" spans="1:4" ht="15">
      <c r="A1448" s="311">
        <v>83</v>
      </c>
      <c r="B1448" s="421" t="s">
        <v>13921</v>
      </c>
      <c r="C1448" s="422"/>
      <c r="D1448" s="422"/>
    </row>
    <row r="1449" spans="1:4" ht="15">
      <c r="A1449" s="311">
        <v>8301</v>
      </c>
      <c r="B1449" s="421" t="s">
        <v>13922</v>
      </c>
      <c r="C1449" s="422"/>
      <c r="D1449" s="422"/>
    </row>
    <row r="1450" spans="1:4" ht="14.25">
      <c r="A1450" s="156">
        <v>830101</v>
      </c>
      <c r="B1450" s="156" t="s">
        <v>1428</v>
      </c>
      <c r="C1450" s="157" t="s">
        <v>2</v>
      </c>
      <c r="D1450" s="158">
        <v>111.33</v>
      </c>
    </row>
    <row r="1451" spans="1:4" ht="14.25">
      <c r="A1451" s="156">
        <v>830102</v>
      </c>
      <c r="B1451" s="156" t="s">
        <v>1429</v>
      </c>
      <c r="C1451" s="157" t="s">
        <v>2</v>
      </c>
      <c r="D1451" s="158">
        <v>50.5</v>
      </c>
    </row>
    <row r="1452" spans="1:4" ht="14.25">
      <c r="A1452" s="156">
        <v>830103</v>
      </c>
      <c r="B1452" s="156" t="s">
        <v>1430</v>
      </c>
      <c r="C1452" s="157" t="s">
        <v>2</v>
      </c>
      <c r="D1452" s="158">
        <v>71</v>
      </c>
    </row>
    <row r="1453" spans="1:4" ht="14.25">
      <c r="A1453" s="156">
        <v>830104</v>
      </c>
      <c r="B1453" s="156" t="s">
        <v>1431</v>
      </c>
      <c r="C1453" s="157" t="s">
        <v>2</v>
      </c>
      <c r="D1453" s="158">
        <v>75.62</v>
      </c>
    </row>
    <row r="1454" spans="1:4" ht="14.25">
      <c r="A1454" s="156">
        <v>830105</v>
      </c>
      <c r="B1454" s="156" t="s">
        <v>1432</v>
      </c>
      <c r="C1454" s="157" t="s">
        <v>2</v>
      </c>
      <c r="D1454" s="158">
        <v>30.64</v>
      </c>
    </row>
    <row r="1455" spans="1:4" ht="14.25">
      <c r="A1455" s="156">
        <v>830106</v>
      </c>
      <c r="B1455" s="156" t="s">
        <v>1433</v>
      </c>
      <c r="C1455" s="157" t="s">
        <v>2</v>
      </c>
      <c r="D1455" s="158">
        <v>30.45</v>
      </c>
    </row>
    <row r="1456" spans="1:4" ht="14.25">
      <c r="A1456" s="156">
        <v>830107</v>
      </c>
      <c r="B1456" s="156" t="s">
        <v>1434</v>
      </c>
      <c r="C1456" s="157" t="s">
        <v>2</v>
      </c>
      <c r="D1456" s="158">
        <v>33.78</v>
      </c>
    </row>
    <row r="1457" spans="1:4" ht="14.25">
      <c r="A1457" s="156">
        <v>830108</v>
      </c>
      <c r="B1457" s="156" t="s">
        <v>1435</v>
      </c>
      <c r="C1457" s="157" t="s">
        <v>2</v>
      </c>
      <c r="D1457" s="158">
        <v>149.33000000000001</v>
      </c>
    </row>
    <row r="1458" spans="1:4" ht="14.25">
      <c r="A1458" s="156">
        <v>830109</v>
      </c>
      <c r="B1458" s="156" t="s">
        <v>1436</v>
      </c>
      <c r="C1458" s="157" t="s">
        <v>2</v>
      </c>
      <c r="D1458" s="158">
        <v>77</v>
      </c>
    </row>
    <row r="1459" spans="1:4" ht="14.25">
      <c r="A1459" s="156">
        <v>830110</v>
      </c>
      <c r="B1459" s="156" t="s">
        <v>1437</v>
      </c>
      <c r="C1459" s="157" t="s">
        <v>2</v>
      </c>
      <c r="D1459" s="158">
        <v>41.46</v>
      </c>
    </row>
    <row r="1460" spans="1:4" ht="14.25">
      <c r="A1460" s="156">
        <v>830111</v>
      </c>
      <c r="B1460" s="156" t="s">
        <v>1438</v>
      </c>
      <c r="C1460" s="157" t="s">
        <v>2</v>
      </c>
      <c r="D1460" s="158">
        <v>65.28</v>
      </c>
    </row>
    <row r="1461" spans="1:4" ht="14.25">
      <c r="A1461" s="156">
        <v>830112</v>
      </c>
      <c r="B1461" s="156" t="s">
        <v>1439</v>
      </c>
      <c r="C1461" s="157" t="s">
        <v>2</v>
      </c>
      <c r="D1461" s="158">
        <v>567.65</v>
      </c>
    </row>
    <row r="1462" spans="1:4" ht="14.25">
      <c r="A1462" s="156">
        <v>830113</v>
      </c>
      <c r="B1462" s="156" t="s">
        <v>1440</v>
      </c>
      <c r="C1462" s="157" t="s">
        <v>2</v>
      </c>
      <c r="D1462" s="158">
        <v>806.34</v>
      </c>
    </row>
    <row r="1463" spans="1:4" ht="14.25">
      <c r="A1463" s="156">
        <v>830114</v>
      </c>
      <c r="B1463" s="156" t="s">
        <v>1441</v>
      </c>
      <c r="C1463" s="157" t="s">
        <v>2</v>
      </c>
      <c r="D1463" s="158">
        <v>282.85000000000002</v>
      </c>
    </row>
    <row r="1464" spans="1:4" ht="15">
      <c r="A1464" s="311">
        <v>92</v>
      </c>
      <c r="B1464" s="421" t="s">
        <v>13923</v>
      </c>
      <c r="C1464" s="422"/>
      <c r="D1464" s="422"/>
    </row>
    <row r="1465" spans="1:4" ht="15">
      <c r="A1465" s="311">
        <v>9201</v>
      </c>
      <c r="B1465" s="421" t="s">
        <v>13924</v>
      </c>
      <c r="C1465" s="422"/>
      <c r="D1465" s="422"/>
    </row>
    <row r="1466" spans="1:4" ht="28.5">
      <c r="A1466" s="156">
        <v>920110</v>
      </c>
      <c r="B1466" s="156" t="s">
        <v>1442</v>
      </c>
      <c r="C1466" s="157" t="s">
        <v>486</v>
      </c>
      <c r="D1466" s="161">
        <v>1272.5999999999999</v>
      </c>
    </row>
    <row r="1467" spans="1:4" ht="15">
      <c r="A1467" s="311">
        <v>9205</v>
      </c>
      <c r="B1467" s="421" t="s">
        <v>13925</v>
      </c>
      <c r="C1467" s="422"/>
      <c r="D1467" s="422"/>
    </row>
    <row r="1468" spans="1:4" ht="28.5">
      <c r="A1468" s="156">
        <v>920542</v>
      </c>
      <c r="B1468" s="156" t="s">
        <v>14270</v>
      </c>
      <c r="C1468" s="157" t="s">
        <v>486</v>
      </c>
      <c r="D1468" s="161">
        <v>6060.76</v>
      </c>
    </row>
    <row r="1469" spans="1:4" ht="28.5">
      <c r="A1469" s="156">
        <v>920543</v>
      </c>
      <c r="B1469" s="156" t="s">
        <v>14271</v>
      </c>
      <c r="C1469" s="157" t="s">
        <v>486</v>
      </c>
      <c r="D1469" s="161">
        <v>22729.360000000001</v>
      </c>
    </row>
    <row r="1470" spans="1:4" ht="28.5">
      <c r="A1470" s="156">
        <v>920544</v>
      </c>
      <c r="B1470" s="156" t="s">
        <v>14272</v>
      </c>
      <c r="C1470" s="157" t="s">
        <v>486</v>
      </c>
      <c r="D1470" s="161">
        <v>9451.34</v>
      </c>
    </row>
    <row r="1471" spans="1:4" ht="28.5">
      <c r="A1471" s="156">
        <v>920545</v>
      </c>
      <c r="B1471" s="156" t="s">
        <v>14273</v>
      </c>
      <c r="C1471" s="157" t="s">
        <v>486</v>
      </c>
      <c r="D1471" s="161">
        <v>2886.01</v>
      </c>
    </row>
    <row r="1472" spans="1:4" ht="28.5">
      <c r="A1472" s="156">
        <v>920546</v>
      </c>
      <c r="B1472" s="156" t="s">
        <v>14274</v>
      </c>
      <c r="C1472" s="157" t="s">
        <v>486</v>
      </c>
      <c r="D1472" s="161">
        <v>16235.47</v>
      </c>
    </row>
    <row r="1473" spans="1:4" ht="28.5">
      <c r="A1473" s="156">
        <v>920547</v>
      </c>
      <c r="B1473" s="156" t="s">
        <v>14275</v>
      </c>
      <c r="C1473" s="157" t="s">
        <v>486</v>
      </c>
      <c r="D1473" s="161">
        <v>4816.46</v>
      </c>
    </row>
    <row r="1474" spans="1:4" ht="28.5">
      <c r="A1474" s="156">
        <v>920548</v>
      </c>
      <c r="B1474" s="156" t="s">
        <v>14276</v>
      </c>
      <c r="C1474" s="157" t="s">
        <v>486</v>
      </c>
      <c r="D1474" s="161">
        <v>4365.4799999999996</v>
      </c>
    </row>
    <row r="1475" spans="1:4" ht="28.5">
      <c r="A1475" s="156">
        <v>920549</v>
      </c>
      <c r="B1475" s="156" t="s">
        <v>14277</v>
      </c>
      <c r="C1475" s="157" t="s">
        <v>486</v>
      </c>
      <c r="D1475" s="161">
        <v>12987.78</v>
      </c>
    </row>
    <row r="1476" spans="1:4" ht="28.5">
      <c r="A1476" s="156">
        <v>920550</v>
      </c>
      <c r="B1476" s="156" t="s">
        <v>14278</v>
      </c>
      <c r="C1476" s="157" t="s">
        <v>486</v>
      </c>
      <c r="D1476" s="161">
        <v>10750.71</v>
      </c>
    </row>
    <row r="1477" spans="1:4" ht="28.5">
      <c r="A1477" s="156">
        <v>920551</v>
      </c>
      <c r="B1477" s="156" t="s">
        <v>14279</v>
      </c>
      <c r="C1477" s="157" t="s">
        <v>486</v>
      </c>
      <c r="D1477" s="161">
        <v>10750.71</v>
      </c>
    </row>
    <row r="1478" spans="1:4" ht="28.5">
      <c r="A1478" s="156">
        <v>920552</v>
      </c>
      <c r="B1478" s="156" t="s">
        <v>14280</v>
      </c>
      <c r="C1478" s="157" t="s">
        <v>486</v>
      </c>
      <c r="D1478" s="161">
        <v>9972.2800000000007</v>
      </c>
    </row>
    <row r="1479" spans="1:4" ht="28.5">
      <c r="A1479" s="156">
        <v>920553</v>
      </c>
      <c r="B1479" s="156" t="s">
        <v>14281</v>
      </c>
      <c r="C1479" s="157" t="s">
        <v>486</v>
      </c>
      <c r="D1479" s="161">
        <v>10064.56</v>
      </c>
    </row>
    <row r="1480" spans="1:4" ht="28.5">
      <c r="A1480" s="156">
        <v>920554</v>
      </c>
      <c r="B1480" s="156" t="s">
        <v>14282</v>
      </c>
      <c r="C1480" s="157" t="s">
        <v>486</v>
      </c>
      <c r="D1480" s="161">
        <v>10765.6</v>
      </c>
    </row>
    <row r="1481" spans="1:4" ht="28.5">
      <c r="A1481" s="156">
        <v>920555</v>
      </c>
      <c r="B1481" s="156" t="s">
        <v>14283</v>
      </c>
      <c r="C1481" s="157" t="s">
        <v>486</v>
      </c>
      <c r="D1481" s="161">
        <v>23269.65</v>
      </c>
    </row>
    <row r="1482" spans="1:4" ht="14.25">
      <c r="A1482" s="156">
        <v>920556</v>
      </c>
      <c r="B1482" s="156" t="s">
        <v>14284</v>
      </c>
      <c r="C1482" s="157" t="s">
        <v>486</v>
      </c>
      <c r="D1482" s="161">
        <v>5767.55</v>
      </c>
    </row>
    <row r="1483" spans="1:4" ht="28.5">
      <c r="A1483" s="156">
        <v>920557</v>
      </c>
      <c r="B1483" s="156" t="s">
        <v>14285</v>
      </c>
      <c r="C1483" s="157" t="s">
        <v>486</v>
      </c>
      <c r="D1483" s="161">
        <v>12986.29</v>
      </c>
    </row>
    <row r="1484" spans="1:4" ht="28.5">
      <c r="A1484" s="156">
        <v>920558</v>
      </c>
      <c r="B1484" s="156" t="s">
        <v>14286</v>
      </c>
      <c r="C1484" s="157" t="s">
        <v>486</v>
      </c>
      <c r="D1484" s="161">
        <v>19468.27</v>
      </c>
    </row>
    <row r="1485" spans="1:4" ht="14.25">
      <c r="A1485" s="156">
        <v>920559</v>
      </c>
      <c r="B1485" s="156" t="s">
        <v>14287</v>
      </c>
      <c r="C1485" s="157" t="s">
        <v>486</v>
      </c>
      <c r="D1485" s="161">
        <v>2717.82</v>
      </c>
    </row>
    <row r="1486" spans="1:4" ht="28.5">
      <c r="A1486" s="156">
        <v>920560</v>
      </c>
      <c r="B1486" s="156" t="s">
        <v>14288</v>
      </c>
      <c r="C1486" s="157" t="s">
        <v>486</v>
      </c>
      <c r="D1486" s="161">
        <v>4916.63</v>
      </c>
    </row>
    <row r="1487" spans="1:4" ht="14.25">
      <c r="A1487" s="156">
        <v>920561</v>
      </c>
      <c r="B1487" s="156" t="s">
        <v>14289</v>
      </c>
      <c r="C1487" s="157" t="s">
        <v>486</v>
      </c>
      <c r="D1487" s="161">
        <v>2017.08</v>
      </c>
    </row>
    <row r="1488" spans="1:4" ht="28.5">
      <c r="A1488" s="156">
        <v>920562</v>
      </c>
      <c r="B1488" s="156" t="s">
        <v>14290</v>
      </c>
      <c r="C1488" s="157" t="s">
        <v>486</v>
      </c>
      <c r="D1488" s="161">
        <v>2017.08</v>
      </c>
    </row>
    <row r="1489" spans="1:4" ht="28.5">
      <c r="A1489" s="156">
        <v>920563</v>
      </c>
      <c r="B1489" s="156" t="s">
        <v>14291</v>
      </c>
      <c r="C1489" s="157" t="s">
        <v>486</v>
      </c>
      <c r="D1489" s="161">
        <v>3782.02</v>
      </c>
    </row>
    <row r="1490" spans="1:4" ht="28.5">
      <c r="A1490" s="156">
        <v>920564</v>
      </c>
      <c r="B1490" s="156" t="s">
        <v>14292</v>
      </c>
      <c r="C1490" s="157" t="s">
        <v>486</v>
      </c>
      <c r="D1490" s="161">
        <v>7018.5</v>
      </c>
    </row>
    <row r="1491" spans="1:4" ht="28.5">
      <c r="A1491" s="156">
        <v>920565</v>
      </c>
      <c r="B1491" s="156" t="s">
        <v>14293</v>
      </c>
      <c r="C1491" s="157" t="s">
        <v>486</v>
      </c>
      <c r="D1491" s="161">
        <v>26321.1</v>
      </c>
    </row>
    <row r="1492" spans="1:4" ht="28.5">
      <c r="A1492" s="156">
        <v>920566</v>
      </c>
      <c r="B1492" s="156" t="s">
        <v>14294</v>
      </c>
      <c r="C1492" s="157" t="s">
        <v>486</v>
      </c>
      <c r="D1492" s="161">
        <v>10944.86</v>
      </c>
    </row>
    <row r="1493" spans="1:4" ht="28.5">
      <c r="A1493" s="156">
        <v>920567</v>
      </c>
      <c r="B1493" s="156" t="s">
        <v>14295</v>
      </c>
      <c r="C1493" s="157" t="s">
        <v>486</v>
      </c>
      <c r="D1493" s="161">
        <v>3342.06</v>
      </c>
    </row>
    <row r="1494" spans="1:4" ht="28.5">
      <c r="A1494" s="156">
        <v>920568</v>
      </c>
      <c r="B1494" s="156" t="s">
        <v>14296</v>
      </c>
      <c r="C1494" s="157" t="s">
        <v>486</v>
      </c>
      <c r="D1494" s="161">
        <v>18801.03</v>
      </c>
    </row>
    <row r="1495" spans="1:4" ht="28.5">
      <c r="A1495" s="156">
        <v>920569</v>
      </c>
      <c r="B1495" s="156" t="s">
        <v>14297</v>
      </c>
      <c r="C1495" s="157" t="s">
        <v>486</v>
      </c>
      <c r="D1495" s="161">
        <v>5577.57</v>
      </c>
    </row>
    <row r="1496" spans="1:4" ht="28.5">
      <c r="A1496" s="156">
        <v>920570</v>
      </c>
      <c r="B1496" s="156" t="s">
        <v>14298</v>
      </c>
      <c r="C1496" s="157" t="s">
        <v>486</v>
      </c>
      <c r="D1496" s="161">
        <v>5055.32</v>
      </c>
    </row>
    <row r="1497" spans="1:4" ht="28.5">
      <c r="A1497" s="156">
        <v>920571</v>
      </c>
      <c r="B1497" s="156" t="s">
        <v>14299</v>
      </c>
      <c r="C1497" s="157" t="s">
        <v>486</v>
      </c>
      <c r="D1497" s="161">
        <v>15040.13</v>
      </c>
    </row>
    <row r="1498" spans="1:4" ht="28.5">
      <c r="A1498" s="156">
        <v>920572</v>
      </c>
      <c r="B1498" s="156" t="s">
        <v>14300</v>
      </c>
      <c r="C1498" s="157" t="s">
        <v>486</v>
      </c>
      <c r="D1498" s="161">
        <v>12449.56</v>
      </c>
    </row>
    <row r="1499" spans="1:4" ht="28.5">
      <c r="A1499" s="156">
        <v>920573</v>
      </c>
      <c r="B1499" s="156" t="s">
        <v>14301</v>
      </c>
      <c r="C1499" s="157" t="s">
        <v>486</v>
      </c>
      <c r="D1499" s="161">
        <v>12449.56</v>
      </c>
    </row>
    <row r="1500" spans="1:4" ht="28.5">
      <c r="A1500" s="156">
        <v>920574</v>
      </c>
      <c r="B1500" s="156" t="s">
        <v>14302</v>
      </c>
      <c r="C1500" s="157" t="s">
        <v>486</v>
      </c>
      <c r="D1500" s="161">
        <v>11548.12</v>
      </c>
    </row>
    <row r="1501" spans="1:4" ht="28.5">
      <c r="A1501" s="156">
        <v>920575</v>
      </c>
      <c r="B1501" s="156" t="s">
        <v>14303</v>
      </c>
      <c r="C1501" s="157" t="s">
        <v>486</v>
      </c>
      <c r="D1501" s="161">
        <v>11654.98</v>
      </c>
    </row>
    <row r="1502" spans="1:4" ht="28.5">
      <c r="A1502" s="156">
        <v>920576</v>
      </c>
      <c r="B1502" s="156" t="s">
        <v>14304</v>
      </c>
      <c r="C1502" s="157" t="s">
        <v>486</v>
      </c>
      <c r="D1502" s="161">
        <v>12466.8</v>
      </c>
    </row>
    <row r="1503" spans="1:4" ht="28.5">
      <c r="A1503" s="156">
        <v>920577</v>
      </c>
      <c r="B1503" s="156" t="s">
        <v>14305</v>
      </c>
      <c r="C1503" s="157" t="s">
        <v>486</v>
      </c>
      <c r="D1503" s="161">
        <v>26946.76</v>
      </c>
    </row>
    <row r="1504" spans="1:4" ht="14.25">
      <c r="A1504" s="156">
        <v>920578</v>
      </c>
      <c r="B1504" s="156" t="s">
        <v>14306</v>
      </c>
      <c r="C1504" s="157" t="s">
        <v>486</v>
      </c>
      <c r="D1504" s="161">
        <v>6678.95</v>
      </c>
    </row>
    <row r="1505" spans="1:4" ht="28.5">
      <c r="A1505" s="156">
        <v>920579</v>
      </c>
      <c r="B1505" s="156" t="s">
        <v>14307</v>
      </c>
      <c r="C1505" s="157" t="s">
        <v>486</v>
      </c>
      <c r="D1505" s="161">
        <v>15038.41</v>
      </c>
    </row>
    <row r="1506" spans="1:4" ht="28.5">
      <c r="A1506" s="156">
        <v>920580</v>
      </c>
      <c r="B1506" s="156" t="s">
        <v>14308</v>
      </c>
      <c r="C1506" s="157" t="s">
        <v>486</v>
      </c>
      <c r="D1506" s="161">
        <v>22544.69</v>
      </c>
    </row>
    <row r="1507" spans="1:4" ht="14.25">
      <c r="A1507" s="156">
        <v>920581</v>
      </c>
      <c r="B1507" s="156" t="s">
        <v>14309</v>
      </c>
      <c r="C1507" s="157" t="s">
        <v>486</v>
      </c>
      <c r="D1507" s="161">
        <v>3147.29</v>
      </c>
    </row>
    <row r="1508" spans="1:4" ht="28.5">
      <c r="A1508" s="156">
        <v>920582</v>
      </c>
      <c r="B1508" s="156" t="s">
        <v>14310</v>
      </c>
      <c r="C1508" s="157" t="s">
        <v>486</v>
      </c>
      <c r="D1508" s="161">
        <v>5693.57</v>
      </c>
    </row>
    <row r="1509" spans="1:4" ht="14.25">
      <c r="A1509" s="156">
        <v>920583</v>
      </c>
      <c r="B1509" s="156" t="s">
        <v>14311</v>
      </c>
      <c r="C1509" s="157" t="s">
        <v>486</v>
      </c>
      <c r="D1509" s="161">
        <v>2335.8200000000002</v>
      </c>
    </row>
    <row r="1510" spans="1:4" ht="28.5">
      <c r="A1510" s="156">
        <v>920584</v>
      </c>
      <c r="B1510" s="156" t="s">
        <v>14312</v>
      </c>
      <c r="C1510" s="157" t="s">
        <v>486</v>
      </c>
      <c r="D1510" s="161">
        <v>2335.8200000000002</v>
      </c>
    </row>
    <row r="1511" spans="1:4" ht="28.5">
      <c r="A1511" s="156">
        <v>920585</v>
      </c>
      <c r="B1511" s="156" t="s">
        <v>14313</v>
      </c>
      <c r="C1511" s="157" t="s">
        <v>486</v>
      </c>
      <c r="D1511" s="161">
        <v>4379.67</v>
      </c>
    </row>
    <row r="1512" spans="1:4" ht="15">
      <c r="A1512" s="311">
        <v>93</v>
      </c>
      <c r="B1512" s="421" t="s">
        <v>13926</v>
      </c>
      <c r="C1512" s="422"/>
      <c r="D1512" s="422"/>
    </row>
    <row r="1513" spans="1:4" ht="15">
      <c r="A1513" s="311">
        <v>9302</v>
      </c>
      <c r="B1513" s="421" t="s">
        <v>13927</v>
      </c>
      <c r="C1513" s="422"/>
      <c r="D1513" s="422"/>
    </row>
    <row r="1514" spans="1:4" ht="42.75">
      <c r="A1514" s="156">
        <v>930213</v>
      </c>
      <c r="B1514" s="156" t="s">
        <v>23834</v>
      </c>
      <c r="C1514" s="157" t="s">
        <v>2</v>
      </c>
      <c r="D1514" s="158">
        <v>737</v>
      </c>
    </row>
    <row r="1515" spans="1:4" ht="42.75">
      <c r="A1515" s="156">
        <v>930214</v>
      </c>
      <c r="B1515" s="156" t="s">
        <v>23835</v>
      </c>
      <c r="C1515" s="157" t="s">
        <v>2</v>
      </c>
      <c r="D1515" s="161">
        <v>1540.67</v>
      </c>
    </row>
    <row r="1516" spans="1:4" ht="28.5">
      <c r="A1516" s="156">
        <v>930218</v>
      </c>
      <c r="B1516" s="156" t="s">
        <v>23836</v>
      </c>
      <c r="C1516" s="157" t="s">
        <v>2</v>
      </c>
      <c r="D1516" s="158">
        <v>636</v>
      </c>
    </row>
    <row r="1517" spans="1:4" ht="28.5">
      <c r="A1517" s="156">
        <v>930219</v>
      </c>
      <c r="B1517" s="156" t="s">
        <v>23837</v>
      </c>
      <c r="C1517" s="157" t="s">
        <v>2</v>
      </c>
      <c r="D1517" s="158">
        <v>675.83</v>
      </c>
    </row>
    <row r="1518" spans="1:4" ht="28.5">
      <c r="A1518" s="156">
        <v>930220</v>
      </c>
      <c r="B1518" s="156" t="s">
        <v>23838</v>
      </c>
      <c r="C1518" s="157" t="s">
        <v>2</v>
      </c>
      <c r="D1518" s="158">
        <v>809.83</v>
      </c>
    </row>
    <row r="1519" spans="1:4" ht="28.5">
      <c r="A1519" s="156">
        <v>930226</v>
      </c>
      <c r="B1519" s="156" t="s">
        <v>14314</v>
      </c>
      <c r="C1519" s="157" t="s">
        <v>2</v>
      </c>
      <c r="D1519" s="161">
        <v>4130</v>
      </c>
    </row>
    <row r="1520" spans="1:4" ht="28.5">
      <c r="A1520" s="156">
        <v>930235</v>
      </c>
      <c r="B1520" s="156" t="s">
        <v>14315</v>
      </c>
      <c r="C1520" s="157" t="s">
        <v>2</v>
      </c>
      <c r="D1520" s="158">
        <v>336.1</v>
      </c>
    </row>
    <row r="1521" spans="1:4" ht="15">
      <c r="A1521" s="311">
        <v>95</v>
      </c>
      <c r="B1521" s="421" t="s">
        <v>1448</v>
      </c>
      <c r="C1521" s="422"/>
      <c r="D1521" s="422"/>
    </row>
    <row r="1522" spans="1:4" ht="15">
      <c r="A1522" s="311">
        <v>9501</v>
      </c>
      <c r="B1522" s="421" t="s">
        <v>13928</v>
      </c>
      <c r="C1522" s="422"/>
      <c r="D1522" s="422"/>
    </row>
    <row r="1523" spans="1:4" ht="28.5">
      <c r="A1523" s="156">
        <v>950101</v>
      </c>
      <c r="B1523" s="156" t="s">
        <v>1449</v>
      </c>
      <c r="C1523" s="157" t="s">
        <v>5</v>
      </c>
      <c r="D1523" s="158">
        <v>3.05</v>
      </c>
    </row>
    <row r="1524" spans="1:4" ht="28.5">
      <c r="A1524" s="156">
        <v>950102</v>
      </c>
      <c r="B1524" s="156" t="s">
        <v>1450</v>
      </c>
      <c r="C1524" s="157" t="s">
        <v>5</v>
      </c>
      <c r="D1524" s="158">
        <v>12.8</v>
      </c>
    </row>
    <row r="1525" spans="1:4" ht="14.25">
      <c r="A1525" s="423"/>
      <c r="B1525" s="424"/>
      <c r="C1525" s="424"/>
      <c r="D1525" s="424"/>
    </row>
    <row r="1526" spans="1:4" ht="15">
      <c r="A1526" s="421" t="s">
        <v>13929</v>
      </c>
      <c r="B1526" s="422"/>
      <c r="C1526" s="422"/>
      <c r="D1526" s="422"/>
    </row>
    <row r="1527" spans="1:4" ht="14.25">
      <c r="A1527" s="423"/>
      <c r="B1527" s="424"/>
      <c r="C1527" s="424"/>
      <c r="D1527" s="424"/>
    </row>
    <row r="1528" spans="1:4" ht="15">
      <c r="A1528" s="154" t="s">
        <v>13753</v>
      </c>
      <c r="B1528" s="154" t="s">
        <v>13754</v>
      </c>
      <c r="C1528" s="155" t="s">
        <v>13755</v>
      </c>
      <c r="D1528" s="155" t="s">
        <v>13930</v>
      </c>
    </row>
    <row r="1529" spans="1:4" ht="15">
      <c r="A1529" s="311">
        <v>8</v>
      </c>
      <c r="B1529" s="421" t="s">
        <v>13932</v>
      </c>
      <c r="C1529" s="422"/>
      <c r="D1529" s="422"/>
    </row>
    <row r="1530" spans="1:4" ht="15">
      <c r="A1530" s="311">
        <v>801</v>
      </c>
      <c r="B1530" s="421" t="s">
        <v>13933</v>
      </c>
      <c r="C1530" s="422"/>
      <c r="D1530" s="422"/>
    </row>
    <row r="1531" spans="1:4" ht="28.5">
      <c r="A1531" s="156">
        <v>80124</v>
      </c>
      <c r="B1531" s="156" t="s">
        <v>1451</v>
      </c>
      <c r="C1531" s="157" t="s">
        <v>5</v>
      </c>
      <c r="D1531" s="158">
        <v>108.49</v>
      </c>
    </row>
    <row r="1532" spans="1:4" ht="14.25">
      <c r="A1532" s="156">
        <v>80125</v>
      </c>
      <c r="B1532" s="156" t="s">
        <v>1452</v>
      </c>
      <c r="C1532" s="157" t="s">
        <v>5</v>
      </c>
      <c r="D1532" s="158">
        <v>42.84</v>
      </c>
    </row>
    <row r="1533" spans="1:4" ht="28.5">
      <c r="A1533" s="156">
        <v>80144</v>
      </c>
      <c r="B1533" s="156" t="s">
        <v>1453</v>
      </c>
      <c r="C1533" s="157" t="s">
        <v>5</v>
      </c>
      <c r="D1533" s="158">
        <v>24.5</v>
      </c>
    </row>
    <row r="1534" spans="1:4" ht="28.5">
      <c r="A1534" s="156">
        <v>80170</v>
      </c>
      <c r="B1534" s="156" t="s">
        <v>1454</v>
      </c>
      <c r="C1534" s="157" t="s">
        <v>5</v>
      </c>
      <c r="D1534" s="158">
        <v>245.17</v>
      </c>
    </row>
    <row r="1535" spans="1:4" ht="28.5">
      <c r="A1535" s="156">
        <v>80178</v>
      </c>
      <c r="B1535" s="156" t="s">
        <v>1455</v>
      </c>
      <c r="C1535" s="157" t="s">
        <v>5</v>
      </c>
      <c r="D1535" s="158">
        <v>167.59</v>
      </c>
    </row>
    <row r="1536" spans="1:4" ht="15">
      <c r="A1536" s="311">
        <v>802</v>
      </c>
      <c r="B1536" s="421" t="s">
        <v>13934</v>
      </c>
      <c r="C1536" s="422"/>
      <c r="D1536" s="422"/>
    </row>
    <row r="1537" spans="1:4" ht="28.5">
      <c r="A1537" s="156">
        <v>80201</v>
      </c>
      <c r="B1537" s="156" t="s">
        <v>1456</v>
      </c>
      <c r="C1537" s="157" t="s">
        <v>5</v>
      </c>
      <c r="D1537" s="158">
        <v>2.25</v>
      </c>
    </row>
    <row r="1538" spans="1:4" ht="28.5">
      <c r="A1538" s="156">
        <v>80202</v>
      </c>
      <c r="B1538" s="156" t="s">
        <v>1457</v>
      </c>
      <c r="C1538" s="157" t="s">
        <v>5</v>
      </c>
      <c r="D1538" s="158">
        <v>2.25</v>
      </c>
    </row>
    <row r="1539" spans="1:4" ht="28.5">
      <c r="A1539" s="156">
        <v>80276</v>
      </c>
      <c r="B1539" s="156" t="s">
        <v>1458</v>
      </c>
      <c r="C1539" s="157" t="s">
        <v>2</v>
      </c>
      <c r="D1539" s="161">
        <v>48197</v>
      </c>
    </row>
    <row r="1540" spans="1:4" ht="15">
      <c r="A1540" s="311">
        <v>804</v>
      </c>
      <c r="B1540" s="421" t="s">
        <v>14316</v>
      </c>
      <c r="C1540" s="422"/>
      <c r="D1540" s="422"/>
    </row>
    <row r="1541" spans="1:4" ht="42.75">
      <c r="A1541" s="156">
        <v>80425</v>
      </c>
      <c r="B1541" s="156" t="s">
        <v>14317</v>
      </c>
      <c r="C1541" s="157" t="s">
        <v>2</v>
      </c>
      <c r="D1541" s="158">
        <v>290.47000000000003</v>
      </c>
    </row>
    <row r="1542" spans="1:4" ht="15">
      <c r="A1542" s="311">
        <v>807</v>
      </c>
      <c r="B1542" s="421" t="s">
        <v>13935</v>
      </c>
      <c r="C1542" s="422"/>
      <c r="D1542" s="422"/>
    </row>
    <row r="1543" spans="1:4" ht="28.5">
      <c r="A1543" s="156">
        <v>80716</v>
      </c>
      <c r="B1543" s="156" t="s">
        <v>1459</v>
      </c>
      <c r="C1543" s="157" t="s">
        <v>2</v>
      </c>
      <c r="D1543" s="161">
        <v>40032</v>
      </c>
    </row>
    <row r="1544" spans="1:4" ht="15">
      <c r="A1544" s="311">
        <v>860</v>
      </c>
      <c r="B1544" s="421" t="s">
        <v>13936</v>
      </c>
      <c r="C1544" s="422"/>
      <c r="D1544" s="422"/>
    </row>
    <row r="1545" spans="1:4" ht="28.5">
      <c r="A1545" s="156">
        <v>86030</v>
      </c>
      <c r="B1545" s="156" t="s">
        <v>1460</v>
      </c>
      <c r="C1545" s="157" t="s">
        <v>5</v>
      </c>
      <c r="D1545" s="158">
        <v>142.31</v>
      </c>
    </row>
    <row r="1546" spans="1:4" ht="28.5">
      <c r="A1546" s="156">
        <v>86049</v>
      </c>
      <c r="B1546" s="156" t="s">
        <v>1461</v>
      </c>
      <c r="C1546" s="157" t="s">
        <v>5</v>
      </c>
      <c r="D1546" s="158">
        <v>168.14</v>
      </c>
    </row>
    <row r="1547" spans="1:4" ht="28.5">
      <c r="A1547" s="156">
        <v>86096</v>
      </c>
      <c r="B1547" s="156" t="s">
        <v>1462</v>
      </c>
      <c r="C1547" s="157" t="s">
        <v>5</v>
      </c>
      <c r="D1547" s="158">
        <v>20.329999999999998</v>
      </c>
    </row>
    <row r="1548" spans="1:4" ht="28.5">
      <c r="A1548" s="157">
        <v>920557</v>
      </c>
      <c r="B1548" s="156" t="s">
        <v>14285</v>
      </c>
      <c r="C1548" s="157" t="s">
        <v>486</v>
      </c>
      <c r="D1548" s="161">
        <v>11825.34</v>
      </c>
    </row>
    <row r="1549" spans="1:4" ht="28.5">
      <c r="A1549" s="157">
        <v>920558</v>
      </c>
      <c r="B1549" s="156" t="s">
        <v>14286</v>
      </c>
      <c r="C1549" s="157" t="s">
        <v>486</v>
      </c>
      <c r="D1549" s="161">
        <v>17682.189999999999</v>
      </c>
    </row>
    <row r="1550" spans="1:4" ht="14.25">
      <c r="A1550" s="157">
        <v>920559</v>
      </c>
      <c r="B1550" s="156" t="s">
        <v>14287</v>
      </c>
      <c r="C1550" s="157" t="s">
        <v>486</v>
      </c>
      <c r="D1550" s="161">
        <v>2446.33</v>
      </c>
    </row>
    <row r="1551" spans="1:4" ht="28.5">
      <c r="A1551" s="157">
        <v>920560</v>
      </c>
      <c r="B1551" s="156" t="s">
        <v>14288</v>
      </c>
      <c r="C1551" s="157" t="s">
        <v>486</v>
      </c>
      <c r="D1551" s="161">
        <v>4401.63</v>
      </c>
    </row>
    <row r="1552" spans="1:4" ht="14.25">
      <c r="A1552" s="157">
        <v>920561</v>
      </c>
      <c r="B1552" s="156" t="s">
        <v>14289</v>
      </c>
      <c r="C1552" s="157" t="s">
        <v>486</v>
      </c>
      <c r="D1552" s="161">
        <v>1787.87</v>
      </c>
    </row>
    <row r="1553" spans="1:4" ht="28.5">
      <c r="A1553" s="157">
        <v>920562</v>
      </c>
      <c r="B1553" s="156" t="s">
        <v>14290</v>
      </c>
      <c r="C1553" s="157" t="s">
        <v>486</v>
      </c>
      <c r="D1553" s="161">
        <v>1787.87</v>
      </c>
    </row>
    <row r="1554" spans="1:4" ht="28.5">
      <c r="A1554" s="157">
        <v>920563</v>
      </c>
      <c r="B1554" s="156" t="s">
        <v>14291</v>
      </c>
      <c r="C1554" s="157" t="s">
        <v>486</v>
      </c>
      <c r="D1554" s="161">
        <v>3385.81</v>
      </c>
    </row>
    <row r="1555" spans="1:4" ht="28.5">
      <c r="A1555" s="157">
        <v>920564</v>
      </c>
      <c r="B1555" s="156" t="s">
        <v>14292</v>
      </c>
      <c r="C1555" s="157" t="s">
        <v>486</v>
      </c>
      <c r="D1555" s="161">
        <v>6352.33</v>
      </c>
    </row>
    <row r="1556" spans="1:4" ht="28.5">
      <c r="A1556" s="157">
        <v>920565</v>
      </c>
      <c r="B1556" s="156" t="s">
        <v>14293</v>
      </c>
      <c r="C1556" s="157" t="s">
        <v>486</v>
      </c>
      <c r="D1556" s="161">
        <v>23889.1</v>
      </c>
    </row>
    <row r="1557" spans="1:4" ht="28.5">
      <c r="A1557" s="157">
        <v>920566</v>
      </c>
      <c r="B1557" s="156" t="s">
        <v>14294</v>
      </c>
      <c r="C1557" s="157" t="s">
        <v>486</v>
      </c>
      <c r="D1557" s="161">
        <v>9945.17</v>
      </c>
    </row>
    <row r="1558" spans="1:4" ht="28.5">
      <c r="A1558" s="157">
        <v>920567</v>
      </c>
      <c r="B1558" s="156" t="s">
        <v>14295</v>
      </c>
      <c r="C1558" s="157" t="s">
        <v>486</v>
      </c>
      <c r="D1558" s="161">
        <v>3043.88</v>
      </c>
    </row>
    <row r="1559" spans="1:4" ht="28.5">
      <c r="A1559" s="157">
        <v>920568</v>
      </c>
      <c r="B1559" s="156" t="s">
        <v>14296</v>
      </c>
      <c r="C1559" s="157" t="s">
        <v>486</v>
      </c>
      <c r="D1559" s="161">
        <v>17063.64</v>
      </c>
    </row>
    <row r="1560" spans="1:4" ht="28.5">
      <c r="A1560" s="157">
        <v>920569</v>
      </c>
      <c r="B1560" s="156" t="s">
        <v>14297</v>
      </c>
      <c r="C1560" s="157" t="s">
        <v>486</v>
      </c>
      <c r="D1560" s="161">
        <v>5076</v>
      </c>
    </row>
    <row r="1561" spans="1:4" ht="28.5">
      <c r="A1561" s="157">
        <v>920570</v>
      </c>
      <c r="B1561" s="156" t="s">
        <v>14298</v>
      </c>
      <c r="C1561" s="157" t="s">
        <v>486</v>
      </c>
      <c r="D1561" s="161">
        <v>4596.84</v>
      </c>
    </row>
    <row r="1562" spans="1:4" ht="28.5">
      <c r="A1562" s="157">
        <v>920571</v>
      </c>
      <c r="B1562" s="156" t="s">
        <v>14299</v>
      </c>
      <c r="C1562" s="157" t="s">
        <v>486</v>
      </c>
      <c r="D1562" s="161">
        <v>13616.44</v>
      </c>
    </row>
    <row r="1563" spans="1:4" ht="28.5">
      <c r="A1563" s="157">
        <v>920572</v>
      </c>
      <c r="B1563" s="156" t="s">
        <v>14300</v>
      </c>
      <c r="C1563" s="157" t="s">
        <v>486</v>
      </c>
      <c r="D1563" s="161">
        <v>11306.82</v>
      </c>
    </row>
    <row r="1564" spans="1:4" ht="28.5">
      <c r="A1564" s="157">
        <v>920573</v>
      </c>
      <c r="B1564" s="156" t="s">
        <v>14301</v>
      </c>
      <c r="C1564" s="157" t="s">
        <v>486</v>
      </c>
      <c r="D1564" s="161">
        <v>11306.82</v>
      </c>
    </row>
    <row r="1565" spans="1:4" ht="28.5">
      <c r="A1565" s="157">
        <v>920574</v>
      </c>
      <c r="B1565" s="156" t="s">
        <v>14302</v>
      </c>
      <c r="C1565" s="157" t="s">
        <v>486</v>
      </c>
      <c r="D1565" s="161">
        <v>11548.12</v>
      </c>
    </row>
    <row r="1566" spans="1:4" ht="28.5">
      <c r="A1566" s="157">
        <v>920575</v>
      </c>
      <c r="B1566" s="156" t="s">
        <v>14303</v>
      </c>
      <c r="C1566" s="157" t="s">
        <v>486</v>
      </c>
      <c r="D1566" s="161">
        <v>10582.9</v>
      </c>
    </row>
    <row r="1567" spans="1:4" ht="28.5">
      <c r="A1567" s="157">
        <v>920576</v>
      </c>
      <c r="B1567" s="156" t="s">
        <v>14304</v>
      </c>
      <c r="C1567" s="157" t="s">
        <v>486</v>
      </c>
      <c r="D1567" s="161">
        <v>11311.13</v>
      </c>
    </row>
    <row r="1568" spans="1:4" ht="28.5">
      <c r="A1568" s="157">
        <v>920577</v>
      </c>
      <c r="B1568" s="156" t="s">
        <v>14305</v>
      </c>
      <c r="C1568" s="157" t="s">
        <v>486</v>
      </c>
      <c r="D1568" s="161">
        <v>24475.119999999999</v>
      </c>
    </row>
    <row r="1569" spans="1:4" ht="14.25">
      <c r="A1569" s="157">
        <v>920578</v>
      </c>
      <c r="B1569" s="156" t="s">
        <v>14306</v>
      </c>
      <c r="C1569" s="157" t="s">
        <v>486</v>
      </c>
      <c r="D1569" s="161">
        <v>6342.85</v>
      </c>
    </row>
    <row r="1570" spans="1:4" ht="28.5">
      <c r="A1570" s="157">
        <v>920579</v>
      </c>
      <c r="B1570" s="156" t="s">
        <v>14307</v>
      </c>
      <c r="C1570" s="157" t="s">
        <v>486</v>
      </c>
      <c r="D1570" s="161">
        <v>13694</v>
      </c>
    </row>
    <row r="1571" spans="1:4" ht="28.5">
      <c r="A1571" s="157">
        <v>920580</v>
      </c>
      <c r="B1571" s="156" t="s">
        <v>14308</v>
      </c>
      <c r="C1571" s="157" t="s">
        <v>486</v>
      </c>
      <c r="D1571" s="161">
        <v>20476.37</v>
      </c>
    </row>
    <row r="1572" spans="1:4" ht="14.25">
      <c r="A1572" s="157">
        <v>920581</v>
      </c>
      <c r="B1572" s="156" t="s">
        <v>14309</v>
      </c>
      <c r="C1572" s="157" t="s">
        <v>486</v>
      </c>
      <c r="D1572" s="161">
        <v>2832.91</v>
      </c>
    </row>
    <row r="1573" spans="1:4" ht="28.5">
      <c r="A1573" s="157">
        <v>920582</v>
      </c>
      <c r="B1573" s="156" t="s">
        <v>14310</v>
      </c>
      <c r="C1573" s="157" t="s">
        <v>486</v>
      </c>
      <c r="D1573" s="161">
        <v>5097.1899999999996</v>
      </c>
    </row>
    <row r="1574" spans="1:4" ht="14.25">
      <c r="A1574" s="157">
        <v>920583</v>
      </c>
      <c r="B1574" s="156" t="s">
        <v>14311</v>
      </c>
      <c r="C1574" s="157" t="s">
        <v>486</v>
      </c>
      <c r="D1574" s="161">
        <v>2070.39</v>
      </c>
    </row>
    <row r="1575" spans="1:4" ht="28.5">
      <c r="A1575" s="157">
        <v>920584</v>
      </c>
      <c r="B1575" s="156" t="s">
        <v>14312</v>
      </c>
      <c r="C1575" s="157" t="s">
        <v>486</v>
      </c>
      <c r="D1575" s="161">
        <v>2070.39</v>
      </c>
    </row>
    <row r="1576" spans="1:4" ht="28.5">
      <c r="A1576" s="157">
        <v>920585</v>
      </c>
      <c r="B1576" s="156" t="s">
        <v>14313</v>
      </c>
      <c r="C1576" s="157" t="s">
        <v>486</v>
      </c>
      <c r="D1576" s="161">
        <v>3920.85</v>
      </c>
    </row>
    <row r="1577" spans="1:4" ht="15">
      <c r="A1577" s="306">
        <v>93</v>
      </c>
      <c r="B1577" s="421" t="s">
        <v>13926</v>
      </c>
      <c r="C1577" s="422"/>
      <c r="D1577" s="422"/>
    </row>
    <row r="1578" spans="1:4" ht="15">
      <c r="A1578" s="306">
        <v>9302</v>
      </c>
      <c r="B1578" s="421" t="s">
        <v>13927</v>
      </c>
      <c r="C1578" s="422"/>
      <c r="D1578" s="422"/>
    </row>
    <row r="1579" spans="1:4" ht="28.5">
      <c r="A1579" s="157">
        <v>930213</v>
      </c>
      <c r="B1579" s="156" t="s">
        <v>1443</v>
      </c>
      <c r="C1579" s="157" t="s">
        <v>2</v>
      </c>
      <c r="D1579" s="158">
        <v>804.83</v>
      </c>
    </row>
    <row r="1580" spans="1:4" ht="28.5">
      <c r="A1580" s="157">
        <v>930214</v>
      </c>
      <c r="B1580" s="156" t="s">
        <v>1444</v>
      </c>
      <c r="C1580" s="157" t="s">
        <v>2</v>
      </c>
      <c r="D1580" s="161">
        <v>1651.5</v>
      </c>
    </row>
    <row r="1581" spans="1:4" ht="28.5">
      <c r="A1581" s="157">
        <v>930218</v>
      </c>
      <c r="B1581" s="156" t="s">
        <v>1445</v>
      </c>
      <c r="C1581" s="157" t="s">
        <v>2</v>
      </c>
      <c r="D1581" s="158">
        <v>621</v>
      </c>
    </row>
    <row r="1582" spans="1:4" ht="28.5">
      <c r="A1582" s="157">
        <v>930219</v>
      </c>
      <c r="B1582" s="156" t="s">
        <v>1446</v>
      </c>
      <c r="C1582" s="157" t="s">
        <v>2</v>
      </c>
      <c r="D1582" s="158">
        <v>694.72</v>
      </c>
    </row>
    <row r="1583" spans="1:4" ht="28.5">
      <c r="A1583" s="157">
        <v>930220</v>
      </c>
      <c r="B1583" s="156" t="s">
        <v>1447</v>
      </c>
      <c r="C1583" s="157" t="s">
        <v>2</v>
      </c>
      <c r="D1583" s="158">
        <v>866.13</v>
      </c>
    </row>
    <row r="1584" spans="1:4" ht="28.5">
      <c r="A1584" s="157">
        <v>930226</v>
      </c>
      <c r="B1584" s="156" t="s">
        <v>14314</v>
      </c>
      <c r="C1584" s="157" t="s">
        <v>2</v>
      </c>
      <c r="D1584" s="161">
        <v>3818.33</v>
      </c>
    </row>
    <row r="1585" spans="1:4" ht="28.5">
      <c r="A1585" s="157">
        <v>930235</v>
      </c>
      <c r="B1585" s="156" t="s">
        <v>14315</v>
      </c>
      <c r="C1585" s="157" t="s">
        <v>2</v>
      </c>
      <c r="D1585" s="158">
        <v>234.03</v>
      </c>
    </row>
    <row r="1586" spans="1:4" ht="15">
      <c r="A1586" s="306">
        <v>95</v>
      </c>
      <c r="B1586" s="421" t="s">
        <v>1448</v>
      </c>
      <c r="C1586" s="422"/>
      <c r="D1586" s="422"/>
    </row>
    <row r="1587" spans="1:4" ht="15">
      <c r="A1587" s="306">
        <v>9501</v>
      </c>
      <c r="B1587" s="421" t="s">
        <v>13928</v>
      </c>
      <c r="C1587" s="422"/>
      <c r="D1587" s="422"/>
    </row>
    <row r="1588" spans="1:4" ht="28.5">
      <c r="A1588" s="157">
        <v>950101</v>
      </c>
      <c r="B1588" s="156" t="s">
        <v>1449</v>
      </c>
      <c r="C1588" s="157" t="s">
        <v>5</v>
      </c>
      <c r="D1588" s="158">
        <v>3.24</v>
      </c>
    </row>
    <row r="1589" spans="1:4" ht="28.5">
      <c r="A1589" s="157">
        <v>950102</v>
      </c>
      <c r="B1589" s="156" t="s">
        <v>1450</v>
      </c>
      <c r="C1589" s="157" t="s">
        <v>5</v>
      </c>
      <c r="D1589" s="158">
        <v>12.33</v>
      </c>
    </row>
    <row r="1590" spans="1:4" ht="14.25">
      <c r="A1590" s="423"/>
      <c r="B1590" s="424"/>
      <c r="C1590" s="424"/>
      <c r="D1590" s="424"/>
    </row>
    <row r="1591" spans="1:4" ht="15">
      <c r="A1591" s="421" t="s">
        <v>13929</v>
      </c>
      <c r="B1591" s="422"/>
      <c r="C1591" s="422"/>
      <c r="D1591" s="422"/>
    </row>
    <row r="1592" spans="1:4" ht="14.25">
      <c r="A1592" s="423"/>
      <c r="B1592" s="424"/>
      <c r="C1592" s="424"/>
      <c r="D1592" s="424"/>
    </row>
    <row r="1593" spans="1:4" ht="15">
      <c r="A1593" s="305" t="s">
        <v>13753</v>
      </c>
      <c r="B1593" s="154" t="s">
        <v>13754</v>
      </c>
      <c r="C1593" s="155" t="s">
        <v>13755</v>
      </c>
      <c r="D1593" s="155" t="s">
        <v>13930</v>
      </c>
    </row>
    <row r="1594" spans="1:4" ht="15">
      <c r="A1594" s="306">
        <v>8</v>
      </c>
      <c r="B1594" s="421" t="s">
        <v>13932</v>
      </c>
      <c r="C1594" s="422"/>
      <c r="D1594" s="422"/>
    </row>
    <row r="1595" spans="1:4" ht="15">
      <c r="A1595" s="306">
        <v>801</v>
      </c>
      <c r="B1595" s="421" t="s">
        <v>13933</v>
      </c>
      <c r="C1595" s="422"/>
      <c r="D1595" s="422"/>
    </row>
    <row r="1596" spans="1:4" ht="28.5">
      <c r="A1596" s="157">
        <v>80124</v>
      </c>
      <c r="B1596" s="156" t="s">
        <v>1451</v>
      </c>
      <c r="C1596" s="157" t="s">
        <v>5</v>
      </c>
      <c r="D1596" s="158">
        <v>86</v>
      </c>
    </row>
    <row r="1597" spans="1:4" ht="14.25">
      <c r="A1597" s="157">
        <v>80125</v>
      </c>
      <c r="B1597" s="156" t="s">
        <v>1452</v>
      </c>
      <c r="C1597" s="157" t="s">
        <v>5</v>
      </c>
      <c r="D1597" s="158">
        <v>35.44</v>
      </c>
    </row>
    <row r="1598" spans="1:4" ht="28.5">
      <c r="A1598" s="157">
        <v>80144</v>
      </c>
      <c r="B1598" s="156" t="s">
        <v>1453</v>
      </c>
      <c r="C1598" s="157" t="s">
        <v>5</v>
      </c>
      <c r="D1598" s="158">
        <v>21.63</v>
      </c>
    </row>
    <row r="1599" spans="1:4" ht="28.5">
      <c r="A1599" s="157">
        <v>80170</v>
      </c>
      <c r="B1599" s="156" t="s">
        <v>1454</v>
      </c>
      <c r="C1599" s="157" t="s">
        <v>5</v>
      </c>
      <c r="D1599" s="158">
        <v>185.16</v>
      </c>
    </row>
    <row r="1600" spans="1:4" ht="28.5">
      <c r="A1600" s="157">
        <v>80178</v>
      </c>
      <c r="B1600" s="156" t="s">
        <v>1455</v>
      </c>
      <c r="C1600" s="157" t="s">
        <v>5</v>
      </c>
      <c r="D1600" s="158">
        <v>134.44</v>
      </c>
    </row>
    <row r="1601" spans="1:4" ht="15">
      <c r="A1601" s="306">
        <v>802</v>
      </c>
      <c r="B1601" s="421" t="s">
        <v>13934</v>
      </c>
      <c r="C1601" s="422"/>
      <c r="D1601" s="422"/>
    </row>
    <row r="1602" spans="1:4" ht="28.5">
      <c r="A1602" s="157">
        <v>80201</v>
      </c>
      <c r="B1602" s="156" t="s">
        <v>1456</v>
      </c>
      <c r="C1602" s="157" t="s">
        <v>5</v>
      </c>
      <c r="D1602" s="158">
        <v>2.25</v>
      </c>
    </row>
    <row r="1603" spans="1:4" ht="28.5">
      <c r="A1603" s="157">
        <v>80202</v>
      </c>
      <c r="B1603" s="156" t="s">
        <v>1457</v>
      </c>
      <c r="C1603" s="157" t="s">
        <v>5</v>
      </c>
      <c r="D1603" s="158">
        <v>2.25</v>
      </c>
    </row>
    <row r="1604" spans="1:4" ht="28.5">
      <c r="A1604" s="157">
        <v>80276</v>
      </c>
      <c r="B1604" s="156" t="s">
        <v>1458</v>
      </c>
      <c r="C1604" s="157" t="s">
        <v>2</v>
      </c>
      <c r="D1604" s="161">
        <v>45937</v>
      </c>
    </row>
    <row r="1605" spans="1:4" ht="15">
      <c r="A1605" s="306">
        <v>804</v>
      </c>
      <c r="B1605" s="421" t="s">
        <v>14316</v>
      </c>
      <c r="C1605" s="422"/>
      <c r="D1605" s="422"/>
    </row>
    <row r="1606" spans="1:4" ht="42.75">
      <c r="A1606" s="157">
        <v>80425</v>
      </c>
      <c r="B1606" s="156" t="s">
        <v>14317</v>
      </c>
      <c r="C1606" s="157" t="s">
        <v>2</v>
      </c>
      <c r="D1606" s="158">
        <v>314.06</v>
      </c>
    </row>
    <row r="1607" spans="1:4" ht="15">
      <c r="A1607" s="306">
        <v>807</v>
      </c>
      <c r="B1607" s="421" t="s">
        <v>13935</v>
      </c>
      <c r="C1607" s="422"/>
      <c r="D1607" s="422"/>
    </row>
    <row r="1608" spans="1:4" ht="28.5">
      <c r="A1608" s="157">
        <v>80716</v>
      </c>
      <c r="B1608" s="156" t="s">
        <v>1459</v>
      </c>
      <c r="C1608" s="157" t="s">
        <v>2</v>
      </c>
      <c r="D1608" s="161">
        <v>34506</v>
      </c>
    </row>
    <row r="1609" spans="1:4" ht="15">
      <c r="A1609" s="306">
        <v>860</v>
      </c>
      <c r="B1609" s="421" t="s">
        <v>13936</v>
      </c>
      <c r="C1609" s="422"/>
      <c r="D1609" s="422"/>
    </row>
    <row r="1610" spans="1:4" ht="28.5">
      <c r="A1610" s="157">
        <v>86030</v>
      </c>
      <c r="B1610" s="156" t="s">
        <v>1460</v>
      </c>
      <c r="C1610" s="157" t="s">
        <v>5</v>
      </c>
      <c r="D1610" s="158">
        <v>110.49</v>
      </c>
    </row>
    <row r="1611" spans="1:4" ht="28.5">
      <c r="A1611" s="157">
        <v>86049</v>
      </c>
      <c r="B1611" s="156" t="s">
        <v>1461</v>
      </c>
      <c r="C1611" s="157" t="s">
        <v>5</v>
      </c>
      <c r="D1611" s="158">
        <v>133.47999999999999</v>
      </c>
    </row>
    <row r="1612" spans="1:4" ht="28.5">
      <c r="A1612" s="157">
        <v>86096</v>
      </c>
      <c r="B1612" s="156" t="s">
        <v>1462</v>
      </c>
      <c r="C1612" s="157" t="s">
        <v>5</v>
      </c>
      <c r="D1612" s="158">
        <v>18.29</v>
      </c>
    </row>
  </sheetData>
  <autoFilter ref="A2:D2" xr:uid="{00000000-0009-0000-0000-000004000000}"/>
  <mergeCells count="290">
    <mergeCell ref="B4:D4"/>
    <mergeCell ref="B5:D5"/>
    <mergeCell ref="B24:D24"/>
    <mergeCell ref="A33:D33"/>
    <mergeCell ref="A34:D34"/>
    <mergeCell ref="A35:D35"/>
    <mergeCell ref="B79:D79"/>
    <mergeCell ref="B98:D98"/>
    <mergeCell ref="B106:D106"/>
    <mergeCell ref="B109:D109"/>
    <mergeCell ref="B112:D112"/>
    <mergeCell ref="B118:D118"/>
    <mergeCell ref="B37:D37"/>
    <mergeCell ref="B38:D38"/>
    <mergeCell ref="B40:D40"/>
    <mergeCell ref="B45:D45"/>
    <mergeCell ref="B68:D68"/>
    <mergeCell ref="B71:D71"/>
    <mergeCell ref="B160:D160"/>
    <mergeCell ref="B162:D162"/>
    <mergeCell ref="B165:D165"/>
    <mergeCell ref="B170:D170"/>
    <mergeCell ref="B194:D194"/>
    <mergeCell ref="B208:D208"/>
    <mergeCell ref="B121:D121"/>
    <mergeCell ref="B130:D130"/>
    <mergeCell ref="B133:D133"/>
    <mergeCell ref="B137:D137"/>
    <mergeCell ref="B145:D145"/>
    <mergeCell ref="B151:D151"/>
    <mergeCell ref="B248:D248"/>
    <mergeCell ref="B250:D250"/>
    <mergeCell ref="B254:D254"/>
    <mergeCell ref="B259:D259"/>
    <mergeCell ref="B261:D261"/>
    <mergeCell ref="B265:D265"/>
    <mergeCell ref="B210:D210"/>
    <mergeCell ref="B214:D214"/>
    <mergeCell ref="B217:D217"/>
    <mergeCell ref="B226:D226"/>
    <mergeCell ref="B231:D231"/>
    <mergeCell ref="B239:D239"/>
    <mergeCell ref="B297:D297"/>
    <mergeCell ref="B299:D299"/>
    <mergeCell ref="B301:D301"/>
    <mergeCell ref="B303:D303"/>
    <mergeCell ref="B305:D305"/>
    <mergeCell ref="B307:D307"/>
    <mergeCell ref="B267:D267"/>
    <mergeCell ref="B268:D268"/>
    <mergeCell ref="B276:D276"/>
    <mergeCell ref="B287:D287"/>
    <mergeCell ref="B289:D289"/>
    <mergeCell ref="B292:D292"/>
    <mergeCell ref="B336:D336"/>
    <mergeCell ref="B339:D339"/>
    <mergeCell ref="B342:D342"/>
    <mergeCell ref="B349:D349"/>
    <mergeCell ref="B351:D351"/>
    <mergeCell ref="B353:D353"/>
    <mergeCell ref="B309:D309"/>
    <mergeCell ref="B323:D323"/>
    <mergeCell ref="B326:D326"/>
    <mergeCell ref="B328:D328"/>
    <mergeCell ref="B332:D332"/>
    <mergeCell ref="B334:D334"/>
    <mergeCell ref="B455:D455"/>
    <mergeCell ref="B377:D377"/>
    <mergeCell ref="B387:D387"/>
    <mergeCell ref="B394:D394"/>
    <mergeCell ref="B356:D356"/>
    <mergeCell ref="B358:D358"/>
    <mergeCell ref="B371:D371"/>
    <mergeCell ref="B361:D361"/>
    <mergeCell ref="B363:D363"/>
    <mergeCell ref="B365:D365"/>
    <mergeCell ref="B369:D369"/>
    <mergeCell ref="B375:D375"/>
    <mergeCell ref="B385:D385"/>
    <mergeCell ref="B392:D392"/>
    <mergeCell ref="B452:D452"/>
    <mergeCell ref="B454:D454"/>
    <mergeCell ref="B402:D402"/>
    <mergeCell ref="B413:D413"/>
    <mergeCell ref="B400:D400"/>
    <mergeCell ref="B411:D411"/>
    <mergeCell ref="B433:D433"/>
    <mergeCell ref="B436:D436"/>
    <mergeCell ref="B443:D443"/>
    <mergeCell ref="B450:D450"/>
    <mergeCell ref="B656:D656"/>
    <mergeCell ref="B663:D663"/>
    <mergeCell ref="B668:D668"/>
    <mergeCell ref="B553:D553"/>
    <mergeCell ref="B595:D595"/>
    <mergeCell ref="B512:D512"/>
    <mergeCell ref="B543:D543"/>
    <mergeCell ref="B548:D548"/>
    <mergeCell ref="B551:D551"/>
    <mergeCell ref="B570:D570"/>
    <mergeCell ref="B585:D585"/>
    <mergeCell ref="B593:D593"/>
    <mergeCell ref="B601:D601"/>
    <mergeCell ref="B616:D616"/>
    <mergeCell ref="B599:D599"/>
    <mergeCell ref="B605:D605"/>
    <mergeCell ref="B611:D611"/>
    <mergeCell ref="B619:D619"/>
    <mergeCell ref="B621:D621"/>
    <mergeCell ref="B625:D625"/>
    <mergeCell ref="B646:D646"/>
    <mergeCell ref="B715:D715"/>
    <mergeCell ref="B735:D735"/>
    <mergeCell ref="B738:D738"/>
    <mergeCell ref="B679:D679"/>
    <mergeCell ref="B681:D681"/>
    <mergeCell ref="B683:D683"/>
    <mergeCell ref="B689:D689"/>
    <mergeCell ref="B698:D698"/>
    <mergeCell ref="B701:D701"/>
    <mergeCell ref="B708:D708"/>
    <mergeCell ref="B719:D719"/>
    <mergeCell ref="B722:D722"/>
    <mergeCell ref="B724:D724"/>
    <mergeCell ref="B728:D728"/>
    <mergeCell ref="B901:D901"/>
    <mergeCell ref="B914:D914"/>
    <mergeCell ref="B917:D917"/>
    <mergeCell ref="B918:D918"/>
    <mergeCell ref="B928:D928"/>
    <mergeCell ref="B742:D742"/>
    <mergeCell ref="B747:D747"/>
    <mergeCell ref="B767:D767"/>
    <mergeCell ref="B775:D775"/>
    <mergeCell ref="B777:D777"/>
    <mergeCell ref="B784:D784"/>
    <mergeCell ref="B788:D788"/>
    <mergeCell ref="B808:D808"/>
    <mergeCell ref="B816:D816"/>
    <mergeCell ref="B827:D827"/>
    <mergeCell ref="B829:D829"/>
    <mergeCell ref="B834:D834"/>
    <mergeCell ref="B839:D839"/>
    <mergeCell ref="B847:D847"/>
    <mergeCell ref="B859:D859"/>
    <mergeCell ref="B868:D868"/>
    <mergeCell ref="B882:D882"/>
    <mergeCell ref="B896:D896"/>
    <mergeCell ref="B1017:D1017"/>
    <mergeCell ref="B937:D937"/>
    <mergeCell ref="B948:D948"/>
    <mergeCell ref="B958:D958"/>
    <mergeCell ref="B966:D966"/>
    <mergeCell ref="B967:D967"/>
    <mergeCell ref="B970:D970"/>
    <mergeCell ref="B974:D974"/>
    <mergeCell ref="B977:D977"/>
    <mergeCell ref="B996:D996"/>
    <mergeCell ref="B999:D999"/>
    <mergeCell ref="B1001:D1001"/>
    <mergeCell ref="B1003:D1003"/>
    <mergeCell ref="B1228:D1228"/>
    <mergeCell ref="B1199:D1199"/>
    <mergeCell ref="B1207:D1207"/>
    <mergeCell ref="B1211:D1211"/>
    <mergeCell ref="B1224:D1224"/>
    <mergeCell ref="B1022:D1022"/>
    <mergeCell ref="B1030:D1030"/>
    <mergeCell ref="B1061:D1061"/>
    <mergeCell ref="B1063:D1063"/>
    <mergeCell ref="B1066:D1066"/>
    <mergeCell ref="B1070:D1070"/>
    <mergeCell ref="B1073:D1073"/>
    <mergeCell ref="B1081:D1081"/>
    <mergeCell ref="B1083:D1083"/>
    <mergeCell ref="B1103:D1103"/>
    <mergeCell ref="B1133:D1133"/>
    <mergeCell ref="B1136:D1136"/>
    <mergeCell ref="B1145:D1145"/>
    <mergeCell ref="B1153:D1153"/>
    <mergeCell ref="B1163:D1163"/>
    <mergeCell ref="B1167:D1167"/>
    <mergeCell ref="B1191:D1191"/>
    <mergeCell ref="B1197:D1197"/>
    <mergeCell ref="B1324:D1324"/>
    <mergeCell ref="B1325:D1325"/>
    <mergeCell ref="B1327:D1327"/>
    <mergeCell ref="B1329:D1329"/>
    <mergeCell ref="B1332:D1332"/>
    <mergeCell ref="B1336:D1336"/>
    <mergeCell ref="B1339:D1339"/>
    <mergeCell ref="B1341:D1341"/>
    <mergeCell ref="B1344:D1344"/>
    <mergeCell ref="B1433:D1433"/>
    <mergeCell ref="B1377:D1377"/>
    <mergeCell ref="B1381:D1381"/>
    <mergeCell ref="B1360:D1360"/>
    <mergeCell ref="B1362:D1362"/>
    <mergeCell ref="B1369:D1369"/>
    <mergeCell ref="B1348:D1348"/>
    <mergeCell ref="B1353:D1353"/>
    <mergeCell ref="B1334:D1334"/>
    <mergeCell ref="B1351:D1351"/>
    <mergeCell ref="B1356:D1356"/>
    <mergeCell ref="B1358:D1358"/>
    <mergeCell ref="B1364:D1364"/>
    <mergeCell ref="B1367:D1367"/>
    <mergeCell ref="B1577:D1577"/>
    <mergeCell ref="B1578:D1578"/>
    <mergeCell ref="B1586:D1586"/>
    <mergeCell ref="B1587:D1587"/>
    <mergeCell ref="B1464:D1464"/>
    <mergeCell ref="B1465:D1465"/>
    <mergeCell ref="B1467:D1467"/>
    <mergeCell ref="B1512:D1512"/>
    <mergeCell ref="B1513:D1513"/>
    <mergeCell ref="B1521:D1521"/>
    <mergeCell ref="B1522:D1522"/>
    <mergeCell ref="A1525:D1525"/>
    <mergeCell ref="A1526:D1526"/>
    <mergeCell ref="A1527:D1527"/>
    <mergeCell ref="B1529:D1529"/>
    <mergeCell ref="B1530:D1530"/>
    <mergeCell ref="B1536:D1536"/>
    <mergeCell ref="B1540:D1540"/>
    <mergeCell ref="B1542:D1542"/>
    <mergeCell ref="B1544:D1544"/>
    <mergeCell ref="B1605:D1605"/>
    <mergeCell ref="B1607:D1607"/>
    <mergeCell ref="B1609:D1609"/>
    <mergeCell ref="A1590:D1590"/>
    <mergeCell ref="A1591:D1591"/>
    <mergeCell ref="A1592:D1592"/>
    <mergeCell ref="B1594:D1594"/>
    <mergeCell ref="B1595:D1595"/>
    <mergeCell ref="B1601:D1601"/>
    <mergeCell ref="B458:D458"/>
    <mergeCell ref="B466:D466"/>
    <mergeCell ref="B473:D473"/>
    <mergeCell ref="B484:D484"/>
    <mergeCell ref="B498:D498"/>
    <mergeCell ref="B503:D503"/>
    <mergeCell ref="B510:D510"/>
    <mergeCell ref="B519:D519"/>
    <mergeCell ref="B523:D523"/>
    <mergeCell ref="B479:D479"/>
    <mergeCell ref="B486:D486"/>
    <mergeCell ref="B500:D500"/>
    <mergeCell ref="B461:D461"/>
    <mergeCell ref="B468:D468"/>
    <mergeCell ref="B475:D475"/>
    <mergeCell ref="B477:D477"/>
    <mergeCell ref="B1230:D1230"/>
    <mergeCell ref="B1235:D1235"/>
    <mergeCell ref="B1237:D1237"/>
    <mergeCell ref="B1267:D1267"/>
    <mergeCell ref="B1271:D1271"/>
    <mergeCell ref="B1284:D1284"/>
    <mergeCell ref="B1293:D1293"/>
    <mergeCell ref="B1313:D1313"/>
    <mergeCell ref="B1322:D1322"/>
    <mergeCell ref="B1277:D1277"/>
    <mergeCell ref="B1279:D1279"/>
    <mergeCell ref="B1288:D1288"/>
    <mergeCell ref="B1256:D1256"/>
    <mergeCell ref="B1258:D1258"/>
    <mergeCell ref="B1449:D1449"/>
    <mergeCell ref="B1415:D1415"/>
    <mergeCell ref="B1417:D1417"/>
    <mergeCell ref="B1429:D1429"/>
    <mergeCell ref="B1435:D1435"/>
    <mergeCell ref="B1390:D1390"/>
    <mergeCell ref="B1396:D1396"/>
    <mergeCell ref="B1414:D1414"/>
    <mergeCell ref="B1375:D1375"/>
    <mergeCell ref="B1384:D1384"/>
    <mergeCell ref="B1386:D1386"/>
    <mergeCell ref="B1394:D1394"/>
    <mergeCell ref="B1397:D1397"/>
    <mergeCell ref="B1408:D1408"/>
    <mergeCell ref="B1448:D1448"/>
    <mergeCell ref="B1438:D1438"/>
    <mergeCell ref="B1437:D1437"/>
    <mergeCell ref="B1419:D1419"/>
    <mergeCell ref="B1422:D1422"/>
    <mergeCell ref="B1424:D1424"/>
    <mergeCell ref="B1425:D1425"/>
    <mergeCell ref="B1427:D1427"/>
    <mergeCell ref="B1430:D1430"/>
    <mergeCell ref="B1432:D1432"/>
  </mergeCell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5">
    <tabColor theme="0"/>
  </sheetPr>
  <dimension ref="A1:D1437"/>
  <sheetViews>
    <sheetView workbookViewId="0">
      <pane ySplit="2" topLeftCell="A3" activePane="bottomLeft" state="frozen"/>
      <selection pane="bottomLeft" sqref="A1:XFD2"/>
    </sheetView>
  </sheetViews>
  <sheetFormatPr defaultColWidth="0" defaultRowHeight="11.25"/>
  <cols>
    <col min="1" max="1" width="20.625" style="98" customWidth="1"/>
    <col min="2" max="2" width="40.625" style="12" customWidth="1"/>
    <col min="3" max="3" width="5.625" style="98" customWidth="1"/>
    <col min="4" max="4" width="15.625" style="98" customWidth="1"/>
    <col min="5" max="16384" width="9" style="12" hidden="1"/>
  </cols>
  <sheetData>
    <row r="1" spans="1:4">
      <c r="A1" s="95" t="s">
        <v>1465</v>
      </c>
      <c r="B1" s="96" t="s">
        <v>13638</v>
      </c>
      <c r="C1" s="420" t="s">
        <v>13673</v>
      </c>
      <c r="D1" s="420"/>
    </row>
    <row r="2" spans="1:4">
      <c r="A2" s="97" t="s">
        <v>1607</v>
      </c>
      <c r="B2" s="97" t="s">
        <v>550</v>
      </c>
      <c r="C2" s="97" t="s">
        <v>20</v>
      </c>
      <c r="D2" s="97" t="s">
        <v>1599</v>
      </c>
    </row>
    <row r="3" spans="1:4">
      <c r="A3" s="99" t="s">
        <v>1693</v>
      </c>
      <c r="D3" s="103"/>
    </row>
    <row r="4" spans="1:4">
      <c r="A4" s="98">
        <v>7010100010</v>
      </c>
      <c r="B4" s="12" t="s">
        <v>1694</v>
      </c>
      <c r="C4" s="98" t="s">
        <v>4</v>
      </c>
      <c r="D4" s="103">
        <v>451.1</v>
      </c>
    </row>
    <row r="5" spans="1:4">
      <c r="A5" s="98">
        <v>7010100020</v>
      </c>
      <c r="B5" s="12" t="s">
        <v>1695</v>
      </c>
      <c r="C5" s="98" t="s">
        <v>4</v>
      </c>
      <c r="D5" s="103">
        <v>139.07</v>
      </c>
    </row>
    <row r="6" spans="1:4">
      <c r="A6" s="98">
        <v>7010100030</v>
      </c>
      <c r="B6" s="12" t="s">
        <v>1696</v>
      </c>
      <c r="C6" s="98" t="s">
        <v>4</v>
      </c>
      <c r="D6" s="103">
        <v>106.7</v>
      </c>
    </row>
    <row r="7" spans="1:4">
      <c r="A7" s="98">
        <v>7010100040</v>
      </c>
      <c r="B7" s="12" t="s">
        <v>1697</v>
      </c>
      <c r="C7" s="98" t="s">
        <v>4</v>
      </c>
      <c r="D7" s="103">
        <v>292.22000000000003</v>
      </c>
    </row>
    <row r="8" spans="1:4">
      <c r="A8" s="98">
        <v>7010100050</v>
      </c>
      <c r="B8" s="12" t="s">
        <v>1698</v>
      </c>
      <c r="C8" s="98" t="s">
        <v>4</v>
      </c>
      <c r="D8" s="103">
        <v>368.4</v>
      </c>
    </row>
    <row r="9" spans="1:4">
      <c r="A9" s="98">
        <v>7010100060</v>
      </c>
      <c r="B9" s="12" t="s">
        <v>1699</v>
      </c>
      <c r="C9" s="98" t="s">
        <v>4</v>
      </c>
      <c r="D9" s="103">
        <v>764.9</v>
      </c>
    </row>
    <row r="10" spans="1:4">
      <c r="A10" s="98">
        <v>7010100070</v>
      </c>
      <c r="B10" s="12" t="s">
        <v>1700</v>
      </c>
      <c r="C10" s="98" t="s">
        <v>2</v>
      </c>
      <c r="D10" s="103">
        <v>1693.99</v>
      </c>
    </row>
    <row r="11" spans="1:4">
      <c r="A11" s="98">
        <v>7010100080</v>
      </c>
      <c r="B11" s="12" t="s">
        <v>1701</v>
      </c>
      <c r="C11" s="98" t="s">
        <v>2</v>
      </c>
      <c r="D11" s="103">
        <v>165.74</v>
      </c>
    </row>
    <row r="12" spans="1:4">
      <c r="A12" s="98">
        <v>7010100090</v>
      </c>
      <c r="B12" s="12" t="s">
        <v>1702</v>
      </c>
      <c r="C12" s="98" t="s">
        <v>4</v>
      </c>
      <c r="D12" s="103">
        <v>70.02</v>
      </c>
    </row>
    <row r="13" spans="1:4">
      <c r="A13" s="98">
        <v>7010100100</v>
      </c>
      <c r="B13" s="12" t="s">
        <v>1703</v>
      </c>
      <c r="C13" s="98" t="s">
        <v>1</v>
      </c>
      <c r="D13" s="103">
        <v>114.43</v>
      </c>
    </row>
    <row r="14" spans="1:4">
      <c r="A14" s="98">
        <v>7010100110</v>
      </c>
      <c r="B14" s="12" t="s">
        <v>1704</v>
      </c>
      <c r="C14" s="98" t="s">
        <v>4</v>
      </c>
      <c r="D14" s="103">
        <v>145.82</v>
      </c>
    </row>
    <row r="15" spans="1:4">
      <c r="A15" s="98">
        <v>7010100120</v>
      </c>
      <c r="B15" s="12" t="s">
        <v>1705</v>
      </c>
      <c r="C15" s="98" t="s">
        <v>2</v>
      </c>
      <c r="D15" s="103">
        <v>1208.2</v>
      </c>
    </row>
    <row r="16" spans="1:4">
      <c r="A16" s="98">
        <v>7010100130</v>
      </c>
      <c r="B16" s="12" t="s">
        <v>1706</v>
      </c>
      <c r="C16" s="98" t="s">
        <v>2</v>
      </c>
      <c r="D16" s="103">
        <v>1005.02</v>
      </c>
    </row>
    <row r="17" spans="1:4">
      <c r="A17" s="98">
        <v>7010100140</v>
      </c>
      <c r="B17" s="12" t="s">
        <v>1707</v>
      </c>
      <c r="C17" s="98" t="s">
        <v>2</v>
      </c>
      <c r="D17" s="103">
        <v>1710.36</v>
      </c>
    </row>
    <row r="18" spans="1:4">
      <c r="A18" s="98">
        <v>7010100150</v>
      </c>
      <c r="B18" s="12" t="s">
        <v>1708</v>
      </c>
      <c r="C18" s="98" t="s">
        <v>1709</v>
      </c>
      <c r="D18" s="103">
        <v>522</v>
      </c>
    </row>
    <row r="19" spans="1:4">
      <c r="A19" s="98">
        <v>7010100160</v>
      </c>
      <c r="B19" s="12" t="s">
        <v>1710</v>
      </c>
      <c r="C19" s="98" t="s">
        <v>1709</v>
      </c>
      <c r="D19" s="103">
        <v>522</v>
      </c>
    </row>
    <row r="20" spans="1:4">
      <c r="A20" s="98">
        <v>7010100170</v>
      </c>
      <c r="B20" s="12" t="s">
        <v>1711</v>
      </c>
      <c r="C20" s="98" t="s">
        <v>1709</v>
      </c>
      <c r="D20" s="103">
        <v>407.81</v>
      </c>
    </row>
    <row r="21" spans="1:4">
      <c r="A21" s="98">
        <v>7010100180</v>
      </c>
      <c r="B21" s="12" t="s">
        <v>1712</v>
      </c>
      <c r="C21" s="98" t="s">
        <v>1709</v>
      </c>
      <c r="D21" s="103">
        <v>592.67999999999995</v>
      </c>
    </row>
    <row r="22" spans="1:4">
      <c r="A22" s="98">
        <v>7010100190</v>
      </c>
      <c r="B22" s="12" t="s">
        <v>1713</v>
      </c>
      <c r="C22" s="98" t="s">
        <v>2</v>
      </c>
      <c r="D22" s="103">
        <v>557.67999999999995</v>
      </c>
    </row>
    <row r="23" spans="1:4">
      <c r="A23" s="98">
        <v>7010100200</v>
      </c>
      <c r="B23" s="12" t="s">
        <v>1714</v>
      </c>
      <c r="C23" s="98" t="s">
        <v>2</v>
      </c>
      <c r="D23" s="103">
        <v>557.67999999999995</v>
      </c>
    </row>
    <row r="24" spans="1:4">
      <c r="A24" s="98">
        <v>7010100210</v>
      </c>
      <c r="B24" s="12" t="s">
        <v>1715</v>
      </c>
      <c r="C24" s="98" t="s">
        <v>1709</v>
      </c>
      <c r="D24" s="103">
        <v>1480.31</v>
      </c>
    </row>
    <row r="25" spans="1:4">
      <c r="A25" s="98">
        <v>7010100220</v>
      </c>
      <c r="B25" s="12" t="s">
        <v>1716</v>
      </c>
      <c r="C25" s="98" t="s">
        <v>1709</v>
      </c>
      <c r="D25" s="103">
        <v>1716.25</v>
      </c>
    </row>
    <row r="26" spans="1:4">
      <c r="A26" s="98">
        <v>7010100230</v>
      </c>
      <c r="B26" s="12" t="s">
        <v>1717</v>
      </c>
      <c r="C26" s="98" t="s">
        <v>1718</v>
      </c>
      <c r="D26" s="103">
        <v>3.31</v>
      </c>
    </row>
    <row r="27" spans="1:4">
      <c r="A27" s="98">
        <v>7010100240</v>
      </c>
      <c r="B27" s="12" t="s">
        <v>1719</v>
      </c>
      <c r="C27" s="98" t="s">
        <v>1718</v>
      </c>
      <c r="D27" s="103">
        <v>1.79</v>
      </c>
    </row>
    <row r="28" spans="1:4">
      <c r="A28" s="98">
        <v>7010100250</v>
      </c>
      <c r="B28" s="12" t="s">
        <v>1720</v>
      </c>
      <c r="C28" s="98" t="s">
        <v>1718</v>
      </c>
      <c r="D28" s="103">
        <v>1.49</v>
      </c>
    </row>
    <row r="29" spans="1:4">
      <c r="A29" s="98">
        <v>7010100260</v>
      </c>
      <c r="B29" s="12" t="s">
        <v>1721</v>
      </c>
      <c r="C29" s="98" t="s">
        <v>1722</v>
      </c>
      <c r="D29" s="103">
        <v>17.48</v>
      </c>
    </row>
    <row r="30" spans="1:4">
      <c r="A30" s="98">
        <v>7010100270</v>
      </c>
      <c r="B30" s="12" t="s">
        <v>1721</v>
      </c>
      <c r="C30" s="98" t="s">
        <v>1621</v>
      </c>
      <c r="D30" s="103">
        <v>2752.3</v>
      </c>
    </row>
    <row r="31" spans="1:4">
      <c r="A31" s="98">
        <v>7010100280</v>
      </c>
      <c r="B31" s="12" t="s">
        <v>1723</v>
      </c>
      <c r="C31" s="98" t="s">
        <v>1722</v>
      </c>
      <c r="D31" s="103">
        <v>40.549999999999997</v>
      </c>
    </row>
    <row r="32" spans="1:4">
      <c r="A32" s="98">
        <v>7010100290</v>
      </c>
      <c r="B32" s="12" t="s">
        <v>1723</v>
      </c>
      <c r="C32" s="98" t="s">
        <v>1621</v>
      </c>
      <c r="D32" s="103">
        <v>6190.47</v>
      </c>
    </row>
    <row r="33" spans="1:4">
      <c r="A33" s="98">
        <v>7010100300</v>
      </c>
      <c r="B33" s="12" t="s">
        <v>1724</v>
      </c>
      <c r="C33" s="98" t="s">
        <v>1722</v>
      </c>
      <c r="D33" s="103">
        <v>76.59</v>
      </c>
    </row>
    <row r="34" spans="1:4">
      <c r="A34" s="98">
        <v>7010100310</v>
      </c>
      <c r="B34" s="12" t="s">
        <v>1724</v>
      </c>
      <c r="C34" s="98" t="s">
        <v>1621</v>
      </c>
      <c r="D34" s="103">
        <v>11157.05</v>
      </c>
    </row>
    <row r="35" spans="1:4">
      <c r="A35" s="98">
        <v>7010100320</v>
      </c>
      <c r="B35" s="12" t="s">
        <v>1725</v>
      </c>
      <c r="C35" s="98" t="s">
        <v>1722</v>
      </c>
      <c r="D35" s="103">
        <v>122.4</v>
      </c>
    </row>
    <row r="36" spans="1:4">
      <c r="A36" s="98">
        <v>7010100330</v>
      </c>
      <c r="B36" s="12" t="s">
        <v>1725</v>
      </c>
      <c r="C36" s="98" t="s">
        <v>1621</v>
      </c>
      <c r="D36" s="103">
        <v>17420.78</v>
      </c>
    </row>
    <row r="37" spans="1:4">
      <c r="A37" s="98">
        <v>7010100340</v>
      </c>
      <c r="B37" s="12" t="s">
        <v>1726</v>
      </c>
      <c r="C37" s="98" t="s">
        <v>2</v>
      </c>
      <c r="D37" s="103">
        <v>606.76</v>
      </c>
    </row>
    <row r="38" spans="1:4">
      <c r="A38" s="98">
        <v>7010100350</v>
      </c>
      <c r="B38" s="12" t="s">
        <v>1727</v>
      </c>
      <c r="C38" s="98" t="s">
        <v>1728</v>
      </c>
      <c r="D38" s="103">
        <v>3.03</v>
      </c>
    </row>
    <row r="39" spans="1:4">
      <c r="A39" s="99" t="s">
        <v>1729</v>
      </c>
      <c r="D39" s="103"/>
    </row>
    <row r="40" spans="1:4">
      <c r="A40" s="98">
        <v>7020100010</v>
      </c>
      <c r="B40" s="12" t="s">
        <v>1730</v>
      </c>
      <c r="C40" s="98" t="s">
        <v>1</v>
      </c>
      <c r="D40" s="103">
        <v>1.24</v>
      </c>
    </row>
    <row r="41" spans="1:4">
      <c r="A41" s="98">
        <v>7020100020</v>
      </c>
      <c r="B41" s="12" t="s">
        <v>1731</v>
      </c>
      <c r="C41" s="98" t="s">
        <v>2</v>
      </c>
      <c r="D41" s="103">
        <v>298.37</v>
      </c>
    </row>
    <row r="42" spans="1:4">
      <c r="A42" s="98">
        <v>7020100030</v>
      </c>
      <c r="B42" s="12" t="s">
        <v>1732</v>
      </c>
      <c r="C42" s="98" t="s">
        <v>1</v>
      </c>
      <c r="D42" s="103">
        <v>1.42</v>
      </c>
    </row>
    <row r="43" spans="1:4">
      <c r="A43" s="98">
        <v>7020100040</v>
      </c>
      <c r="B43" s="12" t="s">
        <v>1733</v>
      </c>
      <c r="C43" s="98" t="s">
        <v>1</v>
      </c>
      <c r="D43" s="103">
        <v>1.64</v>
      </c>
    </row>
    <row r="44" spans="1:4">
      <c r="A44" s="98">
        <v>7020100050</v>
      </c>
      <c r="B44" s="12" t="s">
        <v>1734</v>
      </c>
      <c r="C44" s="98" t="s">
        <v>1</v>
      </c>
      <c r="D44" s="103">
        <v>2.08</v>
      </c>
    </row>
    <row r="45" spans="1:4">
      <c r="A45" s="98">
        <v>7020100060</v>
      </c>
      <c r="B45" s="12" t="s">
        <v>1735</v>
      </c>
      <c r="C45" s="98" t="s">
        <v>1</v>
      </c>
      <c r="D45" s="103">
        <v>1.64</v>
      </c>
    </row>
    <row r="46" spans="1:4">
      <c r="A46" s="98">
        <v>7020100070</v>
      </c>
      <c r="B46" s="12" t="s">
        <v>1736</v>
      </c>
      <c r="C46" s="98" t="s">
        <v>1</v>
      </c>
      <c r="D46" s="103">
        <v>1.29</v>
      </c>
    </row>
    <row r="47" spans="1:4">
      <c r="A47" s="98">
        <v>7020100080</v>
      </c>
      <c r="B47" s="12" t="s">
        <v>1737</v>
      </c>
      <c r="C47" s="98" t="s">
        <v>1</v>
      </c>
      <c r="D47" s="103">
        <v>1.69</v>
      </c>
    </row>
    <row r="48" spans="1:4">
      <c r="A48" s="98">
        <v>7020100090</v>
      </c>
      <c r="B48" s="12" t="s">
        <v>1738</v>
      </c>
      <c r="C48" s="98" t="s">
        <v>4</v>
      </c>
      <c r="D48" s="103">
        <v>4.22</v>
      </c>
    </row>
    <row r="49" spans="1:4">
      <c r="A49" s="98">
        <v>7020100100</v>
      </c>
      <c r="B49" s="12" t="s">
        <v>1739</v>
      </c>
      <c r="C49" s="98" t="s">
        <v>4</v>
      </c>
      <c r="D49" s="103">
        <v>14.29</v>
      </c>
    </row>
    <row r="50" spans="1:4">
      <c r="A50" s="98">
        <v>7020100110</v>
      </c>
      <c r="B50" s="12" t="s">
        <v>1740</v>
      </c>
      <c r="C50" s="98" t="s">
        <v>4</v>
      </c>
      <c r="D50" s="103">
        <v>2.04</v>
      </c>
    </row>
    <row r="51" spans="1:4">
      <c r="A51" s="98">
        <v>7020100120</v>
      </c>
      <c r="B51" s="12" t="s">
        <v>1741</v>
      </c>
      <c r="C51" s="98" t="s">
        <v>1709</v>
      </c>
      <c r="D51" s="103">
        <v>11206.86</v>
      </c>
    </row>
    <row r="52" spans="1:4">
      <c r="A52" s="98">
        <v>7020100130</v>
      </c>
      <c r="B52" s="12" t="s">
        <v>1742</v>
      </c>
      <c r="C52" s="98" t="s">
        <v>20</v>
      </c>
      <c r="D52" s="103">
        <v>529.91999999999996</v>
      </c>
    </row>
    <row r="53" spans="1:4">
      <c r="A53" s="98">
        <v>7020100140</v>
      </c>
      <c r="B53" s="12" t="s">
        <v>1743</v>
      </c>
      <c r="C53" s="98" t="s">
        <v>2</v>
      </c>
      <c r="D53" s="103">
        <v>120.28</v>
      </c>
    </row>
    <row r="54" spans="1:4">
      <c r="A54" s="98">
        <v>7020100150</v>
      </c>
      <c r="B54" s="12" t="s">
        <v>1744</v>
      </c>
      <c r="C54" s="98" t="s">
        <v>2</v>
      </c>
      <c r="D54" s="103">
        <v>230.06</v>
      </c>
    </row>
    <row r="55" spans="1:4">
      <c r="A55" s="98" t="s">
        <v>13688</v>
      </c>
      <c r="D55" s="103"/>
    </row>
    <row r="56" spans="1:4">
      <c r="A56" s="99" t="s">
        <v>13689</v>
      </c>
      <c r="D56" s="103"/>
    </row>
    <row r="57" spans="1:4">
      <c r="A57" s="98" t="s">
        <v>13690</v>
      </c>
      <c r="C57" s="98" t="s">
        <v>13691</v>
      </c>
      <c r="D57" s="103"/>
    </row>
    <row r="58" spans="1:4">
      <c r="A58" s="98" t="s">
        <v>19</v>
      </c>
      <c r="B58" s="12" t="s">
        <v>550</v>
      </c>
      <c r="C58" s="98" t="s">
        <v>0</v>
      </c>
      <c r="D58" s="103" t="s">
        <v>13692</v>
      </c>
    </row>
    <row r="59" spans="1:4">
      <c r="A59" s="98">
        <v>7020100160</v>
      </c>
      <c r="B59" s="12" t="s">
        <v>1745</v>
      </c>
      <c r="C59" s="98" t="s">
        <v>1</v>
      </c>
      <c r="D59" s="103">
        <v>0.79</v>
      </c>
    </row>
    <row r="60" spans="1:4">
      <c r="A60" s="98" t="s">
        <v>1746</v>
      </c>
      <c r="D60" s="103"/>
    </row>
    <row r="61" spans="1:4">
      <c r="A61" s="98">
        <v>7030100010</v>
      </c>
      <c r="B61" s="12" t="s">
        <v>1747</v>
      </c>
      <c r="C61" s="98" t="s">
        <v>1</v>
      </c>
      <c r="D61" s="103">
        <v>9.86</v>
      </c>
    </row>
    <row r="62" spans="1:4">
      <c r="A62" s="98">
        <v>7030100020</v>
      </c>
      <c r="B62" s="12" t="s">
        <v>1748</v>
      </c>
      <c r="C62" s="98" t="s">
        <v>4</v>
      </c>
      <c r="D62" s="103">
        <v>18.920000000000002</v>
      </c>
    </row>
    <row r="63" spans="1:4">
      <c r="A63" s="98">
        <v>7030100030</v>
      </c>
      <c r="B63" s="12" t="s">
        <v>1749</v>
      </c>
      <c r="C63" s="98" t="s">
        <v>1</v>
      </c>
      <c r="D63" s="103">
        <v>100.59</v>
      </c>
    </row>
    <row r="64" spans="1:4">
      <c r="A64" s="98">
        <v>7030100040</v>
      </c>
      <c r="B64" s="12" t="s">
        <v>1750</v>
      </c>
      <c r="C64" s="98" t="s">
        <v>4</v>
      </c>
      <c r="D64" s="103">
        <v>103.65</v>
      </c>
    </row>
    <row r="65" spans="1:4">
      <c r="A65" s="98">
        <v>7030100050</v>
      </c>
      <c r="B65" s="12" t="s">
        <v>1751</v>
      </c>
      <c r="C65" s="98" t="s">
        <v>3</v>
      </c>
      <c r="D65" s="103">
        <v>9.51</v>
      </c>
    </row>
    <row r="66" spans="1:4">
      <c r="A66" s="98">
        <v>7030100060</v>
      </c>
      <c r="B66" s="12" t="s">
        <v>1752</v>
      </c>
      <c r="C66" s="98" t="s">
        <v>4</v>
      </c>
      <c r="D66" s="103">
        <v>6.16</v>
      </c>
    </row>
    <row r="67" spans="1:4">
      <c r="A67" s="98">
        <v>7030100070</v>
      </c>
      <c r="B67" s="12" t="s">
        <v>1753</v>
      </c>
      <c r="C67" s="98" t="s">
        <v>4</v>
      </c>
      <c r="D67" s="103">
        <v>24.19</v>
      </c>
    </row>
    <row r="68" spans="1:4">
      <c r="A68" s="98">
        <v>7030100080</v>
      </c>
      <c r="B68" s="12" t="s">
        <v>1754</v>
      </c>
      <c r="C68" s="98" t="s">
        <v>2</v>
      </c>
      <c r="D68" s="103">
        <v>96.14</v>
      </c>
    </row>
    <row r="69" spans="1:4">
      <c r="A69" s="98">
        <v>7030100090</v>
      </c>
      <c r="B69" s="12" t="s">
        <v>1755</v>
      </c>
      <c r="C69" s="98" t="s">
        <v>2</v>
      </c>
      <c r="D69" s="103">
        <v>547.98</v>
      </c>
    </row>
    <row r="70" spans="1:4">
      <c r="A70" s="98">
        <v>7030100100</v>
      </c>
      <c r="B70" s="12" t="s">
        <v>1756</v>
      </c>
      <c r="C70" s="98" t="s">
        <v>1709</v>
      </c>
      <c r="D70" s="103">
        <v>427</v>
      </c>
    </row>
    <row r="71" spans="1:4">
      <c r="A71" s="98">
        <v>7030100110</v>
      </c>
      <c r="B71" s="12" t="s">
        <v>1757</v>
      </c>
      <c r="C71" s="98" t="s">
        <v>2</v>
      </c>
      <c r="D71" s="103">
        <v>3.33</v>
      </c>
    </row>
    <row r="72" spans="1:4">
      <c r="A72" s="98">
        <v>7030100120</v>
      </c>
      <c r="B72" s="12" t="s">
        <v>1758</v>
      </c>
      <c r="C72" s="98" t="s">
        <v>4</v>
      </c>
      <c r="D72" s="103">
        <v>4.5199999999999996</v>
      </c>
    </row>
    <row r="73" spans="1:4">
      <c r="A73" s="98">
        <v>7030100130</v>
      </c>
      <c r="B73" s="12" t="s">
        <v>1759</v>
      </c>
      <c r="C73" s="98" t="s">
        <v>3</v>
      </c>
      <c r="D73" s="103">
        <v>0.26</v>
      </c>
    </row>
    <row r="74" spans="1:4">
      <c r="A74" s="98">
        <v>7030100140</v>
      </c>
      <c r="B74" s="12" t="s">
        <v>1760</v>
      </c>
      <c r="C74" s="98" t="s">
        <v>3</v>
      </c>
      <c r="D74" s="103">
        <v>0.67</v>
      </c>
    </row>
    <row r="75" spans="1:4">
      <c r="A75" s="98">
        <v>7030100150</v>
      </c>
      <c r="B75" s="12" t="s">
        <v>1761</v>
      </c>
      <c r="C75" s="98" t="s">
        <v>1762</v>
      </c>
      <c r="D75" s="103">
        <v>118.08</v>
      </c>
    </row>
    <row r="76" spans="1:4">
      <c r="A76" s="98">
        <v>7030100160</v>
      </c>
      <c r="B76" s="12" t="s">
        <v>1763</v>
      </c>
      <c r="C76" s="98" t="s">
        <v>2</v>
      </c>
      <c r="D76" s="103">
        <v>62.93</v>
      </c>
    </row>
    <row r="77" spans="1:4">
      <c r="A77" s="98">
        <v>7030100170</v>
      </c>
      <c r="B77" s="12" t="s">
        <v>1764</v>
      </c>
      <c r="C77" s="98" t="s">
        <v>2</v>
      </c>
      <c r="D77" s="103">
        <v>278.52999999999997</v>
      </c>
    </row>
    <row r="78" spans="1:4">
      <c r="A78" s="98">
        <v>7030100180</v>
      </c>
      <c r="B78" s="12" t="s">
        <v>1765</v>
      </c>
      <c r="C78" s="98" t="s">
        <v>4</v>
      </c>
      <c r="D78" s="103">
        <v>0.46</v>
      </c>
    </row>
    <row r="79" spans="1:4">
      <c r="A79" s="98">
        <v>7030100190</v>
      </c>
      <c r="B79" s="12" t="s">
        <v>1766</v>
      </c>
      <c r="C79" s="98" t="s">
        <v>4</v>
      </c>
      <c r="D79" s="103">
        <v>1.54</v>
      </c>
    </row>
    <row r="80" spans="1:4">
      <c r="A80" s="98">
        <v>7030100200</v>
      </c>
      <c r="B80" s="12" t="s">
        <v>1767</v>
      </c>
      <c r="C80" s="98" t="s">
        <v>4</v>
      </c>
      <c r="D80" s="103">
        <v>9.18</v>
      </c>
    </row>
    <row r="81" spans="1:4">
      <c r="A81" s="98">
        <v>7030100210</v>
      </c>
      <c r="B81" s="12" t="s">
        <v>1768</v>
      </c>
      <c r="C81" s="98" t="s">
        <v>4</v>
      </c>
      <c r="D81" s="103">
        <v>0.79</v>
      </c>
    </row>
    <row r="82" spans="1:4">
      <c r="A82" s="98">
        <v>7030100220</v>
      </c>
      <c r="B82" s="12" t="s">
        <v>1769</v>
      </c>
      <c r="C82" s="98" t="s">
        <v>4</v>
      </c>
      <c r="D82" s="103">
        <v>3.15</v>
      </c>
    </row>
    <row r="83" spans="1:4">
      <c r="A83" s="98">
        <v>7030100230</v>
      </c>
      <c r="B83" s="12" t="s">
        <v>1770</v>
      </c>
      <c r="C83" s="98" t="s">
        <v>4</v>
      </c>
      <c r="D83" s="103">
        <v>0.28999999999999998</v>
      </c>
    </row>
    <row r="84" spans="1:4">
      <c r="A84" s="98">
        <v>7030100241</v>
      </c>
      <c r="B84" s="12" t="s">
        <v>13624</v>
      </c>
      <c r="C84" s="98" t="s">
        <v>4</v>
      </c>
      <c r="D84" s="103">
        <v>20</v>
      </c>
    </row>
    <row r="85" spans="1:4">
      <c r="A85" s="98">
        <v>7030100250</v>
      </c>
      <c r="B85" s="12" t="s">
        <v>1771</v>
      </c>
      <c r="C85" s="98" t="s">
        <v>4</v>
      </c>
      <c r="D85" s="103">
        <v>6.33</v>
      </c>
    </row>
    <row r="86" spans="1:4">
      <c r="A86" s="98">
        <v>7030100260</v>
      </c>
      <c r="B86" s="12" t="s">
        <v>1772</v>
      </c>
      <c r="C86" s="98" t="s">
        <v>1</v>
      </c>
      <c r="D86" s="103">
        <v>10.5</v>
      </c>
    </row>
    <row r="87" spans="1:4">
      <c r="A87" s="98">
        <v>7030100270</v>
      </c>
      <c r="B87" s="12" t="s">
        <v>1773</v>
      </c>
      <c r="C87" s="98" t="s">
        <v>1</v>
      </c>
      <c r="D87" s="103">
        <v>3.28</v>
      </c>
    </row>
    <row r="88" spans="1:4">
      <c r="A88" s="98">
        <v>7030100280</v>
      </c>
      <c r="B88" s="12" t="s">
        <v>1774</v>
      </c>
      <c r="C88" s="98" t="s">
        <v>4</v>
      </c>
      <c r="D88" s="103">
        <v>3.94</v>
      </c>
    </row>
    <row r="89" spans="1:4">
      <c r="A89" s="98">
        <v>7030100291</v>
      </c>
      <c r="B89" s="12" t="s">
        <v>1775</v>
      </c>
      <c r="C89" s="98" t="s">
        <v>4</v>
      </c>
      <c r="D89" s="103">
        <v>2.08</v>
      </c>
    </row>
    <row r="90" spans="1:4">
      <c r="A90" s="98">
        <v>7030100301</v>
      </c>
      <c r="B90" s="12" t="s">
        <v>1776</v>
      </c>
      <c r="C90" s="98" t="s">
        <v>2</v>
      </c>
      <c r="D90" s="103">
        <v>19.66</v>
      </c>
    </row>
    <row r="91" spans="1:4">
      <c r="A91" s="98">
        <v>7030100311</v>
      </c>
      <c r="B91" s="12" t="s">
        <v>13625</v>
      </c>
      <c r="C91" s="98" t="s">
        <v>2</v>
      </c>
      <c r="D91" s="103">
        <v>39.299999999999997</v>
      </c>
    </row>
    <row r="92" spans="1:4">
      <c r="A92" s="98">
        <v>7030100312</v>
      </c>
      <c r="B92" s="12" t="s">
        <v>13626</v>
      </c>
      <c r="C92" s="98" t="s">
        <v>2</v>
      </c>
      <c r="D92" s="103">
        <v>95.63</v>
      </c>
    </row>
    <row r="93" spans="1:4">
      <c r="A93" s="98">
        <v>7030100331</v>
      </c>
      <c r="B93" s="12" t="s">
        <v>13627</v>
      </c>
      <c r="C93" s="98" t="s">
        <v>1</v>
      </c>
      <c r="D93" s="103">
        <v>6.13</v>
      </c>
    </row>
    <row r="94" spans="1:4">
      <c r="A94" s="98">
        <v>7030100350</v>
      </c>
      <c r="B94" s="12" t="s">
        <v>1777</v>
      </c>
      <c r="C94" s="98" t="s">
        <v>1722</v>
      </c>
      <c r="D94" s="103">
        <v>65</v>
      </c>
    </row>
    <row r="95" spans="1:4">
      <c r="A95" s="98">
        <v>7030100360</v>
      </c>
      <c r="B95" s="12" t="s">
        <v>1778</v>
      </c>
      <c r="C95" s="98" t="s">
        <v>7</v>
      </c>
      <c r="D95" s="103">
        <v>70.33</v>
      </c>
    </row>
    <row r="96" spans="1:4">
      <c r="A96" s="98">
        <v>7030100370</v>
      </c>
      <c r="B96" s="12" t="s">
        <v>1779</v>
      </c>
      <c r="C96" s="98" t="s">
        <v>4</v>
      </c>
      <c r="D96" s="103">
        <v>0.54</v>
      </c>
    </row>
    <row r="97" spans="1:4">
      <c r="A97" s="98">
        <v>7030100380</v>
      </c>
      <c r="B97" s="12" t="s">
        <v>1780</v>
      </c>
      <c r="C97" s="98" t="s">
        <v>4</v>
      </c>
      <c r="D97" s="103">
        <v>4.12</v>
      </c>
    </row>
    <row r="98" spans="1:4">
      <c r="A98" s="98">
        <v>7030100390</v>
      </c>
      <c r="B98" s="12" t="s">
        <v>1781</v>
      </c>
      <c r="C98" s="98" t="s">
        <v>4</v>
      </c>
      <c r="D98" s="103">
        <v>2.21</v>
      </c>
    </row>
    <row r="99" spans="1:4">
      <c r="A99" s="98">
        <v>7030100400</v>
      </c>
      <c r="B99" s="12" t="s">
        <v>1782</v>
      </c>
      <c r="C99" s="98" t="s">
        <v>7</v>
      </c>
      <c r="D99" s="103">
        <v>19.68</v>
      </c>
    </row>
    <row r="100" spans="1:4">
      <c r="A100" s="98">
        <v>7030100410</v>
      </c>
      <c r="B100" s="12" t="s">
        <v>1783</v>
      </c>
      <c r="C100" s="98" t="s">
        <v>4</v>
      </c>
      <c r="D100" s="103">
        <v>0.46</v>
      </c>
    </row>
    <row r="101" spans="1:4">
      <c r="A101" s="98">
        <v>7030100420</v>
      </c>
      <c r="B101" s="12" t="s">
        <v>1784</v>
      </c>
      <c r="C101" s="98" t="s">
        <v>4</v>
      </c>
      <c r="D101" s="103">
        <v>0.18</v>
      </c>
    </row>
    <row r="102" spans="1:4">
      <c r="A102" s="98">
        <v>7030100430</v>
      </c>
      <c r="B102" s="12" t="s">
        <v>1785</v>
      </c>
      <c r="C102" s="98" t="s">
        <v>20</v>
      </c>
      <c r="D102" s="103">
        <v>1.42</v>
      </c>
    </row>
    <row r="103" spans="1:4">
      <c r="A103" s="98">
        <v>7030100440</v>
      </c>
      <c r="B103" s="12" t="s">
        <v>1786</v>
      </c>
      <c r="C103" s="98" t="s">
        <v>1</v>
      </c>
      <c r="D103" s="103">
        <v>1.98</v>
      </c>
    </row>
    <row r="104" spans="1:4">
      <c r="A104" s="98">
        <v>7030100450</v>
      </c>
      <c r="B104" s="12" t="s">
        <v>1787</v>
      </c>
      <c r="C104" s="98" t="s">
        <v>20</v>
      </c>
      <c r="D104" s="103">
        <v>0.76</v>
      </c>
    </row>
    <row r="105" spans="1:4">
      <c r="A105" s="98">
        <v>7030100460</v>
      </c>
      <c r="B105" s="12" t="s">
        <v>1788</v>
      </c>
      <c r="C105" s="98" t="s">
        <v>20</v>
      </c>
      <c r="D105" s="103">
        <v>2.83</v>
      </c>
    </row>
    <row r="106" spans="1:4">
      <c r="A106" s="98">
        <v>7030100470</v>
      </c>
      <c r="B106" s="12" t="s">
        <v>1789</v>
      </c>
      <c r="C106" s="98" t="s">
        <v>20</v>
      </c>
      <c r="D106" s="103">
        <v>105.06</v>
      </c>
    </row>
    <row r="107" spans="1:4">
      <c r="A107" s="98">
        <v>7030100480</v>
      </c>
      <c r="B107" s="12" t="s">
        <v>1790</v>
      </c>
      <c r="C107" s="98" t="s">
        <v>20</v>
      </c>
      <c r="D107" s="103">
        <v>236.56</v>
      </c>
    </row>
    <row r="108" spans="1:4">
      <c r="A108" s="98">
        <v>7030100490</v>
      </c>
      <c r="B108" s="12" t="s">
        <v>1791</v>
      </c>
      <c r="C108" s="98" t="s">
        <v>20</v>
      </c>
      <c r="D108" s="103">
        <v>7.73</v>
      </c>
    </row>
    <row r="109" spans="1:4">
      <c r="A109" s="98">
        <v>7030100500</v>
      </c>
      <c r="B109" s="12" t="s">
        <v>1792</v>
      </c>
      <c r="C109" s="98" t="s">
        <v>1</v>
      </c>
      <c r="D109" s="103">
        <v>0.44</v>
      </c>
    </row>
    <row r="110" spans="1:4">
      <c r="A110" s="98">
        <v>7030100510</v>
      </c>
      <c r="B110" s="12" t="s">
        <v>1793</v>
      </c>
      <c r="C110" s="98" t="s">
        <v>4</v>
      </c>
      <c r="D110" s="103">
        <v>11.18</v>
      </c>
    </row>
    <row r="111" spans="1:4">
      <c r="A111" s="98" t="s">
        <v>13688</v>
      </c>
      <c r="D111" s="103"/>
    </row>
    <row r="112" spans="1:4">
      <c r="A112" s="98" t="s">
        <v>13689</v>
      </c>
      <c r="D112" s="103"/>
    </row>
    <row r="113" spans="1:4">
      <c r="A113" s="98" t="s">
        <v>13690</v>
      </c>
      <c r="C113" s="98" t="s">
        <v>13691</v>
      </c>
      <c r="D113" s="103"/>
    </row>
    <row r="114" spans="1:4">
      <c r="A114" s="98" t="s">
        <v>19</v>
      </c>
      <c r="B114" s="12" t="s">
        <v>550</v>
      </c>
      <c r="C114" s="98" t="s">
        <v>0</v>
      </c>
      <c r="D114" s="103" t="s">
        <v>13692</v>
      </c>
    </row>
    <row r="115" spans="1:4">
      <c r="A115" s="98">
        <v>7030100520</v>
      </c>
      <c r="B115" s="12" t="s">
        <v>1794</v>
      </c>
      <c r="C115" s="98" t="s">
        <v>7</v>
      </c>
      <c r="D115" s="103">
        <v>44.72</v>
      </c>
    </row>
    <row r="116" spans="1:4">
      <c r="A116" s="98">
        <v>7030100530</v>
      </c>
      <c r="B116" s="12" t="s">
        <v>1795</v>
      </c>
      <c r="C116" s="98" t="s">
        <v>4</v>
      </c>
      <c r="D116" s="103">
        <v>5.96</v>
      </c>
    </row>
    <row r="117" spans="1:4">
      <c r="A117" s="98">
        <v>7030100540</v>
      </c>
      <c r="B117" s="12" t="s">
        <v>1796</v>
      </c>
      <c r="C117" s="98" t="s">
        <v>7</v>
      </c>
      <c r="D117" s="103">
        <v>343.26</v>
      </c>
    </row>
    <row r="118" spans="1:4">
      <c r="A118" s="98">
        <v>7030100550</v>
      </c>
      <c r="B118" s="12" t="s">
        <v>1797</v>
      </c>
      <c r="C118" s="98" t="s">
        <v>7</v>
      </c>
      <c r="D118" s="103">
        <v>237.59</v>
      </c>
    </row>
    <row r="119" spans="1:4">
      <c r="A119" s="98">
        <v>7030100560</v>
      </c>
      <c r="B119" s="12" t="s">
        <v>1798</v>
      </c>
      <c r="C119" s="98" t="s">
        <v>7</v>
      </c>
      <c r="D119" s="103">
        <v>238.48</v>
      </c>
    </row>
    <row r="120" spans="1:4">
      <c r="A120" s="98">
        <v>7030100570</v>
      </c>
      <c r="B120" s="12" t="s">
        <v>1799</v>
      </c>
      <c r="C120" s="98" t="s">
        <v>4</v>
      </c>
      <c r="D120" s="103">
        <v>10.43</v>
      </c>
    </row>
    <row r="121" spans="1:4">
      <c r="A121" s="98">
        <v>7030100580</v>
      </c>
      <c r="B121" s="12" t="s">
        <v>1800</v>
      </c>
      <c r="C121" s="98" t="s">
        <v>4</v>
      </c>
      <c r="D121" s="103">
        <v>11.93</v>
      </c>
    </row>
    <row r="122" spans="1:4">
      <c r="A122" s="98">
        <v>7030100590</v>
      </c>
      <c r="B122" s="12" t="s">
        <v>1801</v>
      </c>
      <c r="C122" s="98" t="s">
        <v>4</v>
      </c>
      <c r="D122" s="103">
        <v>20.87</v>
      </c>
    </row>
    <row r="123" spans="1:4">
      <c r="A123" s="98">
        <v>7030100600</v>
      </c>
      <c r="B123" s="12" t="s">
        <v>1802</v>
      </c>
      <c r="C123" s="98" t="s">
        <v>4</v>
      </c>
      <c r="D123" s="103">
        <v>44.09</v>
      </c>
    </row>
    <row r="124" spans="1:4">
      <c r="A124" s="98">
        <v>7030100610</v>
      </c>
      <c r="B124" s="12" t="s">
        <v>1803</v>
      </c>
      <c r="C124" s="98" t="s">
        <v>2</v>
      </c>
      <c r="D124" s="103">
        <v>15.49</v>
      </c>
    </row>
    <row r="125" spans="1:4">
      <c r="A125" s="98">
        <v>7030100620</v>
      </c>
      <c r="B125" s="12" t="s">
        <v>1804</v>
      </c>
      <c r="C125" s="98" t="s">
        <v>4</v>
      </c>
      <c r="D125" s="103">
        <v>10.9</v>
      </c>
    </row>
    <row r="126" spans="1:4">
      <c r="A126" s="98">
        <v>7030100630</v>
      </c>
      <c r="B126" s="12" t="s">
        <v>1805</v>
      </c>
      <c r="C126" s="98" t="s">
        <v>4</v>
      </c>
      <c r="D126" s="103">
        <v>7.44</v>
      </c>
    </row>
    <row r="127" spans="1:4">
      <c r="A127" s="98">
        <v>7030100640</v>
      </c>
      <c r="B127" s="12" t="s">
        <v>1806</v>
      </c>
      <c r="C127" s="98" t="s">
        <v>4</v>
      </c>
      <c r="D127" s="103">
        <v>19.38</v>
      </c>
    </row>
    <row r="128" spans="1:4">
      <c r="A128" s="98">
        <v>7030100650</v>
      </c>
      <c r="B128" s="12" t="s">
        <v>1807</v>
      </c>
      <c r="C128" s="98" t="s">
        <v>4</v>
      </c>
      <c r="D128" s="103">
        <v>8.43</v>
      </c>
    </row>
    <row r="129" spans="1:4">
      <c r="A129" s="98">
        <v>7030100660</v>
      </c>
      <c r="B129" s="12" t="s">
        <v>1808</v>
      </c>
      <c r="C129" s="98" t="s">
        <v>1</v>
      </c>
      <c r="D129" s="103">
        <v>1.05</v>
      </c>
    </row>
    <row r="130" spans="1:4">
      <c r="A130" s="98">
        <v>7030100670</v>
      </c>
      <c r="B130" s="12" t="s">
        <v>1809</v>
      </c>
      <c r="C130" s="98" t="s">
        <v>4</v>
      </c>
      <c r="D130" s="103">
        <v>3.94</v>
      </c>
    </row>
    <row r="131" spans="1:4">
      <c r="A131" s="98">
        <v>7030100680</v>
      </c>
      <c r="B131" s="12" t="s">
        <v>1810</v>
      </c>
      <c r="C131" s="98" t="s">
        <v>1</v>
      </c>
      <c r="D131" s="103">
        <v>1.97</v>
      </c>
    </row>
    <row r="132" spans="1:4">
      <c r="A132" s="98">
        <v>7030100690</v>
      </c>
      <c r="B132" s="12" t="s">
        <v>1811</v>
      </c>
      <c r="C132" s="98" t="s">
        <v>4</v>
      </c>
      <c r="D132" s="103">
        <v>15.49</v>
      </c>
    </row>
    <row r="133" spans="1:4">
      <c r="A133" s="98">
        <v>7030100700</v>
      </c>
      <c r="B133" s="12" t="s">
        <v>1812</v>
      </c>
      <c r="C133" s="98" t="s">
        <v>4</v>
      </c>
      <c r="D133" s="103">
        <v>22.05</v>
      </c>
    </row>
    <row r="134" spans="1:4">
      <c r="A134" s="98">
        <v>7030100710</v>
      </c>
      <c r="B134" s="12" t="s">
        <v>1813</v>
      </c>
      <c r="C134" s="98" t="s">
        <v>4</v>
      </c>
      <c r="D134" s="103">
        <v>7.74</v>
      </c>
    </row>
    <row r="135" spans="1:4">
      <c r="A135" s="98">
        <v>7030100720</v>
      </c>
      <c r="B135" s="12" t="s">
        <v>1814</v>
      </c>
      <c r="C135" s="98" t="s">
        <v>1</v>
      </c>
      <c r="D135" s="103">
        <v>11.02</v>
      </c>
    </row>
    <row r="136" spans="1:4">
      <c r="A136" s="98">
        <v>7030100730</v>
      </c>
      <c r="B136" s="12" t="s">
        <v>1815</v>
      </c>
      <c r="C136" s="98" t="s">
        <v>4</v>
      </c>
      <c r="D136" s="103">
        <v>10.7</v>
      </c>
    </row>
    <row r="137" spans="1:4">
      <c r="A137" s="98">
        <v>7030100740</v>
      </c>
      <c r="B137" s="12" t="s">
        <v>1816</v>
      </c>
      <c r="C137" s="98" t="s">
        <v>2</v>
      </c>
      <c r="D137" s="103">
        <v>12.45</v>
      </c>
    </row>
    <row r="138" spans="1:4">
      <c r="A138" s="98">
        <v>7030100750</v>
      </c>
      <c r="B138" s="12" t="s">
        <v>1817</v>
      </c>
      <c r="C138" s="98" t="s">
        <v>4</v>
      </c>
      <c r="D138" s="103">
        <v>7.35</v>
      </c>
    </row>
    <row r="139" spans="1:4">
      <c r="A139" s="98">
        <v>7030100760</v>
      </c>
      <c r="B139" s="12" t="s">
        <v>1818</v>
      </c>
      <c r="C139" s="98" t="s">
        <v>1</v>
      </c>
      <c r="D139" s="103">
        <v>44.09</v>
      </c>
    </row>
    <row r="140" spans="1:4">
      <c r="A140" s="98">
        <v>7030100770</v>
      </c>
      <c r="B140" s="12" t="s">
        <v>1819</v>
      </c>
      <c r="C140" s="98" t="s">
        <v>4</v>
      </c>
      <c r="D140" s="103">
        <v>8.93</v>
      </c>
    </row>
    <row r="141" spans="1:4">
      <c r="A141" s="98">
        <v>7030100780</v>
      </c>
      <c r="B141" s="12" t="s">
        <v>1820</v>
      </c>
      <c r="C141" s="98" t="s">
        <v>2</v>
      </c>
      <c r="D141" s="103">
        <v>8.5399999999999991</v>
      </c>
    </row>
    <row r="142" spans="1:4">
      <c r="A142" s="98">
        <v>7030100790</v>
      </c>
      <c r="B142" s="12" t="s">
        <v>1821</v>
      </c>
      <c r="C142" s="98" t="s">
        <v>4</v>
      </c>
      <c r="D142" s="103">
        <v>5.21</v>
      </c>
    </row>
    <row r="143" spans="1:4">
      <c r="A143" s="98">
        <v>7030100800</v>
      </c>
      <c r="B143" s="12" t="s">
        <v>1822</v>
      </c>
      <c r="C143" s="98" t="s">
        <v>4</v>
      </c>
      <c r="D143" s="103">
        <v>14.91</v>
      </c>
    </row>
    <row r="144" spans="1:4">
      <c r="A144" s="98">
        <v>7030100810</v>
      </c>
      <c r="B144" s="12" t="s">
        <v>1823</v>
      </c>
      <c r="C144" s="98" t="s">
        <v>2</v>
      </c>
      <c r="D144" s="103">
        <v>30.76</v>
      </c>
    </row>
    <row r="145" spans="1:4">
      <c r="A145" s="98">
        <v>7030100820</v>
      </c>
      <c r="B145" s="12" t="s">
        <v>1824</v>
      </c>
      <c r="C145" s="98" t="s">
        <v>2</v>
      </c>
      <c r="D145" s="103">
        <v>55.72</v>
      </c>
    </row>
    <row r="146" spans="1:4">
      <c r="A146" s="98">
        <v>7030100830</v>
      </c>
      <c r="B146" s="12" t="s">
        <v>1825</v>
      </c>
      <c r="C146" s="98" t="s">
        <v>2</v>
      </c>
      <c r="D146" s="103">
        <v>11.11</v>
      </c>
    </row>
    <row r="147" spans="1:4">
      <c r="A147" s="98">
        <v>7030100840</v>
      </c>
      <c r="B147" s="12" t="s">
        <v>1826</v>
      </c>
      <c r="C147" s="98" t="s">
        <v>1</v>
      </c>
      <c r="D147" s="103">
        <v>8.16</v>
      </c>
    </row>
    <row r="148" spans="1:4">
      <c r="A148" s="98">
        <v>7030100850</v>
      </c>
      <c r="B148" s="12" t="s">
        <v>1827</v>
      </c>
      <c r="C148" s="98" t="s">
        <v>1</v>
      </c>
      <c r="D148" s="103">
        <v>11.47</v>
      </c>
    </row>
    <row r="149" spans="1:4">
      <c r="A149" s="98">
        <v>7030100860</v>
      </c>
      <c r="B149" s="12" t="s">
        <v>1828</v>
      </c>
      <c r="C149" s="98" t="s">
        <v>1</v>
      </c>
      <c r="D149" s="103">
        <v>17.440000000000001</v>
      </c>
    </row>
    <row r="150" spans="1:4">
      <c r="A150" s="98">
        <v>7030100870</v>
      </c>
      <c r="B150" s="12" t="s">
        <v>1829</v>
      </c>
      <c r="C150" s="98" t="s">
        <v>7</v>
      </c>
      <c r="D150" s="103">
        <v>45.87</v>
      </c>
    </row>
    <row r="151" spans="1:4">
      <c r="A151" s="98">
        <v>7030100880</v>
      </c>
      <c r="B151" s="12" t="s">
        <v>1830</v>
      </c>
      <c r="C151" s="98" t="s">
        <v>4</v>
      </c>
      <c r="D151" s="103">
        <v>52.48</v>
      </c>
    </row>
    <row r="152" spans="1:4">
      <c r="A152" s="99">
        <v>7030100890</v>
      </c>
      <c r="B152" s="12" t="s">
        <v>1831</v>
      </c>
      <c r="C152" s="98" t="s">
        <v>4</v>
      </c>
      <c r="D152" s="103">
        <v>17.059999999999999</v>
      </c>
    </row>
    <row r="153" spans="1:4">
      <c r="A153" s="98">
        <v>7030100900</v>
      </c>
      <c r="B153" s="12" t="s">
        <v>1832</v>
      </c>
      <c r="C153" s="98" t="s">
        <v>2</v>
      </c>
      <c r="D153" s="103">
        <v>3630</v>
      </c>
    </row>
    <row r="154" spans="1:4">
      <c r="A154" s="98">
        <v>7030100910</v>
      </c>
      <c r="B154" s="12" t="s">
        <v>1833</v>
      </c>
      <c r="C154" s="98" t="s">
        <v>7</v>
      </c>
      <c r="D154" s="103">
        <v>52.48</v>
      </c>
    </row>
    <row r="155" spans="1:4">
      <c r="A155" s="98">
        <v>7030100920</v>
      </c>
      <c r="B155" s="12" t="s">
        <v>1834</v>
      </c>
      <c r="C155" s="98" t="s">
        <v>4</v>
      </c>
      <c r="D155" s="103">
        <v>52.26</v>
      </c>
    </row>
    <row r="156" spans="1:4">
      <c r="A156" s="98">
        <v>7030100930</v>
      </c>
      <c r="B156" s="12" t="s">
        <v>1835</v>
      </c>
      <c r="C156" s="98" t="s">
        <v>4</v>
      </c>
      <c r="D156" s="103">
        <v>2.2599999999999998</v>
      </c>
    </row>
    <row r="157" spans="1:4">
      <c r="A157" s="98">
        <v>7030100940</v>
      </c>
      <c r="B157" s="12" t="s">
        <v>1836</v>
      </c>
      <c r="C157" s="98" t="s">
        <v>2</v>
      </c>
      <c r="D157" s="103">
        <v>10</v>
      </c>
    </row>
    <row r="158" spans="1:4">
      <c r="A158" s="98">
        <v>7030100950</v>
      </c>
      <c r="B158" s="12" t="s">
        <v>1837</v>
      </c>
      <c r="C158" s="98" t="s">
        <v>4</v>
      </c>
      <c r="D158" s="103">
        <v>263.13</v>
      </c>
    </row>
    <row r="159" spans="1:4">
      <c r="A159" s="98">
        <v>7030100960</v>
      </c>
      <c r="B159" s="12" t="s">
        <v>1838</v>
      </c>
      <c r="C159" s="98" t="s">
        <v>1</v>
      </c>
      <c r="D159" s="103">
        <v>17.579999999999998</v>
      </c>
    </row>
    <row r="160" spans="1:4">
      <c r="A160" s="98" t="s">
        <v>1839</v>
      </c>
      <c r="D160" s="103"/>
    </row>
    <row r="161" spans="1:4">
      <c r="A161" s="98">
        <v>7040100010</v>
      </c>
      <c r="B161" s="12" t="s">
        <v>1840</v>
      </c>
      <c r="C161" s="98" t="s">
        <v>7</v>
      </c>
      <c r="D161" s="103">
        <v>39.36</v>
      </c>
    </row>
    <row r="162" spans="1:4">
      <c r="A162" s="98">
        <v>7040100020</v>
      </c>
      <c r="B162" s="12" t="s">
        <v>1841</v>
      </c>
      <c r="C162" s="98" t="s">
        <v>7</v>
      </c>
      <c r="D162" s="103">
        <v>45.26</v>
      </c>
    </row>
    <row r="163" spans="1:4">
      <c r="A163" s="98">
        <v>7040100030</v>
      </c>
      <c r="B163" s="12" t="s">
        <v>1842</v>
      </c>
      <c r="C163" s="98" t="s">
        <v>7</v>
      </c>
      <c r="D163" s="103">
        <v>92.89</v>
      </c>
    </row>
    <row r="164" spans="1:4">
      <c r="A164" s="98">
        <v>7040100040</v>
      </c>
      <c r="B164" s="12" t="s">
        <v>1843</v>
      </c>
      <c r="C164" s="98" t="s">
        <v>7</v>
      </c>
      <c r="D164" s="103">
        <v>45.92</v>
      </c>
    </row>
    <row r="165" spans="1:4">
      <c r="A165" s="98">
        <v>7040100050</v>
      </c>
      <c r="B165" s="12" t="s">
        <v>1844</v>
      </c>
      <c r="C165" s="98" t="s">
        <v>7</v>
      </c>
      <c r="D165" s="103">
        <v>57.73</v>
      </c>
    </row>
    <row r="166" spans="1:4">
      <c r="A166" s="98">
        <v>7040100060</v>
      </c>
      <c r="B166" s="12" t="s">
        <v>1845</v>
      </c>
      <c r="C166" s="98" t="s">
        <v>7</v>
      </c>
      <c r="D166" s="103">
        <v>9.1300000000000008</v>
      </c>
    </row>
    <row r="167" spans="1:4">
      <c r="A167" s="98" t="s">
        <v>13688</v>
      </c>
      <c r="D167" s="103"/>
    </row>
    <row r="168" spans="1:4">
      <c r="A168" s="98" t="s">
        <v>13689</v>
      </c>
      <c r="D168" s="103"/>
    </row>
    <row r="169" spans="1:4">
      <c r="A169" s="98" t="s">
        <v>13690</v>
      </c>
      <c r="C169" s="98" t="s">
        <v>13691</v>
      </c>
      <c r="D169" s="103"/>
    </row>
    <row r="170" spans="1:4">
      <c r="A170" s="98" t="s">
        <v>19</v>
      </c>
      <c r="B170" s="12" t="s">
        <v>550</v>
      </c>
      <c r="C170" s="98" t="s">
        <v>0</v>
      </c>
      <c r="D170" s="103" t="s">
        <v>13692</v>
      </c>
    </row>
    <row r="171" spans="1:4">
      <c r="A171" s="98">
        <v>7040100070</v>
      </c>
      <c r="B171" s="12" t="s">
        <v>1846</v>
      </c>
      <c r="C171" s="98" t="s">
        <v>7</v>
      </c>
      <c r="D171" s="103">
        <v>12.58</v>
      </c>
    </row>
    <row r="172" spans="1:4">
      <c r="A172" s="98">
        <v>7040100080</v>
      </c>
      <c r="B172" s="12" t="s">
        <v>1847</v>
      </c>
      <c r="C172" s="98" t="s">
        <v>7</v>
      </c>
      <c r="D172" s="103">
        <v>18.28</v>
      </c>
    </row>
    <row r="173" spans="1:4">
      <c r="A173" s="98">
        <v>7040100090</v>
      </c>
      <c r="B173" s="12" t="s">
        <v>1848</v>
      </c>
      <c r="C173" s="98" t="s">
        <v>7</v>
      </c>
      <c r="D173" s="103">
        <v>16.010000000000002</v>
      </c>
    </row>
    <row r="174" spans="1:4">
      <c r="A174" s="98">
        <v>7040100100</v>
      </c>
      <c r="B174" s="12" t="s">
        <v>1849</v>
      </c>
      <c r="C174" s="98" t="s">
        <v>7</v>
      </c>
      <c r="D174" s="103">
        <v>21.51</v>
      </c>
    </row>
    <row r="175" spans="1:4">
      <c r="A175" s="98">
        <v>7040100110</v>
      </c>
      <c r="B175" s="12" t="s">
        <v>1850</v>
      </c>
      <c r="C175" s="98" t="s">
        <v>7</v>
      </c>
      <c r="D175" s="103">
        <v>1281.76</v>
      </c>
    </row>
    <row r="176" spans="1:4">
      <c r="A176" s="98">
        <v>7040100120</v>
      </c>
      <c r="B176" s="12" t="s">
        <v>1851</v>
      </c>
      <c r="C176" s="98" t="s">
        <v>7</v>
      </c>
      <c r="D176" s="103">
        <v>788.72</v>
      </c>
    </row>
    <row r="177" spans="1:4">
      <c r="A177" s="98">
        <v>7040100130</v>
      </c>
      <c r="B177" s="12" t="s">
        <v>1852</v>
      </c>
      <c r="C177" s="98" t="s">
        <v>7</v>
      </c>
      <c r="D177" s="103">
        <v>905.36</v>
      </c>
    </row>
    <row r="178" spans="1:4">
      <c r="A178" s="98">
        <v>7040100140</v>
      </c>
      <c r="B178" s="12" t="s">
        <v>1853</v>
      </c>
      <c r="C178" s="98" t="s">
        <v>7</v>
      </c>
      <c r="D178" s="103">
        <v>480.57</v>
      </c>
    </row>
    <row r="179" spans="1:4">
      <c r="A179" s="98">
        <v>7040100150</v>
      </c>
      <c r="B179" s="12" t="s">
        <v>1854</v>
      </c>
      <c r="C179" s="98" t="s">
        <v>7</v>
      </c>
      <c r="D179" s="103">
        <v>20.059999999999999</v>
      </c>
    </row>
    <row r="180" spans="1:4">
      <c r="A180" s="98">
        <v>7040100160</v>
      </c>
      <c r="B180" s="12" t="s">
        <v>1855</v>
      </c>
      <c r="C180" s="98" t="s">
        <v>7</v>
      </c>
      <c r="D180" s="103">
        <v>58.54</v>
      </c>
    </row>
    <row r="181" spans="1:4">
      <c r="A181" s="98">
        <v>7040100170</v>
      </c>
      <c r="B181" s="12" t="s">
        <v>1856</v>
      </c>
      <c r="C181" s="98" t="s">
        <v>7</v>
      </c>
      <c r="D181" s="103">
        <v>87.41</v>
      </c>
    </row>
    <row r="182" spans="1:4">
      <c r="A182" s="98">
        <v>7040100180</v>
      </c>
      <c r="B182" s="12" t="s">
        <v>1857</v>
      </c>
      <c r="C182" s="98" t="s">
        <v>7</v>
      </c>
      <c r="D182" s="103">
        <v>6.56</v>
      </c>
    </row>
    <row r="183" spans="1:4">
      <c r="A183" s="98">
        <v>7040100190</v>
      </c>
      <c r="B183" s="12" t="s">
        <v>1858</v>
      </c>
      <c r="C183" s="98" t="s">
        <v>7</v>
      </c>
      <c r="D183" s="103">
        <v>6.56</v>
      </c>
    </row>
    <row r="184" spans="1:4">
      <c r="A184" s="98">
        <v>7040100200</v>
      </c>
      <c r="B184" s="12" t="s">
        <v>1859</v>
      </c>
      <c r="C184" s="98" t="s">
        <v>7</v>
      </c>
      <c r="D184" s="103">
        <v>2.96</v>
      </c>
    </row>
    <row r="185" spans="1:4">
      <c r="A185" s="98">
        <v>7040100210</v>
      </c>
      <c r="B185" s="12" t="s">
        <v>1860</v>
      </c>
      <c r="C185" s="98" t="s">
        <v>7</v>
      </c>
      <c r="D185" s="103">
        <v>45.92</v>
      </c>
    </row>
    <row r="186" spans="1:4">
      <c r="A186" s="98">
        <v>7040100220</v>
      </c>
      <c r="B186" s="12" t="s">
        <v>1861</v>
      </c>
      <c r="C186" s="98" t="s">
        <v>7</v>
      </c>
      <c r="D186" s="103">
        <v>17.55</v>
      </c>
    </row>
    <row r="187" spans="1:4">
      <c r="A187" s="98">
        <v>7040100230</v>
      </c>
      <c r="B187" s="12" t="s">
        <v>1862</v>
      </c>
      <c r="C187" s="98" t="s">
        <v>7</v>
      </c>
      <c r="D187" s="103">
        <v>21.67</v>
      </c>
    </row>
    <row r="188" spans="1:4">
      <c r="A188" s="98">
        <v>7040100240</v>
      </c>
      <c r="B188" s="12" t="s">
        <v>1863</v>
      </c>
      <c r="C188" s="98" t="s">
        <v>7</v>
      </c>
      <c r="D188" s="103">
        <v>56.77</v>
      </c>
    </row>
    <row r="189" spans="1:4">
      <c r="A189" s="98">
        <v>7040100250</v>
      </c>
      <c r="B189" s="12" t="s">
        <v>1864</v>
      </c>
      <c r="C189" s="98" t="s">
        <v>7</v>
      </c>
      <c r="D189" s="103">
        <v>59.95</v>
      </c>
    </row>
    <row r="190" spans="1:4">
      <c r="A190" s="98">
        <v>7040100260</v>
      </c>
      <c r="B190" s="12" t="s">
        <v>1865</v>
      </c>
      <c r="C190" s="98" t="s">
        <v>7</v>
      </c>
      <c r="D190" s="103">
        <v>78.42</v>
      </c>
    </row>
    <row r="191" spans="1:4">
      <c r="A191" s="98">
        <v>7040100270</v>
      </c>
      <c r="B191" s="12" t="s">
        <v>1866</v>
      </c>
      <c r="C191" s="98" t="s">
        <v>7</v>
      </c>
      <c r="D191" s="103">
        <v>35.58</v>
      </c>
    </row>
    <row r="192" spans="1:4">
      <c r="A192" s="98">
        <v>7040100280</v>
      </c>
      <c r="B192" s="12" t="s">
        <v>1867</v>
      </c>
      <c r="C192" s="98" t="s">
        <v>7</v>
      </c>
      <c r="D192" s="103">
        <v>82.96</v>
      </c>
    </row>
    <row r="193" spans="1:4">
      <c r="A193" s="98">
        <v>7040100290</v>
      </c>
      <c r="B193" s="12" t="s">
        <v>1868</v>
      </c>
      <c r="C193" s="98" t="s">
        <v>7</v>
      </c>
      <c r="D193" s="103">
        <v>41.65</v>
      </c>
    </row>
    <row r="194" spans="1:4">
      <c r="A194" s="98">
        <v>7040100300</v>
      </c>
      <c r="B194" s="12" t="s">
        <v>1869</v>
      </c>
      <c r="C194" s="98" t="s">
        <v>7</v>
      </c>
      <c r="D194" s="103">
        <v>37.58</v>
      </c>
    </row>
    <row r="195" spans="1:4">
      <c r="A195" s="98">
        <v>7040100310</v>
      </c>
      <c r="B195" s="12" t="s">
        <v>1870</v>
      </c>
      <c r="C195" s="98" t="s">
        <v>7</v>
      </c>
      <c r="D195" s="103">
        <v>4.0999999999999996</v>
      </c>
    </row>
    <row r="196" spans="1:4">
      <c r="A196" s="99">
        <v>7040100320</v>
      </c>
      <c r="B196" s="12" t="s">
        <v>1871</v>
      </c>
      <c r="C196" s="98" t="s">
        <v>7</v>
      </c>
      <c r="D196" s="103">
        <v>15.39</v>
      </c>
    </row>
    <row r="197" spans="1:4">
      <c r="A197" s="98">
        <v>7040100330</v>
      </c>
      <c r="B197" s="12" t="s">
        <v>1872</v>
      </c>
      <c r="C197" s="98" t="s">
        <v>7</v>
      </c>
      <c r="D197" s="103">
        <v>8.6</v>
      </c>
    </row>
    <row r="198" spans="1:4">
      <c r="A198" s="98">
        <v>7040100340</v>
      </c>
      <c r="B198" s="12" t="s">
        <v>1873</v>
      </c>
      <c r="C198" s="98" t="s">
        <v>7</v>
      </c>
      <c r="D198" s="103">
        <v>7.18</v>
      </c>
    </row>
    <row r="199" spans="1:4">
      <c r="A199" s="98">
        <v>7040100350</v>
      </c>
      <c r="B199" s="12" t="s">
        <v>1874</v>
      </c>
      <c r="C199" s="98" t="s">
        <v>7</v>
      </c>
      <c r="D199" s="103">
        <v>2.29</v>
      </c>
    </row>
    <row r="200" spans="1:4">
      <c r="A200" s="98">
        <v>7040100360</v>
      </c>
      <c r="B200" s="12" t="s">
        <v>1875</v>
      </c>
      <c r="C200" s="98" t="s">
        <v>7</v>
      </c>
      <c r="D200" s="103">
        <v>9.6300000000000008</v>
      </c>
    </row>
    <row r="201" spans="1:4">
      <c r="A201" s="98">
        <v>7040100370</v>
      </c>
      <c r="B201" s="12" t="s">
        <v>1876</v>
      </c>
      <c r="C201" s="98" t="s">
        <v>7</v>
      </c>
      <c r="D201" s="103">
        <v>23.62</v>
      </c>
    </row>
    <row r="202" spans="1:4">
      <c r="A202" s="98">
        <v>7040100380</v>
      </c>
      <c r="B202" s="12" t="s">
        <v>1877</v>
      </c>
      <c r="C202" s="98" t="s">
        <v>1878</v>
      </c>
      <c r="D202" s="103">
        <v>0.71</v>
      </c>
    </row>
    <row r="203" spans="1:4">
      <c r="A203" s="98">
        <v>7040100390</v>
      </c>
      <c r="B203" s="12" t="s">
        <v>1879</v>
      </c>
      <c r="C203" s="98" t="s">
        <v>1878</v>
      </c>
      <c r="D203" s="103">
        <v>0.79</v>
      </c>
    </row>
    <row r="204" spans="1:4">
      <c r="A204" s="98">
        <v>7040100400</v>
      </c>
      <c r="B204" s="12" t="s">
        <v>1880</v>
      </c>
      <c r="C204" s="98" t="s">
        <v>7</v>
      </c>
      <c r="D204" s="103">
        <v>0.83</v>
      </c>
    </row>
    <row r="205" spans="1:4">
      <c r="A205" s="98">
        <v>7040100410</v>
      </c>
      <c r="B205" s="12" t="s">
        <v>1881</v>
      </c>
      <c r="C205" s="98" t="s">
        <v>7</v>
      </c>
      <c r="D205" s="103">
        <v>10.77</v>
      </c>
    </row>
    <row r="206" spans="1:4">
      <c r="A206" s="98">
        <v>7040100420</v>
      </c>
      <c r="B206" s="12" t="s">
        <v>1882</v>
      </c>
      <c r="C206" s="98" t="s">
        <v>7</v>
      </c>
      <c r="D206" s="103">
        <v>19.68</v>
      </c>
    </row>
    <row r="207" spans="1:4">
      <c r="A207" s="98">
        <v>7040100430</v>
      </c>
      <c r="B207" s="12" t="s">
        <v>1883</v>
      </c>
      <c r="C207" s="98" t="s">
        <v>7</v>
      </c>
      <c r="D207" s="103">
        <v>6.79</v>
      </c>
    </row>
    <row r="208" spans="1:4">
      <c r="A208" s="98" t="s">
        <v>1884</v>
      </c>
      <c r="D208" s="103"/>
    </row>
    <row r="209" spans="1:4">
      <c r="A209" s="98">
        <v>7050100010</v>
      </c>
      <c r="B209" s="12" t="s">
        <v>1885</v>
      </c>
      <c r="C209" s="98" t="s">
        <v>4</v>
      </c>
      <c r="D209" s="103">
        <v>10.63</v>
      </c>
    </row>
    <row r="210" spans="1:4">
      <c r="A210" s="98">
        <v>7050100020</v>
      </c>
      <c r="B210" s="12" t="s">
        <v>1886</v>
      </c>
      <c r="C210" s="98" t="s">
        <v>4</v>
      </c>
      <c r="D210" s="103">
        <v>29.34</v>
      </c>
    </row>
    <row r="211" spans="1:4">
      <c r="A211" s="98">
        <v>7050100030</v>
      </c>
      <c r="B211" s="12" t="s">
        <v>1887</v>
      </c>
      <c r="C211" s="98" t="s">
        <v>4</v>
      </c>
      <c r="D211" s="103">
        <v>56.94</v>
      </c>
    </row>
    <row r="212" spans="1:4">
      <c r="A212" s="99">
        <v>7050100040</v>
      </c>
      <c r="B212" s="12" t="s">
        <v>1888</v>
      </c>
      <c r="C212" s="98" t="s">
        <v>7</v>
      </c>
      <c r="D212" s="103">
        <v>138.19999999999999</v>
      </c>
    </row>
    <row r="213" spans="1:4">
      <c r="A213" s="98">
        <v>7050100050</v>
      </c>
      <c r="B213" s="12" t="s">
        <v>1889</v>
      </c>
      <c r="C213" s="98" t="s">
        <v>7</v>
      </c>
      <c r="D213" s="103">
        <v>139.74</v>
      </c>
    </row>
    <row r="214" spans="1:4">
      <c r="A214" s="98">
        <v>7050100060</v>
      </c>
      <c r="B214" s="12" t="s">
        <v>1890</v>
      </c>
      <c r="C214" s="98" t="s">
        <v>7</v>
      </c>
      <c r="D214" s="103">
        <v>63.24</v>
      </c>
    </row>
    <row r="215" spans="1:4">
      <c r="A215" s="98">
        <v>7050100070</v>
      </c>
      <c r="B215" s="12" t="s">
        <v>1891</v>
      </c>
      <c r="C215" s="98" t="s">
        <v>4</v>
      </c>
      <c r="D215" s="103">
        <v>42.49</v>
      </c>
    </row>
    <row r="216" spans="1:4">
      <c r="A216" s="98">
        <v>7050100080</v>
      </c>
      <c r="B216" s="12" t="s">
        <v>1892</v>
      </c>
      <c r="C216" s="98" t="s">
        <v>7</v>
      </c>
      <c r="D216" s="103">
        <v>231.21</v>
      </c>
    </row>
    <row r="217" spans="1:4">
      <c r="A217" s="99">
        <v>7050100090</v>
      </c>
      <c r="B217" s="12" t="s">
        <v>1893</v>
      </c>
      <c r="C217" s="98" t="s">
        <v>7</v>
      </c>
      <c r="D217" s="103">
        <v>182.21</v>
      </c>
    </row>
    <row r="218" spans="1:4">
      <c r="A218" s="98">
        <v>7050100100</v>
      </c>
      <c r="B218" s="12" t="s">
        <v>1894</v>
      </c>
      <c r="C218" s="98" t="s">
        <v>1</v>
      </c>
      <c r="D218" s="103">
        <v>18.18</v>
      </c>
    </row>
    <row r="219" spans="1:4">
      <c r="A219" s="98">
        <v>7050100121</v>
      </c>
      <c r="B219" s="12" t="s">
        <v>1895</v>
      </c>
      <c r="C219" s="98" t="s">
        <v>4</v>
      </c>
      <c r="D219" s="103">
        <v>238.07</v>
      </c>
    </row>
    <row r="220" spans="1:4">
      <c r="A220" s="98">
        <v>7050100131</v>
      </c>
      <c r="B220" s="12" t="s">
        <v>1896</v>
      </c>
      <c r="C220" s="98" t="s">
        <v>7</v>
      </c>
      <c r="D220" s="103">
        <v>504.14</v>
      </c>
    </row>
    <row r="221" spans="1:4">
      <c r="A221" s="98">
        <v>7050100140</v>
      </c>
      <c r="B221" s="12" t="s">
        <v>1897</v>
      </c>
      <c r="C221" s="98" t="s">
        <v>4</v>
      </c>
      <c r="D221" s="103">
        <v>131.26</v>
      </c>
    </row>
    <row r="222" spans="1:4">
      <c r="A222" s="98">
        <v>7050100150</v>
      </c>
      <c r="B222" s="12" t="s">
        <v>1898</v>
      </c>
      <c r="C222" s="98" t="s">
        <v>7</v>
      </c>
      <c r="D222" s="103">
        <v>630.88</v>
      </c>
    </row>
    <row r="223" spans="1:4">
      <c r="A223" s="98" t="s">
        <v>13688</v>
      </c>
      <c r="D223" s="103"/>
    </row>
    <row r="224" spans="1:4">
      <c r="A224" s="98" t="s">
        <v>13689</v>
      </c>
      <c r="D224" s="103"/>
    </row>
    <row r="225" spans="1:4">
      <c r="A225" s="98" t="s">
        <v>13690</v>
      </c>
      <c r="C225" s="98" t="s">
        <v>13691</v>
      </c>
      <c r="D225" s="103"/>
    </row>
    <row r="226" spans="1:4">
      <c r="A226" s="98" t="s">
        <v>19</v>
      </c>
      <c r="B226" s="12" t="s">
        <v>550</v>
      </c>
      <c r="C226" s="98" t="s">
        <v>0</v>
      </c>
      <c r="D226" s="103" t="s">
        <v>13692</v>
      </c>
    </row>
    <row r="227" spans="1:4">
      <c r="A227" s="98">
        <v>7050100160</v>
      </c>
      <c r="B227" s="12" t="s">
        <v>1899</v>
      </c>
      <c r="C227" s="98" t="s">
        <v>7</v>
      </c>
      <c r="D227" s="103">
        <v>398.79</v>
      </c>
    </row>
    <row r="228" spans="1:4">
      <c r="A228" s="98" t="s">
        <v>1900</v>
      </c>
      <c r="D228" s="103"/>
    </row>
    <row r="229" spans="1:4">
      <c r="A229" s="98">
        <v>7060100010</v>
      </c>
      <c r="B229" s="12" t="s">
        <v>1901</v>
      </c>
      <c r="C229" s="98" t="s">
        <v>1722</v>
      </c>
      <c r="D229" s="103">
        <v>5.86</v>
      </c>
    </row>
    <row r="230" spans="1:4">
      <c r="A230" s="98">
        <v>7060100020</v>
      </c>
      <c r="B230" s="12" t="s">
        <v>1902</v>
      </c>
      <c r="C230" s="98" t="s">
        <v>1722</v>
      </c>
      <c r="D230" s="103">
        <v>9.56</v>
      </c>
    </row>
    <row r="231" spans="1:4">
      <c r="A231" s="98">
        <v>7060100030</v>
      </c>
      <c r="B231" s="12" t="s">
        <v>1903</v>
      </c>
      <c r="C231" s="98" t="s">
        <v>2</v>
      </c>
      <c r="D231" s="103">
        <v>2929.57</v>
      </c>
    </row>
    <row r="232" spans="1:4">
      <c r="A232" s="98">
        <v>7060100040</v>
      </c>
      <c r="B232" s="12" t="s">
        <v>1903</v>
      </c>
      <c r="C232" s="98" t="s">
        <v>1</v>
      </c>
      <c r="D232" s="103">
        <v>13.43</v>
      </c>
    </row>
    <row r="233" spans="1:4">
      <c r="A233" s="98" t="s">
        <v>1904</v>
      </c>
      <c r="D233" s="103"/>
    </row>
    <row r="234" spans="1:4">
      <c r="A234" s="98">
        <v>7070100010</v>
      </c>
      <c r="B234" s="12" t="s">
        <v>1905</v>
      </c>
      <c r="C234" s="98" t="s">
        <v>7</v>
      </c>
      <c r="D234" s="103">
        <v>82.68</v>
      </c>
    </row>
    <row r="235" spans="1:4">
      <c r="A235" s="98">
        <v>7070100020</v>
      </c>
      <c r="B235" s="12" t="s">
        <v>1906</v>
      </c>
      <c r="C235" s="98" t="s">
        <v>7</v>
      </c>
      <c r="D235" s="103">
        <v>86.66</v>
      </c>
    </row>
    <row r="236" spans="1:4">
      <c r="A236" s="98">
        <v>7070100030</v>
      </c>
      <c r="B236" s="12" t="s">
        <v>1907</v>
      </c>
      <c r="C236" s="98" t="s">
        <v>7</v>
      </c>
      <c r="D236" s="103">
        <v>114.54</v>
      </c>
    </row>
    <row r="237" spans="1:4">
      <c r="A237" s="98">
        <v>7070100040</v>
      </c>
      <c r="B237" s="12" t="s">
        <v>1908</v>
      </c>
      <c r="C237" s="98" t="s">
        <v>7</v>
      </c>
      <c r="D237" s="103">
        <v>93.97</v>
      </c>
    </row>
    <row r="238" spans="1:4">
      <c r="A238" s="98">
        <v>7070100050</v>
      </c>
      <c r="B238" s="12" t="s">
        <v>1909</v>
      </c>
      <c r="C238" s="98" t="s">
        <v>7</v>
      </c>
      <c r="D238" s="103">
        <v>93.97</v>
      </c>
    </row>
    <row r="239" spans="1:4">
      <c r="A239" s="98">
        <v>7070100060</v>
      </c>
      <c r="B239" s="12" t="s">
        <v>1910</v>
      </c>
      <c r="C239" s="98" t="s">
        <v>7</v>
      </c>
      <c r="D239" s="103">
        <v>97.34</v>
      </c>
    </row>
    <row r="240" spans="1:4">
      <c r="A240" s="98">
        <v>7070100070</v>
      </c>
      <c r="B240" s="12" t="s">
        <v>1911</v>
      </c>
      <c r="C240" s="98" t="s">
        <v>7</v>
      </c>
      <c r="D240" s="103">
        <v>108.07</v>
      </c>
    </row>
    <row r="241" spans="1:4">
      <c r="A241" s="98">
        <v>7070100080</v>
      </c>
      <c r="B241" s="12" t="s">
        <v>1912</v>
      </c>
      <c r="C241" s="98" t="s">
        <v>4</v>
      </c>
      <c r="D241" s="103">
        <v>77.349999999999994</v>
      </c>
    </row>
    <row r="242" spans="1:4">
      <c r="A242" s="98">
        <v>7070100090</v>
      </c>
      <c r="B242" s="12" t="s">
        <v>1913</v>
      </c>
      <c r="C242" s="98" t="s">
        <v>7</v>
      </c>
      <c r="D242" s="103">
        <v>391.71</v>
      </c>
    </row>
    <row r="243" spans="1:4">
      <c r="A243" s="98">
        <v>7070100100</v>
      </c>
      <c r="B243" s="12" t="s">
        <v>1914</v>
      </c>
      <c r="C243" s="98" t="s">
        <v>4</v>
      </c>
      <c r="D243" s="103">
        <v>93.18</v>
      </c>
    </row>
    <row r="244" spans="1:4">
      <c r="A244" s="98">
        <v>7070100110</v>
      </c>
      <c r="B244" s="12" t="s">
        <v>1915</v>
      </c>
      <c r="C244" s="98" t="s">
        <v>4</v>
      </c>
      <c r="D244" s="103">
        <v>107.81</v>
      </c>
    </row>
    <row r="245" spans="1:4">
      <c r="A245" s="98">
        <v>7070100120</v>
      </c>
      <c r="B245" s="12" t="s">
        <v>1916</v>
      </c>
      <c r="C245" s="98" t="s">
        <v>4</v>
      </c>
      <c r="D245" s="103">
        <v>68.81</v>
      </c>
    </row>
    <row r="246" spans="1:4">
      <c r="A246" s="98">
        <v>7070100130</v>
      </c>
      <c r="B246" s="12" t="s">
        <v>1917</v>
      </c>
      <c r="C246" s="98" t="s">
        <v>4</v>
      </c>
      <c r="D246" s="103">
        <v>86.61</v>
      </c>
    </row>
    <row r="247" spans="1:4">
      <c r="A247" s="98">
        <v>7070100140</v>
      </c>
      <c r="B247" s="12" t="s">
        <v>1918</v>
      </c>
      <c r="C247" s="98" t="s">
        <v>4</v>
      </c>
      <c r="D247" s="103">
        <v>105.88</v>
      </c>
    </row>
    <row r="248" spans="1:4">
      <c r="A248" s="98">
        <v>7070100150</v>
      </c>
      <c r="B248" s="12" t="s">
        <v>1919</v>
      </c>
      <c r="C248" s="98" t="s">
        <v>4</v>
      </c>
      <c r="D248" s="103">
        <v>51.42</v>
      </c>
    </row>
    <row r="249" spans="1:4">
      <c r="A249" s="98">
        <v>7070100160</v>
      </c>
      <c r="B249" s="12" t="s">
        <v>1920</v>
      </c>
      <c r="C249" s="98" t="s">
        <v>4</v>
      </c>
      <c r="D249" s="103">
        <v>134.18</v>
      </c>
    </row>
    <row r="250" spans="1:4">
      <c r="A250" s="98">
        <v>7070100170</v>
      </c>
      <c r="B250" s="12" t="s">
        <v>1921</v>
      </c>
      <c r="C250" s="98" t="s">
        <v>7</v>
      </c>
      <c r="D250" s="103">
        <v>22.27</v>
      </c>
    </row>
    <row r="251" spans="1:4">
      <c r="A251" s="98">
        <v>7070100180</v>
      </c>
      <c r="B251" s="12" t="s">
        <v>1922</v>
      </c>
      <c r="C251" s="98" t="s">
        <v>4</v>
      </c>
      <c r="D251" s="103">
        <v>11.54</v>
      </c>
    </row>
    <row r="252" spans="1:4">
      <c r="A252" s="98">
        <v>7070100190</v>
      </c>
      <c r="B252" s="12" t="s">
        <v>1923</v>
      </c>
      <c r="C252" s="98" t="s">
        <v>3</v>
      </c>
      <c r="D252" s="103">
        <v>9.17</v>
      </c>
    </row>
    <row r="253" spans="1:4">
      <c r="A253" s="98">
        <v>7070100200</v>
      </c>
      <c r="B253" s="12" t="s">
        <v>1924</v>
      </c>
      <c r="C253" s="98" t="s">
        <v>3</v>
      </c>
      <c r="D253" s="103">
        <v>9.8699999999999992</v>
      </c>
    </row>
    <row r="254" spans="1:4">
      <c r="A254" s="98">
        <v>7070100210</v>
      </c>
      <c r="B254" s="12" t="s">
        <v>1925</v>
      </c>
      <c r="C254" s="98" t="s">
        <v>3</v>
      </c>
      <c r="D254" s="103">
        <v>10.54</v>
      </c>
    </row>
    <row r="255" spans="1:4">
      <c r="A255" s="98">
        <v>7070100220</v>
      </c>
      <c r="B255" s="12" t="s">
        <v>1926</v>
      </c>
      <c r="C255" s="98" t="s">
        <v>7</v>
      </c>
      <c r="D255" s="103">
        <v>391.71</v>
      </c>
    </row>
    <row r="256" spans="1:4">
      <c r="A256" s="98">
        <v>7070100230</v>
      </c>
      <c r="B256" s="12" t="s">
        <v>1927</v>
      </c>
      <c r="C256" s="98" t="s">
        <v>7</v>
      </c>
      <c r="D256" s="103">
        <v>448.81</v>
      </c>
    </row>
    <row r="257" spans="1:4">
      <c r="A257" s="98">
        <v>7070100240</v>
      </c>
      <c r="B257" s="12" t="s">
        <v>1928</v>
      </c>
      <c r="C257" s="98" t="s">
        <v>7</v>
      </c>
      <c r="D257" s="103">
        <v>453.46</v>
      </c>
    </row>
    <row r="258" spans="1:4">
      <c r="A258" s="98">
        <v>7070100250</v>
      </c>
      <c r="B258" s="12" t="s">
        <v>1929</v>
      </c>
      <c r="C258" s="98" t="s">
        <v>7</v>
      </c>
      <c r="D258" s="103">
        <v>464.57</v>
      </c>
    </row>
    <row r="259" spans="1:4">
      <c r="A259" s="98">
        <v>7070100260</v>
      </c>
      <c r="B259" s="12" t="s">
        <v>1930</v>
      </c>
      <c r="C259" s="98" t="s">
        <v>7</v>
      </c>
      <c r="D259" s="103">
        <v>385.4</v>
      </c>
    </row>
    <row r="260" spans="1:4">
      <c r="A260" s="98">
        <v>7070100270</v>
      </c>
      <c r="B260" s="12" t="s">
        <v>1931</v>
      </c>
      <c r="C260" s="98" t="s">
        <v>7</v>
      </c>
      <c r="D260" s="103">
        <v>417.88</v>
      </c>
    </row>
    <row r="261" spans="1:4">
      <c r="A261" s="98">
        <v>7070100280</v>
      </c>
      <c r="B261" s="12" t="s">
        <v>1932</v>
      </c>
      <c r="C261" s="98" t="s">
        <v>7</v>
      </c>
      <c r="D261" s="103">
        <v>426.37</v>
      </c>
    </row>
    <row r="262" spans="1:4">
      <c r="A262" s="98">
        <v>7070100290</v>
      </c>
      <c r="B262" s="12" t="s">
        <v>1933</v>
      </c>
      <c r="C262" s="98" t="s">
        <v>7</v>
      </c>
      <c r="D262" s="103">
        <v>436.7</v>
      </c>
    </row>
    <row r="263" spans="1:4">
      <c r="A263" s="98">
        <v>7070100300</v>
      </c>
      <c r="B263" s="12" t="s">
        <v>1934</v>
      </c>
      <c r="C263" s="98" t="s">
        <v>7</v>
      </c>
      <c r="D263" s="103">
        <v>447.05</v>
      </c>
    </row>
    <row r="264" spans="1:4">
      <c r="A264" s="98">
        <v>7070100310</v>
      </c>
      <c r="B264" s="12" t="s">
        <v>1935</v>
      </c>
      <c r="C264" s="98" t="s">
        <v>7</v>
      </c>
      <c r="D264" s="103">
        <v>461.32</v>
      </c>
    </row>
    <row r="265" spans="1:4">
      <c r="A265" s="98">
        <v>7070100320</v>
      </c>
      <c r="B265" s="12" t="s">
        <v>1936</v>
      </c>
      <c r="C265" s="98" t="s">
        <v>7</v>
      </c>
      <c r="D265" s="103">
        <v>335.8</v>
      </c>
    </row>
    <row r="266" spans="1:4">
      <c r="A266" s="98">
        <v>7070100330</v>
      </c>
      <c r="B266" s="12" t="s">
        <v>1937</v>
      </c>
      <c r="C266" s="98" t="s">
        <v>7</v>
      </c>
      <c r="D266" s="103">
        <v>346.13</v>
      </c>
    </row>
    <row r="267" spans="1:4">
      <c r="A267" s="98">
        <v>7070100340</v>
      </c>
      <c r="B267" s="12" t="s">
        <v>1938</v>
      </c>
      <c r="C267" s="98" t="s">
        <v>7</v>
      </c>
      <c r="D267" s="103">
        <v>356.46</v>
      </c>
    </row>
    <row r="268" spans="1:4">
      <c r="A268" s="98">
        <v>7070100350</v>
      </c>
      <c r="B268" s="12" t="s">
        <v>1939</v>
      </c>
      <c r="C268" s="98" t="s">
        <v>7</v>
      </c>
      <c r="D268" s="103">
        <v>366.8</v>
      </c>
    </row>
    <row r="269" spans="1:4">
      <c r="A269" s="98">
        <v>7070100360</v>
      </c>
      <c r="B269" s="12" t="s">
        <v>1940</v>
      </c>
      <c r="C269" s="98" t="s">
        <v>7</v>
      </c>
      <c r="D269" s="103">
        <v>377.13</v>
      </c>
    </row>
    <row r="270" spans="1:4">
      <c r="A270" s="98">
        <v>7070100370</v>
      </c>
      <c r="B270" s="12" t="s">
        <v>1941</v>
      </c>
      <c r="C270" s="98" t="s">
        <v>7</v>
      </c>
      <c r="D270" s="103">
        <v>360.39</v>
      </c>
    </row>
    <row r="271" spans="1:4">
      <c r="A271" s="98">
        <v>7070100380</v>
      </c>
      <c r="B271" s="12" t="s">
        <v>1942</v>
      </c>
      <c r="C271" s="98" t="s">
        <v>4</v>
      </c>
      <c r="D271" s="103">
        <v>80.180000000000007</v>
      </c>
    </row>
    <row r="272" spans="1:4">
      <c r="A272" s="99">
        <v>7070100390</v>
      </c>
      <c r="B272" s="12" t="s">
        <v>1943</v>
      </c>
      <c r="C272" s="98" t="s">
        <v>4</v>
      </c>
      <c r="D272" s="103">
        <v>91.3</v>
      </c>
    </row>
    <row r="273" spans="1:4">
      <c r="A273" s="98">
        <v>7070100400</v>
      </c>
      <c r="B273" s="12" t="s">
        <v>1944</v>
      </c>
      <c r="C273" s="98" t="s">
        <v>1</v>
      </c>
      <c r="D273" s="103">
        <v>387.13</v>
      </c>
    </row>
    <row r="274" spans="1:4">
      <c r="A274" s="98">
        <v>7070100410</v>
      </c>
      <c r="B274" s="12" t="s">
        <v>1945</v>
      </c>
      <c r="C274" s="98" t="s">
        <v>1</v>
      </c>
      <c r="D274" s="103">
        <v>387.13</v>
      </c>
    </row>
    <row r="275" spans="1:4">
      <c r="A275" s="98">
        <v>7070100420</v>
      </c>
      <c r="B275" s="12" t="s">
        <v>1946</v>
      </c>
      <c r="C275" s="98" t="s">
        <v>1</v>
      </c>
      <c r="D275" s="103">
        <v>119.04</v>
      </c>
    </row>
    <row r="276" spans="1:4">
      <c r="A276" s="98">
        <v>7070100430</v>
      </c>
      <c r="B276" s="12" t="s">
        <v>1947</v>
      </c>
      <c r="C276" s="98" t="s">
        <v>1</v>
      </c>
      <c r="D276" s="103">
        <v>142.99</v>
      </c>
    </row>
    <row r="277" spans="1:4">
      <c r="A277" s="98">
        <v>7070100440</v>
      </c>
      <c r="B277" s="12" t="s">
        <v>1948</v>
      </c>
      <c r="C277" s="98" t="s">
        <v>1</v>
      </c>
      <c r="D277" s="103">
        <v>39.869999999999997</v>
      </c>
    </row>
    <row r="278" spans="1:4">
      <c r="A278" s="98">
        <v>7070100450</v>
      </c>
      <c r="B278" s="12" t="s">
        <v>1949</v>
      </c>
      <c r="C278" s="98" t="s">
        <v>1</v>
      </c>
      <c r="D278" s="103">
        <v>114.78</v>
      </c>
    </row>
    <row r="279" spans="1:4">
      <c r="A279" s="98" t="s">
        <v>13688</v>
      </c>
      <c r="D279" s="103"/>
    </row>
    <row r="280" spans="1:4">
      <c r="A280" s="98" t="s">
        <v>13689</v>
      </c>
      <c r="D280" s="103"/>
    </row>
    <row r="281" spans="1:4">
      <c r="A281" s="98" t="s">
        <v>13690</v>
      </c>
      <c r="C281" s="98" t="s">
        <v>13691</v>
      </c>
      <c r="D281" s="103"/>
    </row>
    <row r="282" spans="1:4">
      <c r="A282" s="98" t="s">
        <v>19</v>
      </c>
      <c r="B282" s="12" t="s">
        <v>550</v>
      </c>
      <c r="C282" s="98" t="s">
        <v>0</v>
      </c>
      <c r="D282" s="103" t="s">
        <v>13692</v>
      </c>
    </row>
    <row r="283" spans="1:4">
      <c r="A283" s="98">
        <v>7070100460</v>
      </c>
      <c r="B283" s="12" t="s">
        <v>1950</v>
      </c>
      <c r="C283" s="98" t="s">
        <v>1</v>
      </c>
      <c r="D283" s="103">
        <v>213.2</v>
      </c>
    </row>
    <row r="284" spans="1:4">
      <c r="A284" s="98">
        <v>7070100470</v>
      </c>
      <c r="B284" s="12" t="s">
        <v>1951</v>
      </c>
      <c r="C284" s="98" t="s">
        <v>1</v>
      </c>
      <c r="D284" s="103">
        <v>255.53</v>
      </c>
    </row>
    <row r="285" spans="1:4">
      <c r="A285" s="98">
        <v>7070100480</v>
      </c>
      <c r="B285" s="12" t="s">
        <v>1952</v>
      </c>
      <c r="C285" s="98" t="s">
        <v>1</v>
      </c>
      <c r="D285" s="103">
        <v>274.16000000000003</v>
      </c>
    </row>
    <row r="286" spans="1:4">
      <c r="A286" s="98">
        <v>7070100490</v>
      </c>
      <c r="B286" s="12" t="s">
        <v>1953</v>
      </c>
      <c r="C286" s="98" t="s">
        <v>1</v>
      </c>
      <c r="D286" s="103">
        <v>374.57</v>
      </c>
    </row>
    <row r="287" spans="1:4">
      <c r="A287" s="98">
        <v>7070100500</v>
      </c>
      <c r="B287" s="12" t="s">
        <v>1954</v>
      </c>
      <c r="C287" s="98" t="s">
        <v>1</v>
      </c>
      <c r="D287" s="103">
        <v>327.44</v>
      </c>
    </row>
    <row r="288" spans="1:4">
      <c r="A288" s="98">
        <v>7070100510</v>
      </c>
      <c r="B288" s="12" t="s">
        <v>1955</v>
      </c>
      <c r="C288" s="98" t="s">
        <v>1</v>
      </c>
      <c r="D288" s="103">
        <v>413.34</v>
      </c>
    </row>
    <row r="289" spans="1:4">
      <c r="A289" s="98">
        <v>7070100520</v>
      </c>
      <c r="B289" s="12" t="s">
        <v>1956</v>
      </c>
      <c r="C289" s="98" t="s">
        <v>2</v>
      </c>
      <c r="D289" s="103">
        <v>443.75</v>
      </c>
    </row>
    <row r="290" spans="1:4">
      <c r="A290" s="98">
        <v>7070100530</v>
      </c>
      <c r="B290" s="12" t="s">
        <v>1957</v>
      </c>
      <c r="C290" s="98" t="s">
        <v>2</v>
      </c>
      <c r="D290" s="103">
        <v>395</v>
      </c>
    </row>
    <row r="291" spans="1:4">
      <c r="A291" s="98">
        <v>7070100540</v>
      </c>
      <c r="B291" s="12" t="s">
        <v>1958</v>
      </c>
      <c r="C291" s="98" t="s">
        <v>2</v>
      </c>
      <c r="D291" s="103">
        <v>472.67</v>
      </c>
    </row>
    <row r="292" spans="1:4">
      <c r="A292" s="98" t="s">
        <v>1959</v>
      </c>
      <c r="D292" s="103"/>
    </row>
    <row r="293" spans="1:4">
      <c r="A293" s="98">
        <v>7080100010</v>
      </c>
      <c r="B293" s="12" t="s">
        <v>1960</v>
      </c>
      <c r="C293" s="98" t="s">
        <v>2</v>
      </c>
      <c r="D293" s="103">
        <v>1505.45</v>
      </c>
    </row>
    <row r="294" spans="1:4">
      <c r="A294" s="98">
        <v>7080100020</v>
      </c>
      <c r="B294" s="12" t="s">
        <v>1961</v>
      </c>
      <c r="C294" s="98" t="s">
        <v>2</v>
      </c>
      <c r="D294" s="103">
        <v>2340.89</v>
      </c>
    </row>
    <row r="295" spans="1:4">
      <c r="A295" s="98">
        <v>7080100030</v>
      </c>
      <c r="B295" s="12" t="s">
        <v>1962</v>
      </c>
      <c r="C295" s="98" t="s">
        <v>2</v>
      </c>
      <c r="D295" s="103">
        <v>2547.48</v>
      </c>
    </row>
    <row r="296" spans="1:4">
      <c r="A296" s="98">
        <v>7080100040</v>
      </c>
      <c r="B296" s="12" t="s">
        <v>1963</v>
      </c>
      <c r="C296" s="98" t="s">
        <v>2</v>
      </c>
      <c r="D296" s="103">
        <v>2754.08</v>
      </c>
    </row>
    <row r="297" spans="1:4">
      <c r="A297" s="98">
        <v>7080100050</v>
      </c>
      <c r="B297" s="12" t="s">
        <v>1964</v>
      </c>
      <c r="C297" s="98" t="s">
        <v>2</v>
      </c>
      <c r="D297" s="103">
        <v>3488.95</v>
      </c>
    </row>
    <row r="298" spans="1:4">
      <c r="A298" s="98">
        <v>7080100060</v>
      </c>
      <c r="B298" s="12" t="s">
        <v>1965</v>
      </c>
      <c r="C298" s="98" t="s">
        <v>2</v>
      </c>
      <c r="D298" s="103">
        <v>3727.82</v>
      </c>
    </row>
    <row r="299" spans="1:4">
      <c r="A299" s="98">
        <v>7080100070</v>
      </c>
      <c r="B299" s="12" t="s">
        <v>1966</v>
      </c>
      <c r="C299" s="98" t="s">
        <v>2</v>
      </c>
      <c r="D299" s="103">
        <v>3969.74</v>
      </c>
    </row>
    <row r="300" spans="1:4">
      <c r="A300" s="98">
        <v>7080100080</v>
      </c>
      <c r="B300" s="12" t="s">
        <v>1967</v>
      </c>
      <c r="C300" s="98" t="s">
        <v>2</v>
      </c>
      <c r="D300" s="103">
        <v>4226.96</v>
      </c>
    </row>
    <row r="301" spans="1:4">
      <c r="A301" s="98">
        <v>7080100090</v>
      </c>
      <c r="B301" s="12" t="s">
        <v>1968</v>
      </c>
      <c r="C301" s="98" t="s">
        <v>2</v>
      </c>
      <c r="D301" s="103">
        <v>4492.3999999999996</v>
      </c>
    </row>
    <row r="302" spans="1:4">
      <c r="A302" s="98">
        <v>7080100100</v>
      </c>
      <c r="B302" s="12" t="s">
        <v>1969</v>
      </c>
      <c r="C302" s="98" t="s">
        <v>2</v>
      </c>
      <c r="D302" s="103">
        <v>4757.3999999999996</v>
      </c>
    </row>
    <row r="303" spans="1:4">
      <c r="A303" s="98">
        <v>7080100110</v>
      </c>
      <c r="B303" s="12" t="s">
        <v>1970</v>
      </c>
      <c r="C303" s="98" t="s">
        <v>2</v>
      </c>
      <c r="D303" s="103">
        <v>5028.6899999999996</v>
      </c>
    </row>
    <row r="304" spans="1:4">
      <c r="A304" s="98">
        <v>7080100120</v>
      </c>
      <c r="B304" s="12" t="s">
        <v>1971</v>
      </c>
      <c r="C304" s="98" t="s">
        <v>2</v>
      </c>
      <c r="D304" s="103">
        <v>1915.85</v>
      </c>
    </row>
    <row r="305" spans="1:4">
      <c r="A305" s="98">
        <v>7080100130</v>
      </c>
      <c r="B305" s="12" t="s">
        <v>1972</v>
      </c>
      <c r="C305" s="98" t="s">
        <v>2</v>
      </c>
      <c r="D305" s="103">
        <v>2035.47</v>
      </c>
    </row>
    <row r="306" spans="1:4">
      <c r="A306" s="99">
        <v>7080100140</v>
      </c>
      <c r="B306" s="12" t="s">
        <v>1973</v>
      </c>
      <c r="C306" s="98" t="s">
        <v>2</v>
      </c>
      <c r="D306" s="103">
        <v>2177.71</v>
      </c>
    </row>
    <row r="307" spans="1:4">
      <c r="A307" s="98">
        <v>7080100145</v>
      </c>
      <c r="B307" s="12" t="s">
        <v>1974</v>
      </c>
      <c r="C307" s="98" t="s">
        <v>2</v>
      </c>
      <c r="D307" s="103">
        <v>2314.15</v>
      </c>
    </row>
    <row r="308" spans="1:4">
      <c r="A308" s="98">
        <v>7080100150</v>
      </c>
      <c r="B308" s="12" t="s">
        <v>1975</v>
      </c>
      <c r="C308" s="98" t="s">
        <v>2</v>
      </c>
      <c r="D308" s="103">
        <v>2180.3000000000002</v>
      </c>
    </row>
    <row r="309" spans="1:4">
      <c r="A309" s="98">
        <v>7080100160</v>
      </c>
      <c r="B309" s="12" t="s">
        <v>1976</v>
      </c>
      <c r="C309" s="98" t="s">
        <v>2</v>
      </c>
      <c r="D309" s="103">
        <v>2332.8200000000002</v>
      </c>
    </row>
    <row r="310" spans="1:4">
      <c r="A310" s="98">
        <v>7080100170</v>
      </c>
      <c r="B310" s="12" t="s">
        <v>1977</v>
      </c>
      <c r="C310" s="98" t="s">
        <v>2</v>
      </c>
      <c r="D310" s="103">
        <v>2491.04</v>
      </c>
    </row>
    <row r="311" spans="1:4">
      <c r="A311" s="98">
        <v>7080100180</v>
      </c>
      <c r="B311" s="12" t="s">
        <v>1978</v>
      </c>
      <c r="C311" s="98" t="s">
        <v>2</v>
      </c>
      <c r="D311" s="103">
        <v>3157.82</v>
      </c>
    </row>
    <row r="312" spans="1:4">
      <c r="A312" s="98">
        <v>7080100190</v>
      </c>
      <c r="B312" s="12" t="s">
        <v>1979</v>
      </c>
      <c r="C312" s="98" t="s">
        <v>2</v>
      </c>
      <c r="D312" s="103">
        <v>3315.56</v>
      </c>
    </row>
    <row r="313" spans="1:4">
      <c r="A313" s="98">
        <v>7080100200</v>
      </c>
      <c r="B313" s="12" t="s">
        <v>1980</v>
      </c>
      <c r="C313" s="98" t="s">
        <v>2</v>
      </c>
      <c r="D313" s="103">
        <v>3473.3</v>
      </c>
    </row>
    <row r="314" spans="1:4">
      <c r="A314" s="98">
        <v>7080100210</v>
      </c>
      <c r="B314" s="12" t="s">
        <v>1981</v>
      </c>
      <c r="C314" s="98" t="s">
        <v>2</v>
      </c>
      <c r="D314" s="103">
        <v>2028.99</v>
      </c>
    </row>
    <row r="315" spans="1:4">
      <c r="A315" s="98">
        <v>7080100220</v>
      </c>
      <c r="B315" s="12" t="s">
        <v>1982</v>
      </c>
      <c r="C315" s="98" t="s">
        <v>2</v>
      </c>
      <c r="D315" s="103">
        <v>2114.0100000000002</v>
      </c>
    </row>
    <row r="316" spans="1:4">
      <c r="A316" s="98">
        <v>7080100230</v>
      </c>
      <c r="B316" s="12" t="s">
        <v>1983</v>
      </c>
      <c r="C316" s="98" t="s">
        <v>2</v>
      </c>
      <c r="D316" s="103">
        <v>2064.15</v>
      </c>
    </row>
    <row r="317" spans="1:4">
      <c r="A317" s="98">
        <v>7080100240</v>
      </c>
      <c r="B317" s="12" t="s">
        <v>1984</v>
      </c>
      <c r="C317" s="98" t="s">
        <v>2</v>
      </c>
      <c r="D317" s="103">
        <v>2161.9499999999998</v>
      </c>
    </row>
    <row r="318" spans="1:4">
      <c r="A318" s="98">
        <v>7080100250</v>
      </c>
      <c r="B318" s="12" t="s">
        <v>1985</v>
      </c>
      <c r="C318" s="98" t="s">
        <v>2</v>
      </c>
      <c r="D318" s="103">
        <v>2471.13</v>
      </c>
    </row>
    <row r="319" spans="1:4">
      <c r="A319" s="98">
        <v>7080100260</v>
      </c>
      <c r="B319" s="12" t="s">
        <v>1986</v>
      </c>
      <c r="C319" s="98" t="s">
        <v>2</v>
      </c>
      <c r="D319" s="103">
        <v>3040.63</v>
      </c>
    </row>
    <row r="320" spans="1:4">
      <c r="A320" s="98">
        <v>7080100270</v>
      </c>
      <c r="B320" s="12" t="s">
        <v>1987</v>
      </c>
      <c r="C320" s="98" t="s">
        <v>2</v>
      </c>
      <c r="D320" s="103">
        <v>3609.65</v>
      </c>
    </row>
    <row r="321" spans="1:4">
      <c r="A321" s="98">
        <v>7080100280</v>
      </c>
      <c r="B321" s="12" t="s">
        <v>1988</v>
      </c>
      <c r="C321" s="98" t="s">
        <v>2</v>
      </c>
      <c r="D321" s="103">
        <v>3875.94</v>
      </c>
    </row>
    <row r="322" spans="1:4">
      <c r="A322" s="98">
        <v>7080100290</v>
      </c>
      <c r="B322" s="12" t="s">
        <v>1989</v>
      </c>
      <c r="C322" s="98" t="s">
        <v>2</v>
      </c>
      <c r="D322" s="103">
        <v>4592.24</v>
      </c>
    </row>
    <row r="323" spans="1:4">
      <c r="A323" s="98">
        <v>7080100300</v>
      </c>
      <c r="B323" s="12" t="s">
        <v>1990</v>
      </c>
      <c r="C323" s="98" t="s">
        <v>2</v>
      </c>
      <c r="D323" s="103">
        <v>7470.47</v>
      </c>
    </row>
    <row r="324" spans="1:4">
      <c r="A324" s="98">
        <v>7080100310</v>
      </c>
      <c r="B324" s="12" t="s">
        <v>1991</v>
      </c>
      <c r="C324" s="98" t="s">
        <v>2</v>
      </c>
      <c r="D324" s="103">
        <v>10248.709999999999</v>
      </c>
    </row>
    <row r="325" spans="1:4">
      <c r="A325" s="98">
        <v>7080100320</v>
      </c>
      <c r="B325" s="12" t="s">
        <v>1992</v>
      </c>
      <c r="C325" s="98" t="s">
        <v>2</v>
      </c>
      <c r="D325" s="103">
        <v>11426.94</v>
      </c>
    </row>
    <row r="326" spans="1:4">
      <c r="A326" s="98" t="s">
        <v>1993</v>
      </c>
      <c r="D326" s="103"/>
    </row>
    <row r="327" spans="1:4">
      <c r="A327" s="98">
        <v>7090100010</v>
      </c>
      <c r="B327" s="12" t="s">
        <v>1994</v>
      </c>
      <c r="C327" s="98" t="s">
        <v>4</v>
      </c>
      <c r="D327" s="103">
        <v>163.19</v>
      </c>
    </row>
    <row r="328" spans="1:4">
      <c r="A328" s="98">
        <v>7090100020</v>
      </c>
      <c r="B328" s="12" t="s">
        <v>1995</v>
      </c>
      <c r="C328" s="98" t="s">
        <v>4</v>
      </c>
      <c r="D328" s="103">
        <v>306.12</v>
      </c>
    </row>
    <row r="329" spans="1:4">
      <c r="A329" s="98">
        <v>7090100030</v>
      </c>
      <c r="B329" s="12" t="s">
        <v>1996</v>
      </c>
      <c r="C329" s="98" t="s">
        <v>4</v>
      </c>
      <c r="D329" s="103">
        <v>49.35</v>
      </c>
    </row>
    <row r="330" spans="1:4">
      <c r="A330" s="98">
        <v>7090100040</v>
      </c>
      <c r="B330" s="12" t="s">
        <v>1997</v>
      </c>
      <c r="C330" s="98" t="s">
        <v>4</v>
      </c>
      <c r="D330" s="103">
        <v>85.43</v>
      </c>
    </row>
    <row r="331" spans="1:4">
      <c r="A331" s="98">
        <v>7090100050</v>
      </c>
      <c r="B331" s="12" t="s">
        <v>1998</v>
      </c>
      <c r="C331" s="98" t="s">
        <v>4</v>
      </c>
      <c r="D331" s="103">
        <v>44.28</v>
      </c>
    </row>
    <row r="332" spans="1:4">
      <c r="A332" s="98">
        <v>7090100060</v>
      </c>
      <c r="B332" s="12" t="s">
        <v>1999</v>
      </c>
      <c r="C332" s="98" t="s">
        <v>4</v>
      </c>
      <c r="D332" s="103">
        <v>52.31</v>
      </c>
    </row>
    <row r="333" spans="1:4">
      <c r="A333" s="98">
        <v>7090100070</v>
      </c>
      <c r="B333" s="12" t="s">
        <v>2000</v>
      </c>
      <c r="C333" s="98" t="s">
        <v>4</v>
      </c>
      <c r="D333" s="103">
        <v>61.4</v>
      </c>
    </row>
    <row r="334" spans="1:4">
      <c r="A334" s="99">
        <v>7090100080</v>
      </c>
      <c r="B334" s="12" t="s">
        <v>2001</v>
      </c>
      <c r="C334" s="98" t="s">
        <v>4</v>
      </c>
      <c r="D334" s="103">
        <v>50.78</v>
      </c>
    </row>
    <row r="335" spans="1:4">
      <c r="A335" s="98" t="s">
        <v>13688</v>
      </c>
      <c r="D335" s="103"/>
    </row>
    <row r="336" spans="1:4">
      <c r="A336" s="98" t="s">
        <v>13689</v>
      </c>
      <c r="D336" s="103"/>
    </row>
    <row r="337" spans="1:4">
      <c r="A337" s="98" t="s">
        <v>13690</v>
      </c>
      <c r="C337" s="98" t="s">
        <v>13691</v>
      </c>
      <c r="D337" s="103"/>
    </row>
    <row r="338" spans="1:4">
      <c r="A338" s="98" t="s">
        <v>19</v>
      </c>
      <c r="B338" s="12" t="s">
        <v>550</v>
      </c>
      <c r="C338" s="98" t="s">
        <v>0</v>
      </c>
      <c r="D338" s="103" t="s">
        <v>13692</v>
      </c>
    </row>
    <row r="339" spans="1:4">
      <c r="A339" s="98">
        <v>7090100090</v>
      </c>
      <c r="B339" s="12" t="s">
        <v>2002</v>
      </c>
      <c r="C339" s="98" t="s">
        <v>4</v>
      </c>
      <c r="D339" s="103">
        <v>59.12</v>
      </c>
    </row>
    <row r="340" spans="1:4">
      <c r="A340" s="98">
        <v>7090100100</v>
      </c>
      <c r="B340" s="12" t="s">
        <v>2003</v>
      </c>
      <c r="C340" s="98" t="s">
        <v>4</v>
      </c>
      <c r="D340" s="103">
        <v>68.52</v>
      </c>
    </row>
    <row r="341" spans="1:4">
      <c r="A341" s="98">
        <v>7090100110</v>
      </c>
      <c r="B341" s="12" t="s">
        <v>2004</v>
      </c>
      <c r="C341" s="98" t="s">
        <v>4</v>
      </c>
      <c r="D341" s="103">
        <v>68.569999999999993</v>
      </c>
    </row>
    <row r="342" spans="1:4">
      <c r="A342" s="98">
        <v>7090100120</v>
      </c>
      <c r="B342" s="12" t="s">
        <v>2005</v>
      </c>
      <c r="C342" s="98" t="s">
        <v>4</v>
      </c>
      <c r="D342" s="103">
        <v>88.61</v>
      </c>
    </row>
    <row r="343" spans="1:4">
      <c r="A343" s="98">
        <v>7090100130</v>
      </c>
      <c r="B343" s="12" t="s">
        <v>2006</v>
      </c>
      <c r="C343" s="98" t="s">
        <v>4</v>
      </c>
      <c r="D343" s="103">
        <v>76.930000000000007</v>
      </c>
    </row>
    <row r="344" spans="1:4">
      <c r="A344" s="98">
        <v>7090100140</v>
      </c>
      <c r="B344" s="12" t="s">
        <v>2007</v>
      </c>
      <c r="C344" s="98" t="s">
        <v>4</v>
      </c>
      <c r="D344" s="103">
        <v>96.97</v>
      </c>
    </row>
    <row r="345" spans="1:4">
      <c r="A345" s="98">
        <v>7090100150</v>
      </c>
      <c r="B345" s="12" t="s">
        <v>2008</v>
      </c>
      <c r="C345" s="98" t="s">
        <v>1</v>
      </c>
      <c r="D345" s="103">
        <v>28.2</v>
      </c>
    </row>
    <row r="346" spans="1:4">
      <c r="A346" s="98">
        <v>7090100160</v>
      </c>
      <c r="B346" s="12" t="s">
        <v>2009</v>
      </c>
      <c r="C346" s="98" t="s">
        <v>1</v>
      </c>
      <c r="D346" s="103">
        <v>32.46</v>
      </c>
    </row>
    <row r="347" spans="1:4">
      <c r="A347" s="98">
        <v>7090100170</v>
      </c>
      <c r="B347" s="12" t="s">
        <v>2010</v>
      </c>
      <c r="C347" s="98" t="s">
        <v>4</v>
      </c>
      <c r="D347" s="103">
        <v>75.88</v>
      </c>
    </row>
    <row r="348" spans="1:4">
      <c r="A348" s="98">
        <v>7090100180</v>
      </c>
      <c r="B348" s="12" t="s">
        <v>2011</v>
      </c>
      <c r="C348" s="98" t="s">
        <v>4</v>
      </c>
      <c r="D348" s="103">
        <v>138.79</v>
      </c>
    </row>
    <row r="349" spans="1:4">
      <c r="A349" s="98">
        <v>7090100190</v>
      </c>
      <c r="B349" s="12" t="s">
        <v>2012</v>
      </c>
      <c r="C349" s="98" t="s">
        <v>4</v>
      </c>
      <c r="D349" s="103">
        <v>380.69</v>
      </c>
    </row>
    <row r="350" spans="1:4">
      <c r="A350" s="98">
        <v>7090100200</v>
      </c>
      <c r="B350" s="12" t="s">
        <v>2013</v>
      </c>
      <c r="C350" s="98" t="s">
        <v>1</v>
      </c>
      <c r="D350" s="103">
        <v>311.06</v>
      </c>
    </row>
    <row r="351" spans="1:4">
      <c r="A351" s="98">
        <v>7090100210</v>
      </c>
      <c r="B351" s="12" t="s">
        <v>2014</v>
      </c>
      <c r="C351" s="98" t="s">
        <v>1</v>
      </c>
      <c r="D351" s="103">
        <v>441.49</v>
      </c>
    </row>
    <row r="352" spans="1:4">
      <c r="A352" s="98">
        <v>7090100220</v>
      </c>
      <c r="B352" s="12" t="s">
        <v>2015</v>
      </c>
      <c r="C352" s="98" t="s">
        <v>1</v>
      </c>
      <c r="D352" s="103">
        <v>610.62</v>
      </c>
    </row>
    <row r="353" spans="1:4">
      <c r="A353" s="98">
        <v>7090100230</v>
      </c>
      <c r="B353" s="12" t="s">
        <v>2016</v>
      </c>
      <c r="C353" s="98" t="s">
        <v>1</v>
      </c>
      <c r="D353" s="103">
        <v>181.42</v>
      </c>
    </row>
    <row r="354" spans="1:4">
      <c r="A354" s="98">
        <v>7090100240</v>
      </c>
      <c r="B354" s="12" t="s">
        <v>2017</v>
      </c>
      <c r="C354" s="98" t="s">
        <v>1</v>
      </c>
      <c r="D354" s="103">
        <v>128.13999999999999</v>
      </c>
    </row>
    <row r="355" spans="1:4">
      <c r="A355" s="98">
        <v>7090100250</v>
      </c>
      <c r="B355" s="12" t="s">
        <v>2018</v>
      </c>
      <c r="C355" s="98" t="s">
        <v>4</v>
      </c>
      <c r="D355" s="103">
        <v>30.33</v>
      </c>
    </row>
    <row r="356" spans="1:4">
      <c r="A356" s="98">
        <v>7090100260</v>
      </c>
      <c r="B356" s="12" t="s">
        <v>2019</v>
      </c>
      <c r="C356" s="98" t="s">
        <v>4</v>
      </c>
      <c r="D356" s="103">
        <v>37.43</v>
      </c>
    </row>
    <row r="357" spans="1:4">
      <c r="A357" s="98">
        <v>7090100270</v>
      </c>
      <c r="B357" s="12" t="s">
        <v>2020</v>
      </c>
      <c r="C357" s="98" t="s">
        <v>1</v>
      </c>
      <c r="D357" s="103">
        <v>15.32</v>
      </c>
    </row>
    <row r="358" spans="1:4">
      <c r="A358" s="98" t="s">
        <v>2021</v>
      </c>
      <c r="D358" s="103"/>
    </row>
    <row r="359" spans="1:4">
      <c r="A359" s="98">
        <v>7100100010</v>
      </c>
      <c r="B359" s="12" t="s">
        <v>2022</v>
      </c>
      <c r="C359" s="98" t="s">
        <v>4</v>
      </c>
      <c r="D359" s="103">
        <v>68.900000000000006</v>
      </c>
    </row>
    <row r="360" spans="1:4">
      <c r="A360" s="98">
        <v>7100100020</v>
      </c>
      <c r="B360" s="12" t="s">
        <v>2023</v>
      </c>
      <c r="C360" s="98" t="s">
        <v>4</v>
      </c>
      <c r="D360" s="103">
        <v>53.68</v>
      </c>
    </row>
    <row r="361" spans="1:4">
      <c r="A361" s="98">
        <v>7100100030</v>
      </c>
      <c r="B361" s="12" t="s">
        <v>2024</v>
      </c>
      <c r="C361" s="98" t="s">
        <v>4</v>
      </c>
      <c r="D361" s="103">
        <v>90.22</v>
      </c>
    </row>
    <row r="362" spans="1:4">
      <c r="A362" s="98">
        <v>7100100040</v>
      </c>
      <c r="B362" s="12" t="s">
        <v>2025</v>
      </c>
      <c r="C362" s="98" t="s">
        <v>2</v>
      </c>
      <c r="D362" s="103">
        <v>43.94</v>
      </c>
    </row>
    <row r="363" spans="1:4">
      <c r="A363" s="98">
        <v>7100100050</v>
      </c>
      <c r="B363" s="12" t="s">
        <v>2026</v>
      </c>
      <c r="C363" s="98" t="s">
        <v>2</v>
      </c>
      <c r="D363" s="103">
        <v>20.38</v>
      </c>
    </row>
    <row r="364" spans="1:4">
      <c r="A364" s="98">
        <v>7100100060</v>
      </c>
      <c r="B364" s="12" t="s">
        <v>2027</v>
      </c>
      <c r="C364" s="98" t="s">
        <v>4</v>
      </c>
      <c r="D364" s="103">
        <v>72.959999999999994</v>
      </c>
    </row>
    <row r="365" spans="1:4">
      <c r="A365" s="98">
        <v>7100100070</v>
      </c>
      <c r="B365" s="12" t="s">
        <v>2028</v>
      </c>
      <c r="C365" s="98" t="s">
        <v>4</v>
      </c>
      <c r="D365" s="103">
        <v>54.03</v>
      </c>
    </row>
    <row r="366" spans="1:4">
      <c r="A366" s="98">
        <v>7100100080</v>
      </c>
      <c r="B366" s="12" t="s">
        <v>2029</v>
      </c>
      <c r="C366" s="98" t="s">
        <v>1</v>
      </c>
      <c r="D366" s="103">
        <v>12.98</v>
      </c>
    </row>
    <row r="367" spans="1:4">
      <c r="A367" s="98">
        <v>7100100090</v>
      </c>
      <c r="B367" s="12" t="s">
        <v>2030</v>
      </c>
      <c r="C367" s="98" t="s">
        <v>1</v>
      </c>
      <c r="D367" s="103">
        <v>21.34</v>
      </c>
    </row>
    <row r="368" spans="1:4">
      <c r="A368" s="98">
        <v>7100100100</v>
      </c>
      <c r="B368" s="12" t="s">
        <v>2031</v>
      </c>
      <c r="C368" s="98" t="s">
        <v>4</v>
      </c>
      <c r="D368" s="103">
        <v>477.68</v>
      </c>
    </row>
    <row r="369" spans="1:4">
      <c r="A369" s="98">
        <v>7100100110</v>
      </c>
      <c r="B369" s="12" t="s">
        <v>2032</v>
      </c>
      <c r="C369" s="98" t="s">
        <v>4</v>
      </c>
      <c r="D369" s="103">
        <v>20.89</v>
      </c>
    </row>
    <row r="370" spans="1:4">
      <c r="A370" s="98">
        <v>7100100120</v>
      </c>
      <c r="B370" s="12" t="s">
        <v>2033</v>
      </c>
      <c r="C370" s="98" t="s">
        <v>4</v>
      </c>
      <c r="D370" s="103">
        <v>26.86</v>
      </c>
    </row>
    <row r="371" spans="1:4">
      <c r="A371" s="98">
        <v>7100100125</v>
      </c>
      <c r="B371" s="12" t="s">
        <v>2034</v>
      </c>
      <c r="C371" s="98" t="s">
        <v>4</v>
      </c>
      <c r="D371" s="103">
        <v>27.34</v>
      </c>
    </row>
    <row r="372" spans="1:4">
      <c r="A372" s="98">
        <v>7100100130</v>
      </c>
      <c r="B372" s="12" t="s">
        <v>2035</v>
      </c>
      <c r="C372" s="98" t="s">
        <v>4</v>
      </c>
      <c r="D372" s="103">
        <v>17.68</v>
      </c>
    </row>
    <row r="373" spans="1:4">
      <c r="A373" s="98">
        <v>7100100140</v>
      </c>
      <c r="B373" s="12" t="s">
        <v>2036</v>
      </c>
      <c r="C373" s="98" t="s">
        <v>4</v>
      </c>
      <c r="D373" s="103">
        <v>26.44</v>
      </c>
    </row>
    <row r="374" spans="1:4">
      <c r="A374" s="98">
        <v>7100100150</v>
      </c>
      <c r="B374" s="12" t="s">
        <v>2037</v>
      </c>
      <c r="C374" s="98" t="s">
        <v>4</v>
      </c>
      <c r="D374" s="103">
        <v>39.25</v>
      </c>
    </row>
    <row r="375" spans="1:4">
      <c r="A375" s="98">
        <v>7100100160</v>
      </c>
      <c r="B375" s="12" t="s">
        <v>2038</v>
      </c>
      <c r="C375" s="98" t="s">
        <v>4</v>
      </c>
      <c r="D375" s="103">
        <v>3.98</v>
      </c>
    </row>
    <row r="376" spans="1:4">
      <c r="A376" s="98">
        <v>7100100170</v>
      </c>
      <c r="B376" s="12" t="s">
        <v>2039</v>
      </c>
      <c r="C376" s="98" t="s">
        <v>4</v>
      </c>
      <c r="D376" s="103">
        <v>5.29</v>
      </c>
    </row>
    <row r="377" spans="1:4">
      <c r="A377" s="98">
        <v>7100100180</v>
      </c>
      <c r="B377" s="12" t="s">
        <v>2040</v>
      </c>
      <c r="C377" s="98" t="s">
        <v>4</v>
      </c>
      <c r="D377" s="103">
        <v>5.9</v>
      </c>
    </row>
    <row r="378" spans="1:4">
      <c r="A378" s="98">
        <v>7100100190</v>
      </c>
      <c r="B378" s="12" t="s">
        <v>2041</v>
      </c>
      <c r="C378" s="98" t="s">
        <v>4</v>
      </c>
      <c r="D378" s="103">
        <v>11.49</v>
      </c>
    </row>
    <row r="379" spans="1:4">
      <c r="A379" s="98">
        <v>7100100200</v>
      </c>
      <c r="B379" s="12" t="s">
        <v>2042</v>
      </c>
      <c r="C379" s="98" t="s">
        <v>4</v>
      </c>
      <c r="D379" s="103">
        <v>18.850000000000001</v>
      </c>
    </row>
    <row r="380" spans="1:4">
      <c r="A380" s="98">
        <v>7100100210</v>
      </c>
      <c r="B380" s="12" t="s">
        <v>2043</v>
      </c>
      <c r="C380" s="98" t="s">
        <v>4</v>
      </c>
      <c r="D380" s="103">
        <v>13.61</v>
      </c>
    </row>
    <row r="381" spans="1:4">
      <c r="A381" s="98">
        <v>7100100220</v>
      </c>
      <c r="B381" s="12" t="s">
        <v>2044</v>
      </c>
      <c r="C381" s="98" t="s">
        <v>4</v>
      </c>
      <c r="D381" s="103">
        <v>15.44</v>
      </c>
    </row>
    <row r="382" spans="1:4">
      <c r="A382" s="99">
        <v>7100100230</v>
      </c>
      <c r="B382" s="12" t="s">
        <v>2045</v>
      </c>
      <c r="C382" s="98" t="s">
        <v>4</v>
      </c>
      <c r="D382" s="103">
        <v>2.31</v>
      </c>
    </row>
    <row r="383" spans="1:4">
      <c r="A383" s="98">
        <v>7100100240</v>
      </c>
      <c r="B383" s="12" t="s">
        <v>2046</v>
      </c>
      <c r="C383" s="98" t="s">
        <v>4</v>
      </c>
      <c r="D383" s="103">
        <v>12.08</v>
      </c>
    </row>
    <row r="384" spans="1:4">
      <c r="A384" s="98">
        <v>7100100250</v>
      </c>
      <c r="B384" s="12" t="s">
        <v>2047</v>
      </c>
      <c r="C384" s="98" t="s">
        <v>4</v>
      </c>
      <c r="D384" s="103">
        <v>17.64</v>
      </c>
    </row>
    <row r="385" spans="1:4">
      <c r="A385" s="98">
        <v>7100100260</v>
      </c>
      <c r="B385" s="12" t="s">
        <v>2048</v>
      </c>
      <c r="C385" s="98" t="s">
        <v>4</v>
      </c>
      <c r="D385" s="103">
        <v>24.96</v>
      </c>
    </row>
    <row r="386" spans="1:4">
      <c r="A386" s="98">
        <v>7100100270</v>
      </c>
      <c r="B386" s="12" t="s">
        <v>2049</v>
      </c>
      <c r="C386" s="98" t="s">
        <v>4</v>
      </c>
      <c r="D386" s="103">
        <v>23.6</v>
      </c>
    </row>
    <row r="387" spans="1:4">
      <c r="A387" s="98">
        <v>7100100280</v>
      </c>
      <c r="B387" s="12" t="s">
        <v>2050</v>
      </c>
      <c r="C387" s="98" t="s">
        <v>4</v>
      </c>
      <c r="D387" s="103">
        <v>14.13</v>
      </c>
    </row>
    <row r="388" spans="1:4">
      <c r="A388" s="98">
        <v>7100100290</v>
      </c>
      <c r="B388" s="12" t="s">
        <v>2051</v>
      </c>
      <c r="C388" s="98" t="s">
        <v>4</v>
      </c>
      <c r="D388" s="103">
        <v>16.52</v>
      </c>
    </row>
    <row r="389" spans="1:4">
      <c r="A389" s="98">
        <v>7100100300</v>
      </c>
      <c r="B389" s="12" t="s">
        <v>2052</v>
      </c>
      <c r="C389" s="98" t="s">
        <v>4</v>
      </c>
      <c r="D389" s="103">
        <v>17.239999999999998</v>
      </c>
    </row>
    <row r="390" spans="1:4">
      <c r="A390" s="98">
        <v>7100100310</v>
      </c>
      <c r="B390" s="12" t="s">
        <v>2053</v>
      </c>
      <c r="C390" s="98" t="s">
        <v>4</v>
      </c>
      <c r="D390" s="103">
        <v>29.15</v>
      </c>
    </row>
    <row r="391" spans="1:4">
      <c r="A391" s="98" t="s">
        <v>13688</v>
      </c>
      <c r="D391" s="103"/>
    </row>
    <row r="392" spans="1:4">
      <c r="A392" s="98" t="s">
        <v>13689</v>
      </c>
      <c r="D392" s="103"/>
    </row>
    <row r="393" spans="1:4">
      <c r="A393" s="98" t="s">
        <v>13690</v>
      </c>
      <c r="C393" s="98" t="s">
        <v>13691</v>
      </c>
      <c r="D393" s="103"/>
    </row>
    <row r="394" spans="1:4">
      <c r="A394" s="98" t="s">
        <v>19</v>
      </c>
      <c r="B394" s="12" t="s">
        <v>550</v>
      </c>
      <c r="C394" s="98" t="s">
        <v>0</v>
      </c>
      <c r="D394" s="103" t="s">
        <v>13692</v>
      </c>
    </row>
    <row r="395" spans="1:4">
      <c r="A395" s="98">
        <v>7100100320</v>
      </c>
      <c r="B395" s="12" t="s">
        <v>2054</v>
      </c>
      <c r="C395" s="98" t="s">
        <v>4</v>
      </c>
      <c r="D395" s="103">
        <v>18.05</v>
      </c>
    </row>
    <row r="396" spans="1:4">
      <c r="A396" s="98">
        <v>7100100330</v>
      </c>
      <c r="B396" s="12" t="s">
        <v>2055</v>
      </c>
      <c r="C396" s="98" t="s">
        <v>4</v>
      </c>
      <c r="D396" s="103">
        <v>20.22</v>
      </c>
    </row>
    <row r="397" spans="1:4">
      <c r="A397" s="98">
        <v>7100100340</v>
      </c>
      <c r="B397" s="12" t="s">
        <v>2056</v>
      </c>
      <c r="C397" s="98" t="s">
        <v>4</v>
      </c>
      <c r="D397" s="103">
        <v>20.05</v>
      </c>
    </row>
    <row r="398" spans="1:4">
      <c r="A398" s="98">
        <v>7100100350</v>
      </c>
      <c r="B398" s="12" t="s">
        <v>2057</v>
      </c>
      <c r="C398" s="98" t="s">
        <v>4</v>
      </c>
      <c r="D398" s="103">
        <v>15.81</v>
      </c>
    </row>
    <row r="399" spans="1:4">
      <c r="A399" s="98">
        <v>7100100360</v>
      </c>
      <c r="B399" s="12" t="s">
        <v>2058</v>
      </c>
      <c r="C399" s="98" t="s">
        <v>4</v>
      </c>
      <c r="D399" s="103">
        <v>19.95</v>
      </c>
    </row>
    <row r="400" spans="1:4">
      <c r="A400" s="98">
        <v>7100100370</v>
      </c>
      <c r="B400" s="12" t="s">
        <v>2059</v>
      </c>
      <c r="C400" s="98" t="s">
        <v>4</v>
      </c>
      <c r="D400" s="103">
        <v>14.4</v>
      </c>
    </row>
    <row r="401" spans="1:4">
      <c r="A401" s="98">
        <v>7100100380</v>
      </c>
      <c r="B401" s="12" t="s">
        <v>2060</v>
      </c>
      <c r="C401" s="98" t="s">
        <v>4</v>
      </c>
      <c r="D401" s="103">
        <v>30.61</v>
      </c>
    </row>
    <row r="402" spans="1:4">
      <c r="A402" s="98">
        <v>7100100390</v>
      </c>
      <c r="B402" s="12" t="s">
        <v>2061</v>
      </c>
      <c r="C402" s="98" t="s">
        <v>4</v>
      </c>
      <c r="D402" s="103">
        <v>13.51</v>
      </c>
    </row>
    <row r="403" spans="1:4">
      <c r="A403" s="98">
        <v>7100100400</v>
      </c>
      <c r="B403" s="12" t="s">
        <v>2062</v>
      </c>
      <c r="C403" s="98" t="s">
        <v>4</v>
      </c>
      <c r="D403" s="103">
        <v>15.01</v>
      </c>
    </row>
    <row r="404" spans="1:4">
      <c r="A404" s="98">
        <v>7100100410</v>
      </c>
      <c r="B404" s="12" t="s">
        <v>2063</v>
      </c>
      <c r="C404" s="98" t="s">
        <v>4</v>
      </c>
      <c r="D404" s="103">
        <v>8.34</v>
      </c>
    </row>
    <row r="405" spans="1:4">
      <c r="A405" s="98">
        <v>7100100420</v>
      </c>
      <c r="B405" s="12" t="s">
        <v>2064</v>
      </c>
      <c r="C405" s="98" t="s">
        <v>4</v>
      </c>
      <c r="D405" s="103">
        <v>311.14999999999998</v>
      </c>
    </row>
    <row r="406" spans="1:4">
      <c r="A406" s="98">
        <v>7100100450</v>
      </c>
      <c r="B406" s="12" t="s">
        <v>2065</v>
      </c>
      <c r="C406" s="98" t="s">
        <v>4</v>
      </c>
      <c r="D406" s="103">
        <v>5.93</v>
      </c>
    </row>
    <row r="407" spans="1:4">
      <c r="A407" s="98">
        <v>7100100460</v>
      </c>
      <c r="B407" s="12" t="s">
        <v>2066</v>
      </c>
      <c r="C407" s="98" t="s">
        <v>4</v>
      </c>
      <c r="D407" s="103">
        <v>18.78</v>
      </c>
    </row>
    <row r="408" spans="1:4">
      <c r="A408" s="98">
        <v>7100100470</v>
      </c>
      <c r="B408" s="12" t="s">
        <v>2067</v>
      </c>
      <c r="C408" s="98" t="s">
        <v>4</v>
      </c>
      <c r="D408" s="103">
        <v>288.69</v>
      </c>
    </row>
    <row r="409" spans="1:4">
      <c r="A409" s="98">
        <v>7100100480</v>
      </c>
      <c r="B409" s="12" t="s">
        <v>2068</v>
      </c>
      <c r="C409" s="98" t="s">
        <v>4</v>
      </c>
      <c r="D409" s="103">
        <v>16.260000000000002</v>
      </c>
    </row>
    <row r="410" spans="1:4">
      <c r="A410" s="99" t="s">
        <v>2069</v>
      </c>
      <c r="D410" s="103"/>
    </row>
    <row r="411" spans="1:4">
      <c r="A411" s="98">
        <v>7110100010</v>
      </c>
      <c r="B411" s="12" t="s">
        <v>2070</v>
      </c>
      <c r="C411" s="98" t="s">
        <v>3</v>
      </c>
      <c r="D411" s="103">
        <v>7.19</v>
      </c>
    </row>
    <row r="412" spans="1:4">
      <c r="A412" s="98">
        <v>7110100020</v>
      </c>
      <c r="B412" s="12" t="s">
        <v>2071</v>
      </c>
      <c r="C412" s="98" t="s">
        <v>3</v>
      </c>
      <c r="D412" s="103">
        <v>11.17</v>
      </c>
    </row>
    <row r="413" spans="1:4">
      <c r="A413" s="98">
        <v>7110100030</v>
      </c>
      <c r="B413" s="12" t="s">
        <v>2072</v>
      </c>
      <c r="C413" s="98" t="s">
        <v>3</v>
      </c>
      <c r="D413" s="103">
        <v>13.27</v>
      </c>
    </row>
    <row r="414" spans="1:4">
      <c r="A414" s="98">
        <v>7110100040</v>
      </c>
      <c r="B414" s="12" t="s">
        <v>2073</v>
      </c>
      <c r="C414" s="98" t="s">
        <v>7</v>
      </c>
      <c r="D414" s="103">
        <v>2369.4699999999998</v>
      </c>
    </row>
    <row r="415" spans="1:4">
      <c r="A415" s="98">
        <v>7110100050</v>
      </c>
      <c r="B415" s="12" t="s">
        <v>2074</v>
      </c>
      <c r="C415" s="98" t="s">
        <v>4</v>
      </c>
      <c r="D415" s="103">
        <v>58.55</v>
      </c>
    </row>
    <row r="416" spans="1:4">
      <c r="A416" s="98">
        <v>7110100060</v>
      </c>
      <c r="B416" s="12" t="s">
        <v>2075</v>
      </c>
      <c r="C416" s="98" t="s">
        <v>4</v>
      </c>
      <c r="D416" s="103">
        <v>26.31</v>
      </c>
    </row>
    <row r="417" spans="1:4">
      <c r="A417" s="98">
        <v>7110100070</v>
      </c>
      <c r="B417" s="12" t="s">
        <v>2076</v>
      </c>
      <c r="C417" s="98" t="s">
        <v>4</v>
      </c>
      <c r="D417" s="103">
        <v>39.520000000000003</v>
      </c>
    </row>
    <row r="418" spans="1:4">
      <c r="A418" s="99">
        <v>7110100080</v>
      </c>
      <c r="B418" s="12" t="s">
        <v>2077</v>
      </c>
      <c r="C418" s="98" t="s">
        <v>4</v>
      </c>
      <c r="D418" s="103">
        <v>36.409999999999997</v>
      </c>
    </row>
    <row r="419" spans="1:4">
      <c r="A419" s="98">
        <v>7110100090</v>
      </c>
      <c r="B419" s="12" t="s">
        <v>2078</v>
      </c>
      <c r="C419" s="98" t="s">
        <v>4</v>
      </c>
      <c r="D419" s="103">
        <v>54.72</v>
      </c>
    </row>
    <row r="420" spans="1:4">
      <c r="A420" s="98">
        <v>7110100100</v>
      </c>
      <c r="B420" s="12" t="s">
        <v>2079</v>
      </c>
      <c r="C420" s="98" t="s">
        <v>4</v>
      </c>
      <c r="D420" s="103">
        <v>12.81</v>
      </c>
    </row>
    <row r="421" spans="1:4">
      <c r="A421" s="98">
        <v>7110100110</v>
      </c>
      <c r="B421" s="12" t="s">
        <v>2080</v>
      </c>
      <c r="C421" s="98" t="s">
        <v>4</v>
      </c>
      <c r="D421" s="103">
        <v>13.96</v>
      </c>
    </row>
    <row r="422" spans="1:4">
      <c r="A422" s="98">
        <v>7110100120</v>
      </c>
      <c r="B422" s="12" t="s">
        <v>2081</v>
      </c>
      <c r="C422" s="98" t="s">
        <v>4</v>
      </c>
      <c r="D422" s="103">
        <v>27.92</v>
      </c>
    </row>
    <row r="423" spans="1:4">
      <c r="A423" s="98">
        <v>7110100130</v>
      </c>
      <c r="B423" s="12" t="s">
        <v>2082</v>
      </c>
      <c r="C423" s="98" t="s">
        <v>4</v>
      </c>
      <c r="D423" s="103">
        <v>41.88</v>
      </c>
    </row>
    <row r="424" spans="1:4">
      <c r="A424" s="98">
        <v>7110100140</v>
      </c>
      <c r="B424" s="12" t="s">
        <v>2083</v>
      </c>
      <c r="C424" s="98" t="s">
        <v>4</v>
      </c>
      <c r="D424" s="103">
        <v>15.59</v>
      </c>
    </row>
    <row r="425" spans="1:4">
      <c r="A425" s="98">
        <v>7110100150</v>
      </c>
      <c r="B425" s="12" t="s">
        <v>2084</v>
      </c>
      <c r="C425" s="98" t="s">
        <v>4</v>
      </c>
      <c r="D425" s="103">
        <v>31.18</v>
      </c>
    </row>
    <row r="426" spans="1:4">
      <c r="A426" s="98">
        <v>7110100160</v>
      </c>
      <c r="B426" s="12" t="s">
        <v>2085</v>
      </c>
      <c r="C426" s="98" t="s">
        <v>4</v>
      </c>
      <c r="D426" s="103">
        <v>46.77</v>
      </c>
    </row>
    <row r="427" spans="1:4">
      <c r="A427" s="98">
        <v>7110100170</v>
      </c>
      <c r="B427" s="12" t="s">
        <v>2086</v>
      </c>
      <c r="C427" s="98" t="s">
        <v>4</v>
      </c>
      <c r="D427" s="103">
        <v>69</v>
      </c>
    </row>
    <row r="428" spans="1:4">
      <c r="A428" s="98">
        <v>7110100180</v>
      </c>
      <c r="B428" s="12" t="s">
        <v>2087</v>
      </c>
      <c r="C428" s="98" t="s">
        <v>4</v>
      </c>
      <c r="D428" s="103">
        <v>46.61</v>
      </c>
    </row>
    <row r="429" spans="1:4">
      <c r="A429" s="98">
        <v>7110100190</v>
      </c>
      <c r="B429" s="12" t="s">
        <v>2088</v>
      </c>
      <c r="C429" s="98" t="s">
        <v>1</v>
      </c>
      <c r="D429" s="103">
        <v>26.82</v>
      </c>
    </row>
    <row r="430" spans="1:4">
      <c r="A430" s="98">
        <v>7110100200</v>
      </c>
      <c r="B430" s="12" t="s">
        <v>2089</v>
      </c>
      <c r="C430" s="98" t="s">
        <v>4</v>
      </c>
      <c r="D430" s="103">
        <v>38.1</v>
      </c>
    </row>
    <row r="431" spans="1:4">
      <c r="A431" s="98">
        <v>7110100210</v>
      </c>
      <c r="B431" s="12" t="s">
        <v>2090</v>
      </c>
      <c r="C431" s="98" t="s">
        <v>4</v>
      </c>
      <c r="D431" s="103">
        <v>7.02</v>
      </c>
    </row>
    <row r="432" spans="1:4">
      <c r="A432" s="98">
        <v>7110100220</v>
      </c>
      <c r="B432" s="12" t="s">
        <v>2091</v>
      </c>
      <c r="C432" s="98" t="s">
        <v>4</v>
      </c>
      <c r="D432" s="103">
        <v>7.76</v>
      </c>
    </row>
    <row r="433" spans="1:4">
      <c r="A433" s="98">
        <v>7110100230</v>
      </c>
      <c r="B433" s="12" t="s">
        <v>2092</v>
      </c>
      <c r="C433" s="98" t="s">
        <v>4</v>
      </c>
      <c r="D433" s="103">
        <v>3.39</v>
      </c>
    </row>
    <row r="434" spans="1:4">
      <c r="A434" s="99">
        <v>7110100240</v>
      </c>
      <c r="B434" s="12" t="s">
        <v>2093</v>
      </c>
      <c r="C434" s="98" t="s">
        <v>1</v>
      </c>
      <c r="D434" s="103">
        <v>339.22</v>
      </c>
    </row>
    <row r="435" spans="1:4">
      <c r="A435" s="98">
        <v>7110100250</v>
      </c>
      <c r="B435" s="12" t="s">
        <v>2094</v>
      </c>
      <c r="C435" s="98" t="s">
        <v>4</v>
      </c>
      <c r="D435" s="103">
        <v>124.56</v>
      </c>
    </row>
    <row r="436" spans="1:4">
      <c r="A436" s="98">
        <v>7110100280</v>
      </c>
      <c r="B436" s="12" t="s">
        <v>2095</v>
      </c>
      <c r="C436" s="98" t="s">
        <v>4</v>
      </c>
      <c r="D436" s="103">
        <v>84.49</v>
      </c>
    </row>
    <row r="437" spans="1:4">
      <c r="A437" s="98">
        <v>7110100290</v>
      </c>
      <c r="B437" s="12" t="s">
        <v>2096</v>
      </c>
      <c r="C437" s="98" t="s">
        <v>4</v>
      </c>
      <c r="D437" s="103">
        <v>5.89</v>
      </c>
    </row>
    <row r="438" spans="1:4">
      <c r="A438" s="98" t="s">
        <v>2097</v>
      </c>
      <c r="D438" s="103"/>
    </row>
    <row r="439" spans="1:4">
      <c r="A439" s="98">
        <v>7120100010</v>
      </c>
      <c r="B439" s="12" t="s">
        <v>2098</v>
      </c>
      <c r="C439" s="98" t="s">
        <v>4</v>
      </c>
      <c r="D439" s="103">
        <v>272.44</v>
      </c>
    </row>
    <row r="440" spans="1:4">
      <c r="A440" s="98">
        <v>7120100020</v>
      </c>
      <c r="B440" s="12" t="s">
        <v>2099</v>
      </c>
      <c r="C440" s="98" t="s">
        <v>4</v>
      </c>
      <c r="D440" s="103">
        <v>279.47000000000003</v>
      </c>
    </row>
    <row r="441" spans="1:4">
      <c r="A441" s="98">
        <v>7120100030</v>
      </c>
      <c r="B441" s="12" t="s">
        <v>2100</v>
      </c>
      <c r="C441" s="98" t="s">
        <v>4</v>
      </c>
      <c r="D441" s="103">
        <v>355.57</v>
      </c>
    </row>
    <row r="442" spans="1:4">
      <c r="A442" s="98">
        <v>7120100040</v>
      </c>
      <c r="B442" s="12" t="s">
        <v>2101</v>
      </c>
      <c r="C442" s="98" t="s">
        <v>4</v>
      </c>
      <c r="D442" s="103">
        <v>348.77</v>
      </c>
    </row>
    <row r="443" spans="1:4">
      <c r="A443" s="98">
        <v>7120100050</v>
      </c>
      <c r="B443" s="12" t="s">
        <v>2102</v>
      </c>
      <c r="C443" s="98" t="s">
        <v>4</v>
      </c>
      <c r="D443" s="103">
        <v>96.22</v>
      </c>
    </row>
    <row r="444" spans="1:4">
      <c r="A444" s="98">
        <v>7120100060</v>
      </c>
      <c r="B444" s="12" t="s">
        <v>2103</v>
      </c>
      <c r="C444" s="98" t="s">
        <v>4</v>
      </c>
      <c r="D444" s="103">
        <v>204.54</v>
      </c>
    </row>
    <row r="445" spans="1:4">
      <c r="A445" s="98">
        <v>7120100070</v>
      </c>
      <c r="B445" s="12" t="s">
        <v>2104</v>
      </c>
      <c r="C445" s="98" t="s">
        <v>4</v>
      </c>
      <c r="D445" s="103">
        <v>488.18</v>
      </c>
    </row>
    <row r="446" spans="1:4">
      <c r="A446" s="98" t="s">
        <v>2105</v>
      </c>
      <c r="D446" s="103"/>
    </row>
    <row r="447" spans="1:4">
      <c r="A447" s="98" t="s">
        <v>13688</v>
      </c>
      <c r="D447" s="103"/>
    </row>
    <row r="448" spans="1:4">
      <c r="A448" s="98" t="s">
        <v>13689</v>
      </c>
      <c r="D448" s="103"/>
    </row>
    <row r="449" spans="1:4">
      <c r="A449" s="98" t="s">
        <v>13690</v>
      </c>
      <c r="C449" s="98" t="s">
        <v>13691</v>
      </c>
      <c r="D449" s="103"/>
    </row>
    <row r="450" spans="1:4">
      <c r="A450" s="98" t="s">
        <v>19</v>
      </c>
      <c r="B450" s="12" t="s">
        <v>550</v>
      </c>
      <c r="C450" s="98" t="s">
        <v>0</v>
      </c>
      <c r="D450" s="103" t="s">
        <v>13692</v>
      </c>
    </row>
    <row r="451" spans="1:4">
      <c r="A451" s="98">
        <v>7130100010</v>
      </c>
      <c r="B451" s="12" t="s">
        <v>2106</v>
      </c>
      <c r="C451" s="98" t="s">
        <v>4</v>
      </c>
      <c r="D451" s="103">
        <v>91.42</v>
      </c>
    </row>
    <row r="452" spans="1:4">
      <c r="A452" s="98">
        <v>7130100020</v>
      </c>
      <c r="B452" s="12" t="s">
        <v>2107</v>
      </c>
      <c r="C452" s="98" t="s">
        <v>4</v>
      </c>
      <c r="D452" s="103">
        <v>43.16</v>
      </c>
    </row>
    <row r="453" spans="1:4">
      <c r="A453" s="98">
        <v>7130100030</v>
      </c>
      <c r="B453" s="12" t="s">
        <v>2108</v>
      </c>
      <c r="C453" s="98" t="s">
        <v>4</v>
      </c>
      <c r="D453" s="103">
        <v>104.47</v>
      </c>
    </row>
    <row r="454" spans="1:4">
      <c r="A454" s="98">
        <v>7130100040</v>
      </c>
      <c r="B454" s="12" t="s">
        <v>2109</v>
      </c>
      <c r="C454" s="98" t="s">
        <v>4</v>
      </c>
      <c r="D454" s="103">
        <v>51.68</v>
      </c>
    </row>
    <row r="455" spans="1:4">
      <c r="A455" s="98">
        <v>7130100050</v>
      </c>
      <c r="B455" s="12" t="s">
        <v>2110</v>
      </c>
      <c r="C455" s="98" t="s">
        <v>4</v>
      </c>
      <c r="D455" s="103">
        <v>115.4</v>
      </c>
    </row>
    <row r="456" spans="1:4">
      <c r="A456" s="98">
        <v>7130100060</v>
      </c>
      <c r="B456" s="12" t="s">
        <v>2111</v>
      </c>
      <c r="C456" s="98" t="s">
        <v>4</v>
      </c>
      <c r="D456" s="103">
        <v>81.93</v>
      </c>
    </row>
    <row r="457" spans="1:4">
      <c r="A457" s="98">
        <v>7130100070</v>
      </c>
      <c r="B457" s="12" t="s">
        <v>2112</v>
      </c>
      <c r="C457" s="98" t="s">
        <v>4</v>
      </c>
      <c r="D457" s="103">
        <v>144.13999999999999</v>
      </c>
    </row>
    <row r="458" spans="1:4">
      <c r="A458" s="98">
        <v>7130100080</v>
      </c>
      <c r="B458" s="12" t="s">
        <v>2113</v>
      </c>
      <c r="C458" s="98" t="s">
        <v>4</v>
      </c>
      <c r="D458" s="103">
        <v>82.33</v>
      </c>
    </row>
    <row r="459" spans="1:4">
      <c r="A459" s="98">
        <v>7130100090</v>
      </c>
      <c r="B459" s="12" t="s">
        <v>2114</v>
      </c>
      <c r="C459" s="98" t="s">
        <v>4</v>
      </c>
      <c r="D459" s="103">
        <v>158.21</v>
      </c>
    </row>
    <row r="460" spans="1:4">
      <c r="A460" s="98">
        <v>7130100100</v>
      </c>
      <c r="B460" s="12" t="s">
        <v>2115</v>
      </c>
      <c r="C460" s="98" t="s">
        <v>4</v>
      </c>
      <c r="D460" s="103">
        <v>137.22</v>
      </c>
    </row>
    <row r="461" spans="1:4">
      <c r="A461" s="98">
        <v>7130100110</v>
      </c>
      <c r="B461" s="12" t="s">
        <v>2116</v>
      </c>
      <c r="C461" s="98" t="s">
        <v>4</v>
      </c>
      <c r="D461" s="103">
        <v>122.45</v>
      </c>
    </row>
    <row r="462" spans="1:4">
      <c r="A462" s="98">
        <v>7130100120</v>
      </c>
      <c r="B462" s="12" t="s">
        <v>2117</v>
      </c>
      <c r="C462" s="98" t="s">
        <v>4</v>
      </c>
      <c r="D462" s="103">
        <v>325.66000000000003</v>
      </c>
    </row>
    <row r="463" spans="1:4">
      <c r="A463" s="98">
        <v>7130100130</v>
      </c>
      <c r="B463" s="12" t="s">
        <v>2118</v>
      </c>
      <c r="C463" s="98" t="s">
        <v>4</v>
      </c>
      <c r="D463" s="103">
        <v>64.040000000000006</v>
      </c>
    </row>
    <row r="464" spans="1:4">
      <c r="A464" s="98">
        <v>7130100140</v>
      </c>
      <c r="B464" s="12" t="s">
        <v>2119</v>
      </c>
      <c r="C464" s="98" t="s">
        <v>1</v>
      </c>
      <c r="D464" s="103">
        <v>68.95</v>
      </c>
    </row>
    <row r="465" spans="1:4">
      <c r="A465" s="98">
        <v>7130100150</v>
      </c>
      <c r="B465" s="12" t="s">
        <v>2120</v>
      </c>
      <c r="C465" s="98" t="s">
        <v>1</v>
      </c>
      <c r="D465" s="103">
        <v>28.37</v>
      </c>
    </row>
    <row r="466" spans="1:4">
      <c r="A466" s="98" t="s">
        <v>2121</v>
      </c>
      <c r="D466" s="103"/>
    </row>
    <row r="467" spans="1:4">
      <c r="A467" s="98">
        <v>7140100010</v>
      </c>
      <c r="B467" s="12" t="s">
        <v>2122</v>
      </c>
      <c r="C467" s="98" t="s">
        <v>2</v>
      </c>
      <c r="D467" s="103">
        <v>450.74</v>
      </c>
    </row>
    <row r="468" spans="1:4">
      <c r="A468" s="98">
        <v>7140100020</v>
      </c>
      <c r="B468" s="12" t="s">
        <v>2123</v>
      </c>
      <c r="C468" s="98" t="s">
        <v>2</v>
      </c>
      <c r="D468" s="103">
        <v>270.83999999999997</v>
      </c>
    </row>
    <row r="469" spans="1:4">
      <c r="A469" s="98">
        <v>7140100030</v>
      </c>
      <c r="B469" s="12" t="s">
        <v>2124</v>
      </c>
      <c r="C469" s="98" t="s">
        <v>2</v>
      </c>
      <c r="D469" s="103">
        <v>891.03</v>
      </c>
    </row>
    <row r="470" spans="1:4">
      <c r="A470" s="98">
        <v>7140100040</v>
      </c>
      <c r="B470" s="12" t="s">
        <v>2125</v>
      </c>
      <c r="C470" s="98" t="s">
        <v>2</v>
      </c>
      <c r="D470" s="103">
        <v>363.58</v>
      </c>
    </row>
    <row r="471" spans="1:4">
      <c r="A471" s="98">
        <v>7140100050</v>
      </c>
      <c r="B471" s="12" t="s">
        <v>2126</v>
      </c>
      <c r="C471" s="98" t="s">
        <v>2</v>
      </c>
      <c r="D471" s="103">
        <v>259.33</v>
      </c>
    </row>
    <row r="472" spans="1:4">
      <c r="A472" s="98">
        <v>7140100060</v>
      </c>
      <c r="B472" s="12" t="s">
        <v>2127</v>
      </c>
      <c r="C472" s="98" t="s">
        <v>2</v>
      </c>
      <c r="D472" s="103">
        <v>223.31</v>
      </c>
    </row>
    <row r="473" spans="1:4">
      <c r="A473" s="98">
        <v>7140100070</v>
      </c>
      <c r="B473" s="12" t="s">
        <v>2128</v>
      </c>
      <c r="C473" s="98" t="s">
        <v>2</v>
      </c>
      <c r="D473" s="103">
        <v>195.39</v>
      </c>
    </row>
    <row r="474" spans="1:4">
      <c r="A474" s="98">
        <v>7140100080</v>
      </c>
      <c r="B474" s="12" t="s">
        <v>2129</v>
      </c>
      <c r="C474" s="98" t="s">
        <v>2</v>
      </c>
      <c r="D474" s="103">
        <v>157.66999999999999</v>
      </c>
    </row>
    <row r="475" spans="1:4">
      <c r="A475" s="98">
        <v>7140100090</v>
      </c>
      <c r="B475" s="12" t="s">
        <v>2130</v>
      </c>
      <c r="C475" s="98" t="s">
        <v>2</v>
      </c>
      <c r="D475" s="103">
        <v>324.33</v>
      </c>
    </row>
    <row r="476" spans="1:4">
      <c r="A476" s="98">
        <v>7140100100</v>
      </c>
      <c r="B476" s="12" t="s">
        <v>2131</v>
      </c>
      <c r="C476" s="98" t="s">
        <v>2</v>
      </c>
      <c r="D476" s="103">
        <v>432.27</v>
      </c>
    </row>
    <row r="477" spans="1:4">
      <c r="A477" s="98">
        <v>7140100110</v>
      </c>
      <c r="B477" s="12" t="s">
        <v>2132</v>
      </c>
      <c r="C477" s="98" t="s">
        <v>2</v>
      </c>
      <c r="D477" s="103">
        <v>78.099999999999994</v>
      </c>
    </row>
    <row r="478" spans="1:4">
      <c r="A478" s="98">
        <v>7140100120</v>
      </c>
      <c r="B478" s="12" t="s">
        <v>2133</v>
      </c>
      <c r="C478" s="98" t="s">
        <v>2</v>
      </c>
      <c r="D478" s="103">
        <v>13.79</v>
      </c>
    </row>
    <row r="479" spans="1:4">
      <c r="A479" s="98">
        <v>7140100130</v>
      </c>
      <c r="B479" s="12" t="s">
        <v>2134</v>
      </c>
      <c r="C479" s="98" t="s">
        <v>2</v>
      </c>
      <c r="D479" s="103">
        <v>99.78</v>
      </c>
    </row>
    <row r="480" spans="1:4">
      <c r="A480" s="98">
        <v>7140100140</v>
      </c>
      <c r="B480" s="12" t="s">
        <v>2135</v>
      </c>
      <c r="C480" s="98" t="s">
        <v>2</v>
      </c>
      <c r="D480" s="103">
        <v>87.99</v>
      </c>
    </row>
    <row r="481" spans="1:4">
      <c r="A481" s="98">
        <v>7140100150</v>
      </c>
      <c r="B481" s="12" t="s">
        <v>2136</v>
      </c>
      <c r="C481" s="98" t="s">
        <v>2</v>
      </c>
      <c r="D481" s="103">
        <v>178.97</v>
      </c>
    </row>
    <row r="482" spans="1:4">
      <c r="A482" s="98">
        <v>7140100160</v>
      </c>
      <c r="B482" s="12" t="s">
        <v>2137</v>
      </c>
      <c r="C482" s="98" t="s">
        <v>2</v>
      </c>
      <c r="D482" s="103">
        <v>127.52</v>
      </c>
    </row>
    <row r="483" spans="1:4">
      <c r="A483" s="98">
        <v>7140100170</v>
      </c>
      <c r="B483" s="12" t="s">
        <v>2138</v>
      </c>
      <c r="C483" s="98" t="s">
        <v>2</v>
      </c>
      <c r="D483" s="103">
        <v>45.64</v>
      </c>
    </row>
    <row r="484" spans="1:4">
      <c r="A484" s="98">
        <v>7140100180</v>
      </c>
      <c r="B484" s="12" t="s">
        <v>2139</v>
      </c>
      <c r="C484" s="98" t="s">
        <v>2</v>
      </c>
      <c r="D484" s="103">
        <v>21.31</v>
      </c>
    </row>
    <row r="485" spans="1:4">
      <c r="A485" s="98">
        <v>7140100190</v>
      </c>
      <c r="B485" s="12" t="s">
        <v>2140</v>
      </c>
      <c r="C485" s="98" t="s">
        <v>2</v>
      </c>
      <c r="D485" s="103">
        <v>34.83</v>
      </c>
    </row>
    <row r="486" spans="1:4">
      <c r="A486" s="98">
        <v>7140100200</v>
      </c>
      <c r="B486" s="12" t="s">
        <v>2141</v>
      </c>
      <c r="C486" s="98" t="s">
        <v>2</v>
      </c>
      <c r="D486" s="103">
        <v>56.64</v>
      </c>
    </row>
    <row r="487" spans="1:4">
      <c r="A487" s="99">
        <v>7140100210</v>
      </c>
      <c r="B487" s="12" t="s">
        <v>2142</v>
      </c>
      <c r="C487" s="98" t="s">
        <v>2</v>
      </c>
      <c r="D487" s="103">
        <v>56.64</v>
      </c>
    </row>
    <row r="488" spans="1:4">
      <c r="A488" s="98">
        <v>7140100220</v>
      </c>
      <c r="B488" s="12" t="s">
        <v>2143</v>
      </c>
      <c r="C488" s="98" t="s">
        <v>2</v>
      </c>
      <c r="D488" s="103">
        <v>54.83</v>
      </c>
    </row>
    <row r="489" spans="1:4">
      <c r="A489" s="98">
        <v>7140100230</v>
      </c>
      <c r="B489" s="12" t="s">
        <v>2144</v>
      </c>
      <c r="C489" s="98" t="s">
        <v>2</v>
      </c>
      <c r="D489" s="103">
        <v>23.47</v>
      </c>
    </row>
    <row r="490" spans="1:4">
      <c r="A490" s="98">
        <v>7140100240</v>
      </c>
      <c r="B490" s="12" t="s">
        <v>2145</v>
      </c>
      <c r="C490" s="98" t="s">
        <v>2</v>
      </c>
      <c r="D490" s="103">
        <v>21.22</v>
      </c>
    </row>
    <row r="491" spans="1:4">
      <c r="A491" s="98">
        <v>7140100250</v>
      </c>
      <c r="B491" s="12" t="s">
        <v>2146</v>
      </c>
      <c r="C491" s="98" t="s">
        <v>2</v>
      </c>
      <c r="D491" s="103">
        <v>31.13</v>
      </c>
    </row>
    <row r="492" spans="1:4">
      <c r="A492" s="98">
        <v>7140100260</v>
      </c>
      <c r="B492" s="12" t="s">
        <v>2147</v>
      </c>
      <c r="C492" s="98" t="s">
        <v>2</v>
      </c>
      <c r="D492" s="103">
        <v>136.61000000000001</v>
      </c>
    </row>
    <row r="493" spans="1:4">
      <c r="A493" s="98">
        <v>7140100270</v>
      </c>
      <c r="B493" s="12" t="s">
        <v>2148</v>
      </c>
      <c r="C493" s="98" t="s">
        <v>2</v>
      </c>
      <c r="D493" s="103">
        <v>113.34</v>
      </c>
    </row>
    <row r="494" spans="1:4">
      <c r="A494" s="98">
        <v>7140100280</v>
      </c>
      <c r="B494" s="12" t="s">
        <v>2149</v>
      </c>
      <c r="C494" s="98" t="s">
        <v>2</v>
      </c>
      <c r="D494" s="103">
        <v>112.23</v>
      </c>
    </row>
    <row r="495" spans="1:4">
      <c r="A495" s="98">
        <v>7140100290</v>
      </c>
      <c r="B495" s="12" t="s">
        <v>2150</v>
      </c>
      <c r="C495" s="98" t="s">
        <v>2</v>
      </c>
      <c r="D495" s="103">
        <v>671.62</v>
      </c>
    </row>
    <row r="496" spans="1:4">
      <c r="A496" s="98">
        <v>7140100300</v>
      </c>
      <c r="B496" s="12" t="s">
        <v>2151</v>
      </c>
      <c r="C496" s="98" t="s">
        <v>2</v>
      </c>
      <c r="D496" s="103">
        <v>770.08</v>
      </c>
    </row>
    <row r="497" spans="1:4">
      <c r="A497" s="98">
        <v>7140100310</v>
      </c>
      <c r="B497" s="12" t="s">
        <v>2152</v>
      </c>
      <c r="C497" s="98" t="s">
        <v>2</v>
      </c>
      <c r="D497" s="103">
        <v>126.21</v>
      </c>
    </row>
    <row r="498" spans="1:4">
      <c r="A498" s="98">
        <v>7140100320</v>
      </c>
      <c r="B498" s="12" t="s">
        <v>2153</v>
      </c>
      <c r="C498" s="98" t="s">
        <v>2</v>
      </c>
      <c r="D498" s="103">
        <v>117.09</v>
      </c>
    </row>
    <row r="499" spans="1:4">
      <c r="A499" s="98">
        <v>7140100330</v>
      </c>
      <c r="B499" s="12" t="s">
        <v>2154</v>
      </c>
      <c r="C499" s="98" t="s">
        <v>2</v>
      </c>
      <c r="D499" s="103">
        <v>197.89</v>
      </c>
    </row>
    <row r="500" spans="1:4">
      <c r="A500" s="98">
        <v>7140100340</v>
      </c>
      <c r="B500" s="12" t="s">
        <v>2155</v>
      </c>
      <c r="C500" s="98" t="s">
        <v>2</v>
      </c>
      <c r="D500" s="103">
        <v>201.32</v>
      </c>
    </row>
    <row r="501" spans="1:4">
      <c r="A501" s="98">
        <v>7140100350</v>
      </c>
      <c r="B501" s="12" t="s">
        <v>2156</v>
      </c>
      <c r="C501" s="98" t="s">
        <v>2</v>
      </c>
      <c r="D501" s="103">
        <v>193.28</v>
      </c>
    </row>
    <row r="502" spans="1:4">
      <c r="A502" s="98">
        <v>7140100360</v>
      </c>
      <c r="B502" s="12" t="s">
        <v>2157</v>
      </c>
      <c r="C502" s="98" t="s">
        <v>2</v>
      </c>
      <c r="D502" s="103">
        <v>350.48</v>
      </c>
    </row>
    <row r="503" spans="1:4">
      <c r="A503" s="98" t="s">
        <v>13688</v>
      </c>
      <c r="D503" s="103"/>
    </row>
    <row r="504" spans="1:4">
      <c r="A504" s="99" t="s">
        <v>13689</v>
      </c>
      <c r="D504" s="103"/>
    </row>
    <row r="505" spans="1:4">
      <c r="A505" s="98" t="s">
        <v>13690</v>
      </c>
      <c r="C505" s="98" t="s">
        <v>13691</v>
      </c>
      <c r="D505" s="103"/>
    </row>
    <row r="506" spans="1:4">
      <c r="A506" s="98" t="s">
        <v>19</v>
      </c>
      <c r="B506" s="12" t="s">
        <v>550</v>
      </c>
      <c r="C506" s="98" t="s">
        <v>0</v>
      </c>
      <c r="D506" s="103" t="s">
        <v>13692</v>
      </c>
    </row>
    <row r="507" spans="1:4">
      <c r="A507" s="98">
        <v>7140100370</v>
      </c>
      <c r="B507" s="12" t="s">
        <v>2158</v>
      </c>
      <c r="C507" s="98" t="s">
        <v>2</v>
      </c>
      <c r="D507" s="103">
        <v>391.88</v>
      </c>
    </row>
    <row r="508" spans="1:4">
      <c r="A508" s="98">
        <v>7140100380</v>
      </c>
      <c r="B508" s="12" t="s">
        <v>2159</v>
      </c>
      <c r="C508" s="98" t="s">
        <v>2</v>
      </c>
      <c r="D508" s="103">
        <v>771.87</v>
      </c>
    </row>
    <row r="509" spans="1:4">
      <c r="A509" s="98">
        <v>7140100390</v>
      </c>
      <c r="B509" s="12" t="s">
        <v>2160</v>
      </c>
      <c r="C509" s="98" t="s">
        <v>2</v>
      </c>
      <c r="D509" s="103">
        <v>101.89</v>
      </c>
    </row>
    <row r="510" spans="1:4">
      <c r="A510" s="98">
        <v>7140100400</v>
      </c>
      <c r="B510" s="12" t="s">
        <v>2161</v>
      </c>
      <c r="C510" s="98" t="s">
        <v>2</v>
      </c>
      <c r="D510" s="103">
        <v>88.86</v>
      </c>
    </row>
    <row r="511" spans="1:4">
      <c r="A511" s="98">
        <v>7140100410</v>
      </c>
      <c r="B511" s="12" t="s">
        <v>2162</v>
      </c>
      <c r="C511" s="98" t="s">
        <v>2</v>
      </c>
      <c r="D511" s="103">
        <v>355.53</v>
      </c>
    </row>
    <row r="512" spans="1:4">
      <c r="A512" s="98">
        <v>7140100420</v>
      </c>
      <c r="B512" s="12" t="s">
        <v>2163</v>
      </c>
      <c r="C512" s="98" t="s">
        <v>2</v>
      </c>
      <c r="D512" s="103">
        <v>198.01</v>
      </c>
    </row>
    <row r="513" spans="1:4">
      <c r="A513" s="98">
        <v>7140100430</v>
      </c>
      <c r="B513" s="12" t="s">
        <v>2164</v>
      </c>
      <c r="C513" s="98" t="s">
        <v>1</v>
      </c>
      <c r="D513" s="103">
        <v>17.38</v>
      </c>
    </row>
    <row r="514" spans="1:4">
      <c r="A514" s="98">
        <v>7140100440</v>
      </c>
      <c r="B514" s="12" t="s">
        <v>2165</v>
      </c>
      <c r="C514" s="98" t="s">
        <v>1</v>
      </c>
      <c r="D514" s="103">
        <v>20.27</v>
      </c>
    </row>
    <row r="515" spans="1:4">
      <c r="A515" s="98">
        <v>7140100450</v>
      </c>
      <c r="B515" s="12" t="s">
        <v>2166</v>
      </c>
      <c r="C515" s="98" t="s">
        <v>1</v>
      </c>
      <c r="D515" s="103">
        <v>28.7</v>
      </c>
    </row>
    <row r="516" spans="1:4">
      <c r="A516" s="98">
        <v>7140100460</v>
      </c>
      <c r="B516" s="12" t="s">
        <v>2167</v>
      </c>
      <c r="C516" s="98" t="s">
        <v>1</v>
      </c>
      <c r="D516" s="103">
        <v>39.11</v>
      </c>
    </row>
    <row r="517" spans="1:4">
      <c r="A517" s="98">
        <v>7140100470</v>
      </c>
      <c r="B517" s="12" t="s">
        <v>2168</v>
      </c>
      <c r="C517" s="98" t="s">
        <v>1</v>
      </c>
      <c r="D517" s="103">
        <v>28.98</v>
      </c>
    </row>
    <row r="518" spans="1:4">
      <c r="A518" s="98">
        <v>7140100480</v>
      </c>
      <c r="B518" s="12" t="s">
        <v>2169</v>
      </c>
      <c r="C518" s="98" t="s">
        <v>1</v>
      </c>
      <c r="D518" s="103">
        <v>37.28</v>
      </c>
    </row>
    <row r="519" spans="1:4">
      <c r="A519" s="98">
        <v>7140100490</v>
      </c>
      <c r="B519" s="12" t="s">
        <v>2170</v>
      </c>
      <c r="C519" s="98" t="s">
        <v>1</v>
      </c>
      <c r="D519" s="103">
        <v>52.33</v>
      </c>
    </row>
    <row r="520" spans="1:4">
      <c r="A520" s="98">
        <v>7140100500</v>
      </c>
      <c r="B520" s="12" t="s">
        <v>2171</v>
      </c>
      <c r="C520" s="98" t="s">
        <v>1</v>
      </c>
      <c r="D520" s="103">
        <v>58.53</v>
      </c>
    </row>
    <row r="521" spans="1:4">
      <c r="A521" s="98">
        <v>7140100510</v>
      </c>
      <c r="B521" s="12" t="s">
        <v>2172</v>
      </c>
      <c r="C521" s="98" t="s">
        <v>1</v>
      </c>
      <c r="D521" s="103">
        <v>105.67</v>
      </c>
    </row>
    <row r="522" spans="1:4">
      <c r="A522" s="98">
        <v>7140100520</v>
      </c>
      <c r="B522" s="12" t="s">
        <v>2173</v>
      </c>
      <c r="C522" s="98" t="s">
        <v>2</v>
      </c>
      <c r="D522" s="103">
        <v>92.33</v>
      </c>
    </row>
    <row r="523" spans="1:4">
      <c r="A523" s="98" t="s">
        <v>2174</v>
      </c>
      <c r="D523" s="103"/>
    </row>
    <row r="524" spans="1:4">
      <c r="A524" s="98">
        <v>7150100010</v>
      </c>
      <c r="B524" s="12" t="s">
        <v>2175</v>
      </c>
      <c r="C524" s="98" t="s">
        <v>2</v>
      </c>
      <c r="D524" s="103">
        <v>85.13</v>
      </c>
    </row>
    <row r="525" spans="1:4">
      <c r="A525" s="98">
        <v>7150100020</v>
      </c>
      <c r="B525" s="12" t="s">
        <v>2176</v>
      </c>
      <c r="C525" s="98" t="s">
        <v>2</v>
      </c>
      <c r="D525" s="103">
        <v>94.88</v>
      </c>
    </row>
    <row r="526" spans="1:4">
      <c r="A526" s="98">
        <v>7150100030</v>
      </c>
      <c r="B526" s="12" t="s">
        <v>2177</v>
      </c>
      <c r="C526" s="98" t="s">
        <v>2</v>
      </c>
      <c r="D526" s="103">
        <v>114.41</v>
      </c>
    </row>
    <row r="527" spans="1:4">
      <c r="A527" s="98">
        <v>7150100040</v>
      </c>
      <c r="B527" s="12" t="s">
        <v>2178</v>
      </c>
      <c r="C527" s="98" t="s">
        <v>2</v>
      </c>
      <c r="D527" s="103">
        <v>133.13</v>
      </c>
    </row>
    <row r="528" spans="1:4">
      <c r="A528" s="98">
        <v>7150100050</v>
      </c>
      <c r="B528" s="12" t="s">
        <v>2179</v>
      </c>
      <c r="C528" s="98" t="s">
        <v>2</v>
      </c>
      <c r="D528" s="103">
        <v>150.16</v>
      </c>
    </row>
    <row r="529" spans="1:4">
      <c r="A529" s="98">
        <v>7150100060</v>
      </c>
      <c r="B529" s="12" t="s">
        <v>2180</v>
      </c>
      <c r="C529" s="98" t="s">
        <v>2</v>
      </c>
      <c r="D529" s="103">
        <v>146</v>
      </c>
    </row>
    <row r="530" spans="1:4">
      <c r="A530" s="98">
        <v>7150100070</v>
      </c>
      <c r="B530" s="12" t="s">
        <v>2181</v>
      </c>
      <c r="C530" s="98" t="s">
        <v>2</v>
      </c>
      <c r="D530" s="103">
        <v>186.53</v>
      </c>
    </row>
    <row r="531" spans="1:4">
      <c r="A531" s="98">
        <v>7150100080</v>
      </c>
      <c r="B531" s="12" t="s">
        <v>2182</v>
      </c>
      <c r="C531" s="98" t="s">
        <v>2</v>
      </c>
      <c r="D531" s="103">
        <v>246.37</v>
      </c>
    </row>
    <row r="532" spans="1:4">
      <c r="A532" s="98">
        <v>7150100090</v>
      </c>
      <c r="B532" s="12" t="s">
        <v>2183</v>
      </c>
      <c r="C532" s="98" t="s">
        <v>2</v>
      </c>
      <c r="D532" s="103">
        <v>129.33000000000001</v>
      </c>
    </row>
    <row r="533" spans="1:4">
      <c r="A533" s="98">
        <v>7150100100</v>
      </c>
      <c r="B533" s="12" t="s">
        <v>2184</v>
      </c>
      <c r="C533" s="98" t="s">
        <v>2</v>
      </c>
      <c r="D533" s="103">
        <v>248.03</v>
      </c>
    </row>
    <row r="534" spans="1:4">
      <c r="A534" s="98">
        <v>7150100110</v>
      </c>
      <c r="B534" s="12" t="s">
        <v>2185</v>
      </c>
      <c r="C534" s="98" t="s">
        <v>2</v>
      </c>
      <c r="D534" s="103">
        <v>186.53</v>
      </c>
    </row>
    <row r="535" spans="1:4">
      <c r="A535" s="98">
        <v>7150100120</v>
      </c>
      <c r="B535" s="12" t="s">
        <v>2186</v>
      </c>
      <c r="C535" s="98" t="s">
        <v>2</v>
      </c>
      <c r="D535" s="103">
        <v>157.61000000000001</v>
      </c>
    </row>
    <row r="536" spans="1:4">
      <c r="A536" s="98">
        <v>7150100130</v>
      </c>
      <c r="B536" s="12" t="s">
        <v>2187</v>
      </c>
      <c r="C536" s="98" t="s">
        <v>2</v>
      </c>
      <c r="D536" s="103">
        <v>152.13</v>
      </c>
    </row>
    <row r="537" spans="1:4">
      <c r="A537" s="98">
        <v>7150100520</v>
      </c>
      <c r="B537" s="12" t="s">
        <v>2188</v>
      </c>
      <c r="C537" s="98" t="s">
        <v>2</v>
      </c>
      <c r="D537" s="103">
        <v>459.01</v>
      </c>
    </row>
    <row r="538" spans="1:4">
      <c r="A538" s="98">
        <v>7150100530</v>
      </c>
      <c r="B538" s="12" t="s">
        <v>2189</v>
      </c>
      <c r="C538" s="98" t="s">
        <v>2</v>
      </c>
      <c r="D538" s="103">
        <v>201.79</v>
      </c>
    </row>
    <row r="539" spans="1:4">
      <c r="A539" s="98">
        <v>7150100580</v>
      </c>
      <c r="B539" s="12" t="s">
        <v>2190</v>
      </c>
      <c r="C539" s="98" t="s">
        <v>2</v>
      </c>
      <c r="D539" s="103">
        <v>1216.57</v>
      </c>
    </row>
    <row r="540" spans="1:4">
      <c r="A540" s="98" t="s">
        <v>2191</v>
      </c>
      <c r="D540" s="103"/>
    </row>
    <row r="541" spans="1:4">
      <c r="A541" s="98">
        <v>7160100010</v>
      </c>
      <c r="B541" s="12" t="s">
        <v>2192</v>
      </c>
      <c r="C541" s="98" t="s">
        <v>2</v>
      </c>
      <c r="D541" s="103">
        <v>539.20000000000005</v>
      </c>
    </row>
    <row r="542" spans="1:4">
      <c r="A542" s="98">
        <v>7160100020</v>
      </c>
      <c r="B542" s="12" t="s">
        <v>2193</v>
      </c>
      <c r="C542" s="98" t="s">
        <v>2</v>
      </c>
      <c r="D542" s="103">
        <v>674</v>
      </c>
    </row>
    <row r="543" spans="1:4">
      <c r="A543" s="99">
        <v>7160100030</v>
      </c>
      <c r="B543" s="12" t="s">
        <v>2194</v>
      </c>
      <c r="C543" s="98" t="s">
        <v>2</v>
      </c>
      <c r="D543" s="103">
        <v>808.8</v>
      </c>
    </row>
    <row r="544" spans="1:4">
      <c r="A544" s="98">
        <v>7160100040</v>
      </c>
      <c r="B544" s="12" t="s">
        <v>2195</v>
      </c>
      <c r="C544" s="98" t="s">
        <v>2</v>
      </c>
      <c r="D544" s="103">
        <v>1213.2</v>
      </c>
    </row>
    <row r="545" spans="1:4">
      <c r="A545" s="98">
        <v>7160100050</v>
      </c>
      <c r="B545" s="12" t="s">
        <v>2196</v>
      </c>
      <c r="C545" s="98" t="s">
        <v>2</v>
      </c>
      <c r="D545" s="103">
        <v>1617.6</v>
      </c>
    </row>
    <row r="546" spans="1:4">
      <c r="A546" s="98">
        <v>7160100060</v>
      </c>
      <c r="B546" s="12" t="s">
        <v>2197</v>
      </c>
      <c r="C546" s="98" t="s">
        <v>2</v>
      </c>
      <c r="D546" s="103">
        <v>3687.92</v>
      </c>
    </row>
    <row r="547" spans="1:4">
      <c r="A547" s="98">
        <v>7160100070</v>
      </c>
      <c r="B547" s="12" t="s">
        <v>2198</v>
      </c>
      <c r="C547" s="98" t="s">
        <v>2</v>
      </c>
      <c r="D547" s="103">
        <v>4512.72</v>
      </c>
    </row>
    <row r="548" spans="1:4">
      <c r="A548" s="98">
        <v>7160100080</v>
      </c>
      <c r="B548" s="12" t="s">
        <v>2199</v>
      </c>
      <c r="C548" s="98" t="s">
        <v>2</v>
      </c>
      <c r="D548" s="103">
        <v>5337.52</v>
      </c>
    </row>
    <row r="549" spans="1:4">
      <c r="A549" s="98">
        <v>7160100090</v>
      </c>
      <c r="B549" s="12" t="s">
        <v>2200</v>
      </c>
      <c r="C549" s="98" t="s">
        <v>2</v>
      </c>
      <c r="D549" s="103">
        <v>966.64</v>
      </c>
    </row>
    <row r="550" spans="1:4">
      <c r="A550" s="98">
        <v>7160100100</v>
      </c>
      <c r="B550" s="12" t="s">
        <v>2201</v>
      </c>
      <c r="C550" s="98" t="s">
        <v>2</v>
      </c>
      <c r="D550" s="103">
        <v>1208.3</v>
      </c>
    </row>
    <row r="551" spans="1:4">
      <c r="A551" s="98">
        <v>7160100110</v>
      </c>
      <c r="B551" s="12" t="s">
        <v>2202</v>
      </c>
      <c r="C551" s="98" t="s">
        <v>2</v>
      </c>
      <c r="D551" s="103">
        <v>1449.96</v>
      </c>
    </row>
    <row r="552" spans="1:4">
      <c r="A552" s="98">
        <v>7160100120</v>
      </c>
      <c r="B552" s="12" t="s">
        <v>2203</v>
      </c>
      <c r="C552" s="98" t="s">
        <v>2</v>
      </c>
      <c r="D552" s="103">
        <v>1812.45</v>
      </c>
    </row>
    <row r="553" spans="1:4">
      <c r="A553" s="98">
        <v>7160100130</v>
      </c>
      <c r="B553" s="12" t="s">
        <v>2204</v>
      </c>
      <c r="C553" s="98" t="s">
        <v>2</v>
      </c>
      <c r="D553" s="103">
        <v>3146.8</v>
      </c>
    </row>
    <row r="554" spans="1:4">
      <c r="A554" s="98">
        <v>7160100140</v>
      </c>
      <c r="B554" s="12" t="s">
        <v>2205</v>
      </c>
      <c r="C554" s="98" t="s">
        <v>2</v>
      </c>
      <c r="D554" s="103">
        <v>3630.12</v>
      </c>
    </row>
    <row r="555" spans="1:4">
      <c r="A555" s="98">
        <v>7160100150</v>
      </c>
      <c r="B555" s="12" t="s">
        <v>2206</v>
      </c>
      <c r="C555" s="98" t="s">
        <v>2</v>
      </c>
      <c r="D555" s="103">
        <v>4234.2700000000004</v>
      </c>
    </row>
    <row r="556" spans="1:4">
      <c r="A556" s="98">
        <v>7160100160</v>
      </c>
      <c r="B556" s="12" t="s">
        <v>2207</v>
      </c>
      <c r="C556" s="98" t="s">
        <v>2</v>
      </c>
      <c r="D556" s="103">
        <v>4838.42</v>
      </c>
    </row>
    <row r="557" spans="1:4">
      <c r="A557" s="98">
        <v>7160100180</v>
      </c>
      <c r="B557" s="12" t="s">
        <v>2208</v>
      </c>
      <c r="C557" s="98" t="s">
        <v>7</v>
      </c>
      <c r="D557" s="103">
        <v>6196.99</v>
      </c>
    </row>
    <row r="558" spans="1:4">
      <c r="A558" s="98">
        <v>7160100190</v>
      </c>
      <c r="B558" s="12" t="s">
        <v>2209</v>
      </c>
      <c r="C558" s="98" t="s">
        <v>4</v>
      </c>
      <c r="D558" s="103">
        <v>581.94000000000005</v>
      </c>
    </row>
    <row r="559" spans="1:4">
      <c r="A559" s="98" t="s">
        <v>13688</v>
      </c>
      <c r="D559" s="103"/>
    </row>
    <row r="560" spans="1:4">
      <c r="A560" s="98" t="s">
        <v>13689</v>
      </c>
      <c r="D560" s="103"/>
    </row>
    <row r="561" spans="1:4">
      <c r="A561" s="98" t="s">
        <v>13690</v>
      </c>
      <c r="C561" s="98" t="s">
        <v>13691</v>
      </c>
      <c r="D561" s="103"/>
    </row>
    <row r="562" spans="1:4">
      <c r="A562" s="98" t="s">
        <v>19</v>
      </c>
      <c r="B562" s="12" t="s">
        <v>550</v>
      </c>
      <c r="C562" s="98" t="s">
        <v>0</v>
      </c>
      <c r="D562" s="103" t="s">
        <v>13692</v>
      </c>
    </row>
    <row r="563" spans="1:4">
      <c r="A563" s="98">
        <v>7160100200</v>
      </c>
      <c r="B563" s="12" t="s">
        <v>2210</v>
      </c>
      <c r="C563" s="98" t="s">
        <v>4</v>
      </c>
      <c r="D563" s="103">
        <v>681.94</v>
      </c>
    </row>
    <row r="564" spans="1:4">
      <c r="A564" s="98">
        <v>7160100210</v>
      </c>
      <c r="B564" s="12" t="s">
        <v>2211</v>
      </c>
      <c r="C564" s="98" t="s">
        <v>4</v>
      </c>
      <c r="D564" s="103">
        <v>781.94</v>
      </c>
    </row>
    <row r="565" spans="1:4">
      <c r="A565" s="98">
        <v>7160100220</v>
      </c>
      <c r="B565" s="12" t="s">
        <v>2212</v>
      </c>
      <c r="C565" s="98" t="s">
        <v>4</v>
      </c>
      <c r="D565" s="103">
        <v>881.94</v>
      </c>
    </row>
    <row r="566" spans="1:4">
      <c r="A566" s="98">
        <v>7160100230</v>
      </c>
      <c r="B566" s="12" t="s">
        <v>2213</v>
      </c>
      <c r="C566" s="98" t="s">
        <v>4</v>
      </c>
      <c r="D566" s="103">
        <v>1181.94</v>
      </c>
    </row>
    <row r="567" spans="1:4">
      <c r="A567" s="98">
        <v>7160100240</v>
      </c>
      <c r="B567" s="12" t="s">
        <v>2214</v>
      </c>
      <c r="C567" s="98" t="s">
        <v>4</v>
      </c>
      <c r="D567" s="103">
        <v>1681.94</v>
      </c>
    </row>
    <row r="568" spans="1:4">
      <c r="A568" s="98">
        <v>7160100250</v>
      </c>
      <c r="B568" s="12" t="s">
        <v>2215</v>
      </c>
      <c r="C568" s="98" t="s">
        <v>4</v>
      </c>
      <c r="D568" s="103">
        <v>2181.94</v>
      </c>
    </row>
    <row r="569" spans="1:4">
      <c r="A569" s="98">
        <v>7160100260</v>
      </c>
      <c r="B569" s="12" t="s">
        <v>2216</v>
      </c>
      <c r="C569" s="98" t="s">
        <v>4</v>
      </c>
      <c r="D569" s="103">
        <v>491.94</v>
      </c>
    </row>
    <row r="570" spans="1:4">
      <c r="A570" s="98">
        <v>7160100270</v>
      </c>
      <c r="B570" s="12" t="s">
        <v>2217</v>
      </c>
      <c r="C570" s="98" t="s">
        <v>4</v>
      </c>
      <c r="D570" s="103">
        <v>591.94000000000005</v>
      </c>
    </row>
    <row r="571" spans="1:4">
      <c r="A571" s="98">
        <v>7160100280</v>
      </c>
      <c r="B571" s="12" t="s">
        <v>2218</v>
      </c>
      <c r="C571" s="98" t="s">
        <v>4</v>
      </c>
      <c r="D571" s="103">
        <v>691.94</v>
      </c>
    </row>
    <row r="572" spans="1:4">
      <c r="A572" s="98">
        <v>7160100290</v>
      </c>
      <c r="B572" s="12" t="s">
        <v>2219</v>
      </c>
      <c r="C572" s="98" t="s">
        <v>4</v>
      </c>
      <c r="D572" s="103">
        <v>791.94</v>
      </c>
    </row>
    <row r="573" spans="1:4">
      <c r="A573" s="98">
        <v>7160100300</v>
      </c>
      <c r="B573" s="12" t="s">
        <v>2220</v>
      </c>
      <c r="C573" s="98" t="s">
        <v>4</v>
      </c>
      <c r="D573" s="103">
        <v>1091.94</v>
      </c>
    </row>
    <row r="574" spans="1:4">
      <c r="A574" s="98">
        <v>7160100310</v>
      </c>
      <c r="B574" s="12" t="s">
        <v>2221</v>
      </c>
      <c r="C574" s="98" t="s">
        <v>4</v>
      </c>
      <c r="D574" s="103">
        <v>1591.94</v>
      </c>
    </row>
    <row r="575" spans="1:4">
      <c r="A575" s="98">
        <v>7160100320</v>
      </c>
      <c r="B575" s="12" t="s">
        <v>2222</v>
      </c>
      <c r="C575" s="98" t="s">
        <v>4</v>
      </c>
      <c r="D575" s="103">
        <v>2091.94</v>
      </c>
    </row>
    <row r="576" spans="1:4">
      <c r="A576" s="98">
        <v>7160100330</v>
      </c>
      <c r="B576" s="12" t="s">
        <v>2223</v>
      </c>
      <c r="C576" s="98" t="s">
        <v>2</v>
      </c>
      <c r="D576" s="103">
        <v>1175.82</v>
      </c>
    </row>
    <row r="577" spans="1:4">
      <c r="A577" s="98">
        <v>7160100340</v>
      </c>
      <c r="B577" s="12" t="s">
        <v>2224</v>
      </c>
      <c r="C577" s="98" t="s">
        <v>2</v>
      </c>
      <c r="D577" s="103">
        <v>1635.82</v>
      </c>
    </row>
    <row r="578" spans="1:4">
      <c r="A578" s="98">
        <v>7160100350</v>
      </c>
      <c r="B578" s="12" t="s">
        <v>2225</v>
      </c>
      <c r="C578" s="98" t="s">
        <v>2</v>
      </c>
      <c r="D578" s="103">
        <v>1935.82</v>
      </c>
    </row>
    <row r="579" spans="1:4">
      <c r="A579" s="98">
        <v>7160100360</v>
      </c>
      <c r="B579" s="12" t="s">
        <v>2226</v>
      </c>
      <c r="C579" s="98" t="s">
        <v>2</v>
      </c>
      <c r="D579" s="103">
        <v>3461.82</v>
      </c>
    </row>
    <row r="580" spans="1:4">
      <c r="A580" s="98">
        <v>7160100370</v>
      </c>
      <c r="B580" s="12" t="s">
        <v>2227</v>
      </c>
      <c r="C580" s="98" t="s">
        <v>2</v>
      </c>
      <c r="D580" s="103">
        <v>4501.82</v>
      </c>
    </row>
    <row r="581" spans="1:4">
      <c r="A581" s="98">
        <v>7160100380</v>
      </c>
      <c r="B581" s="12" t="s">
        <v>2228</v>
      </c>
      <c r="C581" s="98" t="s">
        <v>2</v>
      </c>
      <c r="D581" s="103">
        <v>4865.82</v>
      </c>
    </row>
    <row r="582" spans="1:4">
      <c r="A582" s="98">
        <v>7160100390</v>
      </c>
      <c r="B582" s="12" t="s">
        <v>2229</v>
      </c>
      <c r="C582" s="98" t="s">
        <v>4</v>
      </c>
      <c r="D582" s="103">
        <v>719.15</v>
      </c>
    </row>
    <row r="583" spans="1:4">
      <c r="A583" s="98" t="s">
        <v>2230</v>
      </c>
      <c r="D583" s="103"/>
    </row>
    <row r="584" spans="1:4">
      <c r="A584" s="98">
        <v>7170100010</v>
      </c>
      <c r="B584" s="12" t="s">
        <v>2231</v>
      </c>
      <c r="C584" s="98" t="s">
        <v>1</v>
      </c>
      <c r="D584" s="103">
        <v>4.04</v>
      </c>
    </row>
    <row r="585" spans="1:4">
      <c r="A585" s="98">
        <v>7170100020</v>
      </c>
      <c r="B585" s="12" t="s">
        <v>2232</v>
      </c>
      <c r="C585" s="98" t="s">
        <v>1</v>
      </c>
      <c r="D585" s="103">
        <v>7.65</v>
      </c>
    </row>
    <row r="586" spans="1:4">
      <c r="A586" s="98">
        <v>7170100030</v>
      </c>
      <c r="B586" s="12" t="s">
        <v>2233</v>
      </c>
      <c r="C586" s="98" t="s">
        <v>1</v>
      </c>
      <c r="D586" s="103">
        <v>8.27</v>
      </c>
    </row>
    <row r="587" spans="1:4">
      <c r="A587" s="98">
        <v>7170100040</v>
      </c>
      <c r="B587" s="12" t="s">
        <v>2234</v>
      </c>
      <c r="C587" s="98" t="s">
        <v>1</v>
      </c>
      <c r="D587" s="103">
        <v>10.72</v>
      </c>
    </row>
    <row r="588" spans="1:4">
      <c r="A588" s="98">
        <v>7170100050</v>
      </c>
      <c r="B588" s="12" t="s">
        <v>2235</v>
      </c>
      <c r="C588" s="98" t="s">
        <v>1</v>
      </c>
      <c r="D588" s="103">
        <v>12.35</v>
      </c>
    </row>
    <row r="589" spans="1:4">
      <c r="A589" s="98">
        <v>7170100060</v>
      </c>
      <c r="B589" s="12" t="s">
        <v>2236</v>
      </c>
      <c r="C589" s="98" t="s">
        <v>1</v>
      </c>
      <c r="D589" s="103">
        <v>14.7</v>
      </c>
    </row>
    <row r="590" spans="1:4">
      <c r="A590" s="98">
        <v>7170100070</v>
      </c>
      <c r="B590" s="12" t="s">
        <v>2237</v>
      </c>
      <c r="C590" s="98" t="s">
        <v>1</v>
      </c>
      <c r="D590" s="103">
        <v>18.600000000000001</v>
      </c>
    </row>
    <row r="591" spans="1:4">
      <c r="A591" s="98">
        <v>7170100080</v>
      </c>
      <c r="B591" s="12" t="s">
        <v>2238</v>
      </c>
      <c r="C591" s="98" t="s">
        <v>1</v>
      </c>
      <c r="D591" s="103">
        <v>22.22</v>
      </c>
    </row>
    <row r="592" spans="1:4">
      <c r="A592" s="98">
        <v>7170100090</v>
      </c>
      <c r="B592" s="12" t="s">
        <v>2239</v>
      </c>
      <c r="C592" s="98" t="s">
        <v>1</v>
      </c>
      <c r="D592" s="103">
        <v>25.43</v>
      </c>
    </row>
    <row r="593" spans="1:4">
      <c r="A593" s="98">
        <v>7170100100</v>
      </c>
      <c r="B593" s="12" t="s">
        <v>2240</v>
      </c>
      <c r="C593" s="98" t="s">
        <v>1</v>
      </c>
      <c r="D593" s="103">
        <v>28.36</v>
      </c>
    </row>
    <row r="594" spans="1:4">
      <c r="A594" s="98">
        <v>7170100110</v>
      </c>
      <c r="B594" s="12" t="s">
        <v>2241</v>
      </c>
      <c r="C594" s="98" t="s">
        <v>1</v>
      </c>
      <c r="D594" s="103">
        <v>32.83</v>
      </c>
    </row>
    <row r="595" spans="1:4">
      <c r="A595" s="98">
        <v>7170100120</v>
      </c>
      <c r="B595" s="12" t="s">
        <v>2242</v>
      </c>
      <c r="C595" s="98" t="s">
        <v>1</v>
      </c>
      <c r="D595" s="103">
        <v>40.840000000000003</v>
      </c>
    </row>
    <row r="596" spans="1:4">
      <c r="A596" s="98">
        <v>7170100130</v>
      </c>
      <c r="B596" s="12" t="s">
        <v>2243</v>
      </c>
      <c r="C596" s="98" t="s">
        <v>1</v>
      </c>
      <c r="D596" s="103">
        <v>49.6</v>
      </c>
    </row>
    <row r="597" spans="1:4">
      <c r="A597" s="98">
        <v>7170100140</v>
      </c>
      <c r="B597" s="12" t="s">
        <v>2244</v>
      </c>
      <c r="C597" s="98" t="s">
        <v>1</v>
      </c>
      <c r="D597" s="103">
        <v>60.26</v>
      </c>
    </row>
    <row r="598" spans="1:4">
      <c r="A598" s="98">
        <v>7170100141</v>
      </c>
      <c r="B598" s="12" t="s">
        <v>2245</v>
      </c>
      <c r="C598" s="98" t="s">
        <v>1</v>
      </c>
      <c r="D598" s="103">
        <v>67.099999999999994</v>
      </c>
    </row>
    <row r="599" spans="1:4">
      <c r="A599" s="98">
        <v>7170100142</v>
      </c>
      <c r="B599" s="12" t="s">
        <v>2246</v>
      </c>
      <c r="C599" s="98" t="s">
        <v>1</v>
      </c>
      <c r="D599" s="103">
        <v>73.8</v>
      </c>
    </row>
    <row r="600" spans="1:4">
      <c r="A600" s="98">
        <v>7170100143</v>
      </c>
      <c r="B600" s="12" t="s">
        <v>2247</v>
      </c>
      <c r="C600" s="98" t="s">
        <v>1</v>
      </c>
      <c r="D600" s="103">
        <v>80.52</v>
      </c>
    </row>
    <row r="601" spans="1:4">
      <c r="A601" s="98">
        <v>7170100150</v>
      </c>
      <c r="B601" s="12" t="s">
        <v>2248</v>
      </c>
      <c r="C601" s="98" t="s">
        <v>1</v>
      </c>
      <c r="D601" s="103">
        <v>2.98</v>
      </c>
    </row>
    <row r="602" spans="1:4">
      <c r="A602" s="98">
        <v>7170100160</v>
      </c>
      <c r="B602" s="12" t="s">
        <v>2249</v>
      </c>
      <c r="C602" s="98" t="s">
        <v>1</v>
      </c>
      <c r="D602" s="103">
        <v>3.66</v>
      </c>
    </row>
    <row r="603" spans="1:4">
      <c r="A603" s="98">
        <v>7170100170</v>
      </c>
      <c r="B603" s="12" t="s">
        <v>2250</v>
      </c>
      <c r="C603" s="98" t="s">
        <v>1</v>
      </c>
      <c r="D603" s="103">
        <v>4.43</v>
      </c>
    </row>
    <row r="604" spans="1:4">
      <c r="A604" s="98">
        <v>7170100180</v>
      </c>
      <c r="B604" s="12" t="s">
        <v>2251</v>
      </c>
      <c r="C604" s="98" t="s">
        <v>1</v>
      </c>
      <c r="D604" s="103">
        <v>4.43</v>
      </c>
    </row>
    <row r="605" spans="1:4">
      <c r="A605" s="98">
        <v>7170100190</v>
      </c>
      <c r="B605" s="12" t="s">
        <v>2252</v>
      </c>
      <c r="C605" s="98" t="s">
        <v>1</v>
      </c>
      <c r="D605" s="103">
        <v>5.81</v>
      </c>
    </row>
    <row r="606" spans="1:4">
      <c r="A606" s="98">
        <v>7170100200</v>
      </c>
      <c r="B606" s="12" t="s">
        <v>2253</v>
      </c>
      <c r="C606" s="98" t="s">
        <v>1</v>
      </c>
      <c r="D606" s="103">
        <v>6.66</v>
      </c>
    </row>
    <row r="607" spans="1:4">
      <c r="A607" s="98">
        <v>7170100210</v>
      </c>
      <c r="B607" s="12" t="s">
        <v>2254</v>
      </c>
      <c r="C607" s="98" t="s">
        <v>1</v>
      </c>
      <c r="D607" s="103">
        <v>7.68</v>
      </c>
    </row>
    <row r="608" spans="1:4">
      <c r="A608" s="98">
        <v>7170100220</v>
      </c>
      <c r="B608" s="12" t="s">
        <v>2255</v>
      </c>
      <c r="C608" s="98" t="s">
        <v>1</v>
      </c>
      <c r="D608" s="103">
        <v>8.4499999999999993</v>
      </c>
    </row>
    <row r="609" spans="1:4">
      <c r="A609" s="98">
        <v>7170100230</v>
      </c>
      <c r="B609" s="12" t="s">
        <v>2256</v>
      </c>
      <c r="C609" s="98" t="s">
        <v>1</v>
      </c>
      <c r="D609" s="103">
        <v>9.3800000000000008</v>
      </c>
    </row>
    <row r="610" spans="1:4">
      <c r="A610" s="98">
        <v>7170100240</v>
      </c>
      <c r="B610" s="12" t="s">
        <v>2257</v>
      </c>
      <c r="C610" s="98" t="s">
        <v>1</v>
      </c>
      <c r="D610" s="103">
        <v>10.41</v>
      </c>
    </row>
    <row r="611" spans="1:4">
      <c r="A611" s="98">
        <v>7170100250</v>
      </c>
      <c r="B611" s="12" t="s">
        <v>2258</v>
      </c>
      <c r="C611" s="98" t="s">
        <v>1</v>
      </c>
      <c r="D611" s="103">
        <v>5.01</v>
      </c>
    </row>
    <row r="612" spans="1:4">
      <c r="A612" s="98">
        <v>7170100260</v>
      </c>
      <c r="B612" s="12" t="s">
        <v>2259</v>
      </c>
      <c r="C612" s="98" t="s">
        <v>1</v>
      </c>
      <c r="D612" s="103">
        <v>6.26</v>
      </c>
    </row>
    <row r="613" spans="1:4">
      <c r="A613" s="98">
        <v>7170100270</v>
      </c>
      <c r="B613" s="12" t="s">
        <v>2260</v>
      </c>
      <c r="C613" s="98" t="s">
        <v>1</v>
      </c>
      <c r="D613" s="103">
        <v>7.06</v>
      </c>
    </row>
    <row r="614" spans="1:4">
      <c r="A614" s="98">
        <v>7170100280</v>
      </c>
      <c r="B614" s="12" t="s">
        <v>2261</v>
      </c>
      <c r="C614" s="98" t="s">
        <v>1</v>
      </c>
      <c r="D614" s="103">
        <v>8.39</v>
      </c>
    </row>
    <row r="615" spans="1:4">
      <c r="A615" s="98" t="s">
        <v>13688</v>
      </c>
      <c r="D615" s="103"/>
    </row>
    <row r="616" spans="1:4">
      <c r="A616" s="98" t="s">
        <v>13689</v>
      </c>
      <c r="D616" s="103"/>
    </row>
    <row r="617" spans="1:4">
      <c r="A617" s="98" t="s">
        <v>13690</v>
      </c>
      <c r="C617" s="98" t="s">
        <v>13691</v>
      </c>
      <c r="D617" s="103"/>
    </row>
    <row r="618" spans="1:4">
      <c r="A618" s="98" t="s">
        <v>19</v>
      </c>
      <c r="B618" s="12" t="s">
        <v>550</v>
      </c>
      <c r="C618" s="98" t="s">
        <v>0</v>
      </c>
      <c r="D618" s="103" t="s">
        <v>13692</v>
      </c>
    </row>
    <row r="619" spans="1:4">
      <c r="A619" s="98">
        <v>7170100290</v>
      </c>
      <c r="B619" s="12" t="s">
        <v>2262</v>
      </c>
      <c r="C619" s="98" t="s">
        <v>1</v>
      </c>
      <c r="D619" s="103">
        <v>9.91</v>
      </c>
    </row>
    <row r="620" spans="1:4">
      <c r="A620" s="98">
        <v>7170100300</v>
      </c>
      <c r="B620" s="12" t="s">
        <v>2263</v>
      </c>
      <c r="C620" s="98" t="s">
        <v>1</v>
      </c>
      <c r="D620" s="103">
        <v>12.38</v>
      </c>
    </row>
    <row r="621" spans="1:4">
      <c r="A621" s="98">
        <v>7170100310</v>
      </c>
      <c r="B621" s="12" t="s">
        <v>2264</v>
      </c>
      <c r="C621" s="98" t="s">
        <v>1</v>
      </c>
      <c r="D621" s="103">
        <v>14.85</v>
      </c>
    </row>
    <row r="622" spans="1:4">
      <c r="A622" s="98">
        <v>7170100320</v>
      </c>
      <c r="B622" s="12" t="s">
        <v>2265</v>
      </c>
      <c r="C622" s="98" t="s">
        <v>1</v>
      </c>
      <c r="D622" s="103">
        <v>17.329999999999998</v>
      </c>
    </row>
    <row r="623" spans="1:4">
      <c r="A623" s="98">
        <v>7170100330</v>
      </c>
      <c r="B623" s="12" t="s">
        <v>2266</v>
      </c>
      <c r="C623" s="98" t="s">
        <v>1</v>
      </c>
      <c r="D623" s="103">
        <v>2.73</v>
      </c>
    </row>
    <row r="624" spans="1:4">
      <c r="A624" s="98">
        <v>7170100340</v>
      </c>
      <c r="B624" s="12" t="s">
        <v>2267</v>
      </c>
      <c r="C624" s="98" t="s">
        <v>1</v>
      </c>
      <c r="D624" s="103">
        <v>2.98</v>
      </c>
    </row>
    <row r="625" spans="1:4">
      <c r="A625" s="99">
        <v>7170100350</v>
      </c>
      <c r="B625" s="12" t="s">
        <v>2268</v>
      </c>
      <c r="C625" s="98" t="s">
        <v>1</v>
      </c>
      <c r="D625" s="103">
        <v>3.75</v>
      </c>
    </row>
    <row r="626" spans="1:4">
      <c r="A626" s="98">
        <v>7170100360</v>
      </c>
      <c r="B626" s="12" t="s">
        <v>2269</v>
      </c>
      <c r="C626" s="98" t="s">
        <v>1</v>
      </c>
      <c r="D626" s="103">
        <v>4.43</v>
      </c>
    </row>
    <row r="627" spans="1:4">
      <c r="A627" s="98">
        <v>7170100370</v>
      </c>
      <c r="B627" s="12" t="s">
        <v>2270</v>
      </c>
      <c r="C627" s="98" t="s">
        <v>1</v>
      </c>
      <c r="D627" s="103">
        <v>3.07</v>
      </c>
    </row>
    <row r="628" spans="1:4">
      <c r="A628" s="98">
        <v>7170100380</v>
      </c>
      <c r="B628" s="12" t="s">
        <v>2271</v>
      </c>
      <c r="C628" s="98" t="s">
        <v>1</v>
      </c>
      <c r="D628" s="103">
        <v>3.25</v>
      </c>
    </row>
    <row r="629" spans="1:4">
      <c r="A629" s="98">
        <v>7170100390</v>
      </c>
      <c r="B629" s="12" t="s">
        <v>2272</v>
      </c>
      <c r="C629" s="98" t="s">
        <v>1</v>
      </c>
      <c r="D629" s="103">
        <v>3.41</v>
      </c>
    </row>
    <row r="630" spans="1:4">
      <c r="A630" s="98">
        <v>7170100400</v>
      </c>
      <c r="B630" s="12" t="s">
        <v>2273</v>
      </c>
      <c r="C630" s="98" t="s">
        <v>1</v>
      </c>
      <c r="D630" s="103">
        <v>3.75</v>
      </c>
    </row>
    <row r="631" spans="1:4">
      <c r="A631" s="98">
        <v>7170100410</v>
      </c>
      <c r="B631" s="12" t="s">
        <v>2274</v>
      </c>
      <c r="C631" s="98" t="s">
        <v>1</v>
      </c>
      <c r="D631" s="103">
        <v>4.43</v>
      </c>
    </row>
    <row r="632" spans="1:4">
      <c r="A632" s="98">
        <v>7170100420</v>
      </c>
      <c r="B632" s="12" t="s">
        <v>2275</v>
      </c>
      <c r="C632" s="98" t="s">
        <v>1</v>
      </c>
      <c r="D632" s="103">
        <v>4.7</v>
      </c>
    </row>
    <row r="633" spans="1:4">
      <c r="A633" s="98">
        <v>7170100430</v>
      </c>
      <c r="B633" s="12" t="s">
        <v>2276</v>
      </c>
      <c r="C633" s="98" t="s">
        <v>1</v>
      </c>
      <c r="D633" s="103">
        <v>5.13</v>
      </c>
    </row>
    <row r="634" spans="1:4">
      <c r="A634" s="98">
        <v>7170100440</v>
      </c>
      <c r="B634" s="12" t="s">
        <v>2277</v>
      </c>
      <c r="C634" s="98" t="s">
        <v>1</v>
      </c>
      <c r="D634" s="103">
        <v>5.47</v>
      </c>
    </row>
    <row r="635" spans="1:4">
      <c r="A635" s="98">
        <v>7170100450</v>
      </c>
      <c r="B635" s="12" t="s">
        <v>2278</v>
      </c>
      <c r="C635" s="98" t="s">
        <v>1</v>
      </c>
      <c r="D635" s="103">
        <v>5.81</v>
      </c>
    </row>
    <row r="636" spans="1:4">
      <c r="A636" s="98">
        <v>7170100460</v>
      </c>
      <c r="B636" s="12" t="s">
        <v>2279</v>
      </c>
      <c r="C636" s="98" t="s">
        <v>1</v>
      </c>
      <c r="D636" s="103">
        <v>1.06</v>
      </c>
    </row>
    <row r="637" spans="1:4">
      <c r="A637" s="98">
        <v>7170100470</v>
      </c>
      <c r="B637" s="12" t="s">
        <v>2280</v>
      </c>
      <c r="C637" s="98" t="s">
        <v>1</v>
      </c>
      <c r="D637" s="103">
        <v>1.1299999999999999</v>
      </c>
    </row>
    <row r="638" spans="1:4">
      <c r="A638" s="98">
        <v>7170100480</v>
      </c>
      <c r="B638" s="12" t="s">
        <v>2281</v>
      </c>
      <c r="C638" s="98" t="s">
        <v>1</v>
      </c>
      <c r="D638" s="103">
        <v>1.19</v>
      </c>
    </row>
    <row r="639" spans="1:4">
      <c r="A639" s="98">
        <v>7170100490</v>
      </c>
      <c r="B639" s="12" t="s">
        <v>2282</v>
      </c>
      <c r="C639" s="98" t="s">
        <v>1</v>
      </c>
      <c r="D639" s="103">
        <v>2.98</v>
      </c>
    </row>
    <row r="640" spans="1:4">
      <c r="A640" s="99">
        <v>7170100500</v>
      </c>
      <c r="B640" s="12" t="s">
        <v>2283</v>
      </c>
      <c r="C640" s="98" t="s">
        <v>1</v>
      </c>
      <c r="D640" s="103">
        <v>3.66</v>
      </c>
    </row>
    <row r="641" spans="1:4">
      <c r="A641" s="98">
        <v>7170100510</v>
      </c>
      <c r="B641" s="12" t="s">
        <v>2284</v>
      </c>
      <c r="C641" s="98" t="s">
        <v>1</v>
      </c>
      <c r="D641" s="103">
        <v>4</v>
      </c>
    </row>
    <row r="642" spans="1:4">
      <c r="A642" s="98">
        <v>7170100520</v>
      </c>
      <c r="B642" s="12" t="s">
        <v>2285</v>
      </c>
      <c r="C642" s="98" t="s">
        <v>1</v>
      </c>
      <c r="D642" s="103">
        <v>4.43</v>
      </c>
    </row>
    <row r="643" spans="1:4">
      <c r="A643" s="98">
        <v>7170100530</v>
      </c>
      <c r="B643" s="12" t="s">
        <v>2286</v>
      </c>
      <c r="C643" s="98" t="s">
        <v>1</v>
      </c>
      <c r="D643" s="103">
        <v>3.75</v>
      </c>
    </row>
    <row r="644" spans="1:4">
      <c r="A644" s="98">
        <v>7170100540</v>
      </c>
      <c r="B644" s="12" t="s">
        <v>2287</v>
      </c>
      <c r="C644" s="98" t="s">
        <v>1</v>
      </c>
      <c r="D644" s="103">
        <v>4.43</v>
      </c>
    </row>
    <row r="645" spans="1:4">
      <c r="A645" s="98">
        <v>7170100550</v>
      </c>
      <c r="B645" s="12" t="s">
        <v>2288</v>
      </c>
      <c r="C645" s="98" t="s">
        <v>1</v>
      </c>
      <c r="D645" s="103">
        <v>7.42</v>
      </c>
    </row>
    <row r="646" spans="1:4">
      <c r="A646" s="98">
        <v>7170100560</v>
      </c>
      <c r="B646" s="12" t="s">
        <v>2289</v>
      </c>
      <c r="C646" s="98" t="s">
        <v>1</v>
      </c>
      <c r="D646" s="103">
        <v>8.1999999999999993</v>
      </c>
    </row>
    <row r="647" spans="1:4">
      <c r="A647" s="98">
        <v>7170100570</v>
      </c>
      <c r="B647" s="12" t="s">
        <v>2290</v>
      </c>
      <c r="C647" s="98" t="s">
        <v>1</v>
      </c>
      <c r="D647" s="103">
        <v>8.5399999999999991</v>
      </c>
    </row>
    <row r="648" spans="1:4">
      <c r="A648" s="98">
        <v>7170100580</v>
      </c>
      <c r="B648" s="12" t="s">
        <v>2291</v>
      </c>
      <c r="C648" s="98" t="s">
        <v>1</v>
      </c>
      <c r="D648" s="103">
        <v>9.73</v>
      </c>
    </row>
    <row r="649" spans="1:4">
      <c r="A649" s="98">
        <v>7170100590</v>
      </c>
      <c r="B649" s="12" t="s">
        <v>2292</v>
      </c>
      <c r="C649" s="98" t="s">
        <v>1</v>
      </c>
      <c r="D649" s="103">
        <v>13.65</v>
      </c>
    </row>
    <row r="650" spans="1:4">
      <c r="A650" s="98">
        <v>7170100600</v>
      </c>
      <c r="B650" s="12" t="s">
        <v>2293</v>
      </c>
      <c r="C650" s="98" t="s">
        <v>1</v>
      </c>
      <c r="D650" s="103">
        <v>29.6</v>
      </c>
    </row>
    <row r="651" spans="1:4">
      <c r="A651" s="98">
        <v>7170100610</v>
      </c>
      <c r="B651" s="12" t="s">
        <v>2294</v>
      </c>
      <c r="C651" s="98" t="s">
        <v>1</v>
      </c>
      <c r="D651" s="103">
        <v>37.4</v>
      </c>
    </row>
    <row r="652" spans="1:4">
      <c r="A652" s="98">
        <v>7170100620</v>
      </c>
      <c r="B652" s="12" t="s">
        <v>2295</v>
      </c>
      <c r="C652" s="98" t="s">
        <v>1</v>
      </c>
      <c r="D652" s="103">
        <v>46.72</v>
      </c>
    </row>
    <row r="653" spans="1:4">
      <c r="A653" s="98">
        <v>7170100630</v>
      </c>
      <c r="B653" s="12" t="s">
        <v>2296</v>
      </c>
      <c r="C653" s="98" t="s">
        <v>1</v>
      </c>
      <c r="D653" s="103">
        <v>58.44</v>
      </c>
    </row>
    <row r="654" spans="1:4">
      <c r="A654" s="98">
        <v>7170100640</v>
      </c>
      <c r="B654" s="12" t="s">
        <v>2297</v>
      </c>
      <c r="C654" s="98" t="s">
        <v>1</v>
      </c>
      <c r="D654" s="103">
        <v>69.14</v>
      </c>
    </row>
    <row r="655" spans="1:4">
      <c r="A655" s="98">
        <v>7170100650</v>
      </c>
      <c r="B655" s="12" t="s">
        <v>2298</v>
      </c>
      <c r="C655" s="98" t="s">
        <v>1</v>
      </c>
      <c r="D655" s="103">
        <v>102.83</v>
      </c>
    </row>
    <row r="656" spans="1:4">
      <c r="A656" s="99">
        <v>7170100660</v>
      </c>
      <c r="B656" s="12" t="s">
        <v>2299</v>
      </c>
      <c r="C656" s="98" t="s">
        <v>1</v>
      </c>
      <c r="D656" s="103">
        <v>143.16</v>
      </c>
    </row>
    <row r="657" spans="1:4">
      <c r="A657" s="98">
        <v>7170100670</v>
      </c>
      <c r="B657" s="12" t="s">
        <v>2300</v>
      </c>
      <c r="C657" s="98" t="s">
        <v>1</v>
      </c>
      <c r="D657" s="103">
        <v>188.99</v>
      </c>
    </row>
    <row r="658" spans="1:4">
      <c r="A658" s="98">
        <v>7170100680</v>
      </c>
      <c r="B658" s="12" t="s">
        <v>2301</v>
      </c>
      <c r="C658" s="98" t="s">
        <v>1</v>
      </c>
      <c r="D658" s="103">
        <v>204.82</v>
      </c>
    </row>
    <row r="659" spans="1:4">
      <c r="A659" s="98">
        <v>7170100690</v>
      </c>
      <c r="B659" s="12" t="s">
        <v>2302</v>
      </c>
      <c r="C659" s="98" t="s">
        <v>1</v>
      </c>
      <c r="D659" s="103">
        <v>229</v>
      </c>
    </row>
    <row r="660" spans="1:4">
      <c r="A660" s="98">
        <v>7170100700</v>
      </c>
      <c r="B660" s="12" t="s">
        <v>2303</v>
      </c>
      <c r="C660" s="98" t="s">
        <v>1</v>
      </c>
      <c r="D660" s="103">
        <v>236.98</v>
      </c>
    </row>
    <row r="661" spans="1:4">
      <c r="A661" s="98">
        <v>7170100710</v>
      </c>
      <c r="B661" s="12" t="s">
        <v>2304</v>
      </c>
      <c r="C661" s="98" t="s">
        <v>1</v>
      </c>
      <c r="D661" s="103">
        <v>11.5</v>
      </c>
    </row>
    <row r="662" spans="1:4">
      <c r="A662" s="98">
        <v>7170100720</v>
      </c>
      <c r="B662" s="12" t="s">
        <v>2305</v>
      </c>
      <c r="C662" s="98" t="s">
        <v>1</v>
      </c>
      <c r="D662" s="103">
        <v>13.43</v>
      </c>
    </row>
    <row r="663" spans="1:4">
      <c r="A663" s="98">
        <v>7170100730</v>
      </c>
      <c r="B663" s="12" t="s">
        <v>2306</v>
      </c>
      <c r="C663" s="98" t="s">
        <v>1</v>
      </c>
      <c r="D663" s="103">
        <v>14.41</v>
      </c>
    </row>
    <row r="664" spans="1:4">
      <c r="A664" s="98">
        <v>7170100740</v>
      </c>
      <c r="B664" s="12" t="s">
        <v>2307</v>
      </c>
      <c r="C664" s="98" t="s">
        <v>1</v>
      </c>
      <c r="D664" s="103">
        <v>16.88</v>
      </c>
    </row>
    <row r="665" spans="1:4">
      <c r="A665" s="98">
        <v>7170100750</v>
      </c>
      <c r="B665" s="12" t="s">
        <v>2308</v>
      </c>
      <c r="C665" s="98" t="s">
        <v>1</v>
      </c>
      <c r="D665" s="103">
        <v>18.66</v>
      </c>
    </row>
    <row r="666" spans="1:4">
      <c r="A666" s="98">
        <v>7170100760</v>
      </c>
      <c r="B666" s="12" t="s">
        <v>2309</v>
      </c>
      <c r="C666" s="98" t="s">
        <v>1</v>
      </c>
      <c r="D666" s="103">
        <v>20.87</v>
      </c>
    </row>
    <row r="667" spans="1:4">
      <c r="A667" s="98">
        <v>7170100770</v>
      </c>
      <c r="B667" s="12" t="s">
        <v>2310</v>
      </c>
      <c r="C667" s="98" t="s">
        <v>1</v>
      </c>
      <c r="D667" s="103">
        <v>24.09</v>
      </c>
    </row>
    <row r="668" spans="1:4">
      <c r="A668" s="98">
        <v>7170100780</v>
      </c>
      <c r="B668" s="12" t="s">
        <v>2311</v>
      </c>
      <c r="C668" s="98" t="s">
        <v>1</v>
      </c>
      <c r="D668" s="103">
        <v>29.89</v>
      </c>
    </row>
    <row r="669" spans="1:4">
      <c r="A669" s="98" t="s">
        <v>2312</v>
      </c>
      <c r="D669" s="103"/>
    </row>
    <row r="670" spans="1:4">
      <c r="A670" s="98">
        <v>7180100010</v>
      </c>
      <c r="B670" s="12" t="s">
        <v>2313</v>
      </c>
      <c r="C670" s="98" t="s">
        <v>3</v>
      </c>
      <c r="D670" s="103">
        <v>24.05</v>
      </c>
    </row>
    <row r="671" spans="1:4">
      <c r="A671" s="98" t="s">
        <v>13688</v>
      </c>
      <c r="D671" s="103"/>
    </row>
    <row r="672" spans="1:4">
      <c r="A672" s="98" t="s">
        <v>13689</v>
      </c>
      <c r="D672" s="103"/>
    </row>
    <row r="673" spans="1:4">
      <c r="A673" s="98" t="s">
        <v>13690</v>
      </c>
      <c r="C673" s="98" t="s">
        <v>13691</v>
      </c>
      <c r="D673" s="103"/>
    </row>
    <row r="674" spans="1:4">
      <c r="A674" s="98" t="s">
        <v>19</v>
      </c>
      <c r="B674" s="12" t="s">
        <v>550</v>
      </c>
      <c r="C674" s="98" t="s">
        <v>0</v>
      </c>
      <c r="D674" s="103" t="s">
        <v>13692</v>
      </c>
    </row>
    <row r="675" spans="1:4">
      <c r="A675" s="98">
        <v>7180100020</v>
      </c>
      <c r="B675" s="12" t="s">
        <v>2314</v>
      </c>
      <c r="C675" s="98" t="s">
        <v>3</v>
      </c>
      <c r="D675" s="103">
        <v>36.08</v>
      </c>
    </row>
    <row r="676" spans="1:4">
      <c r="A676" s="98">
        <v>7180100030</v>
      </c>
      <c r="B676" s="12" t="s">
        <v>2315</v>
      </c>
      <c r="C676" s="98" t="s">
        <v>3</v>
      </c>
      <c r="D676" s="103">
        <v>28.6</v>
      </c>
    </row>
    <row r="677" spans="1:4">
      <c r="A677" s="98">
        <v>7180100040</v>
      </c>
      <c r="B677" s="12" t="s">
        <v>2316</v>
      </c>
      <c r="C677" s="98" t="s">
        <v>3</v>
      </c>
      <c r="D677" s="103">
        <v>49.81</v>
      </c>
    </row>
    <row r="678" spans="1:4">
      <c r="A678" s="98">
        <v>7180100050</v>
      </c>
      <c r="B678" s="12" t="s">
        <v>2317</v>
      </c>
      <c r="C678" s="98" t="s">
        <v>3</v>
      </c>
      <c r="D678" s="103">
        <v>73.760000000000005</v>
      </c>
    </row>
    <row r="679" spans="1:4">
      <c r="A679" s="98">
        <v>7180100060</v>
      </c>
      <c r="B679" s="12" t="s">
        <v>2318</v>
      </c>
      <c r="C679" s="98" t="s">
        <v>3</v>
      </c>
      <c r="D679" s="103">
        <v>14.78</v>
      </c>
    </row>
    <row r="680" spans="1:4">
      <c r="A680" s="98">
        <v>7180100070</v>
      </c>
      <c r="B680" s="12" t="s">
        <v>2319</v>
      </c>
      <c r="C680" s="98" t="s">
        <v>2</v>
      </c>
      <c r="D680" s="103">
        <v>63.39</v>
      </c>
    </row>
    <row r="681" spans="1:4">
      <c r="A681" s="98">
        <v>7180100080</v>
      </c>
      <c r="B681" s="12" t="s">
        <v>2320</v>
      </c>
      <c r="C681" s="98" t="s">
        <v>2</v>
      </c>
      <c r="D681" s="103">
        <v>74.2</v>
      </c>
    </row>
    <row r="682" spans="1:4">
      <c r="A682" s="98">
        <v>7180100090</v>
      </c>
      <c r="B682" s="12" t="s">
        <v>2321</v>
      </c>
      <c r="C682" s="98" t="s">
        <v>2</v>
      </c>
      <c r="D682" s="103">
        <v>82.62</v>
      </c>
    </row>
    <row r="683" spans="1:4">
      <c r="A683" s="98">
        <v>7180100100</v>
      </c>
      <c r="B683" s="12" t="s">
        <v>2322</v>
      </c>
      <c r="C683" s="98" t="s">
        <v>2</v>
      </c>
      <c r="D683" s="103">
        <v>101.14</v>
      </c>
    </row>
    <row r="684" spans="1:4">
      <c r="A684" s="98">
        <v>7180100110</v>
      </c>
      <c r="B684" s="12" t="s">
        <v>2323</v>
      </c>
      <c r="C684" s="98" t="s">
        <v>2</v>
      </c>
      <c r="D684" s="103">
        <v>120.07</v>
      </c>
    </row>
    <row r="685" spans="1:4">
      <c r="A685" s="98">
        <v>7180100120</v>
      </c>
      <c r="B685" s="12" t="s">
        <v>2324</v>
      </c>
      <c r="C685" s="98" t="s">
        <v>2</v>
      </c>
      <c r="D685" s="103">
        <v>152.96</v>
      </c>
    </row>
    <row r="686" spans="1:4">
      <c r="A686" s="98">
        <v>7180100130</v>
      </c>
      <c r="B686" s="12" t="s">
        <v>2325</v>
      </c>
      <c r="C686" s="98" t="s">
        <v>2</v>
      </c>
      <c r="D686" s="103">
        <v>202.93</v>
      </c>
    </row>
    <row r="687" spans="1:4">
      <c r="A687" s="98">
        <v>7180100140</v>
      </c>
      <c r="B687" s="12" t="s">
        <v>2326</v>
      </c>
      <c r="C687" s="98" t="s">
        <v>2</v>
      </c>
      <c r="D687" s="103">
        <v>252.93</v>
      </c>
    </row>
    <row r="688" spans="1:4">
      <c r="A688" s="98" t="s">
        <v>2327</v>
      </c>
      <c r="D688" s="103"/>
    </row>
    <row r="689" spans="1:4">
      <c r="A689" s="98">
        <v>7190100010</v>
      </c>
      <c r="B689" s="12" t="s">
        <v>2328</v>
      </c>
      <c r="C689" s="98" t="s">
        <v>2</v>
      </c>
      <c r="D689" s="103">
        <v>336.8</v>
      </c>
    </row>
    <row r="690" spans="1:4">
      <c r="A690" s="98">
        <v>7190100020</v>
      </c>
      <c r="B690" s="12" t="s">
        <v>2329</v>
      </c>
      <c r="C690" s="98" t="s">
        <v>2</v>
      </c>
      <c r="D690" s="103">
        <v>1371.11</v>
      </c>
    </row>
    <row r="691" spans="1:4">
      <c r="A691" s="98">
        <v>7190100030</v>
      </c>
      <c r="B691" s="12" t="s">
        <v>2330</v>
      </c>
      <c r="C691" s="98" t="s">
        <v>2</v>
      </c>
      <c r="D691" s="103">
        <v>6649.26</v>
      </c>
    </row>
    <row r="692" spans="1:4">
      <c r="A692" s="98">
        <v>7190100040</v>
      </c>
      <c r="B692" s="12" t="s">
        <v>2331</v>
      </c>
      <c r="C692" s="98" t="s">
        <v>2</v>
      </c>
      <c r="D692" s="103">
        <v>8246.35</v>
      </c>
    </row>
    <row r="693" spans="1:4">
      <c r="A693" s="98">
        <v>7190100050</v>
      </c>
      <c r="B693" s="12" t="s">
        <v>2332</v>
      </c>
      <c r="C693" s="98" t="s">
        <v>2</v>
      </c>
      <c r="D693" s="103">
        <v>15053.96</v>
      </c>
    </row>
    <row r="694" spans="1:4">
      <c r="A694" s="98">
        <v>7190100060</v>
      </c>
      <c r="B694" s="12" t="s">
        <v>2333</v>
      </c>
      <c r="C694" s="98" t="s">
        <v>2</v>
      </c>
      <c r="D694" s="103">
        <v>23141.48</v>
      </c>
    </row>
    <row r="695" spans="1:4">
      <c r="A695" s="98">
        <v>7190100070</v>
      </c>
      <c r="B695" s="12" t="s">
        <v>2334</v>
      </c>
      <c r="C695" s="98" t="s">
        <v>2</v>
      </c>
      <c r="D695" s="103">
        <v>29555.96</v>
      </c>
    </row>
    <row r="696" spans="1:4">
      <c r="A696" s="98">
        <v>7190100080</v>
      </c>
      <c r="B696" s="12" t="s">
        <v>2335</v>
      </c>
      <c r="C696" s="98" t="s">
        <v>2</v>
      </c>
      <c r="D696" s="103">
        <v>404.72</v>
      </c>
    </row>
    <row r="697" spans="1:4">
      <c r="A697" s="98">
        <v>7190100090</v>
      </c>
      <c r="B697" s="12" t="s">
        <v>2336</v>
      </c>
      <c r="C697" s="98" t="s">
        <v>2</v>
      </c>
      <c r="D697" s="103">
        <v>1129.0999999999999</v>
      </c>
    </row>
    <row r="698" spans="1:4">
      <c r="A698" s="98">
        <v>7190100100</v>
      </c>
      <c r="B698" s="12" t="s">
        <v>2337</v>
      </c>
      <c r="C698" s="98" t="s">
        <v>2</v>
      </c>
      <c r="D698" s="103">
        <v>1150.28</v>
      </c>
    </row>
    <row r="699" spans="1:4">
      <c r="A699" s="98">
        <v>7190100110</v>
      </c>
      <c r="B699" s="12" t="s">
        <v>2338</v>
      </c>
      <c r="C699" s="98" t="s">
        <v>2</v>
      </c>
      <c r="D699" s="103">
        <v>1640.6</v>
      </c>
    </row>
    <row r="700" spans="1:4">
      <c r="A700" s="98">
        <v>7190100120</v>
      </c>
      <c r="B700" s="12" t="s">
        <v>2339</v>
      </c>
      <c r="C700" s="98" t="s">
        <v>2</v>
      </c>
      <c r="D700" s="103">
        <v>1692.69</v>
      </c>
    </row>
    <row r="701" spans="1:4">
      <c r="A701" s="98">
        <v>7190100130</v>
      </c>
      <c r="B701" s="12" t="s">
        <v>2340</v>
      </c>
      <c r="C701" s="98" t="s">
        <v>2</v>
      </c>
      <c r="D701" s="103">
        <v>2014.26</v>
      </c>
    </row>
    <row r="702" spans="1:4">
      <c r="A702" s="98">
        <v>7190100140</v>
      </c>
      <c r="B702" s="12" t="s">
        <v>2341</v>
      </c>
      <c r="C702" s="98" t="s">
        <v>2</v>
      </c>
      <c r="D702" s="103">
        <v>2019.48</v>
      </c>
    </row>
    <row r="703" spans="1:4">
      <c r="A703" s="98">
        <v>7190100150</v>
      </c>
      <c r="B703" s="12" t="s">
        <v>2342</v>
      </c>
      <c r="C703" s="98" t="s">
        <v>2</v>
      </c>
      <c r="D703" s="103">
        <v>2675.04</v>
      </c>
    </row>
    <row r="704" spans="1:4">
      <c r="A704" s="98" t="s">
        <v>2343</v>
      </c>
      <c r="D704" s="103"/>
    </row>
    <row r="705" spans="1:4">
      <c r="A705" s="98">
        <v>7200100010</v>
      </c>
      <c r="B705" s="12" t="s">
        <v>2344</v>
      </c>
      <c r="C705" s="98" t="s">
        <v>2</v>
      </c>
      <c r="D705" s="103">
        <v>485.54</v>
      </c>
    </row>
    <row r="706" spans="1:4">
      <c r="A706" s="98">
        <v>7200100020</v>
      </c>
      <c r="B706" s="12" t="s">
        <v>2345</v>
      </c>
      <c r="C706" s="98" t="s">
        <v>2</v>
      </c>
      <c r="D706" s="103">
        <v>713.02</v>
      </c>
    </row>
    <row r="707" spans="1:4">
      <c r="A707" s="99">
        <v>7200100030</v>
      </c>
      <c r="B707" s="12" t="s">
        <v>2346</v>
      </c>
      <c r="C707" s="98" t="s">
        <v>2</v>
      </c>
      <c r="D707" s="103">
        <v>701.17</v>
      </c>
    </row>
    <row r="708" spans="1:4">
      <c r="A708" s="98">
        <v>7200100040</v>
      </c>
      <c r="B708" s="12" t="s">
        <v>2347</v>
      </c>
      <c r="C708" s="98" t="s">
        <v>2</v>
      </c>
      <c r="D708" s="103">
        <v>768.16</v>
      </c>
    </row>
    <row r="709" spans="1:4">
      <c r="A709" s="98">
        <v>7200100050</v>
      </c>
      <c r="B709" s="12" t="s">
        <v>2348</v>
      </c>
      <c r="C709" s="98" t="s">
        <v>2</v>
      </c>
      <c r="D709" s="103">
        <v>357.63</v>
      </c>
    </row>
    <row r="710" spans="1:4">
      <c r="A710" s="98">
        <v>7200100060</v>
      </c>
      <c r="B710" s="12" t="s">
        <v>2349</v>
      </c>
      <c r="C710" s="98" t="s">
        <v>2</v>
      </c>
      <c r="D710" s="103">
        <v>495.26</v>
      </c>
    </row>
    <row r="711" spans="1:4">
      <c r="A711" s="98">
        <v>7200100070</v>
      </c>
      <c r="B711" s="12" t="s">
        <v>2350</v>
      </c>
      <c r="C711" s="98" t="s">
        <v>2</v>
      </c>
      <c r="D711" s="103">
        <v>487.65</v>
      </c>
    </row>
    <row r="712" spans="1:4">
      <c r="A712" s="98">
        <v>7200100080</v>
      </c>
      <c r="B712" s="12" t="s">
        <v>2351</v>
      </c>
      <c r="C712" s="98" t="s">
        <v>2</v>
      </c>
      <c r="D712" s="103">
        <v>532.49</v>
      </c>
    </row>
    <row r="713" spans="1:4">
      <c r="A713" s="98">
        <v>7200100090</v>
      </c>
      <c r="B713" s="12" t="s">
        <v>2352</v>
      </c>
      <c r="C713" s="98" t="s">
        <v>2</v>
      </c>
      <c r="D713" s="103">
        <v>177.02</v>
      </c>
    </row>
    <row r="714" spans="1:4">
      <c r="A714" s="98">
        <v>7200100100</v>
      </c>
      <c r="B714" s="12" t="s">
        <v>2353</v>
      </c>
      <c r="C714" s="98" t="s">
        <v>2</v>
      </c>
      <c r="D714" s="103">
        <v>478.17</v>
      </c>
    </row>
    <row r="715" spans="1:4">
      <c r="A715" s="98">
        <v>7200100110</v>
      </c>
      <c r="B715" s="12" t="s">
        <v>2354</v>
      </c>
      <c r="C715" s="98" t="s">
        <v>2</v>
      </c>
      <c r="D715" s="103">
        <v>316.79000000000002</v>
      </c>
    </row>
    <row r="716" spans="1:4">
      <c r="A716" s="98">
        <v>7200100120</v>
      </c>
      <c r="B716" s="12" t="s">
        <v>2355</v>
      </c>
      <c r="C716" s="98" t="s">
        <v>2</v>
      </c>
      <c r="D716" s="103">
        <v>304.95</v>
      </c>
    </row>
    <row r="717" spans="1:4">
      <c r="A717" s="98">
        <v>7200100130</v>
      </c>
      <c r="B717" s="12" t="s">
        <v>2356</v>
      </c>
      <c r="C717" s="98" t="s">
        <v>2</v>
      </c>
      <c r="D717" s="103">
        <v>196.4</v>
      </c>
    </row>
    <row r="718" spans="1:4">
      <c r="A718" s="98">
        <v>7200100140</v>
      </c>
      <c r="B718" s="12" t="s">
        <v>2357</v>
      </c>
      <c r="C718" s="98" t="s">
        <v>2</v>
      </c>
      <c r="D718" s="103">
        <v>497.55</v>
      </c>
    </row>
    <row r="719" spans="1:4">
      <c r="A719" s="98">
        <v>7200100150</v>
      </c>
      <c r="B719" s="12" t="s">
        <v>2358</v>
      </c>
      <c r="C719" s="98" t="s">
        <v>2</v>
      </c>
      <c r="D719" s="103">
        <v>336.17</v>
      </c>
    </row>
    <row r="720" spans="1:4">
      <c r="A720" s="98">
        <v>7200100160</v>
      </c>
      <c r="B720" s="12" t="s">
        <v>2359</v>
      </c>
      <c r="C720" s="98" t="s">
        <v>2</v>
      </c>
      <c r="D720" s="103">
        <v>324.33</v>
      </c>
    </row>
    <row r="721" spans="1:4">
      <c r="A721" s="98">
        <v>7200100170</v>
      </c>
      <c r="B721" s="12" t="s">
        <v>2360</v>
      </c>
      <c r="C721" s="98" t="s">
        <v>2</v>
      </c>
      <c r="D721" s="103">
        <v>206.13</v>
      </c>
    </row>
    <row r="722" spans="1:4">
      <c r="A722" s="98">
        <v>7200100180</v>
      </c>
      <c r="B722" s="12" t="s">
        <v>2361</v>
      </c>
      <c r="C722" s="98" t="s">
        <v>2</v>
      </c>
      <c r="D722" s="103">
        <v>281.60000000000002</v>
      </c>
    </row>
    <row r="723" spans="1:4">
      <c r="A723" s="98">
        <v>7200100190</v>
      </c>
      <c r="B723" s="12" t="s">
        <v>2362</v>
      </c>
      <c r="C723" s="98" t="s">
        <v>2</v>
      </c>
      <c r="D723" s="103">
        <v>216.91</v>
      </c>
    </row>
    <row r="724" spans="1:4">
      <c r="A724" s="98">
        <v>7200100200</v>
      </c>
      <c r="B724" s="12" t="s">
        <v>2363</v>
      </c>
      <c r="C724" s="98" t="s">
        <v>2</v>
      </c>
      <c r="D724" s="103">
        <v>555.80999999999995</v>
      </c>
    </row>
    <row r="725" spans="1:4">
      <c r="A725" s="98">
        <v>7200100210</v>
      </c>
      <c r="B725" s="12" t="s">
        <v>2364</v>
      </c>
      <c r="C725" s="98" t="s">
        <v>2</v>
      </c>
      <c r="D725" s="103">
        <v>622.86</v>
      </c>
    </row>
    <row r="726" spans="1:4">
      <c r="A726" s="98">
        <v>7200100220</v>
      </c>
      <c r="B726" s="12" t="s">
        <v>2365</v>
      </c>
      <c r="C726" s="98" t="s">
        <v>2</v>
      </c>
      <c r="D726" s="103">
        <v>724.61</v>
      </c>
    </row>
    <row r="727" spans="1:4">
      <c r="A727" s="98" t="s">
        <v>13688</v>
      </c>
      <c r="D727" s="103"/>
    </row>
    <row r="728" spans="1:4">
      <c r="A728" s="98" t="s">
        <v>13689</v>
      </c>
      <c r="D728" s="103"/>
    </row>
    <row r="729" spans="1:4">
      <c r="A729" s="98" t="s">
        <v>13690</v>
      </c>
      <c r="C729" s="98" t="s">
        <v>13691</v>
      </c>
      <c r="D729" s="103"/>
    </row>
    <row r="730" spans="1:4">
      <c r="A730" s="98" t="s">
        <v>19</v>
      </c>
      <c r="B730" s="12" t="s">
        <v>550</v>
      </c>
      <c r="C730" s="98" t="s">
        <v>0</v>
      </c>
      <c r="D730" s="103" t="s">
        <v>13692</v>
      </c>
    </row>
    <row r="731" spans="1:4">
      <c r="A731" s="98">
        <v>7200100230</v>
      </c>
      <c r="B731" s="12" t="s">
        <v>2366</v>
      </c>
      <c r="C731" s="98" t="s">
        <v>2</v>
      </c>
      <c r="D731" s="103">
        <v>1258.6400000000001</v>
      </c>
    </row>
    <row r="732" spans="1:4">
      <c r="A732" s="98">
        <v>7200100240</v>
      </c>
      <c r="B732" s="12" t="s">
        <v>2367</v>
      </c>
      <c r="C732" s="98" t="s">
        <v>2</v>
      </c>
      <c r="D732" s="103">
        <v>6561.09</v>
      </c>
    </row>
    <row r="733" spans="1:4">
      <c r="A733" s="98">
        <v>7200100250</v>
      </c>
      <c r="B733" s="12" t="s">
        <v>2368</v>
      </c>
      <c r="C733" s="98" t="s">
        <v>2</v>
      </c>
      <c r="D733" s="103">
        <v>8539.25</v>
      </c>
    </row>
    <row r="734" spans="1:4">
      <c r="A734" s="98">
        <v>7200100260</v>
      </c>
      <c r="B734" s="12" t="s">
        <v>2369</v>
      </c>
      <c r="C734" s="98" t="s">
        <v>2</v>
      </c>
      <c r="D734" s="103">
        <v>60.16</v>
      </c>
    </row>
    <row r="735" spans="1:4">
      <c r="A735" s="98">
        <v>7200100270</v>
      </c>
      <c r="B735" s="12" t="s">
        <v>2370</v>
      </c>
      <c r="C735" s="98" t="s">
        <v>2</v>
      </c>
      <c r="D735" s="103">
        <v>106.98</v>
      </c>
    </row>
    <row r="736" spans="1:4">
      <c r="A736" s="98">
        <v>7200100280</v>
      </c>
      <c r="B736" s="12" t="s">
        <v>2371</v>
      </c>
      <c r="C736" s="98" t="s">
        <v>2</v>
      </c>
      <c r="D736" s="103">
        <v>161.21</v>
      </c>
    </row>
    <row r="737" spans="1:4">
      <c r="A737" s="98">
        <v>7200100290</v>
      </c>
      <c r="B737" s="12" t="s">
        <v>2372</v>
      </c>
      <c r="C737" s="98" t="s">
        <v>2</v>
      </c>
      <c r="D737" s="103">
        <v>320.11</v>
      </c>
    </row>
    <row r="738" spans="1:4">
      <c r="A738" s="98">
        <v>7200100300</v>
      </c>
      <c r="B738" s="12" t="s">
        <v>2373</v>
      </c>
      <c r="C738" s="98" t="s">
        <v>2</v>
      </c>
      <c r="D738" s="103">
        <v>78.91</v>
      </c>
    </row>
    <row r="739" spans="1:4">
      <c r="A739" s="98">
        <v>7200100310</v>
      </c>
      <c r="B739" s="12" t="s">
        <v>2374</v>
      </c>
      <c r="C739" s="98" t="s">
        <v>2</v>
      </c>
      <c r="D739" s="103">
        <v>57.16</v>
      </c>
    </row>
    <row r="740" spans="1:4">
      <c r="A740" s="98">
        <v>7200100320</v>
      </c>
      <c r="B740" s="12" t="s">
        <v>2375</v>
      </c>
      <c r="C740" s="98" t="s">
        <v>2</v>
      </c>
      <c r="D740" s="103">
        <v>96.91</v>
      </c>
    </row>
    <row r="741" spans="1:4">
      <c r="A741" s="98">
        <v>7200100330</v>
      </c>
      <c r="B741" s="12" t="s">
        <v>2376</v>
      </c>
      <c r="C741" s="98" t="s">
        <v>2</v>
      </c>
      <c r="D741" s="103">
        <v>77.19</v>
      </c>
    </row>
    <row r="742" spans="1:4">
      <c r="A742" s="98">
        <v>7200100340</v>
      </c>
      <c r="B742" s="12" t="s">
        <v>2377</v>
      </c>
      <c r="C742" s="98" t="s">
        <v>2</v>
      </c>
      <c r="D742" s="103">
        <v>104.54</v>
      </c>
    </row>
    <row r="743" spans="1:4">
      <c r="A743" s="98">
        <v>7200100350</v>
      </c>
      <c r="B743" s="12" t="s">
        <v>2378</v>
      </c>
      <c r="C743" s="98" t="s">
        <v>2</v>
      </c>
      <c r="D743" s="103">
        <v>82.01</v>
      </c>
    </row>
    <row r="744" spans="1:4">
      <c r="A744" s="98">
        <v>7200100360</v>
      </c>
      <c r="B744" s="12" t="s">
        <v>2379</v>
      </c>
      <c r="C744" s="98" t="s">
        <v>2</v>
      </c>
      <c r="D744" s="103">
        <v>289.29000000000002</v>
      </c>
    </row>
    <row r="745" spans="1:4">
      <c r="A745" s="98">
        <v>7200100370</v>
      </c>
      <c r="B745" s="12" t="s">
        <v>2380</v>
      </c>
      <c r="C745" s="98" t="s">
        <v>1</v>
      </c>
      <c r="D745" s="103">
        <v>106.13</v>
      </c>
    </row>
    <row r="746" spans="1:4">
      <c r="A746" s="98">
        <v>7200100375</v>
      </c>
      <c r="B746" s="12" t="s">
        <v>2381</v>
      </c>
      <c r="C746" s="98" t="s">
        <v>1</v>
      </c>
      <c r="D746" s="103">
        <v>256.72000000000003</v>
      </c>
    </row>
    <row r="747" spans="1:4">
      <c r="A747" s="98">
        <v>7200100380</v>
      </c>
      <c r="B747" s="12" t="s">
        <v>2382</v>
      </c>
      <c r="C747" s="98" t="s">
        <v>2</v>
      </c>
      <c r="D747" s="103">
        <v>648.95000000000005</v>
      </c>
    </row>
    <row r="748" spans="1:4">
      <c r="A748" s="98">
        <v>7200100390</v>
      </c>
      <c r="B748" s="12" t="s">
        <v>2383</v>
      </c>
      <c r="C748" s="98" t="s">
        <v>2</v>
      </c>
      <c r="D748" s="103">
        <v>877.55</v>
      </c>
    </row>
    <row r="749" spans="1:4">
      <c r="A749" s="98">
        <v>7200100400</v>
      </c>
      <c r="B749" s="12" t="s">
        <v>2384</v>
      </c>
      <c r="C749" s="98" t="s">
        <v>2</v>
      </c>
      <c r="D749" s="103">
        <v>1200.69</v>
      </c>
    </row>
    <row r="750" spans="1:4">
      <c r="A750" s="98">
        <v>7200100410</v>
      </c>
      <c r="B750" s="12" t="s">
        <v>2385</v>
      </c>
      <c r="C750" s="98" t="s">
        <v>2</v>
      </c>
      <c r="D750" s="103">
        <v>1689.15</v>
      </c>
    </row>
    <row r="751" spans="1:4">
      <c r="A751" s="98">
        <v>7200100420</v>
      </c>
      <c r="B751" s="12" t="s">
        <v>2386</v>
      </c>
      <c r="C751" s="98" t="s">
        <v>2</v>
      </c>
      <c r="D751" s="103">
        <v>2178.34</v>
      </c>
    </row>
    <row r="752" spans="1:4">
      <c r="A752" s="98">
        <v>7200100430</v>
      </c>
      <c r="B752" s="12" t="s">
        <v>2387</v>
      </c>
      <c r="C752" s="98" t="s">
        <v>2</v>
      </c>
      <c r="D752" s="103">
        <v>385.11</v>
      </c>
    </row>
    <row r="753" spans="1:4">
      <c r="A753" s="98">
        <v>7200100440</v>
      </c>
      <c r="B753" s="12" t="s">
        <v>2388</v>
      </c>
      <c r="C753" s="98" t="s">
        <v>2</v>
      </c>
      <c r="D753" s="103">
        <v>746.23</v>
      </c>
    </row>
    <row r="754" spans="1:4">
      <c r="A754" s="98">
        <v>7200100450</v>
      </c>
      <c r="B754" s="12" t="s">
        <v>2389</v>
      </c>
      <c r="C754" s="98" t="s">
        <v>2</v>
      </c>
      <c r="D754" s="103">
        <v>891.53</v>
      </c>
    </row>
    <row r="755" spans="1:4">
      <c r="A755" s="98">
        <v>7200100460</v>
      </c>
      <c r="B755" s="12" t="s">
        <v>2390</v>
      </c>
      <c r="C755" s="98" t="s">
        <v>2</v>
      </c>
      <c r="D755" s="103">
        <v>1208.3699999999999</v>
      </c>
    </row>
    <row r="756" spans="1:4">
      <c r="A756" s="98">
        <v>7200100470</v>
      </c>
      <c r="B756" s="12" t="s">
        <v>2391</v>
      </c>
      <c r="C756" s="98" t="s">
        <v>2</v>
      </c>
      <c r="D756" s="103">
        <v>1661.68</v>
      </c>
    </row>
    <row r="757" spans="1:4">
      <c r="A757" s="98">
        <v>7200100480</v>
      </c>
      <c r="B757" s="12" t="s">
        <v>2392</v>
      </c>
      <c r="C757" s="98" t="s">
        <v>2</v>
      </c>
      <c r="D757" s="103">
        <v>78.319999999999993</v>
      </c>
    </row>
    <row r="758" spans="1:4">
      <c r="A758" s="98">
        <v>7200100490</v>
      </c>
      <c r="B758" s="12" t="s">
        <v>2393</v>
      </c>
      <c r="C758" s="98" t="s">
        <v>2</v>
      </c>
      <c r="D758" s="103">
        <v>67.25</v>
      </c>
    </row>
    <row r="759" spans="1:4">
      <c r="A759" s="98" t="s">
        <v>2394</v>
      </c>
      <c r="D759" s="103"/>
    </row>
    <row r="760" spans="1:4">
      <c r="A760" s="98">
        <v>7210100010</v>
      </c>
      <c r="B760" s="12" t="s">
        <v>2395</v>
      </c>
      <c r="C760" s="98" t="s">
        <v>4</v>
      </c>
      <c r="D760" s="103">
        <v>5.57</v>
      </c>
    </row>
    <row r="761" spans="1:4">
      <c r="A761" s="98">
        <v>7210100020</v>
      </c>
      <c r="B761" s="12" t="s">
        <v>2396</v>
      </c>
      <c r="C761" s="98" t="s">
        <v>4</v>
      </c>
      <c r="D761" s="103">
        <v>12.39</v>
      </c>
    </row>
    <row r="762" spans="1:4">
      <c r="A762" s="98">
        <v>7210100030</v>
      </c>
      <c r="B762" s="12" t="s">
        <v>2397</v>
      </c>
      <c r="C762" s="98" t="s">
        <v>4</v>
      </c>
      <c r="D762" s="103">
        <v>15.52</v>
      </c>
    </row>
    <row r="763" spans="1:4">
      <c r="A763" s="98">
        <v>7210100040</v>
      </c>
      <c r="B763" s="12" t="s">
        <v>2398</v>
      </c>
      <c r="C763" s="98" t="s">
        <v>4</v>
      </c>
      <c r="D763" s="103">
        <v>8.51</v>
      </c>
    </row>
    <row r="764" spans="1:4">
      <c r="A764" s="98">
        <v>7210100050</v>
      </c>
      <c r="B764" s="12" t="s">
        <v>2399</v>
      </c>
      <c r="C764" s="98" t="s">
        <v>4</v>
      </c>
      <c r="D764" s="103">
        <v>9.9499999999999993</v>
      </c>
    </row>
    <row r="765" spans="1:4">
      <c r="A765" s="98">
        <v>7210100060</v>
      </c>
      <c r="B765" s="12" t="s">
        <v>2400</v>
      </c>
      <c r="C765" s="98" t="s">
        <v>4</v>
      </c>
      <c r="D765" s="103">
        <v>5.96</v>
      </c>
    </row>
    <row r="766" spans="1:4">
      <c r="A766" s="98">
        <v>7210100070</v>
      </c>
      <c r="B766" s="12" t="s">
        <v>2401</v>
      </c>
      <c r="C766" s="98" t="s">
        <v>4</v>
      </c>
      <c r="D766" s="103">
        <v>5.96</v>
      </c>
    </row>
    <row r="767" spans="1:4">
      <c r="A767" s="98">
        <v>7210100080</v>
      </c>
      <c r="B767" s="12" t="s">
        <v>2402</v>
      </c>
      <c r="C767" s="98" t="s">
        <v>4</v>
      </c>
      <c r="D767" s="103">
        <v>21.2</v>
      </c>
    </row>
    <row r="768" spans="1:4">
      <c r="A768" s="98">
        <v>7210100090</v>
      </c>
      <c r="B768" s="12" t="s">
        <v>2403</v>
      </c>
      <c r="C768" s="98" t="s">
        <v>4</v>
      </c>
      <c r="D768" s="103">
        <v>23.35</v>
      </c>
    </row>
    <row r="769" spans="1:4">
      <c r="A769" s="98">
        <v>7210100100</v>
      </c>
      <c r="B769" s="12" t="s">
        <v>2404</v>
      </c>
      <c r="C769" s="98" t="s">
        <v>4</v>
      </c>
      <c r="D769" s="103">
        <v>21.46</v>
      </c>
    </row>
    <row r="770" spans="1:4">
      <c r="A770" s="98">
        <v>7210100110</v>
      </c>
      <c r="B770" s="12" t="s">
        <v>2405</v>
      </c>
      <c r="C770" s="98" t="s">
        <v>1</v>
      </c>
      <c r="D770" s="103">
        <v>7.45</v>
      </c>
    </row>
    <row r="771" spans="1:4">
      <c r="A771" s="98">
        <v>7210100120</v>
      </c>
      <c r="B771" s="12" t="s">
        <v>2406</v>
      </c>
      <c r="C771" s="98" t="s">
        <v>1</v>
      </c>
      <c r="D771" s="103">
        <v>14.91</v>
      </c>
    </row>
    <row r="772" spans="1:4">
      <c r="A772" s="98">
        <v>7210100130</v>
      </c>
      <c r="B772" s="12" t="s">
        <v>2407</v>
      </c>
      <c r="C772" s="98" t="s">
        <v>4</v>
      </c>
      <c r="D772" s="103">
        <v>24.77</v>
      </c>
    </row>
    <row r="773" spans="1:4">
      <c r="A773" s="98">
        <v>7210100140</v>
      </c>
      <c r="B773" s="12" t="s">
        <v>2408</v>
      </c>
      <c r="C773" s="98" t="s">
        <v>4</v>
      </c>
      <c r="D773" s="103">
        <v>20.51</v>
      </c>
    </row>
    <row r="774" spans="1:4">
      <c r="A774" s="98">
        <v>7210100150</v>
      </c>
      <c r="B774" s="12" t="s">
        <v>2409</v>
      </c>
      <c r="C774" s="98" t="s">
        <v>4</v>
      </c>
      <c r="D774" s="103">
        <v>24.88</v>
      </c>
    </row>
    <row r="775" spans="1:4">
      <c r="A775" s="99">
        <v>7210100160</v>
      </c>
      <c r="B775" s="12" t="s">
        <v>2410</v>
      </c>
      <c r="C775" s="98" t="s">
        <v>4</v>
      </c>
      <c r="D775" s="103">
        <v>65.290000000000006</v>
      </c>
    </row>
    <row r="776" spans="1:4">
      <c r="A776" s="98">
        <v>7210100170</v>
      </c>
      <c r="B776" s="12" t="s">
        <v>2411</v>
      </c>
      <c r="C776" s="98" t="s">
        <v>4</v>
      </c>
      <c r="D776" s="103">
        <v>13.23</v>
      </c>
    </row>
    <row r="777" spans="1:4">
      <c r="A777" s="98">
        <v>7210100180</v>
      </c>
      <c r="B777" s="12" t="s">
        <v>2412</v>
      </c>
      <c r="C777" s="98" t="s">
        <v>4</v>
      </c>
      <c r="D777" s="103">
        <v>82.53</v>
      </c>
    </row>
    <row r="778" spans="1:4">
      <c r="A778" s="98">
        <v>7210100190</v>
      </c>
      <c r="B778" s="12" t="s">
        <v>2413</v>
      </c>
      <c r="C778" s="98" t="s">
        <v>4</v>
      </c>
      <c r="D778" s="103">
        <v>48.34</v>
      </c>
    </row>
    <row r="779" spans="1:4">
      <c r="A779" s="98">
        <v>7210100200</v>
      </c>
      <c r="B779" s="12" t="s">
        <v>2414</v>
      </c>
      <c r="C779" s="98" t="s">
        <v>1</v>
      </c>
      <c r="D779" s="103">
        <v>15.19</v>
      </c>
    </row>
    <row r="780" spans="1:4">
      <c r="A780" s="98">
        <v>7210100210</v>
      </c>
      <c r="B780" s="12" t="s">
        <v>2415</v>
      </c>
      <c r="C780" s="98" t="s">
        <v>1</v>
      </c>
      <c r="D780" s="103">
        <v>51.08</v>
      </c>
    </row>
    <row r="781" spans="1:4">
      <c r="A781" s="98">
        <v>7210100220</v>
      </c>
      <c r="B781" s="12" t="s">
        <v>2416</v>
      </c>
      <c r="C781" s="98" t="s">
        <v>7</v>
      </c>
      <c r="D781" s="103">
        <v>102.52</v>
      </c>
    </row>
    <row r="782" spans="1:4">
      <c r="A782" s="98">
        <v>7210100230</v>
      </c>
      <c r="B782" s="12" t="s">
        <v>2417</v>
      </c>
      <c r="C782" s="98" t="s">
        <v>4</v>
      </c>
      <c r="D782" s="103">
        <v>2.66</v>
      </c>
    </row>
    <row r="783" spans="1:4">
      <c r="A783" s="98" t="s">
        <v>13688</v>
      </c>
      <c r="D783" s="103"/>
    </row>
    <row r="784" spans="1:4">
      <c r="A784" s="98" t="s">
        <v>13689</v>
      </c>
      <c r="D784" s="103"/>
    </row>
    <row r="785" spans="1:4">
      <c r="A785" s="98" t="s">
        <v>13690</v>
      </c>
      <c r="C785" s="98" t="s">
        <v>13691</v>
      </c>
      <c r="D785" s="103"/>
    </row>
    <row r="786" spans="1:4">
      <c r="A786" s="98" t="s">
        <v>19</v>
      </c>
      <c r="B786" s="12" t="s">
        <v>550</v>
      </c>
      <c r="C786" s="98" t="s">
        <v>0</v>
      </c>
      <c r="D786" s="103" t="s">
        <v>13692</v>
      </c>
    </row>
    <row r="787" spans="1:4">
      <c r="A787" s="98">
        <v>7210100240</v>
      </c>
      <c r="B787" s="12" t="s">
        <v>2418</v>
      </c>
      <c r="C787" s="98" t="s">
        <v>7</v>
      </c>
      <c r="D787" s="103">
        <v>1098.3800000000001</v>
      </c>
    </row>
    <row r="788" spans="1:4">
      <c r="A788" s="98">
        <v>7210100250</v>
      </c>
      <c r="B788" s="12" t="s">
        <v>2419</v>
      </c>
      <c r="C788" s="98" t="s">
        <v>7</v>
      </c>
      <c r="D788" s="103">
        <v>1392.44</v>
      </c>
    </row>
    <row r="789" spans="1:4">
      <c r="A789" s="98">
        <v>7210100260</v>
      </c>
      <c r="B789" s="12" t="s">
        <v>2420</v>
      </c>
      <c r="C789" s="98" t="s">
        <v>1878</v>
      </c>
      <c r="D789" s="103">
        <v>0.31</v>
      </c>
    </row>
    <row r="790" spans="1:4">
      <c r="A790" s="98">
        <v>7210100270</v>
      </c>
      <c r="B790" s="12" t="s">
        <v>2421</v>
      </c>
      <c r="C790" s="98" t="s">
        <v>4</v>
      </c>
      <c r="D790" s="103">
        <v>46.29</v>
      </c>
    </row>
    <row r="791" spans="1:4">
      <c r="A791" s="98">
        <v>7210100280</v>
      </c>
      <c r="B791" s="12" t="s">
        <v>2422</v>
      </c>
      <c r="C791" s="98" t="s">
        <v>4</v>
      </c>
      <c r="D791" s="103">
        <v>54.73</v>
      </c>
    </row>
    <row r="792" spans="1:4">
      <c r="A792" s="99">
        <v>7210100290</v>
      </c>
      <c r="B792" s="12" t="s">
        <v>2423</v>
      </c>
      <c r="C792" s="98" t="s">
        <v>4</v>
      </c>
      <c r="D792" s="103">
        <v>48.26</v>
      </c>
    </row>
    <row r="793" spans="1:4">
      <c r="A793" s="98">
        <v>7210100300</v>
      </c>
      <c r="B793" s="12" t="s">
        <v>2424</v>
      </c>
      <c r="C793" s="98" t="s">
        <v>4</v>
      </c>
      <c r="D793" s="103">
        <v>56.76</v>
      </c>
    </row>
    <row r="794" spans="1:4">
      <c r="A794" s="98">
        <v>7210100310</v>
      </c>
      <c r="B794" s="12" t="s">
        <v>2425</v>
      </c>
      <c r="C794" s="98" t="s">
        <v>4</v>
      </c>
      <c r="D794" s="103">
        <v>70.680000000000007</v>
      </c>
    </row>
    <row r="795" spans="1:4">
      <c r="A795" s="98">
        <v>7210100320</v>
      </c>
      <c r="B795" s="12" t="s">
        <v>2426</v>
      </c>
      <c r="C795" s="98" t="s">
        <v>1</v>
      </c>
      <c r="D795" s="103">
        <v>41.73</v>
      </c>
    </row>
    <row r="796" spans="1:4">
      <c r="A796" s="98">
        <v>7210100330</v>
      </c>
      <c r="B796" s="12" t="s">
        <v>2427</v>
      </c>
      <c r="C796" s="98" t="s">
        <v>4</v>
      </c>
      <c r="D796" s="103">
        <v>7.01</v>
      </c>
    </row>
    <row r="797" spans="1:4">
      <c r="A797" s="98">
        <v>7210100340</v>
      </c>
      <c r="B797" s="12" t="s">
        <v>2428</v>
      </c>
      <c r="C797" s="98" t="s">
        <v>4</v>
      </c>
      <c r="D797" s="103">
        <v>12.76</v>
      </c>
    </row>
    <row r="798" spans="1:4">
      <c r="A798" s="98">
        <v>7210100350</v>
      </c>
      <c r="B798" s="12" t="s">
        <v>13628</v>
      </c>
      <c r="C798" s="98" t="s">
        <v>1</v>
      </c>
      <c r="D798" s="103">
        <v>202.77</v>
      </c>
    </row>
    <row r="799" spans="1:4">
      <c r="A799" s="98">
        <v>7210100360</v>
      </c>
      <c r="B799" s="12" t="s">
        <v>13629</v>
      </c>
      <c r="C799" s="98" t="s">
        <v>1</v>
      </c>
      <c r="D799" s="103">
        <v>232.64</v>
      </c>
    </row>
    <row r="800" spans="1:4">
      <c r="A800" s="98">
        <v>7210100370</v>
      </c>
      <c r="B800" s="12" t="s">
        <v>13630</v>
      </c>
      <c r="C800" s="98" t="s">
        <v>1</v>
      </c>
      <c r="D800" s="103">
        <v>139.86000000000001</v>
      </c>
    </row>
    <row r="801" spans="1:4">
      <c r="A801" s="98">
        <v>7210100380</v>
      </c>
      <c r="B801" s="12" t="s">
        <v>13631</v>
      </c>
      <c r="C801" s="98" t="s">
        <v>1</v>
      </c>
      <c r="D801" s="103">
        <v>190.37</v>
      </c>
    </row>
    <row r="802" spans="1:4">
      <c r="A802" s="98">
        <v>7210100390</v>
      </c>
      <c r="B802" s="12" t="s">
        <v>13632</v>
      </c>
      <c r="C802" s="98" t="s">
        <v>1</v>
      </c>
      <c r="D802" s="103">
        <v>610.76</v>
      </c>
    </row>
    <row r="803" spans="1:4">
      <c r="A803" s="98">
        <v>7210100400</v>
      </c>
      <c r="B803" s="12" t="s">
        <v>13633</v>
      </c>
      <c r="C803" s="98" t="s">
        <v>1</v>
      </c>
      <c r="D803" s="103">
        <v>25.54</v>
      </c>
    </row>
    <row r="804" spans="1:4">
      <c r="A804" s="98">
        <v>7210100410</v>
      </c>
      <c r="B804" s="12" t="s">
        <v>13634</v>
      </c>
      <c r="C804" s="98" t="s">
        <v>1</v>
      </c>
      <c r="D804" s="103">
        <v>34.15</v>
      </c>
    </row>
    <row r="805" spans="1:4">
      <c r="A805" s="98">
        <v>7210100420</v>
      </c>
      <c r="B805" s="12" t="s">
        <v>13693</v>
      </c>
      <c r="C805" s="98" t="s">
        <v>2</v>
      </c>
      <c r="D805" s="103">
        <v>4218.46</v>
      </c>
    </row>
    <row r="806" spans="1:4">
      <c r="A806" s="98">
        <v>7210100430</v>
      </c>
      <c r="B806" s="12" t="s">
        <v>13694</v>
      </c>
      <c r="C806" s="98" t="s">
        <v>2</v>
      </c>
      <c r="D806" s="103">
        <v>2133.4299999999998</v>
      </c>
    </row>
    <row r="807" spans="1:4">
      <c r="A807" s="98">
        <v>7210100440</v>
      </c>
      <c r="B807" s="12" t="s">
        <v>13695</v>
      </c>
      <c r="C807" s="98" t="s">
        <v>2</v>
      </c>
      <c r="D807" s="103">
        <v>6743.42</v>
      </c>
    </row>
    <row r="808" spans="1:4">
      <c r="A808" s="98">
        <v>7210100450</v>
      </c>
      <c r="B808" s="12" t="s">
        <v>2429</v>
      </c>
      <c r="C808" s="98" t="s">
        <v>4</v>
      </c>
      <c r="D808" s="103">
        <v>134.08000000000001</v>
      </c>
    </row>
    <row r="809" spans="1:4">
      <c r="A809" s="98">
        <v>7210100460</v>
      </c>
      <c r="B809" s="12" t="s">
        <v>2430</v>
      </c>
      <c r="C809" s="98" t="s">
        <v>4</v>
      </c>
      <c r="D809" s="103">
        <v>13.17</v>
      </c>
    </row>
    <row r="810" spans="1:4">
      <c r="A810" s="98">
        <v>7210100470</v>
      </c>
      <c r="B810" s="12" t="s">
        <v>2431</v>
      </c>
      <c r="C810" s="98" t="s">
        <v>2</v>
      </c>
      <c r="D810" s="103">
        <v>45.01</v>
      </c>
    </row>
    <row r="811" spans="1:4">
      <c r="A811" s="98">
        <v>7210100480</v>
      </c>
      <c r="B811" s="12" t="s">
        <v>2432</v>
      </c>
      <c r="C811" s="98" t="s">
        <v>2</v>
      </c>
      <c r="D811" s="103">
        <v>285.08</v>
      </c>
    </row>
    <row r="812" spans="1:4">
      <c r="A812" s="98">
        <v>7210100490</v>
      </c>
      <c r="B812" s="12" t="s">
        <v>2433</v>
      </c>
      <c r="C812" s="98" t="s">
        <v>2</v>
      </c>
      <c r="D812" s="103">
        <v>361.65</v>
      </c>
    </row>
    <row r="813" spans="1:4">
      <c r="A813" s="98">
        <v>7210100500</v>
      </c>
      <c r="B813" s="12" t="s">
        <v>2434</v>
      </c>
      <c r="C813" s="98" t="s">
        <v>1</v>
      </c>
      <c r="D813" s="103">
        <v>26.6</v>
      </c>
    </row>
    <row r="814" spans="1:4">
      <c r="A814" s="98">
        <v>7210100510</v>
      </c>
      <c r="B814" s="12" t="s">
        <v>2435</v>
      </c>
      <c r="C814" s="98" t="s">
        <v>1</v>
      </c>
      <c r="D814" s="103">
        <v>31.01</v>
      </c>
    </row>
    <row r="815" spans="1:4">
      <c r="A815" s="98">
        <v>7210100520</v>
      </c>
      <c r="B815" s="12" t="s">
        <v>2436</v>
      </c>
      <c r="C815" s="98" t="s">
        <v>1</v>
      </c>
      <c r="D815" s="103">
        <v>40.35</v>
      </c>
    </row>
    <row r="816" spans="1:4">
      <c r="A816" s="98">
        <v>7210100530</v>
      </c>
      <c r="B816" s="12" t="s">
        <v>2437</v>
      </c>
      <c r="C816" s="98" t="s">
        <v>1</v>
      </c>
      <c r="D816" s="103">
        <v>56.15</v>
      </c>
    </row>
    <row r="817" spans="1:4">
      <c r="A817" s="98">
        <v>7210100540</v>
      </c>
      <c r="B817" s="12" t="s">
        <v>2438</v>
      </c>
      <c r="C817" s="98" t="s">
        <v>1</v>
      </c>
      <c r="D817" s="103">
        <v>71.680000000000007</v>
      </c>
    </row>
    <row r="818" spans="1:4">
      <c r="A818" s="98">
        <v>7210100550</v>
      </c>
      <c r="B818" s="12" t="s">
        <v>2439</v>
      </c>
      <c r="C818" s="98" t="s">
        <v>1</v>
      </c>
      <c r="D818" s="103">
        <v>33.299999999999997</v>
      </c>
    </row>
    <row r="819" spans="1:4">
      <c r="A819" s="98">
        <v>7210100580</v>
      </c>
      <c r="B819" s="12" t="s">
        <v>2440</v>
      </c>
      <c r="C819" s="98" t="s">
        <v>1</v>
      </c>
      <c r="D819" s="103">
        <v>158.26</v>
      </c>
    </row>
    <row r="820" spans="1:4">
      <c r="A820" s="98">
        <v>7210100640</v>
      </c>
      <c r="B820" s="12" t="s">
        <v>2441</v>
      </c>
      <c r="C820" s="98" t="s">
        <v>1</v>
      </c>
      <c r="D820" s="103">
        <v>142.44999999999999</v>
      </c>
    </row>
    <row r="821" spans="1:4">
      <c r="A821" s="98">
        <v>7210100650</v>
      </c>
      <c r="B821" s="12" t="s">
        <v>2442</v>
      </c>
      <c r="C821" s="98" t="s">
        <v>1</v>
      </c>
      <c r="D821" s="103">
        <v>161.09</v>
      </c>
    </row>
    <row r="822" spans="1:4">
      <c r="A822" s="98">
        <v>7210100720</v>
      </c>
      <c r="B822" s="12" t="s">
        <v>2443</v>
      </c>
      <c r="C822" s="98" t="s">
        <v>2</v>
      </c>
      <c r="D822" s="103">
        <v>535.23</v>
      </c>
    </row>
    <row r="823" spans="1:4">
      <c r="A823" s="98">
        <v>7210100725</v>
      </c>
      <c r="B823" s="12" t="s">
        <v>2444</v>
      </c>
      <c r="C823" s="98" t="s">
        <v>2</v>
      </c>
      <c r="D823" s="103">
        <v>1868.28</v>
      </c>
    </row>
    <row r="824" spans="1:4">
      <c r="A824" s="98">
        <v>7210100740</v>
      </c>
      <c r="B824" s="12" t="s">
        <v>2445</v>
      </c>
      <c r="C824" s="98" t="s">
        <v>1</v>
      </c>
      <c r="D824" s="103">
        <v>21.56</v>
      </c>
    </row>
    <row r="825" spans="1:4">
      <c r="A825" s="98">
        <v>7210100750</v>
      </c>
      <c r="B825" s="12" t="s">
        <v>2446</v>
      </c>
      <c r="C825" s="98" t="s">
        <v>4</v>
      </c>
      <c r="D825" s="103">
        <v>99.94</v>
      </c>
    </row>
    <row r="826" spans="1:4">
      <c r="A826" s="98">
        <v>7210100760</v>
      </c>
      <c r="B826" s="12" t="s">
        <v>2447</v>
      </c>
      <c r="C826" s="98" t="s">
        <v>3</v>
      </c>
      <c r="D826" s="103">
        <v>5.18</v>
      </c>
    </row>
    <row r="827" spans="1:4">
      <c r="A827" s="98">
        <v>7210100770</v>
      </c>
      <c r="B827" s="12" t="s">
        <v>2448</v>
      </c>
      <c r="C827" s="98" t="s">
        <v>4</v>
      </c>
      <c r="D827" s="103">
        <v>19.68</v>
      </c>
    </row>
    <row r="828" spans="1:4">
      <c r="A828" s="98">
        <v>7210100780</v>
      </c>
      <c r="B828" s="12" t="s">
        <v>2449</v>
      </c>
      <c r="C828" s="98" t="s">
        <v>4</v>
      </c>
      <c r="D828" s="103">
        <v>26.95</v>
      </c>
    </row>
    <row r="829" spans="1:4">
      <c r="A829" s="98">
        <v>7210100790</v>
      </c>
      <c r="B829" s="12" t="s">
        <v>2450</v>
      </c>
      <c r="C829" s="98" t="s">
        <v>7</v>
      </c>
      <c r="D829" s="103">
        <v>115.27</v>
      </c>
    </row>
    <row r="830" spans="1:4">
      <c r="A830" s="98">
        <v>7210100800</v>
      </c>
      <c r="B830" s="12" t="s">
        <v>2451</v>
      </c>
      <c r="C830" s="98" t="s">
        <v>4</v>
      </c>
      <c r="D830" s="103">
        <v>21.81</v>
      </c>
    </row>
    <row r="831" spans="1:4">
      <c r="A831" s="98" t="s">
        <v>2452</v>
      </c>
      <c r="D831" s="103"/>
    </row>
    <row r="832" spans="1:4">
      <c r="A832" s="98">
        <v>7230100010</v>
      </c>
      <c r="B832" s="12" t="s">
        <v>2453</v>
      </c>
      <c r="C832" s="98" t="s">
        <v>7</v>
      </c>
      <c r="D832" s="103">
        <v>121.1</v>
      </c>
    </row>
    <row r="833" spans="1:4">
      <c r="A833" s="98">
        <v>7230100020</v>
      </c>
      <c r="B833" s="12" t="s">
        <v>2454</v>
      </c>
      <c r="C833" s="98" t="s">
        <v>7</v>
      </c>
      <c r="D833" s="103">
        <v>100.53</v>
      </c>
    </row>
    <row r="834" spans="1:4">
      <c r="A834" s="98">
        <v>7230100030</v>
      </c>
      <c r="B834" s="12" t="s">
        <v>2455</v>
      </c>
      <c r="C834" s="98" t="s">
        <v>7</v>
      </c>
      <c r="D834" s="103">
        <v>100.53</v>
      </c>
    </row>
    <row r="835" spans="1:4">
      <c r="A835" s="98">
        <v>7230100040</v>
      </c>
      <c r="B835" s="12" t="s">
        <v>2456</v>
      </c>
      <c r="C835" s="98" t="s">
        <v>7</v>
      </c>
      <c r="D835" s="103">
        <v>258.89</v>
      </c>
    </row>
    <row r="836" spans="1:4">
      <c r="A836" s="98">
        <v>7230100050</v>
      </c>
      <c r="B836" s="12" t="s">
        <v>2457</v>
      </c>
      <c r="C836" s="98" t="s">
        <v>4</v>
      </c>
      <c r="D836" s="103">
        <v>16.84</v>
      </c>
    </row>
    <row r="837" spans="1:4">
      <c r="A837" s="98">
        <v>7230100060</v>
      </c>
      <c r="B837" s="12" t="s">
        <v>2458</v>
      </c>
      <c r="C837" s="98" t="s">
        <v>7</v>
      </c>
      <c r="D837" s="103">
        <v>93.18</v>
      </c>
    </row>
    <row r="838" spans="1:4">
      <c r="A838" s="98">
        <v>7230100070</v>
      </c>
      <c r="B838" s="12" t="s">
        <v>2459</v>
      </c>
      <c r="C838" s="98" t="s">
        <v>7</v>
      </c>
      <c r="D838" s="103">
        <v>344.47</v>
      </c>
    </row>
    <row r="839" spans="1:4">
      <c r="A839" s="98" t="s">
        <v>13688</v>
      </c>
      <c r="D839" s="103"/>
    </row>
    <row r="840" spans="1:4">
      <c r="A840" s="98" t="s">
        <v>13689</v>
      </c>
      <c r="D840" s="103"/>
    </row>
    <row r="841" spans="1:4">
      <c r="A841" s="98" t="s">
        <v>13690</v>
      </c>
      <c r="C841" s="98" t="s">
        <v>13691</v>
      </c>
      <c r="D841" s="103"/>
    </row>
    <row r="842" spans="1:4">
      <c r="A842" s="98" t="s">
        <v>19</v>
      </c>
      <c r="B842" s="12" t="s">
        <v>550</v>
      </c>
      <c r="C842" s="98" t="s">
        <v>0</v>
      </c>
      <c r="D842" s="103" t="s">
        <v>13692</v>
      </c>
    </row>
    <row r="843" spans="1:4">
      <c r="A843" s="98">
        <v>7230100080</v>
      </c>
      <c r="B843" s="12" t="s">
        <v>2460</v>
      </c>
      <c r="C843" s="98" t="s">
        <v>2</v>
      </c>
      <c r="D843" s="103">
        <v>554.41999999999996</v>
      </c>
    </row>
    <row r="844" spans="1:4">
      <c r="A844" s="98">
        <v>7230100090</v>
      </c>
      <c r="B844" s="12" t="s">
        <v>2461</v>
      </c>
      <c r="C844" s="98" t="s">
        <v>1</v>
      </c>
      <c r="D844" s="103">
        <v>464.44</v>
      </c>
    </row>
    <row r="845" spans="1:4">
      <c r="A845" s="98">
        <v>7230100100</v>
      </c>
      <c r="B845" s="12" t="s">
        <v>2462</v>
      </c>
      <c r="C845" s="98" t="s">
        <v>7</v>
      </c>
      <c r="D845" s="103">
        <v>2737.21</v>
      </c>
    </row>
    <row r="846" spans="1:4">
      <c r="A846" s="98">
        <v>7230100110</v>
      </c>
      <c r="B846" s="12" t="s">
        <v>2463</v>
      </c>
      <c r="C846" s="98" t="s">
        <v>7</v>
      </c>
      <c r="D846" s="103">
        <v>957.75</v>
      </c>
    </row>
    <row r="847" spans="1:4">
      <c r="A847" s="98">
        <v>7230100120</v>
      </c>
      <c r="B847" s="12" t="s">
        <v>2464</v>
      </c>
      <c r="C847" s="98" t="s">
        <v>7</v>
      </c>
      <c r="D847" s="103">
        <v>939.88</v>
      </c>
    </row>
    <row r="848" spans="1:4">
      <c r="A848" s="98">
        <v>7230100130</v>
      </c>
      <c r="B848" s="12" t="s">
        <v>2465</v>
      </c>
      <c r="C848" s="98" t="s">
        <v>7</v>
      </c>
      <c r="D848" s="103">
        <v>939.88</v>
      </c>
    </row>
    <row r="849" spans="1:4">
      <c r="A849" s="98">
        <v>7230100140</v>
      </c>
      <c r="B849" s="12" t="s">
        <v>2466</v>
      </c>
      <c r="C849" s="98" t="s">
        <v>7</v>
      </c>
      <c r="D849" s="103">
        <v>939.88</v>
      </c>
    </row>
    <row r="850" spans="1:4">
      <c r="A850" s="98">
        <v>7230100150</v>
      </c>
      <c r="B850" s="12" t="s">
        <v>2467</v>
      </c>
      <c r="C850" s="98" t="s">
        <v>7</v>
      </c>
      <c r="D850" s="103">
        <v>939.88</v>
      </c>
    </row>
    <row r="851" spans="1:4">
      <c r="A851" s="98">
        <v>7230100160</v>
      </c>
      <c r="B851" s="12" t="s">
        <v>2468</v>
      </c>
      <c r="C851" s="98" t="s">
        <v>7</v>
      </c>
      <c r="D851" s="103">
        <v>957.83</v>
      </c>
    </row>
    <row r="852" spans="1:4">
      <c r="A852" s="98" t="s">
        <v>2469</v>
      </c>
      <c r="D852" s="103"/>
    </row>
    <row r="853" spans="1:4">
      <c r="A853" s="98">
        <v>7250100010</v>
      </c>
      <c r="B853" s="12" t="s">
        <v>2470</v>
      </c>
      <c r="C853" s="98" t="s">
        <v>1</v>
      </c>
      <c r="D853" s="103">
        <v>46.83</v>
      </c>
    </row>
    <row r="854" spans="1:4">
      <c r="A854" s="98">
        <v>7250100020</v>
      </c>
      <c r="B854" s="12" t="s">
        <v>2471</v>
      </c>
      <c r="C854" s="98" t="s">
        <v>1</v>
      </c>
      <c r="D854" s="103">
        <v>100.14</v>
      </c>
    </row>
    <row r="855" spans="1:4">
      <c r="A855" s="98">
        <v>7250100030</v>
      </c>
      <c r="B855" s="12" t="s">
        <v>2472</v>
      </c>
      <c r="C855" s="98" t="s">
        <v>1</v>
      </c>
      <c r="D855" s="103">
        <v>88.22</v>
      </c>
    </row>
    <row r="856" spans="1:4">
      <c r="A856" s="98">
        <v>7250100040</v>
      </c>
      <c r="B856" s="12" t="s">
        <v>2473</v>
      </c>
      <c r="C856" s="98" t="s">
        <v>1</v>
      </c>
      <c r="D856" s="103">
        <v>90.81</v>
      </c>
    </row>
    <row r="857" spans="1:4">
      <c r="A857" s="98">
        <v>7250100050</v>
      </c>
      <c r="B857" s="12" t="s">
        <v>2474</v>
      </c>
      <c r="C857" s="98" t="s">
        <v>1</v>
      </c>
      <c r="D857" s="103">
        <v>65.599999999999994</v>
      </c>
    </row>
    <row r="858" spans="1:4">
      <c r="A858" s="98">
        <v>7250100060</v>
      </c>
      <c r="B858" s="12" t="s">
        <v>2475</v>
      </c>
      <c r="C858" s="98" t="s">
        <v>1</v>
      </c>
      <c r="D858" s="103">
        <v>118.9</v>
      </c>
    </row>
    <row r="859" spans="1:4">
      <c r="A859" s="98">
        <v>7250100070</v>
      </c>
      <c r="B859" s="12" t="s">
        <v>2476</v>
      </c>
      <c r="C859" s="98" t="s">
        <v>1</v>
      </c>
      <c r="D859" s="103">
        <v>106.99</v>
      </c>
    </row>
    <row r="860" spans="1:4">
      <c r="A860" s="98">
        <v>7250100080</v>
      </c>
      <c r="B860" s="12" t="s">
        <v>2477</v>
      </c>
      <c r="C860" s="98" t="s">
        <v>1</v>
      </c>
      <c r="D860" s="103">
        <v>109.58</v>
      </c>
    </row>
    <row r="861" spans="1:4">
      <c r="A861" s="98">
        <v>7250100090</v>
      </c>
      <c r="B861" s="12" t="s">
        <v>2478</v>
      </c>
      <c r="C861" s="98" t="s">
        <v>1</v>
      </c>
      <c r="D861" s="103">
        <v>90.07</v>
      </c>
    </row>
    <row r="862" spans="1:4">
      <c r="A862" s="98">
        <v>7250100100</v>
      </c>
      <c r="B862" s="12" t="s">
        <v>2479</v>
      </c>
      <c r="C862" s="98" t="s">
        <v>1</v>
      </c>
      <c r="D862" s="103">
        <v>143.28</v>
      </c>
    </row>
    <row r="863" spans="1:4">
      <c r="A863" s="98">
        <v>7250100110</v>
      </c>
      <c r="B863" s="12" t="s">
        <v>2480</v>
      </c>
      <c r="C863" s="98" t="s">
        <v>1</v>
      </c>
      <c r="D863" s="103">
        <v>131.36000000000001</v>
      </c>
    </row>
    <row r="864" spans="1:4">
      <c r="A864" s="98">
        <v>7250100120</v>
      </c>
      <c r="B864" s="12" t="s">
        <v>2481</v>
      </c>
      <c r="C864" s="98" t="s">
        <v>1</v>
      </c>
      <c r="D864" s="103">
        <v>133.94999999999999</v>
      </c>
    </row>
    <row r="865" spans="1:4">
      <c r="A865" s="98">
        <v>7250100130</v>
      </c>
      <c r="B865" s="12" t="s">
        <v>2482</v>
      </c>
      <c r="C865" s="98" t="s">
        <v>1</v>
      </c>
      <c r="D865" s="103">
        <v>50.76</v>
      </c>
    </row>
    <row r="866" spans="1:4">
      <c r="A866" s="98">
        <v>7250100140</v>
      </c>
      <c r="B866" s="12" t="s">
        <v>2483</v>
      </c>
      <c r="C866" s="98" t="s">
        <v>1</v>
      </c>
      <c r="D866" s="103">
        <v>104.07</v>
      </c>
    </row>
    <row r="867" spans="1:4">
      <c r="A867" s="98">
        <v>7250100150</v>
      </c>
      <c r="B867" s="12" t="s">
        <v>2484</v>
      </c>
      <c r="C867" s="98" t="s">
        <v>1</v>
      </c>
      <c r="D867" s="103">
        <v>92.15</v>
      </c>
    </row>
    <row r="868" spans="1:4">
      <c r="A868" s="98">
        <v>7250100160</v>
      </c>
      <c r="B868" s="12" t="s">
        <v>2485</v>
      </c>
      <c r="C868" s="98" t="s">
        <v>1</v>
      </c>
      <c r="D868" s="103">
        <v>94.74</v>
      </c>
    </row>
    <row r="869" spans="1:4">
      <c r="A869" s="98">
        <v>7250100170</v>
      </c>
      <c r="B869" s="12" t="s">
        <v>2486</v>
      </c>
      <c r="C869" s="98" t="s">
        <v>1</v>
      </c>
      <c r="D869" s="103">
        <v>74.42</v>
      </c>
    </row>
    <row r="870" spans="1:4">
      <c r="A870" s="98">
        <v>7250100180</v>
      </c>
      <c r="B870" s="12" t="s">
        <v>2487</v>
      </c>
      <c r="C870" s="98" t="s">
        <v>1</v>
      </c>
      <c r="D870" s="103">
        <v>127.72</v>
      </c>
    </row>
    <row r="871" spans="1:4">
      <c r="A871" s="98">
        <v>7250100190</v>
      </c>
      <c r="B871" s="12" t="s">
        <v>2488</v>
      </c>
      <c r="C871" s="98" t="s">
        <v>1</v>
      </c>
      <c r="D871" s="103">
        <v>115.81</v>
      </c>
    </row>
    <row r="872" spans="1:4">
      <c r="A872" s="98">
        <v>7250100200</v>
      </c>
      <c r="B872" s="12" t="s">
        <v>2489</v>
      </c>
      <c r="C872" s="98" t="s">
        <v>1</v>
      </c>
      <c r="D872" s="103">
        <v>118.4</v>
      </c>
    </row>
    <row r="873" spans="1:4">
      <c r="A873" s="98">
        <v>7250100210</v>
      </c>
      <c r="B873" s="12" t="s">
        <v>2490</v>
      </c>
      <c r="C873" s="98" t="s">
        <v>1</v>
      </c>
      <c r="D873" s="103">
        <v>104.08</v>
      </c>
    </row>
    <row r="874" spans="1:4">
      <c r="A874" s="98">
        <v>7250100220</v>
      </c>
      <c r="B874" s="12" t="s">
        <v>2491</v>
      </c>
      <c r="C874" s="98" t="s">
        <v>1</v>
      </c>
      <c r="D874" s="103">
        <v>157.38</v>
      </c>
    </row>
    <row r="875" spans="1:4">
      <c r="A875" s="98">
        <v>7250100230</v>
      </c>
      <c r="B875" s="12" t="s">
        <v>2492</v>
      </c>
      <c r="C875" s="98" t="s">
        <v>1</v>
      </c>
      <c r="D875" s="103">
        <v>145.46</v>
      </c>
    </row>
    <row r="876" spans="1:4">
      <c r="A876" s="98">
        <v>7250100240</v>
      </c>
      <c r="B876" s="12" t="s">
        <v>2493</v>
      </c>
      <c r="C876" s="98" t="s">
        <v>1</v>
      </c>
      <c r="D876" s="103">
        <v>148.05000000000001</v>
      </c>
    </row>
    <row r="877" spans="1:4">
      <c r="A877" s="98">
        <v>7250200010</v>
      </c>
      <c r="B877" s="12" t="s">
        <v>2494</v>
      </c>
      <c r="C877" s="98" t="s">
        <v>1</v>
      </c>
      <c r="D877" s="103">
        <v>73.53</v>
      </c>
    </row>
    <row r="878" spans="1:4">
      <c r="A878" s="98">
        <v>7250200020</v>
      </c>
      <c r="B878" s="12" t="s">
        <v>2495</v>
      </c>
      <c r="C878" s="98" t="s">
        <v>1</v>
      </c>
      <c r="D878" s="103">
        <v>126.83</v>
      </c>
    </row>
    <row r="879" spans="1:4">
      <c r="A879" s="98">
        <v>7250200030</v>
      </c>
      <c r="B879" s="12" t="s">
        <v>2496</v>
      </c>
      <c r="C879" s="98" t="s">
        <v>1</v>
      </c>
      <c r="D879" s="103">
        <v>114.92</v>
      </c>
    </row>
    <row r="880" spans="1:4">
      <c r="A880" s="98">
        <v>7250200040</v>
      </c>
      <c r="B880" s="12" t="s">
        <v>2497</v>
      </c>
      <c r="C880" s="98" t="s">
        <v>1</v>
      </c>
      <c r="D880" s="103">
        <v>117.51</v>
      </c>
    </row>
    <row r="881" spans="1:4">
      <c r="A881" s="98">
        <v>7250200050</v>
      </c>
      <c r="B881" s="12" t="s">
        <v>2498</v>
      </c>
      <c r="C881" s="98" t="s">
        <v>1</v>
      </c>
      <c r="D881" s="103">
        <v>149.24</v>
      </c>
    </row>
    <row r="882" spans="1:4">
      <c r="A882" s="98">
        <v>7250200060</v>
      </c>
      <c r="B882" s="12" t="s">
        <v>2499</v>
      </c>
      <c r="C882" s="98" t="s">
        <v>1</v>
      </c>
      <c r="D882" s="103">
        <v>210.7</v>
      </c>
    </row>
    <row r="883" spans="1:4">
      <c r="A883" s="98">
        <v>7250200070</v>
      </c>
      <c r="B883" s="12" t="s">
        <v>2500</v>
      </c>
      <c r="C883" s="98" t="s">
        <v>1</v>
      </c>
      <c r="D883" s="103">
        <v>193.65</v>
      </c>
    </row>
    <row r="884" spans="1:4">
      <c r="A884" s="98">
        <v>7250200080</v>
      </c>
      <c r="B884" s="12" t="s">
        <v>2501</v>
      </c>
      <c r="C884" s="98" t="s">
        <v>1</v>
      </c>
      <c r="D884" s="103">
        <v>196.55</v>
      </c>
    </row>
    <row r="885" spans="1:4">
      <c r="A885" s="98">
        <v>7250200090</v>
      </c>
      <c r="B885" s="12" t="s">
        <v>2502</v>
      </c>
      <c r="C885" s="98" t="s">
        <v>1</v>
      </c>
      <c r="D885" s="103">
        <v>232.31</v>
      </c>
    </row>
    <row r="886" spans="1:4">
      <c r="A886" s="98">
        <v>7250200100</v>
      </c>
      <c r="B886" s="12" t="s">
        <v>2503</v>
      </c>
      <c r="C886" s="98" t="s">
        <v>1</v>
      </c>
      <c r="D886" s="103">
        <v>301.95999999999998</v>
      </c>
    </row>
    <row r="887" spans="1:4">
      <c r="A887" s="98">
        <v>7250200110</v>
      </c>
      <c r="B887" s="12" t="s">
        <v>2504</v>
      </c>
      <c r="C887" s="98" t="s">
        <v>1</v>
      </c>
      <c r="D887" s="103">
        <v>279.76</v>
      </c>
    </row>
    <row r="888" spans="1:4">
      <c r="A888" s="98">
        <v>7250200120</v>
      </c>
      <c r="B888" s="12" t="s">
        <v>2505</v>
      </c>
      <c r="C888" s="98" t="s">
        <v>1</v>
      </c>
      <c r="D888" s="103">
        <v>282.95999999999998</v>
      </c>
    </row>
    <row r="889" spans="1:4">
      <c r="A889" s="98">
        <v>7250200130</v>
      </c>
      <c r="B889" s="12" t="s">
        <v>2506</v>
      </c>
      <c r="C889" s="98" t="s">
        <v>1</v>
      </c>
      <c r="D889" s="103">
        <v>328.09</v>
      </c>
    </row>
    <row r="890" spans="1:4">
      <c r="A890" s="98">
        <v>7250200140</v>
      </c>
      <c r="B890" s="12" t="s">
        <v>2507</v>
      </c>
      <c r="C890" s="98" t="s">
        <v>1</v>
      </c>
      <c r="D890" s="103">
        <v>397.73</v>
      </c>
    </row>
    <row r="891" spans="1:4">
      <c r="A891" s="98">
        <v>7250200150</v>
      </c>
      <c r="B891" s="12" t="s">
        <v>2508</v>
      </c>
      <c r="C891" s="98" t="s">
        <v>1</v>
      </c>
      <c r="D891" s="103">
        <v>375.54</v>
      </c>
    </row>
    <row r="892" spans="1:4">
      <c r="A892" s="98">
        <v>7250200160</v>
      </c>
      <c r="B892" s="12" t="s">
        <v>2509</v>
      </c>
      <c r="C892" s="98" t="s">
        <v>1</v>
      </c>
      <c r="D892" s="103">
        <v>378.74</v>
      </c>
    </row>
    <row r="893" spans="1:4">
      <c r="A893" s="98">
        <v>7250200170</v>
      </c>
      <c r="B893" s="12" t="s">
        <v>2510</v>
      </c>
      <c r="C893" s="98" t="s">
        <v>1</v>
      </c>
      <c r="D893" s="103">
        <v>453.53</v>
      </c>
    </row>
    <row r="894" spans="1:4">
      <c r="A894" s="98">
        <v>7250200180</v>
      </c>
      <c r="B894" s="12" t="s">
        <v>2511</v>
      </c>
      <c r="C894" s="98" t="s">
        <v>1</v>
      </c>
      <c r="D894" s="103">
        <v>531.36</v>
      </c>
    </row>
    <row r="895" spans="1:4">
      <c r="A895" s="98" t="s">
        <v>13688</v>
      </c>
      <c r="D895" s="103"/>
    </row>
    <row r="896" spans="1:4">
      <c r="A896" s="98" t="s">
        <v>13689</v>
      </c>
      <c r="D896" s="103"/>
    </row>
    <row r="897" spans="1:4">
      <c r="A897" s="98" t="s">
        <v>13690</v>
      </c>
      <c r="C897" s="98" t="s">
        <v>13691</v>
      </c>
      <c r="D897" s="103"/>
    </row>
    <row r="898" spans="1:4">
      <c r="A898" s="98" t="s">
        <v>19</v>
      </c>
      <c r="B898" s="12" t="s">
        <v>550</v>
      </c>
      <c r="C898" s="98" t="s">
        <v>0</v>
      </c>
      <c r="D898" s="103" t="s">
        <v>13692</v>
      </c>
    </row>
    <row r="899" spans="1:4">
      <c r="A899" s="98">
        <v>7250200190</v>
      </c>
      <c r="B899" s="12" t="s">
        <v>2512</v>
      </c>
      <c r="C899" s="98" t="s">
        <v>1</v>
      </c>
      <c r="D899" s="103">
        <v>504.01</v>
      </c>
    </row>
    <row r="900" spans="1:4">
      <c r="A900" s="98">
        <v>7250200200</v>
      </c>
      <c r="B900" s="12" t="s">
        <v>2513</v>
      </c>
      <c r="C900" s="98" t="s">
        <v>1</v>
      </c>
      <c r="D900" s="103">
        <v>507.51</v>
      </c>
    </row>
    <row r="901" spans="1:4">
      <c r="A901" s="98">
        <v>7250200210</v>
      </c>
      <c r="B901" s="12" t="s">
        <v>2514</v>
      </c>
      <c r="C901" s="98" t="s">
        <v>1</v>
      </c>
      <c r="D901" s="103">
        <v>487.54</v>
      </c>
    </row>
    <row r="902" spans="1:4">
      <c r="A902" s="98">
        <v>7250200220</v>
      </c>
      <c r="B902" s="12" t="s">
        <v>2515</v>
      </c>
      <c r="C902" s="98" t="s">
        <v>1</v>
      </c>
      <c r="D902" s="103">
        <v>565.36</v>
      </c>
    </row>
    <row r="903" spans="1:4">
      <c r="A903" s="98">
        <v>7250200230</v>
      </c>
      <c r="B903" s="12" t="s">
        <v>2516</v>
      </c>
      <c r="C903" s="98" t="s">
        <v>1</v>
      </c>
      <c r="D903" s="103">
        <v>538.01</v>
      </c>
    </row>
    <row r="904" spans="1:4">
      <c r="A904" s="98">
        <v>7250200240</v>
      </c>
      <c r="B904" s="12" t="s">
        <v>2517</v>
      </c>
      <c r="C904" s="98" t="s">
        <v>1</v>
      </c>
      <c r="D904" s="103">
        <v>541.51</v>
      </c>
    </row>
    <row r="905" spans="1:4">
      <c r="A905" s="98">
        <v>7250200250</v>
      </c>
      <c r="B905" s="12" t="s">
        <v>2518</v>
      </c>
      <c r="C905" s="98" t="s">
        <v>1</v>
      </c>
      <c r="D905" s="103">
        <v>747.29</v>
      </c>
    </row>
    <row r="906" spans="1:4">
      <c r="A906" s="98">
        <v>7250200260</v>
      </c>
      <c r="B906" s="12" t="s">
        <v>2519</v>
      </c>
      <c r="C906" s="98" t="s">
        <v>1</v>
      </c>
      <c r="D906" s="103">
        <v>829.76</v>
      </c>
    </row>
    <row r="907" spans="1:4">
      <c r="A907" s="98">
        <v>7250200270</v>
      </c>
      <c r="B907" s="12" t="s">
        <v>2520</v>
      </c>
      <c r="C907" s="98" t="s">
        <v>1</v>
      </c>
      <c r="D907" s="103">
        <v>799.31</v>
      </c>
    </row>
    <row r="908" spans="1:4">
      <c r="A908" s="98">
        <v>7250200280</v>
      </c>
      <c r="B908" s="12" t="s">
        <v>2521</v>
      </c>
      <c r="C908" s="98" t="s">
        <v>1</v>
      </c>
      <c r="D908" s="103">
        <v>803.05</v>
      </c>
    </row>
    <row r="909" spans="1:4">
      <c r="A909" s="98">
        <v>7250300010</v>
      </c>
      <c r="B909" s="12" t="s">
        <v>2522</v>
      </c>
      <c r="C909" s="98" t="s">
        <v>1</v>
      </c>
      <c r="D909" s="103">
        <v>277.29000000000002</v>
      </c>
    </row>
    <row r="910" spans="1:4">
      <c r="A910" s="98">
        <v>7250300020</v>
      </c>
      <c r="B910" s="12" t="s">
        <v>13635</v>
      </c>
      <c r="C910" s="98" t="s">
        <v>1</v>
      </c>
      <c r="D910" s="103">
        <v>330.59</v>
      </c>
    </row>
    <row r="911" spans="1:4">
      <c r="A911" s="98">
        <v>7250300030</v>
      </c>
      <c r="B911" s="12" t="s">
        <v>2523</v>
      </c>
      <c r="C911" s="98" t="s">
        <v>1</v>
      </c>
      <c r="D911" s="103">
        <v>318.66000000000003</v>
      </c>
    </row>
    <row r="912" spans="1:4">
      <c r="A912" s="98">
        <v>7250300040</v>
      </c>
      <c r="B912" s="12" t="s">
        <v>2524</v>
      </c>
      <c r="C912" s="98" t="s">
        <v>1</v>
      </c>
      <c r="D912" s="103">
        <v>321.26</v>
      </c>
    </row>
    <row r="913" spans="1:4">
      <c r="A913" s="98">
        <v>7250300050</v>
      </c>
      <c r="B913" s="12" t="s">
        <v>2525</v>
      </c>
      <c r="C913" s="98" t="s">
        <v>1</v>
      </c>
      <c r="D913" s="103">
        <v>269.06</v>
      </c>
    </row>
    <row r="914" spans="1:4">
      <c r="A914" s="98">
        <v>7250300060</v>
      </c>
      <c r="B914" s="12" t="s">
        <v>2526</v>
      </c>
      <c r="C914" s="98" t="s">
        <v>1</v>
      </c>
      <c r="D914" s="103">
        <v>322.36</v>
      </c>
    </row>
    <row r="915" spans="1:4">
      <c r="A915" s="98">
        <v>7250300070</v>
      </c>
      <c r="B915" s="12" t="s">
        <v>2527</v>
      </c>
      <c r="C915" s="98" t="s">
        <v>1</v>
      </c>
      <c r="D915" s="103">
        <v>310.44</v>
      </c>
    </row>
    <row r="916" spans="1:4">
      <c r="A916" s="98">
        <v>7250300080</v>
      </c>
      <c r="B916" s="12" t="s">
        <v>2528</v>
      </c>
      <c r="C916" s="98" t="s">
        <v>1</v>
      </c>
      <c r="D916" s="103">
        <v>313.04000000000002</v>
      </c>
    </row>
    <row r="917" spans="1:4">
      <c r="A917" s="98">
        <v>7250300090</v>
      </c>
      <c r="B917" s="12" t="s">
        <v>2529</v>
      </c>
      <c r="C917" s="98" t="s">
        <v>1</v>
      </c>
      <c r="D917" s="103">
        <v>332.36</v>
      </c>
    </row>
    <row r="918" spans="1:4">
      <c r="A918" s="98">
        <v>7250300100</v>
      </c>
      <c r="B918" s="12" t="s">
        <v>2530</v>
      </c>
      <c r="C918" s="98" t="s">
        <v>1</v>
      </c>
      <c r="D918" s="103">
        <v>393.82</v>
      </c>
    </row>
    <row r="919" spans="1:4">
      <c r="A919" s="98">
        <v>7250300110</v>
      </c>
      <c r="B919" s="12" t="s">
        <v>2531</v>
      </c>
      <c r="C919" s="98" t="s">
        <v>1</v>
      </c>
      <c r="D919" s="103">
        <v>376.77</v>
      </c>
    </row>
    <row r="920" spans="1:4">
      <c r="A920" s="98">
        <v>7250300120</v>
      </c>
      <c r="B920" s="12" t="s">
        <v>2532</v>
      </c>
      <c r="C920" s="98" t="s">
        <v>1</v>
      </c>
      <c r="D920" s="103">
        <v>379.67</v>
      </c>
    </row>
    <row r="921" spans="1:4">
      <c r="A921" s="99">
        <v>7250300130</v>
      </c>
      <c r="B921" s="12" t="s">
        <v>2533</v>
      </c>
      <c r="C921" s="98" t="s">
        <v>1</v>
      </c>
      <c r="D921" s="103">
        <v>403.8</v>
      </c>
    </row>
    <row r="922" spans="1:4">
      <c r="A922" s="98">
        <v>7250300140</v>
      </c>
      <c r="B922" s="12" t="s">
        <v>2534</v>
      </c>
      <c r="C922" s="98" t="s">
        <v>1</v>
      </c>
      <c r="D922" s="103">
        <v>473.45</v>
      </c>
    </row>
    <row r="923" spans="1:4">
      <c r="A923" s="98">
        <v>7250300150</v>
      </c>
      <c r="B923" s="12" t="s">
        <v>2535</v>
      </c>
      <c r="C923" s="98" t="s">
        <v>1</v>
      </c>
      <c r="D923" s="103">
        <v>451.25</v>
      </c>
    </row>
    <row r="924" spans="1:4">
      <c r="A924" s="98">
        <v>7250300160</v>
      </c>
      <c r="B924" s="12" t="s">
        <v>2536</v>
      </c>
      <c r="C924" s="98" t="s">
        <v>1</v>
      </c>
      <c r="D924" s="103">
        <v>454.44</v>
      </c>
    </row>
    <row r="925" spans="1:4">
      <c r="A925" s="98">
        <v>7250300170</v>
      </c>
      <c r="B925" s="12" t="s">
        <v>2537</v>
      </c>
      <c r="C925" s="98" t="s">
        <v>1</v>
      </c>
      <c r="D925" s="103">
        <v>475.85</v>
      </c>
    </row>
    <row r="926" spans="1:4">
      <c r="A926" s="98">
        <v>7250300180</v>
      </c>
      <c r="B926" s="12" t="s">
        <v>2538</v>
      </c>
      <c r="C926" s="98" t="s">
        <v>1</v>
      </c>
      <c r="D926" s="103">
        <v>545.49</v>
      </c>
    </row>
    <row r="927" spans="1:4">
      <c r="A927" s="98">
        <v>7250300190</v>
      </c>
      <c r="B927" s="12" t="s">
        <v>2539</v>
      </c>
      <c r="C927" s="98" t="s">
        <v>1</v>
      </c>
      <c r="D927" s="103">
        <v>523.29999999999995</v>
      </c>
    </row>
    <row r="928" spans="1:4">
      <c r="A928" s="98">
        <v>7250300200</v>
      </c>
      <c r="B928" s="12" t="s">
        <v>2540</v>
      </c>
      <c r="C928" s="98" t="s">
        <v>1</v>
      </c>
      <c r="D928" s="103">
        <v>526.49</v>
      </c>
    </row>
    <row r="929" spans="1:4">
      <c r="A929" s="98">
        <v>7250300210</v>
      </c>
      <c r="B929" s="12" t="s">
        <v>2541</v>
      </c>
      <c r="C929" s="98" t="s">
        <v>1</v>
      </c>
      <c r="D929" s="103">
        <v>552.52</v>
      </c>
    </row>
    <row r="930" spans="1:4">
      <c r="A930" s="98">
        <v>7250300220</v>
      </c>
      <c r="B930" s="12" t="s">
        <v>2542</v>
      </c>
      <c r="C930" s="98" t="s">
        <v>1</v>
      </c>
      <c r="D930" s="103">
        <v>630.34</v>
      </c>
    </row>
    <row r="931" spans="1:4">
      <c r="A931" s="98">
        <v>7250300230</v>
      </c>
      <c r="B931" s="12" t="s">
        <v>2543</v>
      </c>
      <c r="C931" s="98" t="s">
        <v>1</v>
      </c>
      <c r="D931" s="103">
        <v>603</v>
      </c>
    </row>
    <row r="932" spans="1:4">
      <c r="A932" s="98">
        <v>7250300240</v>
      </c>
      <c r="B932" s="12" t="s">
        <v>2544</v>
      </c>
      <c r="C932" s="98" t="s">
        <v>1</v>
      </c>
      <c r="D932" s="103">
        <v>606.49</v>
      </c>
    </row>
    <row r="933" spans="1:4">
      <c r="A933" s="98">
        <v>7250300250</v>
      </c>
      <c r="B933" s="12" t="s">
        <v>2545</v>
      </c>
      <c r="C933" s="98" t="s">
        <v>1</v>
      </c>
      <c r="D933" s="103">
        <v>686.76</v>
      </c>
    </row>
    <row r="934" spans="1:4">
      <c r="A934" s="98">
        <v>7250300260</v>
      </c>
      <c r="B934" s="12" t="s">
        <v>2546</v>
      </c>
      <c r="C934" s="98" t="s">
        <v>1</v>
      </c>
      <c r="D934" s="103">
        <v>764.59</v>
      </c>
    </row>
    <row r="935" spans="1:4">
      <c r="A935" s="98">
        <v>7250300270</v>
      </c>
      <c r="B935" s="12" t="s">
        <v>2547</v>
      </c>
      <c r="C935" s="98" t="s">
        <v>1</v>
      </c>
      <c r="D935" s="103">
        <v>737.23</v>
      </c>
    </row>
    <row r="936" spans="1:4">
      <c r="A936" s="98">
        <v>7250300280</v>
      </c>
      <c r="B936" s="12" t="s">
        <v>2548</v>
      </c>
      <c r="C936" s="98" t="s">
        <v>1</v>
      </c>
      <c r="D936" s="103">
        <v>740.74</v>
      </c>
    </row>
    <row r="937" spans="1:4">
      <c r="A937" s="98">
        <v>7250300290</v>
      </c>
      <c r="B937" s="12" t="s">
        <v>2549</v>
      </c>
      <c r="C937" s="98" t="s">
        <v>1</v>
      </c>
      <c r="D937" s="103">
        <v>794.92</v>
      </c>
    </row>
    <row r="938" spans="1:4">
      <c r="A938" s="98">
        <v>7250300300</v>
      </c>
      <c r="B938" s="12" t="s">
        <v>2550</v>
      </c>
      <c r="C938" s="98" t="s">
        <v>1</v>
      </c>
      <c r="D938" s="103">
        <v>877.48</v>
      </c>
    </row>
    <row r="939" spans="1:4">
      <c r="A939" s="98">
        <v>7250300310</v>
      </c>
      <c r="B939" s="12" t="s">
        <v>2551</v>
      </c>
      <c r="C939" s="98" t="s">
        <v>1</v>
      </c>
      <c r="D939" s="103">
        <v>845.4</v>
      </c>
    </row>
    <row r="940" spans="1:4">
      <c r="A940" s="98">
        <v>7250300320</v>
      </c>
      <c r="B940" s="12" t="s">
        <v>2552</v>
      </c>
      <c r="C940" s="98" t="s">
        <v>1</v>
      </c>
      <c r="D940" s="103">
        <v>848.89</v>
      </c>
    </row>
    <row r="941" spans="1:4">
      <c r="A941" s="98">
        <v>7250350010</v>
      </c>
      <c r="B941" s="12" t="s">
        <v>2553</v>
      </c>
      <c r="C941" s="98" t="s">
        <v>1</v>
      </c>
      <c r="D941" s="103">
        <v>36.630000000000003</v>
      </c>
    </row>
    <row r="942" spans="1:4">
      <c r="A942" s="98">
        <v>7250350020</v>
      </c>
      <c r="B942" s="12" t="s">
        <v>13636</v>
      </c>
      <c r="C942" s="98" t="s">
        <v>1</v>
      </c>
      <c r="D942" s="103">
        <v>89.93</v>
      </c>
    </row>
    <row r="943" spans="1:4">
      <c r="A943" s="98">
        <v>7250350030</v>
      </c>
      <c r="B943" s="12" t="s">
        <v>2554</v>
      </c>
      <c r="C943" s="98" t="s">
        <v>1</v>
      </c>
      <c r="D943" s="103">
        <v>78</v>
      </c>
    </row>
    <row r="944" spans="1:4">
      <c r="A944" s="98">
        <v>7250350040</v>
      </c>
      <c r="B944" s="12" t="s">
        <v>2555</v>
      </c>
      <c r="C944" s="98" t="s">
        <v>1</v>
      </c>
      <c r="D944" s="103">
        <v>80.599999999999994</v>
      </c>
    </row>
    <row r="945" spans="1:4">
      <c r="A945" s="98">
        <v>7250350050</v>
      </c>
      <c r="B945" s="12" t="s">
        <v>2556</v>
      </c>
      <c r="C945" s="98" t="s">
        <v>1</v>
      </c>
      <c r="D945" s="103">
        <v>37.630000000000003</v>
      </c>
    </row>
    <row r="946" spans="1:4">
      <c r="A946" s="98">
        <v>7250350060</v>
      </c>
      <c r="B946" s="12" t="s">
        <v>2557</v>
      </c>
      <c r="C946" s="98" t="s">
        <v>1</v>
      </c>
      <c r="D946" s="103">
        <v>90.93</v>
      </c>
    </row>
    <row r="947" spans="1:4">
      <c r="A947" s="98">
        <v>7250350070</v>
      </c>
      <c r="B947" s="12" t="s">
        <v>2558</v>
      </c>
      <c r="C947" s="98" t="s">
        <v>1</v>
      </c>
      <c r="D947" s="103">
        <v>79.010000000000005</v>
      </c>
    </row>
    <row r="948" spans="1:4">
      <c r="A948" s="98">
        <v>7250350080</v>
      </c>
      <c r="B948" s="12" t="s">
        <v>2559</v>
      </c>
      <c r="C948" s="98" t="s">
        <v>1</v>
      </c>
      <c r="D948" s="103">
        <v>81.61</v>
      </c>
    </row>
    <row r="949" spans="1:4">
      <c r="A949" s="98">
        <v>7250350090</v>
      </c>
      <c r="B949" s="12" t="s">
        <v>2560</v>
      </c>
      <c r="C949" s="98" t="s">
        <v>1</v>
      </c>
      <c r="D949" s="103">
        <v>48.19</v>
      </c>
    </row>
    <row r="950" spans="1:4">
      <c r="A950" s="98">
        <v>7250350100</v>
      </c>
      <c r="B950" s="12" t="s">
        <v>2561</v>
      </c>
      <c r="C950" s="98" t="s">
        <v>1</v>
      </c>
      <c r="D950" s="103">
        <v>109.65</v>
      </c>
    </row>
    <row r="951" spans="1:4">
      <c r="A951" s="98" t="s">
        <v>13688</v>
      </c>
      <c r="D951" s="103"/>
    </row>
    <row r="952" spans="1:4">
      <c r="A952" s="98" t="s">
        <v>13689</v>
      </c>
      <c r="D952" s="103"/>
    </row>
    <row r="953" spans="1:4">
      <c r="A953" s="98" t="s">
        <v>13690</v>
      </c>
      <c r="C953" s="98" t="s">
        <v>13691</v>
      </c>
      <c r="D953" s="103"/>
    </row>
    <row r="954" spans="1:4">
      <c r="A954" s="98" t="s">
        <v>19</v>
      </c>
      <c r="B954" s="12" t="s">
        <v>550</v>
      </c>
      <c r="C954" s="98" t="s">
        <v>0</v>
      </c>
      <c r="D954" s="103" t="s">
        <v>13692</v>
      </c>
    </row>
    <row r="955" spans="1:4">
      <c r="A955" s="98">
        <v>7250350110</v>
      </c>
      <c r="B955" s="12" t="s">
        <v>2562</v>
      </c>
      <c r="C955" s="98" t="s">
        <v>1</v>
      </c>
      <c r="D955" s="103">
        <v>92.6</v>
      </c>
    </row>
    <row r="956" spans="1:4">
      <c r="A956" s="98">
        <v>7250350120</v>
      </c>
      <c r="B956" s="12" t="s">
        <v>2563</v>
      </c>
      <c r="C956" s="98" t="s">
        <v>1</v>
      </c>
      <c r="D956" s="103">
        <v>95.5</v>
      </c>
    </row>
    <row r="957" spans="1:4">
      <c r="A957" s="98">
        <v>7250350130</v>
      </c>
      <c r="B957" s="12" t="s">
        <v>2564</v>
      </c>
      <c r="C957" s="98" t="s">
        <v>1</v>
      </c>
      <c r="D957" s="103">
        <v>59.02</v>
      </c>
    </row>
    <row r="958" spans="1:4">
      <c r="A958" s="98">
        <v>7250350140</v>
      </c>
      <c r="B958" s="12" t="s">
        <v>2565</v>
      </c>
      <c r="C958" s="98" t="s">
        <v>1</v>
      </c>
      <c r="D958" s="103">
        <v>128.66999999999999</v>
      </c>
    </row>
    <row r="959" spans="1:4">
      <c r="A959" s="98">
        <v>7250350150</v>
      </c>
      <c r="B959" s="12" t="s">
        <v>2566</v>
      </c>
      <c r="C959" s="98" t="s">
        <v>1</v>
      </c>
      <c r="D959" s="103">
        <v>106.47</v>
      </c>
    </row>
    <row r="960" spans="1:4">
      <c r="A960" s="98">
        <v>7250350160</v>
      </c>
      <c r="B960" s="12" t="s">
        <v>2567</v>
      </c>
      <c r="C960" s="98" t="s">
        <v>1</v>
      </c>
      <c r="D960" s="103">
        <v>109.66</v>
      </c>
    </row>
    <row r="961" spans="1:4">
      <c r="A961" s="98">
        <v>7250350170</v>
      </c>
      <c r="B961" s="12" t="s">
        <v>2568</v>
      </c>
      <c r="C961" s="98" t="s">
        <v>1</v>
      </c>
      <c r="D961" s="103">
        <v>62.54</v>
      </c>
    </row>
    <row r="962" spans="1:4">
      <c r="A962" s="98">
        <v>7250350180</v>
      </c>
      <c r="B962" s="12" t="s">
        <v>2569</v>
      </c>
      <c r="C962" s="98" t="s">
        <v>1</v>
      </c>
      <c r="D962" s="103">
        <v>132.18</v>
      </c>
    </row>
    <row r="963" spans="1:4">
      <c r="A963" s="98">
        <v>7250350190</v>
      </c>
      <c r="B963" s="12" t="s">
        <v>2570</v>
      </c>
      <c r="C963" s="98" t="s">
        <v>1</v>
      </c>
      <c r="D963" s="103">
        <v>109.99</v>
      </c>
    </row>
    <row r="964" spans="1:4">
      <c r="A964" s="98">
        <v>7250350200</v>
      </c>
      <c r="B964" s="12" t="s">
        <v>2571</v>
      </c>
      <c r="C964" s="98" t="s">
        <v>1</v>
      </c>
      <c r="D964" s="103">
        <v>113.18</v>
      </c>
    </row>
    <row r="965" spans="1:4">
      <c r="A965" s="98">
        <v>7250350210</v>
      </c>
      <c r="B965" s="12" t="s">
        <v>2572</v>
      </c>
      <c r="C965" s="98" t="s">
        <v>1</v>
      </c>
      <c r="D965" s="103">
        <v>76.180000000000007</v>
      </c>
    </row>
    <row r="966" spans="1:4">
      <c r="A966" s="98">
        <v>7250350220</v>
      </c>
      <c r="B966" s="12" t="s">
        <v>2573</v>
      </c>
      <c r="C966" s="98" t="s">
        <v>1</v>
      </c>
      <c r="D966" s="103">
        <v>154</v>
      </c>
    </row>
    <row r="967" spans="1:4">
      <c r="A967" s="98">
        <v>7250350230</v>
      </c>
      <c r="B967" s="12" t="s">
        <v>2574</v>
      </c>
      <c r="C967" s="98" t="s">
        <v>1</v>
      </c>
      <c r="D967" s="103">
        <v>126.66</v>
      </c>
    </row>
    <row r="968" spans="1:4">
      <c r="A968" s="98">
        <v>7250350240</v>
      </c>
      <c r="B968" s="12" t="s">
        <v>2575</v>
      </c>
      <c r="C968" s="98" t="s">
        <v>1</v>
      </c>
      <c r="D968" s="103">
        <v>130.15</v>
      </c>
    </row>
    <row r="969" spans="1:4">
      <c r="A969" s="98">
        <v>7250350250</v>
      </c>
      <c r="B969" s="12" t="s">
        <v>2576</v>
      </c>
      <c r="C969" s="98" t="s">
        <v>1</v>
      </c>
      <c r="D969" s="103">
        <v>80.66</v>
      </c>
    </row>
    <row r="970" spans="1:4">
      <c r="A970" s="98">
        <v>7250350260</v>
      </c>
      <c r="B970" s="12" t="s">
        <v>2577</v>
      </c>
      <c r="C970" s="98" t="s">
        <v>1</v>
      </c>
      <c r="D970" s="103">
        <v>158.49</v>
      </c>
    </row>
    <row r="971" spans="1:4">
      <c r="A971" s="98">
        <v>7250350270</v>
      </c>
      <c r="B971" s="12" t="s">
        <v>2578</v>
      </c>
      <c r="C971" s="98" t="s">
        <v>1</v>
      </c>
      <c r="D971" s="103">
        <v>131.13</v>
      </c>
    </row>
    <row r="972" spans="1:4">
      <c r="A972" s="98">
        <v>7250350280</v>
      </c>
      <c r="B972" s="12" t="s">
        <v>2579</v>
      </c>
      <c r="C972" s="98" t="s">
        <v>1</v>
      </c>
      <c r="D972" s="103">
        <v>134.63999999999999</v>
      </c>
    </row>
    <row r="973" spans="1:4">
      <c r="A973" s="98">
        <v>7250350290</v>
      </c>
      <c r="B973" s="12" t="s">
        <v>2580</v>
      </c>
      <c r="C973" s="98" t="s">
        <v>1</v>
      </c>
      <c r="D973" s="103">
        <v>117.38</v>
      </c>
    </row>
    <row r="974" spans="1:4">
      <c r="A974" s="98">
        <v>7250350300</v>
      </c>
      <c r="B974" s="12" t="s">
        <v>2581</v>
      </c>
      <c r="C974" s="98" t="s">
        <v>1</v>
      </c>
      <c r="D974" s="103">
        <v>199.94</v>
      </c>
    </row>
    <row r="975" spans="1:4">
      <c r="A975" s="98">
        <v>7250350310</v>
      </c>
      <c r="B975" s="12" t="s">
        <v>2582</v>
      </c>
      <c r="C975" s="98" t="s">
        <v>1</v>
      </c>
      <c r="D975" s="103">
        <v>167.86</v>
      </c>
    </row>
    <row r="976" spans="1:4">
      <c r="A976" s="98">
        <v>7250350320</v>
      </c>
      <c r="B976" s="12" t="s">
        <v>2583</v>
      </c>
      <c r="C976" s="98" t="s">
        <v>1</v>
      </c>
      <c r="D976" s="103">
        <v>171.35</v>
      </c>
    </row>
    <row r="977" spans="1:4">
      <c r="A977" s="98">
        <v>7250400010</v>
      </c>
      <c r="B977" s="12" t="s">
        <v>2584</v>
      </c>
      <c r="C977" s="98" t="s">
        <v>1</v>
      </c>
      <c r="D977" s="103">
        <v>255.81</v>
      </c>
    </row>
    <row r="978" spans="1:4">
      <c r="A978" s="98">
        <v>7250400020</v>
      </c>
      <c r="B978" s="12" t="s">
        <v>2585</v>
      </c>
      <c r="C978" s="98" t="s">
        <v>1</v>
      </c>
      <c r="D978" s="103">
        <v>248.51</v>
      </c>
    </row>
    <row r="979" spans="1:4">
      <c r="A979" s="98">
        <v>7250400030</v>
      </c>
      <c r="B979" s="12" t="s">
        <v>2586</v>
      </c>
      <c r="C979" s="98" t="s">
        <v>1</v>
      </c>
      <c r="D979" s="103">
        <v>302.23</v>
      </c>
    </row>
    <row r="980" spans="1:4">
      <c r="A980" s="98">
        <v>7250400040</v>
      </c>
      <c r="B980" s="12" t="s">
        <v>2587</v>
      </c>
      <c r="C980" s="98" t="s">
        <v>1</v>
      </c>
      <c r="D980" s="103">
        <v>365.31</v>
      </c>
    </row>
    <row r="981" spans="1:4">
      <c r="A981" s="98">
        <v>7250400050</v>
      </c>
      <c r="B981" s="12" t="s">
        <v>2588</v>
      </c>
      <c r="C981" s="98" t="s">
        <v>1</v>
      </c>
      <c r="D981" s="103">
        <v>435.62</v>
      </c>
    </row>
    <row r="982" spans="1:4">
      <c r="A982" s="98">
        <v>7250400060</v>
      </c>
      <c r="B982" s="12" t="s">
        <v>2589</v>
      </c>
      <c r="C982" s="98" t="s">
        <v>1</v>
      </c>
      <c r="D982" s="103">
        <v>500.86</v>
      </c>
    </row>
    <row r="983" spans="1:4">
      <c r="A983" s="98">
        <v>7250450010</v>
      </c>
      <c r="B983" s="12" t="s">
        <v>2590</v>
      </c>
      <c r="C983" s="98" t="s">
        <v>1</v>
      </c>
      <c r="D983" s="103">
        <v>15.15</v>
      </c>
    </row>
    <row r="984" spans="1:4">
      <c r="A984" s="98">
        <v>7250450020</v>
      </c>
      <c r="B984" s="12" t="s">
        <v>2591</v>
      </c>
      <c r="C984" s="98" t="s">
        <v>1</v>
      </c>
      <c r="D984" s="103">
        <v>17.079999999999998</v>
      </c>
    </row>
    <row r="985" spans="1:4">
      <c r="A985" s="98">
        <v>7250450030</v>
      </c>
      <c r="B985" s="12" t="s">
        <v>2592</v>
      </c>
      <c r="C985" s="98" t="s">
        <v>1</v>
      </c>
      <c r="D985" s="103">
        <v>18.059999999999999</v>
      </c>
    </row>
    <row r="986" spans="1:4">
      <c r="A986" s="98">
        <v>7250450040</v>
      </c>
      <c r="B986" s="12" t="s">
        <v>2593</v>
      </c>
      <c r="C986" s="98" t="s">
        <v>1</v>
      </c>
      <c r="D986" s="103">
        <v>20.53</v>
      </c>
    </row>
    <row r="987" spans="1:4">
      <c r="A987" s="98">
        <v>7250450050</v>
      </c>
      <c r="B987" s="12" t="s">
        <v>2594</v>
      </c>
      <c r="C987" s="98" t="s">
        <v>1</v>
      </c>
      <c r="D987" s="103">
        <v>22.31</v>
      </c>
    </row>
    <row r="988" spans="1:4">
      <c r="A988" s="98">
        <v>7250450060</v>
      </c>
      <c r="B988" s="12" t="s">
        <v>2595</v>
      </c>
      <c r="C988" s="98" t="s">
        <v>1</v>
      </c>
      <c r="D988" s="103">
        <v>24.52</v>
      </c>
    </row>
    <row r="989" spans="1:4">
      <c r="A989" s="98" t="s">
        <v>2596</v>
      </c>
      <c r="D989" s="103"/>
    </row>
    <row r="990" spans="1:4">
      <c r="A990" s="98">
        <v>7260100010</v>
      </c>
      <c r="B990" s="12" t="s">
        <v>2597</v>
      </c>
      <c r="C990" s="98" t="s">
        <v>1</v>
      </c>
      <c r="D990" s="103">
        <v>98</v>
      </c>
    </row>
    <row r="991" spans="1:4">
      <c r="A991" s="98">
        <v>7260100020</v>
      </c>
      <c r="B991" s="12" t="s">
        <v>2598</v>
      </c>
      <c r="C991" s="98" t="s">
        <v>1</v>
      </c>
      <c r="D991" s="103">
        <v>172.46</v>
      </c>
    </row>
    <row r="992" spans="1:4">
      <c r="A992" s="98">
        <v>7260100030</v>
      </c>
      <c r="B992" s="12" t="s">
        <v>2599</v>
      </c>
      <c r="C992" s="98" t="s">
        <v>1</v>
      </c>
      <c r="D992" s="103">
        <v>144.88</v>
      </c>
    </row>
    <row r="993" spans="1:4">
      <c r="A993" s="98">
        <v>7260100040</v>
      </c>
      <c r="B993" s="12" t="s">
        <v>2600</v>
      </c>
      <c r="C993" s="98" t="s">
        <v>1</v>
      </c>
      <c r="D993" s="103">
        <v>148.04</v>
      </c>
    </row>
    <row r="994" spans="1:4">
      <c r="A994" s="98">
        <v>7260100050</v>
      </c>
      <c r="B994" s="12" t="s">
        <v>2601</v>
      </c>
      <c r="C994" s="98" t="s">
        <v>1</v>
      </c>
      <c r="D994" s="103">
        <v>142.34</v>
      </c>
    </row>
    <row r="995" spans="1:4">
      <c r="A995" s="98">
        <v>7260100060</v>
      </c>
      <c r="B995" s="12" t="s">
        <v>2602</v>
      </c>
      <c r="C995" s="98" t="s">
        <v>1</v>
      </c>
      <c r="D995" s="103">
        <v>220.34</v>
      </c>
    </row>
    <row r="996" spans="1:4">
      <c r="A996" s="98">
        <v>7260100070</v>
      </c>
      <c r="B996" s="12" t="s">
        <v>2603</v>
      </c>
      <c r="C996" s="98" t="s">
        <v>1</v>
      </c>
      <c r="D996" s="103">
        <v>190.64</v>
      </c>
    </row>
    <row r="997" spans="1:4">
      <c r="A997" s="98">
        <v>7260100080</v>
      </c>
      <c r="B997" s="12" t="s">
        <v>2604</v>
      </c>
      <c r="C997" s="98" t="s">
        <v>1</v>
      </c>
      <c r="D997" s="103">
        <v>193.95</v>
      </c>
    </row>
    <row r="998" spans="1:4">
      <c r="A998" s="98">
        <v>7260100090</v>
      </c>
      <c r="B998" s="12" t="s">
        <v>2605</v>
      </c>
      <c r="C998" s="98" t="s">
        <v>1</v>
      </c>
      <c r="D998" s="103">
        <v>163.1</v>
      </c>
    </row>
    <row r="999" spans="1:4">
      <c r="A999" s="98">
        <v>7260100100</v>
      </c>
      <c r="B999" s="12" t="s">
        <v>2606</v>
      </c>
      <c r="C999" s="98" t="s">
        <v>1</v>
      </c>
      <c r="D999" s="103">
        <v>241.09</v>
      </c>
    </row>
    <row r="1000" spans="1:4">
      <c r="A1000" s="98">
        <v>7260100110</v>
      </c>
      <c r="B1000" s="12" t="s">
        <v>2607</v>
      </c>
      <c r="C1000" s="98" t="s">
        <v>1</v>
      </c>
      <c r="D1000" s="103">
        <v>211.39</v>
      </c>
    </row>
    <row r="1001" spans="1:4">
      <c r="A1001" s="98">
        <v>7260100120</v>
      </c>
      <c r="B1001" s="12" t="s">
        <v>2608</v>
      </c>
      <c r="C1001" s="98" t="s">
        <v>1</v>
      </c>
      <c r="D1001" s="103">
        <v>214.7</v>
      </c>
    </row>
    <row r="1002" spans="1:4">
      <c r="A1002" s="98">
        <v>7260100130</v>
      </c>
      <c r="B1002" s="12" t="s">
        <v>2609</v>
      </c>
      <c r="C1002" s="98" t="s">
        <v>1</v>
      </c>
      <c r="D1002" s="103">
        <v>194.24</v>
      </c>
    </row>
    <row r="1003" spans="1:4">
      <c r="A1003" s="98">
        <v>7260100140</v>
      </c>
      <c r="B1003" s="12" t="s">
        <v>2610</v>
      </c>
      <c r="C1003" s="98" t="s">
        <v>1</v>
      </c>
      <c r="D1003" s="103">
        <v>280.44</v>
      </c>
    </row>
    <row r="1004" spans="1:4">
      <c r="A1004" s="98">
        <v>7260100150</v>
      </c>
      <c r="B1004" s="12" t="s">
        <v>2611</v>
      </c>
      <c r="C1004" s="98" t="s">
        <v>1</v>
      </c>
      <c r="D1004" s="103">
        <v>245.4</v>
      </c>
    </row>
    <row r="1005" spans="1:4">
      <c r="A1005" s="98">
        <v>7260100160</v>
      </c>
      <c r="B1005" s="12" t="s">
        <v>2612</v>
      </c>
      <c r="C1005" s="98" t="s">
        <v>1</v>
      </c>
      <c r="D1005" s="103">
        <v>248.99</v>
      </c>
    </row>
    <row r="1006" spans="1:4">
      <c r="A1006" s="98">
        <v>7260100170</v>
      </c>
      <c r="B1006" s="12" t="s">
        <v>2613</v>
      </c>
      <c r="C1006" s="98" t="s">
        <v>1</v>
      </c>
      <c r="D1006" s="103">
        <v>216.91</v>
      </c>
    </row>
    <row r="1007" spans="1:4">
      <c r="A1007" s="98" t="s">
        <v>13688</v>
      </c>
      <c r="D1007" s="103"/>
    </row>
    <row r="1008" spans="1:4">
      <c r="A1008" s="98" t="s">
        <v>13689</v>
      </c>
      <c r="D1008" s="103"/>
    </row>
    <row r="1009" spans="1:4">
      <c r="A1009" s="98" t="s">
        <v>13690</v>
      </c>
      <c r="C1009" s="98" t="s">
        <v>13691</v>
      </c>
      <c r="D1009" s="103"/>
    </row>
    <row r="1010" spans="1:4">
      <c r="A1010" s="98" t="s">
        <v>19</v>
      </c>
      <c r="B1010" s="12" t="s">
        <v>550</v>
      </c>
      <c r="C1010" s="98" t="s">
        <v>0</v>
      </c>
      <c r="D1010" s="103" t="s">
        <v>13692</v>
      </c>
    </row>
    <row r="1011" spans="1:4">
      <c r="A1011" s="98">
        <v>7260100180</v>
      </c>
      <c r="B1011" s="12" t="s">
        <v>2614</v>
      </c>
      <c r="C1011" s="98" t="s">
        <v>1</v>
      </c>
      <c r="D1011" s="103">
        <v>303.11</v>
      </c>
    </row>
    <row r="1012" spans="1:4">
      <c r="A1012" s="98">
        <v>7260100190</v>
      </c>
      <c r="B1012" s="12" t="s">
        <v>2615</v>
      </c>
      <c r="C1012" s="98" t="s">
        <v>1</v>
      </c>
      <c r="D1012" s="103">
        <v>267.33999999999997</v>
      </c>
    </row>
    <row r="1013" spans="1:4">
      <c r="A1013" s="98">
        <v>7260100200</v>
      </c>
      <c r="B1013" s="12" t="s">
        <v>2616</v>
      </c>
      <c r="C1013" s="98" t="s">
        <v>1</v>
      </c>
      <c r="D1013" s="103">
        <v>270.73</v>
      </c>
    </row>
    <row r="1014" spans="1:4">
      <c r="A1014" s="98">
        <v>7260100210</v>
      </c>
      <c r="B1014" s="12" t="s">
        <v>2617</v>
      </c>
      <c r="C1014" s="98" t="s">
        <v>1</v>
      </c>
      <c r="D1014" s="103">
        <v>254.42</v>
      </c>
    </row>
    <row r="1015" spans="1:4">
      <c r="A1015" s="98">
        <v>7260100220</v>
      </c>
      <c r="B1015" s="12" t="s">
        <v>2618</v>
      </c>
      <c r="C1015" s="98" t="s">
        <v>1</v>
      </c>
      <c r="D1015" s="103">
        <v>348.82</v>
      </c>
    </row>
    <row r="1016" spans="1:4">
      <c r="A1016" s="98">
        <v>7260100230</v>
      </c>
      <c r="B1016" s="12" t="s">
        <v>2619</v>
      </c>
      <c r="C1016" s="98" t="s">
        <v>1</v>
      </c>
      <c r="D1016" s="103">
        <v>307.45</v>
      </c>
    </row>
    <row r="1017" spans="1:4">
      <c r="A1017" s="98">
        <v>7260100240</v>
      </c>
      <c r="B1017" s="12" t="s">
        <v>2620</v>
      </c>
      <c r="C1017" s="98" t="s">
        <v>1</v>
      </c>
      <c r="D1017" s="103">
        <v>311.19</v>
      </c>
    </row>
    <row r="1018" spans="1:4">
      <c r="A1018" s="98">
        <v>7260100250</v>
      </c>
      <c r="B1018" s="12" t="s">
        <v>2621</v>
      </c>
      <c r="C1018" s="98" t="s">
        <v>1</v>
      </c>
      <c r="D1018" s="103">
        <v>280.95</v>
      </c>
    </row>
    <row r="1019" spans="1:4">
      <c r="A1019" s="98">
        <v>7260100260</v>
      </c>
      <c r="B1019" s="12" t="s">
        <v>2622</v>
      </c>
      <c r="C1019" s="98" t="s">
        <v>1</v>
      </c>
      <c r="D1019" s="103">
        <v>375.35</v>
      </c>
    </row>
    <row r="1020" spans="1:4">
      <c r="A1020" s="98">
        <v>7260100270</v>
      </c>
      <c r="B1020" s="12" t="s">
        <v>2623</v>
      </c>
      <c r="C1020" s="98" t="s">
        <v>1</v>
      </c>
      <c r="D1020" s="103">
        <v>333.96</v>
      </c>
    </row>
    <row r="1021" spans="1:4">
      <c r="A1021" s="98">
        <v>7260100280</v>
      </c>
      <c r="B1021" s="12" t="s">
        <v>2624</v>
      </c>
      <c r="C1021" s="98" t="s">
        <v>1</v>
      </c>
      <c r="D1021" s="103">
        <v>337.67</v>
      </c>
    </row>
    <row r="1022" spans="1:4">
      <c r="A1022" s="98">
        <v>7260100290</v>
      </c>
      <c r="B1022" s="12" t="s">
        <v>2625</v>
      </c>
      <c r="C1022" s="98" t="s">
        <v>1</v>
      </c>
      <c r="D1022" s="103">
        <v>119.42</v>
      </c>
    </row>
    <row r="1023" spans="1:4">
      <c r="A1023" s="98">
        <v>7260100300</v>
      </c>
      <c r="B1023" s="12" t="s">
        <v>2626</v>
      </c>
      <c r="C1023" s="98" t="s">
        <v>1</v>
      </c>
      <c r="D1023" s="103">
        <v>193.88</v>
      </c>
    </row>
    <row r="1024" spans="1:4">
      <c r="A1024" s="98">
        <v>7260100310</v>
      </c>
      <c r="B1024" s="12" t="s">
        <v>2627</v>
      </c>
      <c r="C1024" s="98" t="s">
        <v>1</v>
      </c>
      <c r="D1024" s="103">
        <v>166.3</v>
      </c>
    </row>
    <row r="1025" spans="1:4">
      <c r="A1025" s="98">
        <v>7260100320</v>
      </c>
      <c r="B1025" s="12" t="s">
        <v>2628</v>
      </c>
      <c r="C1025" s="98" t="s">
        <v>1</v>
      </c>
      <c r="D1025" s="103">
        <v>169.46</v>
      </c>
    </row>
    <row r="1026" spans="1:4">
      <c r="A1026" s="98">
        <v>7260100330</v>
      </c>
      <c r="B1026" s="12" t="s">
        <v>2629</v>
      </c>
      <c r="C1026" s="98" t="s">
        <v>1</v>
      </c>
      <c r="D1026" s="103">
        <v>163.9</v>
      </c>
    </row>
    <row r="1027" spans="1:4">
      <c r="A1027" s="98">
        <v>7260100340</v>
      </c>
      <c r="B1027" s="12" t="s">
        <v>2630</v>
      </c>
      <c r="C1027" s="98" t="s">
        <v>1</v>
      </c>
      <c r="D1027" s="103">
        <v>241.9</v>
      </c>
    </row>
    <row r="1028" spans="1:4">
      <c r="A1028" s="98">
        <v>7260100350</v>
      </c>
      <c r="B1028" s="12" t="s">
        <v>2631</v>
      </c>
      <c r="C1028" s="98" t="s">
        <v>1</v>
      </c>
      <c r="D1028" s="103">
        <v>212.2</v>
      </c>
    </row>
    <row r="1029" spans="1:4">
      <c r="A1029" s="98">
        <v>7260100360</v>
      </c>
      <c r="B1029" s="12" t="s">
        <v>2632</v>
      </c>
      <c r="C1029" s="98" t="s">
        <v>1</v>
      </c>
      <c r="D1029" s="103">
        <v>215.51</v>
      </c>
    </row>
    <row r="1030" spans="1:4">
      <c r="A1030" s="98">
        <v>7260100370</v>
      </c>
      <c r="B1030" s="12" t="s">
        <v>2633</v>
      </c>
      <c r="C1030" s="98" t="s">
        <v>1</v>
      </c>
      <c r="D1030" s="103">
        <v>184.65</v>
      </c>
    </row>
    <row r="1031" spans="1:4">
      <c r="A1031" s="98">
        <v>7260100380</v>
      </c>
      <c r="B1031" s="12" t="s">
        <v>2634</v>
      </c>
      <c r="C1031" s="98" t="s">
        <v>1</v>
      </c>
      <c r="D1031" s="103">
        <v>262.66000000000003</v>
      </c>
    </row>
    <row r="1032" spans="1:4">
      <c r="A1032" s="98">
        <v>7260100390</v>
      </c>
      <c r="B1032" s="12" t="s">
        <v>2635</v>
      </c>
      <c r="C1032" s="98" t="s">
        <v>1</v>
      </c>
      <c r="D1032" s="103">
        <v>232.96</v>
      </c>
    </row>
    <row r="1033" spans="1:4">
      <c r="A1033" s="98">
        <v>7260100400</v>
      </c>
      <c r="B1033" s="12" t="s">
        <v>2636</v>
      </c>
      <c r="C1033" s="98" t="s">
        <v>1</v>
      </c>
      <c r="D1033" s="103">
        <v>236.27</v>
      </c>
    </row>
    <row r="1034" spans="1:4">
      <c r="A1034" s="98">
        <v>7260100410</v>
      </c>
      <c r="B1034" s="12" t="s">
        <v>2637</v>
      </c>
      <c r="C1034" s="98" t="s">
        <v>1</v>
      </c>
      <c r="D1034" s="103">
        <v>216.15</v>
      </c>
    </row>
    <row r="1035" spans="1:4">
      <c r="A1035" s="98">
        <v>7260100420</v>
      </c>
      <c r="B1035" s="12" t="s">
        <v>2638</v>
      </c>
      <c r="C1035" s="98" t="s">
        <v>1</v>
      </c>
      <c r="D1035" s="103">
        <v>302.35000000000002</v>
      </c>
    </row>
    <row r="1036" spans="1:4">
      <c r="A1036" s="98">
        <v>7260100430</v>
      </c>
      <c r="B1036" s="12" t="s">
        <v>2639</v>
      </c>
      <c r="C1036" s="98" t="s">
        <v>1</v>
      </c>
      <c r="D1036" s="103">
        <v>267.32</v>
      </c>
    </row>
    <row r="1037" spans="1:4">
      <c r="A1037" s="98">
        <v>7260100440</v>
      </c>
      <c r="B1037" s="12" t="s">
        <v>2640</v>
      </c>
      <c r="C1037" s="98" t="s">
        <v>1</v>
      </c>
      <c r="D1037" s="103">
        <v>270.89999999999998</v>
      </c>
    </row>
    <row r="1038" spans="1:4">
      <c r="A1038" s="98">
        <v>7260100450</v>
      </c>
      <c r="B1038" s="12" t="s">
        <v>2641</v>
      </c>
      <c r="C1038" s="98" t="s">
        <v>1</v>
      </c>
      <c r="D1038" s="103">
        <v>238.82</v>
      </c>
    </row>
    <row r="1039" spans="1:4">
      <c r="A1039" s="98">
        <v>7260100460</v>
      </c>
      <c r="B1039" s="12" t="s">
        <v>2642</v>
      </c>
      <c r="C1039" s="98" t="s">
        <v>1</v>
      </c>
      <c r="D1039" s="103">
        <v>325.02</v>
      </c>
    </row>
    <row r="1040" spans="1:4">
      <c r="A1040" s="98">
        <v>7260100470</v>
      </c>
      <c r="B1040" s="12" t="s">
        <v>2643</v>
      </c>
      <c r="C1040" s="98" t="s">
        <v>1</v>
      </c>
      <c r="D1040" s="103">
        <v>289.26</v>
      </c>
    </row>
    <row r="1041" spans="1:4">
      <c r="A1041" s="98">
        <v>7260100480</v>
      </c>
      <c r="B1041" s="12" t="s">
        <v>2644</v>
      </c>
      <c r="C1041" s="98" t="s">
        <v>1</v>
      </c>
      <c r="D1041" s="103">
        <v>292.64</v>
      </c>
    </row>
    <row r="1042" spans="1:4">
      <c r="A1042" s="98">
        <v>7260100490</v>
      </c>
      <c r="B1042" s="12" t="s">
        <v>2645</v>
      </c>
      <c r="C1042" s="98" t="s">
        <v>1</v>
      </c>
      <c r="D1042" s="103">
        <v>276.68</v>
      </c>
    </row>
    <row r="1043" spans="1:4">
      <c r="A1043" s="98">
        <v>7260100500</v>
      </c>
      <c r="B1043" s="12" t="s">
        <v>2646</v>
      </c>
      <c r="C1043" s="98" t="s">
        <v>1</v>
      </c>
      <c r="D1043" s="103">
        <v>371.08</v>
      </c>
    </row>
    <row r="1044" spans="1:4">
      <c r="A1044" s="98">
        <v>7260100510</v>
      </c>
      <c r="B1044" s="12" t="s">
        <v>2647</v>
      </c>
      <c r="C1044" s="98" t="s">
        <v>1</v>
      </c>
      <c r="D1044" s="103">
        <v>329.71</v>
      </c>
    </row>
    <row r="1045" spans="1:4">
      <c r="A1045" s="98">
        <v>7260100520</v>
      </c>
      <c r="B1045" s="12" t="s">
        <v>2648</v>
      </c>
      <c r="C1045" s="98" t="s">
        <v>1</v>
      </c>
      <c r="D1045" s="103">
        <v>333.45</v>
      </c>
    </row>
    <row r="1046" spans="1:4">
      <c r="A1046" s="98">
        <v>7260100530</v>
      </c>
      <c r="B1046" s="12" t="s">
        <v>2649</v>
      </c>
      <c r="C1046" s="98" t="s">
        <v>1</v>
      </c>
      <c r="D1046" s="103">
        <v>303.20999999999998</v>
      </c>
    </row>
    <row r="1047" spans="1:4">
      <c r="A1047" s="98">
        <v>7260100540</v>
      </c>
      <c r="B1047" s="12" t="s">
        <v>2650</v>
      </c>
      <c r="C1047" s="98" t="s">
        <v>1</v>
      </c>
      <c r="D1047" s="103">
        <v>397.62</v>
      </c>
    </row>
    <row r="1048" spans="1:4">
      <c r="A1048" s="98">
        <v>7260100550</v>
      </c>
      <c r="B1048" s="12" t="s">
        <v>2651</v>
      </c>
      <c r="C1048" s="98" t="s">
        <v>1</v>
      </c>
      <c r="D1048" s="103">
        <v>356.23</v>
      </c>
    </row>
    <row r="1049" spans="1:4">
      <c r="A1049" s="98">
        <v>7260100560</v>
      </c>
      <c r="B1049" s="12" t="s">
        <v>2652</v>
      </c>
      <c r="C1049" s="98" t="s">
        <v>1</v>
      </c>
      <c r="D1049" s="103">
        <v>359.94</v>
      </c>
    </row>
    <row r="1050" spans="1:4">
      <c r="A1050" s="98">
        <v>7260100570</v>
      </c>
      <c r="B1050" s="12" t="s">
        <v>2653</v>
      </c>
      <c r="C1050" s="98" t="s">
        <v>1</v>
      </c>
      <c r="D1050" s="103">
        <v>162.13999999999999</v>
      </c>
    </row>
    <row r="1051" spans="1:4">
      <c r="A1051" s="98">
        <v>7260100580</v>
      </c>
      <c r="B1051" s="12" t="s">
        <v>2654</v>
      </c>
      <c r="C1051" s="98" t="s">
        <v>1</v>
      </c>
      <c r="D1051" s="103">
        <v>236.58</v>
      </c>
    </row>
    <row r="1052" spans="1:4">
      <c r="A1052" s="98">
        <v>7260100590</v>
      </c>
      <c r="B1052" s="12" t="s">
        <v>2655</v>
      </c>
      <c r="C1052" s="98" t="s">
        <v>1</v>
      </c>
      <c r="D1052" s="103">
        <v>209.01</v>
      </c>
    </row>
    <row r="1053" spans="1:4">
      <c r="A1053" s="98">
        <v>7260100600</v>
      </c>
      <c r="B1053" s="12" t="s">
        <v>2656</v>
      </c>
      <c r="C1053" s="98" t="s">
        <v>1</v>
      </c>
      <c r="D1053" s="103">
        <v>212.17</v>
      </c>
    </row>
    <row r="1054" spans="1:4">
      <c r="A1054" s="98">
        <v>7260100610</v>
      </c>
      <c r="B1054" s="12" t="s">
        <v>2657</v>
      </c>
      <c r="C1054" s="98" t="s">
        <v>1</v>
      </c>
      <c r="D1054" s="103">
        <v>206.82</v>
      </c>
    </row>
    <row r="1055" spans="1:4">
      <c r="A1055" s="98">
        <v>7260100620</v>
      </c>
      <c r="B1055" s="12" t="s">
        <v>2658</v>
      </c>
      <c r="C1055" s="98" t="s">
        <v>1</v>
      </c>
      <c r="D1055" s="103">
        <v>284.82</v>
      </c>
    </row>
    <row r="1056" spans="1:4">
      <c r="A1056" s="98">
        <v>7260100630</v>
      </c>
      <c r="B1056" s="12" t="s">
        <v>2659</v>
      </c>
      <c r="C1056" s="98" t="s">
        <v>1</v>
      </c>
      <c r="D1056" s="103">
        <v>255.13</v>
      </c>
    </row>
    <row r="1057" spans="1:4">
      <c r="A1057" s="98">
        <v>7260100640</v>
      </c>
      <c r="B1057" s="12" t="s">
        <v>2660</v>
      </c>
      <c r="C1057" s="98" t="s">
        <v>1</v>
      </c>
      <c r="D1057" s="103">
        <v>258.43</v>
      </c>
    </row>
    <row r="1058" spans="1:4">
      <c r="A1058" s="98">
        <v>7260100650</v>
      </c>
      <c r="B1058" s="12" t="s">
        <v>2661</v>
      </c>
      <c r="C1058" s="98" t="s">
        <v>1</v>
      </c>
      <c r="D1058" s="103">
        <v>227.57</v>
      </c>
    </row>
    <row r="1059" spans="1:4">
      <c r="A1059" s="98">
        <v>7260100660</v>
      </c>
      <c r="B1059" s="12" t="s">
        <v>2662</v>
      </c>
      <c r="C1059" s="98" t="s">
        <v>1</v>
      </c>
      <c r="D1059" s="103">
        <v>305.57</v>
      </c>
    </row>
    <row r="1060" spans="1:4">
      <c r="A1060" s="98">
        <v>7260100670</v>
      </c>
      <c r="B1060" s="12" t="s">
        <v>2663</v>
      </c>
      <c r="C1060" s="98" t="s">
        <v>1</v>
      </c>
      <c r="D1060" s="103">
        <v>275.88</v>
      </c>
    </row>
    <row r="1061" spans="1:4">
      <c r="A1061" s="98">
        <v>7260100680</v>
      </c>
      <c r="B1061" s="12" t="s">
        <v>2664</v>
      </c>
      <c r="C1061" s="98" t="s">
        <v>1</v>
      </c>
      <c r="D1061" s="103">
        <v>279.18</v>
      </c>
    </row>
    <row r="1062" spans="1:4">
      <c r="A1062" s="98">
        <v>7260100690</v>
      </c>
      <c r="B1062" s="12" t="s">
        <v>2665</v>
      </c>
      <c r="C1062" s="98" t="s">
        <v>1</v>
      </c>
      <c r="D1062" s="103">
        <v>259.35000000000002</v>
      </c>
    </row>
    <row r="1063" spans="1:4">
      <c r="A1063" s="98" t="s">
        <v>13688</v>
      </c>
      <c r="D1063" s="103"/>
    </row>
    <row r="1064" spans="1:4">
      <c r="A1064" s="98" t="s">
        <v>13689</v>
      </c>
      <c r="D1064" s="103"/>
    </row>
    <row r="1065" spans="1:4">
      <c r="A1065" s="98" t="s">
        <v>13690</v>
      </c>
      <c r="C1065" s="98" t="s">
        <v>13691</v>
      </c>
      <c r="D1065" s="103"/>
    </row>
    <row r="1066" spans="1:4">
      <c r="A1066" s="98" t="s">
        <v>19</v>
      </c>
      <c r="B1066" s="12" t="s">
        <v>550</v>
      </c>
      <c r="C1066" s="98" t="s">
        <v>0</v>
      </c>
      <c r="D1066" s="103" t="s">
        <v>13692</v>
      </c>
    </row>
    <row r="1067" spans="1:4">
      <c r="A1067" s="98">
        <v>7260100700</v>
      </c>
      <c r="B1067" s="12" t="s">
        <v>2666</v>
      </c>
      <c r="C1067" s="98" t="s">
        <v>1</v>
      </c>
      <c r="D1067" s="103">
        <v>345.54</v>
      </c>
    </row>
    <row r="1068" spans="1:4">
      <c r="A1068" s="98">
        <v>7260100710</v>
      </c>
      <c r="B1068" s="12" t="s">
        <v>2667</v>
      </c>
      <c r="C1068" s="98" t="s">
        <v>1</v>
      </c>
      <c r="D1068" s="103">
        <v>310.5</v>
      </c>
    </row>
    <row r="1069" spans="1:4">
      <c r="A1069" s="98">
        <v>7260100720</v>
      </c>
      <c r="B1069" s="12" t="s">
        <v>2668</v>
      </c>
      <c r="C1069" s="98" t="s">
        <v>1</v>
      </c>
      <c r="D1069" s="103">
        <v>314.10000000000002</v>
      </c>
    </row>
    <row r="1070" spans="1:4">
      <c r="A1070" s="98">
        <v>7260100730</v>
      </c>
      <c r="B1070" s="12" t="s">
        <v>2669</v>
      </c>
      <c r="C1070" s="98" t="s">
        <v>1</v>
      </c>
      <c r="D1070" s="103">
        <v>282.02</v>
      </c>
    </row>
    <row r="1071" spans="1:4">
      <c r="A1071" s="98">
        <v>7260100740</v>
      </c>
      <c r="B1071" s="12" t="s">
        <v>2670</v>
      </c>
      <c r="C1071" s="98" t="s">
        <v>1</v>
      </c>
      <c r="D1071" s="103">
        <v>368.21</v>
      </c>
    </row>
    <row r="1072" spans="1:4">
      <c r="A1072" s="98">
        <v>7260100750</v>
      </c>
      <c r="B1072" s="12" t="s">
        <v>2671</v>
      </c>
      <c r="C1072" s="98" t="s">
        <v>1</v>
      </c>
      <c r="D1072" s="103">
        <v>332.44</v>
      </c>
    </row>
    <row r="1073" spans="1:4">
      <c r="A1073" s="98">
        <v>7260100760</v>
      </c>
      <c r="B1073" s="12" t="s">
        <v>2672</v>
      </c>
      <c r="C1073" s="98" t="s">
        <v>1</v>
      </c>
      <c r="D1073" s="103">
        <v>335.84</v>
      </c>
    </row>
    <row r="1074" spans="1:4">
      <c r="A1074" s="98">
        <v>7260100770</v>
      </c>
      <c r="B1074" s="12" t="s">
        <v>2673</v>
      </c>
      <c r="C1074" s="98" t="s">
        <v>1</v>
      </c>
      <c r="D1074" s="103">
        <v>320.14999999999998</v>
      </c>
    </row>
    <row r="1075" spans="1:4">
      <c r="A1075" s="98">
        <v>7260100780</v>
      </c>
      <c r="B1075" s="12" t="s">
        <v>2674</v>
      </c>
      <c r="C1075" s="98" t="s">
        <v>1</v>
      </c>
      <c r="D1075" s="103">
        <v>414.57</v>
      </c>
    </row>
    <row r="1076" spans="1:4">
      <c r="A1076" s="98">
        <v>7260100790</v>
      </c>
      <c r="B1076" s="12" t="s">
        <v>2675</v>
      </c>
      <c r="C1076" s="98" t="s">
        <v>1</v>
      </c>
      <c r="D1076" s="103">
        <v>373.2</v>
      </c>
    </row>
    <row r="1077" spans="1:4">
      <c r="A1077" s="98">
        <v>7260100800</v>
      </c>
      <c r="B1077" s="12" t="s">
        <v>2676</v>
      </c>
      <c r="C1077" s="98" t="s">
        <v>1</v>
      </c>
      <c r="D1077" s="103">
        <v>376.93</v>
      </c>
    </row>
    <row r="1078" spans="1:4">
      <c r="A1078" s="98">
        <v>7260100810</v>
      </c>
      <c r="B1078" s="12" t="s">
        <v>2677</v>
      </c>
      <c r="C1078" s="98" t="s">
        <v>1</v>
      </c>
      <c r="D1078" s="103">
        <v>346.69</v>
      </c>
    </row>
    <row r="1079" spans="1:4">
      <c r="A1079" s="98">
        <v>7260100820</v>
      </c>
      <c r="B1079" s="12" t="s">
        <v>2678</v>
      </c>
      <c r="C1079" s="98" t="s">
        <v>1</v>
      </c>
      <c r="D1079" s="103">
        <v>441.1</v>
      </c>
    </row>
    <row r="1080" spans="1:4">
      <c r="A1080" s="98">
        <v>7260100830</v>
      </c>
      <c r="B1080" s="12" t="s">
        <v>2679</v>
      </c>
      <c r="C1080" s="98" t="s">
        <v>1</v>
      </c>
      <c r="D1080" s="103">
        <v>399.71</v>
      </c>
    </row>
    <row r="1081" spans="1:4">
      <c r="A1081" s="98">
        <v>7260100840</v>
      </c>
      <c r="B1081" s="12" t="s">
        <v>2680</v>
      </c>
      <c r="C1081" s="98" t="s">
        <v>1</v>
      </c>
      <c r="D1081" s="103">
        <v>403.41</v>
      </c>
    </row>
    <row r="1082" spans="1:4">
      <c r="A1082" s="98">
        <v>7260100850</v>
      </c>
      <c r="B1082" s="12" t="s">
        <v>2681</v>
      </c>
      <c r="C1082" s="98" t="s">
        <v>1</v>
      </c>
      <c r="D1082" s="103">
        <v>224.84</v>
      </c>
    </row>
    <row r="1083" spans="1:4">
      <c r="A1083" s="98">
        <v>7260100860</v>
      </c>
      <c r="B1083" s="12" t="s">
        <v>2682</v>
      </c>
      <c r="C1083" s="98" t="s">
        <v>1</v>
      </c>
      <c r="D1083" s="103">
        <v>299.27999999999997</v>
      </c>
    </row>
    <row r="1084" spans="1:4">
      <c r="A1084" s="98">
        <v>7260100870</v>
      </c>
      <c r="B1084" s="12" t="s">
        <v>2683</v>
      </c>
      <c r="C1084" s="98" t="s">
        <v>1</v>
      </c>
      <c r="D1084" s="103">
        <v>271.70999999999998</v>
      </c>
    </row>
    <row r="1085" spans="1:4">
      <c r="A1085" s="98">
        <v>7260100880</v>
      </c>
      <c r="B1085" s="12" t="s">
        <v>2684</v>
      </c>
      <c r="C1085" s="98" t="s">
        <v>1</v>
      </c>
      <c r="D1085" s="103">
        <v>274.87</v>
      </c>
    </row>
    <row r="1086" spans="1:4">
      <c r="A1086" s="98">
        <v>7260100890</v>
      </c>
      <c r="B1086" s="12" t="s">
        <v>2685</v>
      </c>
      <c r="C1086" s="98" t="s">
        <v>1</v>
      </c>
      <c r="D1086" s="103">
        <v>269.82</v>
      </c>
    </row>
    <row r="1087" spans="1:4">
      <c r="A1087" s="98">
        <v>7260100900</v>
      </c>
      <c r="B1087" s="12" t="s">
        <v>2686</v>
      </c>
      <c r="C1087" s="98" t="s">
        <v>1</v>
      </c>
      <c r="D1087" s="103">
        <v>347.81</v>
      </c>
    </row>
    <row r="1088" spans="1:4">
      <c r="A1088" s="98">
        <v>7260100910</v>
      </c>
      <c r="B1088" s="12" t="s">
        <v>2687</v>
      </c>
      <c r="C1088" s="98" t="s">
        <v>1</v>
      </c>
      <c r="D1088" s="103">
        <v>318.11</v>
      </c>
    </row>
    <row r="1089" spans="1:4">
      <c r="A1089" s="98">
        <v>7260100920</v>
      </c>
      <c r="B1089" s="12" t="s">
        <v>2688</v>
      </c>
      <c r="C1089" s="98" t="s">
        <v>1</v>
      </c>
      <c r="D1089" s="103">
        <v>321.42</v>
      </c>
    </row>
    <row r="1090" spans="1:4">
      <c r="A1090" s="98">
        <v>7260100930</v>
      </c>
      <c r="B1090" s="12" t="s">
        <v>2689</v>
      </c>
      <c r="C1090" s="98" t="s">
        <v>1</v>
      </c>
      <c r="D1090" s="103">
        <v>290.64999999999998</v>
      </c>
    </row>
    <row r="1091" spans="1:4">
      <c r="A1091" s="98">
        <v>7260100940</v>
      </c>
      <c r="B1091" s="12" t="s">
        <v>2690</v>
      </c>
      <c r="C1091" s="98" t="s">
        <v>1</v>
      </c>
      <c r="D1091" s="103">
        <v>368.65</v>
      </c>
    </row>
    <row r="1092" spans="1:4">
      <c r="A1092" s="98">
        <v>7260100950</v>
      </c>
      <c r="B1092" s="12" t="s">
        <v>2691</v>
      </c>
      <c r="C1092" s="98" t="s">
        <v>1</v>
      </c>
      <c r="D1092" s="103">
        <v>338.95</v>
      </c>
    </row>
    <row r="1093" spans="1:4">
      <c r="A1093" s="98">
        <v>7260100960</v>
      </c>
      <c r="B1093" s="12" t="s">
        <v>2692</v>
      </c>
      <c r="C1093" s="98" t="s">
        <v>1</v>
      </c>
      <c r="D1093" s="103">
        <v>342.26</v>
      </c>
    </row>
    <row r="1094" spans="1:4">
      <c r="A1094" s="98">
        <v>7260100970</v>
      </c>
      <c r="B1094" s="12" t="s">
        <v>2693</v>
      </c>
      <c r="C1094" s="98" t="s">
        <v>1</v>
      </c>
      <c r="D1094" s="103">
        <v>322.99</v>
      </c>
    </row>
    <row r="1095" spans="1:4">
      <c r="A1095" s="98">
        <v>7260100980</v>
      </c>
      <c r="B1095" s="12" t="s">
        <v>2694</v>
      </c>
      <c r="C1095" s="98" t="s">
        <v>1</v>
      </c>
      <c r="D1095" s="103">
        <v>409.18</v>
      </c>
    </row>
    <row r="1096" spans="1:4">
      <c r="A1096" s="98">
        <v>7260100990</v>
      </c>
      <c r="B1096" s="12" t="s">
        <v>2695</v>
      </c>
      <c r="C1096" s="98" t="s">
        <v>1</v>
      </c>
      <c r="D1096" s="103">
        <v>374.14</v>
      </c>
    </row>
    <row r="1097" spans="1:4">
      <c r="A1097" s="98">
        <v>7260101000</v>
      </c>
      <c r="B1097" s="12" t="s">
        <v>2696</v>
      </c>
      <c r="C1097" s="98" t="s">
        <v>1</v>
      </c>
      <c r="D1097" s="103">
        <v>377.74</v>
      </c>
    </row>
    <row r="1098" spans="1:4">
      <c r="A1098" s="98">
        <v>7260101010</v>
      </c>
      <c r="B1098" s="12" t="s">
        <v>2697</v>
      </c>
      <c r="C1098" s="98" t="s">
        <v>1</v>
      </c>
      <c r="D1098" s="103">
        <v>345.97</v>
      </c>
    </row>
    <row r="1099" spans="1:4">
      <c r="A1099" s="98">
        <v>7260101020</v>
      </c>
      <c r="B1099" s="12" t="s">
        <v>2698</v>
      </c>
      <c r="C1099" s="98" t="s">
        <v>1</v>
      </c>
      <c r="D1099" s="103">
        <v>432.16</v>
      </c>
    </row>
    <row r="1100" spans="1:4">
      <c r="A1100" s="98">
        <v>7260101030</v>
      </c>
      <c r="B1100" s="12" t="s">
        <v>2699</v>
      </c>
      <c r="C1100" s="98" t="s">
        <v>1</v>
      </c>
      <c r="D1100" s="103">
        <v>396.39</v>
      </c>
    </row>
    <row r="1101" spans="1:4">
      <c r="A1101" s="98">
        <v>7260101040</v>
      </c>
      <c r="B1101" s="12" t="s">
        <v>2700</v>
      </c>
      <c r="C1101" s="98" t="s">
        <v>1</v>
      </c>
      <c r="D1101" s="103">
        <v>399.79</v>
      </c>
    </row>
    <row r="1102" spans="1:4">
      <c r="A1102" s="98">
        <v>7260101050</v>
      </c>
      <c r="B1102" s="12" t="s">
        <v>2701</v>
      </c>
      <c r="C1102" s="98" t="s">
        <v>1</v>
      </c>
      <c r="D1102" s="103">
        <v>385.42</v>
      </c>
    </row>
    <row r="1103" spans="1:4">
      <c r="A1103" s="98">
        <v>7260101060</v>
      </c>
      <c r="B1103" s="12" t="s">
        <v>2702</v>
      </c>
      <c r="C1103" s="98" t="s">
        <v>1</v>
      </c>
      <c r="D1103" s="103">
        <v>479.82</v>
      </c>
    </row>
    <row r="1104" spans="1:4">
      <c r="A1104" s="98">
        <v>7260101070</v>
      </c>
      <c r="B1104" s="12" t="s">
        <v>2703</v>
      </c>
      <c r="C1104" s="98" t="s">
        <v>1</v>
      </c>
      <c r="D1104" s="103">
        <v>438.45</v>
      </c>
    </row>
    <row r="1105" spans="1:4">
      <c r="A1105" s="98">
        <v>7260101080</v>
      </c>
      <c r="B1105" s="12" t="s">
        <v>2704</v>
      </c>
      <c r="C1105" s="98" t="s">
        <v>1</v>
      </c>
      <c r="D1105" s="103">
        <v>442.19</v>
      </c>
    </row>
    <row r="1106" spans="1:4">
      <c r="A1106" s="98">
        <v>7260101090</v>
      </c>
      <c r="B1106" s="12" t="s">
        <v>2705</v>
      </c>
      <c r="C1106" s="98" t="s">
        <v>1</v>
      </c>
      <c r="D1106" s="103">
        <v>415.09</v>
      </c>
    </row>
    <row r="1107" spans="1:4">
      <c r="A1107" s="98">
        <v>7260101100</v>
      </c>
      <c r="B1107" s="12" t="s">
        <v>2706</v>
      </c>
      <c r="C1107" s="98" t="s">
        <v>1</v>
      </c>
      <c r="D1107" s="103">
        <v>509.5</v>
      </c>
    </row>
    <row r="1108" spans="1:4">
      <c r="A1108" s="98">
        <v>7260101110</v>
      </c>
      <c r="B1108" s="12" t="s">
        <v>2707</v>
      </c>
      <c r="C1108" s="98" t="s">
        <v>1</v>
      </c>
      <c r="D1108" s="103">
        <v>468.11</v>
      </c>
    </row>
    <row r="1109" spans="1:4">
      <c r="A1109" s="98">
        <v>7260101120</v>
      </c>
      <c r="B1109" s="12" t="s">
        <v>2708</v>
      </c>
      <c r="C1109" s="98" t="s">
        <v>1</v>
      </c>
      <c r="D1109" s="103">
        <v>471.82</v>
      </c>
    </row>
    <row r="1110" spans="1:4">
      <c r="A1110" s="98">
        <v>7260101130</v>
      </c>
      <c r="B1110" s="12" t="s">
        <v>2709</v>
      </c>
      <c r="C1110" s="98" t="s">
        <v>1</v>
      </c>
      <c r="D1110" s="103">
        <v>264.17</v>
      </c>
    </row>
    <row r="1111" spans="1:4">
      <c r="A1111" s="98">
        <v>7260101140</v>
      </c>
      <c r="B1111" s="12" t="s">
        <v>2710</v>
      </c>
      <c r="C1111" s="98" t="s">
        <v>1</v>
      </c>
      <c r="D1111" s="103">
        <v>338.62</v>
      </c>
    </row>
    <row r="1112" spans="1:4">
      <c r="A1112" s="98">
        <v>7260101150</v>
      </c>
      <c r="B1112" s="12" t="s">
        <v>2711</v>
      </c>
      <c r="C1112" s="98" t="s">
        <v>1</v>
      </c>
      <c r="D1112" s="103">
        <v>311.04000000000002</v>
      </c>
    </row>
    <row r="1113" spans="1:4">
      <c r="A1113" s="98">
        <v>7260101160</v>
      </c>
      <c r="B1113" s="12" t="s">
        <v>2712</v>
      </c>
      <c r="C1113" s="98" t="s">
        <v>1</v>
      </c>
      <c r="D1113" s="103">
        <v>314.2</v>
      </c>
    </row>
    <row r="1114" spans="1:4">
      <c r="A1114" s="98">
        <v>7260101170</v>
      </c>
      <c r="B1114" s="12" t="s">
        <v>2713</v>
      </c>
      <c r="C1114" s="98" t="s">
        <v>1</v>
      </c>
      <c r="D1114" s="103">
        <v>309.29000000000002</v>
      </c>
    </row>
    <row r="1115" spans="1:4">
      <c r="A1115" s="98">
        <v>7260101180</v>
      </c>
      <c r="B1115" s="12" t="s">
        <v>2714</v>
      </c>
      <c r="C1115" s="98" t="s">
        <v>1</v>
      </c>
      <c r="D1115" s="103">
        <v>387.28</v>
      </c>
    </row>
    <row r="1116" spans="1:4">
      <c r="A1116" s="98">
        <v>7260101190</v>
      </c>
      <c r="B1116" s="12" t="s">
        <v>2715</v>
      </c>
      <c r="C1116" s="98" t="s">
        <v>1</v>
      </c>
      <c r="D1116" s="103">
        <v>357.59</v>
      </c>
    </row>
    <row r="1117" spans="1:4">
      <c r="A1117" s="98">
        <v>7260101200</v>
      </c>
      <c r="B1117" s="12" t="s">
        <v>2716</v>
      </c>
      <c r="C1117" s="98" t="s">
        <v>1</v>
      </c>
      <c r="D1117" s="103">
        <v>360.89</v>
      </c>
    </row>
    <row r="1118" spans="1:4">
      <c r="A1118" s="98">
        <v>7260101210</v>
      </c>
      <c r="B1118" s="12" t="s">
        <v>2717</v>
      </c>
      <c r="C1118" s="98" t="s">
        <v>1</v>
      </c>
      <c r="D1118" s="103">
        <v>330.12</v>
      </c>
    </row>
    <row r="1119" spans="1:4">
      <c r="A1119" s="98" t="s">
        <v>13688</v>
      </c>
      <c r="D1119" s="103"/>
    </row>
    <row r="1120" spans="1:4">
      <c r="A1120" s="98" t="s">
        <v>13689</v>
      </c>
      <c r="D1120" s="103"/>
    </row>
    <row r="1121" spans="1:4">
      <c r="A1121" s="98" t="s">
        <v>13690</v>
      </c>
      <c r="C1121" s="98" t="s">
        <v>13691</v>
      </c>
      <c r="D1121" s="103"/>
    </row>
    <row r="1122" spans="1:4">
      <c r="A1122" s="98" t="s">
        <v>19</v>
      </c>
      <c r="B1122" s="12" t="s">
        <v>550</v>
      </c>
      <c r="C1122" s="98" t="s">
        <v>0</v>
      </c>
      <c r="D1122" s="103" t="s">
        <v>13692</v>
      </c>
    </row>
    <row r="1123" spans="1:4">
      <c r="A1123" s="98">
        <v>7260101220</v>
      </c>
      <c r="B1123" s="12" t="s">
        <v>2718</v>
      </c>
      <c r="C1123" s="98" t="s">
        <v>1</v>
      </c>
      <c r="D1123" s="103">
        <v>408.11</v>
      </c>
    </row>
    <row r="1124" spans="1:4">
      <c r="A1124" s="98">
        <v>7260101230</v>
      </c>
      <c r="B1124" s="12" t="s">
        <v>2719</v>
      </c>
      <c r="C1124" s="98" t="s">
        <v>1</v>
      </c>
      <c r="D1124" s="103">
        <v>378.42</v>
      </c>
    </row>
    <row r="1125" spans="1:4">
      <c r="A1125" s="98">
        <v>7260101240</v>
      </c>
      <c r="B1125" s="12" t="s">
        <v>2720</v>
      </c>
      <c r="C1125" s="98" t="s">
        <v>1</v>
      </c>
      <c r="D1125" s="103">
        <v>381.72</v>
      </c>
    </row>
    <row r="1126" spans="1:4">
      <c r="A1126" s="98">
        <v>7260101250</v>
      </c>
      <c r="B1126" s="12" t="s">
        <v>2721</v>
      </c>
      <c r="C1126" s="98" t="s">
        <v>1</v>
      </c>
      <c r="D1126" s="103">
        <v>362.74</v>
      </c>
    </row>
    <row r="1127" spans="1:4">
      <c r="A1127" s="98">
        <v>7260101260</v>
      </c>
      <c r="B1127" s="12" t="s">
        <v>2722</v>
      </c>
      <c r="C1127" s="98" t="s">
        <v>1</v>
      </c>
      <c r="D1127" s="103">
        <v>448.94</v>
      </c>
    </row>
    <row r="1128" spans="1:4">
      <c r="A1128" s="98">
        <v>7260101270</v>
      </c>
      <c r="B1128" s="12" t="s">
        <v>2723</v>
      </c>
      <c r="C1128" s="98" t="s">
        <v>1</v>
      </c>
      <c r="D1128" s="103">
        <v>413.89</v>
      </c>
    </row>
    <row r="1129" spans="1:4">
      <c r="A1129" s="98">
        <v>7260101280</v>
      </c>
      <c r="B1129" s="12" t="s">
        <v>2724</v>
      </c>
      <c r="C1129" s="98" t="s">
        <v>1</v>
      </c>
      <c r="D1129" s="103">
        <v>417.48</v>
      </c>
    </row>
    <row r="1130" spans="1:4">
      <c r="A1130" s="98">
        <v>7260101290</v>
      </c>
      <c r="B1130" s="12" t="s">
        <v>2725</v>
      </c>
      <c r="C1130" s="98" t="s">
        <v>1</v>
      </c>
      <c r="D1130" s="103">
        <v>385.72</v>
      </c>
    </row>
    <row r="1131" spans="1:4">
      <c r="A1131" s="98">
        <v>7260101300</v>
      </c>
      <c r="B1131" s="12" t="s">
        <v>2726</v>
      </c>
      <c r="C1131" s="98" t="s">
        <v>1</v>
      </c>
      <c r="D1131" s="103">
        <v>471.92</v>
      </c>
    </row>
    <row r="1132" spans="1:4">
      <c r="A1132" s="98">
        <v>7260101310</v>
      </c>
      <c r="B1132" s="12" t="s">
        <v>2727</v>
      </c>
      <c r="C1132" s="98" t="s">
        <v>1</v>
      </c>
      <c r="D1132" s="103">
        <v>436.14</v>
      </c>
    </row>
    <row r="1133" spans="1:4">
      <c r="A1133" s="98">
        <v>7260101320</v>
      </c>
      <c r="B1133" s="12" t="s">
        <v>2728</v>
      </c>
      <c r="C1133" s="98" t="s">
        <v>1</v>
      </c>
      <c r="D1133" s="103">
        <v>439.53</v>
      </c>
    </row>
    <row r="1134" spans="1:4">
      <c r="A1134" s="98">
        <v>7260101330</v>
      </c>
      <c r="B1134" s="12" t="s">
        <v>2729</v>
      </c>
      <c r="C1134" s="98" t="s">
        <v>1</v>
      </c>
      <c r="D1134" s="103">
        <v>425.46</v>
      </c>
    </row>
    <row r="1135" spans="1:4">
      <c r="A1135" s="98">
        <v>7260101340</v>
      </c>
      <c r="B1135" s="12" t="s">
        <v>2730</v>
      </c>
      <c r="C1135" s="98" t="s">
        <v>1</v>
      </c>
      <c r="D1135" s="103">
        <v>519.85</v>
      </c>
    </row>
    <row r="1136" spans="1:4">
      <c r="A1136" s="98">
        <v>7260101350</v>
      </c>
      <c r="B1136" s="12" t="s">
        <v>2731</v>
      </c>
      <c r="C1136" s="98" t="s">
        <v>1</v>
      </c>
      <c r="D1136" s="103">
        <v>478.49</v>
      </c>
    </row>
    <row r="1137" spans="1:4">
      <c r="A1137" s="98">
        <v>7260101360</v>
      </c>
      <c r="B1137" s="12" t="s">
        <v>2732</v>
      </c>
      <c r="C1137" s="98" t="s">
        <v>1</v>
      </c>
      <c r="D1137" s="103">
        <v>482.23</v>
      </c>
    </row>
    <row r="1138" spans="1:4">
      <c r="A1138" s="98">
        <v>7260101370</v>
      </c>
      <c r="B1138" s="12" t="s">
        <v>2733</v>
      </c>
      <c r="C1138" s="98" t="s">
        <v>1</v>
      </c>
      <c r="D1138" s="103">
        <v>455.13</v>
      </c>
    </row>
    <row r="1139" spans="1:4">
      <c r="A1139" s="98">
        <v>7260101380</v>
      </c>
      <c r="B1139" s="12" t="s">
        <v>2734</v>
      </c>
      <c r="C1139" s="98" t="s">
        <v>1</v>
      </c>
      <c r="D1139" s="103">
        <v>549.52</v>
      </c>
    </row>
    <row r="1140" spans="1:4">
      <c r="A1140" s="98">
        <v>7260101390</v>
      </c>
      <c r="B1140" s="12" t="s">
        <v>2735</v>
      </c>
      <c r="C1140" s="98" t="s">
        <v>1</v>
      </c>
      <c r="D1140" s="103">
        <v>508.14</v>
      </c>
    </row>
    <row r="1141" spans="1:4">
      <c r="A1141" s="98">
        <v>7260101400</v>
      </c>
      <c r="B1141" s="12" t="s">
        <v>2736</v>
      </c>
      <c r="C1141" s="98" t="s">
        <v>1</v>
      </c>
      <c r="D1141" s="103">
        <v>511.85</v>
      </c>
    </row>
    <row r="1142" spans="1:4">
      <c r="A1142" s="98">
        <v>7260101410</v>
      </c>
      <c r="B1142" s="12" t="s">
        <v>2737</v>
      </c>
      <c r="C1142" s="98" t="s">
        <v>1</v>
      </c>
      <c r="D1142" s="103">
        <v>323.94</v>
      </c>
    </row>
    <row r="1143" spans="1:4">
      <c r="A1143" s="98">
        <v>7260101420</v>
      </c>
      <c r="B1143" s="12" t="s">
        <v>2738</v>
      </c>
      <c r="C1143" s="98" t="s">
        <v>1</v>
      </c>
      <c r="D1143" s="103">
        <v>398.39</v>
      </c>
    </row>
    <row r="1144" spans="1:4">
      <c r="A1144" s="98">
        <v>7260101430</v>
      </c>
      <c r="B1144" s="12" t="s">
        <v>2739</v>
      </c>
      <c r="C1144" s="98" t="s">
        <v>1</v>
      </c>
      <c r="D1144" s="103">
        <v>370.82</v>
      </c>
    </row>
    <row r="1145" spans="1:4">
      <c r="A1145" s="98">
        <v>7260101440</v>
      </c>
      <c r="B1145" s="12" t="s">
        <v>2740</v>
      </c>
      <c r="C1145" s="98" t="s">
        <v>1</v>
      </c>
      <c r="D1145" s="103">
        <v>373.98</v>
      </c>
    </row>
    <row r="1146" spans="1:4">
      <c r="A1146" s="98">
        <v>7260101450</v>
      </c>
      <c r="B1146" s="12" t="s">
        <v>2741</v>
      </c>
      <c r="C1146" s="98" t="s">
        <v>1</v>
      </c>
      <c r="D1146" s="103">
        <v>369.28</v>
      </c>
    </row>
    <row r="1147" spans="1:4">
      <c r="A1147" s="98">
        <v>7260101460</v>
      </c>
      <c r="B1147" s="12" t="s">
        <v>2742</v>
      </c>
      <c r="C1147" s="98" t="s">
        <v>1</v>
      </c>
      <c r="D1147" s="103">
        <v>447.27</v>
      </c>
    </row>
    <row r="1148" spans="1:4">
      <c r="A1148" s="98">
        <v>7260101470</v>
      </c>
      <c r="B1148" s="12" t="s">
        <v>2743</v>
      </c>
      <c r="C1148" s="98" t="s">
        <v>1</v>
      </c>
      <c r="D1148" s="103">
        <v>417.58</v>
      </c>
    </row>
    <row r="1149" spans="1:4">
      <c r="A1149" s="98">
        <v>7260101480</v>
      </c>
      <c r="B1149" s="12" t="s">
        <v>2744</v>
      </c>
      <c r="C1149" s="98" t="s">
        <v>1</v>
      </c>
      <c r="D1149" s="103">
        <v>420.88</v>
      </c>
    </row>
    <row r="1150" spans="1:4">
      <c r="A1150" s="98">
        <v>7260101490</v>
      </c>
      <c r="B1150" s="12" t="s">
        <v>2745</v>
      </c>
      <c r="C1150" s="98" t="s">
        <v>1</v>
      </c>
      <c r="D1150" s="103">
        <v>390.27</v>
      </c>
    </row>
    <row r="1151" spans="1:4">
      <c r="A1151" s="98">
        <v>7260101500</v>
      </c>
      <c r="B1151" s="12" t="s">
        <v>2746</v>
      </c>
      <c r="C1151" s="98" t="s">
        <v>1</v>
      </c>
      <c r="D1151" s="103">
        <v>468.26</v>
      </c>
    </row>
    <row r="1152" spans="1:4">
      <c r="A1152" s="98">
        <v>7260101510</v>
      </c>
      <c r="B1152" s="12" t="s">
        <v>2747</v>
      </c>
      <c r="C1152" s="98" t="s">
        <v>1</v>
      </c>
      <c r="D1152" s="103">
        <v>438.57</v>
      </c>
    </row>
    <row r="1153" spans="1:4">
      <c r="A1153" s="98">
        <v>7260101520</v>
      </c>
      <c r="B1153" s="12" t="s">
        <v>2748</v>
      </c>
      <c r="C1153" s="98" t="s">
        <v>1</v>
      </c>
      <c r="D1153" s="103">
        <v>441.87</v>
      </c>
    </row>
    <row r="1154" spans="1:4">
      <c r="A1154" s="98">
        <v>7260101530</v>
      </c>
      <c r="B1154" s="12" t="s">
        <v>2749</v>
      </c>
      <c r="C1154" s="98" t="s">
        <v>1</v>
      </c>
      <c r="D1154" s="103">
        <v>423.57</v>
      </c>
    </row>
    <row r="1155" spans="1:4">
      <c r="A1155" s="98">
        <v>7260101540</v>
      </c>
      <c r="B1155" s="12" t="s">
        <v>2750</v>
      </c>
      <c r="C1155" s="98" t="s">
        <v>1</v>
      </c>
      <c r="D1155" s="103">
        <v>509.76</v>
      </c>
    </row>
    <row r="1156" spans="1:4">
      <c r="A1156" s="98">
        <v>7260101550</v>
      </c>
      <c r="B1156" s="12" t="s">
        <v>2751</v>
      </c>
      <c r="C1156" s="98" t="s">
        <v>1</v>
      </c>
      <c r="D1156" s="103">
        <v>474.72</v>
      </c>
    </row>
    <row r="1157" spans="1:4">
      <c r="A1157" s="98">
        <v>7260101560</v>
      </c>
      <c r="B1157" s="12" t="s">
        <v>2752</v>
      </c>
      <c r="C1157" s="98" t="s">
        <v>1</v>
      </c>
      <c r="D1157" s="103">
        <v>478.31</v>
      </c>
    </row>
    <row r="1158" spans="1:4">
      <c r="A1158" s="98">
        <v>7260101570</v>
      </c>
      <c r="B1158" s="12" t="s">
        <v>2753</v>
      </c>
      <c r="C1158" s="98" t="s">
        <v>1</v>
      </c>
      <c r="D1158" s="103">
        <v>447.35</v>
      </c>
    </row>
    <row r="1159" spans="1:4">
      <c r="A1159" s="98">
        <v>7260101580</v>
      </c>
      <c r="B1159" s="12" t="s">
        <v>2754</v>
      </c>
      <c r="C1159" s="98" t="s">
        <v>1</v>
      </c>
      <c r="D1159" s="103">
        <v>533.54</v>
      </c>
    </row>
    <row r="1160" spans="1:4">
      <c r="A1160" s="98">
        <v>7260101590</v>
      </c>
      <c r="B1160" s="12" t="s">
        <v>2755</v>
      </c>
      <c r="C1160" s="98" t="s">
        <v>1</v>
      </c>
      <c r="D1160" s="103">
        <v>497.77</v>
      </c>
    </row>
    <row r="1161" spans="1:4">
      <c r="A1161" s="98">
        <v>7260101600</v>
      </c>
      <c r="B1161" s="12" t="s">
        <v>2756</v>
      </c>
      <c r="C1161" s="98" t="s">
        <v>1</v>
      </c>
      <c r="D1161" s="103">
        <v>501.16</v>
      </c>
    </row>
    <row r="1162" spans="1:4">
      <c r="A1162" s="98">
        <v>7260101610</v>
      </c>
      <c r="B1162" s="12" t="s">
        <v>2757</v>
      </c>
      <c r="C1162" s="98" t="s">
        <v>1</v>
      </c>
      <c r="D1162" s="103">
        <v>490.48</v>
      </c>
    </row>
    <row r="1163" spans="1:4">
      <c r="A1163" s="98">
        <v>7260101620</v>
      </c>
      <c r="B1163" s="12" t="s">
        <v>2758</v>
      </c>
      <c r="C1163" s="98" t="s">
        <v>1</v>
      </c>
      <c r="D1163" s="103">
        <v>584.88</v>
      </c>
    </row>
    <row r="1164" spans="1:4">
      <c r="A1164" s="98">
        <v>7260101630</v>
      </c>
      <c r="B1164" s="12" t="s">
        <v>2759</v>
      </c>
      <c r="C1164" s="98" t="s">
        <v>1</v>
      </c>
      <c r="D1164" s="103">
        <v>543.52</v>
      </c>
    </row>
    <row r="1165" spans="1:4">
      <c r="A1165" s="98">
        <v>7260101640</v>
      </c>
      <c r="B1165" s="12" t="s">
        <v>2760</v>
      </c>
      <c r="C1165" s="98" t="s">
        <v>1</v>
      </c>
      <c r="D1165" s="103">
        <v>547.25</v>
      </c>
    </row>
    <row r="1166" spans="1:4">
      <c r="A1166" s="98">
        <v>7260101650</v>
      </c>
      <c r="B1166" s="12" t="s">
        <v>2761</v>
      </c>
      <c r="C1166" s="98" t="s">
        <v>1</v>
      </c>
      <c r="D1166" s="103">
        <v>515.42999999999995</v>
      </c>
    </row>
    <row r="1167" spans="1:4">
      <c r="A1167" s="98">
        <v>7260101660</v>
      </c>
      <c r="B1167" s="12" t="s">
        <v>2762</v>
      </c>
      <c r="C1167" s="98" t="s">
        <v>1</v>
      </c>
      <c r="D1167" s="103">
        <v>609.83000000000004</v>
      </c>
    </row>
    <row r="1168" spans="1:4">
      <c r="A1168" s="98">
        <v>7260101670</v>
      </c>
      <c r="B1168" s="12" t="s">
        <v>2763</v>
      </c>
      <c r="C1168" s="98" t="s">
        <v>1</v>
      </c>
      <c r="D1168" s="103">
        <v>568.45000000000005</v>
      </c>
    </row>
    <row r="1169" spans="1:4">
      <c r="A1169" s="98">
        <v>7260101680</v>
      </c>
      <c r="B1169" s="12" t="s">
        <v>2764</v>
      </c>
      <c r="C1169" s="98" t="s">
        <v>1</v>
      </c>
      <c r="D1169" s="103">
        <v>572.15</v>
      </c>
    </row>
    <row r="1170" spans="1:4">
      <c r="A1170" s="98">
        <v>7260200040</v>
      </c>
      <c r="B1170" s="12" t="s">
        <v>2765</v>
      </c>
      <c r="C1170" s="98" t="s">
        <v>1</v>
      </c>
      <c r="D1170" s="103">
        <v>342.45</v>
      </c>
    </row>
    <row r="1171" spans="1:4">
      <c r="A1171" s="98">
        <v>7260200320</v>
      </c>
      <c r="B1171" s="12" t="s">
        <v>2766</v>
      </c>
      <c r="C1171" s="98" t="s">
        <v>1</v>
      </c>
      <c r="D1171" s="103">
        <v>349.11</v>
      </c>
    </row>
    <row r="1172" spans="1:4">
      <c r="A1172" s="98">
        <v>7260250010</v>
      </c>
      <c r="B1172" s="12" t="s">
        <v>2767</v>
      </c>
      <c r="C1172" s="98" t="s">
        <v>1</v>
      </c>
      <c r="D1172" s="103">
        <v>59.23</v>
      </c>
    </row>
    <row r="1173" spans="1:4">
      <c r="A1173" s="98">
        <v>7260250040</v>
      </c>
      <c r="B1173" s="12" t="s">
        <v>2768</v>
      </c>
      <c r="C1173" s="98" t="s">
        <v>1</v>
      </c>
      <c r="D1173" s="103">
        <v>109.27</v>
      </c>
    </row>
    <row r="1174" spans="1:4">
      <c r="A1174" s="98">
        <v>7260250080</v>
      </c>
      <c r="B1174" s="12" t="s">
        <v>2769</v>
      </c>
      <c r="C1174" s="98" t="s">
        <v>1</v>
      </c>
      <c r="D1174" s="103">
        <v>154.94999999999999</v>
      </c>
    </row>
    <row r="1175" spans="1:4">
      <c r="A1175" s="98" t="s">
        <v>13688</v>
      </c>
      <c r="D1175" s="103"/>
    </row>
    <row r="1176" spans="1:4">
      <c r="A1176" s="98" t="s">
        <v>13689</v>
      </c>
      <c r="D1176" s="103"/>
    </row>
    <row r="1177" spans="1:4">
      <c r="A1177" s="98" t="s">
        <v>13690</v>
      </c>
      <c r="C1177" s="98" t="s">
        <v>13691</v>
      </c>
      <c r="D1177" s="103"/>
    </row>
    <row r="1178" spans="1:4">
      <c r="A1178" s="98" t="s">
        <v>19</v>
      </c>
      <c r="B1178" s="12" t="s">
        <v>550</v>
      </c>
      <c r="C1178" s="98" t="s">
        <v>0</v>
      </c>
      <c r="D1178" s="103" t="s">
        <v>13692</v>
      </c>
    </row>
    <row r="1179" spans="1:4">
      <c r="A1179" s="98">
        <v>7260250320</v>
      </c>
      <c r="B1179" s="12" t="s">
        <v>2770</v>
      </c>
      <c r="C1179" s="98" t="s">
        <v>1</v>
      </c>
      <c r="D1179" s="103">
        <v>110.56</v>
      </c>
    </row>
    <row r="1180" spans="1:4">
      <c r="A1180" s="98">
        <v>7260250360</v>
      </c>
      <c r="B1180" s="12" t="s">
        <v>2771</v>
      </c>
      <c r="C1180" s="98" t="s">
        <v>1</v>
      </c>
      <c r="D1180" s="103">
        <v>156.33000000000001</v>
      </c>
    </row>
    <row r="1181" spans="1:4">
      <c r="A1181" s="98">
        <v>7260300010</v>
      </c>
      <c r="B1181" s="12" t="s">
        <v>2772</v>
      </c>
      <c r="C1181" s="98" t="s">
        <v>1</v>
      </c>
      <c r="D1181" s="103">
        <v>382.5</v>
      </c>
    </row>
    <row r="1182" spans="1:4">
      <c r="A1182" s="98">
        <v>7260300020</v>
      </c>
      <c r="B1182" s="12" t="s">
        <v>2773</v>
      </c>
      <c r="C1182" s="98" t="s">
        <v>1</v>
      </c>
      <c r="D1182" s="103">
        <v>456.95</v>
      </c>
    </row>
    <row r="1183" spans="1:4">
      <c r="A1183" s="98">
        <v>7260300030</v>
      </c>
      <c r="B1183" s="12" t="s">
        <v>2774</v>
      </c>
      <c r="C1183" s="98" t="s">
        <v>1</v>
      </c>
      <c r="D1183" s="103">
        <v>429.38</v>
      </c>
    </row>
    <row r="1184" spans="1:4">
      <c r="A1184" s="98">
        <v>7260300040</v>
      </c>
      <c r="B1184" s="12" t="s">
        <v>2775</v>
      </c>
      <c r="C1184" s="98" t="s">
        <v>1</v>
      </c>
      <c r="D1184" s="103">
        <v>432.54</v>
      </c>
    </row>
    <row r="1185" spans="1:4">
      <c r="A1185" s="98">
        <v>7260300050</v>
      </c>
      <c r="B1185" s="12" t="s">
        <v>2776</v>
      </c>
      <c r="C1185" s="98" t="s">
        <v>1</v>
      </c>
      <c r="D1185" s="103">
        <v>426.83</v>
      </c>
    </row>
    <row r="1186" spans="1:4">
      <c r="A1186" s="98">
        <v>7260300060</v>
      </c>
      <c r="B1186" s="12" t="s">
        <v>2777</v>
      </c>
      <c r="C1186" s="98" t="s">
        <v>1</v>
      </c>
      <c r="D1186" s="103">
        <v>504.83</v>
      </c>
    </row>
    <row r="1187" spans="1:4">
      <c r="A1187" s="98">
        <v>7260300070</v>
      </c>
      <c r="B1187" s="12" t="s">
        <v>2778</v>
      </c>
      <c r="C1187" s="98" t="s">
        <v>1</v>
      </c>
      <c r="D1187" s="103">
        <v>475.14</v>
      </c>
    </row>
    <row r="1188" spans="1:4">
      <c r="A1188" s="98">
        <v>7260300080</v>
      </c>
      <c r="B1188" s="12" t="s">
        <v>2779</v>
      </c>
      <c r="C1188" s="98" t="s">
        <v>1</v>
      </c>
      <c r="D1188" s="103">
        <v>478.44</v>
      </c>
    </row>
    <row r="1189" spans="1:4">
      <c r="A1189" s="98">
        <v>7260300090</v>
      </c>
      <c r="B1189" s="12" t="s">
        <v>2780</v>
      </c>
      <c r="C1189" s="98" t="s">
        <v>1</v>
      </c>
      <c r="D1189" s="103">
        <v>447.58</v>
      </c>
    </row>
    <row r="1190" spans="1:4">
      <c r="A1190" s="98">
        <v>7260300100</v>
      </c>
      <c r="B1190" s="12" t="s">
        <v>2781</v>
      </c>
      <c r="C1190" s="98" t="s">
        <v>1</v>
      </c>
      <c r="D1190" s="103">
        <v>525.58000000000004</v>
      </c>
    </row>
    <row r="1191" spans="1:4">
      <c r="A1191" s="98">
        <v>7260300110</v>
      </c>
      <c r="B1191" s="12" t="s">
        <v>2782</v>
      </c>
      <c r="C1191" s="98" t="s">
        <v>1</v>
      </c>
      <c r="D1191" s="103">
        <v>495.89</v>
      </c>
    </row>
    <row r="1192" spans="1:4">
      <c r="A1192" s="98">
        <v>7260300120</v>
      </c>
      <c r="B1192" s="12" t="s">
        <v>2783</v>
      </c>
      <c r="C1192" s="98" t="s">
        <v>1</v>
      </c>
      <c r="D1192" s="103">
        <v>499.19</v>
      </c>
    </row>
    <row r="1193" spans="1:4">
      <c r="A1193" s="98">
        <v>7260300130</v>
      </c>
      <c r="B1193" s="12" t="s">
        <v>2784</v>
      </c>
      <c r="C1193" s="98" t="s">
        <v>1</v>
      </c>
      <c r="D1193" s="103">
        <v>478.8</v>
      </c>
    </row>
    <row r="1194" spans="1:4">
      <c r="A1194" s="98">
        <v>7260300140</v>
      </c>
      <c r="B1194" s="12" t="s">
        <v>2785</v>
      </c>
      <c r="C1194" s="98" t="s">
        <v>1</v>
      </c>
      <c r="D1194" s="103">
        <v>565</v>
      </c>
    </row>
    <row r="1195" spans="1:4">
      <c r="A1195" s="98">
        <v>7260300150</v>
      </c>
      <c r="B1195" s="12" t="s">
        <v>2786</v>
      </c>
      <c r="C1195" s="98" t="s">
        <v>1</v>
      </c>
      <c r="D1195" s="103">
        <v>529.95000000000005</v>
      </c>
    </row>
    <row r="1196" spans="1:4">
      <c r="A1196" s="98">
        <v>7260300160</v>
      </c>
      <c r="B1196" s="12" t="s">
        <v>2787</v>
      </c>
      <c r="C1196" s="98" t="s">
        <v>1</v>
      </c>
      <c r="D1196" s="103">
        <v>533.54</v>
      </c>
    </row>
    <row r="1197" spans="1:4">
      <c r="A1197" s="98">
        <v>7260300170</v>
      </c>
      <c r="B1197" s="12" t="s">
        <v>2788</v>
      </c>
      <c r="C1197" s="98" t="s">
        <v>1</v>
      </c>
      <c r="D1197" s="103">
        <v>501.47</v>
      </c>
    </row>
    <row r="1198" spans="1:4">
      <c r="A1198" s="98">
        <v>7260300180</v>
      </c>
      <c r="B1198" s="12" t="s">
        <v>2789</v>
      </c>
      <c r="C1198" s="98" t="s">
        <v>1</v>
      </c>
      <c r="D1198" s="103">
        <v>587.66999999999996</v>
      </c>
    </row>
    <row r="1199" spans="1:4">
      <c r="A1199" s="98">
        <v>7260300190</v>
      </c>
      <c r="B1199" s="12" t="s">
        <v>2790</v>
      </c>
      <c r="C1199" s="98" t="s">
        <v>1</v>
      </c>
      <c r="D1199" s="103">
        <v>551.89</v>
      </c>
    </row>
    <row r="1200" spans="1:4">
      <c r="A1200" s="98">
        <v>7260300200</v>
      </c>
      <c r="B1200" s="12" t="s">
        <v>2791</v>
      </c>
      <c r="C1200" s="98" t="s">
        <v>1</v>
      </c>
      <c r="D1200" s="103">
        <v>555.28</v>
      </c>
    </row>
    <row r="1201" spans="1:4">
      <c r="A1201" s="98">
        <v>7260300210</v>
      </c>
      <c r="B1201" s="12" t="s">
        <v>2792</v>
      </c>
      <c r="C1201" s="98" t="s">
        <v>1</v>
      </c>
      <c r="D1201" s="103">
        <v>539.04</v>
      </c>
    </row>
    <row r="1202" spans="1:4">
      <c r="A1202" s="98">
        <v>7260300220</v>
      </c>
      <c r="B1202" s="12" t="s">
        <v>2793</v>
      </c>
      <c r="C1202" s="98" t="s">
        <v>1</v>
      </c>
      <c r="D1202" s="103">
        <v>633.44000000000005</v>
      </c>
    </row>
    <row r="1203" spans="1:4">
      <c r="A1203" s="98">
        <v>7260300230</v>
      </c>
      <c r="B1203" s="12" t="s">
        <v>2794</v>
      </c>
      <c r="C1203" s="98" t="s">
        <v>1</v>
      </c>
      <c r="D1203" s="103">
        <v>592.08000000000004</v>
      </c>
    </row>
    <row r="1204" spans="1:4">
      <c r="A1204" s="98">
        <v>7260300240</v>
      </c>
      <c r="B1204" s="12" t="s">
        <v>2795</v>
      </c>
      <c r="C1204" s="98" t="s">
        <v>1</v>
      </c>
      <c r="D1204" s="103">
        <v>595.80999999999995</v>
      </c>
    </row>
    <row r="1205" spans="1:4">
      <c r="A1205" s="98">
        <v>7260300250</v>
      </c>
      <c r="B1205" s="12" t="s">
        <v>2796</v>
      </c>
      <c r="C1205" s="98" t="s">
        <v>1</v>
      </c>
      <c r="D1205" s="103">
        <v>565.58000000000004</v>
      </c>
    </row>
    <row r="1206" spans="1:4">
      <c r="A1206" s="98">
        <v>7260300260</v>
      </c>
      <c r="B1206" s="12" t="s">
        <v>2797</v>
      </c>
      <c r="C1206" s="98" t="s">
        <v>1</v>
      </c>
      <c r="D1206" s="103">
        <v>659.98</v>
      </c>
    </row>
    <row r="1207" spans="1:4">
      <c r="A1207" s="98">
        <v>7260300270</v>
      </c>
      <c r="B1207" s="12" t="s">
        <v>2798</v>
      </c>
      <c r="C1207" s="98" t="s">
        <v>1</v>
      </c>
      <c r="D1207" s="103">
        <v>618.6</v>
      </c>
    </row>
    <row r="1208" spans="1:4">
      <c r="A1208" s="98">
        <v>7260300280</v>
      </c>
      <c r="B1208" s="12" t="s">
        <v>2799</v>
      </c>
      <c r="C1208" s="98" t="s">
        <v>1</v>
      </c>
      <c r="D1208" s="103">
        <v>622.29999999999995</v>
      </c>
    </row>
    <row r="1209" spans="1:4">
      <c r="A1209" s="98">
        <v>7260300290</v>
      </c>
      <c r="B1209" s="12" t="s">
        <v>2800</v>
      </c>
      <c r="C1209" s="98" t="s">
        <v>1</v>
      </c>
      <c r="D1209" s="103">
        <v>450.57</v>
      </c>
    </row>
    <row r="1210" spans="1:4">
      <c r="A1210" s="98">
        <v>7260300300</v>
      </c>
      <c r="B1210" s="12" t="s">
        <v>2801</v>
      </c>
      <c r="C1210" s="98" t="s">
        <v>1</v>
      </c>
      <c r="D1210" s="103">
        <v>525.01</v>
      </c>
    </row>
    <row r="1211" spans="1:4">
      <c r="A1211" s="98">
        <v>7260300310</v>
      </c>
      <c r="B1211" s="12" t="s">
        <v>2802</v>
      </c>
      <c r="C1211" s="98" t="s">
        <v>1</v>
      </c>
      <c r="D1211" s="103">
        <v>497.44</v>
      </c>
    </row>
    <row r="1212" spans="1:4">
      <c r="A1212" s="98">
        <v>7260300320</v>
      </c>
      <c r="B1212" s="12" t="s">
        <v>2803</v>
      </c>
      <c r="C1212" s="98" t="s">
        <v>1</v>
      </c>
      <c r="D1212" s="103">
        <v>500.6</v>
      </c>
    </row>
    <row r="1213" spans="1:4">
      <c r="A1213" s="98">
        <v>7260300330</v>
      </c>
      <c r="B1213" s="12" t="s">
        <v>2804</v>
      </c>
      <c r="C1213" s="98" t="s">
        <v>1</v>
      </c>
      <c r="D1213" s="103">
        <v>495.12</v>
      </c>
    </row>
    <row r="1214" spans="1:4">
      <c r="A1214" s="98">
        <v>7260300340</v>
      </c>
      <c r="B1214" s="12" t="s">
        <v>2805</v>
      </c>
      <c r="C1214" s="98" t="s">
        <v>1</v>
      </c>
      <c r="D1214" s="103">
        <v>573.12</v>
      </c>
    </row>
    <row r="1215" spans="1:4">
      <c r="A1215" s="98">
        <v>7260300350</v>
      </c>
      <c r="B1215" s="12" t="s">
        <v>2806</v>
      </c>
      <c r="C1215" s="98" t="s">
        <v>1</v>
      </c>
      <c r="D1215" s="103">
        <v>543.41999999999996</v>
      </c>
    </row>
    <row r="1216" spans="1:4">
      <c r="A1216" s="98">
        <v>7260300360</v>
      </c>
      <c r="B1216" s="12" t="s">
        <v>2807</v>
      </c>
      <c r="C1216" s="98" t="s">
        <v>1</v>
      </c>
      <c r="D1216" s="103">
        <v>546.72</v>
      </c>
    </row>
    <row r="1217" spans="1:4">
      <c r="A1217" s="98">
        <v>7260300370</v>
      </c>
      <c r="B1217" s="12" t="s">
        <v>2808</v>
      </c>
      <c r="C1217" s="98" t="s">
        <v>1</v>
      </c>
      <c r="D1217" s="103">
        <v>515.87</v>
      </c>
    </row>
    <row r="1218" spans="1:4">
      <c r="A1218" s="98">
        <v>7260300380</v>
      </c>
      <c r="B1218" s="12" t="s">
        <v>2809</v>
      </c>
      <c r="C1218" s="98" t="s">
        <v>1</v>
      </c>
      <c r="D1218" s="103">
        <v>593.88</v>
      </c>
    </row>
    <row r="1219" spans="1:4">
      <c r="A1219" s="98">
        <v>7260300390</v>
      </c>
      <c r="B1219" s="12" t="s">
        <v>2810</v>
      </c>
      <c r="C1219" s="98" t="s">
        <v>1</v>
      </c>
      <c r="D1219" s="103">
        <v>564.17999999999995</v>
      </c>
    </row>
    <row r="1220" spans="1:4">
      <c r="A1220" s="98">
        <v>7260300400</v>
      </c>
      <c r="B1220" s="12" t="s">
        <v>2811</v>
      </c>
      <c r="C1220" s="98" t="s">
        <v>1</v>
      </c>
      <c r="D1220" s="103">
        <v>567.48</v>
      </c>
    </row>
    <row r="1221" spans="1:4">
      <c r="A1221" s="98">
        <v>7260300410</v>
      </c>
      <c r="B1221" s="12" t="s">
        <v>2812</v>
      </c>
      <c r="C1221" s="98" t="s">
        <v>1</v>
      </c>
      <c r="D1221" s="103">
        <v>547.42999999999995</v>
      </c>
    </row>
    <row r="1222" spans="1:4">
      <c r="A1222" s="98">
        <v>7260300420</v>
      </c>
      <c r="B1222" s="12" t="s">
        <v>2813</v>
      </c>
      <c r="C1222" s="98" t="s">
        <v>1</v>
      </c>
      <c r="D1222" s="103">
        <v>633.62</v>
      </c>
    </row>
    <row r="1223" spans="1:4">
      <c r="A1223" s="98">
        <v>7260300430</v>
      </c>
      <c r="B1223" s="12" t="s">
        <v>2814</v>
      </c>
      <c r="C1223" s="98" t="s">
        <v>1</v>
      </c>
      <c r="D1223" s="103">
        <v>598.58000000000004</v>
      </c>
    </row>
    <row r="1224" spans="1:4">
      <c r="A1224" s="98">
        <v>7260300440</v>
      </c>
      <c r="B1224" s="12" t="s">
        <v>2815</v>
      </c>
      <c r="C1224" s="98" t="s">
        <v>1</v>
      </c>
      <c r="D1224" s="103">
        <v>602.17999999999995</v>
      </c>
    </row>
    <row r="1225" spans="1:4">
      <c r="A1225" s="98">
        <v>7260300450</v>
      </c>
      <c r="B1225" s="12" t="s">
        <v>2816</v>
      </c>
      <c r="C1225" s="98" t="s">
        <v>1</v>
      </c>
      <c r="D1225" s="103">
        <v>570.1</v>
      </c>
    </row>
    <row r="1226" spans="1:4">
      <c r="A1226" s="98">
        <v>7260300460</v>
      </c>
      <c r="B1226" s="12" t="s">
        <v>2817</v>
      </c>
      <c r="C1226" s="98" t="s">
        <v>1</v>
      </c>
      <c r="D1226" s="103">
        <v>656.29</v>
      </c>
    </row>
    <row r="1227" spans="1:4">
      <c r="A1227" s="98">
        <v>7260300470</v>
      </c>
      <c r="B1227" s="12" t="s">
        <v>2818</v>
      </c>
      <c r="C1227" s="98" t="s">
        <v>1</v>
      </c>
      <c r="D1227" s="103">
        <v>620.52</v>
      </c>
    </row>
    <row r="1228" spans="1:4">
      <c r="A1228" s="98">
        <v>7260300480</v>
      </c>
      <c r="B1228" s="12" t="s">
        <v>2819</v>
      </c>
      <c r="C1228" s="98" t="s">
        <v>1</v>
      </c>
      <c r="D1228" s="103">
        <v>623.91999999999996</v>
      </c>
    </row>
    <row r="1229" spans="1:4">
      <c r="A1229" s="98">
        <v>7260300490</v>
      </c>
      <c r="B1229" s="12" t="s">
        <v>2820</v>
      </c>
      <c r="C1229" s="98" t="s">
        <v>1</v>
      </c>
      <c r="D1229" s="103">
        <v>608.03</v>
      </c>
    </row>
    <row r="1230" spans="1:4">
      <c r="A1230" s="98">
        <v>7260300500</v>
      </c>
      <c r="B1230" s="12" t="s">
        <v>2821</v>
      </c>
      <c r="C1230" s="98" t="s">
        <v>1</v>
      </c>
      <c r="D1230" s="103">
        <v>702.42</v>
      </c>
    </row>
    <row r="1231" spans="1:4">
      <c r="A1231" s="98" t="s">
        <v>13688</v>
      </c>
      <c r="D1231" s="103"/>
    </row>
    <row r="1232" spans="1:4">
      <c r="A1232" s="98" t="s">
        <v>13689</v>
      </c>
      <c r="D1232" s="103"/>
    </row>
    <row r="1233" spans="1:4">
      <c r="A1233" s="98" t="s">
        <v>13690</v>
      </c>
      <c r="C1233" s="98" t="s">
        <v>13691</v>
      </c>
      <c r="D1233" s="103"/>
    </row>
    <row r="1234" spans="1:4">
      <c r="A1234" s="98" t="s">
        <v>19</v>
      </c>
      <c r="B1234" s="12" t="s">
        <v>550</v>
      </c>
      <c r="C1234" s="98" t="s">
        <v>0</v>
      </c>
      <c r="D1234" s="103" t="s">
        <v>13692</v>
      </c>
    </row>
    <row r="1235" spans="1:4">
      <c r="A1235" s="98">
        <v>7260300510</v>
      </c>
      <c r="B1235" s="12" t="s">
        <v>2822</v>
      </c>
      <c r="C1235" s="98" t="s">
        <v>1</v>
      </c>
      <c r="D1235" s="103">
        <v>661.06</v>
      </c>
    </row>
    <row r="1236" spans="1:4">
      <c r="A1236" s="98">
        <v>7260300520</v>
      </c>
      <c r="B1236" s="12" t="s">
        <v>2823</v>
      </c>
      <c r="C1236" s="98" t="s">
        <v>1</v>
      </c>
      <c r="D1236" s="103">
        <v>664.8</v>
      </c>
    </row>
    <row r="1237" spans="1:4">
      <c r="A1237" s="98">
        <v>7260300530</v>
      </c>
      <c r="B1237" s="12" t="s">
        <v>2824</v>
      </c>
      <c r="C1237" s="98" t="s">
        <v>1</v>
      </c>
      <c r="D1237" s="103">
        <v>634.57000000000005</v>
      </c>
    </row>
    <row r="1238" spans="1:4">
      <c r="A1238" s="98">
        <v>7260300540</v>
      </c>
      <c r="B1238" s="12" t="s">
        <v>2825</v>
      </c>
      <c r="C1238" s="98" t="s">
        <v>1</v>
      </c>
      <c r="D1238" s="103">
        <v>728.96</v>
      </c>
    </row>
    <row r="1239" spans="1:4">
      <c r="A1239" s="98">
        <v>7260300550</v>
      </c>
      <c r="B1239" s="12" t="s">
        <v>2826</v>
      </c>
      <c r="C1239" s="98" t="s">
        <v>1</v>
      </c>
      <c r="D1239" s="103">
        <v>687.58</v>
      </c>
    </row>
    <row r="1240" spans="1:4">
      <c r="A1240" s="98">
        <v>7260300560</v>
      </c>
      <c r="B1240" s="12" t="s">
        <v>2827</v>
      </c>
      <c r="C1240" s="98" t="s">
        <v>1</v>
      </c>
      <c r="D1240" s="103">
        <v>691.29</v>
      </c>
    </row>
    <row r="1241" spans="1:4">
      <c r="A1241" s="98">
        <v>7260300570</v>
      </c>
      <c r="B1241" s="12" t="s">
        <v>2828</v>
      </c>
      <c r="C1241" s="98" t="s">
        <v>1</v>
      </c>
      <c r="D1241" s="103">
        <v>539.89</v>
      </c>
    </row>
    <row r="1242" spans="1:4">
      <c r="A1242" s="98">
        <v>7260300580</v>
      </c>
      <c r="B1242" s="12" t="s">
        <v>2829</v>
      </c>
      <c r="C1242" s="98" t="s">
        <v>1</v>
      </c>
      <c r="D1242" s="103">
        <v>614.34</v>
      </c>
    </row>
    <row r="1243" spans="1:4">
      <c r="A1243" s="98">
        <v>7260300590</v>
      </c>
      <c r="B1243" s="12" t="s">
        <v>2830</v>
      </c>
      <c r="C1243" s="98" t="s">
        <v>1</v>
      </c>
      <c r="D1243" s="103">
        <v>586.77</v>
      </c>
    </row>
    <row r="1244" spans="1:4">
      <c r="A1244" s="98">
        <v>7260300600</v>
      </c>
      <c r="B1244" s="12" t="s">
        <v>2831</v>
      </c>
      <c r="C1244" s="98" t="s">
        <v>1</v>
      </c>
      <c r="D1244" s="103">
        <v>589.92999999999995</v>
      </c>
    </row>
    <row r="1245" spans="1:4">
      <c r="A1245" s="98">
        <v>7260300610</v>
      </c>
      <c r="B1245" s="12" t="s">
        <v>2832</v>
      </c>
      <c r="C1245" s="98" t="s">
        <v>1</v>
      </c>
      <c r="D1245" s="103">
        <v>584.66</v>
      </c>
    </row>
    <row r="1246" spans="1:4">
      <c r="A1246" s="98">
        <v>7260300620</v>
      </c>
      <c r="B1246" s="12" t="s">
        <v>2833</v>
      </c>
      <c r="C1246" s="98" t="s">
        <v>1</v>
      </c>
      <c r="D1246" s="103">
        <v>662.66</v>
      </c>
    </row>
    <row r="1247" spans="1:4">
      <c r="A1247" s="98">
        <v>7260300630</v>
      </c>
      <c r="B1247" s="12" t="s">
        <v>2834</v>
      </c>
      <c r="C1247" s="98" t="s">
        <v>1</v>
      </c>
      <c r="D1247" s="103">
        <v>632.97</v>
      </c>
    </row>
    <row r="1248" spans="1:4">
      <c r="A1248" s="98">
        <v>7260300640</v>
      </c>
      <c r="B1248" s="12" t="s">
        <v>2835</v>
      </c>
      <c r="C1248" s="98" t="s">
        <v>1</v>
      </c>
      <c r="D1248" s="103">
        <v>636.27</v>
      </c>
    </row>
    <row r="1249" spans="1:4">
      <c r="A1249" s="98">
        <v>7260300650</v>
      </c>
      <c r="B1249" s="12" t="s">
        <v>2836</v>
      </c>
      <c r="C1249" s="98" t="s">
        <v>1</v>
      </c>
      <c r="D1249" s="103">
        <v>605.41</v>
      </c>
    </row>
    <row r="1250" spans="1:4">
      <c r="A1250" s="98">
        <v>7260300660</v>
      </c>
      <c r="B1250" s="12" t="s">
        <v>2837</v>
      </c>
      <c r="C1250" s="98" t="s">
        <v>1</v>
      </c>
      <c r="D1250" s="103">
        <v>683.42</v>
      </c>
    </row>
    <row r="1251" spans="1:4">
      <c r="A1251" s="98">
        <v>7260300670</v>
      </c>
      <c r="B1251" s="12" t="s">
        <v>2838</v>
      </c>
      <c r="C1251" s="98" t="s">
        <v>1</v>
      </c>
      <c r="D1251" s="103">
        <v>653.73</v>
      </c>
    </row>
    <row r="1252" spans="1:4">
      <c r="A1252" s="98">
        <v>7260300680</v>
      </c>
      <c r="B1252" s="12" t="s">
        <v>2839</v>
      </c>
      <c r="C1252" s="98" t="s">
        <v>1</v>
      </c>
      <c r="D1252" s="103">
        <v>657.03</v>
      </c>
    </row>
    <row r="1253" spans="1:4">
      <c r="A1253" s="98">
        <v>7260300690</v>
      </c>
      <c r="B1253" s="12" t="s">
        <v>2840</v>
      </c>
      <c r="C1253" s="98" t="s">
        <v>1</v>
      </c>
      <c r="D1253" s="103">
        <v>637.33000000000004</v>
      </c>
    </row>
    <row r="1254" spans="1:4">
      <c r="A1254" s="98">
        <v>7260300700</v>
      </c>
      <c r="B1254" s="12" t="s">
        <v>2841</v>
      </c>
      <c r="C1254" s="98" t="s">
        <v>1</v>
      </c>
      <c r="D1254" s="103">
        <v>723.53</v>
      </c>
    </row>
    <row r="1255" spans="1:4">
      <c r="A1255" s="98">
        <v>7260300710</v>
      </c>
      <c r="B1255" s="12" t="s">
        <v>2842</v>
      </c>
      <c r="C1255" s="98" t="s">
        <v>1</v>
      </c>
      <c r="D1255" s="103">
        <v>688.48</v>
      </c>
    </row>
    <row r="1256" spans="1:4">
      <c r="A1256" s="98">
        <v>7260300720</v>
      </c>
      <c r="B1256" s="12" t="s">
        <v>2843</v>
      </c>
      <c r="C1256" s="98" t="s">
        <v>1</v>
      </c>
      <c r="D1256" s="103">
        <v>692.07</v>
      </c>
    </row>
    <row r="1257" spans="1:4">
      <c r="A1257" s="98">
        <v>7260300730</v>
      </c>
      <c r="B1257" s="12" t="s">
        <v>2844</v>
      </c>
      <c r="C1257" s="98" t="s">
        <v>1</v>
      </c>
      <c r="D1257" s="103">
        <v>660</v>
      </c>
    </row>
    <row r="1258" spans="1:4">
      <c r="A1258" s="98">
        <v>7260300740</v>
      </c>
      <c r="B1258" s="12" t="s">
        <v>2845</v>
      </c>
      <c r="C1258" s="98" t="s">
        <v>1</v>
      </c>
      <c r="D1258" s="103">
        <v>746.2</v>
      </c>
    </row>
    <row r="1259" spans="1:4">
      <c r="A1259" s="98">
        <v>7260300750</v>
      </c>
      <c r="B1259" s="12" t="s">
        <v>2846</v>
      </c>
      <c r="C1259" s="98" t="s">
        <v>1</v>
      </c>
      <c r="D1259" s="103">
        <v>710.42</v>
      </c>
    </row>
    <row r="1260" spans="1:4">
      <c r="A1260" s="98">
        <v>7260300760</v>
      </c>
      <c r="B1260" s="12" t="s">
        <v>2847</v>
      </c>
      <c r="C1260" s="98" t="s">
        <v>1</v>
      </c>
      <c r="D1260" s="103">
        <v>713.81</v>
      </c>
    </row>
    <row r="1261" spans="1:4">
      <c r="A1261" s="98">
        <v>7260300770</v>
      </c>
      <c r="B1261" s="12" t="s">
        <v>2848</v>
      </c>
      <c r="C1261" s="98" t="s">
        <v>1</v>
      </c>
      <c r="D1261" s="103">
        <v>698.35</v>
      </c>
    </row>
    <row r="1262" spans="1:4">
      <c r="A1262" s="98">
        <v>7260300780</v>
      </c>
      <c r="B1262" s="12" t="s">
        <v>2849</v>
      </c>
      <c r="C1262" s="98" t="s">
        <v>1</v>
      </c>
      <c r="D1262" s="103">
        <v>792.76</v>
      </c>
    </row>
    <row r="1263" spans="1:4">
      <c r="A1263" s="98">
        <v>7260300790</v>
      </c>
      <c r="B1263" s="12" t="s">
        <v>2850</v>
      </c>
      <c r="C1263" s="98" t="s">
        <v>1</v>
      </c>
      <c r="D1263" s="103">
        <v>751.38</v>
      </c>
    </row>
    <row r="1264" spans="1:4">
      <c r="A1264" s="98">
        <v>7260300800</v>
      </c>
      <c r="B1264" s="12" t="s">
        <v>2851</v>
      </c>
      <c r="C1264" s="98" t="s">
        <v>1</v>
      </c>
      <c r="D1264" s="103">
        <v>755.12</v>
      </c>
    </row>
    <row r="1265" spans="1:4">
      <c r="A1265" s="98">
        <v>7260300810</v>
      </c>
      <c r="B1265" s="12" t="s">
        <v>2852</v>
      </c>
      <c r="C1265" s="98" t="s">
        <v>1</v>
      </c>
      <c r="D1265" s="103">
        <v>724.89</v>
      </c>
    </row>
    <row r="1266" spans="1:4">
      <c r="A1266" s="98">
        <v>7260300820</v>
      </c>
      <c r="B1266" s="12" t="s">
        <v>2853</v>
      </c>
      <c r="C1266" s="98" t="s">
        <v>1</v>
      </c>
      <c r="D1266" s="103">
        <v>819.3</v>
      </c>
    </row>
    <row r="1267" spans="1:4">
      <c r="A1267" s="98">
        <v>7260300830</v>
      </c>
      <c r="B1267" s="12" t="s">
        <v>2854</v>
      </c>
      <c r="C1267" s="98" t="s">
        <v>1</v>
      </c>
      <c r="D1267" s="103">
        <v>777.9</v>
      </c>
    </row>
    <row r="1268" spans="1:4">
      <c r="A1268" s="98">
        <v>7260300840</v>
      </c>
      <c r="B1268" s="12" t="s">
        <v>2855</v>
      </c>
      <c r="C1268" s="98" t="s">
        <v>1</v>
      </c>
      <c r="D1268" s="103">
        <v>781.61</v>
      </c>
    </row>
    <row r="1269" spans="1:4">
      <c r="A1269" s="98">
        <v>7260300850</v>
      </c>
      <c r="B1269" s="12" t="s">
        <v>2856</v>
      </c>
      <c r="C1269" s="98" t="s">
        <v>1</v>
      </c>
      <c r="D1269" s="103">
        <v>620.04999999999995</v>
      </c>
    </row>
    <row r="1270" spans="1:4">
      <c r="A1270" s="98">
        <v>7260300860</v>
      </c>
      <c r="B1270" s="12" t="s">
        <v>2857</v>
      </c>
      <c r="C1270" s="98" t="s">
        <v>1</v>
      </c>
      <c r="D1270" s="103">
        <v>694.49</v>
      </c>
    </row>
    <row r="1271" spans="1:4">
      <c r="A1271" s="98">
        <v>7260300870</v>
      </c>
      <c r="B1271" s="12" t="s">
        <v>2858</v>
      </c>
      <c r="C1271" s="98" t="s">
        <v>1</v>
      </c>
      <c r="D1271" s="103">
        <v>666.92</v>
      </c>
    </row>
    <row r="1272" spans="1:4">
      <c r="A1272" s="98">
        <v>7260300880</v>
      </c>
      <c r="B1272" s="12" t="s">
        <v>2859</v>
      </c>
      <c r="C1272" s="98" t="s">
        <v>1</v>
      </c>
      <c r="D1272" s="103">
        <v>670.08</v>
      </c>
    </row>
    <row r="1273" spans="1:4">
      <c r="A1273" s="98">
        <v>7260300890</v>
      </c>
      <c r="B1273" s="12" t="s">
        <v>2860</v>
      </c>
      <c r="C1273" s="98" t="s">
        <v>1</v>
      </c>
      <c r="D1273" s="103">
        <v>665.09</v>
      </c>
    </row>
    <row r="1274" spans="1:4">
      <c r="A1274" s="98">
        <v>7260300900</v>
      </c>
      <c r="B1274" s="12" t="s">
        <v>2861</v>
      </c>
      <c r="C1274" s="98" t="s">
        <v>1</v>
      </c>
      <c r="D1274" s="103">
        <v>743.09</v>
      </c>
    </row>
    <row r="1275" spans="1:4">
      <c r="A1275" s="98">
        <v>7260300910</v>
      </c>
      <c r="B1275" s="12" t="s">
        <v>2862</v>
      </c>
      <c r="C1275" s="98" t="s">
        <v>1</v>
      </c>
      <c r="D1275" s="103">
        <v>713.4</v>
      </c>
    </row>
    <row r="1276" spans="1:4">
      <c r="A1276" s="98">
        <v>7260300920</v>
      </c>
      <c r="B1276" s="12" t="s">
        <v>2863</v>
      </c>
      <c r="C1276" s="98" t="s">
        <v>1</v>
      </c>
      <c r="D1276" s="103">
        <v>716.7</v>
      </c>
    </row>
    <row r="1277" spans="1:4">
      <c r="A1277" s="98">
        <v>7260300930</v>
      </c>
      <c r="B1277" s="12" t="s">
        <v>2864</v>
      </c>
      <c r="C1277" s="98" t="s">
        <v>1</v>
      </c>
      <c r="D1277" s="103">
        <v>685.92</v>
      </c>
    </row>
    <row r="1278" spans="1:4">
      <c r="A1278" s="98">
        <v>7260300940</v>
      </c>
      <c r="B1278" s="12" t="s">
        <v>2865</v>
      </c>
      <c r="C1278" s="98" t="s">
        <v>1</v>
      </c>
      <c r="D1278" s="103">
        <v>763.92</v>
      </c>
    </row>
    <row r="1279" spans="1:4">
      <c r="A1279" s="98">
        <v>7260300950</v>
      </c>
      <c r="B1279" s="12" t="s">
        <v>2866</v>
      </c>
      <c r="C1279" s="98" t="s">
        <v>1</v>
      </c>
      <c r="D1279" s="103">
        <v>734.23</v>
      </c>
    </row>
    <row r="1280" spans="1:4">
      <c r="A1280" s="98">
        <v>7260300960</v>
      </c>
      <c r="B1280" s="12" t="s">
        <v>2867</v>
      </c>
      <c r="C1280" s="98" t="s">
        <v>1</v>
      </c>
      <c r="D1280" s="103">
        <v>737.53</v>
      </c>
    </row>
    <row r="1281" spans="1:4">
      <c r="A1281" s="98">
        <v>7260300970</v>
      </c>
      <c r="B1281" s="12" t="s">
        <v>2868</v>
      </c>
      <c r="C1281" s="98" t="s">
        <v>1</v>
      </c>
      <c r="D1281" s="103">
        <v>718.35</v>
      </c>
    </row>
    <row r="1282" spans="1:4">
      <c r="A1282" s="98">
        <v>7260300980</v>
      </c>
      <c r="B1282" s="12" t="s">
        <v>2869</v>
      </c>
      <c r="C1282" s="98" t="s">
        <v>1</v>
      </c>
      <c r="D1282" s="103">
        <v>804.53</v>
      </c>
    </row>
    <row r="1283" spans="1:4">
      <c r="A1283" s="98">
        <v>7260300990</v>
      </c>
      <c r="B1283" s="12" t="s">
        <v>2870</v>
      </c>
      <c r="C1283" s="98" t="s">
        <v>1</v>
      </c>
      <c r="D1283" s="103">
        <v>769.49</v>
      </c>
    </row>
    <row r="1284" spans="1:4">
      <c r="A1284" s="98">
        <v>7260301000</v>
      </c>
      <c r="B1284" s="12" t="s">
        <v>2871</v>
      </c>
      <c r="C1284" s="98" t="s">
        <v>1</v>
      </c>
      <c r="D1284" s="103">
        <v>773.09</v>
      </c>
    </row>
    <row r="1285" spans="1:4">
      <c r="A1285" s="98">
        <v>7260301010</v>
      </c>
      <c r="B1285" s="12" t="s">
        <v>2872</v>
      </c>
      <c r="C1285" s="98" t="s">
        <v>1</v>
      </c>
      <c r="D1285" s="103">
        <v>741.33</v>
      </c>
    </row>
    <row r="1286" spans="1:4">
      <c r="A1286" s="98">
        <v>7260301020</v>
      </c>
      <c r="B1286" s="12" t="s">
        <v>2873</v>
      </c>
      <c r="C1286" s="98" t="s">
        <v>1</v>
      </c>
      <c r="D1286" s="103">
        <v>827.51</v>
      </c>
    </row>
    <row r="1287" spans="1:4">
      <c r="A1287" s="98" t="s">
        <v>13688</v>
      </c>
      <c r="D1287" s="103"/>
    </row>
    <row r="1288" spans="1:4">
      <c r="A1288" s="98" t="s">
        <v>13689</v>
      </c>
      <c r="D1288" s="103"/>
    </row>
    <row r="1289" spans="1:4">
      <c r="A1289" s="98" t="s">
        <v>13690</v>
      </c>
      <c r="C1289" s="98" t="s">
        <v>13691</v>
      </c>
      <c r="D1289" s="103"/>
    </row>
    <row r="1290" spans="1:4">
      <c r="A1290" s="98" t="s">
        <v>19</v>
      </c>
      <c r="B1290" s="12" t="s">
        <v>550</v>
      </c>
      <c r="C1290" s="98" t="s">
        <v>0</v>
      </c>
      <c r="D1290" s="103" t="s">
        <v>13692</v>
      </c>
    </row>
    <row r="1291" spans="1:4">
      <c r="A1291" s="98">
        <v>7260301030</v>
      </c>
      <c r="B1291" s="12" t="s">
        <v>2874</v>
      </c>
      <c r="C1291" s="98" t="s">
        <v>1</v>
      </c>
      <c r="D1291" s="103">
        <v>791.74</v>
      </c>
    </row>
    <row r="1292" spans="1:4">
      <c r="A1292" s="98">
        <v>7260301040</v>
      </c>
      <c r="B1292" s="12" t="s">
        <v>2875</v>
      </c>
      <c r="C1292" s="98" t="s">
        <v>1</v>
      </c>
      <c r="D1292" s="103">
        <v>795.14</v>
      </c>
    </row>
    <row r="1293" spans="1:4">
      <c r="A1293" s="98">
        <v>7260301050</v>
      </c>
      <c r="B1293" s="12" t="s">
        <v>2876</v>
      </c>
      <c r="C1293" s="98" t="s">
        <v>1</v>
      </c>
      <c r="D1293" s="103">
        <v>780.83</v>
      </c>
    </row>
    <row r="1294" spans="1:4">
      <c r="A1294" s="98">
        <v>7260301060</v>
      </c>
      <c r="B1294" s="12" t="s">
        <v>2877</v>
      </c>
      <c r="C1294" s="98" t="s">
        <v>1</v>
      </c>
      <c r="D1294" s="103">
        <v>875.23</v>
      </c>
    </row>
    <row r="1295" spans="1:4">
      <c r="A1295" s="98">
        <v>7260301070</v>
      </c>
      <c r="B1295" s="12" t="s">
        <v>2878</v>
      </c>
      <c r="C1295" s="98" t="s">
        <v>1</v>
      </c>
      <c r="D1295" s="103">
        <v>833.86</v>
      </c>
    </row>
    <row r="1296" spans="1:4">
      <c r="A1296" s="98">
        <v>7260301080</v>
      </c>
      <c r="B1296" s="12" t="s">
        <v>2879</v>
      </c>
      <c r="C1296" s="98" t="s">
        <v>1</v>
      </c>
      <c r="D1296" s="103">
        <v>837.6</v>
      </c>
    </row>
    <row r="1297" spans="1:4">
      <c r="A1297" s="98">
        <v>7260301090</v>
      </c>
      <c r="B1297" s="12" t="s">
        <v>2880</v>
      </c>
      <c r="C1297" s="98" t="s">
        <v>1</v>
      </c>
      <c r="D1297" s="103">
        <v>810.51</v>
      </c>
    </row>
    <row r="1298" spans="1:4">
      <c r="A1298" s="98">
        <v>7260301100</v>
      </c>
      <c r="B1298" s="12" t="s">
        <v>2881</v>
      </c>
      <c r="C1298" s="98" t="s">
        <v>1</v>
      </c>
      <c r="D1298" s="103">
        <v>904.91</v>
      </c>
    </row>
    <row r="1299" spans="1:4">
      <c r="A1299" s="98">
        <v>7260301110</v>
      </c>
      <c r="B1299" s="12" t="s">
        <v>2882</v>
      </c>
      <c r="C1299" s="98" t="s">
        <v>1</v>
      </c>
      <c r="D1299" s="103">
        <v>863.52</v>
      </c>
    </row>
    <row r="1300" spans="1:4">
      <c r="A1300" s="98">
        <v>7260301120</v>
      </c>
      <c r="B1300" s="12" t="s">
        <v>2883</v>
      </c>
      <c r="C1300" s="98" t="s">
        <v>1</v>
      </c>
      <c r="D1300" s="103">
        <v>867.23</v>
      </c>
    </row>
    <row r="1301" spans="1:4">
      <c r="A1301" s="98">
        <v>7260301130</v>
      </c>
      <c r="B1301" s="12" t="s">
        <v>2884</v>
      </c>
      <c r="C1301" s="98" t="s">
        <v>1</v>
      </c>
      <c r="D1301" s="103">
        <v>825.25</v>
      </c>
    </row>
    <row r="1302" spans="1:4">
      <c r="A1302" s="98">
        <v>7260301140</v>
      </c>
      <c r="B1302" s="12" t="s">
        <v>2885</v>
      </c>
      <c r="C1302" s="98" t="s">
        <v>1</v>
      </c>
      <c r="D1302" s="103">
        <v>899.7</v>
      </c>
    </row>
    <row r="1303" spans="1:4">
      <c r="A1303" s="98">
        <v>7260301150</v>
      </c>
      <c r="B1303" s="12" t="s">
        <v>2886</v>
      </c>
      <c r="C1303" s="98" t="s">
        <v>1</v>
      </c>
      <c r="D1303" s="103">
        <v>872.13</v>
      </c>
    </row>
    <row r="1304" spans="1:4">
      <c r="A1304" s="98">
        <v>7260301160</v>
      </c>
      <c r="B1304" s="12" t="s">
        <v>2887</v>
      </c>
      <c r="C1304" s="98" t="s">
        <v>1</v>
      </c>
      <c r="D1304" s="103">
        <v>875.29</v>
      </c>
    </row>
    <row r="1305" spans="1:4">
      <c r="A1305" s="98">
        <v>7260301170</v>
      </c>
      <c r="B1305" s="12" t="s">
        <v>2888</v>
      </c>
      <c r="C1305" s="98" t="s">
        <v>1</v>
      </c>
      <c r="D1305" s="103">
        <v>870.35</v>
      </c>
    </row>
    <row r="1306" spans="1:4">
      <c r="A1306" s="98">
        <v>7260301180</v>
      </c>
      <c r="B1306" s="12" t="s">
        <v>2889</v>
      </c>
      <c r="C1306" s="98" t="s">
        <v>1</v>
      </c>
      <c r="D1306" s="103">
        <v>948.34</v>
      </c>
    </row>
    <row r="1307" spans="1:4">
      <c r="A1307" s="98">
        <v>7260301190</v>
      </c>
      <c r="B1307" s="12" t="s">
        <v>2890</v>
      </c>
      <c r="C1307" s="98" t="s">
        <v>1</v>
      </c>
      <c r="D1307" s="103">
        <v>918.64</v>
      </c>
    </row>
    <row r="1308" spans="1:4">
      <c r="A1308" s="98">
        <v>7260301200</v>
      </c>
      <c r="B1308" s="12" t="s">
        <v>2891</v>
      </c>
      <c r="C1308" s="98" t="s">
        <v>1</v>
      </c>
      <c r="D1308" s="103">
        <v>921.95</v>
      </c>
    </row>
    <row r="1309" spans="1:4">
      <c r="A1309" s="98">
        <v>7260301210</v>
      </c>
      <c r="B1309" s="12" t="s">
        <v>2892</v>
      </c>
      <c r="C1309" s="98" t="s">
        <v>1</v>
      </c>
      <c r="D1309" s="103">
        <v>891.18</v>
      </c>
    </row>
    <row r="1310" spans="1:4">
      <c r="A1310" s="98">
        <v>7260301220</v>
      </c>
      <c r="B1310" s="12" t="s">
        <v>2893</v>
      </c>
      <c r="C1310" s="98" t="s">
        <v>1</v>
      </c>
      <c r="D1310" s="103">
        <v>969.18</v>
      </c>
    </row>
    <row r="1311" spans="1:4">
      <c r="A1311" s="98">
        <v>7260301230</v>
      </c>
      <c r="B1311" s="12" t="s">
        <v>2894</v>
      </c>
      <c r="C1311" s="98" t="s">
        <v>1</v>
      </c>
      <c r="D1311" s="103">
        <v>939.48</v>
      </c>
    </row>
    <row r="1312" spans="1:4">
      <c r="A1312" s="98">
        <v>7260301240</v>
      </c>
      <c r="B1312" s="12" t="s">
        <v>2895</v>
      </c>
      <c r="C1312" s="98" t="s">
        <v>1</v>
      </c>
      <c r="D1312" s="103">
        <v>942.79</v>
      </c>
    </row>
    <row r="1313" spans="1:4">
      <c r="A1313" s="98">
        <v>7260301250</v>
      </c>
      <c r="B1313" s="12" t="s">
        <v>2896</v>
      </c>
      <c r="C1313" s="98" t="s">
        <v>1</v>
      </c>
      <c r="D1313" s="103">
        <v>924.04</v>
      </c>
    </row>
    <row r="1314" spans="1:4">
      <c r="A1314" s="98">
        <v>7260301260</v>
      </c>
      <c r="B1314" s="12" t="s">
        <v>2897</v>
      </c>
      <c r="C1314" s="98" t="s">
        <v>1</v>
      </c>
      <c r="D1314" s="103">
        <v>1010.24</v>
      </c>
    </row>
    <row r="1315" spans="1:4">
      <c r="A1315" s="98">
        <v>7260301270</v>
      </c>
      <c r="B1315" s="12" t="s">
        <v>2898</v>
      </c>
      <c r="C1315" s="98" t="s">
        <v>1</v>
      </c>
      <c r="D1315" s="103">
        <v>975.19</v>
      </c>
    </row>
    <row r="1316" spans="1:4">
      <c r="A1316" s="98">
        <v>7260301280</v>
      </c>
      <c r="B1316" s="12" t="s">
        <v>2899</v>
      </c>
      <c r="C1316" s="98" t="s">
        <v>1</v>
      </c>
      <c r="D1316" s="103">
        <v>978.78</v>
      </c>
    </row>
    <row r="1317" spans="1:4">
      <c r="A1317" s="98">
        <v>7260301290</v>
      </c>
      <c r="B1317" s="12" t="s">
        <v>2900</v>
      </c>
      <c r="C1317" s="98" t="s">
        <v>1</v>
      </c>
      <c r="D1317" s="103">
        <v>947.02</v>
      </c>
    </row>
    <row r="1318" spans="1:4">
      <c r="A1318" s="98">
        <v>7260301300</v>
      </c>
      <c r="B1318" s="12" t="s">
        <v>2901</v>
      </c>
      <c r="C1318" s="98" t="s">
        <v>1</v>
      </c>
      <c r="D1318" s="103">
        <v>1033.22</v>
      </c>
    </row>
    <row r="1319" spans="1:4">
      <c r="A1319" s="98">
        <v>7260301310</v>
      </c>
      <c r="B1319" s="12" t="s">
        <v>2902</v>
      </c>
      <c r="C1319" s="98" t="s">
        <v>1</v>
      </c>
      <c r="D1319" s="103">
        <v>997.44</v>
      </c>
    </row>
    <row r="1320" spans="1:4">
      <c r="A1320" s="98">
        <v>7260301320</v>
      </c>
      <c r="B1320" s="12" t="s">
        <v>2903</v>
      </c>
      <c r="C1320" s="98" t="s">
        <v>1</v>
      </c>
      <c r="D1320" s="103">
        <v>1000.83</v>
      </c>
    </row>
    <row r="1321" spans="1:4">
      <c r="A1321" s="98">
        <v>7260301330</v>
      </c>
      <c r="B1321" s="12" t="s">
        <v>2904</v>
      </c>
      <c r="C1321" s="98" t="s">
        <v>1</v>
      </c>
      <c r="D1321" s="103">
        <v>986.88</v>
      </c>
    </row>
    <row r="1322" spans="1:4">
      <c r="A1322" s="98">
        <v>7260301340</v>
      </c>
      <c r="B1322" s="12" t="s">
        <v>2905</v>
      </c>
      <c r="C1322" s="98" t="s">
        <v>1</v>
      </c>
      <c r="D1322" s="103">
        <v>1081.28</v>
      </c>
    </row>
    <row r="1323" spans="1:4">
      <c r="A1323" s="98">
        <v>7260301350</v>
      </c>
      <c r="B1323" s="12" t="s">
        <v>2906</v>
      </c>
      <c r="C1323" s="98" t="s">
        <v>1</v>
      </c>
      <c r="D1323" s="103">
        <v>1039.9100000000001</v>
      </c>
    </row>
    <row r="1324" spans="1:4">
      <c r="A1324" s="98">
        <v>7260301360</v>
      </c>
      <c r="B1324" s="12" t="s">
        <v>2907</v>
      </c>
      <c r="C1324" s="98" t="s">
        <v>1</v>
      </c>
      <c r="D1324" s="103">
        <v>1043.6500000000001</v>
      </c>
    </row>
    <row r="1325" spans="1:4">
      <c r="A1325" s="98">
        <v>7260301370</v>
      </c>
      <c r="B1325" s="12" t="s">
        <v>2908</v>
      </c>
      <c r="C1325" s="98" t="s">
        <v>1</v>
      </c>
      <c r="D1325" s="103">
        <v>1016.55</v>
      </c>
    </row>
    <row r="1326" spans="1:4">
      <c r="A1326" s="98">
        <v>7260301380</v>
      </c>
      <c r="B1326" s="12" t="s">
        <v>2909</v>
      </c>
      <c r="C1326" s="98" t="s">
        <v>1</v>
      </c>
      <c r="D1326" s="103">
        <v>1110.96</v>
      </c>
    </row>
    <row r="1327" spans="1:4">
      <c r="A1327" s="98">
        <v>7260301390</v>
      </c>
      <c r="B1327" s="12" t="s">
        <v>2910</v>
      </c>
      <c r="C1327" s="98" t="s">
        <v>1</v>
      </c>
      <c r="D1327" s="103">
        <v>1069.57</v>
      </c>
    </row>
    <row r="1328" spans="1:4">
      <c r="A1328" s="98">
        <v>7260301400</v>
      </c>
      <c r="B1328" s="12" t="s">
        <v>2911</v>
      </c>
      <c r="C1328" s="98" t="s">
        <v>1</v>
      </c>
      <c r="D1328" s="103">
        <v>1073.28</v>
      </c>
    </row>
    <row r="1329" spans="1:4">
      <c r="A1329" s="98">
        <v>7260301410</v>
      </c>
      <c r="B1329" s="12" t="s">
        <v>2912</v>
      </c>
      <c r="C1329" s="98" t="s">
        <v>1</v>
      </c>
      <c r="D1329" s="103">
        <v>871.99</v>
      </c>
    </row>
    <row r="1330" spans="1:4">
      <c r="A1330" s="98">
        <v>7260301420</v>
      </c>
      <c r="B1330" s="12" t="s">
        <v>2913</v>
      </c>
      <c r="C1330" s="98" t="s">
        <v>1</v>
      </c>
      <c r="D1330" s="103">
        <v>946.44</v>
      </c>
    </row>
    <row r="1331" spans="1:4">
      <c r="A1331" s="98">
        <v>7260301430</v>
      </c>
      <c r="B1331" s="12" t="s">
        <v>2914</v>
      </c>
      <c r="C1331" s="98" t="s">
        <v>1</v>
      </c>
      <c r="D1331" s="103">
        <v>918.86</v>
      </c>
    </row>
    <row r="1332" spans="1:4">
      <c r="A1332" s="98">
        <v>7260301440</v>
      </c>
      <c r="B1332" s="12" t="s">
        <v>2915</v>
      </c>
      <c r="C1332" s="98" t="s">
        <v>1</v>
      </c>
      <c r="D1332" s="103">
        <v>922.03</v>
      </c>
    </row>
    <row r="1333" spans="1:4">
      <c r="A1333" s="98">
        <v>7260301450</v>
      </c>
      <c r="B1333" s="12" t="s">
        <v>2916</v>
      </c>
      <c r="C1333" s="98" t="s">
        <v>1</v>
      </c>
      <c r="D1333" s="103">
        <v>917.47</v>
      </c>
    </row>
    <row r="1334" spans="1:4">
      <c r="A1334" s="98">
        <v>7260301460</v>
      </c>
      <c r="B1334" s="12" t="s">
        <v>2917</v>
      </c>
      <c r="C1334" s="98" t="s">
        <v>1</v>
      </c>
      <c r="D1334" s="103">
        <v>995.47</v>
      </c>
    </row>
    <row r="1335" spans="1:4">
      <c r="A1335" s="98">
        <v>7260301470</v>
      </c>
      <c r="B1335" s="12" t="s">
        <v>2918</v>
      </c>
      <c r="C1335" s="98" t="s">
        <v>1</v>
      </c>
      <c r="D1335" s="103">
        <v>965.77</v>
      </c>
    </row>
    <row r="1336" spans="1:4">
      <c r="A1336" s="98">
        <v>7260301480</v>
      </c>
      <c r="B1336" s="12" t="s">
        <v>2919</v>
      </c>
      <c r="C1336" s="98" t="s">
        <v>1</v>
      </c>
      <c r="D1336" s="103">
        <v>969.08</v>
      </c>
    </row>
    <row r="1337" spans="1:4">
      <c r="A1337" s="98">
        <v>7260301490</v>
      </c>
      <c r="B1337" s="12" t="s">
        <v>2920</v>
      </c>
      <c r="C1337" s="98" t="s">
        <v>1</v>
      </c>
      <c r="D1337" s="103">
        <v>938.46</v>
      </c>
    </row>
    <row r="1338" spans="1:4">
      <c r="A1338" s="98">
        <v>7260301500</v>
      </c>
      <c r="B1338" s="12" t="s">
        <v>2921</v>
      </c>
      <c r="C1338" s="98" t="s">
        <v>1</v>
      </c>
      <c r="D1338" s="103">
        <v>1016.46</v>
      </c>
    </row>
    <row r="1339" spans="1:4">
      <c r="A1339" s="98">
        <v>7260301510</v>
      </c>
      <c r="B1339" s="12" t="s">
        <v>2922</v>
      </c>
      <c r="C1339" s="98" t="s">
        <v>1</v>
      </c>
      <c r="D1339" s="103">
        <v>986.76</v>
      </c>
    </row>
    <row r="1340" spans="1:4">
      <c r="A1340" s="98">
        <v>7260301520</v>
      </c>
      <c r="B1340" s="12" t="s">
        <v>2923</v>
      </c>
      <c r="C1340" s="98" t="s">
        <v>1</v>
      </c>
      <c r="D1340" s="103">
        <v>990.07</v>
      </c>
    </row>
    <row r="1341" spans="1:4">
      <c r="A1341" s="98">
        <v>7260301530</v>
      </c>
      <c r="B1341" s="12" t="s">
        <v>2924</v>
      </c>
      <c r="C1341" s="98" t="s">
        <v>1</v>
      </c>
      <c r="D1341" s="103">
        <v>971.97</v>
      </c>
    </row>
    <row r="1342" spans="1:4">
      <c r="A1342" s="98">
        <v>7260301540</v>
      </c>
      <c r="B1342" s="12" t="s">
        <v>2925</v>
      </c>
      <c r="C1342" s="98" t="s">
        <v>1</v>
      </c>
      <c r="D1342" s="103">
        <v>1058.1600000000001</v>
      </c>
    </row>
    <row r="1343" spans="1:4">
      <c r="A1343" s="98" t="s">
        <v>13688</v>
      </c>
      <c r="D1343" s="103"/>
    </row>
    <row r="1344" spans="1:4">
      <c r="A1344" s="98" t="s">
        <v>13689</v>
      </c>
      <c r="D1344" s="103"/>
    </row>
    <row r="1345" spans="1:4">
      <c r="A1345" s="98" t="s">
        <v>13690</v>
      </c>
      <c r="C1345" s="98" t="s">
        <v>13691</v>
      </c>
      <c r="D1345" s="103"/>
    </row>
    <row r="1346" spans="1:4">
      <c r="A1346" s="98" t="s">
        <v>19</v>
      </c>
      <c r="B1346" s="12" t="s">
        <v>550</v>
      </c>
      <c r="C1346" s="98" t="s">
        <v>0</v>
      </c>
      <c r="D1346" s="103" t="s">
        <v>13692</v>
      </c>
    </row>
    <row r="1347" spans="1:4">
      <c r="A1347" s="98">
        <v>7260301550</v>
      </c>
      <c r="B1347" s="12" t="s">
        <v>2926</v>
      </c>
      <c r="C1347" s="98" t="s">
        <v>1</v>
      </c>
      <c r="D1347" s="103">
        <v>1023.12</v>
      </c>
    </row>
    <row r="1348" spans="1:4">
      <c r="A1348" s="98">
        <v>7260301560</v>
      </c>
      <c r="B1348" s="12" t="s">
        <v>2927</v>
      </c>
      <c r="C1348" s="98" t="s">
        <v>1</v>
      </c>
      <c r="D1348" s="103">
        <v>1026.7</v>
      </c>
    </row>
    <row r="1349" spans="1:4">
      <c r="A1349" s="98">
        <v>7260301570</v>
      </c>
      <c r="B1349" s="12" t="s">
        <v>2928</v>
      </c>
      <c r="C1349" s="98" t="s">
        <v>1</v>
      </c>
      <c r="D1349" s="103">
        <v>995.75</v>
      </c>
    </row>
    <row r="1350" spans="1:4">
      <c r="A1350" s="98">
        <v>7260301580</v>
      </c>
      <c r="B1350" s="12" t="s">
        <v>2929</v>
      </c>
      <c r="C1350" s="98" t="s">
        <v>1</v>
      </c>
      <c r="D1350" s="103">
        <v>1081.94</v>
      </c>
    </row>
    <row r="1351" spans="1:4">
      <c r="A1351" s="98">
        <v>7260301590</v>
      </c>
      <c r="B1351" s="12" t="s">
        <v>2930</v>
      </c>
      <c r="C1351" s="98" t="s">
        <v>1</v>
      </c>
      <c r="D1351" s="103">
        <v>1046.17</v>
      </c>
    </row>
    <row r="1352" spans="1:4">
      <c r="A1352" s="98">
        <v>7260301600</v>
      </c>
      <c r="B1352" s="12" t="s">
        <v>2931</v>
      </c>
      <c r="C1352" s="98" t="s">
        <v>1</v>
      </c>
      <c r="D1352" s="103">
        <v>1049.55</v>
      </c>
    </row>
    <row r="1353" spans="1:4">
      <c r="A1353" s="98">
        <v>7260301610</v>
      </c>
      <c r="B1353" s="12" t="s">
        <v>2932</v>
      </c>
      <c r="C1353" s="98" t="s">
        <v>1</v>
      </c>
      <c r="D1353" s="103">
        <v>1039.0899999999999</v>
      </c>
    </row>
    <row r="1354" spans="1:4">
      <c r="A1354" s="98">
        <v>7260301620</v>
      </c>
      <c r="B1354" s="12" t="s">
        <v>2933</v>
      </c>
      <c r="C1354" s="98" t="s">
        <v>1</v>
      </c>
      <c r="D1354" s="103">
        <v>1133.49</v>
      </c>
    </row>
    <row r="1355" spans="1:4">
      <c r="A1355" s="98">
        <v>7260301630</v>
      </c>
      <c r="B1355" s="12" t="s">
        <v>2934</v>
      </c>
      <c r="C1355" s="98" t="s">
        <v>1</v>
      </c>
      <c r="D1355" s="103">
        <v>1092.1199999999999</v>
      </c>
    </row>
    <row r="1356" spans="1:4">
      <c r="A1356" s="98">
        <v>7260301640</v>
      </c>
      <c r="B1356" s="12" t="s">
        <v>2935</v>
      </c>
      <c r="C1356" s="98" t="s">
        <v>1</v>
      </c>
      <c r="D1356" s="103">
        <v>1095.8599999999999</v>
      </c>
    </row>
    <row r="1357" spans="1:4">
      <c r="A1357" s="98">
        <v>7260301650</v>
      </c>
      <c r="B1357" s="12" t="s">
        <v>2936</v>
      </c>
      <c r="C1357" s="98" t="s">
        <v>1</v>
      </c>
      <c r="D1357" s="103">
        <v>1064.05</v>
      </c>
    </row>
    <row r="1358" spans="1:4">
      <c r="A1358" s="98">
        <v>7260301660</v>
      </c>
      <c r="B1358" s="12" t="s">
        <v>2937</v>
      </c>
      <c r="C1358" s="98" t="s">
        <v>1</v>
      </c>
      <c r="D1358" s="103">
        <v>1158.45</v>
      </c>
    </row>
    <row r="1359" spans="1:4">
      <c r="A1359" s="98">
        <v>7260301670</v>
      </c>
      <c r="B1359" s="12" t="s">
        <v>2938</v>
      </c>
      <c r="C1359" s="98" t="s">
        <v>1</v>
      </c>
      <c r="D1359" s="103">
        <v>1117.06</v>
      </c>
    </row>
    <row r="1360" spans="1:4">
      <c r="A1360" s="98">
        <v>7260301680</v>
      </c>
      <c r="B1360" s="12" t="s">
        <v>2939</v>
      </c>
      <c r="C1360" s="98" t="s">
        <v>1</v>
      </c>
      <c r="D1360" s="103">
        <v>1120.77</v>
      </c>
    </row>
    <row r="1361" spans="1:4">
      <c r="A1361" s="98">
        <v>7260350010</v>
      </c>
      <c r="B1361" s="12" t="s">
        <v>2940</v>
      </c>
      <c r="C1361" s="98" t="s">
        <v>1</v>
      </c>
      <c r="D1361" s="103">
        <v>64.430000000000007</v>
      </c>
    </row>
    <row r="1362" spans="1:4">
      <c r="A1362" s="98">
        <v>7260350020</v>
      </c>
      <c r="B1362" s="12" t="s">
        <v>2941</v>
      </c>
      <c r="C1362" s="98" t="s">
        <v>1</v>
      </c>
      <c r="D1362" s="103">
        <v>138.88</v>
      </c>
    </row>
    <row r="1363" spans="1:4">
      <c r="A1363" s="98">
        <v>7260350030</v>
      </c>
      <c r="B1363" s="12" t="s">
        <v>2942</v>
      </c>
      <c r="C1363" s="98" t="s">
        <v>1</v>
      </c>
      <c r="D1363" s="103">
        <v>114.47</v>
      </c>
    </row>
    <row r="1364" spans="1:4">
      <c r="A1364" s="98">
        <v>7260350040</v>
      </c>
      <c r="B1364" s="12" t="s">
        <v>2943</v>
      </c>
      <c r="C1364" s="98" t="s">
        <v>1</v>
      </c>
      <c r="D1364" s="103">
        <v>114.47</v>
      </c>
    </row>
    <row r="1365" spans="1:4">
      <c r="A1365" s="98">
        <v>7260350050</v>
      </c>
      <c r="B1365" s="12" t="s">
        <v>2944</v>
      </c>
      <c r="C1365" s="98" t="s">
        <v>1</v>
      </c>
      <c r="D1365" s="103">
        <v>108.76</v>
      </c>
    </row>
    <row r="1366" spans="1:4">
      <c r="A1366" s="98">
        <v>7260350060</v>
      </c>
      <c r="B1366" s="12" t="s">
        <v>2945</v>
      </c>
      <c r="C1366" s="98" t="s">
        <v>1</v>
      </c>
      <c r="D1366" s="103">
        <v>160.37</v>
      </c>
    </row>
    <row r="1367" spans="1:4">
      <c r="A1367" s="98">
        <v>7260350070</v>
      </c>
      <c r="B1367" s="12" t="s">
        <v>2946</v>
      </c>
      <c r="C1367" s="98" t="s">
        <v>1</v>
      </c>
      <c r="D1367" s="103">
        <v>157.07</v>
      </c>
    </row>
    <row r="1368" spans="1:4">
      <c r="A1368" s="98">
        <v>7260350080</v>
      </c>
      <c r="B1368" s="12" t="s">
        <v>2947</v>
      </c>
      <c r="C1368" s="98" t="s">
        <v>1</v>
      </c>
      <c r="D1368" s="103">
        <v>160.37</v>
      </c>
    </row>
    <row r="1369" spans="1:4">
      <c r="A1369" s="98">
        <v>7260350090</v>
      </c>
      <c r="B1369" s="12" t="s">
        <v>2948</v>
      </c>
      <c r="C1369" s="98" t="s">
        <v>1</v>
      </c>
      <c r="D1369" s="103">
        <v>129.51</v>
      </c>
    </row>
    <row r="1370" spans="1:4">
      <c r="A1370" s="98">
        <v>7260350100</v>
      </c>
      <c r="B1370" s="12" t="s">
        <v>2949</v>
      </c>
      <c r="C1370" s="98" t="s">
        <v>1</v>
      </c>
      <c r="D1370" s="103">
        <v>207.51</v>
      </c>
    </row>
    <row r="1371" spans="1:4">
      <c r="A1371" s="98">
        <v>7260350110</v>
      </c>
      <c r="B1371" s="12" t="s">
        <v>2950</v>
      </c>
      <c r="C1371" s="98" t="s">
        <v>1</v>
      </c>
      <c r="D1371" s="103">
        <v>177.82</v>
      </c>
    </row>
    <row r="1372" spans="1:4">
      <c r="A1372" s="98">
        <v>7260350120</v>
      </c>
      <c r="B1372" s="12" t="s">
        <v>2951</v>
      </c>
      <c r="C1372" s="98" t="s">
        <v>1</v>
      </c>
      <c r="D1372" s="103">
        <v>181.12</v>
      </c>
    </row>
    <row r="1373" spans="1:4">
      <c r="A1373" s="98">
        <v>7260350130</v>
      </c>
      <c r="B1373" s="12" t="s">
        <v>2952</v>
      </c>
      <c r="C1373" s="98" t="s">
        <v>1</v>
      </c>
      <c r="D1373" s="103">
        <v>160.72999999999999</v>
      </c>
    </row>
    <row r="1374" spans="1:4">
      <c r="A1374" s="98">
        <v>7260350140</v>
      </c>
      <c r="B1374" s="12" t="s">
        <v>2953</v>
      </c>
      <c r="C1374" s="98" t="s">
        <v>1</v>
      </c>
      <c r="D1374" s="103">
        <v>246.93</v>
      </c>
    </row>
    <row r="1375" spans="1:4">
      <c r="A1375" s="98">
        <v>7260350150</v>
      </c>
      <c r="B1375" s="12" t="s">
        <v>2954</v>
      </c>
      <c r="C1375" s="98" t="s">
        <v>1</v>
      </c>
      <c r="D1375" s="103">
        <v>211.88</v>
      </c>
    </row>
    <row r="1376" spans="1:4">
      <c r="A1376" s="98">
        <v>7260350160</v>
      </c>
      <c r="B1376" s="12" t="s">
        <v>2955</v>
      </c>
      <c r="C1376" s="98" t="s">
        <v>1</v>
      </c>
      <c r="D1376" s="103">
        <v>215.47</v>
      </c>
    </row>
    <row r="1377" spans="1:4">
      <c r="A1377" s="98">
        <v>7260350170</v>
      </c>
      <c r="B1377" s="12" t="s">
        <v>2956</v>
      </c>
      <c r="C1377" s="98" t="s">
        <v>1</v>
      </c>
      <c r="D1377" s="103">
        <v>183.4</v>
      </c>
    </row>
    <row r="1378" spans="1:4">
      <c r="A1378" s="98">
        <v>7260350180</v>
      </c>
      <c r="B1378" s="12" t="s">
        <v>2957</v>
      </c>
      <c r="C1378" s="98" t="s">
        <v>1</v>
      </c>
      <c r="D1378" s="103">
        <v>269.60000000000002</v>
      </c>
    </row>
    <row r="1379" spans="1:4">
      <c r="A1379" s="98">
        <v>7260350190</v>
      </c>
      <c r="B1379" s="12" t="s">
        <v>2958</v>
      </c>
      <c r="C1379" s="98" t="s">
        <v>1</v>
      </c>
      <c r="D1379" s="103">
        <v>233.82</v>
      </c>
    </row>
    <row r="1380" spans="1:4">
      <c r="A1380" s="98">
        <v>7260350200</v>
      </c>
      <c r="B1380" s="12" t="s">
        <v>2959</v>
      </c>
      <c r="C1380" s="98" t="s">
        <v>1</v>
      </c>
      <c r="D1380" s="103">
        <v>237.21</v>
      </c>
    </row>
    <row r="1381" spans="1:4">
      <c r="A1381" s="98">
        <v>7260350210</v>
      </c>
      <c r="B1381" s="12" t="s">
        <v>2960</v>
      </c>
      <c r="C1381" s="98" t="s">
        <v>1</v>
      </c>
      <c r="D1381" s="103">
        <v>220.97</v>
      </c>
    </row>
    <row r="1382" spans="1:4">
      <c r="A1382" s="98">
        <v>7260350220</v>
      </c>
      <c r="B1382" s="12" t="s">
        <v>2961</v>
      </c>
      <c r="C1382" s="98" t="s">
        <v>1</v>
      </c>
      <c r="D1382" s="103">
        <v>315.37</v>
      </c>
    </row>
    <row r="1383" spans="1:4">
      <c r="A1383" s="98">
        <v>7260350230</v>
      </c>
      <c r="B1383" s="12" t="s">
        <v>2962</v>
      </c>
      <c r="C1383" s="98" t="s">
        <v>1</v>
      </c>
      <c r="D1383" s="103">
        <v>274.01</v>
      </c>
    </row>
    <row r="1384" spans="1:4">
      <c r="A1384" s="98">
        <v>7260350290</v>
      </c>
      <c r="B1384" s="12" t="s">
        <v>2963</v>
      </c>
      <c r="C1384" s="98" t="s">
        <v>1</v>
      </c>
      <c r="D1384" s="103">
        <v>67.19</v>
      </c>
    </row>
    <row r="1385" spans="1:4">
      <c r="A1385" s="98">
        <v>7260350320</v>
      </c>
      <c r="B1385" s="12" t="s">
        <v>2964</v>
      </c>
      <c r="C1385" s="98" t="s">
        <v>1</v>
      </c>
      <c r="D1385" s="103">
        <v>117.22</v>
      </c>
    </row>
    <row r="1386" spans="1:4">
      <c r="A1386" s="98">
        <v>7260350360</v>
      </c>
      <c r="B1386" s="12" t="s">
        <v>2965</v>
      </c>
      <c r="C1386" s="98" t="s">
        <v>1</v>
      </c>
      <c r="D1386" s="103">
        <v>163.34</v>
      </c>
    </row>
    <row r="1387" spans="1:4">
      <c r="A1387" s="98">
        <v>7260350580</v>
      </c>
      <c r="B1387" s="12" t="s">
        <v>2966</v>
      </c>
      <c r="C1387" s="98" t="s">
        <v>1</v>
      </c>
      <c r="D1387" s="103">
        <v>144.72</v>
      </c>
    </row>
    <row r="1388" spans="1:4">
      <c r="A1388" s="98">
        <v>7260350620</v>
      </c>
      <c r="B1388" s="12" t="s">
        <v>2967</v>
      </c>
      <c r="C1388" s="98" t="s">
        <v>1</v>
      </c>
      <c r="D1388" s="103">
        <v>193.04</v>
      </c>
    </row>
    <row r="1389" spans="1:4">
      <c r="A1389" s="98">
        <v>7260350860</v>
      </c>
      <c r="B1389" s="12" t="s">
        <v>2968</v>
      </c>
      <c r="C1389" s="98" t="s">
        <v>1</v>
      </c>
      <c r="D1389" s="103">
        <v>149.22</v>
      </c>
    </row>
    <row r="1390" spans="1:4">
      <c r="A1390" s="98">
        <v>7260350880</v>
      </c>
      <c r="B1390" s="12" t="s">
        <v>2969</v>
      </c>
      <c r="C1390" s="98" t="s">
        <v>1</v>
      </c>
      <c r="D1390" s="103">
        <v>124.81</v>
      </c>
    </row>
    <row r="1391" spans="1:4">
      <c r="A1391" s="98">
        <v>7260350900</v>
      </c>
      <c r="B1391" s="12" t="s">
        <v>2970</v>
      </c>
      <c r="C1391" s="98" t="s">
        <v>1</v>
      </c>
      <c r="D1391" s="103">
        <v>197.82</v>
      </c>
    </row>
    <row r="1392" spans="1:4">
      <c r="A1392" s="98">
        <v>7260350920</v>
      </c>
      <c r="B1392" s="12" t="s">
        <v>2971</v>
      </c>
      <c r="C1392" s="98" t="s">
        <v>1</v>
      </c>
      <c r="D1392" s="103">
        <v>171.43</v>
      </c>
    </row>
    <row r="1393" spans="1:4">
      <c r="A1393" s="98">
        <v>7260350960</v>
      </c>
      <c r="B1393" s="12" t="s">
        <v>2972</v>
      </c>
      <c r="C1393" s="98" t="s">
        <v>1</v>
      </c>
      <c r="D1393" s="103">
        <v>192.26</v>
      </c>
    </row>
    <row r="1394" spans="1:4">
      <c r="A1394" s="98">
        <v>7260500010</v>
      </c>
      <c r="B1394" s="12" t="s">
        <v>2973</v>
      </c>
      <c r="C1394" s="98" t="s">
        <v>1</v>
      </c>
      <c r="D1394" s="103">
        <v>432.39</v>
      </c>
    </row>
    <row r="1395" spans="1:4">
      <c r="A1395" s="98">
        <v>7260500020</v>
      </c>
      <c r="B1395" s="12" t="s">
        <v>2974</v>
      </c>
      <c r="C1395" s="98" t="s">
        <v>1</v>
      </c>
      <c r="D1395" s="103">
        <v>495.67</v>
      </c>
    </row>
    <row r="1396" spans="1:4">
      <c r="A1396" s="98">
        <v>7260500030</v>
      </c>
      <c r="B1396" s="12" t="s">
        <v>2975</v>
      </c>
      <c r="C1396" s="98" t="s">
        <v>1</v>
      </c>
      <c r="D1396" s="103">
        <v>538.28</v>
      </c>
    </row>
    <row r="1397" spans="1:4">
      <c r="A1397" s="98">
        <v>7260500040</v>
      </c>
      <c r="B1397" s="12" t="s">
        <v>2976</v>
      </c>
      <c r="C1397" s="98" t="s">
        <v>1</v>
      </c>
      <c r="D1397" s="103">
        <v>605.38</v>
      </c>
    </row>
    <row r="1398" spans="1:4">
      <c r="A1398" s="98">
        <v>7260500050</v>
      </c>
      <c r="B1398" s="12" t="s">
        <v>2977</v>
      </c>
      <c r="C1398" s="98" t="s">
        <v>1</v>
      </c>
      <c r="D1398" s="103">
        <v>499.49</v>
      </c>
    </row>
    <row r="1399" spans="1:4">
      <c r="A1399" s="98" t="s">
        <v>13688</v>
      </c>
      <c r="D1399" s="103"/>
    </row>
    <row r="1400" spans="1:4">
      <c r="A1400" s="98" t="s">
        <v>13689</v>
      </c>
      <c r="D1400" s="103"/>
    </row>
    <row r="1401" spans="1:4">
      <c r="A1401" s="98" t="s">
        <v>13690</v>
      </c>
      <c r="C1401" s="98" t="s">
        <v>13691</v>
      </c>
      <c r="D1401" s="103"/>
    </row>
    <row r="1402" spans="1:4">
      <c r="A1402" s="98" t="s">
        <v>19</v>
      </c>
      <c r="B1402" s="12" t="s">
        <v>550</v>
      </c>
      <c r="C1402" s="98" t="s">
        <v>0</v>
      </c>
      <c r="D1402" s="103" t="s">
        <v>13692</v>
      </c>
    </row>
    <row r="1403" spans="1:4">
      <c r="A1403" s="98">
        <v>7260500060</v>
      </c>
      <c r="B1403" s="12" t="s">
        <v>2978</v>
      </c>
      <c r="C1403" s="98" t="s">
        <v>1</v>
      </c>
      <c r="D1403" s="103">
        <v>562.99</v>
      </c>
    </row>
    <row r="1404" spans="1:4">
      <c r="A1404" s="98">
        <v>7260500070</v>
      </c>
      <c r="B1404" s="12" t="s">
        <v>2979</v>
      </c>
      <c r="C1404" s="98" t="s">
        <v>1</v>
      </c>
      <c r="D1404" s="103">
        <v>605.6</v>
      </c>
    </row>
    <row r="1405" spans="1:4">
      <c r="A1405" s="98">
        <v>7260500080</v>
      </c>
      <c r="B1405" s="12" t="s">
        <v>2980</v>
      </c>
      <c r="C1405" s="98" t="s">
        <v>1</v>
      </c>
      <c r="D1405" s="103">
        <v>672.32</v>
      </c>
    </row>
    <row r="1406" spans="1:4">
      <c r="A1406" s="98">
        <v>7260500090</v>
      </c>
      <c r="B1406" s="12" t="s">
        <v>2981</v>
      </c>
      <c r="C1406" s="98" t="s">
        <v>1</v>
      </c>
      <c r="D1406" s="103">
        <v>587.87</v>
      </c>
    </row>
    <row r="1407" spans="1:4">
      <c r="A1407" s="98">
        <v>7260500100</v>
      </c>
      <c r="B1407" s="12" t="s">
        <v>2982</v>
      </c>
      <c r="C1407" s="98" t="s">
        <v>1</v>
      </c>
      <c r="D1407" s="103">
        <v>651.63</v>
      </c>
    </row>
    <row r="1408" spans="1:4">
      <c r="A1408" s="98">
        <v>7260500110</v>
      </c>
      <c r="B1408" s="12" t="s">
        <v>2983</v>
      </c>
      <c r="C1408" s="98" t="s">
        <v>1</v>
      </c>
      <c r="D1408" s="103">
        <v>694.24</v>
      </c>
    </row>
    <row r="1409" spans="1:4">
      <c r="A1409" s="98">
        <v>7260500120</v>
      </c>
      <c r="B1409" s="12" t="s">
        <v>2984</v>
      </c>
      <c r="C1409" s="98" t="s">
        <v>1</v>
      </c>
      <c r="D1409" s="103">
        <v>761.19</v>
      </c>
    </row>
    <row r="1410" spans="1:4">
      <c r="A1410" s="98">
        <v>7260500130</v>
      </c>
      <c r="B1410" s="12" t="s">
        <v>2985</v>
      </c>
      <c r="C1410" s="98" t="s">
        <v>1</v>
      </c>
      <c r="D1410" s="103">
        <v>666.91</v>
      </c>
    </row>
    <row r="1411" spans="1:4">
      <c r="A1411" s="98">
        <v>7260500140</v>
      </c>
      <c r="B1411" s="12" t="s">
        <v>2986</v>
      </c>
      <c r="C1411" s="98" t="s">
        <v>1</v>
      </c>
      <c r="D1411" s="103">
        <v>730.86</v>
      </c>
    </row>
    <row r="1412" spans="1:4">
      <c r="A1412" s="98">
        <v>7260500150</v>
      </c>
      <c r="B1412" s="12" t="s">
        <v>2987</v>
      </c>
      <c r="C1412" s="98" t="s">
        <v>1</v>
      </c>
      <c r="D1412" s="103">
        <v>773.47</v>
      </c>
    </row>
    <row r="1413" spans="1:4">
      <c r="A1413" s="98">
        <v>7260500160</v>
      </c>
      <c r="B1413" s="12" t="s">
        <v>2988</v>
      </c>
      <c r="C1413" s="98" t="s">
        <v>1</v>
      </c>
      <c r="D1413" s="103">
        <v>840.7</v>
      </c>
    </row>
    <row r="1414" spans="1:4">
      <c r="A1414" s="98">
        <v>7260500170</v>
      </c>
      <c r="B1414" s="12" t="s">
        <v>2989</v>
      </c>
      <c r="C1414" s="98" t="s">
        <v>1</v>
      </c>
      <c r="D1414" s="103">
        <v>353.05</v>
      </c>
    </row>
    <row r="1415" spans="1:4">
      <c r="A1415" s="98">
        <v>7260500180</v>
      </c>
      <c r="B1415" s="12" t="s">
        <v>2990</v>
      </c>
      <c r="C1415" s="98" t="s">
        <v>1</v>
      </c>
      <c r="D1415" s="103">
        <v>420.83</v>
      </c>
    </row>
    <row r="1416" spans="1:4">
      <c r="A1416" s="98">
        <v>7260500190</v>
      </c>
      <c r="B1416" s="12" t="s">
        <v>2991</v>
      </c>
      <c r="C1416" s="98" t="s">
        <v>1</v>
      </c>
      <c r="D1416" s="103">
        <v>508.85</v>
      </c>
    </row>
    <row r="1417" spans="1:4">
      <c r="A1417" s="98">
        <v>7260500200</v>
      </c>
      <c r="B1417" s="12" t="s">
        <v>2992</v>
      </c>
      <c r="C1417" s="98" t="s">
        <v>1</v>
      </c>
      <c r="D1417" s="103">
        <v>586.71</v>
      </c>
    </row>
    <row r="1418" spans="1:4">
      <c r="A1418" s="98">
        <v>7260550010</v>
      </c>
      <c r="B1418" s="12" t="s">
        <v>2993</v>
      </c>
      <c r="C1418" s="98" t="s">
        <v>1</v>
      </c>
      <c r="D1418" s="103">
        <v>114.32</v>
      </c>
    </row>
    <row r="1419" spans="1:4">
      <c r="A1419" s="98">
        <v>7260550020</v>
      </c>
      <c r="B1419" s="12" t="s">
        <v>2994</v>
      </c>
      <c r="C1419" s="98" t="s">
        <v>1</v>
      </c>
      <c r="D1419" s="103">
        <v>177.6</v>
      </c>
    </row>
    <row r="1420" spans="1:4">
      <c r="A1420" s="98">
        <v>7260550030</v>
      </c>
      <c r="B1420" s="12" t="s">
        <v>2995</v>
      </c>
      <c r="C1420" s="98" t="s">
        <v>1</v>
      </c>
      <c r="D1420" s="103">
        <v>220.21</v>
      </c>
    </row>
    <row r="1421" spans="1:4">
      <c r="A1421" s="98">
        <v>7260550040</v>
      </c>
      <c r="B1421" s="12" t="s">
        <v>2996</v>
      </c>
      <c r="C1421" s="98" t="s">
        <v>1</v>
      </c>
      <c r="D1421" s="103">
        <v>287.31</v>
      </c>
    </row>
    <row r="1422" spans="1:4">
      <c r="A1422" s="98">
        <v>7260550050</v>
      </c>
      <c r="B1422" s="12" t="s">
        <v>2997</v>
      </c>
      <c r="C1422" s="98" t="s">
        <v>1</v>
      </c>
      <c r="D1422" s="103">
        <v>116.11</v>
      </c>
    </row>
    <row r="1423" spans="1:4">
      <c r="A1423" s="98">
        <v>7260550060</v>
      </c>
      <c r="B1423" s="12" t="s">
        <v>2998</v>
      </c>
      <c r="C1423" s="98" t="s">
        <v>1</v>
      </c>
      <c r="D1423" s="103">
        <v>179.61</v>
      </c>
    </row>
    <row r="1424" spans="1:4">
      <c r="A1424" s="98">
        <v>7260550070</v>
      </c>
      <c r="B1424" s="12" t="s">
        <v>2999</v>
      </c>
      <c r="C1424" s="98" t="s">
        <v>1</v>
      </c>
      <c r="D1424" s="103">
        <v>222.22</v>
      </c>
    </row>
    <row r="1425" spans="1:4">
      <c r="A1425" s="98">
        <v>7260550080</v>
      </c>
      <c r="B1425" s="12" t="s">
        <v>3000</v>
      </c>
      <c r="C1425" s="98" t="s">
        <v>1</v>
      </c>
      <c r="D1425" s="103">
        <v>288.94</v>
      </c>
    </row>
    <row r="1426" spans="1:4">
      <c r="A1426" s="98">
        <v>7260550090</v>
      </c>
      <c r="B1426" s="12" t="s">
        <v>3001</v>
      </c>
      <c r="C1426" s="98" t="s">
        <v>1</v>
      </c>
      <c r="D1426" s="103">
        <v>118.25</v>
      </c>
    </row>
    <row r="1427" spans="1:4">
      <c r="A1427" s="98">
        <v>7260550100</v>
      </c>
      <c r="B1427" s="12" t="s">
        <v>3002</v>
      </c>
      <c r="C1427" s="98" t="s">
        <v>1</v>
      </c>
      <c r="D1427" s="103">
        <v>182.01</v>
      </c>
    </row>
    <row r="1428" spans="1:4">
      <c r="A1428" s="98">
        <v>7260550110</v>
      </c>
      <c r="B1428" s="12" t="s">
        <v>3003</v>
      </c>
      <c r="C1428" s="98" t="s">
        <v>1</v>
      </c>
      <c r="D1428" s="103">
        <v>224.62</v>
      </c>
    </row>
    <row r="1429" spans="1:4">
      <c r="A1429" s="98">
        <v>7260550120</v>
      </c>
      <c r="B1429" s="12" t="s">
        <v>3004</v>
      </c>
      <c r="C1429" s="98" t="s">
        <v>1</v>
      </c>
      <c r="D1429" s="103">
        <v>291.57</v>
      </c>
    </row>
    <row r="1430" spans="1:4">
      <c r="A1430" s="98">
        <v>7260550130</v>
      </c>
      <c r="B1430" s="12" t="s">
        <v>3005</v>
      </c>
      <c r="C1430" s="98" t="s">
        <v>1</v>
      </c>
      <c r="D1430" s="103">
        <v>121.64</v>
      </c>
    </row>
    <row r="1431" spans="1:4">
      <c r="A1431" s="98">
        <v>7260550140</v>
      </c>
      <c r="B1431" s="12" t="s">
        <v>3006</v>
      </c>
      <c r="C1431" s="98" t="s">
        <v>1</v>
      </c>
      <c r="D1431" s="103">
        <v>185.59</v>
      </c>
    </row>
    <row r="1432" spans="1:4">
      <c r="A1432" s="98">
        <v>7260550150</v>
      </c>
      <c r="B1432" s="12" t="s">
        <v>3007</v>
      </c>
      <c r="C1432" s="98" t="s">
        <v>1</v>
      </c>
      <c r="D1432" s="103">
        <v>228.2</v>
      </c>
    </row>
    <row r="1433" spans="1:4">
      <c r="A1433" s="98">
        <v>7260550160</v>
      </c>
      <c r="B1433" s="12" t="s">
        <v>3008</v>
      </c>
      <c r="C1433" s="98" t="s">
        <v>1</v>
      </c>
      <c r="D1433" s="103">
        <v>295.43</v>
      </c>
    </row>
    <row r="1434" spans="1:4">
      <c r="A1434" s="98">
        <v>7260550170</v>
      </c>
      <c r="B1434" s="12" t="s">
        <v>3009</v>
      </c>
      <c r="C1434" s="98" t="s">
        <v>1</v>
      </c>
      <c r="D1434" s="103">
        <v>34.979999999999997</v>
      </c>
    </row>
    <row r="1435" spans="1:4">
      <c r="A1435" s="98">
        <v>7260550180</v>
      </c>
      <c r="B1435" s="12" t="s">
        <v>3010</v>
      </c>
      <c r="C1435" s="98" t="s">
        <v>1</v>
      </c>
      <c r="D1435" s="103">
        <v>37.450000000000003</v>
      </c>
    </row>
    <row r="1436" spans="1:4">
      <c r="A1436" s="98">
        <v>7260550190</v>
      </c>
      <c r="B1436" s="12" t="s">
        <v>3011</v>
      </c>
      <c r="C1436" s="98" t="s">
        <v>1</v>
      </c>
      <c r="D1436" s="103">
        <v>39.229999999999997</v>
      </c>
    </row>
    <row r="1437" spans="1:4">
      <c r="A1437" s="98">
        <v>7260550200</v>
      </c>
      <c r="B1437" s="12" t="s">
        <v>3012</v>
      </c>
      <c r="C1437" s="98" t="s">
        <v>1</v>
      </c>
      <c r="D1437" s="103">
        <v>41.44</v>
      </c>
    </row>
  </sheetData>
  <mergeCells count="1">
    <mergeCell ref="C1:D1"/>
  </mergeCells>
  <printOptions horizontalCentered="1"/>
  <pageMargins left="0.39370078740157477" right="0.39370078740157477" top="0.59015748031496063" bottom="0.78740157480314954" header="0.39370078740157477" footer="0.39370078740157477"/>
  <pageSetup paperSize="9" fitToWidth="0" fitToHeight="0" pageOrder="overThenDown" orientation="portrait" useFirstPageNumber="1" r:id="rId1"/>
  <headerFooter alignWithMargins="0">
    <oddFooter>&amp;R&amp;10Página &amp;P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D6368"/>
  <sheetViews>
    <sheetView workbookViewId="0">
      <selection activeCell="E9" sqref="E9"/>
    </sheetView>
  </sheetViews>
  <sheetFormatPr defaultRowHeight="14.25"/>
  <cols>
    <col min="1" max="1" width="9.25" customWidth="1"/>
    <col min="2" max="2" width="49.375" customWidth="1"/>
    <col min="3" max="3" width="6.375" bestFit="1" customWidth="1"/>
    <col min="4" max="4" width="7.25" bestFit="1" customWidth="1"/>
  </cols>
  <sheetData>
    <row r="1" spans="1:4" s="12" customFormat="1" ht="11.25">
      <c r="A1" s="245" t="s">
        <v>1465</v>
      </c>
      <c r="B1" s="96" t="s">
        <v>20796</v>
      </c>
      <c r="C1" s="420"/>
      <c r="D1" s="420"/>
    </row>
    <row r="2" spans="1:4" s="12" customFormat="1" ht="11.25">
      <c r="A2" s="97" t="s">
        <v>1607</v>
      </c>
      <c r="B2" s="97" t="s">
        <v>550</v>
      </c>
      <c r="C2" s="97" t="s">
        <v>20</v>
      </c>
      <c r="D2" s="97" t="s">
        <v>1599</v>
      </c>
    </row>
    <row r="3" spans="1:4" ht="18">
      <c r="A3" s="242">
        <v>307731</v>
      </c>
      <c r="B3" s="243" t="s">
        <v>14419</v>
      </c>
      <c r="C3" s="242" t="s">
        <v>14420</v>
      </c>
      <c r="D3" s="244">
        <v>99.49</v>
      </c>
    </row>
    <row r="4" spans="1:4" ht="18">
      <c r="A4" s="242">
        <v>307732</v>
      </c>
      <c r="B4" s="243" t="s">
        <v>14421</v>
      </c>
      <c r="C4" s="242" t="s">
        <v>14420</v>
      </c>
      <c r="D4" s="244">
        <v>79.239999999999995</v>
      </c>
    </row>
    <row r="5" spans="1:4" ht="18">
      <c r="A5" s="242">
        <v>308308</v>
      </c>
      <c r="B5" s="243" t="s">
        <v>14422</v>
      </c>
      <c r="C5" s="242" t="s">
        <v>1623</v>
      </c>
      <c r="D5" s="244">
        <v>16762.310000000001</v>
      </c>
    </row>
    <row r="6" spans="1:4" ht="18">
      <c r="A6" s="242">
        <v>308313</v>
      </c>
      <c r="B6" s="243" t="s">
        <v>14423</v>
      </c>
      <c r="C6" s="242" t="s">
        <v>1623</v>
      </c>
      <c r="D6" s="244">
        <v>110417.88</v>
      </c>
    </row>
    <row r="7" spans="1:4" ht="18">
      <c r="A7" s="242">
        <v>308309</v>
      </c>
      <c r="B7" s="243" t="s">
        <v>14424</v>
      </c>
      <c r="C7" s="242" t="s">
        <v>1623</v>
      </c>
      <c r="D7" s="244">
        <v>27447.61</v>
      </c>
    </row>
    <row r="8" spans="1:4" ht="18">
      <c r="A8" s="242">
        <v>308310</v>
      </c>
      <c r="B8" s="243" t="s">
        <v>14425</v>
      </c>
      <c r="C8" s="242" t="s">
        <v>1623</v>
      </c>
      <c r="D8" s="244">
        <v>44283.57</v>
      </c>
    </row>
    <row r="9" spans="1:4" ht="18">
      <c r="A9" s="242">
        <v>308311</v>
      </c>
      <c r="B9" s="243" t="s">
        <v>14426</v>
      </c>
      <c r="C9" s="242" t="s">
        <v>1623</v>
      </c>
      <c r="D9" s="244">
        <v>59464.95</v>
      </c>
    </row>
    <row r="10" spans="1:4" ht="18">
      <c r="A10" s="242">
        <v>308312</v>
      </c>
      <c r="B10" s="243" t="s">
        <v>14427</v>
      </c>
      <c r="C10" s="242" t="s">
        <v>1623</v>
      </c>
      <c r="D10" s="244">
        <v>81612.05</v>
      </c>
    </row>
    <row r="11" spans="1:4" ht="18">
      <c r="A11" s="242">
        <v>308307</v>
      </c>
      <c r="B11" s="243" t="s">
        <v>14428</v>
      </c>
      <c r="C11" s="242" t="s">
        <v>1623</v>
      </c>
      <c r="D11" s="244">
        <v>11185.95</v>
      </c>
    </row>
    <row r="12" spans="1:4" ht="18">
      <c r="A12" s="242">
        <v>308322</v>
      </c>
      <c r="B12" s="243" t="s">
        <v>14429</v>
      </c>
      <c r="C12" s="242" t="s">
        <v>1623</v>
      </c>
      <c r="D12" s="244">
        <v>8853.2199999999993</v>
      </c>
    </row>
    <row r="13" spans="1:4" ht="18">
      <c r="A13" s="242">
        <v>308327</v>
      </c>
      <c r="B13" s="243" t="s">
        <v>14430</v>
      </c>
      <c r="C13" s="242" t="s">
        <v>1623</v>
      </c>
      <c r="D13" s="244">
        <v>55446.35</v>
      </c>
    </row>
    <row r="14" spans="1:4" ht="18">
      <c r="A14" s="242">
        <v>308323</v>
      </c>
      <c r="B14" s="243" t="s">
        <v>14431</v>
      </c>
      <c r="C14" s="242" t="s">
        <v>1623</v>
      </c>
      <c r="D14" s="244">
        <v>13569.25</v>
      </c>
    </row>
    <row r="15" spans="1:4" ht="18">
      <c r="A15" s="242">
        <v>308324</v>
      </c>
      <c r="B15" s="243" t="s">
        <v>14432</v>
      </c>
      <c r="C15" s="242" t="s">
        <v>1623</v>
      </c>
      <c r="D15" s="244">
        <v>23179.46</v>
      </c>
    </row>
    <row r="16" spans="1:4" ht="18">
      <c r="A16" s="242">
        <v>308325</v>
      </c>
      <c r="B16" s="243" t="s">
        <v>14433</v>
      </c>
      <c r="C16" s="242" t="s">
        <v>1623</v>
      </c>
      <c r="D16" s="244">
        <v>32593.759999999998</v>
      </c>
    </row>
    <row r="17" spans="1:4" ht="18">
      <c r="A17" s="242">
        <v>308326</v>
      </c>
      <c r="B17" s="243" t="s">
        <v>14434</v>
      </c>
      <c r="C17" s="242" t="s">
        <v>1623</v>
      </c>
      <c r="D17" s="244">
        <v>39804.959999999999</v>
      </c>
    </row>
    <row r="18" spans="1:4" ht="18">
      <c r="A18" s="242">
        <v>308321</v>
      </c>
      <c r="B18" s="243" t="s">
        <v>14435</v>
      </c>
      <c r="C18" s="242" t="s">
        <v>1623</v>
      </c>
      <c r="D18" s="244">
        <v>5053.01</v>
      </c>
    </row>
    <row r="19" spans="1:4" ht="18">
      <c r="A19" s="242">
        <v>308315</v>
      </c>
      <c r="B19" s="243" t="s">
        <v>14436</v>
      </c>
      <c r="C19" s="242" t="s">
        <v>1623</v>
      </c>
      <c r="D19" s="244">
        <v>11425.35</v>
      </c>
    </row>
    <row r="20" spans="1:4" ht="18">
      <c r="A20" s="242">
        <v>308320</v>
      </c>
      <c r="B20" s="243" t="s">
        <v>14437</v>
      </c>
      <c r="C20" s="242" t="s">
        <v>1623</v>
      </c>
      <c r="D20" s="244">
        <v>62369.63</v>
      </c>
    </row>
    <row r="21" spans="1:4" ht="18">
      <c r="A21" s="242">
        <v>308316</v>
      </c>
      <c r="B21" s="243" t="s">
        <v>14438</v>
      </c>
      <c r="C21" s="242" t="s">
        <v>1623</v>
      </c>
      <c r="D21" s="244">
        <v>18512.14</v>
      </c>
    </row>
    <row r="22" spans="1:4" ht="18">
      <c r="A22" s="242">
        <v>308317</v>
      </c>
      <c r="B22" s="243" t="s">
        <v>14439</v>
      </c>
      <c r="C22" s="242" t="s">
        <v>1623</v>
      </c>
      <c r="D22" s="244">
        <v>23014.37</v>
      </c>
    </row>
    <row r="23" spans="1:4" ht="18">
      <c r="A23" s="242">
        <v>308318</v>
      </c>
      <c r="B23" s="243" t="s">
        <v>14440</v>
      </c>
      <c r="C23" s="242" t="s">
        <v>1623</v>
      </c>
      <c r="D23" s="244">
        <v>34664.33</v>
      </c>
    </row>
    <row r="24" spans="1:4" ht="18">
      <c r="A24" s="242">
        <v>308319</v>
      </c>
      <c r="B24" s="243" t="s">
        <v>14441</v>
      </c>
      <c r="C24" s="242" t="s">
        <v>1623</v>
      </c>
      <c r="D24" s="244">
        <v>46954.53</v>
      </c>
    </row>
    <row r="25" spans="1:4" ht="18">
      <c r="A25" s="242">
        <v>308314</v>
      </c>
      <c r="B25" s="243" t="s">
        <v>14442</v>
      </c>
      <c r="C25" s="242" t="s">
        <v>1623</v>
      </c>
      <c r="D25" s="244">
        <v>8502.85</v>
      </c>
    </row>
    <row r="26" spans="1:4" ht="18">
      <c r="A26" s="242">
        <v>308250</v>
      </c>
      <c r="B26" s="243" t="s">
        <v>14443</v>
      </c>
      <c r="C26" s="242" t="s">
        <v>1623</v>
      </c>
      <c r="D26" s="244">
        <v>4220.8900000000003</v>
      </c>
    </row>
    <row r="27" spans="1:4" ht="18">
      <c r="A27" s="242">
        <v>308251</v>
      </c>
      <c r="B27" s="243" t="s">
        <v>14444</v>
      </c>
      <c r="C27" s="242" t="s">
        <v>1623</v>
      </c>
      <c r="D27" s="244">
        <v>6292.45</v>
      </c>
    </row>
    <row r="28" spans="1:4" ht="18">
      <c r="A28" s="242">
        <v>308268</v>
      </c>
      <c r="B28" s="243" t="s">
        <v>14445</v>
      </c>
      <c r="C28" s="242" t="s">
        <v>1623</v>
      </c>
      <c r="D28" s="244">
        <v>156923.16</v>
      </c>
    </row>
    <row r="29" spans="1:4" ht="18">
      <c r="A29" s="242">
        <v>308252</v>
      </c>
      <c r="B29" s="243" t="s">
        <v>14446</v>
      </c>
      <c r="C29" s="242" t="s">
        <v>1623</v>
      </c>
      <c r="D29" s="244">
        <v>7964.52</v>
      </c>
    </row>
    <row r="30" spans="1:4" ht="18">
      <c r="A30" s="242">
        <v>308253</v>
      </c>
      <c r="B30" s="243" t="s">
        <v>14447</v>
      </c>
      <c r="C30" s="242" t="s">
        <v>1623</v>
      </c>
      <c r="D30" s="244">
        <v>10047.049999999999</v>
      </c>
    </row>
    <row r="31" spans="1:4" ht="18">
      <c r="A31" s="242">
        <v>308254</v>
      </c>
      <c r="B31" s="243" t="s">
        <v>14448</v>
      </c>
      <c r="C31" s="242" t="s">
        <v>1623</v>
      </c>
      <c r="D31" s="244">
        <v>11473.24</v>
      </c>
    </row>
    <row r="32" spans="1:4" ht="18">
      <c r="A32" s="242">
        <v>308255</v>
      </c>
      <c r="B32" s="243" t="s">
        <v>14449</v>
      </c>
      <c r="C32" s="242" t="s">
        <v>1623</v>
      </c>
      <c r="D32" s="244">
        <v>13944.89</v>
      </c>
    </row>
    <row r="33" spans="1:4" ht="18">
      <c r="A33" s="242">
        <v>308256</v>
      </c>
      <c r="B33" s="243" t="s">
        <v>14450</v>
      </c>
      <c r="C33" s="242" t="s">
        <v>1623</v>
      </c>
      <c r="D33" s="244">
        <v>16441.04</v>
      </c>
    </row>
    <row r="34" spans="1:4" ht="18">
      <c r="A34" s="242">
        <v>308257</v>
      </c>
      <c r="B34" s="243" t="s">
        <v>14451</v>
      </c>
      <c r="C34" s="242" t="s">
        <v>1623</v>
      </c>
      <c r="D34" s="244">
        <v>69342.490000000005</v>
      </c>
    </row>
    <row r="35" spans="1:4" ht="18">
      <c r="A35" s="242">
        <v>308258</v>
      </c>
      <c r="B35" s="243" t="s">
        <v>14452</v>
      </c>
      <c r="C35" s="242" t="s">
        <v>1623</v>
      </c>
      <c r="D35" s="244">
        <v>77112.479999999996</v>
      </c>
    </row>
    <row r="36" spans="1:4" ht="18">
      <c r="A36" s="242">
        <v>308259</v>
      </c>
      <c r="B36" s="243" t="s">
        <v>14453</v>
      </c>
      <c r="C36" s="242" t="s">
        <v>1623</v>
      </c>
      <c r="D36" s="244">
        <v>83653.73</v>
      </c>
    </row>
    <row r="37" spans="1:4" ht="18">
      <c r="A37" s="242">
        <v>308260</v>
      </c>
      <c r="B37" s="243" t="s">
        <v>14454</v>
      </c>
      <c r="C37" s="242" t="s">
        <v>1623</v>
      </c>
      <c r="D37" s="244">
        <v>90250.89</v>
      </c>
    </row>
    <row r="38" spans="1:4" ht="18">
      <c r="A38" s="242">
        <v>308261</v>
      </c>
      <c r="B38" s="243" t="s">
        <v>14455</v>
      </c>
      <c r="C38" s="242" t="s">
        <v>1623</v>
      </c>
      <c r="D38" s="244">
        <v>102591.2</v>
      </c>
    </row>
    <row r="39" spans="1:4" ht="18">
      <c r="A39" s="242">
        <v>308262</v>
      </c>
      <c r="B39" s="243" t="s">
        <v>14456</v>
      </c>
      <c r="C39" s="242" t="s">
        <v>1623</v>
      </c>
      <c r="D39" s="244">
        <v>105858.36</v>
      </c>
    </row>
    <row r="40" spans="1:4" ht="18">
      <c r="A40" s="242">
        <v>308263</v>
      </c>
      <c r="B40" s="243" t="s">
        <v>14457</v>
      </c>
      <c r="C40" s="242" t="s">
        <v>1623</v>
      </c>
      <c r="D40" s="244">
        <v>107346.07</v>
      </c>
    </row>
    <row r="41" spans="1:4" ht="18">
      <c r="A41" s="242">
        <v>308264</v>
      </c>
      <c r="B41" s="243" t="s">
        <v>14458</v>
      </c>
      <c r="C41" s="242" t="s">
        <v>1623</v>
      </c>
      <c r="D41" s="244">
        <v>126458.51</v>
      </c>
    </row>
    <row r="42" spans="1:4" ht="18">
      <c r="A42" s="242">
        <v>308265</v>
      </c>
      <c r="B42" s="243" t="s">
        <v>14459</v>
      </c>
      <c r="C42" s="242" t="s">
        <v>1623</v>
      </c>
      <c r="D42" s="244">
        <v>128094.8</v>
      </c>
    </row>
    <row r="43" spans="1:4" ht="18">
      <c r="A43" s="242">
        <v>308266</v>
      </c>
      <c r="B43" s="243" t="s">
        <v>14460</v>
      </c>
      <c r="C43" s="242" t="s">
        <v>1623</v>
      </c>
      <c r="D43" s="244">
        <v>139655.13</v>
      </c>
    </row>
    <row r="44" spans="1:4" ht="18">
      <c r="A44" s="242">
        <v>308267</v>
      </c>
      <c r="B44" s="243" t="s">
        <v>14461</v>
      </c>
      <c r="C44" s="242" t="s">
        <v>1623</v>
      </c>
      <c r="D44" s="244">
        <v>147154.57999999999</v>
      </c>
    </row>
    <row r="45" spans="1:4" ht="18">
      <c r="A45" s="242">
        <v>308288</v>
      </c>
      <c r="B45" s="243" t="s">
        <v>14462</v>
      </c>
      <c r="C45" s="242" t="s">
        <v>1623</v>
      </c>
      <c r="D45" s="244">
        <v>9607.2199999999993</v>
      </c>
    </row>
    <row r="46" spans="1:4" ht="18">
      <c r="A46" s="242">
        <v>308289</v>
      </c>
      <c r="B46" s="243" t="s">
        <v>14463</v>
      </c>
      <c r="C46" s="242" t="s">
        <v>1623</v>
      </c>
      <c r="D46" s="244">
        <v>12627.75</v>
      </c>
    </row>
    <row r="47" spans="1:4" ht="18">
      <c r="A47" s="242">
        <v>308306</v>
      </c>
      <c r="B47" s="243" t="s">
        <v>14464</v>
      </c>
      <c r="C47" s="242" t="s">
        <v>1623</v>
      </c>
      <c r="D47" s="244">
        <v>84252.55</v>
      </c>
    </row>
    <row r="48" spans="1:4" ht="18">
      <c r="A48" s="242">
        <v>308290</v>
      </c>
      <c r="B48" s="243" t="s">
        <v>14465</v>
      </c>
      <c r="C48" s="242" t="s">
        <v>1623</v>
      </c>
      <c r="D48" s="244">
        <v>16081.01</v>
      </c>
    </row>
    <row r="49" spans="1:4" ht="18">
      <c r="A49" s="242">
        <v>308291</v>
      </c>
      <c r="B49" s="243" t="s">
        <v>14466</v>
      </c>
      <c r="C49" s="242" t="s">
        <v>1623</v>
      </c>
      <c r="D49" s="244">
        <v>21001.919999999998</v>
      </c>
    </row>
    <row r="50" spans="1:4" ht="18">
      <c r="A50" s="242">
        <v>308292</v>
      </c>
      <c r="B50" s="243" t="s">
        <v>14467</v>
      </c>
      <c r="C50" s="242" t="s">
        <v>1623</v>
      </c>
      <c r="D50" s="244">
        <v>24060.22</v>
      </c>
    </row>
    <row r="51" spans="1:4" ht="18">
      <c r="A51" s="242">
        <v>308293</v>
      </c>
      <c r="B51" s="243" t="s">
        <v>14468</v>
      </c>
      <c r="C51" s="242" t="s">
        <v>1623</v>
      </c>
      <c r="D51" s="244">
        <v>28032.720000000001</v>
      </c>
    </row>
    <row r="52" spans="1:4" ht="18">
      <c r="A52" s="242">
        <v>308294</v>
      </c>
      <c r="B52" s="243" t="s">
        <v>14469</v>
      </c>
      <c r="C52" s="242" t="s">
        <v>1623</v>
      </c>
      <c r="D52" s="244">
        <v>32681.66</v>
      </c>
    </row>
    <row r="53" spans="1:4" ht="18">
      <c r="A53" s="242">
        <v>308295</v>
      </c>
      <c r="B53" s="243" t="s">
        <v>14470</v>
      </c>
      <c r="C53" s="242" t="s">
        <v>1623</v>
      </c>
      <c r="D53" s="244">
        <v>36378.26</v>
      </c>
    </row>
    <row r="54" spans="1:4" ht="18">
      <c r="A54" s="242">
        <v>308296</v>
      </c>
      <c r="B54" s="243" t="s">
        <v>14471</v>
      </c>
      <c r="C54" s="242" t="s">
        <v>1623</v>
      </c>
      <c r="D54" s="244">
        <v>41361.96</v>
      </c>
    </row>
    <row r="55" spans="1:4" ht="18">
      <c r="A55" s="242">
        <v>308297</v>
      </c>
      <c r="B55" s="243" t="s">
        <v>14472</v>
      </c>
      <c r="C55" s="242" t="s">
        <v>1623</v>
      </c>
      <c r="D55" s="244">
        <v>44611.15</v>
      </c>
    </row>
    <row r="56" spans="1:4" ht="18">
      <c r="A56" s="242">
        <v>308298</v>
      </c>
      <c r="B56" s="243" t="s">
        <v>14473</v>
      </c>
      <c r="C56" s="242" t="s">
        <v>1623</v>
      </c>
      <c r="D56" s="244">
        <v>49718.6</v>
      </c>
    </row>
    <row r="57" spans="1:4" ht="18">
      <c r="A57" s="242">
        <v>308299</v>
      </c>
      <c r="B57" s="243" t="s">
        <v>14474</v>
      </c>
      <c r="C57" s="242" t="s">
        <v>1623</v>
      </c>
      <c r="D57" s="244">
        <v>54125.58</v>
      </c>
    </row>
    <row r="58" spans="1:4" ht="18">
      <c r="A58" s="242">
        <v>308300</v>
      </c>
      <c r="B58" s="243" t="s">
        <v>14475</v>
      </c>
      <c r="C58" s="242" t="s">
        <v>1623</v>
      </c>
      <c r="D58" s="244">
        <v>58780.97</v>
      </c>
    </row>
    <row r="59" spans="1:4" ht="18">
      <c r="A59" s="242">
        <v>308301</v>
      </c>
      <c r="B59" s="243" t="s">
        <v>14476</v>
      </c>
      <c r="C59" s="242" t="s">
        <v>1623</v>
      </c>
      <c r="D59" s="244">
        <v>60816.71</v>
      </c>
    </row>
    <row r="60" spans="1:4" ht="18">
      <c r="A60" s="242">
        <v>308302</v>
      </c>
      <c r="B60" s="243" t="s">
        <v>14477</v>
      </c>
      <c r="C60" s="242" t="s">
        <v>1623</v>
      </c>
      <c r="D60" s="244">
        <v>67100.429999999993</v>
      </c>
    </row>
    <row r="61" spans="1:4" ht="18">
      <c r="A61" s="242">
        <v>308303</v>
      </c>
      <c r="B61" s="243" t="s">
        <v>14478</v>
      </c>
      <c r="C61" s="242" t="s">
        <v>1623</v>
      </c>
      <c r="D61" s="244">
        <v>69767.97</v>
      </c>
    </row>
    <row r="62" spans="1:4" ht="18">
      <c r="A62" s="242">
        <v>308304</v>
      </c>
      <c r="B62" s="243" t="s">
        <v>14479</v>
      </c>
      <c r="C62" s="242" t="s">
        <v>1623</v>
      </c>
      <c r="D62" s="244">
        <v>73553.03</v>
      </c>
    </row>
    <row r="63" spans="1:4" ht="18">
      <c r="A63" s="242">
        <v>308305</v>
      </c>
      <c r="B63" s="243" t="s">
        <v>14480</v>
      </c>
      <c r="C63" s="242" t="s">
        <v>1623</v>
      </c>
      <c r="D63" s="244">
        <v>79382.44</v>
      </c>
    </row>
    <row r="64" spans="1:4" ht="18">
      <c r="A64" s="242">
        <v>308269</v>
      </c>
      <c r="B64" s="243" t="s">
        <v>14481</v>
      </c>
      <c r="C64" s="242" t="s">
        <v>1623</v>
      </c>
      <c r="D64" s="244">
        <v>5115.13</v>
      </c>
    </row>
    <row r="65" spans="1:4" ht="18">
      <c r="A65" s="242">
        <v>308270</v>
      </c>
      <c r="B65" s="243" t="s">
        <v>14482</v>
      </c>
      <c r="C65" s="242" t="s">
        <v>1623</v>
      </c>
      <c r="D65" s="244">
        <v>8980.58</v>
      </c>
    </row>
    <row r="66" spans="1:4" ht="18">
      <c r="A66" s="242">
        <v>308287</v>
      </c>
      <c r="B66" s="243" t="s">
        <v>14483</v>
      </c>
      <c r="C66" s="242" t="s">
        <v>1623</v>
      </c>
      <c r="D66" s="244">
        <v>90706.36</v>
      </c>
    </row>
    <row r="67" spans="1:4" ht="18">
      <c r="A67" s="242">
        <v>308271</v>
      </c>
      <c r="B67" s="243" t="s">
        <v>14484</v>
      </c>
      <c r="C67" s="242" t="s">
        <v>1623</v>
      </c>
      <c r="D67" s="244">
        <v>9729.06</v>
      </c>
    </row>
    <row r="68" spans="1:4" ht="18">
      <c r="A68" s="242">
        <v>308272</v>
      </c>
      <c r="B68" s="243" t="s">
        <v>14485</v>
      </c>
      <c r="C68" s="242" t="s">
        <v>1623</v>
      </c>
      <c r="D68" s="244">
        <v>12113.49</v>
      </c>
    </row>
    <row r="69" spans="1:4" ht="18">
      <c r="A69" s="242">
        <v>308273</v>
      </c>
      <c r="B69" s="243" t="s">
        <v>14486</v>
      </c>
      <c r="C69" s="242" t="s">
        <v>1623</v>
      </c>
      <c r="D69" s="244">
        <v>14923.38</v>
      </c>
    </row>
    <row r="70" spans="1:4" ht="18">
      <c r="A70" s="242">
        <v>308274</v>
      </c>
      <c r="B70" s="243" t="s">
        <v>14487</v>
      </c>
      <c r="C70" s="242" t="s">
        <v>1623</v>
      </c>
      <c r="D70" s="244">
        <v>16905.560000000001</v>
      </c>
    </row>
    <row r="71" spans="1:4" ht="18">
      <c r="A71" s="242">
        <v>308275</v>
      </c>
      <c r="B71" s="243" t="s">
        <v>14488</v>
      </c>
      <c r="C71" s="242" t="s">
        <v>1623</v>
      </c>
      <c r="D71" s="244">
        <v>25393.14</v>
      </c>
    </row>
    <row r="72" spans="1:4" ht="18">
      <c r="A72" s="242">
        <v>308276</v>
      </c>
      <c r="B72" s="243" t="s">
        <v>14489</v>
      </c>
      <c r="C72" s="242" t="s">
        <v>1623</v>
      </c>
      <c r="D72" s="244">
        <v>42111.040000000001</v>
      </c>
    </row>
    <row r="73" spans="1:4" ht="18">
      <c r="A73" s="242">
        <v>308277</v>
      </c>
      <c r="B73" s="243" t="s">
        <v>14490</v>
      </c>
      <c r="C73" s="242" t="s">
        <v>1623</v>
      </c>
      <c r="D73" s="244">
        <v>46485.1</v>
      </c>
    </row>
    <row r="74" spans="1:4" ht="18">
      <c r="A74" s="242">
        <v>308278</v>
      </c>
      <c r="B74" s="243" t="s">
        <v>14491</v>
      </c>
      <c r="C74" s="242" t="s">
        <v>1623</v>
      </c>
      <c r="D74" s="244">
        <v>50850.11</v>
      </c>
    </row>
    <row r="75" spans="1:4" ht="18">
      <c r="A75" s="242">
        <v>308279</v>
      </c>
      <c r="B75" s="243" t="s">
        <v>14492</v>
      </c>
      <c r="C75" s="242" t="s">
        <v>1623</v>
      </c>
      <c r="D75" s="244">
        <v>57076.58</v>
      </c>
    </row>
    <row r="76" spans="1:4" ht="18">
      <c r="A76" s="242">
        <v>308280</v>
      </c>
      <c r="B76" s="243" t="s">
        <v>14493</v>
      </c>
      <c r="C76" s="242" t="s">
        <v>1623</v>
      </c>
      <c r="D76" s="244">
        <v>60369.24</v>
      </c>
    </row>
    <row r="77" spans="1:4" ht="18">
      <c r="A77" s="242">
        <v>308281</v>
      </c>
      <c r="B77" s="243" t="s">
        <v>14494</v>
      </c>
      <c r="C77" s="242" t="s">
        <v>1623</v>
      </c>
      <c r="D77" s="244">
        <v>65098.73</v>
      </c>
    </row>
    <row r="78" spans="1:4" ht="18">
      <c r="A78" s="242">
        <v>308282</v>
      </c>
      <c r="B78" s="243" t="s">
        <v>14495</v>
      </c>
      <c r="C78" s="242" t="s">
        <v>1623</v>
      </c>
      <c r="D78" s="244">
        <v>71378.850000000006</v>
      </c>
    </row>
    <row r="79" spans="1:4" ht="18">
      <c r="A79" s="242">
        <v>308283</v>
      </c>
      <c r="B79" s="243" t="s">
        <v>14496</v>
      </c>
      <c r="C79" s="242" t="s">
        <v>1623</v>
      </c>
      <c r="D79" s="244">
        <v>74204.56</v>
      </c>
    </row>
    <row r="80" spans="1:4" ht="18">
      <c r="A80" s="242">
        <v>308284</v>
      </c>
      <c r="B80" s="243" t="s">
        <v>14497</v>
      </c>
      <c r="C80" s="242" t="s">
        <v>1623</v>
      </c>
      <c r="D80" s="244">
        <v>80199.47</v>
      </c>
    </row>
    <row r="81" spans="1:4" ht="18">
      <c r="A81" s="242">
        <v>308285</v>
      </c>
      <c r="B81" s="243" t="s">
        <v>14498</v>
      </c>
      <c r="C81" s="242" t="s">
        <v>1623</v>
      </c>
      <c r="D81" s="244">
        <v>84738.72</v>
      </c>
    </row>
    <row r="82" spans="1:4" ht="18">
      <c r="A82" s="242">
        <v>308286</v>
      </c>
      <c r="B82" s="243" t="s">
        <v>14499</v>
      </c>
      <c r="C82" s="242" t="s">
        <v>1623</v>
      </c>
      <c r="D82" s="244">
        <v>87446.68</v>
      </c>
    </row>
    <row r="83" spans="1:4" ht="18">
      <c r="A83" s="242">
        <v>307733</v>
      </c>
      <c r="B83" s="243" t="s">
        <v>14500</v>
      </c>
      <c r="C83" s="242" t="s">
        <v>27</v>
      </c>
      <c r="D83" s="244">
        <v>358.22</v>
      </c>
    </row>
    <row r="84" spans="1:4" ht="18">
      <c r="A84" s="242">
        <v>307734</v>
      </c>
      <c r="B84" s="243" t="s">
        <v>14501</v>
      </c>
      <c r="C84" s="242" t="s">
        <v>27</v>
      </c>
      <c r="D84" s="244">
        <v>453.14</v>
      </c>
    </row>
    <row r="85" spans="1:4" ht="18">
      <c r="A85" s="242">
        <v>307735</v>
      </c>
      <c r="B85" s="243" t="s">
        <v>14502</v>
      </c>
      <c r="C85" s="242" t="s">
        <v>27</v>
      </c>
      <c r="D85" s="244">
        <v>763.45</v>
      </c>
    </row>
    <row r="86" spans="1:4" ht="18">
      <c r="A86" s="242">
        <v>307736</v>
      </c>
      <c r="B86" s="243" t="s">
        <v>14503</v>
      </c>
      <c r="C86" s="242" t="s">
        <v>27</v>
      </c>
      <c r="D86" s="244">
        <v>999.02</v>
      </c>
    </row>
    <row r="87" spans="1:4" ht="18">
      <c r="A87" s="242">
        <v>307737</v>
      </c>
      <c r="B87" s="243" t="s">
        <v>14504</v>
      </c>
      <c r="C87" s="242" t="s">
        <v>27</v>
      </c>
      <c r="D87" s="244">
        <v>1214.19</v>
      </c>
    </row>
    <row r="88" spans="1:4">
      <c r="A88" s="242">
        <v>307730</v>
      </c>
      <c r="B88" s="243" t="s">
        <v>14505</v>
      </c>
      <c r="C88" s="242" t="s">
        <v>27</v>
      </c>
      <c r="D88" s="244">
        <v>0</v>
      </c>
    </row>
    <row r="89" spans="1:4" ht="18">
      <c r="A89" s="242">
        <v>307084</v>
      </c>
      <c r="B89" s="243" t="s">
        <v>14506</v>
      </c>
      <c r="C89" s="242" t="s">
        <v>27</v>
      </c>
      <c r="D89" s="244">
        <v>26.89</v>
      </c>
    </row>
    <row r="90" spans="1:4">
      <c r="A90" s="242">
        <v>407818</v>
      </c>
      <c r="B90" s="243" t="s">
        <v>14507</v>
      </c>
      <c r="C90" s="242" t="s">
        <v>94</v>
      </c>
      <c r="D90" s="244">
        <v>12.76</v>
      </c>
    </row>
    <row r="91" spans="1:4">
      <c r="A91" s="242">
        <v>407819</v>
      </c>
      <c r="B91" s="243" t="s">
        <v>14508</v>
      </c>
      <c r="C91" s="242" t="s">
        <v>94</v>
      </c>
      <c r="D91" s="244">
        <v>12.7</v>
      </c>
    </row>
    <row r="92" spans="1:4">
      <c r="A92" s="242">
        <v>407820</v>
      </c>
      <c r="B92" s="243" t="s">
        <v>14509</v>
      </c>
      <c r="C92" s="242" t="s">
        <v>94</v>
      </c>
      <c r="D92" s="244">
        <v>13.19</v>
      </c>
    </row>
    <row r="93" spans="1:4" ht="18">
      <c r="A93" s="242">
        <v>407740</v>
      </c>
      <c r="B93" s="243" t="s">
        <v>14510</v>
      </c>
      <c r="C93" s="242" t="s">
        <v>94</v>
      </c>
      <c r="D93" s="244">
        <v>13.88</v>
      </c>
    </row>
    <row r="94" spans="1:4" ht="18">
      <c r="A94" s="242">
        <v>408037</v>
      </c>
      <c r="B94" s="243" t="s">
        <v>14511</v>
      </c>
      <c r="C94" s="242" t="s">
        <v>1623</v>
      </c>
      <c r="D94" s="244">
        <v>18.52</v>
      </c>
    </row>
    <row r="95" spans="1:4">
      <c r="A95" s="242">
        <v>408038</v>
      </c>
      <c r="B95" s="243" t="s">
        <v>14512</v>
      </c>
      <c r="C95" s="242" t="s">
        <v>1623</v>
      </c>
      <c r="D95" s="244">
        <v>26.36</v>
      </c>
    </row>
    <row r="96" spans="1:4">
      <c r="A96" s="242">
        <v>408039</v>
      </c>
      <c r="B96" s="243" t="s">
        <v>14513</v>
      </c>
      <c r="C96" s="242" t="s">
        <v>1623</v>
      </c>
      <c r="D96" s="244">
        <v>36.35</v>
      </c>
    </row>
    <row r="97" spans="1:4">
      <c r="A97" s="242">
        <v>408041</v>
      </c>
      <c r="B97" s="243" t="s">
        <v>14514</v>
      </c>
      <c r="C97" s="242" t="s">
        <v>1623</v>
      </c>
      <c r="D97" s="244">
        <v>52.53</v>
      </c>
    </row>
    <row r="98" spans="1:4">
      <c r="A98" s="242">
        <v>408042</v>
      </c>
      <c r="B98" s="243" t="s">
        <v>14515</v>
      </c>
      <c r="C98" s="242" t="s">
        <v>1623</v>
      </c>
      <c r="D98" s="244">
        <v>76.540000000000006</v>
      </c>
    </row>
    <row r="99" spans="1:4">
      <c r="A99" s="242">
        <v>408031</v>
      </c>
      <c r="B99" s="243" t="s">
        <v>14516</v>
      </c>
      <c r="C99" s="242" t="s">
        <v>1623</v>
      </c>
      <c r="D99" s="244">
        <v>19.82</v>
      </c>
    </row>
    <row r="100" spans="1:4">
      <c r="A100" s="242">
        <v>408032</v>
      </c>
      <c r="B100" s="243" t="s">
        <v>14517</v>
      </c>
      <c r="C100" s="242" t="s">
        <v>1623</v>
      </c>
      <c r="D100" s="244">
        <v>27</v>
      </c>
    </row>
    <row r="101" spans="1:4">
      <c r="A101" s="242">
        <v>408033</v>
      </c>
      <c r="B101" s="243" t="s">
        <v>14518</v>
      </c>
      <c r="C101" s="242" t="s">
        <v>1623</v>
      </c>
      <c r="D101" s="244">
        <v>42.19</v>
      </c>
    </row>
    <row r="102" spans="1:4">
      <c r="A102" s="242">
        <v>408035</v>
      </c>
      <c r="B102" s="243" t="s">
        <v>14519</v>
      </c>
      <c r="C102" s="242" t="s">
        <v>1623</v>
      </c>
      <c r="D102" s="244">
        <v>65.66</v>
      </c>
    </row>
    <row r="103" spans="1:4">
      <c r="A103" s="242">
        <v>408036</v>
      </c>
      <c r="B103" s="243" t="s">
        <v>14520</v>
      </c>
      <c r="C103" s="242" t="s">
        <v>1623</v>
      </c>
      <c r="D103" s="244">
        <v>123.49</v>
      </c>
    </row>
    <row r="104" spans="1:4">
      <c r="A104" s="242">
        <v>408067</v>
      </c>
      <c r="B104" s="243" t="s">
        <v>14521</v>
      </c>
      <c r="C104" s="242" t="s">
        <v>94</v>
      </c>
      <c r="D104" s="244">
        <v>11.93</v>
      </c>
    </row>
    <row r="105" spans="1:4" ht="18">
      <c r="A105" s="242">
        <v>407743</v>
      </c>
      <c r="B105" s="243" t="s">
        <v>14522</v>
      </c>
      <c r="C105" s="242" t="s">
        <v>94</v>
      </c>
      <c r="D105" s="244">
        <v>12.57</v>
      </c>
    </row>
    <row r="106" spans="1:4" ht="18">
      <c r="A106" s="242">
        <v>607137</v>
      </c>
      <c r="B106" s="243" t="s">
        <v>14523</v>
      </c>
      <c r="C106" s="242" t="s">
        <v>27</v>
      </c>
      <c r="D106" s="244">
        <v>51690.92</v>
      </c>
    </row>
    <row r="107" spans="1:4" ht="18">
      <c r="A107" s="242">
        <v>606785</v>
      </c>
      <c r="B107" s="243" t="s">
        <v>14524</v>
      </c>
      <c r="C107" s="242" t="s">
        <v>27</v>
      </c>
      <c r="D107" s="244">
        <v>51249.08</v>
      </c>
    </row>
    <row r="108" spans="1:4" ht="18">
      <c r="A108" s="242">
        <v>607139</v>
      </c>
      <c r="B108" s="243" t="s">
        <v>14525</v>
      </c>
      <c r="C108" s="242" t="s">
        <v>27</v>
      </c>
      <c r="D108" s="244">
        <v>52413.89</v>
      </c>
    </row>
    <row r="109" spans="1:4" ht="18">
      <c r="A109" s="242">
        <v>606787</v>
      </c>
      <c r="B109" s="243" t="s">
        <v>14526</v>
      </c>
      <c r="C109" s="242" t="s">
        <v>27</v>
      </c>
      <c r="D109" s="244">
        <v>51645.74</v>
      </c>
    </row>
    <row r="110" spans="1:4" ht="18">
      <c r="A110" s="242">
        <v>607140</v>
      </c>
      <c r="B110" s="243" t="s">
        <v>14527</v>
      </c>
      <c r="C110" s="242" t="s">
        <v>27</v>
      </c>
      <c r="D110" s="244">
        <v>47855.78</v>
      </c>
    </row>
    <row r="111" spans="1:4" ht="18">
      <c r="A111" s="242">
        <v>606788</v>
      </c>
      <c r="B111" s="243" t="s">
        <v>14528</v>
      </c>
      <c r="C111" s="242" t="s">
        <v>27</v>
      </c>
      <c r="D111" s="244">
        <v>47768.65</v>
      </c>
    </row>
    <row r="112" spans="1:4" ht="18">
      <c r="A112" s="242">
        <v>607141</v>
      </c>
      <c r="B112" s="243" t="s">
        <v>14529</v>
      </c>
      <c r="C112" s="242" t="s">
        <v>27</v>
      </c>
      <c r="D112" s="244">
        <v>53338.59</v>
      </c>
    </row>
    <row r="113" spans="1:4" ht="18">
      <c r="A113" s="242">
        <v>606789</v>
      </c>
      <c r="B113" s="243" t="s">
        <v>14530</v>
      </c>
      <c r="C113" s="242" t="s">
        <v>27</v>
      </c>
      <c r="D113" s="244">
        <v>52879.51</v>
      </c>
    </row>
    <row r="114" spans="1:4" ht="18">
      <c r="A114" s="242">
        <v>607144</v>
      </c>
      <c r="B114" s="243" t="s">
        <v>14531</v>
      </c>
      <c r="C114" s="242" t="s">
        <v>27</v>
      </c>
      <c r="D114" s="244">
        <v>62324.25</v>
      </c>
    </row>
    <row r="115" spans="1:4" ht="18">
      <c r="A115" s="242">
        <v>606792</v>
      </c>
      <c r="B115" s="243" t="s">
        <v>14532</v>
      </c>
      <c r="C115" s="242" t="s">
        <v>27</v>
      </c>
      <c r="D115" s="244">
        <v>61904.13</v>
      </c>
    </row>
    <row r="116" spans="1:4" ht="18">
      <c r="A116" s="242">
        <v>607142</v>
      </c>
      <c r="B116" s="243" t="s">
        <v>14533</v>
      </c>
      <c r="C116" s="242" t="s">
        <v>27</v>
      </c>
      <c r="D116" s="244">
        <v>55976.35</v>
      </c>
    </row>
    <row r="117" spans="1:4" ht="18">
      <c r="A117" s="242">
        <v>606790</v>
      </c>
      <c r="B117" s="243" t="s">
        <v>14534</v>
      </c>
      <c r="C117" s="242" t="s">
        <v>27</v>
      </c>
      <c r="D117" s="244">
        <v>55480.58</v>
      </c>
    </row>
    <row r="118" spans="1:4" ht="18">
      <c r="A118" s="242">
        <v>607145</v>
      </c>
      <c r="B118" s="243" t="s">
        <v>14535</v>
      </c>
      <c r="C118" s="242" t="s">
        <v>27</v>
      </c>
      <c r="D118" s="244">
        <v>68908.789999999994</v>
      </c>
    </row>
    <row r="119" spans="1:4" ht="18">
      <c r="A119" s="242">
        <v>606793</v>
      </c>
      <c r="B119" s="243" t="s">
        <v>14536</v>
      </c>
      <c r="C119" s="242" t="s">
        <v>27</v>
      </c>
      <c r="D119" s="244">
        <v>68435.62</v>
      </c>
    </row>
    <row r="120" spans="1:4" ht="18">
      <c r="A120" s="242">
        <v>607146</v>
      </c>
      <c r="B120" s="243" t="s">
        <v>14537</v>
      </c>
      <c r="C120" s="242" t="s">
        <v>27</v>
      </c>
      <c r="D120" s="244">
        <v>71829.460000000006</v>
      </c>
    </row>
    <row r="121" spans="1:4" ht="18">
      <c r="A121" s="242">
        <v>606794</v>
      </c>
      <c r="B121" s="243" t="s">
        <v>14538</v>
      </c>
      <c r="C121" s="242" t="s">
        <v>27</v>
      </c>
      <c r="D121" s="244">
        <v>71319.17</v>
      </c>
    </row>
    <row r="122" spans="1:4" ht="18">
      <c r="A122" s="242">
        <v>607143</v>
      </c>
      <c r="B122" s="243" t="s">
        <v>14539</v>
      </c>
      <c r="C122" s="242" t="s">
        <v>27</v>
      </c>
      <c r="D122" s="244">
        <v>60477.88</v>
      </c>
    </row>
    <row r="123" spans="1:4" ht="18">
      <c r="A123" s="242">
        <v>606791</v>
      </c>
      <c r="B123" s="243" t="s">
        <v>14540</v>
      </c>
      <c r="C123" s="242" t="s">
        <v>27</v>
      </c>
      <c r="D123" s="244">
        <v>59906.65</v>
      </c>
    </row>
    <row r="124" spans="1:4" ht="18">
      <c r="A124" s="242">
        <v>607147</v>
      </c>
      <c r="B124" s="243" t="s">
        <v>14541</v>
      </c>
      <c r="C124" s="242" t="s">
        <v>27</v>
      </c>
      <c r="D124" s="244">
        <v>77481.11</v>
      </c>
    </row>
    <row r="125" spans="1:4" ht="18">
      <c r="A125" s="242">
        <v>606795</v>
      </c>
      <c r="B125" s="243" t="s">
        <v>14542</v>
      </c>
      <c r="C125" s="242" t="s">
        <v>27</v>
      </c>
      <c r="D125" s="244">
        <v>76894.86</v>
      </c>
    </row>
    <row r="126" spans="1:4" ht="18">
      <c r="A126" s="242">
        <v>607112</v>
      </c>
      <c r="B126" s="243" t="s">
        <v>14543</v>
      </c>
      <c r="C126" s="242" t="s">
        <v>27</v>
      </c>
      <c r="D126" s="244">
        <v>25231.37</v>
      </c>
    </row>
    <row r="127" spans="1:4" ht="18">
      <c r="A127" s="242">
        <v>606760</v>
      </c>
      <c r="B127" s="243" t="s">
        <v>14544</v>
      </c>
      <c r="C127" s="242" t="s">
        <v>27</v>
      </c>
      <c r="D127" s="244">
        <v>25076.77</v>
      </c>
    </row>
    <row r="128" spans="1:4" ht="18">
      <c r="A128" s="242">
        <v>607113</v>
      </c>
      <c r="B128" s="243" t="s">
        <v>14545</v>
      </c>
      <c r="C128" s="242" t="s">
        <v>27</v>
      </c>
      <c r="D128" s="244">
        <v>28699.53</v>
      </c>
    </row>
    <row r="129" spans="1:4" ht="18">
      <c r="A129" s="242">
        <v>606761</v>
      </c>
      <c r="B129" s="243" t="s">
        <v>14546</v>
      </c>
      <c r="C129" s="242" t="s">
        <v>27</v>
      </c>
      <c r="D129" s="244">
        <v>28522.25</v>
      </c>
    </row>
    <row r="130" spans="1:4" ht="18">
      <c r="A130" s="242">
        <v>606762</v>
      </c>
      <c r="B130" s="243" t="s">
        <v>14547</v>
      </c>
      <c r="C130" s="242" t="s">
        <v>27</v>
      </c>
      <c r="D130" s="244">
        <v>29312.67</v>
      </c>
    </row>
    <row r="131" spans="1:4" ht="18">
      <c r="A131" s="242">
        <v>607114</v>
      </c>
      <c r="B131" s="243" t="s">
        <v>14548</v>
      </c>
      <c r="C131" s="242" t="s">
        <v>27</v>
      </c>
      <c r="D131" s="244">
        <v>29492.01</v>
      </c>
    </row>
    <row r="132" spans="1:4" ht="18">
      <c r="A132" s="242">
        <v>607116</v>
      </c>
      <c r="B132" s="243" t="s">
        <v>14549</v>
      </c>
      <c r="C132" s="242" t="s">
        <v>27</v>
      </c>
      <c r="D132" s="244">
        <v>31086.63</v>
      </c>
    </row>
    <row r="133" spans="1:4" ht="18">
      <c r="A133" s="242">
        <v>606764</v>
      </c>
      <c r="B133" s="243" t="s">
        <v>14550</v>
      </c>
      <c r="C133" s="242" t="s">
        <v>27</v>
      </c>
      <c r="D133" s="244">
        <v>30897.96</v>
      </c>
    </row>
    <row r="134" spans="1:4" ht="18">
      <c r="A134" s="242">
        <v>607115</v>
      </c>
      <c r="B134" s="243" t="s">
        <v>14551</v>
      </c>
      <c r="C134" s="242" t="s">
        <v>27</v>
      </c>
      <c r="D134" s="244">
        <v>35317.019999999997</v>
      </c>
    </row>
    <row r="135" spans="1:4" ht="18">
      <c r="A135" s="242">
        <v>606763</v>
      </c>
      <c r="B135" s="243" t="s">
        <v>14552</v>
      </c>
      <c r="C135" s="242" t="s">
        <v>27</v>
      </c>
      <c r="D135" s="244">
        <v>35089.199999999997</v>
      </c>
    </row>
    <row r="136" spans="1:4" ht="18">
      <c r="A136" s="242">
        <v>607117</v>
      </c>
      <c r="B136" s="243" t="s">
        <v>14553</v>
      </c>
      <c r="C136" s="242" t="s">
        <v>27</v>
      </c>
      <c r="D136" s="244">
        <v>35316.76</v>
      </c>
    </row>
    <row r="137" spans="1:4" ht="18">
      <c r="A137" s="242">
        <v>606765</v>
      </c>
      <c r="B137" s="243" t="s">
        <v>14554</v>
      </c>
      <c r="C137" s="242" t="s">
        <v>27</v>
      </c>
      <c r="D137" s="244">
        <v>35095.019999999997</v>
      </c>
    </row>
    <row r="138" spans="1:4" ht="18">
      <c r="A138" s="242">
        <v>607118</v>
      </c>
      <c r="B138" s="243" t="s">
        <v>14555</v>
      </c>
      <c r="C138" s="242" t="s">
        <v>27</v>
      </c>
      <c r="D138" s="244">
        <v>31648.95</v>
      </c>
    </row>
    <row r="139" spans="1:4" ht="18">
      <c r="A139" s="242">
        <v>606766</v>
      </c>
      <c r="B139" s="243" t="s">
        <v>14556</v>
      </c>
      <c r="C139" s="242" t="s">
        <v>27</v>
      </c>
      <c r="D139" s="244">
        <v>31452.73</v>
      </c>
    </row>
    <row r="140" spans="1:4" ht="18">
      <c r="A140" s="242">
        <v>607120</v>
      </c>
      <c r="B140" s="243" t="s">
        <v>14557</v>
      </c>
      <c r="C140" s="242" t="s">
        <v>27</v>
      </c>
      <c r="D140" s="244">
        <v>32213.759999999998</v>
      </c>
    </row>
    <row r="141" spans="1:4" ht="18">
      <c r="A141" s="242">
        <v>606768</v>
      </c>
      <c r="B141" s="243" t="s">
        <v>14558</v>
      </c>
      <c r="C141" s="242" t="s">
        <v>27</v>
      </c>
      <c r="D141" s="244">
        <v>32008.63</v>
      </c>
    </row>
    <row r="142" spans="1:4" ht="18">
      <c r="A142" s="242">
        <v>607119</v>
      </c>
      <c r="B142" s="243" t="s">
        <v>14559</v>
      </c>
      <c r="C142" s="242" t="s">
        <v>27</v>
      </c>
      <c r="D142" s="244">
        <v>37013.51</v>
      </c>
    </row>
    <row r="143" spans="1:4" ht="18">
      <c r="A143" s="242">
        <v>606767</v>
      </c>
      <c r="B143" s="243" t="s">
        <v>14560</v>
      </c>
      <c r="C143" s="242" t="s">
        <v>27</v>
      </c>
      <c r="D143" s="244">
        <v>36765.589999999997</v>
      </c>
    </row>
    <row r="144" spans="1:4" ht="18">
      <c r="A144" s="242">
        <v>607121</v>
      </c>
      <c r="B144" s="243" t="s">
        <v>14561</v>
      </c>
      <c r="C144" s="242" t="s">
        <v>27</v>
      </c>
      <c r="D144" s="244">
        <v>34894.17</v>
      </c>
    </row>
    <row r="145" spans="1:4" ht="18">
      <c r="A145" s="242">
        <v>606769</v>
      </c>
      <c r="B145" s="243" t="s">
        <v>14562</v>
      </c>
      <c r="C145" s="242" t="s">
        <v>27</v>
      </c>
      <c r="D145" s="244">
        <v>34659.24</v>
      </c>
    </row>
    <row r="146" spans="1:4" ht="18">
      <c r="A146" s="242">
        <v>607123</v>
      </c>
      <c r="B146" s="243" t="s">
        <v>14563</v>
      </c>
      <c r="C146" s="242" t="s">
        <v>27</v>
      </c>
      <c r="D146" s="244">
        <v>34409.050000000003</v>
      </c>
    </row>
    <row r="147" spans="1:4" ht="18">
      <c r="A147" s="242">
        <v>606771</v>
      </c>
      <c r="B147" s="243" t="s">
        <v>14564</v>
      </c>
      <c r="C147" s="242" t="s">
        <v>27</v>
      </c>
      <c r="D147" s="244">
        <v>34176.730000000003</v>
      </c>
    </row>
    <row r="148" spans="1:4" ht="18">
      <c r="A148" s="242">
        <v>607122</v>
      </c>
      <c r="B148" s="243" t="s">
        <v>14565</v>
      </c>
      <c r="C148" s="242" t="s">
        <v>27</v>
      </c>
      <c r="D148" s="244">
        <v>38168.230000000003</v>
      </c>
    </row>
    <row r="149" spans="1:4" ht="18">
      <c r="A149" s="242">
        <v>606770</v>
      </c>
      <c r="B149" s="243" t="s">
        <v>14566</v>
      </c>
      <c r="C149" s="242" t="s">
        <v>27</v>
      </c>
      <c r="D149" s="244">
        <v>37901.07</v>
      </c>
    </row>
    <row r="150" spans="1:4" ht="18">
      <c r="A150" s="242">
        <v>607125</v>
      </c>
      <c r="B150" s="243" t="s">
        <v>14567</v>
      </c>
      <c r="C150" s="242" t="s">
        <v>27</v>
      </c>
      <c r="D150" s="244">
        <v>35559.15</v>
      </c>
    </row>
    <row r="151" spans="1:4" ht="18">
      <c r="A151" s="242">
        <v>606773</v>
      </c>
      <c r="B151" s="243" t="s">
        <v>14568</v>
      </c>
      <c r="C151" s="242" t="s">
        <v>27</v>
      </c>
      <c r="D151" s="244">
        <v>35316.300000000003</v>
      </c>
    </row>
    <row r="152" spans="1:4" ht="18">
      <c r="A152" s="242">
        <v>607124</v>
      </c>
      <c r="B152" s="243" t="s">
        <v>14569</v>
      </c>
      <c r="C152" s="242" t="s">
        <v>27</v>
      </c>
      <c r="D152" s="244">
        <v>38764.879999999997</v>
      </c>
    </row>
    <row r="153" spans="1:4" ht="18">
      <c r="A153" s="242">
        <v>606772</v>
      </c>
      <c r="B153" s="243" t="s">
        <v>14570</v>
      </c>
      <c r="C153" s="242" t="s">
        <v>27</v>
      </c>
      <c r="D153" s="244">
        <v>38487.1</v>
      </c>
    </row>
    <row r="154" spans="1:4" ht="18">
      <c r="A154" s="242">
        <v>607126</v>
      </c>
      <c r="B154" s="243" t="s">
        <v>14571</v>
      </c>
      <c r="C154" s="242" t="s">
        <v>27</v>
      </c>
      <c r="D154" s="244">
        <v>39825.129999999997</v>
      </c>
    </row>
    <row r="155" spans="1:4" ht="18">
      <c r="A155" s="242">
        <v>606774</v>
      </c>
      <c r="B155" s="243" t="s">
        <v>14572</v>
      </c>
      <c r="C155" s="242" t="s">
        <v>27</v>
      </c>
      <c r="D155" s="244">
        <v>39535.699999999997</v>
      </c>
    </row>
    <row r="156" spans="1:4" ht="18">
      <c r="A156" s="242">
        <v>607127</v>
      </c>
      <c r="B156" s="243" t="s">
        <v>14573</v>
      </c>
      <c r="C156" s="242" t="s">
        <v>27</v>
      </c>
      <c r="D156" s="244">
        <v>36700.089999999997</v>
      </c>
    </row>
    <row r="157" spans="1:4" ht="18">
      <c r="A157" s="242">
        <v>606775</v>
      </c>
      <c r="B157" s="243" t="s">
        <v>14574</v>
      </c>
      <c r="C157" s="242" t="s">
        <v>27</v>
      </c>
      <c r="D157" s="244">
        <v>36438.75</v>
      </c>
    </row>
    <row r="158" spans="1:4" ht="18">
      <c r="A158" s="242">
        <v>607129</v>
      </c>
      <c r="B158" s="243" t="s">
        <v>14575</v>
      </c>
      <c r="C158" s="242" t="s">
        <v>27</v>
      </c>
      <c r="D158" s="244">
        <v>38386.480000000003</v>
      </c>
    </row>
    <row r="159" spans="1:4" ht="18">
      <c r="A159" s="242">
        <v>606777</v>
      </c>
      <c r="B159" s="243" t="s">
        <v>14576</v>
      </c>
      <c r="C159" s="242" t="s">
        <v>27</v>
      </c>
      <c r="D159" s="244">
        <v>38102.620000000003</v>
      </c>
    </row>
    <row r="160" spans="1:4" ht="18">
      <c r="A160" s="242">
        <v>607128</v>
      </c>
      <c r="B160" s="243" t="s">
        <v>14577</v>
      </c>
      <c r="C160" s="242" t="s">
        <v>27</v>
      </c>
      <c r="D160" s="244">
        <v>42200.18</v>
      </c>
    </row>
    <row r="161" spans="1:4" ht="18">
      <c r="A161" s="242">
        <v>606776</v>
      </c>
      <c r="B161" s="243" t="s">
        <v>14578</v>
      </c>
      <c r="C161" s="242" t="s">
        <v>27</v>
      </c>
      <c r="D161" s="244">
        <v>41869.410000000003</v>
      </c>
    </row>
    <row r="162" spans="1:4" ht="18">
      <c r="A162" s="242">
        <v>607130</v>
      </c>
      <c r="B162" s="243" t="s">
        <v>14579</v>
      </c>
      <c r="C162" s="242" t="s">
        <v>27</v>
      </c>
      <c r="D162" s="244">
        <v>44983.59</v>
      </c>
    </row>
    <row r="163" spans="1:4" ht="18">
      <c r="A163" s="242">
        <v>606778</v>
      </c>
      <c r="B163" s="243" t="s">
        <v>14580</v>
      </c>
      <c r="C163" s="242" t="s">
        <v>27</v>
      </c>
      <c r="D163" s="244">
        <v>44619.33</v>
      </c>
    </row>
    <row r="164" spans="1:4" ht="18">
      <c r="A164" s="242">
        <v>607131</v>
      </c>
      <c r="B164" s="243" t="s">
        <v>14581</v>
      </c>
      <c r="C164" s="242" t="s">
        <v>27</v>
      </c>
      <c r="D164" s="244">
        <v>42223.94</v>
      </c>
    </row>
    <row r="165" spans="1:4" ht="18">
      <c r="A165" s="242">
        <v>606779</v>
      </c>
      <c r="B165" s="243" t="s">
        <v>14582</v>
      </c>
      <c r="C165" s="242" t="s">
        <v>27</v>
      </c>
      <c r="D165" s="244">
        <v>41902.18</v>
      </c>
    </row>
    <row r="166" spans="1:4" ht="18">
      <c r="A166" s="242">
        <v>607133</v>
      </c>
      <c r="B166" s="243" t="s">
        <v>14583</v>
      </c>
      <c r="C166" s="242" t="s">
        <v>27</v>
      </c>
      <c r="D166" s="244">
        <v>42907.44</v>
      </c>
    </row>
    <row r="167" spans="1:4" ht="18">
      <c r="A167" s="242">
        <v>606781</v>
      </c>
      <c r="B167" s="243" t="s">
        <v>14584</v>
      </c>
      <c r="C167" s="242" t="s">
        <v>27</v>
      </c>
      <c r="D167" s="244">
        <v>42572.42</v>
      </c>
    </row>
    <row r="168" spans="1:4" ht="18">
      <c r="A168" s="242">
        <v>607132</v>
      </c>
      <c r="B168" s="243" t="s">
        <v>14585</v>
      </c>
      <c r="C168" s="242" t="s">
        <v>27</v>
      </c>
      <c r="D168" s="244">
        <v>46740.66</v>
      </c>
    </row>
    <row r="169" spans="1:4" ht="18">
      <c r="A169" s="242">
        <v>606780</v>
      </c>
      <c r="B169" s="243" t="s">
        <v>14586</v>
      </c>
      <c r="C169" s="242" t="s">
        <v>27</v>
      </c>
      <c r="D169" s="244">
        <v>46350.39</v>
      </c>
    </row>
    <row r="170" spans="1:4" ht="18">
      <c r="A170" s="242">
        <v>607134</v>
      </c>
      <c r="B170" s="243" t="s">
        <v>14587</v>
      </c>
      <c r="C170" s="242" t="s">
        <v>27</v>
      </c>
      <c r="D170" s="244">
        <v>46274.43</v>
      </c>
    </row>
    <row r="171" spans="1:4" ht="18">
      <c r="A171" s="242">
        <v>606782</v>
      </c>
      <c r="B171" s="243" t="s">
        <v>14588</v>
      </c>
      <c r="C171" s="242" t="s">
        <v>27</v>
      </c>
      <c r="D171" s="244">
        <v>45893.58</v>
      </c>
    </row>
    <row r="172" spans="1:4" ht="18">
      <c r="A172" s="242">
        <v>607136</v>
      </c>
      <c r="B172" s="243" t="s">
        <v>14589</v>
      </c>
      <c r="C172" s="242" t="s">
        <v>27</v>
      </c>
      <c r="D172" s="244">
        <v>45691.8</v>
      </c>
    </row>
    <row r="173" spans="1:4" ht="18">
      <c r="A173" s="242">
        <v>606784</v>
      </c>
      <c r="B173" s="243" t="s">
        <v>14590</v>
      </c>
      <c r="C173" s="242" t="s">
        <v>27</v>
      </c>
      <c r="D173" s="244">
        <v>45320.12</v>
      </c>
    </row>
    <row r="174" spans="1:4" ht="18">
      <c r="A174" s="242">
        <v>607135</v>
      </c>
      <c r="B174" s="243" t="s">
        <v>14591</v>
      </c>
      <c r="C174" s="242" t="s">
        <v>27</v>
      </c>
      <c r="D174" s="244">
        <v>50950.84</v>
      </c>
    </row>
    <row r="175" spans="1:4" ht="18">
      <c r="A175" s="242">
        <v>606783</v>
      </c>
      <c r="B175" s="243" t="s">
        <v>14592</v>
      </c>
      <c r="C175" s="242" t="s">
        <v>27</v>
      </c>
      <c r="D175" s="244">
        <v>50523.19</v>
      </c>
    </row>
    <row r="176" spans="1:4" ht="18">
      <c r="A176" s="242">
        <v>607138</v>
      </c>
      <c r="B176" s="243" t="s">
        <v>14593</v>
      </c>
      <c r="C176" s="242" t="s">
        <v>27</v>
      </c>
      <c r="D176" s="244">
        <v>46456.23</v>
      </c>
    </row>
    <row r="177" spans="1:4" ht="18">
      <c r="A177" s="242">
        <v>606786</v>
      </c>
      <c r="B177" s="243" t="s">
        <v>14594</v>
      </c>
      <c r="C177" s="242" t="s">
        <v>27</v>
      </c>
      <c r="D177" s="244">
        <v>46062.38</v>
      </c>
    </row>
    <row r="178" spans="1:4" ht="18">
      <c r="A178" s="242">
        <v>606842</v>
      </c>
      <c r="B178" s="243" t="s">
        <v>14595</v>
      </c>
      <c r="C178" s="242" t="s">
        <v>27</v>
      </c>
      <c r="D178" s="244">
        <v>56828.07</v>
      </c>
    </row>
    <row r="179" spans="1:4" ht="18">
      <c r="A179" s="242">
        <v>606832</v>
      </c>
      <c r="B179" s="243" t="s">
        <v>14596</v>
      </c>
      <c r="C179" s="242" t="s">
        <v>27</v>
      </c>
      <c r="D179" s="244">
        <v>56665.279999999999</v>
      </c>
    </row>
    <row r="180" spans="1:4" ht="18">
      <c r="A180" s="242">
        <v>606843</v>
      </c>
      <c r="B180" s="243" t="s">
        <v>14597</v>
      </c>
      <c r="C180" s="242" t="s">
        <v>27</v>
      </c>
      <c r="D180" s="244">
        <v>59764.03</v>
      </c>
    </row>
    <row r="181" spans="1:4" ht="18">
      <c r="A181" s="242">
        <v>606833</v>
      </c>
      <c r="B181" s="243" t="s">
        <v>14598</v>
      </c>
      <c r="C181" s="242" t="s">
        <v>27</v>
      </c>
      <c r="D181" s="244">
        <v>59590.68</v>
      </c>
    </row>
    <row r="182" spans="1:4" ht="18">
      <c r="A182" s="242">
        <v>606845</v>
      </c>
      <c r="B182" s="243" t="s">
        <v>14599</v>
      </c>
      <c r="C182" s="242" t="s">
        <v>27</v>
      </c>
      <c r="D182" s="244">
        <v>61968.1</v>
      </c>
    </row>
    <row r="183" spans="1:4" ht="18">
      <c r="A183" s="242">
        <v>606835</v>
      </c>
      <c r="B183" s="243" t="s">
        <v>14600</v>
      </c>
      <c r="C183" s="242" t="s">
        <v>27</v>
      </c>
      <c r="D183" s="244">
        <v>61797.52</v>
      </c>
    </row>
    <row r="184" spans="1:4" ht="18">
      <c r="A184" s="242">
        <v>606844</v>
      </c>
      <c r="B184" s="243" t="s">
        <v>14601</v>
      </c>
      <c r="C184" s="242" t="s">
        <v>27</v>
      </c>
      <c r="D184" s="244">
        <v>60696.639999999999</v>
      </c>
    </row>
    <row r="185" spans="1:4" ht="18">
      <c r="A185" s="242">
        <v>606834</v>
      </c>
      <c r="B185" s="243" t="s">
        <v>14602</v>
      </c>
      <c r="C185" s="242" t="s">
        <v>27</v>
      </c>
      <c r="D185" s="244">
        <v>60519.75</v>
      </c>
    </row>
    <row r="186" spans="1:4" ht="18">
      <c r="A186" s="242">
        <v>606847</v>
      </c>
      <c r="B186" s="243" t="s">
        <v>14603</v>
      </c>
      <c r="C186" s="242" t="s">
        <v>27</v>
      </c>
      <c r="D186" s="244">
        <v>64767.69</v>
      </c>
    </row>
    <row r="187" spans="1:4" ht="18">
      <c r="A187" s="242">
        <v>606837</v>
      </c>
      <c r="B187" s="243" t="s">
        <v>14604</v>
      </c>
      <c r="C187" s="242" t="s">
        <v>27</v>
      </c>
      <c r="D187" s="244">
        <v>64570.65</v>
      </c>
    </row>
    <row r="188" spans="1:4" ht="18">
      <c r="A188" s="242">
        <v>606846</v>
      </c>
      <c r="B188" s="243" t="s">
        <v>14605</v>
      </c>
      <c r="C188" s="242" t="s">
        <v>27</v>
      </c>
      <c r="D188" s="244">
        <v>66363.78</v>
      </c>
    </row>
    <row r="189" spans="1:4" ht="18">
      <c r="A189" s="242">
        <v>606836</v>
      </c>
      <c r="B189" s="243" t="s">
        <v>14606</v>
      </c>
      <c r="C189" s="242" t="s">
        <v>27</v>
      </c>
      <c r="D189" s="244">
        <v>66166.210000000006</v>
      </c>
    </row>
    <row r="190" spans="1:4" ht="18">
      <c r="A190" s="242">
        <v>606848</v>
      </c>
      <c r="B190" s="243" t="s">
        <v>14607</v>
      </c>
      <c r="C190" s="242" t="s">
        <v>27</v>
      </c>
      <c r="D190" s="244">
        <v>67384.97</v>
      </c>
    </row>
    <row r="191" spans="1:4" ht="18">
      <c r="A191" s="242">
        <v>606838</v>
      </c>
      <c r="B191" s="243" t="s">
        <v>14608</v>
      </c>
      <c r="C191" s="242" t="s">
        <v>27</v>
      </c>
      <c r="D191" s="244">
        <v>67177.87</v>
      </c>
    </row>
    <row r="192" spans="1:4" ht="18">
      <c r="A192" s="242">
        <v>606849</v>
      </c>
      <c r="B192" s="243" t="s">
        <v>14609</v>
      </c>
      <c r="C192" s="242" t="s">
        <v>27</v>
      </c>
      <c r="D192" s="244">
        <v>70738.22</v>
      </c>
    </row>
    <row r="193" spans="1:4" ht="18">
      <c r="A193" s="242">
        <v>606839</v>
      </c>
      <c r="B193" s="243" t="s">
        <v>14610</v>
      </c>
      <c r="C193" s="242" t="s">
        <v>27</v>
      </c>
      <c r="D193" s="244">
        <v>70539.539999999994</v>
      </c>
    </row>
    <row r="194" spans="1:4" ht="18">
      <c r="A194" s="242">
        <v>606850</v>
      </c>
      <c r="B194" s="243" t="s">
        <v>14611</v>
      </c>
      <c r="C194" s="242" t="s">
        <v>27</v>
      </c>
      <c r="D194" s="244">
        <v>71322.080000000002</v>
      </c>
    </row>
    <row r="195" spans="1:4" ht="18">
      <c r="A195" s="242">
        <v>606840</v>
      </c>
      <c r="B195" s="243" t="s">
        <v>14612</v>
      </c>
      <c r="C195" s="242" t="s">
        <v>27</v>
      </c>
      <c r="D195" s="244">
        <v>71100.639999999999</v>
      </c>
    </row>
    <row r="196" spans="1:4" ht="18">
      <c r="A196" s="242">
        <v>606851</v>
      </c>
      <c r="B196" s="243" t="s">
        <v>14613</v>
      </c>
      <c r="C196" s="242" t="s">
        <v>27</v>
      </c>
      <c r="D196" s="244">
        <v>72043.929999999993</v>
      </c>
    </row>
    <row r="197" spans="1:4" ht="18">
      <c r="A197" s="242">
        <v>606841</v>
      </c>
      <c r="B197" s="243" t="s">
        <v>14614</v>
      </c>
      <c r="C197" s="242" t="s">
        <v>27</v>
      </c>
      <c r="D197" s="244">
        <v>71834.87</v>
      </c>
    </row>
    <row r="198" spans="1:4" ht="18">
      <c r="A198" s="242">
        <v>605604</v>
      </c>
      <c r="B198" s="243" t="s">
        <v>14615</v>
      </c>
      <c r="C198" s="242" t="s">
        <v>14616</v>
      </c>
      <c r="D198" s="244">
        <v>228.29</v>
      </c>
    </row>
    <row r="199" spans="1:4" ht="18">
      <c r="A199" s="242">
        <v>605695</v>
      </c>
      <c r="B199" s="243" t="s">
        <v>14617</v>
      </c>
      <c r="C199" s="242" t="s">
        <v>27</v>
      </c>
      <c r="D199" s="244">
        <v>1340.69</v>
      </c>
    </row>
    <row r="200" spans="1:4" ht="18">
      <c r="A200" s="242">
        <v>605607</v>
      </c>
      <c r="B200" s="243" t="s">
        <v>14618</v>
      </c>
      <c r="C200" s="242" t="s">
        <v>27</v>
      </c>
      <c r="D200" s="244">
        <v>1328.97</v>
      </c>
    </row>
    <row r="201" spans="1:4" ht="18">
      <c r="A201" s="242">
        <v>605696</v>
      </c>
      <c r="B201" s="243" t="s">
        <v>14619</v>
      </c>
      <c r="C201" s="242" t="s">
        <v>27</v>
      </c>
      <c r="D201" s="244">
        <v>1544.31</v>
      </c>
    </row>
    <row r="202" spans="1:4" ht="18">
      <c r="A202" s="242">
        <v>605608</v>
      </c>
      <c r="B202" s="243" t="s">
        <v>14620</v>
      </c>
      <c r="C202" s="242" t="s">
        <v>27</v>
      </c>
      <c r="D202" s="244">
        <v>1531.87</v>
      </c>
    </row>
    <row r="203" spans="1:4" ht="18">
      <c r="A203" s="242">
        <v>605697</v>
      </c>
      <c r="B203" s="243" t="s">
        <v>14621</v>
      </c>
      <c r="C203" s="242" t="s">
        <v>27</v>
      </c>
      <c r="D203" s="244">
        <v>1747.96</v>
      </c>
    </row>
    <row r="204" spans="1:4" ht="18">
      <c r="A204" s="242">
        <v>605609</v>
      </c>
      <c r="B204" s="243" t="s">
        <v>14622</v>
      </c>
      <c r="C204" s="242" t="s">
        <v>27</v>
      </c>
      <c r="D204" s="244">
        <v>1734.79</v>
      </c>
    </row>
    <row r="205" spans="1:4" ht="18">
      <c r="A205" s="242">
        <v>605698</v>
      </c>
      <c r="B205" s="243" t="s">
        <v>14623</v>
      </c>
      <c r="C205" s="242" t="s">
        <v>27</v>
      </c>
      <c r="D205" s="244">
        <v>1911.76</v>
      </c>
    </row>
    <row r="206" spans="1:4" ht="18">
      <c r="A206" s="242">
        <v>605610</v>
      </c>
      <c r="B206" s="243" t="s">
        <v>14624</v>
      </c>
      <c r="C206" s="242" t="s">
        <v>27</v>
      </c>
      <c r="D206" s="244">
        <v>1897.85</v>
      </c>
    </row>
    <row r="207" spans="1:4" ht="18">
      <c r="A207" s="242">
        <v>605699</v>
      </c>
      <c r="B207" s="243" t="s">
        <v>14625</v>
      </c>
      <c r="C207" s="242" t="s">
        <v>27</v>
      </c>
      <c r="D207" s="244">
        <v>2115.06</v>
      </c>
    </row>
    <row r="208" spans="1:4" ht="18">
      <c r="A208" s="242">
        <v>605611</v>
      </c>
      <c r="B208" s="243" t="s">
        <v>14626</v>
      </c>
      <c r="C208" s="242" t="s">
        <v>27</v>
      </c>
      <c r="D208" s="244">
        <v>2100.42</v>
      </c>
    </row>
    <row r="209" spans="1:4" ht="18">
      <c r="A209" s="242">
        <v>605700</v>
      </c>
      <c r="B209" s="243" t="s">
        <v>14627</v>
      </c>
      <c r="C209" s="242" t="s">
        <v>27</v>
      </c>
      <c r="D209" s="244">
        <v>2398.8000000000002</v>
      </c>
    </row>
    <row r="210" spans="1:4" ht="18">
      <c r="A210" s="242">
        <v>605612</v>
      </c>
      <c r="B210" s="243" t="s">
        <v>14628</v>
      </c>
      <c r="C210" s="242" t="s">
        <v>27</v>
      </c>
      <c r="D210" s="244">
        <v>2383.4299999999998</v>
      </c>
    </row>
    <row r="211" spans="1:4" ht="18">
      <c r="A211" s="242">
        <v>605701</v>
      </c>
      <c r="B211" s="243" t="s">
        <v>14629</v>
      </c>
      <c r="C211" s="242" t="s">
        <v>27</v>
      </c>
      <c r="D211" s="244">
        <v>2562.5500000000002</v>
      </c>
    </row>
    <row r="212" spans="1:4" ht="18">
      <c r="A212" s="242">
        <v>605613</v>
      </c>
      <c r="B212" s="243" t="s">
        <v>14630</v>
      </c>
      <c r="C212" s="242" t="s">
        <v>27</v>
      </c>
      <c r="D212" s="244">
        <v>2546.4499999999998</v>
      </c>
    </row>
    <row r="213" spans="1:4" ht="18">
      <c r="A213" s="242">
        <v>605702</v>
      </c>
      <c r="B213" s="243" t="s">
        <v>14631</v>
      </c>
      <c r="C213" s="242" t="s">
        <v>27</v>
      </c>
      <c r="D213" s="244">
        <v>2790.34</v>
      </c>
    </row>
    <row r="214" spans="1:4" ht="18">
      <c r="A214" s="242">
        <v>605614</v>
      </c>
      <c r="B214" s="243" t="s">
        <v>14632</v>
      </c>
      <c r="C214" s="242" t="s">
        <v>27</v>
      </c>
      <c r="D214" s="244">
        <v>2765.09</v>
      </c>
    </row>
    <row r="215" spans="1:4" ht="18">
      <c r="A215" s="242">
        <v>605703</v>
      </c>
      <c r="B215" s="243" t="s">
        <v>14633</v>
      </c>
      <c r="C215" s="242" t="s">
        <v>27</v>
      </c>
      <c r="D215" s="244">
        <v>2954.97</v>
      </c>
    </row>
    <row r="216" spans="1:4" ht="18">
      <c r="A216" s="242">
        <v>605615</v>
      </c>
      <c r="B216" s="243" t="s">
        <v>14634</v>
      </c>
      <c r="C216" s="242" t="s">
        <v>27</v>
      </c>
      <c r="D216" s="244">
        <v>2928.62</v>
      </c>
    </row>
    <row r="217" spans="1:4" ht="18">
      <c r="A217" s="242">
        <v>605704</v>
      </c>
      <c r="B217" s="243" t="s">
        <v>14635</v>
      </c>
      <c r="C217" s="242" t="s">
        <v>27</v>
      </c>
      <c r="D217" s="244">
        <v>3165.02</v>
      </c>
    </row>
    <row r="218" spans="1:4" ht="18">
      <c r="A218" s="242">
        <v>605616</v>
      </c>
      <c r="B218" s="243" t="s">
        <v>14636</v>
      </c>
      <c r="C218" s="242" t="s">
        <v>27</v>
      </c>
      <c r="D218" s="244">
        <v>3137.57</v>
      </c>
    </row>
    <row r="219" spans="1:4" ht="18">
      <c r="A219" s="242">
        <v>605705</v>
      </c>
      <c r="B219" s="243" t="s">
        <v>14637</v>
      </c>
      <c r="C219" s="242" t="s">
        <v>27</v>
      </c>
      <c r="D219" s="244">
        <v>3375.89</v>
      </c>
    </row>
    <row r="220" spans="1:4" ht="18">
      <c r="A220" s="242">
        <v>605617</v>
      </c>
      <c r="B220" s="243" t="s">
        <v>14638</v>
      </c>
      <c r="C220" s="242" t="s">
        <v>27</v>
      </c>
      <c r="D220" s="244">
        <v>3347.34</v>
      </c>
    </row>
    <row r="221" spans="1:4" ht="18">
      <c r="A221" s="242">
        <v>605706</v>
      </c>
      <c r="B221" s="243" t="s">
        <v>14639</v>
      </c>
      <c r="C221" s="242" t="s">
        <v>27</v>
      </c>
      <c r="D221" s="244">
        <v>3548.09</v>
      </c>
    </row>
    <row r="222" spans="1:4" ht="18">
      <c r="A222" s="242">
        <v>605618</v>
      </c>
      <c r="B222" s="243" t="s">
        <v>14640</v>
      </c>
      <c r="C222" s="242" t="s">
        <v>27</v>
      </c>
      <c r="D222" s="244">
        <v>3518.44</v>
      </c>
    </row>
    <row r="223" spans="1:4" ht="18">
      <c r="A223" s="242">
        <v>605707</v>
      </c>
      <c r="B223" s="243" t="s">
        <v>14641</v>
      </c>
      <c r="C223" s="242" t="s">
        <v>27</v>
      </c>
      <c r="D223" s="244">
        <v>3924.2</v>
      </c>
    </row>
    <row r="224" spans="1:4" ht="18">
      <c r="A224" s="242">
        <v>605619</v>
      </c>
      <c r="B224" s="243" t="s">
        <v>14642</v>
      </c>
      <c r="C224" s="242" t="s">
        <v>27</v>
      </c>
      <c r="D224" s="244">
        <v>3893.46</v>
      </c>
    </row>
    <row r="225" spans="1:4" ht="18">
      <c r="A225" s="242">
        <v>605708</v>
      </c>
      <c r="B225" s="243" t="s">
        <v>14643</v>
      </c>
      <c r="C225" s="242" t="s">
        <v>27</v>
      </c>
      <c r="D225" s="244">
        <v>4629.67</v>
      </c>
    </row>
    <row r="226" spans="1:4" ht="18">
      <c r="A226" s="242">
        <v>605620</v>
      </c>
      <c r="B226" s="243" t="s">
        <v>14644</v>
      </c>
      <c r="C226" s="242" t="s">
        <v>27</v>
      </c>
      <c r="D226" s="244">
        <v>4597.83</v>
      </c>
    </row>
    <row r="227" spans="1:4" ht="18">
      <c r="A227" s="242">
        <v>605709</v>
      </c>
      <c r="B227" s="243" t="s">
        <v>14645</v>
      </c>
      <c r="C227" s="242" t="s">
        <v>27</v>
      </c>
      <c r="D227" s="244">
        <v>4853.49</v>
      </c>
    </row>
    <row r="228" spans="1:4" ht="18">
      <c r="A228" s="242">
        <v>605621</v>
      </c>
      <c r="B228" s="243" t="s">
        <v>14646</v>
      </c>
      <c r="C228" s="242" t="s">
        <v>27</v>
      </c>
      <c r="D228" s="244">
        <v>4820.55</v>
      </c>
    </row>
    <row r="229" spans="1:4" ht="18">
      <c r="A229" s="242">
        <v>605710</v>
      </c>
      <c r="B229" s="243" t="s">
        <v>14647</v>
      </c>
      <c r="C229" s="242" t="s">
        <v>27</v>
      </c>
      <c r="D229" s="244">
        <v>5212.7299999999996</v>
      </c>
    </row>
    <row r="230" spans="1:4" ht="18">
      <c r="A230" s="242">
        <v>605622</v>
      </c>
      <c r="B230" s="243" t="s">
        <v>14648</v>
      </c>
      <c r="C230" s="242" t="s">
        <v>27</v>
      </c>
      <c r="D230" s="244">
        <v>5178.7</v>
      </c>
    </row>
    <row r="231" spans="1:4" ht="18">
      <c r="A231" s="242">
        <v>605711</v>
      </c>
      <c r="B231" s="243" t="s">
        <v>14649</v>
      </c>
      <c r="C231" s="242" t="s">
        <v>27</v>
      </c>
      <c r="D231" s="244">
        <v>5386.01</v>
      </c>
    </row>
    <row r="232" spans="1:4" ht="18">
      <c r="A232" s="242">
        <v>605623</v>
      </c>
      <c r="B232" s="243" t="s">
        <v>14650</v>
      </c>
      <c r="C232" s="242" t="s">
        <v>27</v>
      </c>
      <c r="D232" s="244">
        <v>5350.88</v>
      </c>
    </row>
    <row r="233" spans="1:4" ht="18">
      <c r="A233" s="242">
        <v>605712</v>
      </c>
      <c r="B233" s="243" t="s">
        <v>14651</v>
      </c>
      <c r="C233" s="242" t="s">
        <v>27</v>
      </c>
      <c r="D233" s="244">
        <v>5668.27</v>
      </c>
    </row>
    <row r="234" spans="1:4" ht="18">
      <c r="A234" s="242">
        <v>605624</v>
      </c>
      <c r="B234" s="243" t="s">
        <v>14652</v>
      </c>
      <c r="C234" s="242" t="s">
        <v>27</v>
      </c>
      <c r="D234" s="244">
        <v>5632.04</v>
      </c>
    </row>
    <row r="235" spans="1:4" ht="18">
      <c r="A235" s="242">
        <v>605713</v>
      </c>
      <c r="B235" s="243" t="s">
        <v>14653</v>
      </c>
      <c r="C235" s="242" t="s">
        <v>27</v>
      </c>
      <c r="D235" s="244">
        <v>7614.27</v>
      </c>
    </row>
    <row r="236" spans="1:4" ht="18">
      <c r="A236" s="242">
        <v>605625</v>
      </c>
      <c r="B236" s="243" t="s">
        <v>14654</v>
      </c>
      <c r="C236" s="242" t="s">
        <v>27</v>
      </c>
      <c r="D236" s="244">
        <v>7576.94</v>
      </c>
    </row>
    <row r="237" spans="1:4" ht="18">
      <c r="A237" s="242">
        <v>605714</v>
      </c>
      <c r="B237" s="243" t="s">
        <v>14655</v>
      </c>
      <c r="C237" s="242" t="s">
        <v>27</v>
      </c>
      <c r="D237" s="244">
        <v>9594.7800000000007</v>
      </c>
    </row>
    <row r="238" spans="1:4" ht="18">
      <c r="A238" s="242">
        <v>605626</v>
      </c>
      <c r="B238" s="243" t="s">
        <v>14656</v>
      </c>
      <c r="C238" s="242" t="s">
        <v>27</v>
      </c>
      <c r="D238" s="244">
        <v>9556.35</v>
      </c>
    </row>
    <row r="239" spans="1:4" ht="18">
      <c r="A239" s="242">
        <v>605715</v>
      </c>
      <c r="B239" s="243" t="s">
        <v>14657</v>
      </c>
      <c r="C239" s="242" t="s">
        <v>27</v>
      </c>
      <c r="D239" s="244">
        <v>10243.01</v>
      </c>
    </row>
    <row r="240" spans="1:4" ht="18">
      <c r="A240" s="242">
        <v>605627</v>
      </c>
      <c r="B240" s="243" t="s">
        <v>14658</v>
      </c>
      <c r="C240" s="242" t="s">
        <v>27</v>
      </c>
      <c r="D240" s="244">
        <v>10203.49</v>
      </c>
    </row>
    <row r="241" spans="1:4" ht="18">
      <c r="A241" s="242">
        <v>605716</v>
      </c>
      <c r="B241" s="243" t="s">
        <v>14659</v>
      </c>
      <c r="C241" s="242" t="s">
        <v>27</v>
      </c>
      <c r="D241" s="244">
        <v>10617.06</v>
      </c>
    </row>
    <row r="242" spans="1:4" ht="18">
      <c r="A242" s="242">
        <v>605628</v>
      </c>
      <c r="B242" s="243" t="s">
        <v>14660</v>
      </c>
      <c r="C242" s="242" t="s">
        <v>27</v>
      </c>
      <c r="D242" s="244">
        <v>10576.43</v>
      </c>
    </row>
    <row r="243" spans="1:4" ht="18">
      <c r="A243" s="242">
        <v>605717</v>
      </c>
      <c r="B243" s="243" t="s">
        <v>14661</v>
      </c>
      <c r="C243" s="242" t="s">
        <v>27</v>
      </c>
      <c r="D243" s="244">
        <v>11306.57</v>
      </c>
    </row>
    <row r="244" spans="1:4" ht="18">
      <c r="A244" s="242">
        <v>605629</v>
      </c>
      <c r="B244" s="243" t="s">
        <v>14662</v>
      </c>
      <c r="C244" s="242" t="s">
        <v>27</v>
      </c>
      <c r="D244" s="244">
        <v>11264.85</v>
      </c>
    </row>
    <row r="245" spans="1:4">
      <c r="A245" s="242">
        <v>605651</v>
      </c>
      <c r="B245" s="243" t="s">
        <v>14663</v>
      </c>
      <c r="C245" s="242" t="s">
        <v>27</v>
      </c>
      <c r="D245" s="244">
        <v>1275.5999999999999</v>
      </c>
    </row>
    <row r="246" spans="1:4">
      <c r="A246" s="242">
        <v>605460</v>
      </c>
      <c r="B246" s="243" t="s">
        <v>14664</v>
      </c>
      <c r="C246" s="242" t="s">
        <v>27</v>
      </c>
      <c r="D246" s="244">
        <v>1263.8900000000001</v>
      </c>
    </row>
    <row r="247" spans="1:4">
      <c r="A247" s="242">
        <v>605652</v>
      </c>
      <c r="B247" s="243" t="s">
        <v>14665</v>
      </c>
      <c r="C247" s="242" t="s">
        <v>27</v>
      </c>
      <c r="D247" s="244">
        <v>1469.06</v>
      </c>
    </row>
    <row r="248" spans="1:4">
      <c r="A248" s="242">
        <v>605461</v>
      </c>
      <c r="B248" s="243" t="s">
        <v>14666</v>
      </c>
      <c r="C248" s="242" t="s">
        <v>27</v>
      </c>
      <c r="D248" s="244">
        <v>1456.62</v>
      </c>
    </row>
    <row r="249" spans="1:4">
      <c r="A249" s="242">
        <v>605653</v>
      </c>
      <c r="B249" s="243" t="s">
        <v>14667</v>
      </c>
      <c r="C249" s="242" t="s">
        <v>27</v>
      </c>
      <c r="D249" s="244">
        <v>1662.55</v>
      </c>
    </row>
    <row r="250" spans="1:4">
      <c r="A250" s="242">
        <v>605462</v>
      </c>
      <c r="B250" s="243" t="s">
        <v>14668</v>
      </c>
      <c r="C250" s="242" t="s">
        <v>27</v>
      </c>
      <c r="D250" s="244">
        <v>1649.37</v>
      </c>
    </row>
    <row r="251" spans="1:4">
      <c r="A251" s="242">
        <v>605654</v>
      </c>
      <c r="B251" s="243" t="s">
        <v>14669</v>
      </c>
      <c r="C251" s="242" t="s">
        <v>27</v>
      </c>
      <c r="D251" s="244">
        <v>1818.21</v>
      </c>
    </row>
    <row r="252" spans="1:4">
      <c r="A252" s="242">
        <v>605463</v>
      </c>
      <c r="B252" s="243" t="s">
        <v>14670</v>
      </c>
      <c r="C252" s="242" t="s">
        <v>27</v>
      </c>
      <c r="D252" s="244">
        <v>1804.3</v>
      </c>
    </row>
    <row r="253" spans="1:4">
      <c r="A253" s="242">
        <v>605655</v>
      </c>
      <c r="B253" s="243" t="s">
        <v>14671</v>
      </c>
      <c r="C253" s="242" t="s">
        <v>27</v>
      </c>
      <c r="D253" s="244">
        <v>2011.63</v>
      </c>
    </row>
    <row r="254" spans="1:4">
      <c r="A254" s="242">
        <v>605464</v>
      </c>
      <c r="B254" s="243" t="s">
        <v>14672</v>
      </c>
      <c r="C254" s="242" t="s">
        <v>27</v>
      </c>
      <c r="D254" s="244">
        <v>1996.99</v>
      </c>
    </row>
    <row r="255" spans="1:4">
      <c r="A255" s="242">
        <v>605656</v>
      </c>
      <c r="B255" s="243" t="s">
        <v>14673</v>
      </c>
      <c r="C255" s="242" t="s">
        <v>27</v>
      </c>
      <c r="D255" s="244">
        <v>2280.84</v>
      </c>
    </row>
    <row r="256" spans="1:4">
      <c r="A256" s="242">
        <v>605465</v>
      </c>
      <c r="B256" s="243" t="s">
        <v>14674</v>
      </c>
      <c r="C256" s="242" t="s">
        <v>27</v>
      </c>
      <c r="D256" s="244">
        <v>2265.4699999999998</v>
      </c>
    </row>
    <row r="257" spans="1:4">
      <c r="A257" s="242">
        <v>605657</v>
      </c>
      <c r="B257" s="243" t="s">
        <v>14675</v>
      </c>
      <c r="C257" s="242" t="s">
        <v>27</v>
      </c>
      <c r="D257" s="244">
        <v>2436.46</v>
      </c>
    </row>
    <row r="258" spans="1:4">
      <c r="A258" s="242">
        <v>605466</v>
      </c>
      <c r="B258" s="243" t="s">
        <v>14676</v>
      </c>
      <c r="C258" s="242" t="s">
        <v>27</v>
      </c>
      <c r="D258" s="244">
        <v>2420.36</v>
      </c>
    </row>
    <row r="259" spans="1:4">
      <c r="A259" s="242">
        <v>605658</v>
      </c>
      <c r="B259" s="243" t="s">
        <v>14677</v>
      </c>
      <c r="C259" s="242" t="s">
        <v>27</v>
      </c>
      <c r="D259" s="244">
        <v>2654.08</v>
      </c>
    </row>
    <row r="260" spans="1:4">
      <c r="A260" s="242">
        <v>605467</v>
      </c>
      <c r="B260" s="243" t="s">
        <v>14678</v>
      </c>
      <c r="C260" s="242" t="s">
        <v>27</v>
      </c>
      <c r="D260" s="244">
        <v>2628.82</v>
      </c>
    </row>
    <row r="261" spans="1:4">
      <c r="A261" s="242">
        <v>605659</v>
      </c>
      <c r="B261" s="243" t="s">
        <v>14679</v>
      </c>
      <c r="C261" s="242" t="s">
        <v>27</v>
      </c>
      <c r="D261" s="244">
        <v>2767.77</v>
      </c>
    </row>
    <row r="262" spans="1:4">
      <c r="A262" s="242">
        <v>605468</v>
      </c>
      <c r="B262" s="243" t="s">
        <v>14680</v>
      </c>
      <c r="C262" s="242" t="s">
        <v>27</v>
      </c>
      <c r="D262" s="244">
        <v>2741.42</v>
      </c>
    </row>
    <row r="263" spans="1:4">
      <c r="A263" s="242">
        <v>605660</v>
      </c>
      <c r="B263" s="243" t="s">
        <v>14681</v>
      </c>
      <c r="C263" s="242" t="s">
        <v>27</v>
      </c>
      <c r="D263" s="244">
        <v>3010.45</v>
      </c>
    </row>
    <row r="264" spans="1:4">
      <c r="A264" s="242">
        <v>605469</v>
      </c>
      <c r="B264" s="243" t="s">
        <v>14682</v>
      </c>
      <c r="C264" s="242" t="s">
        <v>27</v>
      </c>
      <c r="D264" s="244">
        <v>2983</v>
      </c>
    </row>
    <row r="265" spans="1:4">
      <c r="A265" s="242">
        <v>605661</v>
      </c>
      <c r="B265" s="243" t="s">
        <v>14683</v>
      </c>
      <c r="C265" s="242" t="s">
        <v>27</v>
      </c>
      <c r="D265" s="244">
        <v>3211.15</v>
      </c>
    </row>
    <row r="266" spans="1:4">
      <c r="A266" s="242">
        <v>605470</v>
      </c>
      <c r="B266" s="243" t="s">
        <v>14684</v>
      </c>
      <c r="C266" s="242" t="s">
        <v>27</v>
      </c>
      <c r="D266" s="244">
        <v>3182.6</v>
      </c>
    </row>
    <row r="267" spans="1:4">
      <c r="A267" s="242">
        <v>605662</v>
      </c>
      <c r="B267" s="243" t="s">
        <v>14685</v>
      </c>
      <c r="C267" s="242" t="s">
        <v>27</v>
      </c>
      <c r="D267" s="244">
        <v>3375.27</v>
      </c>
    </row>
    <row r="268" spans="1:4">
      <c r="A268" s="242">
        <v>605471</v>
      </c>
      <c r="B268" s="243" t="s">
        <v>14686</v>
      </c>
      <c r="C268" s="242" t="s">
        <v>27</v>
      </c>
      <c r="D268" s="244">
        <v>3345.62</v>
      </c>
    </row>
    <row r="269" spans="1:4">
      <c r="A269" s="242">
        <v>605663</v>
      </c>
      <c r="B269" s="243" t="s">
        <v>14687</v>
      </c>
      <c r="C269" s="242" t="s">
        <v>27</v>
      </c>
      <c r="D269" s="244">
        <v>3741.19</v>
      </c>
    </row>
    <row r="270" spans="1:4">
      <c r="A270" s="242">
        <v>605472</v>
      </c>
      <c r="B270" s="243" t="s">
        <v>14688</v>
      </c>
      <c r="C270" s="242" t="s">
        <v>27</v>
      </c>
      <c r="D270" s="244">
        <v>3710.45</v>
      </c>
    </row>
    <row r="271" spans="1:4">
      <c r="A271" s="242">
        <v>605664</v>
      </c>
      <c r="B271" s="243" t="s">
        <v>14689</v>
      </c>
      <c r="C271" s="242" t="s">
        <v>27</v>
      </c>
      <c r="D271" s="244">
        <v>4404.34</v>
      </c>
    </row>
    <row r="272" spans="1:4">
      <c r="A272" s="242">
        <v>605473</v>
      </c>
      <c r="B272" s="243" t="s">
        <v>14690</v>
      </c>
      <c r="C272" s="242" t="s">
        <v>27</v>
      </c>
      <c r="D272" s="244">
        <v>4372.5</v>
      </c>
    </row>
    <row r="273" spans="1:4">
      <c r="A273" s="242">
        <v>605665</v>
      </c>
      <c r="B273" s="243" t="s">
        <v>14691</v>
      </c>
      <c r="C273" s="242" t="s">
        <v>27</v>
      </c>
      <c r="D273" s="244">
        <v>4615.9799999999996</v>
      </c>
    </row>
    <row r="274" spans="1:4">
      <c r="A274" s="242">
        <v>605474</v>
      </c>
      <c r="B274" s="243" t="s">
        <v>14692</v>
      </c>
      <c r="C274" s="242" t="s">
        <v>27</v>
      </c>
      <c r="D274" s="244">
        <v>4583.04</v>
      </c>
    </row>
    <row r="275" spans="1:4">
      <c r="A275" s="242">
        <v>605666</v>
      </c>
      <c r="B275" s="243" t="s">
        <v>14693</v>
      </c>
      <c r="C275" s="242" t="s">
        <v>27</v>
      </c>
      <c r="D275" s="244">
        <v>4958.99</v>
      </c>
    </row>
    <row r="276" spans="1:4">
      <c r="A276" s="242">
        <v>605475</v>
      </c>
      <c r="B276" s="243" t="s">
        <v>14694</v>
      </c>
      <c r="C276" s="242" t="s">
        <v>27</v>
      </c>
      <c r="D276" s="244">
        <v>4924.95</v>
      </c>
    </row>
    <row r="277" spans="1:4">
      <c r="A277" s="242">
        <v>605667</v>
      </c>
      <c r="B277" s="243" t="s">
        <v>14695</v>
      </c>
      <c r="C277" s="242" t="s">
        <v>27</v>
      </c>
      <c r="D277" s="244">
        <v>5126.18</v>
      </c>
    </row>
    <row r="278" spans="1:4">
      <c r="A278" s="242">
        <v>605476</v>
      </c>
      <c r="B278" s="243" t="s">
        <v>14696</v>
      </c>
      <c r="C278" s="242" t="s">
        <v>27</v>
      </c>
      <c r="D278" s="244">
        <v>5091.04</v>
      </c>
    </row>
    <row r="279" spans="1:4">
      <c r="A279" s="242">
        <v>605668</v>
      </c>
      <c r="B279" s="243" t="s">
        <v>14697</v>
      </c>
      <c r="C279" s="242" t="s">
        <v>27</v>
      </c>
      <c r="D279" s="244">
        <v>5398.29</v>
      </c>
    </row>
    <row r="280" spans="1:4">
      <c r="A280" s="242">
        <v>605477</v>
      </c>
      <c r="B280" s="243" t="s">
        <v>14698</v>
      </c>
      <c r="C280" s="242" t="s">
        <v>27</v>
      </c>
      <c r="D280" s="244">
        <v>5362.05</v>
      </c>
    </row>
    <row r="281" spans="1:4">
      <c r="A281" s="242">
        <v>605669</v>
      </c>
      <c r="B281" s="243" t="s">
        <v>14699</v>
      </c>
      <c r="C281" s="242" t="s">
        <v>27</v>
      </c>
      <c r="D281" s="244">
        <v>7124.42</v>
      </c>
    </row>
    <row r="282" spans="1:4">
      <c r="A282" s="242">
        <v>605478</v>
      </c>
      <c r="B282" s="243" t="s">
        <v>14700</v>
      </c>
      <c r="C282" s="242" t="s">
        <v>27</v>
      </c>
      <c r="D282" s="244">
        <v>7087.09</v>
      </c>
    </row>
    <row r="283" spans="1:4">
      <c r="A283" s="242">
        <v>605670</v>
      </c>
      <c r="B283" s="243" t="s">
        <v>14701</v>
      </c>
      <c r="C283" s="242" t="s">
        <v>27</v>
      </c>
      <c r="D283" s="244">
        <v>8966.19</v>
      </c>
    </row>
    <row r="284" spans="1:4">
      <c r="A284" s="242">
        <v>605479</v>
      </c>
      <c r="B284" s="243" t="s">
        <v>14702</v>
      </c>
      <c r="C284" s="242" t="s">
        <v>27</v>
      </c>
      <c r="D284" s="244">
        <v>8927.76</v>
      </c>
    </row>
    <row r="285" spans="1:4">
      <c r="A285" s="242">
        <v>605671</v>
      </c>
      <c r="B285" s="243" t="s">
        <v>14703</v>
      </c>
      <c r="C285" s="242" t="s">
        <v>27</v>
      </c>
      <c r="D285" s="244">
        <v>9578.65</v>
      </c>
    </row>
    <row r="286" spans="1:4">
      <c r="A286" s="242">
        <v>605480</v>
      </c>
      <c r="B286" s="243" t="s">
        <v>14704</v>
      </c>
      <c r="C286" s="242" t="s">
        <v>27</v>
      </c>
      <c r="D286" s="244">
        <v>9539.1200000000008</v>
      </c>
    </row>
    <row r="287" spans="1:4">
      <c r="A287" s="242">
        <v>605672</v>
      </c>
      <c r="B287" s="243" t="s">
        <v>14705</v>
      </c>
      <c r="C287" s="242" t="s">
        <v>27</v>
      </c>
      <c r="D287" s="244">
        <v>9939.92</v>
      </c>
    </row>
    <row r="288" spans="1:4">
      <c r="A288" s="242">
        <v>605481</v>
      </c>
      <c r="B288" s="243" t="s">
        <v>14706</v>
      </c>
      <c r="C288" s="242" t="s">
        <v>27</v>
      </c>
      <c r="D288" s="244">
        <v>9899.2900000000009</v>
      </c>
    </row>
    <row r="289" spans="1:4">
      <c r="A289" s="242">
        <v>605673</v>
      </c>
      <c r="B289" s="243" t="s">
        <v>14707</v>
      </c>
      <c r="C289" s="242" t="s">
        <v>27</v>
      </c>
      <c r="D289" s="244">
        <v>10596.22</v>
      </c>
    </row>
    <row r="290" spans="1:4">
      <c r="A290" s="242">
        <v>605482</v>
      </c>
      <c r="B290" s="243" t="s">
        <v>14708</v>
      </c>
      <c r="C290" s="242" t="s">
        <v>27</v>
      </c>
      <c r="D290" s="244">
        <v>10554.49</v>
      </c>
    </row>
    <row r="291" spans="1:4" ht="18">
      <c r="A291" s="242">
        <v>605718</v>
      </c>
      <c r="B291" s="243" t="s">
        <v>14709</v>
      </c>
      <c r="C291" s="242" t="s">
        <v>27</v>
      </c>
      <c r="D291" s="244">
        <v>6343.1</v>
      </c>
    </row>
    <row r="292" spans="1:4" ht="18">
      <c r="A292" s="242">
        <v>605630</v>
      </c>
      <c r="B292" s="243" t="s">
        <v>14710</v>
      </c>
      <c r="C292" s="242" t="s">
        <v>27</v>
      </c>
      <c r="D292" s="244">
        <v>6315.65</v>
      </c>
    </row>
    <row r="293" spans="1:4" ht="18">
      <c r="A293" s="242">
        <v>605719</v>
      </c>
      <c r="B293" s="243" t="s">
        <v>14711</v>
      </c>
      <c r="C293" s="242" t="s">
        <v>27</v>
      </c>
      <c r="D293" s="244">
        <v>7844.38</v>
      </c>
    </row>
    <row r="294" spans="1:4" ht="18">
      <c r="A294" s="242">
        <v>605631</v>
      </c>
      <c r="B294" s="243" t="s">
        <v>14712</v>
      </c>
      <c r="C294" s="242" t="s">
        <v>27</v>
      </c>
      <c r="D294" s="244">
        <v>7813.63</v>
      </c>
    </row>
    <row r="295" spans="1:4" ht="18">
      <c r="A295" s="242">
        <v>605720</v>
      </c>
      <c r="B295" s="243" t="s">
        <v>14713</v>
      </c>
      <c r="C295" s="242" t="s">
        <v>27</v>
      </c>
      <c r="D295" s="244">
        <v>8208.1</v>
      </c>
    </row>
    <row r="296" spans="1:4" ht="18">
      <c r="A296" s="242">
        <v>605632</v>
      </c>
      <c r="B296" s="243" t="s">
        <v>14714</v>
      </c>
      <c r="C296" s="242" t="s">
        <v>27</v>
      </c>
      <c r="D296" s="244">
        <v>8176.26</v>
      </c>
    </row>
    <row r="297" spans="1:4" ht="18">
      <c r="A297" s="242">
        <v>605721</v>
      </c>
      <c r="B297" s="243" t="s">
        <v>14715</v>
      </c>
      <c r="C297" s="242" t="s">
        <v>27</v>
      </c>
      <c r="D297" s="244">
        <v>9175.75</v>
      </c>
    </row>
    <row r="298" spans="1:4" ht="18">
      <c r="A298" s="242">
        <v>605633</v>
      </c>
      <c r="B298" s="243" t="s">
        <v>14716</v>
      </c>
      <c r="C298" s="242" t="s">
        <v>27</v>
      </c>
      <c r="D298" s="244">
        <v>9141.16</v>
      </c>
    </row>
    <row r="299" spans="1:4" ht="18">
      <c r="A299" s="242">
        <v>605722</v>
      </c>
      <c r="B299" s="243" t="s">
        <v>14717</v>
      </c>
      <c r="C299" s="242" t="s">
        <v>27</v>
      </c>
      <c r="D299" s="244">
        <v>9720.25</v>
      </c>
    </row>
    <row r="300" spans="1:4" ht="18">
      <c r="A300" s="242">
        <v>605634</v>
      </c>
      <c r="B300" s="243" t="s">
        <v>14718</v>
      </c>
      <c r="C300" s="242" t="s">
        <v>27</v>
      </c>
      <c r="D300" s="244">
        <v>9684.01</v>
      </c>
    </row>
    <row r="301" spans="1:4" ht="18">
      <c r="A301" s="242">
        <v>605723</v>
      </c>
      <c r="B301" s="243" t="s">
        <v>14719</v>
      </c>
      <c r="C301" s="242" t="s">
        <v>27</v>
      </c>
      <c r="D301" s="244">
        <v>11368.66</v>
      </c>
    </row>
    <row r="302" spans="1:4" ht="18">
      <c r="A302" s="242">
        <v>605635</v>
      </c>
      <c r="B302" s="243" t="s">
        <v>14720</v>
      </c>
      <c r="C302" s="242" t="s">
        <v>27</v>
      </c>
      <c r="D302" s="244">
        <v>11328.58</v>
      </c>
    </row>
    <row r="303" spans="1:4" ht="18">
      <c r="A303" s="242">
        <v>605724</v>
      </c>
      <c r="B303" s="243" t="s">
        <v>14721</v>
      </c>
      <c r="C303" s="242" t="s">
        <v>27</v>
      </c>
      <c r="D303" s="244">
        <v>12946.19</v>
      </c>
    </row>
    <row r="304" spans="1:4" ht="18">
      <c r="A304" s="242">
        <v>605636</v>
      </c>
      <c r="B304" s="243" t="s">
        <v>14722</v>
      </c>
      <c r="C304" s="242" t="s">
        <v>27</v>
      </c>
      <c r="D304" s="244">
        <v>12890.74</v>
      </c>
    </row>
    <row r="305" spans="1:4" ht="18">
      <c r="A305" s="242">
        <v>605725</v>
      </c>
      <c r="B305" s="243" t="s">
        <v>14723</v>
      </c>
      <c r="C305" s="242" t="s">
        <v>27</v>
      </c>
      <c r="D305" s="244">
        <v>13773.95</v>
      </c>
    </row>
    <row r="306" spans="1:4" ht="18">
      <c r="A306" s="242">
        <v>605637</v>
      </c>
      <c r="B306" s="243" t="s">
        <v>14724</v>
      </c>
      <c r="C306" s="242" t="s">
        <v>27</v>
      </c>
      <c r="D306" s="244">
        <v>13716.85</v>
      </c>
    </row>
    <row r="307" spans="1:4" ht="18">
      <c r="A307" s="242">
        <v>605726</v>
      </c>
      <c r="B307" s="243" t="s">
        <v>14725</v>
      </c>
      <c r="C307" s="242" t="s">
        <v>27</v>
      </c>
      <c r="D307" s="244">
        <v>14580.32</v>
      </c>
    </row>
    <row r="308" spans="1:4" ht="18">
      <c r="A308" s="242">
        <v>605638</v>
      </c>
      <c r="B308" s="243" t="s">
        <v>14726</v>
      </c>
      <c r="C308" s="242" t="s">
        <v>27</v>
      </c>
      <c r="D308" s="244">
        <v>14521.03</v>
      </c>
    </row>
    <row r="309" spans="1:4" ht="18">
      <c r="A309" s="242">
        <v>605727</v>
      </c>
      <c r="B309" s="243" t="s">
        <v>14727</v>
      </c>
      <c r="C309" s="242" t="s">
        <v>27</v>
      </c>
      <c r="D309" s="244">
        <v>15630.95</v>
      </c>
    </row>
    <row r="310" spans="1:4" ht="18">
      <c r="A310" s="242">
        <v>605639</v>
      </c>
      <c r="B310" s="243" t="s">
        <v>14728</v>
      </c>
      <c r="C310" s="242" t="s">
        <v>27</v>
      </c>
      <c r="D310" s="244">
        <v>15568.91</v>
      </c>
    </row>
    <row r="311" spans="1:4" ht="18">
      <c r="A311" s="242">
        <v>605728</v>
      </c>
      <c r="B311" s="243" t="s">
        <v>14729</v>
      </c>
      <c r="C311" s="242" t="s">
        <v>27</v>
      </c>
      <c r="D311" s="244">
        <v>16213.08</v>
      </c>
    </row>
    <row r="312" spans="1:4" ht="18">
      <c r="A312" s="242">
        <v>605640</v>
      </c>
      <c r="B312" s="243" t="s">
        <v>14730</v>
      </c>
      <c r="C312" s="242" t="s">
        <v>27</v>
      </c>
      <c r="D312" s="244">
        <v>16149.39</v>
      </c>
    </row>
    <row r="313" spans="1:4" ht="18">
      <c r="A313" s="242">
        <v>605729</v>
      </c>
      <c r="B313" s="243" t="s">
        <v>14731</v>
      </c>
      <c r="C313" s="242" t="s">
        <v>27</v>
      </c>
      <c r="D313" s="244">
        <v>17815.07</v>
      </c>
    </row>
    <row r="314" spans="1:4" ht="18">
      <c r="A314" s="242">
        <v>605641</v>
      </c>
      <c r="B314" s="243" t="s">
        <v>14732</v>
      </c>
      <c r="C314" s="242" t="s">
        <v>27</v>
      </c>
      <c r="D314" s="244">
        <v>17746.990000000002</v>
      </c>
    </row>
    <row r="315" spans="1:4" ht="18">
      <c r="A315" s="242">
        <v>605730</v>
      </c>
      <c r="B315" s="243" t="s">
        <v>14733</v>
      </c>
      <c r="C315" s="242" t="s">
        <v>27</v>
      </c>
      <c r="D315" s="244">
        <v>19427.330000000002</v>
      </c>
    </row>
    <row r="316" spans="1:4" ht="18">
      <c r="A316" s="242">
        <v>605642</v>
      </c>
      <c r="B316" s="243" t="s">
        <v>14734</v>
      </c>
      <c r="C316" s="242" t="s">
        <v>27</v>
      </c>
      <c r="D316" s="244">
        <v>19354.87</v>
      </c>
    </row>
    <row r="317" spans="1:4" ht="18">
      <c r="A317" s="242">
        <v>605731</v>
      </c>
      <c r="B317" s="243" t="s">
        <v>14735</v>
      </c>
      <c r="C317" s="242" t="s">
        <v>27</v>
      </c>
      <c r="D317" s="244">
        <v>24753.26</v>
      </c>
    </row>
    <row r="318" spans="1:4" ht="18">
      <c r="A318" s="242">
        <v>605643</v>
      </c>
      <c r="B318" s="243" t="s">
        <v>14736</v>
      </c>
      <c r="C318" s="242" t="s">
        <v>27</v>
      </c>
      <c r="D318" s="244">
        <v>24678.59</v>
      </c>
    </row>
    <row r="319" spans="1:4" ht="18">
      <c r="A319" s="242">
        <v>605732</v>
      </c>
      <c r="B319" s="243" t="s">
        <v>14737</v>
      </c>
      <c r="C319" s="242" t="s">
        <v>27</v>
      </c>
      <c r="D319" s="244">
        <v>25581.81</v>
      </c>
    </row>
    <row r="320" spans="1:4" ht="18">
      <c r="A320" s="242">
        <v>605644</v>
      </c>
      <c r="B320" s="243" t="s">
        <v>14738</v>
      </c>
      <c r="C320" s="242" t="s">
        <v>27</v>
      </c>
      <c r="D320" s="244">
        <v>25492.14</v>
      </c>
    </row>
    <row r="321" spans="1:4" ht="18">
      <c r="A321" s="242">
        <v>605733</v>
      </c>
      <c r="B321" s="243" t="s">
        <v>14739</v>
      </c>
      <c r="C321" s="242" t="s">
        <v>27</v>
      </c>
      <c r="D321" s="244">
        <v>31114.39</v>
      </c>
    </row>
    <row r="322" spans="1:4" ht="18">
      <c r="A322" s="242">
        <v>605645</v>
      </c>
      <c r="B322" s="243" t="s">
        <v>14740</v>
      </c>
      <c r="C322" s="242" t="s">
        <v>27</v>
      </c>
      <c r="D322" s="244">
        <v>31020.240000000002</v>
      </c>
    </row>
    <row r="323" spans="1:4" ht="18">
      <c r="A323" s="242">
        <v>605734</v>
      </c>
      <c r="B323" s="243" t="s">
        <v>14741</v>
      </c>
      <c r="C323" s="242" t="s">
        <v>27</v>
      </c>
      <c r="D323" s="244">
        <v>33424.04</v>
      </c>
    </row>
    <row r="324" spans="1:4" ht="18">
      <c r="A324" s="242">
        <v>605646</v>
      </c>
      <c r="B324" s="243" t="s">
        <v>14742</v>
      </c>
      <c r="C324" s="242" t="s">
        <v>27</v>
      </c>
      <c r="D324" s="244">
        <v>33325.410000000003</v>
      </c>
    </row>
    <row r="325" spans="1:4" ht="18">
      <c r="A325" s="242">
        <v>605735</v>
      </c>
      <c r="B325" s="243" t="s">
        <v>14743</v>
      </c>
      <c r="C325" s="242" t="s">
        <v>27</v>
      </c>
      <c r="D325" s="244">
        <v>41271.629999999997</v>
      </c>
    </row>
    <row r="326" spans="1:4" ht="18">
      <c r="A326" s="242">
        <v>605647</v>
      </c>
      <c r="B326" s="243" t="s">
        <v>14744</v>
      </c>
      <c r="C326" s="242" t="s">
        <v>27</v>
      </c>
      <c r="D326" s="244">
        <v>41167.870000000003</v>
      </c>
    </row>
    <row r="327" spans="1:4" ht="18">
      <c r="A327" s="242">
        <v>605736</v>
      </c>
      <c r="B327" s="243" t="s">
        <v>14745</v>
      </c>
      <c r="C327" s="242" t="s">
        <v>27</v>
      </c>
      <c r="D327" s="244">
        <v>43906.57</v>
      </c>
    </row>
    <row r="328" spans="1:4" ht="18">
      <c r="A328" s="242">
        <v>605648</v>
      </c>
      <c r="B328" s="243" t="s">
        <v>14746</v>
      </c>
      <c r="C328" s="242" t="s">
        <v>27</v>
      </c>
      <c r="D328" s="244">
        <v>43797.69</v>
      </c>
    </row>
    <row r="329" spans="1:4" ht="18">
      <c r="A329" s="242">
        <v>605737</v>
      </c>
      <c r="B329" s="243" t="s">
        <v>14747</v>
      </c>
      <c r="C329" s="242" t="s">
        <v>27</v>
      </c>
      <c r="D329" s="244">
        <v>56034.03</v>
      </c>
    </row>
    <row r="330" spans="1:4" ht="18">
      <c r="A330" s="242">
        <v>605649</v>
      </c>
      <c r="B330" s="243" t="s">
        <v>14748</v>
      </c>
      <c r="C330" s="242" t="s">
        <v>27</v>
      </c>
      <c r="D330" s="244">
        <v>55920.67</v>
      </c>
    </row>
    <row r="331" spans="1:4" ht="18">
      <c r="A331" s="242">
        <v>605738</v>
      </c>
      <c r="B331" s="243" t="s">
        <v>14749</v>
      </c>
      <c r="C331" s="242" t="s">
        <v>27</v>
      </c>
      <c r="D331" s="244">
        <v>59406.41</v>
      </c>
    </row>
    <row r="332" spans="1:4" ht="18">
      <c r="A332" s="242">
        <v>605650</v>
      </c>
      <c r="B332" s="243" t="s">
        <v>14750</v>
      </c>
      <c r="C332" s="242" t="s">
        <v>27</v>
      </c>
      <c r="D332" s="244">
        <v>59287.92</v>
      </c>
    </row>
    <row r="333" spans="1:4">
      <c r="A333" s="242">
        <v>605674</v>
      </c>
      <c r="B333" s="243" t="s">
        <v>14751</v>
      </c>
      <c r="C333" s="242" t="s">
        <v>27</v>
      </c>
      <c r="D333" s="244">
        <v>6178.87</v>
      </c>
    </row>
    <row r="334" spans="1:4">
      <c r="A334" s="242">
        <v>605483</v>
      </c>
      <c r="B334" s="243" t="s">
        <v>14752</v>
      </c>
      <c r="C334" s="242" t="s">
        <v>27</v>
      </c>
      <c r="D334" s="244">
        <v>6151.42</v>
      </c>
    </row>
    <row r="335" spans="1:4">
      <c r="A335" s="242">
        <v>605675</v>
      </c>
      <c r="B335" s="243" t="s">
        <v>14753</v>
      </c>
      <c r="C335" s="242" t="s">
        <v>27</v>
      </c>
      <c r="D335" s="244">
        <v>7645.8</v>
      </c>
    </row>
    <row r="336" spans="1:4">
      <c r="A336" s="242">
        <v>605484</v>
      </c>
      <c r="B336" s="243" t="s">
        <v>14754</v>
      </c>
      <c r="C336" s="242" t="s">
        <v>27</v>
      </c>
      <c r="D336" s="244">
        <v>7615.06</v>
      </c>
    </row>
    <row r="337" spans="1:4">
      <c r="A337" s="242">
        <v>605676</v>
      </c>
      <c r="B337" s="243" t="s">
        <v>14755</v>
      </c>
      <c r="C337" s="242" t="s">
        <v>27</v>
      </c>
      <c r="D337" s="244">
        <v>8003.09</v>
      </c>
    </row>
    <row r="338" spans="1:4">
      <c r="A338" s="242">
        <v>605485</v>
      </c>
      <c r="B338" s="243" t="s">
        <v>14756</v>
      </c>
      <c r="C338" s="242" t="s">
        <v>27</v>
      </c>
      <c r="D338" s="244">
        <v>7971.24</v>
      </c>
    </row>
    <row r="339" spans="1:4">
      <c r="A339" s="242">
        <v>605677</v>
      </c>
      <c r="B339" s="243" t="s">
        <v>14757</v>
      </c>
      <c r="C339" s="242" t="s">
        <v>27</v>
      </c>
      <c r="D339" s="244">
        <v>8942.7999999999993</v>
      </c>
    </row>
    <row r="340" spans="1:4">
      <c r="A340" s="242">
        <v>605486</v>
      </c>
      <c r="B340" s="243" t="s">
        <v>14758</v>
      </c>
      <c r="C340" s="242" t="s">
        <v>27</v>
      </c>
      <c r="D340" s="244">
        <v>8908.2099999999991</v>
      </c>
    </row>
    <row r="341" spans="1:4">
      <c r="A341" s="242">
        <v>605678</v>
      </c>
      <c r="B341" s="243" t="s">
        <v>14759</v>
      </c>
      <c r="C341" s="242" t="s">
        <v>27</v>
      </c>
      <c r="D341" s="244">
        <v>9474.43</v>
      </c>
    </row>
    <row r="342" spans="1:4">
      <c r="A342" s="242">
        <v>605487</v>
      </c>
      <c r="B342" s="243" t="s">
        <v>14760</v>
      </c>
      <c r="C342" s="242" t="s">
        <v>27</v>
      </c>
      <c r="D342" s="244">
        <v>9438.2000000000007</v>
      </c>
    </row>
    <row r="343" spans="1:4">
      <c r="A343" s="242">
        <v>605679</v>
      </c>
      <c r="B343" s="243" t="s">
        <v>14761</v>
      </c>
      <c r="C343" s="242" t="s">
        <v>27</v>
      </c>
      <c r="D343" s="244">
        <v>11080.99</v>
      </c>
    </row>
    <row r="344" spans="1:4">
      <c r="A344" s="242">
        <v>605488</v>
      </c>
      <c r="B344" s="243" t="s">
        <v>14762</v>
      </c>
      <c r="C344" s="242" t="s">
        <v>27</v>
      </c>
      <c r="D344" s="244">
        <v>11040.91</v>
      </c>
    </row>
    <row r="345" spans="1:4">
      <c r="A345" s="242">
        <v>605680</v>
      </c>
      <c r="B345" s="243" t="s">
        <v>14763</v>
      </c>
      <c r="C345" s="242" t="s">
        <v>27</v>
      </c>
      <c r="D345" s="244">
        <v>12644.25</v>
      </c>
    </row>
    <row r="346" spans="1:4">
      <c r="A346" s="242">
        <v>605489</v>
      </c>
      <c r="B346" s="243" t="s">
        <v>14764</v>
      </c>
      <c r="C346" s="242" t="s">
        <v>27</v>
      </c>
      <c r="D346" s="244">
        <v>12588.81</v>
      </c>
    </row>
    <row r="347" spans="1:4">
      <c r="A347" s="242">
        <v>605681</v>
      </c>
      <c r="B347" s="243" t="s">
        <v>14765</v>
      </c>
      <c r="C347" s="242" t="s">
        <v>27</v>
      </c>
      <c r="D347" s="244">
        <v>13425.1</v>
      </c>
    </row>
    <row r="348" spans="1:4">
      <c r="A348" s="242">
        <v>605490</v>
      </c>
      <c r="B348" s="243" t="s">
        <v>14766</v>
      </c>
      <c r="C348" s="242" t="s">
        <v>27</v>
      </c>
      <c r="D348" s="244">
        <v>13368</v>
      </c>
    </row>
    <row r="349" spans="1:4">
      <c r="A349" s="242">
        <v>605682</v>
      </c>
      <c r="B349" s="243" t="s">
        <v>14767</v>
      </c>
      <c r="C349" s="242" t="s">
        <v>27</v>
      </c>
      <c r="D349" s="244">
        <v>14211.06</v>
      </c>
    </row>
    <row r="350" spans="1:4">
      <c r="A350" s="242">
        <v>605491</v>
      </c>
      <c r="B350" s="243" t="s">
        <v>14768</v>
      </c>
      <c r="C350" s="242" t="s">
        <v>27</v>
      </c>
      <c r="D350" s="244">
        <v>14151.77</v>
      </c>
    </row>
    <row r="351" spans="1:4">
      <c r="A351" s="242">
        <v>605683</v>
      </c>
      <c r="B351" s="243" t="s">
        <v>14769</v>
      </c>
      <c r="C351" s="242" t="s">
        <v>27</v>
      </c>
      <c r="D351" s="244">
        <v>15233.52</v>
      </c>
    </row>
    <row r="352" spans="1:4">
      <c r="A352" s="242">
        <v>605492</v>
      </c>
      <c r="B352" s="243" t="s">
        <v>14770</v>
      </c>
      <c r="C352" s="242" t="s">
        <v>27</v>
      </c>
      <c r="D352" s="244">
        <v>15171.48</v>
      </c>
    </row>
    <row r="353" spans="1:4">
      <c r="A353" s="242">
        <v>605684</v>
      </c>
      <c r="B353" s="243" t="s">
        <v>14771</v>
      </c>
      <c r="C353" s="242" t="s">
        <v>27</v>
      </c>
      <c r="D353" s="244">
        <v>15803.03</v>
      </c>
    </row>
    <row r="354" spans="1:4">
      <c r="A354" s="242">
        <v>605493</v>
      </c>
      <c r="B354" s="243" t="s">
        <v>14772</v>
      </c>
      <c r="C354" s="242" t="s">
        <v>27</v>
      </c>
      <c r="D354" s="244">
        <v>15739.35</v>
      </c>
    </row>
    <row r="355" spans="1:4">
      <c r="A355" s="242">
        <v>605685</v>
      </c>
      <c r="B355" s="243" t="s">
        <v>14773</v>
      </c>
      <c r="C355" s="242" t="s">
        <v>27</v>
      </c>
      <c r="D355" s="244">
        <v>17363.169999999998</v>
      </c>
    </row>
    <row r="356" spans="1:4">
      <c r="A356" s="242">
        <v>605494</v>
      </c>
      <c r="B356" s="243" t="s">
        <v>14774</v>
      </c>
      <c r="C356" s="242" t="s">
        <v>27</v>
      </c>
      <c r="D356" s="244">
        <v>17295.099999999999</v>
      </c>
    </row>
    <row r="357" spans="1:4">
      <c r="A357" s="242">
        <v>605686</v>
      </c>
      <c r="B357" s="243" t="s">
        <v>14775</v>
      </c>
      <c r="C357" s="242" t="s">
        <v>27</v>
      </c>
      <c r="D357" s="244">
        <v>18914.71</v>
      </c>
    </row>
    <row r="358" spans="1:4">
      <c r="A358" s="242">
        <v>605495</v>
      </c>
      <c r="B358" s="243" t="s">
        <v>14776</v>
      </c>
      <c r="C358" s="242" t="s">
        <v>27</v>
      </c>
      <c r="D358" s="244">
        <v>18842.240000000002</v>
      </c>
    </row>
    <row r="359" spans="1:4">
      <c r="A359" s="242">
        <v>605687</v>
      </c>
      <c r="B359" s="243" t="s">
        <v>14777</v>
      </c>
      <c r="C359" s="242" t="s">
        <v>27</v>
      </c>
      <c r="D359" s="244">
        <v>21641.3</v>
      </c>
    </row>
    <row r="360" spans="1:4">
      <c r="A360" s="242">
        <v>605496</v>
      </c>
      <c r="B360" s="243" t="s">
        <v>14778</v>
      </c>
      <c r="C360" s="242" t="s">
        <v>27</v>
      </c>
      <c r="D360" s="244">
        <v>21566.639999999999</v>
      </c>
    </row>
    <row r="361" spans="1:4">
      <c r="A361" s="242">
        <v>605688</v>
      </c>
      <c r="B361" s="243" t="s">
        <v>14779</v>
      </c>
      <c r="C361" s="242" t="s">
        <v>27</v>
      </c>
      <c r="D361" s="244">
        <v>22378.44</v>
      </c>
    </row>
    <row r="362" spans="1:4">
      <c r="A362" s="242">
        <v>605497</v>
      </c>
      <c r="B362" s="243" t="s">
        <v>14780</v>
      </c>
      <c r="C362" s="242" t="s">
        <v>27</v>
      </c>
      <c r="D362" s="244">
        <v>22288.77</v>
      </c>
    </row>
    <row r="363" spans="1:4">
      <c r="A363" s="242">
        <v>605689</v>
      </c>
      <c r="B363" s="243" t="s">
        <v>14781</v>
      </c>
      <c r="C363" s="242" t="s">
        <v>27</v>
      </c>
      <c r="D363" s="244">
        <v>28120.46</v>
      </c>
    </row>
    <row r="364" spans="1:4">
      <c r="A364" s="242">
        <v>605498</v>
      </c>
      <c r="B364" s="243" t="s">
        <v>14782</v>
      </c>
      <c r="C364" s="242" t="s">
        <v>27</v>
      </c>
      <c r="D364" s="244">
        <v>28026.31</v>
      </c>
    </row>
    <row r="365" spans="1:4">
      <c r="A365" s="242">
        <v>605690</v>
      </c>
      <c r="B365" s="243" t="s">
        <v>14783</v>
      </c>
      <c r="C365" s="242" t="s">
        <v>27</v>
      </c>
      <c r="D365" s="244">
        <v>30215.97</v>
      </c>
    </row>
    <row r="366" spans="1:4">
      <c r="A366" s="242">
        <v>605499</v>
      </c>
      <c r="B366" s="243" t="s">
        <v>14784</v>
      </c>
      <c r="C366" s="242" t="s">
        <v>27</v>
      </c>
      <c r="D366" s="244">
        <v>30117.33</v>
      </c>
    </row>
    <row r="367" spans="1:4">
      <c r="A367" s="242">
        <v>605691</v>
      </c>
      <c r="B367" s="243" t="s">
        <v>14785</v>
      </c>
      <c r="C367" s="242" t="s">
        <v>27</v>
      </c>
      <c r="D367" s="244">
        <v>37155.879999999997</v>
      </c>
    </row>
    <row r="368" spans="1:4">
      <c r="A368" s="242">
        <v>605500</v>
      </c>
      <c r="B368" s="243" t="s">
        <v>14786</v>
      </c>
      <c r="C368" s="242" t="s">
        <v>27</v>
      </c>
      <c r="D368" s="244">
        <v>37052.120000000003</v>
      </c>
    </row>
    <row r="369" spans="1:4">
      <c r="A369" s="242">
        <v>605692</v>
      </c>
      <c r="B369" s="243" t="s">
        <v>14787</v>
      </c>
      <c r="C369" s="242" t="s">
        <v>27</v>
      </c>
      <c r="D369" s="244">
        <v>44389.33</v>
      </c>
    </row>
    <row r="370" spans="1:4">
      <c r="A370" s="242">
        <v>605501</v>
      </c>
      <c r="B370" s="243" t="s">
        <v>14788</v>
      </c>
      <c r="C370" s="242" t="s">
        <v>27</v>
      </c>
      <c r="D370" s="244">
        <v>44280.44</v>
      </c>
    </row>
    <row r="371" spans="1:4">
      <c r="A371" s="242">
        <v>605693</v>
      </c>
      <c r="B371" s="243" t="s">
        <v>14789</v>
      </c>
      <c r="C371" s="242" t="s">
        <v>27</v>
      </c>
      <c r="D371" s="244">
        <v>47226.15</v>
      </c>
    </row>
    <row r="372" spans="1:4">
      <c r="A372" s="242">
        <v>605502</v>
      </c>
      <c r="B372" s="243" t="s">
        <v>14790</v>
      </c>
      <c r="C372" s="242" t="s">
        <v>27</v>
      </c>
      <c r="D372" s="244">
        <v>47112.78</v>
      </c>
    </row>
    <row r="373" spans="1:4">
      <c r="A373" s="242">
        <v>605694</v>
      </c>
      <c r="B373" s="243" t="s">
        <v>14791</v>
      </c>
      <c r="C373" s="242" t="s">
        <v>27</v>
      </c>
      <c r="D373" s="244">
        <v>50111.03</v>
      </c>
    </row>
    <row r="374" spans="1:4">
      <c r="A374" s="242">
        <v>605503</v>
      </c>
      <c r="B374" s="243" t="s">
        <v>14792</v>
      </c>
      <c r="C374" s="242" t="s">
        <v>27</v>
      </c>
      <c r="D374" s="244">
        <v>49992.54</v>
      </c>
    </row>
    <row r="375" spans="1:4" ht="18">
      <c r="A375" s="242">
        <v>606433</v>
      </c>
      <c r="B375" s="243" t="s">
        <v>14793</v>
      </c>
      <c r="C375" s="242" t="s">
        <v>27</v>
      </c>
      <c r="D375" s="244">
        <v>7398.5</v>
      </c>
    </row>
    <row r="376" spans="1:4" ht="18">
      <c r="A376" s="242">
        <v>606343</v>
      </c>
      <c r="B376" s="243" t="s">
        <v>14794</v>
      </c>
      <c r="C376" s="242" t="s">
        <v>27</v>
      </c>
      <c r="D376" s="244">
        <v>7366.11</v>
      </c>
    </row>
    <row r="377" spans="1:4" ht="18">
      <c r="A377" s="242">
        <v>606434</v>
      </c>
      <c r="B377" s="243" t="s">
        <v>14795</v>
      </c>
      <c r="C377" s="242" t="s">
        <v>27</v>
      </c>
      <c r="D377" s="244">
        <v>8181.55</v>
      </c>
    </row>
    <row r="378" spans="1:4" ht="18">
      <c r="A378" s="242">
        <v>606344</v>
      </c>
      <c r="B378" s="243" t="s">
        <v>14796</v>
      </c>
      <c r="C378" s="242" t="s">
        <v>27</v>
      </c>
      <c r="D378" s="244">
        <v>8146.96</v>
      </c>
    </row>
    <row r="379" spans="1:4" ht="18">
      <c r="A379" s="242">
        <v>606435</v>
      </c>
      <c r="B379" s="243" t="s">
        <v>14797</v>
      </c>
      <c r="C379" s="242" t="s">
        <v>27</v>
      </c>
      <c r="D379" s="244">
        <v>8926.0300000000007</v>
      </c>
    </row>
    <row r="380" spans="1:4" ht="18">
      <c r="A380" s="242">
        <v>606345</v>
      </c>
      <c r="B380" s="243" t="s">
        <v>14798</v>
      </c>
      <c r="C380" s="242" t="s">
        <v>27</v>
      </c>
      <c r="D380" s="244">
        <v>8889.7900000000009</v>
      </c>
    </row>
    <row r="381" spans="1:4" ht="18">
      <c r="A381" s="242">
        <v>606436</v>
      </c>
      <c r="B381" s="243" t="s">
        <v>14799</v>
      </c>
      <c r="C381" s="242" t="s">
        <v>27</v>
      </c>
      <c r="D381" s="244">
        <v>9488.91</v>
      </c>
    </row>
    <row r="382" spans="1:4" ht="18">
      <c r="A382" s="242">
        <v>606346</v>
      </c>
      <c r="B382" s="243" t="s">
        <v>14800</v>
      </c>
      <c r="C382" s="242" t="s">
        <v>27</v>
      </c>
      <c r="D382" s="244">
        <v>9449.94</v>
      </c>
    </row>
    <row r="383" spans="1:4" ht="18">
      <c r="A383" s="242">
        <v>606437</v>
      </c>
      <c r="B383" s="243" t="s">
        <v>14801</v>
      </c>
      <c r="C383" s="242" t="s">
        <v>27</v>
      </c>
      <c r="D383" s="244">
        <v>10270.629999999999</v>
      </c>
    </row>
    <row r="384" spans="1:4" ht="18">
      <c r="A384" s="242">
        <v>606347</v>
      </c>
      <c r="B384" s="243" t="s">
        <v>14802</v>
      </c>
      <c r="C384" s="242" t="s">
        <v>27</v>
      </c>
      <c r="D384" s="244">
        <v>10230.370000000001</v>
      </c>
    </row>
    <row r="385" spans="1:4" ht="18">
      <c r="A385" s="242">
        <v>606438</v>
      </c>
      <c r="B385" s="243" t="s">
        <v>14803</v>
      </c>
      <c r="C385" s="242" t="s">
        <v>27</v>
      </c>
      <c r="D385" s="244">
        <v>10546.34</v>
      </c>
    </row>
    <row r="386" spans="1:4" ht="18">
      <c r="A386" s="242">
        <v>606348</v>
      </c>
      <c r="B386" s="243" t="s">
        <v>14804</v>
      </c>
      <c r="C386" s="242" t="s">
        <v>27</v>
      </c>
      <c r="D386" s="244">
        <v>10505.16</v>
      </c>
    </row>
    <row r="387" spans="1:4" ht="18">
      <c r="A387" s="242">
        <v>606439</v>
      </c>
      <c r="B387" s="243" t="s">
        <v>14805</v>
      </c>
      <c r="C387" s="242" t="s">
        <v>27</v>
      </c>
      <c r="D387" s="244">
        <v>11106.61</v>
      </c>
    </row>
    <row r="388" spans="1:4" ht="18">
      <c r="A388" s="242">
        <v>606349</v>
      </c>
      <c r="B388" s="243" t="s">
        <v>14806</v>
      </c>
      <c r="C388" s="242" t="s">
        <v>27</v>
      </c>
      <c r="D388" s="244">
        <v>11051.71</v>
      </c>
    </row>
    <row r="389" spans="1:4" ht="18">
      <c r="A389" s="242">
        <v>606440</v>
      </c>
      <c r="B389" s="243" t="s">
        <v>14807</v>
      </c>
      <c r="C389" s="242" t="s">
        <v>27</v>
      </c>
      <c r="D389" s="244">
        <v>11618.02</v>
      </c>
    </row>
    <row r="390" spans="1:4" ht="18">
      <c r="A390" s="242">
        <v>606350</v>
      </c>
      <c r="B390" s="243" t="s">
        <v>14808</v>
      </c>
      <c r="C390" s="242" t="s">
        <v>27</v>
      </c>
      <c r="D390" s="244">
        <v>11560.93</v>
      </c>
    </row>
    <row r="391" spans="1:4" ht="18">
      <c r="A391" s="242">
        <v>606441</v>
      </c>
      <c r="B391" s="243" t="s">
        <v>14809</v>
      </c>
      <c r="C391" s="242" t="s">
        <v>27</v>
      </c>
      <c r="D391" s="244">
        <v>12172.16</v>
      </c>
    </row>
    <row r="392" spans="1:4" ht="18">
      <c r="A392" s="242">
        <v>606351</v>
      </c>
      <c r="B392" s="243" t="s">
        <v>14810</v>
      </c>
      <c r="C392" s="242" t="s">
        <v>27</v>
      </c>
      <c r="D392" s="244">
        <v>12113.42</v>
      </c>
    </row>
    <row r="393" spans="1:4" ht="18">
      <c r="A393" s="242">
        <v>606442</v>
      </c>
      <c r="B393" s="243" t="s">
        <v>14811</v>
      </c>
      <c r="C393" s="242" t="s">
        <v>27</v>
      </c>
      <c r="D393" s="244">
        <v>12703.83</v>
      </c>
    </row>
    <row r="394" spans="1:4" ht="18">
      <c r="A394" s="242">
        <v>606352</v>
      </c>
      <c r="B394" s="243" t="s">
        <v>14812</v>
      </c>
      <c r="C394" s="242" t="s">
        <v>27</v>
      </c>
      <c r="D394" s="244">
        <v>12642.89</v>
      </c>
    </row>
    <row r="395" spans="1:4" ht="18">
      <c r="A395" s="242">
        <v>606443</v>
      </c>
      <c r="B395" s="243" t="s">
        <v>14813</v>
      </c>
      <c r="C395" s="242" t="s">
        <v>27</v>
      </c>
      <c r="D395" s="244">
        <v>13473.42</v>
      </c>
    </row>
    <row r="396" spans="1:4" ht="18">
      <c r="A396" s="242">
        <v>606353</v>
      </c>
      <c r="B396" s="243" t="s">
        <v>14814</v>
      </c>
      <c r="C396" s="242" t="s">
        <v>27</v>
      </c>
      <c r="D396" s="244">
        <v>13410.83</v>
      </c>
    </row>
    <row r="397" spans="1:4" ht="18">
      <c r="A397" s="242">
        <v>606444</v>
      </c>
      <c r="B397" s="243" t="s">
        <v>14815</v>
      </c>
      <c r="C397" s="242" t="s">
        <v>27</v>
      </c>
      <c r="D397" s="244">
        <v>14050.99</v>
      </c>
    </row>
    <row r="398" spans="1:4" ht="18">
      <c r="A398" s="242">
        <v>606354</v>
      </c>
      <c r="B398" s="243" t="s">
        <v>14816</v>
      </c>
      <c r="C398" s="242" t="s">
        <v>27</v>
      </c>
      <c r="D398" s="244">
        <v>13986.21</v>
      </c>
    </row>
    <row r="399" spans="1:4" ht="18">
      <c r="A399" s="242">
        <v>606445</v>
      </c>
      <c r="B399" s="243" t="s">
        <v>14817</v>
      </c>
      <c r="C399" s="242" t="s">
        <v>27</v>
      </c>
      <c r="D399" s="244">
        <v>14600.82</v>
      </c>
    </row>
    <row r="400" spans="1:4" ht="18">
      <c r="A400" s="242">
        <v>606355</v>
      </c>
      <c r="B400" s="243" t="s">
        <v>14818</v>
      </c>
      <c r="C400" s="242" t="s">
        <v>27</v>
      </c>
      <c r="D400" s="244">
        <v>14534.94</v>
      </c>
    </row>
    <row r="401" spans="1:4" ht="18">
      <c r="A401" s="242">
        <v>606446</v>
      </c>
      <c r="B401" s="243" t="s">
        <v>14819</v>
      </c>
      <c r="C401" s="242" t="s">
        <v>27</v>
      </c>
      <c r="D401" s="244">
        <v>15135.21</v>
      </c>
    </row>
    <row r="402" spans="1:4" ht="18">
      <c r="A402" s="242">
        <v>606356</v>
      </c>
      <c r="B402" s="243" t="s">
        <v>14820</v>
      </c>
      <c r="C402" s="242" t="s">
        <v>27</v>
      </c>
      <c r="D402" s="244">
        <v>15067.68</v>
      </c>
    </row>
    <row r="403" spans="1:4" ht="18">
      <c r="A403" s="242">
        <v>606447</v>
      </c>
      <c r="B403" s="243" t="s">
        <v>14821</v>
      </c>
      <c r="C403" s="242" t="s">
        <v>27</v>
      </c>
      <c r="D403" s="244">
        <v>15709.68</v>
      </c>
    </row>
    <row r="404" spans="1:4" ht="18">
      <c r="A404" s="242">
        <v>606357</v>
      </c>
      <c r="B404" s="243" t="s">
        <v>14822</v>
      </c>
      <c r="C404" s="242" t="s">
        <v>27</v>
      </c>
      <c r="D404" s="244">
        <v>15627.7</v>
      </c>
    </row>
    <row r="405" spans="1:4" ht="18">
      <c r="A405" s="242">
        <v>606448</v>
      </c>
      <c r="B405" s="243" t="s">
        <v>14823</v>
      </c>
      <c r="C405" s="242" t="s">
        <v>27</v>
      </c>
      <c r="D405" s="244">
        <v>16523.419999999998</v>
      </c>
    </row>
    <row r="406" spans="1:4" ht="18">
      <c r="A406" s="242">
        <v>606358</v>
      </c>
      <c r="B406" s="243" t="s">
        <v>14824</v>
      </c>
      <c r="C406" s="242" t="s">
        <v>27</v>
      </c>
      <c r="D406" s="244">
        <v>16438.87</v>
      </c>
    </row>
    <row r="407" spans="1:4" ht="18">
      <c r="A407" s="242">
        <v>606449</v>
      </c>
      <c r="B407" s="243" t="s">
        <v>14825</v>
      </c>
      <c r="C407" s="242" t="s">
        <v>27</v>
      </c>
      <c r="D407" s="244">
        <v>20406.05</v>
      </c>
    </row>
    <row r="408" spans="1:4" ht="18">
      <c r="A408" s="242">
        <v>606359</v>
      </c>
      <c r="B408" s="243" t="s">
        <v>14826</v>
      </c>
      <c r="C408" s="242" t="s">
        <v>27</v>
      </c>
      <c r="D408" s="244">
        <v>20318.939999999999</v>
      </c>
    </row>
    <row r="409" spans="1:4" ht="18">
      <c r="A409" s="242">
        <v>606450</v>
      </c>
      <c r="B409" s="243" t="s">
        <v>14827</v>
      </c>
      <c r="C409" s="242" t="s">
        <v>27</v>
      </c>
      <c r="D409" s="244">
        <v>21221.97</v>
      </c>
    </row>
    <row r="410" spans="1:4" ht="18">
      <c r="A410" s="242">
        <v>606360</v>
      </c>
      <c r="B410" s="243" t="s">
        <v>14828</v>
      </c>
      <c r="C410" s="242" t="s">
        <v>27</v>
      </c>
      <c r="D410" s="244">
        <v>21131.66</v>
      </c>
    </row>
    <row r="411" spans="1:4" ht="18">
      <c r="A411" s="242">
        <v>606451</v>
      </c>
      <c r="B411" s="243" t="s">
        <v>14829</v>
      </c>
      <c r="C411" s="242" t="s">
        <v>27</v>
      </c>
      <c r="D411" s="244">
        <v>21904.71</v>
      </c>
    </row>
    <row r="412" spans="1:4" ht="18">
      <c r="A412" s="242">
        <v>606361</v>
      </c>
      <c r="B412" s="243" t="s">
        <v>14830</v>
      </c>
      <c r="C412" s="242" t="s">
        <v>27</v>
      </c>
      <c r="D412" s="244">
        <v>21811.84</v>
      </c>
    </row>
    <row r="413" spans="1:4" ht="18">
      <c r="A413" s="242">
        <v>606452</v>
      </c>
      <c r="B413" s="243" t="s">
        <v>14831</v>
      </c>
      <c r="C413" s="242" t="s">
        <v>27</v>
      </c>
      <c r="D413" s="244">
        <v>24996.639999999999</v>
      </c>
    </row>
    <row r="414" spans="1:4" ht="18">
      <c r="A414" s="242">
        <v>606362</v>
      </c>
      <c r="B414" s="243" t="s">
        <v>14832</v>
      </c>
      <c r="C414" s="242" t="s">
        <v>27</v>
      </c>
      <c r="D414" s="244">
        <v>24901.200000000001</v>
      </c>
    </row>
    <row r="415" spans="1:4" ht="18">
      <c r="A415" s="242">
        <v>606453</v>
      </c>
      <c r="B415" s="243" t="s">
        <v>14833</v>
      </c>
      <c r="C415" s="242" t="s">
        <v>27</v>
      </c>
      <c r="D415" s="244">
        <v>25382.84</v>
      </c>
    </row>
    <row r="416" spans="1:4" ht="18">
      <c r="A416" s="242">
        <v>606363</v>
      </c>
      <c r="B416" s="243" t="s">
        <v>14834</v>
      </c>
      <c r="C416" s="242" t="s">
        <v>27</v>
      </c>
      <c r="D416" s="244">
        <v>25285.49</v>
      </c>
    </row>
    <row r="417" spans="1:4" ht="18">
      <c r="A417" s="242">
        <v>606454</v>
      </c>
      <c r="B417" s="243" t="s">
        <v>14835</v>
      </c>
      <c r="C417" s="242" t="s">
        <v>27</v>
      </c>
      <c r="D417" s="244">
        <v>29846.27</v>
      </c>
    </row>
    <row r="418" spans="1:4" ht="18">
      <c r="A418" s="242">
        <v>606364</v>
      </c>
      <c r="B418" s="243" t="s">
        <v>14836</v>
      </c>
      <c r="C418" s="242" t="s">
        <v>27</v>
      </c>
      <c r="D418" s="244">
        <v>29746.35</v>
      </c>
    </row>
    <row r="419" spans="1:4" ht="18">
      <c r="A419" s="242">
        <v>606455</v>
      </c>
      <c r="B419" s="243" t="s">
        <v>14837</v>
      </c>
      <c r="C419" s="242" t="s">
        <v>27</v>
      </c>
      <c r="D419" s="244">
        <v>30766.01</v>
      </c>
    </row>
    <row r="420" spans="1:4" ht="18">
      <c r="A420" s="242">
        <v>606365</v>
      </c>
      <c r="B420" s="243" t="s">
        <v>14838</v>
      </c>
      <c r="C420" s="242" t="s">
        <v>27</v>
      </c>
      <c r="D420" s="244">
        <v>30664.81</v>
      </c>
    </row>
    <row r="421" spans="1:4" ht="18">
      <c r="A421" s="242">
        <v>606456</v>
      </c>
      <c r="B421" s="243" t="s">
        <v>14839</v>
      </c>
      <c r="C421" s="242" t="s">
        <v>27</v>
      </c>
      <c r="D421" s="244">
        <v>32196.240000000002</v>
      </c>
    </row>
    <row r="422" spans="1:4" ht="18">
      <c r="A422" s="242">
        <v>606366</v>
      </c>
      <c r="B422" s="243" t="s">
        <v>14840</v>
      </c>
      <c r="C422" s="242" t="s">
        <v>27</v>
      </c>
      <c r="D422" s="244">
        <v>32092.48</v>
      </c>
    </row>
    <row r="423" spans="1:4" ht="18">
      <c r="A423" s="242">
        <v>606457</v>
      </c>
      <c r="B423" s="243" t="s">
        <v>14841</v>
      </c>
      <c r="C423" s="242" t="s">
        <v>27</v>
      </c>
      <c r="D423" s="244">
        <v>32712.77</v>
      </c>
    </row>
    <row r="424" spans="1:4" ht="18">
      <c r="A424" s="242">
        <v>606367</v>
      </c>
      <c r="B424" s="243" t="s">
        <v>14842</v>
      </c>
      <c r="C424" s="242" t="s">
        <v>27</v>
      </c>
      <c r="D424" s="244">
        <v>32607.09</v>
      </c>
    </row>
    <row r="425" spans="1:4" ht="18">
      <c r="A425" s="242">
        <v>606458</v>
      </c>
      <c r="B425" s="243" t="s">
        <v>14843</v>
      </c>
      <c r="C425" s="242" t="s">
        <v>27</v>
      </c>
      <c r="D425" s="244">
        <v>44459.02</v>
      </c>
    </row>
    <row r="426" spans="1:4" ht="18">
      <c r="A426" s="242">
        <v>606368</v>
      </c>
      <c r="B426" s="243" t="s">
        <v>14844</v>
      </c>
      <c r="C426" s="242" t="s">
        <v>27</v>
      </c>
      <c r="D426" s="244">
        <v>44351.41</v>
      </c>
    </row>
    <row r="427" spans="1:4" ht="18">
      <c r="A427" s="242">
        <v>606459</v>
      </c>
      <c r="B427" s="243" t="s">
        <v>14845</v>
      </c>
      <c r="C427" s="242" t="s">
        <v>27</v>
      </c>
      <c r="D427" s="244">
        <v>46272.51</v>
      </c>
    </row>
    <row r="428" spans="1:4" ht="18">
      <c r="A428" s="242">
        <v>606369</v>
      </c>
      <c r="B428" s="243" t="s">
        <v>14846</v>
      </c>
      <c r="C428" s="242" t="s">
        <v>27</v>
      </c>
      <c r="D428" s="244">
        <v>46162.35</v>
      </c>
    </row>
    <row r="429" spans="1:4" ht="27">
      <c r="A429" s="242">
        <v>606479</v>
      </c>
      <c r="B429" s="243" t="s">
        <v>14847</v>
      </c>
      <c r="C429" s="242" t="s">
        <v>27</v>
      </c>
      <c r="D429" s="244">
        <v>10420.959999999999</v>
      </c>
    </row>
    <row r="430" spans="1:4" ht="27">
      <c r="A430" s="242">
        <v>606460</v>
      </c>
      <c r="B430" s="243" t="s">
        <v>14848</v>
      </c>
      <c r="C430" s="242" t="s">
        <v>27</v>
      </c>
      <c r="D430" s="244">
        <v>10379.969999999999</v>
      </c>
    </row>
    <row r="431" spans="1:4" ht="27">
      <c r="A431" s="242">
        <v>606480</v>
      </c>
      <c r="B431" s="243" t="s">
        <v>14849</v>
      </c>
      <c r="C431" s="242" t="s">
        <v>27</v>
      </c>
      <c r="D431" s="244">
        <v>13600.82</v>
      </c>
    </row>
    <row r="432" spans="1:4" ht="27">
      <c r="A432" s="242">
        <v>606461</v>
      </c>
      <c r="B432" s="243" t="s">
        <v>14850</v>
      </c>
      <c r="C432" s="242" t="s">
        <v>27</v>
      </c>
      <c r="D432" s="244">
        <v>13550.87</v>
      </c>
    </row>
    <row r="433" spans="1:4" ht="18">
      <c r="A433" s="242">
        <v>606481</v>
      </c>
      <c r="B433" s="243" t="s">
        <v>14851</v>
      </c>
      <c r="C433" s="242" t="s">
        <v>27</v>
      </c>
      <c r="D433" s="244">
        <v>15813.51</v>
      </c>
    </row>
    <row r="434" spans="1:4" ht="18">
      <c r="A434" s="242">
        <v>606462</v>
      </c>
      <c r="B434" s="243" t="s">
        <v>14852</v>
      </c>
      <c r="C434" s="242" t="s">
        <v>27</v>
      </c>
      <c r="D434" s="244">
        <v>15740.49</v>
      </c>
    </row>
    <row r="435" spans="1:4" ht="18">
      <c r="A435" s="242">
        <v>606482</v>
      </c>
      <c r="B435" s="243" t="s">
        <v>14853</v>
      </c>
      <c r="C435" s="242" t="s">
        <v>27</v>
      </c>
      <c r="D435" s="244">
        <v>16637.939999999999</v>
      </c>
    </row>
    <row r="436" spans="1:4" ht="18">
      <c r="A436" s="242">
        <v>606463</v>
      </c>
      <c r="B436" s="243" t="s">
        <v>14854</v>
      </c>
      <c r="C436" s="242" t="s">
        <v>27</v>
      </c>
      <c r="D436" s="244">
        <v>16562.36</v>
      </c>
    </row>
    <row r="437" spans="1:4" ht="18">
      <c r="A437" s="242">
        <v>606483</v>
      </c>
      <c r="B437" s="243" t="s">
        <v>14855</v>
      </c>
      <c r="C437" s="242" t="s">
        <v>27</v>
      </c>
      <c r="D437" s="244">
        <v>17058.939999999999</v>
      </c>
    </row>
    <row r="438" spans="1:4" ht="18">
      <c r="A438" s="242">
        <v>606464</v>
      </c>
      <c r="B438" s="243" t="s">
        <v>14856</v>
      </c>
      <c r="C438" s="242" t="s">
        <v>27</v>
      </c>
      <c r="D438" s="244">
        <v>16982.080000000002</v>
      </c>
    </row>
    <row r="439" spans="1:4" ht="18">
      <c r="A439" s="242">
        <v>606484</v>
      </c>
      <c r="B439" s="243" t="s">
        <v>14857</v>
      </c>
      <c r="C439" s="242" t="s">
        <v>27</v>
      </c>
      <c r="D439" s="244">
        <v>17645.16</v>
      </c>
    </row>
    <row r="440" spans="1:4" ht="18">
      <c r="A440" s="242">
        <v>606465</v>
      </c>
      <c r="B440" s="243" t="s">
        <v>14858</v>
      </c>
      <c r="C440" s="242" t="s">
        <v>27</v>
      </c>
      <c r="D440" s="244">
        <v>17565.740000000002</v>
      </c>
    </row>
    <row r="441" spans="1:4" ht="18">
      <c r="A441" s="242">
        <v>606485</v>
      </c>
      <c r="B441" s="243" t="s">
        <v>14859</v>
      </c>
      <c r="C441" s="242" t="s">
        <v>27</v>
      </c>
      <c r="D441" s="244">
        <v>18210.97</v>
      </c>
    </row>
    <row r="442" spans="1:4" ht="18">
      <c r="A442" s="242">
        <v>606466</v>
      </c>
      <c r="B442" s="243" t="s">
        <v>14860</v>
      </c>
      <c r="C442" s="242" t="s">
        <v>27</v>
      </c>
      <c r="D442" s="244">
        <v>18130.91</v>
      </c>
    </row>
    <row r="443" spans="1:4" ht="18">
      <c r="A443" s="242">
        <v>606486</v>
      </c>
      <c r="B443" s="243" t="s">
        <v>14861</v>
      </c>
      <c r="C443" s="242" t="s">
        <v>27</v>
      </c>
      <c r="D443" s="244">
        <v>19009.580000000002</v>
      </c>
    </row>
    <row r="444" spans="1:4" ht="18">
      <c r="A444" s="242">
        <v>606467</v>
      </c>
      <c r="B444" s="243" t="s">
        <v>14862</v>
      </c>
      <c r="C444" s="242" t="s">
        <v>27</v>
      </c>
      <c r="D444" s="244">
        <v>18927.599999999999</v>
      </c>
    </row>
    <row r="445" spans="1:4" ht="18">
      <c r="A445" s="242">
        <v>606487</v>
      </c>
      <c r="B445" s="243" t="s">
        <v>14863</v>
      </c>
      <c r="C445" s="242" t="s">
        <v>27</v>
      </c>
      <c r="D445" s="244">
        <v>19564.150000000001</v>
      </c>
    </row>
    <row r="446" spans="1:4" ht="18">
      <c r="A446" s="242">
        <v>606468</v>
      </c>
      <c r="B446" s="243" t="s">
        <v>14864</v>
      </c>
      <c r="C446" s="242" t="s">
        <v>27</v>
      </c>
      <c r="D446" s="244">
        <v>19480.89</v>
      </c>
    </row>
    <row r="447" spans="1:4" ht="18">
      <c r="A447" s="242">
        <v>606488</v>
      </c>
      <c r="B447" s="243" t="s">
        <v>14865</v>
      </c>
      <c r="C447" s="242" t="s">
        <v>27</v>
      </c>
      <c r="D447" s="244">
        <v>24201.72</v>
      </c>
    </row>
    <row r="448" spans="1:4" ht="18">
      <c r="A448" s="242">
        <v>606469</v>
      </c>
      <c r="B448" s="243" t="s">
        <v>14866</v>
      </c>
      <c r="C448" s="242" t="s">
        <v>27</v>
      </c>
      <c r="D448" s="244">
        <v>24115.89</v>
      </c>
    </row>
    <row r="449" spans="1:4" ht="18">
      <c r="A449" s="242">
        <v>606489</v>
      </c>
      <c r="B449" s="243" t="s">
        <v>14867</v>
      </c>
      <c r="C449" s="242" t="s">
        <v>27</v>
      </c>
      <c r="D449" s="244">
        <v>25507.47</v>
      </c>
    </row>
    <row r="450" spans="1:4" ht="18">
      <c r="A450" s="242">
        <v>606470</v>
      </c>
      <c r="B450" s="243" t="s">
        <v>14868</v>
      </c>
      <c r="C450" s="242" t="s">
        <v>27</v>
      </c>
      <c r="D450" s="244">
        <v>25420.37</v>
      </c>
    </row>
    <row r="451" spans="1:4" ht="18">
      <c r="A451" s="242">
        <v>606490</v>
      </c>
      <c r="B451" s="243" t="s">
        <v>14869</v>
      </c>
      <c r="C451" s="242" t="s">
        <v>27</v>
      </c>
      <c r="D451" s="244">
        <v>26250.560000000001</v>
      </c>
    </row>
    <row r="452" spans="1:4" ht="18">
      <c r="A452" s="242">
        <v>606471</v>
      </c>
      <c r="B452" s="243" t="s">
        <v>14870</v>
      </c>
      <c r="C452" s="242" t="s">
        <v>27</v>
      </c>
      <c r="D452" s="244">
        <v>26160.89</v>
      </c>
    </row>
    <row r="453" spans="1:4" ht="18">
      <c r="A453" s="242">
        <v>606491</v>
      </c>
      <c r="B453" s="243" t="s">
        <v>14871</v>
      </c>
      <c r="C453" s="242" t="s">
        <v>27</v>
      </c>
      <c r="D453" s="244">
        <v>26950.19</v>
      </c>
    </row>
    <row r="454" spans="1:4" ht="18">
      <c r="A454" s="242">
        <v>606472</v>
      </c>
      <c r="B454" s="243" t="s">
        <v>14872</v>
      </c>
      <c r="C454" s="242" t="s">
        <v>27</v>
      </c>
      <c r="D454" s="244">
        <v>26858.59</v>
      </c>
    </row>
    <row r="455" spans="1:4" ht="18">
      <c r="A455" s="242">
        <v>606492</v>
      </c>
      <c r="B455" s="243" t="s">
        <v>14873</v>
      </c>
      <c r="C455" s="242" t="s">
        <v>27</v>
      </c>
      <c r="D455" s="244">
        <v>27516.81</v>
      </c>
    </row>
    <row r="456" spans="1:4" ht="18">
      <c r="A456" s="242">
        <v>606473</v>
      </c>
      <c r="B456" s="243" t="s">
        <v>14874</v>
      </c>
      <c r="C456" s="242" t="s">
        <v>27</v>
      </c>
      <c r="D456" s="244">
        <v>27423.93</v>
      </c>
    </row>
    <row r="457" spans="1:4" ht="18">
      <c r="A457" s="242">
        <v>606493</v>
      </c>
      <c r="B457" s="243" t="s">
        <v>14875</v>
      </c>
      <c r="C457" s="242" t="s">
        <v>27</v>
      </c>
      <c r="D457" s="244">
        <v>29016.5</v>
      </c>
    </row>
    <row r="458" spans="1:4" ht="18">
      <c r="A458" s="242">
        <v>606474</v>
      </c>
      <c r="B458" s="243" t="s">
        <v>14876</v>
      </c>
      <c r="C458" s="242" t="s">
        <v>27</v>
      </c>
      <c r="D458" s="244">
        <v>28922.99</v>
      </c>
    </row>
    <row r="459" spans="1:4" ht="18">
      <c r="A459" s="242">
        <v>606494</v>
      </c>
      <c r="B459" s="243" t="s">
        <v>14877</v>
      </c>
      <c r="C459" s="242" t="s">
        <v>27</v>
      </c>
      <c r="D459" s="244">
        <v>33558.269999999997</v>
      </c>
    </row>
    <row r="460" spans="1:4" ht="18">
      <c r="A460" s="242">
        <v>606475</v>
      </c>
      <c r="B460" s="243" t="s">
        <v>14878</v>
      </c>
      <c r="C460" s="242" t="s">
        <v>27</v>
      </c>
      <c r="D460" s="244">
        <v>33460.28</v>
      </c>
    </row>
    <row r="461" spans="1:4" ht="18">
      <c r="A461" s="242">
        <v>606495</v>
      </c>
      <c r="B461" s="243" t="s">
        <v>14879</v>
      </c>
      <c r="C461" s="242" t="s">
        <v>27</v>
      </c>
      <c r="D461" s="244">
        <v>39553.67</v>
      </c>
    </row>
    <row r="462" spans="1:4" ht="18">
      <c r="A462" s="242">
        <v>606476</v>
      </c>
      <c r="B462" s="243" t="s">
        <v>14880</v>
      </c>
      <c r="C462" s="242" t="s">
        <v>27</v>
      </c>
      <c r="D462" s="244">
        <v>39453.120000000003</v>
      </c>
    </row>
    <row r="463" spans="1:4" ht="18">
      <c r="A463" s="242">
        <v>606496</v>
      </c>
      <c r="B463" s="243" t="s">
        <v>14881</v>
      </c>
      <c r="C463" s="242" t="s">
        <v>27</v>
      </c>
      <c r="D463" s="244">
        <v>40522.22</v>
      </c>
    </row>
    <row r="464" spans="1:4" ht="18">
      <c r="A464" s="242">
        <v>606477</v>
      </c>
      <c r="B464" s="243" t="s">
        <v>14882</v>
      </c>
      <c r="C464" s="242" t="s">
        <v>27</v>
      </c>
      <c r="D464" s="244">
        <v>40419.74</v>
      </c>
    </row>
    <row r="465" spans="1:4" ht="18">
      <c r="A465" s="242">
        <v>606497</v>
      </c>
      <c r="B465" s="243" t="s">
        <v>14883</v>
      </c>
      <c r="C465" s="242" t="s">
        <v>27</v>
      </c>
      <c r="D465" s="244">
        <v>41582.9</v>
      </c>
    </row>
    <row r="466" spans="1:4" ht="18">
      <c r="A466" s="242">
        <v>606478</v>
      </c>
      <c r="B466" s="243" t="s">
        <v>14884</v>
      </c>
      <c r="C466" s="242" t="s">
        <v>27</v>
      </c>
      <c r="D466" s="244">
        <v>41477.22</v>
      </c>
    </row>
    <row r="467" spans="1:4" ht="18">
      <c r="A467" s="242">
        <v>605835</v>
      </c>
      <c r="B467" s="243" t="s">
        <v>14885</v>
      </c>
      <c r="C467" s="242" t="s">
        <v>27</v>
      </c>
      <c r="D467" s="244">
        <v>6039.14</v>
      </c>
    </row>
    <row r="468" spans="1:4" ht="18">
      <c r="A468" s="242">
        <v>605571</v>
      </c>
      <c r="B468" s="243" t="s">
        <v>14886</v>
      </c>
      <c r="C468" s="242" t="s">
        <v>27</v>
      </c>
      <c r="D468" s="244">
        <v>5342.97</v>
      </c>
    </row>
    <row r="469" spans="1:4" ht="18">
      <c r="A469" s="242">
        <v>605850</v>
      </c>
      <c r="B469" s="243" t="s">
        <v>14887</v>
      </c>
      <c r="C469" s="242" t="s">
        <v>27</v>
      </c>
      <c r="D469" s="244">
        <v>6402.61</v>
      </c>
    </row>
    <row r="470" spans="1:4" ht="18">
      <c r="A470" s="242">
        <v>605582</v>
      </c>
      <c r="B470" s="243" t="s">
        <v>14888</v>
      </c>
      <c r="C470" s="242" t="s">
        <v>27</v>
      </c>
      <c r="D470" s="244">
        <v>5706.45</v>
      </c>
    </row>
    <row r="471" spans="1:4" ht="18">
      <c r="A471" s="242">
        <v>605889</v>
      </c>
      <c r="B471" s="243" t="s">
        <v>14889</v>
      </c>
      <c r="C471" s="242" t="s">
        <v>27</v>
      </c>
      <c r="D471" s="244">
        <v>7066.66</v>
      </c>
    </row>
    <row r="472" spans="1:4" ht="18">
      <c r="A472" s="242">
        <v>605593</v>
      </c>
      <c r="B472" s="243" t="s">
        <v>14890</v>
      </c>
      <c r="C472" s="242" t="s">
        <v>27</v>
      </c>
      <c r="D472" s="244">
        <v>6370.49</v>
      </c>
    </row>
    <row r="473" spans="1:4" ht="18">
      <c r="A473" s="242">
        <v>605739</v>
      </c>
      <c r="B473" s="243" t="s">
        <v>14891</v>
      </c>
      <c r="C473" s="242" t="s">
        <v>27</v>
      </c>
      <c r="D473" s="244">
        <v>5842.46</v>
      </c>
    </row>
    <row r="474" spans="1:4" ht="18">
      <c r="A474" s="242">
        <v>605504</v>
      </c>
      <c r="B474" s="243" t="s">
        <v>14892</v>
      </c>
      <c r="C474" s="242" t="s">
        <v>27</v>
      </c>
      <c r="D474" s="244">
        <v>5109.04</v>
      </c>
    </row>
    <row r="475" spans="1:4" ht="18">
      <c r="A475" s="242">
        <v>605781</v>
      </c>
      <c r="B475" s="243" t="s">
        <v>14893</v>
      </c>
      <c r="C475" s="242" t="s">
        <v>27</v>
      </c>
      <c r="D475" s="244">
        <v>6205.93</v>
      </c>
    </row>
    <row r="476" spans="1:4" ht="18">
      <c r="A476" s="242">
        <v>605524</v>
      </c>
      <c r="B476" s="243" t="s">
        <v>14894</v>
      </c>
      <c r="C476" s="242" t="s">
        <v>27</v>
      </c>
      <c r="D476" s="244">
        <v>5472.51</v>
      </c>
    </row>
    <row r="477" spans="1:4" ht="18">
      <c r="A477" s="242">
        <v>605815</v>
      </c>
      <c r="B477" s="243" t="s">
        <v>14895</v>
      </c>
      <c r="C477" s="242" t="s">
        <v>27</v>
      </c>
      <c r="D477" s="244">
        <v>6869.98</v>
      </c>
    </row>
    <row r="478" spans="1:4" ht="18">
      <c r="A478" s="242">
        <v>605544</v>
      </c>
      <c r="B478" s="243" t="s">
        <v>14896</v>
      </c>
      <c r="C478" s="242" t="s">
        <v>27</v>
      </c>
      <c r="D478" s="244">
        <v>6136.56</v>
      </c>
    </row>
    <row r="479" spans="1:4" ht="18">
      <c r="A479" s="242">
        <v>605836</v>
      </c>
      <c r="B479" s="243" t="s">
        <v>14897</v>
      </c>
      <c r="C479" s="242" t="s">
        <v>27</v>
      </c>
      <c r="D479" s="244">
        <v>6833.32</v>
      </c>
    </row>
    <row r="480" spans="1:4" ht="18">
      <c r="A480" s="242">
        <v>605572</v>
      </c>
      <c r="B480" s="243" t="s">
        <v>14898</v>
      </c>
      <c r="C480" s="242" t="s">
        <v>27</v>
      </c>
      <c r="D480" s="244">
        <v>6080.57</v>
      </c>
    </row>
    <row r="481" spans="1:4" ht="18">
      <c r="A481" s="242">
        <v>605851</v>
      </c>
      <c r="B481" s="243" t="s">
        <v>14899</v>
      </c>
      <c r="C481" s="242" t="s">
        <v>27</v>
      </c>
      <c r="D481" s="244">
        <v>7308.05</v>
      </c>
    </row>
    <row r="482" spans="1:4" ht="18">
      <c r="A482" s="242">
        <v>605583</v>
      </c>
      <c r="B482" s="243" t="s">
        <v>14900</v>
      </c>
      <c r="C482" s="242" t="s">
        <v>27</v>
      </c>
      <c r="D482" s="244">
        <v>6555.3</v>
      </c>
    </row>
    <row r="483" spans="1:4" ht="18">
      <c r="A483" s="242">
        <v>605890</v>
      </c>
      <c r="B483" s="243" t="s">
        <v>14901</v>
      </c>
      <c r="C483" s="242" t="s">
        <v>27</v>
      </c>
      <c r="D483" s="244">
        <v>8175.38</v>
      </c>
    </row>
    <row r="484" spans="1:4" ht="18">
      <c r="A484" s="242">
        <v>605594</v>
      </c>
      <c r="B484" s="243" t="s">
        <v>14902</v>
      </c>
      <c r="C484" s="242" t="s">
        <v>27</v>
      </c>
      <c r="D484" s="244">
        <v>7422.63</v>
      </c>
    </row>
    <row r="485" spans="1:4" ht="18">
      <c r="A485" s="242">
        <v>605740</v>
      </c>
      <c r="B485" s="243" t="s">
        <v>14903</v>
      </c>
      <c r="C485" s="242" t="s">
        <v>27</v>
      </c>
      <c r="D485" s="244">
        <v>6611.63</v>
      </c>
    </row>
    <row r="486" spans="1:4" ht="18">
      <c r="A486" s="242">
        <v>605505</v>
      </c>
      <c r="B486" s="243" t="s">
        <v>14904</v>
      </c>
      <c r="C486" s="242" t="s">
        <v>27</v>
      </c>
      <c r="D486" s="244">
        <v>5814.97</v>
      </c>
    </row>
    <row r="487" spans="1:4" ht="18">
      <c r="A487" s="242">
        <v>605782</v>
      </c>
      <c r="B487" s="243" t="s">
        <v>14905</v>
      </c>
      <c r="C487" s="242" t="s">
        <v>27</v>
      </c>
      <c r="D487" s="244">
        <v>7086.37</v>
      </c>
    </row>
    <row r="488" spans="1:4" ht="18">
      <c r="A488" s="242">
        <v>605525</v>
      </c>
      <c r="B488" s="243" t="s">
        <v>14906</v>
      </c>
      <c r="C488" s="242" t="s">
        <v>27</v>
      </c>
      <c r="D488" s="244">
        <v>6289.71</v>
      </c>
    </row>
    <row r="489" spans="1:4" ht="18">
      <c r="A489" s="242">
        <v>605816</v>
      </c>
      <c r="B489" s="243" t="s">
        <v>14907</v>
      </c>
      <c r="C489" s="242" t="s">
        <v>27</v>
      </c>
      <c r="D489" s="244">
        <v>7953.7</v>
      </c>
    </row>
    <row r="490" spans="1:4" ht="18">
      <c r="A490" s="242">
        <v>605545</v>
      </c>
      <c r="B490" s="243" t="s">
        <v>14908</v>
      </c>
      <c r="C490" s="242" t="s">
        <v>27</v>
      </c>
      <c r="D490" s="244">
        <v>7157.04</v>
      </c>
    </row>
    <row r="491" spans="1:4" ht="18">
      <c r="A491" s="242">
        <v>605837</v>
      </c>
      <c r="B491" s="243" t="s">
        <v>14909</v>
      </c>
      <c r="C491" s="242" t="s">
        <v>27</v>
      </c>
      <c r="D491" s="244">
        <v>8138.29</v>
      </c>
    </row>
    <row r="492" spans="1:4" ht="18">
      <c r="A492" s="242">
        <v>605573</v>
      </c>
      <c r="B492" s="243" t="s">
        <v>14910</v>
      </c>
      <c r="C492" s="242" t="s">
        <v>27</v>
      </c>
      <c r="D492" s="244">
        <v>7339.94</v>
      </c>
    </row>
    <row r="493" spans="1:4" ht="18">
      <c r="A493" s="242">
        <v>605852</v>
      </c>
      <c r="B493" s="243" t="s">
        <v>14911</v>
      </c>
      <c r="C493" s="242" t="s">
        <v>27</v>
      </c>
      <c r="D493" s="244">
        <v>8739.1200000000008</v>
      </c>
    </row>
    <row r="494" spans="1:4" ht="18">
      <c r="A494" s="242">
        <v>605584</v>
      </c>
      <c r="B494" s="243" t="s">
        <v>14912</v>
      </c>
      <c r="C494" s="242" t="s">
        <v>27</v>
      </c>
      <c r="D494" s="244">
        <v>7940.78</v>
      </c>
    </row>
    <row r="495" spans="1:4" ht="18">
      <c r="A495" s="242">
        <v>605891</v>
      </c>
      <c r="B495" s="243" t="s">
        <v>14913</v>
      </c>
      <c r="C495" s="242" t="s">
        <v>27</v>
      </c>
      <c r="D495" s="244">
        <v>9836.84</v>
      </c>
    </row>
    <row r="496" spans="1:4" ht="18">
      <c r="A496" s="242">
        <v>605595</v>
      </c>
      <c r="B496" s="243" t="s">
        <v>14914</v>
      </c>
      <c r="C496" s="242" t="s">
        <v>27</v>
      </c>
      <c r="D496" s="244">
        <v>9038.49</v>
      </c>
    </row>
    <row r="497" spans="1:4" ht="18">
      <c r="A497" s="242">
        <v>605741</v>
      </c>
      <c r="B497" s="243" t="s">
        <v>14915</v>
      </c>
      <c r="C497" s="242" t="s">
        <v>27</v>
      </c>
      <c r="D497" s="244">
        <v>7879.94</v>
      </c>
    </row>
    <row r="498" spans="1:4" ht="18">
      <c r="A498" s="242">
        <v>605506</v>
      </c>
      <c r="B498" s="243" t="s">
        <v>14916</v>
      </c>
      <c r="C498" s="242" t="s">
        <v>27</v>
      </c>
      <c r="D498" s="244">
        <v>7025.6</v>
      </c>
    </row>
    <row r="499" spans="1:4" ht="18">
      <c r="A499" s="242">
        <v>605783</v>
      </c>
      <c r="B499" s="243" t="s">
        <v>14917</v>
      </c>
      <c r="C499" s="242" t="s">
        <v>27</v>
      </c>
      <c r="D499" s="244">
        <v>8480.77</v>
      </c>
    </row>
    <row r="500" spans="1:4" ht="18">
      <c r="A500" s="242">
        <v>605526</v>
      </c>
      <c r="B500" s="243" t="s">
        <v>14918</v>
      </c>
      <c r="C500" s="242" t="s">
        <v>27</v>
      </c>
      <c r="D500" s="244">
        <v>7626.44</v>
      </c>
    </row>
    <row r="501" spans="1:4" ht="18">
      <c r="A501" s="242">
        <v>605817</v>
      </c>
      <c r="B501" s="243" t="s">
        <v>14919</v>
      </c>
      <c r="C501" s="242" t="s">
        <v>27</v>
      </c>
      <c r="D501" s="244">
        <v>9578.49</v>
      </c>
    </row>
    <row r="502" spans="1:4" ht="18">
      <c r="A502" s="242">
        <v>605546</v>
      </c>
      <c r="B502" s="243" t="s">
        <v>14920</v>
      </c>
      <c r="C502" s="242" t="s">
        <v>27</v>
      </c>
      <c r="D502" s="244">
        <v>8724.15</v>
      </c>
    </row>
    <row r="503" spans="1:4" ht="18">
      <c r="A503" s="242">
        <v>605838</v>
      </c>
      <c r="B503" s="243" t="s">
        <v>14921</v>
      </c>
      <c r="C503" s="242" t="s">
        <v>27</v>
      </c>
      <c r="D503" s="244">
        <v>9254.76</v>
      </c>
    </row>
    <row r="504" spans="1:4" ht="18">
      <c r="A504" s="242">
        <v>605574</v>
      </c>
      <c r="B504" s="243" t="s">
        <v>14922</v>
      </c>
      <c r="C504" s="242" t="s">
        <v>27</v>
      </c>
      <c r="D504" s="244">
        <v>8333.86</v>
      </c>
    </row>
    <row r="505" spans="1:4" ht="18">
      <c r="A505" s="242">
        <v>605853</v>
      </c>
      <c r="B505" s="243" t="s">
        <v>14923</v>
      </c>
      <c r="C505" s="242" t="s">
        <v>27</v>
      </c>
      <c r="D505" s="244">
        <v>9996.5400000000009</v>
      </c>
    </row>
    <row r="506" spans="1:4" ht="18">
      <c r="A506" s="242">
        <v>605585</v>
      </c>
      <c r="B506" s="243" t="s">
        <v>14924</v>
      </c>
      <c r="C506" s="242" t="s">
        <v>27</v>
      </c>
      <c r="D506" s="244">
        <v>9075.6299999999992</v>
      </c>
    </row>
    <row r="507" spans="1:4" ht="18">
      <c r="A507" s="242">
        <v>605892</v>
      </c>
      <c r="B507" s="243" t="s">
        <v>14925</v>
      </c>
      <c r="C507" s="242" t="s">
        <v>27</v>
      </c>
      <c r="D507" s="244">
        <v>11351.74</v>
      </c>
    </row>
    <row r="508" spans="1:4" ht="18">
      <c r="A508" s="242">
        <v>605596</v>
      </c>
      <c r="B508" s="243" t="s">
        <v>14926</v>
      </c>
      <c r="C508" s="242" t="s">
        <v>27</v>
      </c>
      <c r="D508" s="244">
        <v>10430.83</v>
      </c>
    </row>
    <row r="509" spans="1:4" ht="18">
      <c r="A509" s="242">
        <v>605742</v>
      </c>
      <c r="B509" s="243" t="s">
        <v>14927</v>
      </c>
      <c r="C509" s="242" t="s">
        <v>27</v>
      </c>
      <c r="D509" s="244">
        <v>8959.75</v>
      </c>
    </row>
    <row r="510" spans="1:4" ht="18">
      <c r="A510" s="242">
        <v>605507</v>
      </c>
      <c r="B510" s="243" t="s">
        <v>14928</v>
      </c>
      <c r="C510" s="242" t="s">
        <v>27</v>
      </c>
      <c r="D510" s="244">
        <v>7975.65</v>
      </c>
    </row>
    <row r="511" spans="1:4" ht="18">
      <c r="A511" s="242">
        <v>605784</v>
      </c>
      <c r="B511" s="243" t="s">
        <v>14929</v>
      </c>
      <c r="C511" s="242" t="s">
        <v>27</v>
      </c>
      <c r="D511" s="244">
        <v>9701.5300000000007</v>
      </c>
    </row>
    <row r="512" spans="1:4" ht="18">
      <c r="A512" s="242">
        <v>605527</v>
      </c>
      <c r="B512" s="243" t="s">
        <v>14930</v>
      </c>
      <c r="C512" s="242" t="s">
        <v>27</v>
      </c>
      <c r="D512" s="244">
        <v>8717.43</v>
      </c>
    </row>
    <row r="513" spans="1:4" ht="18">
      <c r="A513" s="242">
        <v>605818</v>
      </c>
      <c r="B513" s="243" t="s">
        <v>14931</v>
      </c>
      <c r="C513" s="242" t="s">
        <v>27</v>
      </c>
      <c r="D513" s="244">
        <v>11056.72</v>
      </c>
    </row>
    <row r="514" spans="1:4" ht="18">
      <c r="A514" s="242">
        <v>605547</v>
      </c>
      <c r="B514" s="243" t="s">
        <v>14932</v>
      </c>
      <c r="C514" s="242" t="s">
        <v>27</v>
      </c>
      <c r="D514" s="244">
        <v>10072.629999999999</v>
      </c>
    </row>
    <row r="515" spans="1:4" ht="18">
      <c r="A515" s="242">
        <v>605839</v>
      </c>
      <c r="B515" s="243" t="s">
        <v>14933</v>
      </c>
      <c r="C515" s="242" t="s">
        <v>27</v>
      </c>
      <c r="D515" s="244">
        <v>10417.07</v>
      </c>
    </row>
    <row r="516" spans="1:4" ht="18">
      <c r="A516" s="242">
        <v>605575</v>
      </c>
      <c r="B516" s="243" t="s">
        <v>14934</v>
      </c>
      <c r="C516" s="242" t="s">
        <v>27</v>
      </c>
      <c r="D516" s="244">
        <v>9404.5400000000009</v>
      </c>
    </row>
    <row r="517" spans="1:4" ht="18">
      <c r="A517" s="242">
        <v>605854</v>
      </c>
      <c r="B517" s="243" t="s">
        <v>14935</v>
      </c>
      <c r="C517" s="242" t="s">
        <v>27</v>
      </c>
      <c r="D517" s="244">
        <v>11314.62</v>
      </c>
    </row>
    <row r="518" spans="1:4" ht="18">
      <c r="A518" s="242">
        <v>605586</v>
      </c>
      <c r="B518" s="243" t="s">
        <v>14936</v>
      </c>
      <c r="C518" s="242" t="s">
        <v>27</v>
      </c>
      <c r="D518" s="244">
        <v>10302.09</v>
      </c>
    </row>
    <row r="519" spans="1:4" ht="18">
      <c r="A519" s="242">
        <v>605893</v>
      </c>
      <c r="B519" s="243" t="s">
        <v>14937</v>
      </c>
      <c r="C519" s="242" t="s">
        <v>27</v>
      </c>
      <c r="D519" s="244">
        <v>12954.41</v>
      </c>
    </row>
    <row r="520" spans="1:4" ht="18">
      <c r="A520" s="242">
        <v>605597</v>
      </c>
      <c r="B520" s="243" t="s">
        <v>14938</v>
      </c>
      <c r="C520" s="242" t="s">
        <v>27</v>
      </c>
      <c r="D520" s="244">
        <v>11941.88</v>
      </c>
    </row>
    <row r="521" spans="1:4" ht="18">
      <c r="A521" s="242">
        <v>605743</v>
      </c>
      <c r="B521" s="243" t="s">
        <v>14939</v>
      </c>
      <c r="C521" s="242" t="s">
        <v>27</v>
      </c>
      <c r="D521" s="244">
        <v>10092.06</v>
      </c>
    </row>
    <row r="522" spans="1:4" ht="18">
      <c r="A522" s="242">
        <v>605508</v>
      </c>
      <c r="B522" s="243" t="s">
        <v>14940</v>
      </c>
      <c r="C522" s="242" t="s">
        <v>27</v>
      </c>
      <c r="D522" s="244">
        <v>9009.7900000000009</v>
      </c>
    </row>
    <row r="523" spans="1:4" ht="18">
      <c r="A523" s="242">
        <v>605785</v>
      </c>
      <c r="B523" s="243" t="s">
        <v>14941</v>
      </c>
      <c r="C523" s="242" t="s">
        <v>27</v>
      </c>
      <c r="D523" s="244">
        <v>10989.61</v>
      </c>
    </row>
    <row r="524" spans="1:4" ht="18">
      <c r="A524" s="242">
        <v>605528</v>
      </c>
      <c r="B524" s="243" t="s">
        <v>14942</v>
      </c>
      <c r="C524" s="242" t="s">
        <v>27</v>
      </c>
      <c r="D524" s="244">
        <v>9907.34</v>
      </c>
    </row>
    <row r="525" spans="1:4" ht="18">
      <c r="A525" s="242">
        <v>605819</v>
      </c>
      <c r="B525" s="243" t="s">
        <v>14943</v>
      </c>
      <c r="C525" s="242" t="s">
        <v>27</v>
      </c>
      <c r="D525" s="244">
        <v>12629.4</v>
      </c>
    </row>
    <row r="526" spans="1:4" ht="18">
      <c r="A526" s="242">
        <v>605548</v>
      </c>
      <c r="B526" s="243" t="s">
        <v>14944</v>
      </c>
      <c r="C526" s="242" t="s">
        <v>27</v>
      </c>
      <c r="D526" s="244">
        <v>11547.13</v>
      </c>
    </row>
    <row r="527" spans="1:4" ht="18">
      <c r="A527" s="242">
        <v>605840</v>
      </c>
      <c r="B527" s="243" t="s">
        <v>14945</v>
      </c>
      <c r="C527" s="242" t="s">
        <v>27</v>
      </c>
      <c r="D527" s="244">
        <v>13495.51</v>
      </c>
    </row>
    <row r="528" spans="1:4" ht="18">
      <c r="A528" s="242">
        <v>605576</v>
      </c>
      <c r="B528" s="243" t="s">
        <v>14946</v>
      </c>
      <c r="C528" s="242" t="s">
        <v>27</v>
      </c>
      <c r="D528" s="244">
        <v>10617.15</v>
      </c>
    </row>
    <row r="529" spans="1:4" ht="18">
      <c r="A529" s="242">
        <v>605855</v>
      </c>
      <c r="B529" s="243" t="s">
        <v>14947</v>
      </c>
      <c r="C529" s="242" t="s">
        <v>27</v>
      </c>
      <c r="D529" s="244">
        <v>14563.66</v>
      </c>
    </row>
    <row r="530" spans="1:4" ht="18">
      <c r="A530" s="242">
        <v>605587</v>
      </c>
      <c r="B530" s="243" t="s">
        <v>14948</v>
      </c>
      <c r="C530" s="242" t="s">
        <v>27</v>
      </c>
      <c r="D530" s="244">
        <v>11685.31</v>
      </c>
    </row>
    <row r="531" spans="1:4" ht="18">
      <c r="A531" s="242">
        <v>605898</v>
      </c>
      <c r="B531" s="243" t="s">
        <v>14949</v>
      </c>
      <c r="C531" s="242" t="s">
        <v>27</v>
      </c>
      <c r="D531" s="244">
        <v>16515.150000000001</v>
      </c>
    </row>
    <row r="532" spans="1:4" ht="18">
      <c r="A532" s="242">
        <v>605598</v>
      </c>
      <c r="B532" s="243" t="s">
        <v>14950</v>
      </c>
      <c r="C532" s="242" t="s">
        <v>27</v>
      </c>
      <c r="D532" s="244">
        <v>13636.8</v>
      </c>
    </row>
    <row r="533" spans="1:4" ht="18">
      <c r="A533" s="242">
        <v>605744</v>
      </c>
      <c r="B533" s="243" t="s">
        <v>14951</v>
      </c>
      <c r="C533" s="242" t="s">
        <v>27</v>
      </c>
      <c r="D533" s="244">
        <v>12806.61</v>
      </c>
    </row>
    <row r="534" spans="1:4" ht="18">
      <c r="A534" s="242">
        <v>605509</v>
      </c>
      <c r="B534" s="243" t="s">
        <v>14952</v>
      </c>
      <c r="C534" s="242" t="s">
        <v>27</v>
      </c>
      <c r="D534" s="244">
        <v>10180.32</v>
      </c>
    </row>
    <row r="535" spans="1:4" ht="18">
      <c r="A535" s="242">
        <v>605787</v>
      </c>
      <c r="B535" s="243" t="s">
        <v>14953</v>
      </c>
      <c r="C535" s="242" t="s">
        <v>27</v>
      </c>
      <c r="D535" s="244">
        <v>13874.76</v>
      </c>
    </row>
    <row r="536" spans="1:4" ht="18">
      <c r="A536" s="242">
        <v>605529</v>
      </c>
      <c r="B536" s="243" t="s">
        <v>14954</v>
      </c>
      <c r="C536" s="242" t="s">
        <v>27</v>
      </c>
      <c r="D536" s="244">
        <v>11248.48</v>
      </c>
    </row>
    <row r="537" spans="1:4" ht="18">
      <c r="A537" s="242">
        <v>605820</v>
      </c>
      <c r="B537" s="243" t="s">
        <v>14955</v>
      </c>
      <c r="C537" s="242" t="s">
        <v>27</v>
      </c>
      <c r="D537" s="244">
        <v>15826.25</v>
      </c>
    </row>
    <row r="538" spans="1:4" ht="18">
      <c r="A538" s="242">
        <v>605549</v>
      </c>
      <c r="B538" s="243" t="s">
        <v>14956</v>
      </c>
      <c r="C538" s="242" t="s">
        <v>27</v>
      </c>
      <c r="D538" s="244">
        <v>13199.96</v>
      </c>
    </row>
    <row r="539" spans="1:4" ht="18">
      <c r="A539" s="242">
        <v>605841</v>
      </c>
      <c r="B539" s="243" t="s">
        <v>14957</v>
      </c>
      <c r="C539" s="242" t="s">
        <v>27</v>
      </c>
      <c r="D539" s="244">
        <v>14751.59</v>
      </c>
    </row>
    <row r="540" spans="1:4" ht="18">
      <c r="A540" s="242">
        <v>605577</v>
      </c>
      <c r="B540" s="243" t="s">
        <v>14958</v>
      </c>
      <c r="C540" s="242" t="s">
        <v>27</v>
      </c>
      <c r="D540" s="244">
        <v>11590.15</v>
      </c>
    </row>
    <row r="541" spans="1:4" ht="18">
      <c r="A541" s="242">
        <v>605856</v>
      </c>
      <c r="B541" s="243" t="s">
        <v>14959</v>
      </c>
      <c r="C541" s="242" t="s">
        <v>27</v>
      </c>
      <c r="D541" s="244">
        <v>16005.2</v>
      </c>
    </row>
    <row r="542" spans="1:4" ht="18">
      <c r="A542" s="242">
        <v>605588</v>
      </c>
      <c r="B542" s="243" t="s">
        <v>14960</v>
      </c>
      <c r="C542" s="242" t="s">
        <v>27</v>
      </c>
      <c r="D542" s="244">
        <v>12843.75</v>
      </c>
    </row>
    <row r="543" spans="1:4" ht="18">
      <c r="A543" s="242">
        <v>605899</v>
      </c>
      <c r="B543" s="243" t="s">
        <v>14961</v>
      </c>
      <c r="C543" s="242" t="s">
        <v>27</v>
      </c>
      <c r="D543" s="244">
        <v>18295.48</v>
      </c>
    </row>
    <row r="544" spans="1:4" ht="18">
      <c r="A544" s="242">
        <v>605599</v>
      </c>
      <c r="B544" s="243" t="s">
        <v>14962</v>
      </c>
      <c r="C544" s="242" t="s">
        <v>27</v>
      </c>
      <c r="D544" s="244">
        <v>15134.03</v>
      </c>
    </row>
    <row r="545" spans="1:4" ht="18">
      <c r="A545" s="242">
        <v>605745</v>
      </c>
      <c r="B545" s="243" t="s">
        <v>14963</v>
      </c>
      <c r="C545" s="242" t="s">
        <v>27</v>
      </c>
      <c r="D545" s="244">
        <v>13990.06</v>
      </c>
    </row>
    <row r="546" spans="1:4" ht="18">
      <c r="A546" s="242">
        <v>605510</v>
      </c>
      <c r="B546" s="243" t="s">
        <v>14964</v>
      </c>
      <c r="C546" s="242" t="s">
        <v>27</v>
      </c>
      <c r="D546" s="244">
        <v>11119.86</v>
      </c>
    </row>
    <row r="547" spans="1:4" ht="18">
      <c r="A547" s="242">
        <v>605788</v>
      </c>
      <c r="B547" s="243" t="s">
        <v>14965</v>
      </c>
      <c r="C547" s="242" t="s">
        <v>27</v>
      </c>
      <c r="D547" s="244">
        <v>15243.66</v>
      </c>
    </row>
    <row r="548" spans="1:4" ht="18">
      <c r="A548" s="242">
        <v>605530</v>
      </c>
      <c r="B548" s="243" t="s">
        <v>14966</v>
      </c>
      <c r="C548" s="242" t="s">
        <v>27</v>
      </c>
      <c r="D548" s="244">
        <v>12373.46</v>
      </c>
    </row>
    <row r="549" spans="1:4" ht="18">
      <c r="A549" s="242">
        <v>605821</v>
      </c>
      <c r="B549" s="243" t="s">
        <v>14967</v>
      </c>
      <c r="C549" s="242" t="s">
        <v>27</v>
      </c>
      <c r="D549" s="244">
        <v>17533.95</v>
      </c>
    </row>
    <row r="550" spans="1:4" ht="18">
      <c r="A550" s="242">
        <v>605550</v>
      </c>
      <c r="B550" s="243" t="s">
        <v>14968</v>
      </c>
      <c r="C550" s="242" t="s">
        <v>27</v>
      </c>
      <c r="D550" s="244">
        <v>14663.75</v>
      </c>
    </row>
    <row r="551" spans="1:4" ht="18">
      <c r="A551" s="242">
        <v>605842</v>
      </c>
      <c r="B551" s="243" t="s">
        <v>14969</v>
      </c>
      <c r="C551" s="242" t="s">
        <v>27</v>
      </c>
      <c r="D551" s="244">
        <v>16292.72</v>
      </c>
    </row>
    <row r="552" spans="1:4" ht="18">
      <c r="A552" s="242">
        <v>605578</v>
      </c>
      <c r="B552" s="243" t="s">
        <v>14970</v>
      </c>
      <c r="C552" s="242" t="s">
        <v>27</v>
      </c>
      <c r="D552" s="244">
        <v>12832.16</v>
      </c>
    </row>
    <row r="553" spans="1:4" ht="18">
      <c r="A553" s="242">
        <v>605857</v>
      </c>
      <c r="B553" s="243" t="s">
        <v>14971</v>
      </c>
      <c r="C553" s="242" t="s">
        <v>27</v>
      </c>
      <c r="D553" s="244">
        <v>17746.599999999999</v>
      </c>
    </row>
    <row r="554" spans="1:4" ht="18">
      <c r="A554" s="242">
        <v>605589</v>
      </c>
      <c r="B554" s="243" t="s">
        <v>14972</v>
      </c>
      <c r="C554" s="242" t="s">
        <v>27</v>
      </c>
      <c r="D554" s="244">
        <v>14286.04</v>
      </c>
    </row>
    <row r="555" spans="1:4" ht="18">
      <c r="A555" s="242">
        <v>605900</v>
      </c>
      <c r="B555" s="243" t="s">
        <v>14973</v>
      </c>
      <c r="C555" s="242" t="s">
        <v>27</v>
      </c>
      <c r="D555" s="244">
        <v>20402.79</v>
      </c>
    </row>
    <row r="556" spans="1:4" ht="18">
      <c r="A556" s="242">
        <v>605600</v>
      </c>
      <c r="B556" s="243" t="s">
        <v>14974</v>
      </c>
      <c r="C556" s="242" t="s">
        <v>27</v>
      </c>
      <c r="D556" s="244">
        <v>16942.23</v>
      </c>
    </row>
    <row r="557" spans="1:4" ht="18">
      <c r="A557" s="242">
        <v>605746</v>
      </c>
      <c r="B557" s="243" t="s">
        <v>14975</v>
      </c>
      <c r="C557" s="242" t="s">
        <v>27</v>
      </c>
      <c r="D557" s="244">
        <v>15462.68</v>
      </c>
    </row>
    <row r="558" spans="1:4" ht="18">
      <c r="A558" s="242">
        <v>605511</v>
      </c>
      <c r="B558" s="243" t="s">
        <v>14976</v>
      </c>
      <c r="C558" s="242" t="s">
        <v>27</v>
      </c>
      <c r="D558" s="244">
        <v>12320.44</v>
      </c>
    </row>
    <row r="559" spans="1:4" ht="18">
      <c r="A559" s="242">
        <v>605789</v>
      </c>
      <c r="B559" s="243" t="s">
        <v>14977</v>
      </c>
      <c r="C559" s="242" t="s">
        <v>27</v>
      </c>
      <c r="D559" s="244">
        <v>16916.560000000001</v>
      </c>
    </row>
    <row r="560" spans="1:4" ht="18">
      <c r="A560" s="242">
        <v>605531</v>
      </c>
      <c r="B560" s="243" t="s">
        <v>14978</v>
      </c>
      <c r="C560" s="242" t="s">
        <v>27</v>
      </c>
      <c r="D560" s="244">
        <v>13774.32</v>
      </c>
    </row>
    <row r="561" spans="1:4" ht="18">
      <c r="A561" s="242">
        <v>605822</v>
      </c>
      <c r="B561" s="243" t="s">
        <v>14979</v>
      </c>
      <c r="C561" s="242" t="s">
        <v>27</v>
      </c>
      <c r="D561" s="244">
        <v>19572.75</v>
      </c>
    </row>
    <row r="562" spans="1:4" ht="18">
      <c r="A562" s="242">
        <v>605551</v>
      </c>
      <c r="B562" s="243" t="s">
        <v>14980</v>
      </c>
      <c r="C562" s="242" t="s">
        <v>27</v>
      </c>
      <c r="D562" s="244">
        <v>16430.509999999998</v>
      </c>
    </row>
    <row r="563" spans="1:4" ht="18">
      <c r="A563" s="242">
        <v>605843</v>
      </c>
      <c r="B563" s="243" t="s">
        <v>14981</v>
      </c>
      <c r="C563" s="242" t="s">
        <v>27</v>
      </c>
      <c r="D563" s="244">
        <v>17521.900000000001</v>
      </c>
    </row>
    <row r="564" spans="1:4" ht="18">
      <c r="A564" s="242">
        <v>605579</v>
      </c>
      <c r="B564" s="243" t="s">
        <v>14982</v>
      </c>
      <c r="C564" s="242" t="s">
        <v>27</v>
      </c>
      <c r="D564" s="244">
        <v>13832.94</v>
      </c>
    </row>
    <row r="565" spans="1:4" ht="18">
      <c r="A565" s="242">
        <v>605858</v>
      </c>
      <c r="B565" s="243" t="s">
        <v>14983</v>
      </c>
      <c r="C565" s="242" t="s">
        <v>27</v>
      </c>
      <c r="D565" s="244">
        <v>19190.89</v>
      </c>
    </row>
    <row r="566" spans="1:4" ht="18">
      <c r="A566" s="242">
        <v>605590</v>
      </c>
      <c r="B566" s="243" t="s">
        <v>14984</v>
      </c>
      <c r="C566" s="242" t="s">
        <v>27</v>
      </c>
      <c r="D566" s="244">
        <v>15501.93</v>
      </c>
    </row>
    <row r="567" spans="1:4" ht="18">
      <c r="A567" s="242">
        <v>605901</v>
      </c>
      <c r="B567" s="243" t="s">
        <v>14985</v>
      </c>
      <c r="C567" s="242" t="s">
        <v>27</v>
      </c>
      <c r="D567" s="244">
        <v>22240.09</v>
      </c>
    </row>
    <row r="568" spans="1:4" ht="18">
      <c r="A568" s="242">
        <v>605601</v>
      </c>
      <c r="B568" s="243" t="s">
        <v>14986</v>
      </c>
      <c r="C568" s="242" t="s">
        <v>27</v>
      </c>
      <c r="D568" s="244">
        <v>18551.13</v>
      </c>
    </row>
    <row r="569" spans="1:4" ht="18">
      <c r="A569" s="242">
        <v>605747</v>
      </c>
      <c r="B569" s="243" t="s">
        <v>14987</v>
      </c>
      <c r="C569" s="242" t="s">
        <v>27</v>
      </c>
      <c r="D569" s="244">
        <v>16633.88</v>
      </c>
    </row>
    <row r="570" spans="1:4" ht="18">
      <c r="A570" s="242">
        <v>605512</v>
      </c>
      <c r="B570" s="243" t="s">
        <v>14988</v>
      </c>
      <c r="C570" s="242" t="s">
        <v>27</v>
      </c>
      <c r="D570" s="244">
        <v>13284.68</v>
      </c>
    </row>
    <row r="571" spans="1:4" ht="18">
      <c r="A571" s="242">
        <v>605790</v>
      </c>
      <c r="B571" s="243" t="s">
        <v>14989</v>
      </c>
      <c r="C571" s="242" t="s">
        <v>27</v>
      </c>
      <c r="D571" s="244">
        <v>18302.88</v>
      </c>
    </row>
    <row r="572" spans="1:4" ht="18">
      <c r="A572" s="242">
        <v>605532</v>
      </c>
      <c r="B572" s="243" t="s">
        <v>14990</v>
      </c>
      <c r="C572" s="242" t="s">
        <v>27</v>
      </c>
      <c r="D572" s="244">
        <v>14953.67</v>
      </c>
    </row>
    <row r="573" spans="1:4" ht="18">
      <c r="A573" s="242">
        <v>605823</v>
      </c>
      <c r="B573" s="243" t="s">
        <v>14991</v>
      </c>
      <c r="C573" s="242" t="s">
        <v>27</v>
      </c>
      <c r="D573" s="244">
        <v>21352.080000000002</v>
      </c>
    </row>
    <row r="574" spans="1:4" ht="18">
      <c r="A574" s="242">
        <v>605552</v>
      </c>
      <c r="B574" s="243" t="s">
        <v>14992</v>
      </c>
      <c r="C574" s="242" t="s">
        <v>27</v>
      </c>
      <c r="D574" s="244">
        <v>18002.87</v>
      </c>
    </row>
    <row r="575" spans="1:4" ht="18">
      <c r="A575" s="242">
        <v>605844</v>
      </c>
      <c r="B575" s="243" t="s">
        <v>14993</v>
      </c>
      <c r="C575" s="242" t="s">
        <v>27</v>
      </c>
      <c r="D575" s="244">
        <v>19112.240000000002</v>
      </c>
    </row>
    <row r="576" spans="1:4" ht="18">
      <c r="A576" s="242">
        <v>605580</v>
      </c>
      <c r="B576" s="243" t="s">
        <v>14994</v>
      </c>
      <c r="C576" s="242" t="s">
        <v>27</v>
      </c>
      <c r="D576" s="244">
        <v>15164.36</v>
      </c>
    </row>
    <row r="577" spans="1:4" ht="18">
      <c r="A577" s="242">
        <v>605887</v>
      </c>
      <c r="B577" s="243" t="s">
        <v>14995</v>
      </c>
      <c r="C577" s="242" t="s">
        <v>27</v>
      </c>
      <c r="D577" s="244">
        <v>21011.19</v>
      </c>
    </row>
    <row r="578" spans="1:4" ht="18">
      <c r="A578" s="242">
        <v>605591</v>
      </c>
      <c r="B578" s="243" t="s">
        <v>14996</v>
      </c>
      <c r="C578" s="242" t="s">
        <v>27</v>
      </c>
      <c r="D578" s="244">
        <v>17063.310000000001</v>
      </c>
    </row>
    <row r="579" spans="1:4" ht="18">
      <c r="A579" s="242">
        <v>605902</v>
      </c>
      <c r="B579" s="243" t="s">
        <v>14997</v>
      </c>
      <c r="C579" s="242" t="s">
        <v>27</v>
      </c>
      <c r="D579" s="244">
        <v>24480.51</v>
      </c>
    </row>
    <row r="580" spans="1:4" ht="18">
      <c r="A580" s="242">
        <v>605602</v>
      </c>
      <c r="B580" s="243" t="s">
        <v>14998</v>
      </c>
      <c r="C580" s="242" t="s">
        <v>27</v>
      </c>
      <c r="D580" s="244">
        <v>20532.62</v>
      </c>
    </row>
    <row r="581" spans="1:4" ht="18">
      <c r="A581" s="242">
        <v>605748</v>
      </c>
      <c r="B581" s="243" t="s">
        <v>14999</v>
      </c>
      <c r="C581" s="242" t="s">
        <v>27</v>
      </c>
      <c r="D581" s="244">
        <v>18155.37</v>
      </c>
    </row>
    <row r="582" spans="1:4" ht="18">
      <c r="A582" s="242">
        <v>605513</v>
      </c>
      <c r="B582" s="243" t="s">
        <v>15000</v>
      </c>
      <c r="C582" s="242" t="s">
        <v>27</v>
      </c>
      <c r="D582" s="244">
        <v>14572.24</v>
      </c>
    </row>
    <row r="583" spans="1:4" ht="18">
      <c r="A583" s="242">
        <v>605804</v>
      </c>
      <c r="B583" s="243" t="s">
        <v>15001</v>
      </c>
      <c r="C583" s="242" t="s">
        <v>27</v>
      </c>
      <c r="D583" s="244">
        <v>20054.310000000001</v>
      </c>
    </row>
    <row r="584" spans="1:4" ht="18">
      <c r="A584" s="242">
        <v>605533</v>
      </c>
      <c r="B584" s="243" t="s">
        <v>15002</v>
      </c>
      <c r="C584" s="242" t="s">
        <v>27</v>
      </c>
      <c r="D584" s="244">
        <v>16471.18</v>
      </c>
    </row>
    <row r="585" spans="1:4" ht="18">
      <c r="A585" s="242">
        <v>605824</v>
      </c>
      <c r="B585" s="243" t="s">
        <v>15003</v>
      </c>
      <c r="C585" s="242" t="s">
        <v>27</v>
      </c>
      <c r="D585" s="244">
        <v>23523.63</v>
      </c>
    </row>
    <row r="586" spans="1:4" ht="18">
      <c r="A586" s="242">
        <v>605553</v>
      </c>
      <c r="B586" s="243" t="s">
        <v>15004</v>
      </c>
      <c r="C586" s="242" t="s">
        <v>27</v>
      </c>
      <c r="D586" s="244">
        <v>19940.5</v>
      </c>
    </row>
    <row r="587" spans="1:4" ht="18">
      <c r="A587" s="242">
        <v>605845</v>
      </c>
      <c r="B587" s="243" t="s">
        <v>15005</v>
      </c>
      <c r="C587" s="242" t="s">
        <v>27</v>
      </c>
      <c r="D587" s="244">
        <v>20732.23</v>
      </c>
    </row>
    <row r="588" spans="1:4" ht="18">
      <c r="A588" s="242">
        <v>605581</v>
      </c>
      <c r="B588" s="243" t="s">
        <v>15006</v>
      </c>
      <c r="C588" s="242" t="s">
        <v>27</v>
      </c>
      <c r="D588" s="244">
        <v>18185.650000000001</v>
      </c>
    </row>
    <row r="589" spans="1:4" ht="18">
      <c r="A589" s="242">
        <v>605888</v>
      </c>
      <c r="B589" s="243" t="s">
        <v>15007</v>
      </c>
      <c r="C589" s="242" t="s">
        <v>27</v>
      </c>
      <c r="D589" s="244">
        <v>22875.96</v>
      </c>
    </row>
    <row r="590" spans="1:4" ht="18">
      <c r="A590" s="242">
        <v>605592</v>
      </c>
      <c r="B590" s="243" t="s">
        <v>15008</v>
      </c>
      <c r="C590" s="242" t="s">
        <v>27</v>
      </c>
      <c r="D590" s="244">
        <v>20329.39</v>
      </c>
    </row>
    <row r="591" spans="1:4" ht="18">
      <c r="A591" s="242">
        <v>605903</v>
      </c>
      <c r="B591" s="243" t="s">
        <v>15009</v>
      </c>
      <c r="C591" s="242" t="s">
        <v>27</v>
      </c>
      <c r="D591" s="244">
        <v>26792.49</v>
      </c>
    </row>
    <row r="592" spans="1:4" ht="18">
      <c r="A592" s="242">
        <v>605603</v>
      </c>
      <c r="B592" s="243" t="s">
        <v>15010</v>
      </c>
      <c r="C592" s="242" t="s">
        <v>27</v>
      </c>
      <c r="D592" s="244">
        <v>24245.91</v>
      </c>
    </row>
    <row r="593" spans="1:4" ht="18">
      <c r="A593" s="242">
        <v>605771</v>
      </c>
      <c r="B593" s="243" t="s">
        <v>15011</v>
      </c>
      <c r="C593" s="242" t="s">
        <v>27</v>
      </c>
      <c r="D593" s="244">
        <v>19717.740000000002</v>
      </c>
    </row>
    <row r="594" spans="1:4" ht="18">
      <c r="A594" s="242">
        <v>605514</v>
      </c>
      <c r="B594" s="243" t="s">
        <v>15012</v>
      </c>
      <c r="C594" s="242" t="s">
        <v>27</v>
      </c>
      <c r="D594" s="244">
        <v>17667.29</v>
      </c>
    </row>
    <row r="595" spans="1:4" ht="18">
      <c r="A595" s="242">
        <v>605805</v>
      </c>
      <c r="B595" s="243" t="s">
        <v>15013</v>
      </c>
      <c r="C595" s="242" t="s">
        <v>27</v>
      </c>
      <c r="D595" s="244">
        <v>21861.47</v>
      </c>
    </row>
    <row r="596" spans="1:4" ht="18">
      <c r="A596" s="242">
        <v>605534</v>
      </c>
      <c r="B596" s="243" t="s">
        <v>15014</v>
      </c>
      <c r="C596" s="242" t="s">
        <v>27</v>
      </c>
      <c r="D596" s="244">
        <v>19811.02</v>
      </c>
    </row>
    <row r="597" spans="1:4" ht="18">
      <c r="A597" s="242">
        <v>605825</v>
      </c>
      <c r="B597" s="243" t="s">
        <v>15015</v>
      </c>
      <c r="C597" s="242" t="s">
        <v>27</v>
      </c>
      <c r="D597" s="244">
        <v>25778</v>
      </c>
    </row>
    <row r="598" spans="1:4" ht="18">
      <c r="A598" s="242">
        <v>605554</v>
      </c>
      <c r="B598" s="243" t="s">
        <v>15016</v>
      </c>
      <c r="C598" s="242" t="s">
        <v>27</v>
      </c>
      <c r="D598" s="244">
        <v>23727.55</v>
      </c>
    </row>
    <row r="599" spans="1:4" ht="18">
      <c r="A599" s="242">
        <v>605772</v>
      </c>
      <c r="B599" s="243" t="s">
        <v>15017</v>
      </c>
      <c r="C599" s="242" t="s">
        <v>27</v>
      </c>
      <c r="D599" s="244">
        <v>23048.89</v>
      </c>
    </row>
    <row r="600" spans="1:4" ht="18">
      <c r="A600" s="242">
        <v>605515</v>
      </c>
      <c r="B600" s="243" t="s">
        <v>15018</v>
      </c>
      <c r="C600" s="242" t="s">
        <v>27</v>
      </c>
      <c r="D600" s="244">
        <v>19201.62</v>
      </c>
    </row>
    <row r="601" spans="1:4" ht="18">
      <c r="A601" s="242">
        <v>605806</v>
      </c>
      <c r="B601" s="243" t="s">
        <v>15019</v>
      </c>
      <c r="C601" s="242" t="s">
        <v>27</v>
      </c>
      <c r="D601" s="244">
        <v>25452.240000000002</v>
      </c>
    </row>
    <row r="602" spans="1:4" ht="18">
      <c r="A602" s="242">
        <v>605535</v>
      </c>
      <c r="B602" s="243" t="s">
        <v>15020</v>
      </c>
      <c r="C602" s="242" t="s">
        <v>27</v>
      </c>
      <c r="D602" s="244">
        <v>21604.98</v>
      </c>
    </row>
    <row r="603" spans="1:4" ht="18">
      <c r="A603" s="242">
        <v>605826</v>
      </c>
      <c r="B603" s="243" t="s">
        <v>15021</v>
      </c>
      <c r="C603" s="242" t="s">
        <v>27</v>
      </c>
      <c r="D603" s="244">
        <v>29843.09</v>
      </c>
    </row>
    <row r="604" spans="1:4" ht="18">
      <c r="A604" s="242">
        <v>605555</v>
      </c>
      <c r="B604" s="243" t="s">
        <v>15022</v>
      </c>
      <c r="C604" s="242" t="s">
        <v>27</v>
      </c>
      <c r="D604" s="244">
        <v>25995.83</v>
      </c>
    </row>
    <row r="605" spans="1:4" ht="18">
      <c r="A605" s="242">
        <v>605773</v>
      </c>
      <c r="B605" s="243" t="s">
        <v>15023</v>
      </c>
      <c r="C605" s="242" t="s">
        <v>27</v>
      </c>
      <c r="D605" s="244">
        <v>24439.33</v>
      </c>
    </row>
    <row r="606" spans="1:4" ht="18">
      <c r="A606" s="242">
        <v>605516</v>
      </c>
      <c r="B606" s="243" t="s">
        <v>15024</v>
      </c>
      <c r="C606" s="242" t="s">
        <v>27</v>
      </c>
      <c r="D606" s="244">
        <v>20336.34</v>
      </c>
    </row>
    <row r="607" spans="1:4" ht="18">
      <c r="A607" s="242">
        <v>605807</v>
      </c>
      <c r="B607" s="243" t="s">
        <v>15025</v>
      </c>
      <c r="C607" s="242" t="s">
        <v>27</v>
      </c>
      <c r="D607" s="244">
        <v>27117.15</v>
      </c>
    </row>
    <row r="608" spans="1:4" ht="18">
      <c r="A608" s="242">
        <v>605536</v>
      </c>
      <c r="B608" s="243" t="s">
        <v>15026</v>
      </c>
      <c r="C608" s="242" t="s">
        <v>27</v>
      </c>
      <c r="D608" s="244">
        <v>23014.16</v>
      </c>
    </row>
    <row r="609" spans="1:4" ht="18">
      <c r="A609" s="242">
        <v>605827</v>
      </c>
      <c r="B609" s="243" t="s">
        <v>15027</v>
      </c>
      <c r="C609" s="242" t="s">
        <v>27</v>
      </c>
      <c r="D609" s="244">
        <v>32009.42</v>
      </c>
    </row>
    <row r="610" spans="1:4" ht="18">
      <c r="A610" s="242">
        <v>605556</v>
      </c>
      <c r="B610" s="243" t="s">
        <v>15028</v>
      </c>
      <c r="C610" s="242" t="s">
        <v>27</v>
      </c>
      <c r="D610" s="244">
        <v>27906.43</v>
      </c>
    </row>
    <row r="611" spans="1:4" ht="18">
      <c r="A611" s="242">
        <v>605774</v>
      </c>
      <c r="B611" s="243" t="s">
        <v>15029</v>
      </c>
      <c r="C611" s="242" t="s">
        <v>27</v>
      </c>
      <c r="D611" s="244">
        <v>26274.7</v>
      </c>
    </row>
    <row r="612" spans="1:4" ht="18">
      <c r="A612" s="242">
        <v>605517</v>
      </c>
      <c r="B612" s="243" t="s">
        <v>15030</v>
      </c>
      <c r="C612" s="242" t="s">
        <v>27</v>
      </c>
      <c r="D612" s="244">
        <v>21861.98</v>
      </c>
    </row>
    <row r="613" spans="1:4" ht="18">
      <c r="A613" s="242">
        <v>605808</v>
      </c>
      <c r="B613" s="243" t="s">
        <v>15031</v>
      </c>
      <c r="C613" s="242" t="s">
        <v>27</v>
      </c>
      <c r="D613" s="244">
        <v>29241.81</v>
      </c>
    </row>
    <row r="614" spans="1:4" ht="18">
      <c r="A614" s="242">
        <v>605537</v>
      </c>
      <c r="B614" s="243" t="s">
        <v>15032</v>
      </c>
      <c r="C614" s="242" t="s">
        <v>27</v>
      </c>
      <c r="D614" s="244">
        <v>24829.09</v>
      </c>
    </row>
    <row r="615" spans="1:4" ht="18">
      <c r="A615" s="242">
        <v>605828</v>
      </c>
      <c r="B615" s="243" t="s">
        <v>15033</v>
      </c>
      <c r="C615" s="242" t="s">
        <v>27</v>
      </c>
      <c r="D615" s="244">
        <v>34662.61</v>
      </c>
    </row>
    <row r="616" spans="1:4" ht="18">
      <c r="A616" s="242">
        <v>605557</v>
      </c>
      <c r="B616" s="243" t="s">
        <v>15034</v>
      </c>
      <c r="C616" s="242" t="s">
        <v>27</v>
      </c>
      <c r="D616" s="244">
        <v>30249.89</v>
      </c>
    </row>
    <row r="617" spans="1:4" ht="18">
      <c r="A617" s="242">
        <v>605775</v>
      </c>
      <c r="B617" s="243" t="s">
        <v>15035</v>
      </c>
      <c r="C617" s="242" t="s">
        <v>27</v>
      </c>
      <c r="D617" s="244">
        <v>27651.82</v>
      </c>
    </row>
    <row r="618" spans="1:4" ht="18">
      <c r="A618" s="242">
        <v>605518</v>
      </c>
      <c r="B618" s="243" t="s">
        <v>15036</v>
      </c>
      <c r="C618" s="242" t="s">
        <v>27</v>
      </c>
      <c r="D618" s="244">
        <v>23055.93</v>
      </c>
    </row>
    <row r="619" spans="1:4" ht="18">
      <c r="A619" s="242">
        <v>605809</v>
      </c>
      <c r="B619" s="243" t="s">
        <v>15037</v>
      </c>
      <c r="C619" s="242" t="s">
        <v>27</v>
      </c>
      <c r="D619" s="244">
        <v>30923.06</v>
      </c>
    </row>
    <row r="620" spans="1:4" ht="18">
      <c r="A620" s="242">
        <v>605538</v>
      </c>
      <c r="B620" s="243" t="s">
        <v>15038</v>
      </c>
      <c r="C620" s="242" t="s">
        <v>27</v>
      </c>
      <c r="D620" s="244">
        <v>26327.16</v>
      </c>
    </row>
    <row r="621" spans="1:4" ht="18">
      <c r="A621" s="242">
        <v>605829</v>
      </c>
      <c r="B621" s="243" t="s">
        <v>15039</v>
      </c>
      <c r="C621" s="242" t="s">
        <v>27</v>
      </c>
      <c r="D621" s="244">
        <v>36899.49</v>
      </c>
    </row>
    <row r="622" spans="1:4" ht="18">
      <c r="A622" s="242">
        <v>605558</v>
      </c>
      <c r="B622" s="243" t="s">
        <v>15040</v>
      </c>
      <c r="C622" s="242" t="s">
        <v>27</v>
      </c>
      <c r="D622" s="244">
        <v>32303.59</v>
      </c>
    </row>
    <row r="623" spans="1:4" ht="18">
      <c r="A623" s="242">
        <v>605776</v>
      </c>
      <c r="B623" s="243" t="s">
        <v>15041</v>
      </c>
      <c r="C623" s="242" t="s">
        <v>27</v>
      </c>
      <c r="D623" s="244">
        <v>29525.95</v>
      </c>
    </row>
    <row r="624" spans="1:4" ht="18">
      <c r="A624" s="242">
        <v>605519</v>
      </c>
      <c r="B624" s="243" t="s">
        <v>15042</v>
      </c>
      <c r="C624" s="242" t="s">
        <v>27</v>
      </c>
      <c r="D624" s="244">
        <v>27425.1</v>
      </c>
    </row>
    <row r="625" spans="1:4" ht="18">
      <c r="A625" s="242">
        <v>605810</v>
      </c>
      <c r="B625" s="243" t="s">
        <v>15043</v>
      </c>
      <c r="C625" s="242" t="s">
        <v>27</v>
      </c>
      <c r="D625" s="244">
        <v>33116.15</v>
      </c>
    </row>
    <row r="626" spans="1:4" ht="18">
      <c r="A626" s="242">
        <v>605539</v>
      </c>
      <c r="B626" s="243" t="s">
        <v>15044</v>
      </c>
      <c r="C626" s="242" t="s">
        <v>27</v>
      </c>
      <c r="D626" s="244">
        <v>31015.3</v>
      </c>
    </row>
    <row r="627" spans="1:4" ht="18">
      <c r="A627" s="242">
        <v>605830</v>
      </c>
      <c r="B627" s="243" t="s">
        <v>15045</v>
      </c>
      <c r="C627" s="242" t="s">
        <v>27</v>
      </c>
      <c r="D627" s="244">
        <v>39675.32</v>
      </c>
    </row>
    <row r="628" spans="1:4" ht="18">
      <c r="A628" s="242">
        <v>605559</v>
      </c>
      <c r="B628" s="243" t="s">
        <v>15046</v>
      </c>
      <c r="C628" s="242" t="s">
        <v>27</v>
      </c>
      <c r="D628" s="244">
        <v>37574.47</v>
      </c>
    </row>
    <row r="629" spans="1:4" ht="18">
      <c r="A629" s="242">
        <v>605777</v>
      </c>
      <c r="B629" s="243" t="s">
        <v>15047</v>
      </c>
      <c r="C629" s="242" t="s">
        <v>27</v>
      </c>
      <c r="D629" s="244">
        <v>31457.43</v>
      </c>
    </row>
    <row r="630" spans="1:4" ht="18">
      <c r="A630" s="242">
        <v>605520</v>
      </c>
      <c r="B630" s="243" t="s">
        <v>15048</v>
      </c>
      <c r="C630" s="242" t="s">
        <v>27</v>
      </c>
      <c r="D630" s="244">
        <v>29257.53</v>
      </c>
    </row>
    <row r="631" spans="1:4" ht="18">
      <c r="A631" s="242">
        <v>605811</v>
      </c>
      <c r="B631" s="243" t="s">
        <v>15049</v>
      </c>
      <c r="C631" s="242" t="s">
        <v>27</v>
      </c>
      <c r="D631" s="244">
        <v>35381.43</v>
      </c>
    </row>
    <row r="632" spans="1:4" ht="18">
      <c r="A632" s="242">
        <v>605540</v>
      </c>
      <c r="B632" s="243" t="s">
        <v>15050</v>
      </c>
      <c r="C632" s="242" t="s">
        <v>27</v>
      </c>
      <c r="D632" s="244">
        <v>33181.53</v>
      </c>
    </row>
    <row r="633" spans="1:4" ht="18">
      <c r="A633" s="242">
        <v>605831</v>
      </c>
      <c r="B633" s="243" t="s">
        <v>15051</v>
      </c>
      <c r="C633" s="242" t="s">
        <v>27</v>
      </c>
      <c r="D633" s="244">
        <v>42550.44</v>
      </c>
    </row>
    <row r="634" spans="1:4" ht="18">
      <c r="A634" s="242">
        <v>605560</v>
      </c>
      <c r="B634" s="243" t="s">
        <v>15052</v>
      </c>
      <c r="C634" s="242" t="s">
        <v>27</v>
      </c>
      <c r="D634" s="244">
        <v>40350.54</v>
      </c>
    </row>
    <row r="635" spans="1:4" ht="18">
      <c r="A635" s="242">
        <v>605778</v>
      </c>
      <c r="B635" s="243" t="s">
        <v>15053</v>
      </c>
      <c r="C635" s="242" t="s">
        <v>27</v>
      </c>
      <c r="D635" s="244">
        <v>33344.57</v>
      </c>
    </row>
    <row r="636" spans="1:4" ht="18">
      <c r="A636" s="242">
        <v>605521</v>
      </c>
      <c r="B636" s="243" t="s">
        <v>15054</v>
      </c>
      <c r="C636" s="242" t="s">
        <v>27</v>
      </c>
      <c r="D636" s="244">
        <v>31105.8</v>
      </c>
    </row>
    <row r="637" spans="1:4" ht="18">
      <c r="A637" s="242">
        <v>605812</v>
      </c>
      <c r="B637" s="243" t="s">
        <v>15055</v>
      </c>
      <c r="C637" s="242" t="s">
        <v>27</v>
      </c>
      <c r="D637" s="244">
        <v>37617.199999999997</v>
      </c>
    </row>
    <row r="638" spans="1:4" ht="18">
      <c r="A638" s="242">
        <v>605541</v>
      </c>
      <c r="B638" s="243" t="s">
        <v>15056</v>
      </c>
      <c r="C638" s="242" t="s">
        <v>27</v>
      </c>
      <c r="D638" s="244">
        <v>35378.43</v>
      </c>
    </row>
    <row r="639" spans="1:4" ht="18">
      <c r="A639" s="242">
        <v>605832</v>
      </c>
      <c r="B639" s="243" t="s">
        <v>15057</v>
      </c>
      <c r="C639" s="242" t="s">
        <v>27</v>
      </c>
      <c r="D639" s="244">
        <v>45423.15</v>
      </c>
    </row>
    <row r="640" spans="1:4" ht="18">
      <c r="A640" s="242">
        <v>605561</v>
      </c>
      <c r="B640" s="243" t="s">
        <v>15058</v>
      </c>
      <c r="C640" s="242" t="s">
        <v>27</v>
      </c>
      <c r="D640" s="244">
        <v>43184.38</v>
      </c>
    </row>
    <row r="641" spans="1:4" ht="18">
      <c r="A641" s="242">
        <v>605779</v>
      </c>
      <c r="B641" s="243" t="s">
        <v>15059</v>
      </c>
      <c r="C641" s="242" t="s">
        <v>27</v>
      </c>
      <c r="D641" s="244">
        <v>36530.57</v>
      </c>
    </row>
    <row r="642" spans="1:4" ht="18">
      <c r="A642" s="242">
        <v>605522</v>
      </c>
      <c r="B642" s="243" t="s">
        <v>15060</v>
      </c>
      <c r="C642" s="242" t="s">
        <v>27</v>
      </c>
      <c r="D642" s="244">
        <v>35177.839999999997</v>
      </c>
    </row>
    <row r="643" spans="1:4" ht="18">
      <c r="A643" s="242">
        <v>605813</v>
      </c>
      <c r="B643" s="243" t="s">
        <v>15061</v>
      </c>
      <c r="C643" s="242" t="s">
        <v>27</v>
      </c>
      <c r="D643" s="244">
        <v>41166.67</v>
      </c>
    </row>
    <row r="644" spans="1:4" ht="18">
      <c r="A644" s="242">
        <v>605542</v>
      </c>
      <c r="B644" s="243" t="s">
        <v>15062</v>
      </c>
      <c r="C644" s="242" t="s">
        <v>27</v>
      </c>
      <c r="D644" s="244">
        <v>39813.94</v>
      </c>
    </row>
    <row r="645" spans="1:4" ht="18">
      <c r="A645" s="242">
        <v>605833</v>
      </c>
      <c r="B645" s="243" t="s">
        <v>15063</v>
      </c>
      <c r="C645" s="242" t="s">
        <v>27</v>
      </c>
      <c r="D645" s="244">
        <v>49636.67</v>
      </c>
    </row>
    <row r="646" spans="1:4" ht="18">
      <c r="A646" s="242">
        <v>605562</v>
      </c>
      <c r="B646" s="243" t="s">
        <v>15064</v>
      </c>
      <c r="C646" s="242" t="s">
        <v>27</v>
      </c>
      <c r="D646" s="244">
        <v>48283.94</v>
      </c>
    </row>
    <row r="647" spans="1:4" ht="18">
      <c r="A647" s="242">
        <v>605780</v>
      </c>
      <c r="B647" s="243" t="s">
        <v>15065</v>
      </c>
      <c r="C647" s="242" t="s">
        <v>27</v>
      </c>
      <c r="D647" s="244">
        <v>40889.11</v>
      </c>
    </row>
    <row r="648" spans="1:4" ht="18">
      <c r="A648" s="242">
        <v>605523</v>
      </c>
      <c r="B648" s="243" t="s">
        <v>15066</v>
      </c>
      <c r="C648" s="242" t="s">
        <v>27</v>
      </c>
      <c r="D648" s="244">
        <v>37257.69</v>
      </c>
    </row>
    <row r="649" spans="1:4" ht="18">
      <c r="A649" s="242">
        <v>605814</v>
      </c>
      <c r="B649" s="243" t="s">
        <v>15067</v>
      </c>
      <c r="C649" s="242" t="s">
        <v>27</v>
      </c>
      <c r="D649" s="244">
        <v>45903.519999999997</v>
      </c>
    </row>
    <row r="650" spans="1:4" ht="18">
      <c r="A650" s="242">
        <v>605543</v>
      </c>
      <c r="B650" s="243" t="s">
        <v>15068</v>
      </c>
      <c r="C650" s="242" t="s">
        <v>27</v>
      </c>
      <c r="D650" s="244">
        <v>42272.1</v>
      </c>
    </row>
    <row r="651" spans="1:4" ht="18">
      <c r="A651" s="242">
        <v>605834</v>
      </c>
      <c r="B651" s="243" t="s">
        <v>15069</v>
      </c>
      <c r="C651" s="242" t="s">
        <v>27</v>
      </c>
      <c r="D651" s="244">
        <v>55064.67</v>
      </c>
    </row>
    <row r="652" spans="1:4" ht="18">
      <c r="A652" s="242">
        <v>605563</v>
      </c>
      <c r="B652" s="243" t="s">
        <v>15070</v>
      </c>
      <c r="C652" s="242" t="s">
        <v>27</v>
      </c>
      <c r="D652" s="244">
        <v>51433.25</v>
      </c>
    </row>
    <row r="653" spans="1:4">
      <c r="A653" s="242">
        <v>605606</v>
      </c>
      <c r="B653" s="243" t="s">
        <v>15071</v>
      </c>
      <c r="C653" s="242" t="s">
        <v>14616</v>
      </c>
      <c r="D653" s="244">
        <v>9.1199999999999992</v>
      </c>
    </row>
    <row r="654" spans="1:4">
      <c r="A654" s="242">
        <v>705314</v>
      </c>
      <c r="B654" s="243" t="s">
        <v>15072</v>
      </c>
      <c r="C654" s="242" t="s">
        <v>1623</v>
      </c>
      <c r="D654" s="244">
        <v>11596.07</v>
      </c>
    </row>
    <row r="655" spans="1:4">
      <c r="A655" s="242">
        <v>705312</v>
      </c>
      <c r="B655" s="243" t="s">
        <v>15073</v>
      </c>
      <c r="C655" s="242" t="s">
        <v>1623</v>
      </c>
      <c r="D655" s="244">
        <v>10791.62</v>
      </c>
    </row>
    <row r="656" spans="1:4">
      <c r="A656" s="242">
        <v>705316</v>
      </c>
      <c r="B656" s="243" t="s">
        <v>15074</v>
      </c>
      <c r="C656" s="242" t="s">
        <v>1623</v>
      </c>
      <c r="D656" s="244">
        <v>12757.61</v>
      </c>
    </row>
    <row r="657" spans="1:4">
      <c r="A657" s="242">
        <v>705315</v>
      </c>
      <c r="B657" s="243" t="s">
        <v>15075</v>
      </c>
      <c r="C657" s="242" t="s">
        <v>1623</v>
      </c>
      <c r="D657" s="244">
        <v>11888.31</v>
      </c>
    </row>
    <row r="658" spans="1:4">
      <c r="A658" s="242">
        <v>705318</v>
      </c>
      <c r="B658" s="243" t="s">
        <v>15076</v>
      </c>
      <c r="C658" s="242" t="s">
        <v>1623</v>
      </c>
      <c r="D658" s="244">
        <v>13503.27</v>
      </c>
    </row>
    <row r="659" spans="1:4">
      <c r="A659" s="242">
        <v>705317</v>
      </c>
      <c r="B659" s="243" t="s">
        <v>15077</v>
      </c>
      <c r="C659" s="242" t="s">
        <v>1623</v>
      </c>
      <c r="D659" s="244">
        <v>12523.62</v>
      </c>
    </row>
    <row r="660" spans="1:4">
      <c r="A660" s="242">
        <v>705320</v>
      </c>
      <c r="B660" s="243" t="s">
        <v>15078</v>
      </c>
      <c r="C660" s="242" t="s">
        <v>1623</v>
      </c>
      <c r="D660" s="244">
        <v>17028</v>
      </c>
    </row>
    <row r="661" spans="1:4">
      <c r="A661" s="242">
        <v>705319</v>
      </c>
      <c r="B661" s="243" t="s">
        <v>15079</v>
      </c>
      <c r="C661" s="242" t="s">
        <v>1623</v>
      </c>
      <c r="D661" s="244">
        <v>15828.93</v>
      </c>
    </row>
    <row r="662" spans="1:4">
      <c r="A662" s="242">
        <v>705322</v>
      </c>
      <c r="B662" s="243" t="s">
        <v>15080</v>
      </c>
      <c r="C662" s="242" t="s">
        <v>1623</v>
      </c>
      <c r="D662" s="244">
        <v>18025.91</v>
      </c>
    </row>
    <row r="663" spans="1:4">
      <c r="A663" s="242">
        <v>705321</v>
      </c>
      <c r="B663" s="243" t="s">
        <v>15081</v>
      </c>
      <c r="C663" s="242" t="s">
        <v>1623</v>
      </c>
      <c r="D663" s="244">
        <v>16673.12</v>
      </c>
    </row>
    <row r="664" spans="1:4">
      <c r="A664" s="242">
        <v>705324</v>
      </c>
      <c r="B664" s="243" t="s">
        <v>15082</v>
      </c>
      <c r="C664" s="242" t="s">
        <v>1623</v>
      </c>
      <c r="D664" s="244">
        <v>19837.8</v>
      </c>
    </row>
    <row r="665" spans="1:4">
      <c r="A665" s="242">
        <v>705323</v>
      </c>
      <c r="B665" s="243" t="s">
        <v>15083</v>
      </c>
      <c r="C665" s="242" t="s">
        <v>1623</v>
      </c>
      <c r="D665" s="244">
        <v>18387</v>
      </c>
    </row>
    <row r="666" spans="1:4">
      <c r="A666" s="242">
        <v>705326</v>
      </c>
      <c r="B666" s="243" t="s">
        <v>15084</v>
      </c>
      <c r="C666" s="242" t="s">
        <v>1623</v>
      </c>
      <c r="D666" s="244">
        <v>21217.99</v>
      </c>
    </row>
    <row r="667" spans="1:4">
      <c r="A667" s="242">
        <v>705325</v>
      </c>
      <c r="B667" s="243" t="s">
        <v>15085</v>
      </c>
      <c r="C667" s="242" t="s">
        <v>1623</v>
      </c>
      <c r="D667" s="244">
        <v>19629.560000000001</v>
      </c>
    </row>
    <row r="668" spans="1:4">
      <c r="A668" s="242">
        <v>705328</v>
      </c>
      <c r="B668" s="243" t="s">
        <v>15086</v>
      </c>
      <c r="C668" s="242" t="s">
        <v>1623</v>
      </c>
      <c r="D668" s="244">
        <v>27084.58</v>
      </c>
    </row>
    <row r="669" spans="1:4">
      <c r="A669" s="242">
        <v>705327</v>
      </c>
      <c r="B669" s="243" t="s">
        <v>15087</v>
      </c>
      <c r="C669" s="242" t="s">
        <v>1623</v>
      </c>
      <c r="D669" s="244">
        <v>25113.97</v>
      </c>
    </row>
    <row r="670" spans="1:4">
      <c r="A670" s="242">
        <v>705330</v>
      </c>
      <c r="B670" s="243" t="s">
        <v>15088</v>
      </c>
      <c r="C670" s="242" t="s">
        <v>1623</v>
      </c>
      <c r="D670" s="244">
        <v>25240.71</v>
      </c>
    </row>
    <row r="671" spans="1:4">
      <c r="A671" s="242">
        <v>705329</v>
      </c>
      <c r="B671" s="243" t="s">
        <v>15089</v>
      </c>
      <c r="C671" s="242" t="s">
        <v>1623</v>
      </c>
      <c r="D671" s="244">
        <v>23273.38</v>
      </c>
    </row>
    <row r="672" spans="1:4">
      <c r="A672" s="242">
        <v>705332</v>
      </c>
      <c r="B672" s="243" t="s">
        <v>15090</v>
      </c>
      <c r="C672" s="242" t="s">
        <v>1623</v>
      </c>
      <c r="D672" s="244">
        <v>27460.19</v>
      </c>
    </row>
    <row r="673" spans="1:4">
      <c r="A673" s="242">
        <v>705331</v>
      </c>
      <c r="B673" s="243" t="s">
        <v>15091</v>
      </c>
      <c r="C673" s="242" t="s">
        <v>1623</v>
      </c>
      <c r="D673" s="244">
        <v>25449.93</v>
      </c>
    </row>
    <row r="674" spans="1:4">
      <c r="A674" s="242">
        <v>705334</v>
      </c>
      <c r="B674" s="243" t="s">
        <v>15092</v>
      </c>
      <c r="C674" s="242" t="s">
        <v>1623</v>
      </c>
      <c r="D674" s="244">
        <v>29561.79</v>
      </c>
    </row>
    <row r="675" spans="1:4">
      <c r="A675" s="242">
        <v>705333</v>
      </c>
      <c r="B675" s="243" t="s">
        <v>15093</v>
      </c>
      <c r="C675" s="242" t="s">
        <v>1623</v>
      </c>
      <c r="D675" s="244">
        <v>27569.89</v>
      </c>
    </row>
    <row r="676" spans="1:4">
      <c r="A676" s="242">
        <v>705336</v>
      </c>
      <c r="B676" s="243" t="s">
        <v>15094</v>
      </c>
      <c r="C676" s="242" t="s">
        <v>1623</v>
      </c>
      <c r="D676" s="244">
        <v>39605.58</v>
      </c>
    </row>
    <row r="677" spans="1:4">
      <c r="A677" s="242">
        <v>705335</v>
      </c>
      <c r="B677" s="243" t="s">
        <v>15095</v>
      </c>
      <c r="C677" s="242" t="s">
        <v>1623</v>
      </c>
      <c r="D677" s="244">
        <v>36829.629999999997</v>
      </c>
    </row>
    <row r="678" spans="1:4">
      <c r="A678" s="242">
        <v>705338</v>
      </c>
      <c r="B678" s="243" t="s">
        <v>15096</v>
      </c>
      <c r="C678" s="242" t="s">
        <v>1623</v>
      </c>
      <c r="D678" s="244">
        <v>36780.019999999997</v>
      </c>
    </row>
    <row r="679" spans="1:4">
      <c r="A679" s="242">
        <v>705337</v>
      </c>
      <c r="B679" s="243" t="s">
        <v>15097</v>
      </c>
      <c r="C679" s="242" t="s">
        <v>1623</v>
      </c>
      <c r="D679" s="244">
        <v>33914.46</v>
      </c>
    </row>
    <row r="680" spans="1:4">
      <c r="A680" s="242">
        <v>705340</v>
      </c>
      <c r="B680" s="243" t="s">
        <v>15098</v>
      </c>
      <c r="C680" s="242" t="s">
        <v>1623</v>
      </c>
      <c r="D680" s="244">
        <v>39916.120000000003</v>
      </c>
    </row>
    <row r="681" spans="1:4">
      <c r="A681" s="242">
        <v>705339</v>
      </c>
      <c r="B681" s="243" t="s">
        <v>15099</v>
      </c>
      <c r="C681" s="242" t="s">
        <v>1623</v>
      </c>
      <c r="D681" s="244">
        <v>37014.9</v>
      </c>
    </row>
    <row r="682" spans="1:4">
      <c r="A682" s="242">
        <v>705342</v>
      </c>
      <c r="B682" s="243" t="s">
        <v>15100</v>
      </c>
      <c r="C682" s="242" t="s">
        <v>1623</v>
      </c>
      <c r="D682" s="244">
        <v>45448.81</v>
      </c>
    </row>
    <row r="683" spans="1:4">
      <c r="A683" s="242">
        <v>705341</v>
      </c>
      <c r="B683" s="243" t="s">
        <v>15101</v>
      </c>
      <c r="C683" s="242" t="s">
        <v>1623</v>
      </c>
      <c r="D683" s="244">
        <v>42222.35</v>
      </c>
    </row>
    <row r="684" spans="1:4">
      <c r="A684" s="242">
        <v>705344</v>
      </c>
      <c r="B684" s="243" t="s">
        <v>15102</v>
      </c>
      <c r="C684" s="242" t="s">
        <v>1623</v>
      </c>
      <c r="D684" s="244">
        <v>57903.63</v>
      </c>
    </row>
    <row r="685" spans="1:4">
      <c r="A685" s="242">
        <v>705343</v>
      </c>
      <c r="B685" s="243" t="s">
        <v>15103</v>
      </c>
      <c r="C685" s="242" t="s">
        <v>1623</v>
      </c>
      <c r="D685" s="244">
        <v>53950.47</v>
      </c>
    </row>
    <row r="686" spans="1:4">
      <c r="A686" s="242">
        <v>705225</v>
      </c>
      <c r="B686" s="243" t="s">
        <v>15104</v>
      </c>
      <c r="C686" s="242" t="s">
        <v>1623</v>
      </c>
      <c r="D686" s="244">
        <v>9800.18</v>
      </c>
    </row>
    <row r="687" spans="1:4">
      <c r="A687" s="242">
        <v>705224</v>
      </c>
      <c r="B687" s="243" t="s">
        <v>15105</v>
      </c>
      <c r="C687" s="242" t="s">
        <v>1623</v>
      </c>
      <c r="D687" s="244">
        <v>9060.85</v>
      </c>
    </row>
    <row r="688" spans="1:4">
      <c r="A688" s="242">
        <v>705227</v>
      </c>
      <c r="B688" s="243" t="s">
        <v>15106</v>
      </c>
      <c r="C688" s="242" t="s">
        <v>1623</v>
      </c>
      <c r="D688" s="244">
        <v>10260.629999999999</v>
      </c>
    </row>
    <row r="689" spans="1:4">
      <c r="A689" s="242">
        <v>705226</v>
      </c>
      <c r="B689" s="243" t="s">
        <v>15107</v>
      </c>
      <c r="C689" s="242" t="s">
        <v>1623</v>
      </c>
      <c r="D689" s="244">
        <v>9581.2199999999993</v>
      </c>
    </row>
    <row r="690" spans="1:4">
      <c r="A690" s="242">
        <v>705229</v>
      </c>
      <c r="B690" s="243" t="s">
        <v>15108</v>
      </c>
      <c r="C690" s="242" t="s">
        <v>1623</v>
      </c>
      <c r="D690" s="244">
        <v>10996.53</v>
      </c>
    </row>
    <row r="691" spans="1:4">
      <c r="A691" s="242">
        <v>705228</v>
      </c>
      <c r="B691" s="243" t="s">
        <v>15109</v>
      </c>
      <c r="C691" s="242" t="s">
        <v>1623</v>
      </c>
      <c r="D691" s="244">
        <v>10212.52</v>
      </c>
    </row>
    <row r="692" spans="1:4">
      <c r="A692" s="242">
        <v>705231</v>
      </c>
      <c r="B692" s="243" t="s">
        <v>15110</v>
      </c>
      <c r="C692" s="242" t="s">
        <v>1623</v>
      </c>
      <c r="D692" s="244">
        <v>13818.45</v>
      </c>
    </row>
    <row r="693" spans="1:4">
      <c r="A693" s="242">
        <v>705230</v>
      </c>
      <c r="B693" s="243" t="s">
        <v>15111</v>
      </c>
      <c r="C693" s="242" t="s">
        <v>1623</v>
      </c>
      <c r="D693" s="244">
        <v>12900.06</v>
      </c>
    </row>
    <row r="694" spans="1:4">
      <c r="A694" s="242">
        <v>705233</v>
      </c>
      <c r="B694" s="243" t="s">
        <v>15112</v>
      </c>
      <c r="C694" s="242" t="s">
        <v>1623</v>
      </c>
      <c r="D694" s="244">
        <v>15416.32</v>
      </c>
    </row>
    <row r="695" spans="1:4">
      <c r="A695" s="242">
        <v>705232</v>
      </c>
      <c r="B695" s="243" t="s">
        <v>15113</v>
      </c>
      <c r="C695" s="242" t="s">
        <v>1623</v>
      </c>
      <c r="D695" s="244">
        <v>14239.9</v>
      </c>
    </row>
    <row r="696" spans="1:4">
      <c r="A696" s="242">
        <v>705235</v>
      </c>
      <c r="B696" s="243" t="s">
        <v>15114</v>
      </c>
      <c r="C696" s="242" t="s">
        <v>1623</v>
      </c>
      <c r="D696" s="244">
        <v>16037.17</v>
      </c>
    </row>
    <row r="697" spans="1:4">
      <c r="A697" s="242">
        <v>705234</v>
      </c>
      <c r="B697" s="243" t="s">
        <v>15115</v>
      </c>
      <c r="C697" s="242" t="s">
        <v>1623</v>
      </c>
      <c r="D697" s="244">
        <v>14937.12</v>
      </c>
    </row>
    <row r="698" spans="1:4">
      <c r="A698" s="242">
        <v>705237</v>
      </c>
      <c r="B698" s="243" t="s">
        <v>15116</v>
      </c>
      <c r="C698" s="242" t="s">
        <v>1623</v>
      </c>
      <c r="D698" s="244">
        <v>17266.32</v>
      </c>
    </row>
    <row r="699" spans="1:4">
      <c r="A699" s="242">
        <v>705236</v>
      </c>
      <c r="B699" s="243" t="s">
        <v>15117</v>
      </c>
      <c r="C699" s="242" t="s">
        <v>1623</v>
      </c>
      <c r="D699" s="244">
        <v>16031.93</v>
      </c>
    </row>
    <row r="700" spans="1:4">
      <c r="A700" s="242">
        <v>705239</v>
      </c>
      <c r="B700" s="243" t="s">
        <v>15118</v>
      </c>
      <c r="C700" s="242" t="s">
        <v>1623</v>
      </c>
      <c r="D700" s="244">
        <v>22176.25</v>
      </c>
    </row>
    <row r="701" spans="1:4">
      <c r="A701" s="242">
        <v>705238</v>
      </c>
      <c r="B701" s="243" t="s">
        <v>15119</v>
      </c>
      <c r="C701" s="242" t="s">
        <v>1623</v>
      </c>
      <c r="D701" s="244">
        <v>20632.86</v>
      </c>
    </row>
    <row r="702" spans="1:4">
      <c r="A702" s="242">
        <v>705241</v>
      </c>
      <c r="B702" s="243" t="s">
        <v>15120</v>
      </c>
      <c r="C702" s="242" t="s">
        <v>1623</v>
      </c>
      <c r="D702" s="244">
        <v>20893.43</v>
      </c>
    </row>
    <row r="703" spans="1:4">
      <c r="A703" s="242">
        <v>705240</v>
      </c>
      <c r="B703" s="243" t="s">
        <v>15121</v>
      </c>
      <c r="C703" s="242" t="s">
        <v>1623</v>
      </c>
      <c r="D703" s="244">
        <v>19275.73</v>
      </c>
    </row>
    <row r="704" spans="1:4">
      <c r="A704" s="242">
        <v>705243</v>
      </c>
      <c r="B704" s="243" t="s">
        <v>15122</v>
      </c>
      <c r="C704" s="242" t="s">
        <v>1623</v>
      </c>
      <c r="D704" s="244">
        <v>22358.57</v>
      </c>
    </row>
    <row r="705" spans="1:4">
      <c r="A705" s="242">
        <v>705242</v>
      </c>
      <c r="B705" s="243" t="s">
        <v>15123</v>
      </c>
      <c r="C705" s="242" t="s">
        <v>1623</v>
      </c>
      <c r="D705" s="244">
        <v>20735.169999999998</v>
      </c>
    </row>
    <row r="706" spans="1:4">
      <c r="A706" s="242">
        <v>705245</v>
      </c>
      <c r="B706" s="243" t="s">
        <v>15124</v>
      </c>
      <c r="C706" s="242" t="s">
        <v>1623</v>
      </c>
      <c r="D706" s="244">
        <v>24889.95</v>
      </c>
    </row>
    <row r="707" spans="1:4">
      <c r="A707" s="242">
        <v>705244</v>
      </c>
      <c r="B707" s="243" t="s">
        <v>15125</v>
      </c>
      <c r="C707" s="242" t="s">
        <v>1623</v>
      </c>
      <c r="D707" s="244">
        <v>23157.4</v>
      </c>
    </row>
    <row r="708" spans="1:4">
      <c r="A708" s="242">
        <v>705247</v>
      </c>
      <c r="B708" s="243" t="s">
        <v>15126</v>
      </c>
      <c r="C708" s="242" t="s">
        <v>1623</v>
      </c>
      <c r="D708" s="244">
        <v>31780.41</v>
      </c>
    </row>
    <row r="709" spans="1:4">
      <c r="A709" s="242">
        <v>705246</v>
      </c>
      <c r="B709" s="243" t="s">
        <v>15127</v>
      </c>
      <c r="C709" s="242" t="s">
        <v>1623</v>
      </c>
      <c r="D709" s="244">
        <v>29657.23</v>
      </c>
    </row>
    <row r="710" spans="1:4">
      <c r="A710" s="242">
        <v>705249</v>
      </c>
      <c r="B710" s="243" t="s">
        <v>15128</v>
      </c>
      <c r="C710" s="242" t="s">
        <v>1623</v>
      </c>
      <c r="D710" s="244">
        <v>29868.18</v>
      </c>
    </row>
    <row r="711" spans="1:4">
      <c r="A711" s="242">
        <v>705248</v>
      </c>
      <c r="B711" s="243" t="s">
        <v>15129</v>
      </c>
      <c r="C711" s="242" t="s">
        <v>1623</v>
      </c>
      <c r="D711" s="244">
        <v>27523.62</v>
      </c>
    </row>
    <row r="712" spans="1:4">
      <c r="A712" s="242">
        <v>705251</v>
      </c>
      <c r="B712" s="243" t="s">
        <v>15130</v>
      </c>
      <c r="C712" s="242" t="s">
        <v>1623</v>
      </c>
      <c r="D712" s="244">
        <v>31905.23</v>
      </c>
    </row>
    <row r="713" spans="1:4">
      <c r="A713" s="242">
        <v>705250</v>
      </c>
      <c r="B713" s="243" t="s">
        <v>15131</v>
      </c>
      <c r="C713" s="242" t="s">
        <v>1623</v>
      </c>
      <c r="D713" s="244">
        <v>29551.13</v>
      </c>
    </row>
    <row r="714" spans="1:4">
      <c r="A714" s="242">
        <v>705253</v>
      </c>
      <c r="B714" s="243" t="s">
        <v>15132</v>
      </c>
      <c r="C714" s="242" t="s">
        <v>1623</v>
      </c>
      <c r="D714" s="244">
        <v>34897.06</v>
      </c>
    </row>
    <row r="715" spans="1:4">
      <c r="A715" s="242">
        <v>705252</v>
      </c>
      <c r="B715" s="243" t="s">
        <v>15133</v>
      </c>
      <c r="C715" s="242" t="s">
        <v>1623</v>
      </c>
      <c r="D715" s="244">
        <v>32336.3</v>
      </c>
    </row>
    <row r="716" spans="1:4">
      <c r="A716" s="242">
        <v>705255</v>
      </c>
      <c r="B716" s="243" t="s">
        <v>15134</v>
      </c>
      <c r="C716" s="242" t="s">
        <v>1623</v>
      </c>
      <c r="D716" s="244">
        <v>44507.33</v>
      </c>
    </row>
    <row r="717" spans="1:4">
      <c r="A717" s="242">
        <v>705254</v>
      </c>
      <c r="B717" s="243" t="s">
        <v>15135</v>
      </c>
      <c r="C717" s="242" t="s">
        <v>1623</v>
      </c>
      <c r="D717" s="244">
        <v>41409.49</v>
      </c>
    </row>
    <row r="718" spans="1:4">
      <c r="A718" s="242">
        <v>705403</v>
      </c>
      <c r="B718" s="243" t="s">
        <v>15136</v>
      </c>
      <c r="C718" s="242" t="s">
        <v>1623</v>
      </c>
      <c r="D718" s="244">
        <v>14523.29</v>
      </c>
    </row>
    <row r="719" spans="1:4">
      <c r="A719" s="242">
        <v>705402</v>
      </c>
      <c r="B719" s="243" t="s">
        <v>15137</v>
      </c>
      <c r="C719" s="242" t="s">
        <v>1623</v>
      </c>
      <c r="D719" s="244">
        <v>13445.74</v>
      </c>
    </row>
    <row r="720" spans="1:4">
      <c r="A720" s="242">
        <v>705405</v>
      </c>
      <c r="B720" s="243" t="s">
        <v>15138</v>
      </c>
      <c r="C720" s="242" t="s">
        <v>1623</v>
      </c>
      <c r="D720" s="244">
        <v>15800.8</v>
      </c>
    </row>
    <row r="721" spans="1:4">
      <c r="A721" s="242">
        <v>705404</v>
      </c>
      <c r="B721" s="243" t="s">
        <v>15139</v>
      </c>
      <c r="C721" s="242" t="s">
        <v>1623</v>
      </c>
      <c r="D721" s="244">
        <v>14707.74</v>
      </c>
    </row>
    <row r="722" spans="1:4">
      <c r="A722" s="242">
        <v>705407</v>
      </c>
      <c r="B722" s="243" t="s">
        <v>15140</v>
      </c>
      <c r="C722" s="242" t="s">
        <v>1623</v>
      </c>
      <c r="D722" s="244">
        <v>16372.86</v>
      </c>
    </row>
    <row r="723" spans="1:4">
      <c r="A723" s="242">
        <v>705406</v>
      </c>
      <c r="B723" s="243" t="s">
        <v>15141</v>
      </c>
      <c r="C723" s="242" t="s">
        <v>1623</v>
      </c>
      <c r="D723" s="244">
        <v>15155.46</v>
      </c>
    </row>
    <row r="724" spans="1:4">
      <c r="A724" s="242">
        <v>705409</v>
      </c>
      <c r="B724" s="243" t="s">
        <v>15142</v>
      </c>
      <c r="C724" s="242" t="s">
        <v>1623</v>
      </c>
      <c r="D724" s="244">
        <v>20726.419999999998</v>
      </c>
    </row>
    <row r="725" spans="1:4">
      <c r="A725" s="242">
        <v>705408</v>
      </c>
      <c r="B725" s="243" t="s">
        <v>15143</v>
      </c>
      <c r="C725" s="242" t="s">
        <v>1623</v>
      </c>
      <c r="D725" s="244">
        <v>19226.66</v>
      </c>
    </row>
    <row r="726" spans="1:4">
      <c r="A726" s="242">
        <v>705411</v>
      </c>
      <c r="B726" s="243" t="s">
        <v>15144</v>
      </c>
      <c r="C726" s="242" t="s">
        <v>1623</v>
      </c>
      <c r="D726" s="244">
        <v>22120.45</v>
      </c>
    </row>
    <row r="727" spans="1:4">
      <c r="A727" s="242">
        <v>705410</v>
      </c>
      <c r="B727" s="243" t="s">
        <v>15145</v>
      </c>
      <c r="C727" s="242" t="s">
        <v>1623</v>
      </c>
      <c r="D727" s="244">
        <v>20382.87</v>
      </c>
    </row>
    <row r="728" spans="1:4">
      <c r="A728" s="242">
        <v>705413</v>
      </c>
      <c r="B728" s="243" t="s">
        <v>15146</v>
      </c>
      <c r="C728" s="242" t="s">
        <v>1623</v>
      </c>
      <c r="D728" s="244">
        <v>23935.69</v>
      </c>
    </row>
    <row r="729" spans="1:4">
      <c r="A729" s="242">
        <v>705412</v>
      </c>
      <c r="B729" s="243" t="s">
        <v>15147</v>
      </c>
      <c r="C729" s="242" t="s">
        <v>1623</v>
      </c>
      <c r="D729" s="244">
        <v>22191.45</v>
      </c>
    </row>
    <row r="730" spans="1:4">
      <c r="A730" s="242">
        <v>705415</v>
      </c>
      <c r="B730" s="243" t="s">
        <v>15148</v>
      </c>
      <c r="C730" s="242" t="s">
        <v>1623</v>
      </c>
      <c r="D730" s="244">
        <v>26283.93</v>
      </c>
    </row>
    <row r="731" spans="1:4">
      <c r="A731" s="242">
        <v>705414</v>
      </c>
      <c r="B731" s="243" t="s">
        <v>15149</v>
      </c>
      <c r="C731" s="242" t="s">
        <v>1623</v>
      </c>
      <c r="D731" s="244">
        <v>24318.76</v>
      </c>
    </row>
    <row r="732" spans="1:4">
      <c r="A732" s="242">
        <v>705417</v>
      </c>
      <c r="B732" s="243" t="s">
        <v>15150</v>
      </c>
      <c r="C732" s="242" t="s">
        <v>1623</v>
      </c>
      <c r="D732" s="244">
        <v>33485.300000000003</v>
      </c>
    </row>
    <row r="733" spans="1:4">
      <c r="A733" s="242">
        <v>705416</v>
      </c>
      <c r="B733" s="243" t="s">
        <v>15151</v>
      </c>
      <c r="C733" s="242" t="s">
        <v>1623</v>
      </c>
      <c r="D733" s="244">
        <v>31066</v>
      </c>
    </row>
    <row r="734" spans="1:4">
      <c r="A734" s="242">
        <v>705419</v>
      </c>
      <c r="B734" s="243" t="s">
        <v>15152</v>
      </c>
      <c r="C734" s="242" t="s">
        <v>1623</v>
      </c>
      <c r="D734" s="244">
        <v>31569.27</v>
      </c>
    </row>
    <row r="735" spans="1:4">
      <c r="A735" s="242">
        <v>705418</v>
      </c>
      <c r="B735" s="243" t="s">
        <v>15153</v>
      </c>
      <c r="C735" s="242" t="s">
        <v>1623</v>
      </c>
      <c r="D735" s="244">
        <v>29139.58</v>
      </c>
    </row>
    <row r="736" spans="1:4">
      <c r="A736" s="242">
        <v>705421</v>
      </c>
      <c r="B736" s="243" t="s">
        <v>15154</v>
      </c>
      <c r="C736" s="242" t="s">
        <v>1623</v>
      </c>
      <c r="D736" s="244">
        <v>34159.75</v>
      </c>
    </row>
    <row r="737" spans="1:4">
      <c r="A737" s="242">
        <v>705420</v>
      </c>
      <c r="B737" s="243" t="s">
        <v>15155</v>
      </c>
      <c r="C737" s="242" t="s">
        <v>1623</v>
      </c>
      <c r="D737" s="244">
        <v>31711.95</v>
      </c>
    </row>
    <row r="738" spans="1:4">
      <c r="A738" s="242">
        <v>705423</v>
      </c>
      <c r="B738" s="243" t="s">
        <v>15156</v>
      </c>
      <c r="C738" s="242" t="s">
        <v>1623</v>
      </c>
      <c r="D738" s="244">
        <v>39009.21</v>
      </c>
    </row>
    <row r="739" spans="1:4">
      <c r="A739" s="242">
        <v>705422</v>
      </c>
      <c r="B739" s="243" t="s">
        <v>15157</v>
      </c>
      <c r="C739" s="242" t="s">
        <v>1623</v>
      </c>
      <c r="D739" s="244">
        <v>36270.480000000003</v>
      </c>
    </row>
    <row r="740" spans="1:4">
      <c r="A740" s="242">
        <v>705425</v>
      </c>
      <c r="B740" s="243" t="s">
        <v>15158</v>
      </c>
      <c r="C740" s="242" t="s">
        <v>1623</v>
      </c>
      <c r="D740" s="244">
        <v>49649.87</v>
      </c>
    </row>
    <row r="741" spans="1:4">
      <c r="A741" s="242">
        <v>705424</v>
      </c>
      <c r="B741" s="243" t="s">
        <v>15159</v>
      </c>
      <c r="C741" s="242" t="s">
        <v>1623</v>
      </c>
      <c r="D741" s="244">
        <v>46288.92</v>
      </c>
    </row>
    <row r="742" spans="1:4">
      <c r="A742" s="242">
        <v>705427</v>
      </c>
      <c r="B742" s="243" t="s">
        <v>15160</v>
      </c>
      <c r="C742" s="242" t="s">
        <v>1623</v>
      </c>
      <c r="D742" s="244">
        <v>44813.03</v>
      </c>
    </row>
    <row r="743" spans="1:4">
      <c r="A743" s="242">
        <v>705426</v>
      </c>
      <c r="B743" s="243" t="s">
        <v>15161</v>
      </c>
      <c r="C743" s="242" t="s">
        <v>1623</v>
      </c>
      <c r="D743" s="244">
        <v>41299.82</v>
      </c>
    </row>
    <row r="744" spans="1:4">
      <c r="A744" s="242">
        <v>705429</v>
      </c>
      <c r="B744" s="243" t="s">
        <v>15162</v>
      </c>
      <c r="C744" s="242" t="s">
        <v>1623</v>
      </c>
      <c r="D744" s="244">
        <v>46485.35</v>
      </c>
    </row>
    <row r="745" spans="1:4">
      <c r="A745" s="242">
        <v>705428</v>
      </c>
      <c r="B745" s="243" t="s">
        <v>15163</v>
      </c>
      <c r="C745" s="242" t="s">
        <v>1623</v>
      </c>
      <c r="D745" s="244">
        <v>43019.7</v>
      </c>
    </row>
    <row r="746" spans="1:4">
      <c r="A746" s="242">
        <v>705431</v>
      </c>
      <c r="B746" s="243" t="s">
        <v>15164</v>
      </c>
      <c r="C746" s="242" t="s">
        <v>1623</v>
      </c>
      <c r="D746" s="244">
        <v>56651.32</v>
      </c>
    </row>
    <row r="747" spans="1:4">
      <c r="A747" s="242">
        <v>705430</v>
      </c>
      <c r="B747" s="243" t="s">
        <v>15165</v>
      </c>
      <c r="C747" s="242" t="s">
        <v>1623</v>
      </c>
      <c r="D747" s="244">
        <v>52783.74</v>
      </c>
    </row>
    <row r="748" spans="1:4">
      <c r="A748" s="242">
        <v>705433</v>
      </c>
      <c r="B748" s="243" t="s">
        <v>15166</v>
      </c>
      <c r="C748" s="242" t="s">
        <v>1623</v>
      </c>
      <c r="D748" s="244">
        <v>72130.210000000006</v>
      </c>
    </row>
    <row r="749" spans="1:4">
      <c r="A749" s="242">
        <v>705432</v>
      </c>
      <c r="B749" s="243" t="s">
        <v>15167</v>
      </c>
      <c r="C749" s="242" t="s">
        <v>1623</v>
      </c>
      <c r="D749" s="244">
        <v>67339.850000000006</v>
      </c>
    </row>
    <row r="750" spans="1:4" ht="18">
      <c r="A750" s="242">
        <v>705257</v>
      </c>
      <c r="B750" s="243" t="s">
        <v>15168</v>
      </c>
      <c r="C750" s="242" t="s">
        <v>27</v>
      </c>
      <c r="D750" s="244">
        <v>3487.9</v>
      </c>
    </row>
    <row r="751" spans="1:4" ht="18">
      <c r="A751" s="242">
        <v>705256</v>
      </c>
      <c r="B751" s="243" t="s">
        <v>15169</v>
      </c>
      <c r="C751" s="242" t="s">
        <v>27</v>
      </c>
      <c r="D751" s="244">
        <v>3267.93</v>
      </c>
    </row>
    <row r="752" spans="1:4" ht="18">
      <c r="A752" s="242">
        <v>705259</v>
      </c>
      <c r="B752" s="243" t="s">
        <v>15170</v>
      </c>
      <c r="C752" s="242" t="s">
        <v>27</v>
      </c>
      <c r="D752" s="244">
        <v>2964.72</v>
      </c>
    </row>
    <row r="753" spans="1:4" ht="18">
      <c r="A753" s="242">
        <v>705258</v>
      </c>
      <c r="B753" s="243" t="s">
        <v>15171</v>
      </c>
      <c r="C753" s="242" t="s">
        <v>27</v>
      </c>
      <c r="D753" s="244">
        <v>2744.75</v>
      </c>
    </row>
    <row r="754" spans="1:4" ht="18">
      <c r="A754" s="242">
        <v>705267</v>
      </c>
      <c r="B754" s="243" t="s">
        <v>15172</v>
      </c>
      <c r="C754" s="242" t="s">
        <v>27</v>
      </c>
      <c r="D754" s="244">
        <v>4427.45</v>
      </c>
    </row>
    <row r="755" spans="1:4" ht="18">
      <c r="A755" s="242">
        <v>705266</v>
      </c>
      <c r="B755" s="243" t="s">
        <v>15173</v>
      </c>
      <c r="C755" s="242" t="s">
        <v>27</v>
      </c>
      <c r="D755" s="244">
        <v>4137.3900000000003</v>
      </c>
    </row>
    <row r="756" spans="1:4" ht="18">
      <c r="A756" s="242">
        <v>705269</v>
      </c>
      <c r="B756" s="243" t="s">
        <v>15174</v>
      </c>
      <c r="C756" s="242" t="s">
        <v>27</v>
      </c>
      <c r="D756" s="244">
        <v>4683.1499999999996</v>
      </c>
    </row>
    <row r="757" spans="1:4" ht="18">
      <c r="A757" s="242">
        <v>705268</v>
      </c>
      <c r="B757" s="243" t="s">
        <v>15175</v>
      </c>
      <c r="C757" s="242" t="s">
        <v>27</v>
      </c>
      <c r="D757" s="244">
        <v>4393.09</v>
      </c>
    </row>
    <row r="758" spans="1:4" ht="18">
      <c r="A758" s="242">
        <v>705261</v>
      </c>
      <c r="B758" s="243" t="s">
        <v>15176</v>
      </c>
      <c r="C758" s="242" t="s">
        <v>27</v>
      </c>
      <c r="D758" s="244">
        <v>3208.03</v>
      </c>
    </row>
    <row r="759" spans="1:4" ht="18">
      <c r="A759" s="242">
        <v>705260</v>
      </c>
      <c r="B759" s="243" t="s">
        <v>15177</v>
      </c>
      <c r="C759" s="242" t="s">
        <v>27</v>
      </c>
      <c r="D759" s="244">
        <v>2988.06</v>
      </c>
    </row>
    <row r="760" spans="1:4" ht="18">
      <c r="A760" s="242">
        <v>705263</v>
      </c>
      <c r="B760" s="243" t="s">
        <v>15178</v>
      </c>
      <c r="C760" s="242" t="s">
        <v>27</v>
      </c>
      <c r="D760" s="244">
        <v>3688.91</v>
      </c>
    </row>
    <row r="761" spans="1:4" ht="18">
      <c r="A761" s="242">
        <v>705262</v>
      </c>
      <c r="B761" s="243" t="s">
        <v>15179</v>
      </c>
      <c r="C761" s="242" t="s">
        <v>27</v>
      </c>
      <c r="D761" s="244">
        <v>3468.94</v>
      </c>
    </row>
    <row r="762" spans="1:4" ht="18">
      <c r="A762" s="242">
        <v>705265</v>
      </c>
      <c r="B762" s="243" t="s">
        <v>15180</v>
      </c>
      <c r="C762" s="242" t="s">
        <v>27</v>
      </c>
      <c r="D762" s="244">
        <v>4102.24</v>
      </c>
    </row>
    <row r="763" spans="1:4" ht="18">
      <c r="A763" s="242">
        <v>705264</v>
      </c>
      <c r="B763" s="243" t="s">
        <v>15181</v>
      </c>
      <c r="C763" s="242" t="s">
        <v>27</v>
      </c>
      <c r="D763" s="244">
        <v>3882.26</v>
      </c>
    </row>
    <row r="764" spans="1:4" ht="18">
      <c r="A764" s="242">
        <v>705271</v>
      </c>
      <c r="B764" s="243" t="s">
        <v>15182</v>
      </c>
      <c r="C764" s="242" t="s">
        <v>27</v>
      </c>
      <c r="D764" s="244">
        <v>5056.24</v>
      </c>
    </row>
    <row r="765" spans="1:4" ht="18">
      <c r="A765" s="242">
        <v>705270</v>
      </c>
      <c r="B765" s="243" t="s">
        <v>15183</v>
      </c>
      <c r="C765" s="242" t="s">
        <v>27</v>
      </c>
      <c r="D765" s="244">
        <v>4771.66</v>
      </c>
    </row>
    <row r="766" spans="1:4" ht="18">
      <c r="A766" s="242">
        <v>705273</v>
      </c>
      <c r="B766" s="243" t="s">
        <v>15184</v>
      </c>
      <c r="C766" s="242" t="s">
        <v>27</v>
      </c>
      <c r="D766" s="244">
        <v>4415.7700000000004</v>
      </c>
    </row>
    <row r="767" spans="1:4" ht="18">
      <c r="A767" s="242">
        <v>705272</v>
      </c>
      <c r="B767" s="243" t="s">
        <v>15185</v>
      </c>
      <c r="C767" s="242" t="s">
        <v>27</v>
      </c>
      <c r="D767" s="244">
        <v>4131.1899999999996</v>
      </c>
    </row>
    <row r="768" spans="1:4" ht="18">
      <c r="A768" s="242">
        <v>705281</v>
      </c>
      <c r="B768" s="243" t="s">
        <v>15186</v>
      </c>
      <c r="C768" s="242" t="s">
        <v>27</v>
      </c>
      <c r="D768" s="244">
        <v>6984.16</v>
      </c>
    </row>
    <row r="769" spans="1:4" ht="18">
      <c r="A769" s="242">
        <v>705280</v>
      </c>
      <c r="B769" s="243" t="s">
        <v>15187</v>
      </c>
      <c r="C769" s="242" t="s">
        <v>27</v>
      </c>
      <c r="D769" s="244">
        <v>6528.18</v>
      </c>
    </row>
    <row r="770" spans="1:4" ht="18">
      <c r="A770" s="242">
        <v>705283</v>
      </c>
      <c r="B770" s="243" t="s">
        <v>15188</v>
      </c>
      <c r="C770" s="242" t="s">
        <v>27</v>
      </c>
      <c r="D770" s="244">
        <v>7184.57</v>
      </c>
    </row>
    <row r="771" spans="1:4" ht="18">
      <c r="A771" s="242">
        <v>705282</v>
      </c>
      <c r="B771" s="243" t="s">
        <v>15189</v>
      </c>
      <c r="C771" s="242" t="s">
        <v>27</v>
      </c>
      <c r="D771" s="244">
        <v>6728.58</v>
      </c>
    </row>
    <row r="772" spans="1:4" ht="18">
      <c r="A772" s="242">
        <v>705275</v>
      </c>
      <c r="B772" s="243" t="s">
        <v>15190</v>
      </c>
      <c r="C772" s="242" t="s">
        <v>27</v>
      </c>
      <c r="D772" s="244">
        <v>5045.51</v>
      </c>
    </row>
    <row r="773" spans="1:4" ht="18">
      <c r="A773" s="242">
        <v>705274</v>
      </c>
      <c r="B773" s="243" t="s">
        <v>15191</v>
      </c>
      <c r="C773" s="242" t="s">
        <v>27</v>
      </c>
      <c r="D773" s="244">
        <v>4760.93</v>
      </c>
    </row>
    <row r="774" spans="1:4" ht="18">
      <c r="A774" s="242">
        <v>705277</v>
      </c>
      <c r="B774" s="243" t="s">
        <v>15192</v>
      </c>
      <c r="C774" s="242" t="s">
        <v>27</v>
      </c>
      <c r="D774" s="244">
        <v>5651.82</v>
      </c>
    </row>
    <row r="775" spans="1:4" ht="18">
      <c r="A775" s="242">
        <v>705276</v>
      </c>
      <c r="B775" s="243" t="s">
        <v>15193</v>
      </c>
      <c r="C775" s="242" t="s">
        <v>27</v>
      </c>
      <c r="D775" s="244">
        <v>5281.04</v>
      </c>
    </row>
    <row r="776" spans="1:4" ht="18">
      <c r="A776" s="242">
        <v>705279</v>
      </c>
      <c r="B776" s="243" t="s">
        <v>15194</v>
      </c>
      <c r="C776" s="242" t="s">
        <v>27</v>
      </c>
      <c r="D776" s="244">
        <v>6533.4</v>
      </c>
    </row>
    <row r="777" spans="1:4" ht="18">
      <c r="A777" s="242">
        <v>705278</v>
      </c>
      <c r="B777" s="243" t="s">
        <v>15195</v>
      </c>
      <c r="C777" s="242" t="s">
        <v>27</v>
      </c>
      <c r="D777" s="244">
        <v>6162.62</v>
      </c>
    </row>
    <row r="778" spans="1:4" ht="18">
      <c r="A778" s="242">
        <v>705285</v>
      </c>
      <c r="B778" s="243" t="s">
        <v>15196</v>
      </c>
      <c r="C778" s="242" t="s">
        <v>27</v>
      </c>
      <c r="D778" s="244">
        <v>6518.2</v>
      </c>
    </row>
    <row r="779" spans="1:4" ht="18">
      <c r="A779" s="242">
        <v>705284</v>
      </c>
      <c r="B779" s="243" t="s">
        <v>15197</v>
      </c>
      <c r="C779" s="242" t="s">
        <v>27</v>
      </c>
      <c r="D779" s="244">
        <v>6160.48</v>
      </c>
    </row>
    <row r="780" spans="1:4" ht="18">
      <c r="A780" s="242">
        <v>705287</v>
      </c>
      <c r="B780" s="243" t="s">
        <v>15198</v>
      </c>
      <c r="C780" s="242" t="s">
        <v>27</v>
      </c>
      <c r="D780" s="244">
        <v>5885.03</v>
      </c>
    </row>
    <row r="781" spans="1:4" ht="18">
      <c r="A781" s="242">
        <v>705286</v>
      </c>
      <c r="B781" s="243" t="s">
        <v>15199</v>
      </c>
      <c r="C781" s="242" t="s">
        <v>27</v>
      </c>
      <c r="D781" s="244">
        <v>5527.31</v>
      </c>
    </row>
    <row r="782" spans="1:4" ht="18">
      <c r="A782" s="242">
        <v>705295</v>
      </c>
      <c r="B782" s="243" t="s">
        <v>15200</v>
      </c>
      <c r="C782" s="242" t="s">
        <v>27</v>
      </c>
      <c r="D782" s="244">
        <v>9218.85</v>
      </c>
    </row>
    <row r="783" spans="1:4" ht="18">
      <c r="A783" s="242">
        <v>705294</v>
      </c>
      <c r="B783" s="243" t="s">
        <v>15201</v>
      </c>
      <c r="C783" s="242" t="s">
        <v>27</v>
      </c>
      <c r="D783" s="244">
        <v>8669.82</v>
      </c>
    </row>
    <row r="784" spans="1:4" ht="18">
      <c r="A784" s="242">
        <v>705297</v>
      </c>
      <c r="B784" s="243" t="s">
        <v>15202</v>
      </c>
      <c r="C784" s="242" t="s">
        <v>27</v>
      </c>
      <c r="D784" s="244">
        <v>10048.129999999999</v>
      </c>
    </row>
    <row r="785" spans="1:4" ht="18">
      <c r="A785" s="242">
        <v>705296</v>
      </c>
      <c r="B785" s="243" t="s">
        <v>15203</v>
      </c>
      <c r="C785" s="242" t="s">
        <v>27</v>
      </c>
      <c r="D785" s="244">
        <v>9499.11</v>
      </c>
    </row>
    <row r="786" spans="1:4" ht="18">
      <c r="A786" s="242">
        <v>705289</v>
      </c>
      <c r="B786" s="243" t="s">
        <v>15204</v>
      </c>
      <c r="C786" s="242" t="s">
        <v>27</v>
      </c>
      <c r="D786" s="244">
        <v>6631.14</v>
      </c>
    </row>
    <row r="787" spans="1:4" ht="18">
      <c r="A787" s="242">
        <v>705288</v>
      </c>
      <c r="B787" s="243" t="s">
        <v>15205</v>
      </c>
      <c r="C787" s="242" t="s">
        <v>27</v>
      </c>
      <c r="D787" s="244">
        <v>6179.64</v>
      </c>
    </row>
    <row r="788" spans="1:4" ht="18">
      <c r="A788" s="242">
        <v>705291</v>
      </c>
      <c r="B788" s="243" t="s">
        <v>15206</v>
      </c>
      <c r="C788" s="242" t="s">
        <v>27</v>
      </c>
      <c r="D788" s="244">
        <v>7692.31</v>
      </c>
    </row>
    <row r="789" spans="1:4" ht="18">
      <c r="A789" s="242">
        <v>705290</v>
      </c>
      <c r="B789" s="243" t="s">
        <v>15207</v>
      </c>
      <c r="C789" s="242" t="s">
        <v>27</v>
      </c>
      <c r="D789" s="244">
        <v>7240.81</v>
      </c>
    </row>
    <row r="790" spans="1:4" ht="18">
      <c r="A790" s="242">
        <v>705293</v>
      </c>
      <c r="B790" s="243" t="s">
        <v>15208</v>
      </c>
      <c r="C790" s="242" t="s">
        <v>27</v>
      </c>
      <c r="D790" s="244">
        <v>8243.59</v>
      </c>
    </row>
    <row r="791" spans="1:4" ht="18">
      <c r="A791" s="242">
        <v>705292</v>
      </c>
      <c r="B791" s="243" t="s">
        <v>15209</v>
      </c>
      <c r="C791" s="242" t="s">
        <v>27</v>
      </c>
      <c r="D791" s="244">
        <v>7694.56</v>
      </c>
    </row>
    <row r="792" spans="1:4" ht="18">
      <c r="A792" s="242">
        <v>705299</v>
      </c>
      <c r="B792" s="243" t="s">
        <v>15210</v>
      </c>
      <c r="C792" s="242" t="s">
        <v>27</v>
      </c>
      <c r="D792" s="244">
        <v>8288.2999999999993</v>
      </c>
    </row>
    <row r="793" spans="1:4" ht="18">
      <c r="A793" s="242">
        <v>705298</v>
      </c>
      <c r="B793" s="243" t="s">
        <v>15211</v>
      </c>
      <c r="C793" s="242" t="s">
        <v>27</v>
      </c>
      <c r="D793" s="244">
        <v>7756.08</v>
      </c>
    </row>
    <row r="794" spans="1:4" ht="18">
      <c r="A794" s="242">
        <v>705301</v>
      </c>
      <c r="B794" s="243" t="s">
        <v>15212</v>
      </c>
      <c r="C794" s="242" t="s">
        <v>27</v>
      </c>
      <c r="D794" s="244">
        <v>7685.13</v>
      </c>
    </row>
    <row r="795" spans="1:4" ht="18">
      <c r="A795" s="242">
        <v>705300</v>
      </c>
      <c r="B795" s="243" t="s">
        <v>15213</v>
      </c>
      <c r="C795" s="242" t="s">
        <v>27</v>
      </c>
      <c r="D795" s="244">
        <v>7152.9</v>
      </c>
    </row>
    <row r="796" spans="1:4" ht="18">
      <c r="A796" s="242">
        <v>705309</v>
      </c>
      <c r="B796" s="243" t="s">
        <v>15214</v>
      </c>
      <c r="C796" s="242" t="s">
        <v>27</v>
      </c>
      <c r="D796" s="244">
        <v>12811.46</v>
      </c>
    </row>
    <row r="797" spans="1:4" ht="18">
      <c r="A797" s="242">
        <v>705308</v>
      </c>
      <c r="B797" s="243" t="s">
        <v>15215</v>
      </c>
      <c r="C797" s="242" t="s">
        <v>27</v>
      </c>
      <c r="D797" s="244">
        <v>12018.74</v>
      </c>
    </row>
    <row r="798" spans="1:4" ht="18">
      <c r="A798" s="242">
        <v>705311</v>
      </c>
      <c r="B798" s="243" t="s">
        <v>15216</v>
      </c>
      <c r="C798" s="242" t="s">
        <v>27</v>
      </c>
      <c r="D798" s="244">
        <v>12716.69</v>
      </c>
    </row>
    <row r="799" spans="1:4" ht="18">
      <c r="A799" s="242">
        <v>705310</v>
      </c>
      <c r="B799" s="243" t="s">
        <v>15217</v>
      </c>
      <c r="C799" s="242" t="s">
        <v>27</v>
      </c>
      <c r="D799" s="244">
        <v>11923.97</v>
      </c>
    </row>
    <row r="800" spans="1:4" ht="18">
      <c r="A800" s="242">
        <v>705303</v>
      </c>
      <c r="B800" s="243" t="s">
        <v>15218</v>
      </c>
      <c r="C800" s="242" t="s">
        <v>27</v>
      </c>
      <c r="D800" s="244">
        <v>8202.33</v>
      </c>
    </row>
    <row r="801" spans="1:4" ht="18">
      <c r="A801" s="242">
        <v>705302</v>
      </c>
      <c r="B801" s="243" t="s">
        <v>15219</v>
      </c>
      <c r="C801" s="242" t="s">
        <v>27</v>
      </c>
      <c r="D801" s="244">
        <v>7555.52</v>
      </c>
    </row>
    <row r="802" spans="1:4" ht="18">
      <c r="A802" s="242">
        <v>705305</v>
      </c>
      <c r="B802" s="243" t="s">
        <v>15220</v>
      </c>
      <c r="C802" s="242" t="s">
        <v>27</v>
      </c>
      <c r="D802" s="244">
        <v>10293.98</v>
      </c>
    </row>
    <row r="803" spans="1:4" ht="18">
      <c r="A803" s="242">
        <v>705304</v>
      </c>
      <c r="B803" s="243" t="s">
        <v>15221</v>
      </c>
      <c r="C803" s="242" t="s">
        <v>27</v>
      </c>
      <c r="D803" s="244">
        <v>9647.17</v>
      </c>
    </row>
    <row r="804" spans="1:4" ht="18">
      <c r="A804" s="242">
        <v>705307</v>
      </c>
      <c r="B804" s="243" t="s">
        <v>15222</v>
      </c>
      <c r="C804" s="242" t="s">
        <v>27</v>
      </c>
      <c r="D804" s="244">
        <v>11304.81</v>
      </c>
    </row>
    <row r="805" spans="1:4" ht="18">
      <c r="A805" s="242">
        <v>705306</v>
      </c>
      <c r="B805" s="243" t="s">
        <v>15223</v>
      </c>
      <c r="C805" s="242" t="s">
        <v>27</v>
      </c>
      <c r="D805" s="244">
        <v>10512.09</v>
      </c>
    </row>
    <row r="806" spans="1:4" ht="18">
      <c r="A806" s="242">
        <v>705169</v>
      </c>
      <c r="B806" s="243" t="s">
        <v>15224</v>
      </c>
      <c r="C806" s="242" t="s">
        <v>27</v>
      </c>
      <c r="D806" s="244">
        <v>2093.83</v>
      </c>
    </row>
    <row r="807" spans="1:4" ht="18">
      <c r="A807" s="242">
        <v>705168</v>
      </c>
      <c r="B807" s="243" t="s">
        <v>15225</v>
      </c>
      <c r="C807" s="242" t="s">
        <v>27</v>
      </c>
      <c r="D807" s="244">
        <v>1970.6</v>
      </c>
    </row>
    <row r="808" spans="1:4" ht="18">
      <c r="A808" s="242">
        <v>705171</v>
      </c>
      <c r="B808" s="243" t="s">
        <v>15226</v>
      </c>
      <c r="C808" s="242" t="s">
        <v>27</v>
      </c>
      <c r="D808" s="244">
        <v>1815.84</v>
      </c>
    </row>
    <row r="809" spans="1:4" ht="18">
      <c r="A809" s="242">
        <v>705170</v>
      </c>
      <c r="B809" s="243" t="s">
        <v>15227</v>
      </c>
      <c r="C809" s="242" t="s">
        <v>27</v>
      </c>
      <c r="D809" s="244">
        <v>1692.61</v>
      </c>
    </row>
    <row r="810" spans="1:4" ht="18">
      <c r="A810" s="242">
        <v>705179</v>
      </c>
      <c r="B810" s="243" t="s">
        <v>15228</v>
      </c>
      <c r="C810" s="242" t="s">
        <v>27</v>
      </c>
      <c r="D810" s="244">
        <v>2659.4</v>
      </c>
    </row>
    <row r="811" spans="1:4" ht="18">
      <c r="A811" s="242">
        <v>705178</v>
      </c>
      <c r="B811" s="243" t="s">
        <v>15229</v>
      </c>
      <c r="C811" s="242" t="s">
        <v>27</v>
      </c>
      <c r="D811" s="244">
        <v>2497.36</v>
      </c>
    </row>
    <row r="812" spans="1:4" ht="18">
      <c r="A812" s="242">
        <v>705181</v>
      </c>
      <c r="B812" s="243" t="s">
        <v>15230</v>
      </c>
      <c r="C812" s="242" t="s">
        <v>27</v>
      </c>
      <c r="D812" s="244">
        <v>2795.85</v>
      </c>
    </row>
    <row r="813" spans="1:4" ht="18">
      <c r="A813" s="242">
        <v>705180</v>
      </c>
      <c r="B813" s="243" t="s">
        <v>15231</v>
      </c>
      <c r="C813" s="242" t="s">
        <v>27</v>
      </c>
      <c r="D813" s="244">
        <v>2633.81</v>
      </c>
    </row>
    <row r="814" spans="1:4" ht="18">
      <c r="A814" s="242">
        <v>705173</v>
      </c>
      <c r="B814" s="243" t="s">
        <v>15232</v>
      </c>
      <c r="C814" s="242" t="s">
        <v>27</v>
      </c>
      <c r="D814" s="244">
        <v>2009.71</v>
      </c>
    </row>
    <row r="815" spans="1:4" ht="18">
      <c r="A815" s="242">
        <v>705172</v>
      </c>
      <c r="B815" s="243" t="s">
        <v>15233</v>
      </c>
      <c r="C815" s="242" t="s">
        <v>27</v>
      </c>
      <c r="D815" s="244">
        <v>1886.49</v>
      </c>
    </row>
    <row r="816" spans="1:4" ht="18">
      <c r="A816" s="242">
        <v>705175</v>
      </c>
      <c r="B816" s="243" t="s">
        <v>15234</v>
      </c>
      <c r="C816" s="242" t="s">
        <v>27</v>
      </c>
      <c r="D816" s="244">
        <v>2276.7800000000002</v>
      </c>
    </row>
    <row r="817" spans="1:4" ht="18">
      <c r="A817" s="242">
        <v>705174</v>
      </c>
      <c r="B817" s="243" t="s">
        <v>15235</v>
      </c>
      <c r="C817" s="242" t="s">
        <v>27</v>
      </c>
      <c r="D817" s="244">
        <v>2153.56</v>
      </c>
    </row>
    <row r="818" spans="1:4" ht="18">
      <c r="A818" s="242">
        <v>705177</v>
      </c>
      <c r="B818" s="243" t="s">
        <v>15236</v>
      </c>
      <c r="C818" s="242" t="s">
        <v>27</v>
      </c>
      <c r="D818" s="244">
        <v>2546.27</v>
      </c>
    </row>
    <row r="819" spans="1:4" ht="18">
      <c r="A819" s="242">
        <v>705176</v>
      </c>
      <c r="B819" s="243" t="s">
        <v>15237</v>
      </c>
      <c r="C819" s="242" t="s">
        <v>27</v>
      </c>
      <c r="D819" s="244">
        <v>2384.23</v>
      </c>
    </row>
    <row r="820" spans="1:4" ht="18">
      <c r="A820" s="242">
        <v>705183</v>
      </c>
      <c r="B820" s="243" t="s">
        <v>15238</v>
      </c>
      <c r="C820" s="242" t="s">
        <v>27</v>
      </c>
      <c r="D820" s="244">
        <v>2947.74</v>
      </c>
    </row>
    <row r="821" spans="1:4" ht="18">
      <c r="A821" s="242">
        <v>705182</v>
      </c>
      <c r="B821" s="243" t="s">
        <v>15239</v>
      </c>
      <c r="C821" s="242" t="s">
        <v>27</v>
      </c>
      <c r="D821" s="244">
        <v>2789.44</v>
      </c>
    </row>
    <row r="822" spans="1:4" ht="18">
      <c r="A822" s="242">
        <v>705185</v>
      </c>
      <c r="B822" s="243" t="s">
        <v>15240</v>
      </c>
      <c r="C822" s="242" t="s">
        <v>27</v>
      </c>
      <c r="D822" s="244">
        <v>2625.53</v>
      </c>
    </row>
    <row r="823" spans="1:4" ht="18">
      <c r="A823" s="242">
        <v>705184</v>
      </c>
      <c r="B823" s="243" t="s">
        <v>15241</v>
      </c>
      <c r="C823" s="242" t="s">
        <v>27</v>
      </c>
      <c r="D823" s="244">
        <v>2467.23</v>
      </c>
    </row>
    <row r="824" spans="1:4" ht="18">
      <c r="A824" s="242">
        <v>705193</v>
      </c>
      <c r="B824" s="243" t="s">
        <v>15242</v>
      </c>
      <c r="C824" s="242" t="s">
        <v>27</v>
      </c>
      <c r="D824" s="244">
        <v>4065.41</v>
      </c>
    </row>
    <row r="825" spans="1:4" ht="18">
      <c r="A825" s="242">
        <v>705192</v>
      </c>
      <c r="B825" s="243" t="s">
        <v>15243</v>
      </c>
      <c r="C825" s="242" t="s">
        <v>27</v>
      </c>
      <c r="D825" s="244">
        <v>3811.47</v>
      </c>
    </row>
    <row r="826" spans="1:4" ht="18">
      <c r="A826" s="242">
        <v>705195</v>
      </c>
      <c r="B826" s="243" t="s">
        <v>15244</v>
      </c>
      <c r="C826" s="242" t="s">
        <v>27</v>
      </c>
      <c r="D826" s="244">
        <v>4392.4799999999996</v>
      </c>
    </row>
    <row r="827" spans="1:4" ht="18">
      <c r="A827" s="242">
        <v>705194</v>
      </c>
      <c r="B827" s="243" t="s">
        <v>15245</v>
      </c>
      <c r="C827" s="242" t="s">
        <v>27</v>
      </c>
      <c r="D827" s="244">
        <v>4138.55</v>
      </c>
    </row>
    <row r="828" spans="1:4" ht="18">
      <c r="A828" s="242">
        <v>705187</v>
      </c>
      <c r="B828" s="243" t="s">
        <v>15246</v>
      </c>
      <c r="C828" s="242" t="s">
        <v>27</v>
      </c>
      <c r="D828" s="244">
        <v>2966.07</v>
      </c>
    </row>
    <row r="829" spans="1:4" ht="18">
      <c r="A829" s="242">
        <v>705186</v>
      </c>
      <c r="B829" s="243" t="s">
        <v>15247</v>
      </c>
      <c r="C829" s="242" t="s">
        <v>27</v>
      </c>
      <c r="D829" s="244">
        <v>2759.47</v>
      </c>
    </row>
    <row r="830" spans="1:4" ht="18">
      <c r="A830" s="242">
        <v>705189</v>
      </c>
      <c r="B830" s="243" t="s">
        <v>15248</v>
      </c>
      <c r="C830" s="242" t="s">
        <v>27</v>
      </c>
      <c r="D830" s="244">
        <v>3391.02</v>
      </c>
    </row>
    <row r="831" spans="1:4" ht="18">
      <c r="A831" s="242">
        <v>705188</v>
      </c>
      <c r="B831" s="243" t="s">
        <v>15249</v>
      </c>
      <c r="C831" s="242" t="s">
        <v>27</v>
      </c>
      <c r="D831" s="244">
        <v>3184.43</v>
      </c>
    </row>
    <row r="832" spans="1:4" ht="18">
      <c r="A832" s="242">
        <v>705191</v>
      </c>
      <c r="B832" s="243" t="s">
        <v>15250</v>
      </c>
      <c r="C832" s="242" t="s">
        <v>27</v>
      </c>
      <c r="D832" s="244">
        <v>3694.59</v>
      </c>
    </row>
    <row r="833" spans="1:4" ht="18">
      <c r="A833" s="242">
        <v>705190</v>
      </c>
      <c r="B833" s="243" t="s">
        <v>15251</v>
      </c>
      <c r="C833" s="242" t="s">
        <v>27</v>
      </c>
      <c r="D833" s="244">
        <v>3440.66</v>
      </c>
    </row>
    <row r="834" spans="1:4" ht="18">
      <c r="A834" s="242">
        <v>705197</v>
      </c>
      <c r="B834" s="243" t="s">
        <v>15252</v>
      </c>
      <c r="C834" s="242" t="s">
        <v>27</v>
      </c>
      <c r="D834" s="244">
        <v>3983.42</v>
      </c>
    </row>
    <row r="835" spans="1:4" ht="18">
      <c r="A835" s="242">
        <v>705196</v>
      </c>
      <c r="B835" s="243" t="s">
        <v>15253</v>
      </c>
      <c r="C835" s="242" t="s">
        <v>27</v>
      </c>
      <c r="D835" s="244">
        <v>3731.19</v>
      </c>
    </row>
    <row r="836" spans="1:4" ht="18">
      <c r="A836" s="242">
        <v>705199</v>
      </c>
      <c r="B836" s="243" t="s">
        <v>15254</v>
      </c>
      <c r="C836" s="242" t="s">
        <v>27</v>
      </c>
      <c r="D836" s="244">
        <v>3739.67</v>
      </c>
    </row>
    <row r="837" spans="1:4" ht="18">
      <c r="A837" s="242">
        <v>705198</v>
      </c>
      <c r="B837" s="243" t="s">
        <v>15255</v>
      </c>
      <c r="C837" s="242" t="s">
        <v>27</v>
      </c>
      <c r="D837" s="244">
        <v>3487.44</v>
      </c>
    </row>
    <row r="838" spans="1:4" ht="18">
      <c r="A838" s="242">
        <v>705207</v>
      </c>
      <c r="B838" s="243" t="s">
        <v>15256</v>
      </c>
      <c r="C838" s="242" t="s">
        <v>27</v>
      </c>
      <c r="D838" s="244">
        <v>5754.73</v>
      </c>
    </row>
    <row r="839" spans="1:4" ht="18">
      <c r="A839" s="242">
        <v>705206</v>
      </c>
      <c r="B839" s="243" t="s">
        <v>15257</v>
      </c>
      <c r="C839" s="242" t="s">
        <v>27</v>
      </c>
      <c r="D839" s="244">
        <v>5380.33</v>
      </c>
    </row>
    <row r="840" spans="1:4" ht="18">
      <c r="A840" s="242">
        <v>705209</v>
      </c>
      <c r="B840" s="243" t="s">
        <v>15258</v>
      </c>
      <c r="C840" s="242" t="s">
        <v>27</v>
      </c>
      <c r="D840" s="244">
        <v>6545.24</v>
      </c>
    </row>
    <row r="841" spans="1:4" ht="18">
      <c r="A841" s="242">
        <v>705208</v>
      </c>
      <c r="B841" s="243" t="s">
        <v>15259</v>
      </c>
      <c r="C841" s="242" t="s">
        <v>27</v>
      </c>
      <c r="D841" s="244">
        <v>6109.28</v>
      </c>
    </row>
    <row r="842" spans="1:4" ht="18">
      <c r="A842" s="242">
        <v>705201</v>
      </c>
      <c r="B842" s="243" t="s">
        <v>15260</v>
      </c>
      <c r="C842" s="242" t="s">
        <v>27</v>
      </c>
      <c r="D842" s="244">
        <v>4380.32</v>
      </c>
    </row>
    <row r="843" spans="1:4" ht="18">
      <c r="A843" s="242">
        <v>705200</v>
      </c>
      <c r="B843" s="243" t="s">
        <v>15261</v>
      </c>
      <c r="C843" s="242" t="s">
        <v>27</v>
      </c>
      <c r="D843" s="244">
        <v>4128.09</v>
      </c>
    </row>
    <row r="844" spans="1:4" ht="18">
      <c r="A844" s="242">
        <v>705203</v>
      </c>
      <c r="B844" s="243" t="s">
        <v>15262</v>
      </c>
      <c r="C844" s="242" t="s">
        <v>27</v>
      </c>
      <c r="D844" s="244">
        <v>4791.33</v>
      </c>
    </row>
    <row r="845" spans="1:4" ht="18">
      <c r="A845" s="242">
        <v>705202</v>
      </c>
      <c r="B845" s="243" t="s">
        <v>15263</v>
      </c>
      <c r="C845" s="242" t="s">
        <v>27</v>
      </c>
      <c r="D845" s="244">
        <v>4482.28</v>
      </c>
    </row>
    <row r="846" spans="1:4" ht="18">
      <c r="A846" s="242">
        <v>705205</v>
      </c>
      <c r="B846" s="243" t="s">
        <v>15264</v>
      </c>
      <c r="C846" s="242" t="s">
        <v>27</v>
      </c>
      <c r="D846" s="244">
        <v>5304.77</v>
      </c>
    </row>
    <row r="847" spans="1:4" ht="18">
      <c r="A847" s="242">
        <v>705204</v>
      </c>
      <c r="B847" s="243" t="s">
        <v>15265</v>
      </c>
      <c r="C847" s="242" t="s">
        <v>27</v>
      </c>
      <c r="D847" s="244">
        <v>4995.72</v>
      </c>
    </row>
    <row r="848" spans="1:4" ht="18">
      <c r="A848" s="242">
        <v>705211</v>
      </c>
      <c r="B848" s="243" t="s">
        <v>15266</v>
      </c>
      <c r="C848" s="242" t="s">
        <v>27</v>
      </c>
      <c r="D848" s="244">
        <v>5036.46</v>
      </c>
    </row>
    <row r="849" spans="1:4" ht="18">
      <c r="A849" s="242">
        <v>705210</v>
      </c>
      <c r="B849" s="243" t="s">
        <v>15267</v>
      </c>
      <c r="C849" s="242" t="s">
        <v>27</v>
      </c>
      <c r="D849" s="244">
        <v>4673.37</v>
      </c>
    </row>
    <row r="850" spans="1:4" ht="18">
      <c r="A850" s="242">
        <v>705213</v>
      </c>
      <c r="B850" s="243" t="s">
        <v>15268</v>
      </c>
      <c r="C850" s="242" t="s">
        <v>27</v>
      </c>
      <c r="D850" s="244">
        <v>4963.13</v>
      </c>
    </row>
    <row r="851" spans="1:4" ht="18">
      <c r="A851" s="242">
        <v>705212</v>
      </c>
      <c r="B851" s="243" t="s">
        <v>15269</v>
      </c>
      <c r="C851" s="242" t="s">
        <v>27</v>
      </c>
      <c r="D851" s="244">
        <v>4600.04</v>
      </c>
    </row>
    <row r="852" spans="1:4" ht="18">
      <c r="A852" s="242">
        <v>705221</v>
      </c>
      <c r="B852" s="243" t="s">
        <v>15270</v>
      </c>
      <c r="C852" s="242" t="s">
        <v>27</v>
      </c>
      <c r="D852" s="244">
        <v>7967.83</v>
      </c>
    </row>
    <row r="853" spans="1:4" ht="18">
      <c r="A853" s="242">
        <v>705220</v>
      </c>
      <c r="B853" s="243" t="s">
        <v>15271</v>
      </c>
      <c r="C853" s="242" t="s">
        <v>27</v>
      </c>
      <c r="D853" s="244">
        <v>7458.88</v>
      </c>
    </row>
    <row r="854" spans="1:4" ht="18">
      <c r="A854" s="242">
        <v>705223</v>
      </c>
      <c r="B854" s="243" t="s">
        <v>15272</v>
      </c>
      <c r="C854" s="242" t="s">
        <v>27</v>
      </c>
      <c r="D854" s="244">
        <v>8569.11</v>
      </c>
    </row>
    <row r="855" spans="1:4" ht="18">
      <c r="A855" s="242">
        <v>705222</v>
      </c>
      <c r="B855" s="243" t="s">
        <v>15273</v>
      </c>
      <c r="C855" s="242" t="s">
        <v>27</v>
      </c>
      <c r="D855" s="244">
        <v>7983.44</v>
      </c>
    </row>
    <row r="856" spans="1:4" ht="18">
      <c r="A856" s="242">
        <v>705215</v>
      </c>
      <c r="B856" s="243" t="s">
        <v>15274</v>
      </c>
      <c r="C856" s="242" t="s">
        <v>27</v>
      </c>
      <c r="D856" s="244">
        <v>5920.75</v>
      </c>
    </row>
    <row r="857" spans="1:4" ht="18">
      <c r="A857" s="242">
        <v>705214</v>
      </c>
      <c r="B857" s="243" t="s">
        <v>15275</v>
      </c>
      <c r="C857" s="242" t="s">
        <v>27</v>
      </c>
      <c r="D857" s="244">
        <v>5481.89</v>
      </c>
    </row>
    <row r="858" spans="1:4" ht="18">
      <c r="A858" s="242">
        <v>705217</v>
      </c>
      <c r="B858" s="243" t="s">
        <v>15276</v>
      </c>
      <c r="C858" s="242" t="s">
        <v>27</v>
      </c>
      <c r="D858" s="244">
        <v>6678.76</v>
      </c>
    </row>
    <row r="859" spans="1:4" ht="18">
      <c r="A859" s="242">
        <v>705216</v>
      </c>
      <c r="B859" s="243" t="s">
        <v>15277</v>
      </c>
      <c r="C859" s="242" t="s">
        <v>27</v>
      </c>
      <c r="D859" s="244">
        <v>6239.9</v>
      </c>
    </row>
    <row r="860" spans="1:4" ht="18">
      <c r="A860" s="242">
        <v>705219</v>
      </c>
      <c r="B860" s="243" t="s">
        <v>15278</v>
      </c>
      <c r="C860" s="242" t="s">
        <v>27</v>
      </c>
      <c r="D860" s="244">
        <v>7254.16</v>
      </c>
    </row>
    <row r="861" spans="1:4" ht="18">
      <c r="A861" s="242">
        <v>705218</v>
      </c>
      <c r="B861" s="243" t="s">
        <v>15279</v>
      </c>
      <c r="C861" s="242" t="s">
        <v>27</v>
      </c>
      <c r="D861" s="244">
        <v>6745.21</v>
      </c>
    </row>
    <row r="862" spans="1:4" ht="18">
      <c r="A862" s="242">
        <v>705346</v>
      </c>
      <c r="B862" s="243" t="s">
        <v>15280</v>
      </c>
      <c r="C862" s="242" t="s">
        <v>27</v>
      </c>
      <c r="D862" s="244">
        <v>4775.72</v>
      </c>
    </row>
    <row r="863" spans="1:4" ht="18">
      <c r="A863" s="242">
        <v>705345</v>
      </c>
      <c r="B863" s="243" t="s">
        <v>15281</v>
      </c>
      <c r="C863" s="242" t="s">
        <v>27</v>
      </c>
      <c r="D863" s="244">
        <v>4458.82</v>
      </c>
    </row>
    <row r="864" spans="1:4" ht="18">
      <c r="A864" s="242">
        <v>705348</v>
      </c>
      <c r="B864" s="243" t="s">
        <v>15282</v>
      </c>
      <c r="C864" s="242" t="s">
        <v>27</v>
      </c>
      <c r="D864" s="244">
        <v>4212.2299999999996</v>
      </c>
    </row>
    <row r="865" spans="1:4" ht="18">
      <c r="A865" s="242">
        <v>705347</v>
      </c>
      <c r="B865" s="243" t="s">
        <v>15283</v>
      </c>
      <c r="C865" s="242" t="s">
        <v>27</v>
      </c>
      <c r="D865" s="244">
        <v>3895.33</v>
      </c>
    </row>
    <row r="866" spans="1:4" ht="18">
      <c r="A866" s="242">
        <v>705356</v>
      </c>
      <c r="B866" s="243" t="s">
        <v>15284</v>
      </c>
      <c r="C866" s="242" t="s">
        <v>27</v>
      </c>
      <c r="D866" s="244">
        <v>6471.64</v>
      </c>
    </row>
    <row r="867" spans="1:4" ht="18">
      <c r="A867" s="242">
        <v>705355</v>
      </c>
      <c r="B867" s="243" t="s">
        <v>15285</v>
      </c>
      <c r="C867" s="242" t="s">
        <v>27</v>
      </c>
      <c r="D867" s="244">
        <v>6051.53</v>
      </c>
    </row>
    <row r="868" spans="1:4" ht="18">
      <c r="A868" s="242">
        <v>705358</v>
      </c>
      <c r="B868" s="243" t="s">
        <v>15286</v>
      </c>
      <c r="C868" s="242" t="s">
        <v>27</v>
      </c>
      <c r="D868" s="244">
        <v>6585.88</v>
      </c>
    </row>
    <row r="869" spans="1:4" ht="18">
      <c r="A869" s="242">
        <v>705357</v>
      </c>
      <c r="B869" s="243" t="s">
        <v>15287</v>
      </c>
      <c r="C869" s="242" t="s">
        <v>27</v>
      </c>
      <c r="D869" s="244">
        <v>6165.77</v>
      </c>
    </row>
    <row r="870" spans="1:4" ht="18">
      <c r="A870" s="242">
        <v>705350</v>
      </c>
      <c r="B870" s="243" t="s">
        <v>15288</v>
      </c>
      <c r="C870" s="242" t="s">
        <v>27</v>
      </c>
      <c r="D870" s="244">
        <v>4672.79</v>
      </c>
    </row>
    <row r="871" spans="1:4" ht="18">
      <c r="A871" s="242">
        <v>705349</v>
      </c>
      <c r="B871" s="243" t="s">
        <v>15289</v>
      </c>
      <c r="C871" s="242" t="s">
        <v>27</v>
      </c>
      <c r="D871" s="244">
        <v>4355.8900000000003</v>
      </c>
    </row>
    <row r="872" spans="1:4" ht="18">
      <c r="A872" s="242">
        <v>705352</v>
      </c>
      <c r="B872" s="243" t="s">
        <v>15290</v>
      </c>
      <c r="C872" s="242" t="s">
        <v>27</v>
      </c>
      <c r="D872" s="244">
        <v>5066.1400000000003</v>
      </c>
    </row>
    <row r="873" spans="1:4" ht="18">
      <c r="A873" s="242">
        <v>705351</v>
      </c>
      <c r="B873" s="243" t="s">
        <v>15291</v>
      </c>
      <c r="C873" s="242" t="s">
        <v>27</v>
      </c>
      <c r="D873" s="244">
        <v>4749.24</v>
      </c>
    </row>
    <row r="874" spans="1:4" ht="18">
      <c r="A874" s="242">
        <v>705354</v>
      </c>
      <c r="B874" s="243" t="s">
        <v>15292</v>
      </c>
      <c r="C874" s="242" t="s">
        <v>27</v>
      </c>
      <c r="D874" s="244">
        <v>5660.76</v>
      </c>
    </row>
    <row r="875" spans="1:4" ht="18">
      <c r="A875" s="242">
        <v>705353</v>
      </c>
      <c r="B875" s="243" t="s">
        <v>15293</v>
      </c>
      <c r="C875" s="242" t="s">
        <v>27</v>
      </c>
      <c r="D875" s="244">
        <v>5343.86</v>
      </c>
    </row>
    <row r="876" spans="1:4" ht="18">
      <c r="A876" s="242">
        <v>705360</v>
      </c>
      <c r="B876" s="243" t="s">
        <v>15294</v>
      </c>
      <c r="C876" s="242" t="s">
        <v>27</v>
      </c>
      <c r="D876" s="244">
        <v>6938.94</v>
      </c>
    </row>
    <row r="877" spans="1:4" ht="18">
      <c r="A877" s="242">
        <v>705359</v>
      </c>
      <c r="B877" s="243" t="s">
        <v>15295</v>
      </c>
      <c r="C877" s="242" t="s">
        <v>27</v>
      </c>
      <c r="D877" s="244">
        <v>6529.93</v>
      </c>
    </row>
    <row r="878" spans="1:4" ht="18">
      <c r="A878" s="242">
        <v>705362</v>
      </c>
      <c r="B878" s="243" t="s">
        <v>15296</v>
      </c>
      <c r="C878" s="242" t="s">
        <v>27</v>
      </c>
      <c r="D878" s="244">
        <v>6211.81</v>
      </c>
    </row>
    <row r="879" spans="1:4" ht="18">
      <c r="A879" s="242">
        <v>705361</v>
      </c>
      <c r="B879" s="243" t="s">
        <v>15297</v>
      </c>
      <c r="C879" s="242" t="s">
        <v>27</v>
      </c>
      <c r="D879" s="244">
        <v>5802.81</v>
      </c>
    </row>
    <row r="880" spans="1:4" ht="18">
      <c r="A880" s="242">
        <v>705370</v>
      </c>
      <c r="B880" s="243" t="s">
        <v>15298</v>
      </c>
      <c r="C880" s="242" t="s">
        <v>27</v>
      </c>
      <c r="D880" s="244">
        <v>9463.93</v>
      </c>
    </row>
    <row r="881" spans="1:4" ht="18">
      <c r="A881" s="242">
        <v>705369</v>
      </c>
      <c r="B881" s="243" t="s">
        <v>15299</v>
      </c>
      <c r="C881" s="242" t="s">
        <v>27</v>
      </c>
      <c r="D881" s="244">
        <v>8814.3799999999992</v>
      </c>
    </row>
    <row r="882" spans="1:4" ht="18">
      <c r="A882" s="242">
        <v>705372</v>
      </c>
      <c r="B882" s="243" t="s">
        <v>15300</v>
      </c>
      <c r="C882" s="242" t="s">
        <v>27</v>
      </c>
      <c r="D882" s="244">
        <v>10175.98</v>
      </c>
    </row>
    <row r="883" spans="1:4" ht="18">
      <c r="A883" s="242">
        <v>705371</v>
      </c>
      <c r="B883" s="243" t="s">
        <v>15301</v>
      </c>
      <c r="C883" s="242" t="s">
        <v>27</v>
      </c>
      <c r="D883" s="244">
        <v>9526.43</v>
      </c>
    </row>
    <row r="884" spans="1:4" ht="18">
      <c r="A884" s="242">
        <v>705364</v>
      </c>
      <c r="B884" s="243" t="s">
        <v>15302</v>
      </c>
      <c r="C884" s="242" t="s">
        <v>27</v>
      </c>
      <c r="D884" s="244">
        <v>7184.38</v>
      </c>
    </row>
    <row r="885" spans="1:4" ht="18">
      <c r="A885" s="242">
        <v>705363</v>
      </c>
      <c r="B885" s="243" t="s">
        <v>15303</v>
      </c>
      <c r="C885" s="242" t="s">
        <v>27</v>
      </c>
      <c r="D885" s="244">
        <v>6775.37</v>
      </c>
    </row>
    <row r="886" spans="1:4" ht="18">
      <c r="A886" s="242">
        <v>705366</v>
      </c>
      <c r="B886" s="243" t="s">
        <v>15304</v>
      </c>
      <c r="C886" s="242" t="s">
        <v>27</v>
      </c>
      <c r="D886" s="244">
        <v>7765.88</v>
      </c>
    </row>
    <row r="887" spans="1:4" ht="18">
      <c r="A887" s="242">
        <v>705365</v>
      </c>
      <c r="B887" s="243" t="s">
        <v>15305</v>
      </c>
      <c r="C887" s="242" t="s">
        <v>27</v>
      </c>
      <c r="D887" s="244">
        <v>7229.97</v>
      </c>
    </row>
    <row r="888" spans="1:4" ht="18">
      <c r="A888" s="242">
        <v>705368</v>
      </c>
      <c r="B888" s="243" t="s">
        <v>15306</v>
      </c>
      <c r="C888" s="242" t="s">
        <v>27</v>
      </c>
      <c r="D888" s="244">
        <v>8865.8799999999992</v>
      </c>
    </row>
    <row r="889" spans="1:4" ht="18">
      <c r="A889" s="242">
        <v>705367</v>
      </c>
      <c r="B889" s="243" t="s">
        <v>15307</v>
      </c>
      <c r="C889" s="242" t="s">
        <v>27</v>
      </c>
      <c r="D889" s="244">
        <v>8329.9699999999993</v>
      </c>
    </row>
    <row r="890" spans="1:4" ht="18">
      <c r="A890" s="242">
        <v>705374</v>
      </c>
      <c r="B890" s="243" t="s">
        <v>15308</v>
      </c>
      <c r="C890" s="242" t="s">
        <v>27</v>
      </c>
      <c r="D890" s="244">
        <v>9203.7999999999993</v>
      </c>
    </row>
    <row r="891" spans="1:4" ht="18">
      <c r="A891" s="242">
        <v>705373</v>
      </c>
      <c r="B891" s="243" t="s">
        <v>15309</v>
      </c>
      <c r="C891" s="242" t="s">
        <v>27</v>
      </c>
      <c r="D891" s="244">
        <v>8684.5400000000009</v>
      </c>
    </row>
    <row r="892" spans="1:4" ht="18">
      <c r="A892" s="242">
        <v>705376</v>
      </c>
      <c r="B892" s="243" t="s">
        <v>15310</v>
      </c>
      <c r="C892" s="242" t="s">
        <v>27</v>
      </c>
      <c r="D892" s="244">
        <v>8099.35</v>
      </c>
    </row>
    <row r="893" spans="1:4" ht="18">
      <c r="A893" s="242">
        <v>705375</v>
      </c>
      <c r="B893" s="243" t="s">
        <v>15311</v>
      </c>
      <c r="C893" s="242" t="s">
        <v>27</v>
      </c>
      <c r="D893" s="244">
        <v>7580.1</v>
      </c>
    </row>
    <row r="894" spans="1:4" ht="18">
      <c r="A894" s="242">
        <v>705384</v>
      </c>
      <c r="B894" s="243" t="s">
        <v>15312</v>
      </c>
      <c r="C894" s="242" t="s">
        <v>27</v>
      </c>
      <c r="D894" s="244">
        <v>12635.05</v>
      </c>
    </row>
    <row r="895" spans="1:4" ht="18">
      <c r="A895" s="242">
        <v>705383</v>
      </c>
      <c r="B895" s="243" t="s">
        <v>15313</v>
      </c>
      <c r="C895" s="242" t="s">
        <v>27</v>
      </c>
      <c r="D895" s="244">
        <v>11844.92</v>
      </c>
    </row>
    <row r="896" spans="1:4" ht="18">
      <c r="A896" s="242">
        <v>705386</v>
      </c>
      <c r="B896" s="243" t="s">
        <v>15314</v>
      </c>
      <c r="C896" s="242" t="s">
        <v>27</v>
      </c>
      <c r="D896" s="244">
        <v>13765.61</v>
      </c>
    </row>
    <row r="897" spans="1:4" ht="18">
      <c r="A897" s="242">
        <v>705385</v>
      </c>
      <c r="B897" s="243" t="s">
        <v>15315</v>
      </c>
      <c r="C897" s="242" t="s">
        <v>27</v>
      </c>
      <c r="D897" s="244">
        <v>12975.48</v>
      </c>
    </row>
    <row r="898" spans="1:4" ht="18">
      <c r="A898" s="242">
        <v>705378</v>
      </c>
      <c r="B898" s="243" t="s">
        <v>15316</v>
      </c>
      <c r="C898" s="242" t="s">
        <v>27</v>
      </c>
      <c r="D898" s="244">
        <v>9196.68</v>
      </c>
    </row>
    <row r="899" spans="1:4" ht="18">
      <c r="A899" s="242">
        <v>705377</v>
      </c>
      <c r="B899" s="243" t="s">
        <v>15317</v>
      </c>
      <c r="C899" s="242" t="s">
        <v>27</v>
      </c>
      <c r="D899" s="244">
        <v>8543.8799999999992</v>
      </c>
    </row>
    <row r="900" spans="1:4" ht="18">
      <c r="A900" s="242">
        <v>705380</v>
      </c>
      <c r="B900" s="243" t="s">
        <v>15318</v>
      </c>
      <c r="C900" s="242" t="s">
        <v>27</v>
      </c>
      <c r="D900" s="244">
        <v>10654.98</v>
      </c>
    </row>
    <row r="901" spans="1:4" ht="18">
      <c r="A901" s="242">
        <v>705379</v>
      </c>
      <c r="B901" s="243" t="s">
        <v>15319</v>
      </c>
      <c r="C901" s="242" t="s">
        <v>27</v>
      </c>
      <c r="D901" s="244">
        <v>10002.18</v>
      </c>
    </row>
    <row r="902" spans="1:4" ht="18">
      <c r="A902" s="242">
        <v>705382</v>
      </c>
      <c r="B902" s="243" t="s">
        <v>15320</v>
      </c>
      <c r="C902" s="242" t="s">
        <v>27</v>
      </c>
      <c r="D902" s="244">
        <v>11694.74</v>
      </c>
    </row>
    <row r="903" spans="1:4" ht="18">
      <c r="A903" s="242">
        <v>705381</v>
      </c>
      <c r="B903" s="243" t="s">
        <v>15321</v>
      </c>
      <c r="C903" s="242" t="s">
        <v>27</v>
      </c>
      <c r="D903" s="244">
        <v>10904.61</v>
      </c>
    </row>
    <row r="904" spans="1:4" ht="18">
      <c r="A904" s="242">
        <v>705388</v>
      </c>
      <c r="B904" s="243" t="s">
        <v>15322</v>
      </c>
      <c r="C904" s="242" t="s">
        <v>27</v>
      </c>
      <c r="D904" s="244">
        <v>11385.31</v>
      </c>
    </row>
    <row r="905" spans="1:4" ht="18">
      <c r="A905" s="242">
        <v>705387</v>
      </c>
      <c r="B905" s="243" t="s">
        <v>15323</v>
      </c>
      <c r="C905" s="242" t="s">
        <v>27</v>
      </c>
      <c r="D905" s="244">
        <v>10616.71</v>
      </c>
    </row>
    <row r="906" spans="1:4" ht="18">
      <c r="A906" s="242">
        <v>705389</v>
      </c>
      <c r="B906" s="243" t="s">
        <v>15324</v>
      </c>
      <c r="C906" s="242" t="s">
        <v>27</v>
      </c>
      <c r="D906" s="244">
        <v>9835.41</v>
      </c>
    </row>
    <row r="907" spans="1:4" ht="18">
      <c r="A907" s="242">
        <v>705390</v>
      </c>
      <c r="B907" s="243" t="s">
        <v>15325</v>
      </c>
      <c r="C907" s="242" t="s">
        <v>27</v>
      </c>
      <c r="D907" s="244">
        <v>10604</v>
      </c>
    </row>
    <row r="908" spans="1:4" ht="18">
      <c r="A908" s="242">
        <v>705399</v>
      </c>
      <c r="B908" s="243" t="s">
        <v>15326</v>
      </c>
      <c r="C908" s="242" t="s">
        <v>27</v>
      </c>
      <c r="D908" s="244">
        <v>16870.16</v>
      </c>
    </row>
    <row r="909" spans="1:4" ht="18">
      <c r="A909" s="242">
        <v>705398</v>
      </c>
      <c r="B909" s="243" t="s">
        <v>15327</v>
      </c>
      <c r="C909" s="242" t="s">
        <v>27</v>
      </c>
      <c r="D909" s="244">
        <v>15722.63</v>
      </c>
    </row>
    <row r="910" spans="1:4" ht="18">
      <c r="A910" s="242">
        <v>705401</v>
      </c>
      <c r="B910" s="243" t="s">
        <v>15328</v>
      </c>
      <c r="C910" s="242" t="s">
        <v>27</v>
      </c>
      <c r="D910" s="244">
        <v>18401.240000000002</v>
      </c>
    </row>
    <row r="911" spans="1:4" ht="18">
      <c r="A911" s="242">
        <v>705400</v>
      </c>
      <c r="B911" s="243" t="s">
        <v>15329</v>
      </c>
      <c r="C911" s="242" t="s">
        <v>27</v>
      </c>
      <c r="D911" s="244">
        <v>17253.72</v>
      </c>
    </row>
    <row r="912" spans="1:4" ht="18">
      <c r="A912" s="242">
        <v>705392</v>
      </c>
      <c r="B912" s="243" t="s">
        <v>15330</v>
      </c>
      <c r="C912" s="242" t="s">
        <v>27</v>
      </c>
      <c r="D912" s="244">
        <v>12128.94</v>
      </c>
    </row>
    <row r="913" spans="1:4" ht="18">
      <c r="A913" s="242">
        <v>705391</v>
      </c>
      <c r="B913" s="243" t="s">
        <v>15331</v>
      </c>
      <c r="C913" s="242" t="s">
        <v>27</v>
      </c>
      <c r="D913" s="244">
        <v>11199.32</v>
      </c>
    </row>
    <row r="914" spans="1:4" ht="18">
      <c r="A914" s="242">
        <v>705395</v>
      </c>
      <c r="B914" s="243" t="s">
        <v>15332</v>
      </c>
      <c r="C914" s="242" t="s">
        <v>27</v>
      </c>
      <c r="D914" s="244">
        <v>14160.08</v>
      </c>
    </row>
    <row r="915" spans="1:4" ht="18">
      <c r="A915" s="242">
        <v>705394</v>
      </c>
      <c r="B915" s="243" t="s">
        <v>15333</v>
      </c>
      <c r="C915" s="242" t="s">
        <v>27</v>
      </c>
      <c r="D915" s="244">
        <v>13230.45</v>
      </c>
    </row>
    <row r="916" spans="1:4" ht="18">
      <c r="A916" s="242">
        <v>705397</v>
      </c>
      <c r="B916" s="243" t="s">
        <v>15334</v>
      </c>
      <c r="C916" s="242" t="s">
        <v>27</v>
      </c>
      <c r="D916" s="244">
        <v>15408.46</v>
      </c>
    </row>
    <row r="917" spans="1:4" ht="18">
      <c r="A917" s="242">
        <v>705396</v>
      </c>
      <c r="B917" s="243" t="s">
        <v>15335</v>
      </c>
      <c r="C917" s="242" t="s">
        <v>27</v>
      </c>
      <c r="D917" s="244">
        <v>14260.94</v>
      </c>
    </row>
    <row r="918" spans="1:4">
      <c r="A918" s="242">
        <v>804213</v>
      </c>
      <c r="B918" s="243" t="s">
        <v>15336</v>
      </c>
      <c r="C918" s="242" t="s">
        <v>1623</v>
      </c>
      <c r="D918" s="244">
        <v>1110.22</v>
      </c>
    </row>
    <row r="919" spans="1:4">
      <c r="A919" s="242">
        <v>804212</v>
      </c>
      <c r="B919" s="243" t="s">
        <v>15337</v>
      </c>
      <c r="C919" s="242" t="s">
        <v>1623</v>
      </c>
      <c r="D919" s="244">
        <v>924.73</v>
      </c>
    </row>
    <row r="920" spans="1:4">
      <c r="A920" s="242">
        <v>804217</v>
      </c>
      <c r="B920" s="243" t="s">
        <v>15338</v>
      </c>
      <c r="C920" s="242" t="s">
        <v>1623</v>
      </c>
      <c r="D920" s="244">
        <v>1116.6400000000001</v>
      </c>
    </row>
    <row r="921" spans="1:4">
      <c r="A921" s="242">
        <v>804216</v>
      </c>
      <c r="B921" s="243" t="s">
        <v>15339</v>
      </c>
      <c r="C921" s="242" t="s">
        <v>1623</v>
      </c>
      <c r="D921" s="244">
        <v>930.78</v>
      </c>
    </row>
    <row r="922" spans="1:4">
      <c r="A922" s="242">
        <v>804219</v>
      </c>
      <c r="B922" s="243" t="s">
        <v>15340</v>
      </c>
      <c r="C922" s="242" t="s">
        <v>1623</v>
      </c>
      <c r="D922" s="244">
        <v>1124.77</v>
      </c>
    </row>
    <row r="923" spans="1:4">
      <c r="A923" s="242">
        <v>804218</v>
      </c>
      <c r="B923" s="243" t="s">
        <v>15341</v>
      </c>
      <c r="C923" s="242" t="s">
        <v>1623</v>
      </c>
      <c r="D923" s="244">
        <v>938.52</v>
      </c>
    </row>
    <row r="924" spans="1:4">
      <c r="A924" s="242">
        <v>804221</v>
      </c>
      <c r="B924" s="243" t="s">
        <v>15342</v>
      </c>
      <c r="C924" s="242" t="s">
        <v>1623</v>
      </c>
      <c r="D924" s="244">
        <v>1137.8499999999999</v>
      </c>
    </row>
    <row r="925" spans="1:4">
      <c r="A925" s="242">
        <v>804220</v>
      </c>
      <c r="B925" s="243" t="s">
        <v>15343</v>
      </c>
      <c r="C925" s="242" t="s">
        <v>1623</v>
      </c>
      <c r="D925" s="244">
        <v>950.95</v>
      </c>
    </row>
    <row r="926" spans="1:4">
      <c r="A926" s="242">
        <v>804223</v>
      </c>
      <c r="B926" s="243" t="s">
        <v>15344</v>
      </c>
      <c r="C926" s="242" t="s">
        <v>1623</v>
      </c>
      <c r="D926" s="244">
        <v>1155</v>
      </c>
    </row>
    <row r="927" spans="1:4">
      <c r="A927" s="242">
        <v>804222</v>
      </c>
      <c r="B927" s="243" t="s">
        <v>15345</v>
      </c>
      <c r="C927" s="242" t="s">
        <v>1623</v>
      </c>
      <c r="D927" s="244">
        <v>967.24</v>
      </c>
    </row>
    <row r="928" spans="1:4">
      <c r="A928" s="242">
        <v>804225</v>
      </c>
      <c r="B928" s="243" t="s">
        <v>15346</v>
      </c>
      <c r="C928" s="242" t="s">
        <v>1623</v>
      </c>
      <c r="D928" s="244">
        <v>1177.5899999999999</v>
      </c>
    </row>
    <row r="929" spans="1:4">
      <c r="A929" s="242">
        <v>804224</v>
      </c>
      <c r="B929" s="243" t="s">
        <v>15347</v>
      </c>
      <c r="C929" s="242" t="s">
        <v>1623</v>
      </c>
      <c r="D929" s="244">
        <v>988.88</v>
      </c>
    </row>
    <row r="930" spans="1:4">
      <c r="A930" s="242">
        <v>804227</v>
      </c>
      <c r="B930" s="243" t="s">
        <v>15348</v>
      </c>
      <c r="C930" s="242" t="s">
        <v>1623</v>
      </c>
      <c r="D930" s="244">
        <v>1208.21</v>
      </c>
    </row>
    <row r="931" spans="1:4">
      <c r="A931" s="242">
        <v>804226</v>
      </c>
      <c r="B931" s="243" t="s">
        <v>15349</v>
      </c>
      <c r="C931" s="242" t="s">
        <v>1623</v>
      </c>
      <c r="D931" s="244">
        <v>1018.37</v>
      </c>
    </row>
    <row r="932" spans="1:4">
      <c r="A932" s="242">
        <v>804229</v>
      </c>
      <c r="B932" s="243" t="s">
        <v>15350</v>
      </c>
      <c r="C932" s="242" t="s">
        <v>1623</v>
      </c>
      <c r="D932" s="244">
        <v>1248.26</v>
      </c>
    </row>
    <row r="933" spans="1:4">
      <c r="A933" s="242">
        <v>804228</v>
      </c>
      <c r="B933" s="243" t="s">
        <v>15351</v>
      </c>
      <c r="C933" s="242" t="s">
        <v>1623</v>
      </c>
      <c r="D933" s="244">
        <v>1057.18</v>
      </c>
    </row>
    <row r="934" spans="1:4">
      <c r="A934" s="242">
        <v>804231</v>
      </c>
      <c r="B934" s="243" t="s">
        <v>15352</v>
      </c>
      <c r="C934" s="242" t="s">
        <v>1623</v>
      </c>
      <c r="D934" s="244">
        <v>1303.1500000000001</v>
      </c>
    </row>
    <row r="935" spans="1:4">
      <c r="A935" s="242">
        <v>804230</v>
      </c>
      <c r="B935" s="243" t="s">
        <v>15353</v>
      </c>
      <c r="C935" s="242" t="s">
        <v>1623</v>
      </c>
      <c r="D935" s="244">
        <v>1110.6500000000001</v>
      </c>
    </row>
    <row r="936" spans="1:4">
      <c r="A936" s="242">
        <v>804215</v>
      </c>
      <c r="B936" s="243" t="s">
        <v>15354</v>
      </c>
      <c r="C936" s="242" t="s">
        <v>1623</v>
      </c>
      <c r="D936" s="244">
        <v>1111.68</v>
      </c>
    </row>
    <row r="937" spans="1:4">
      <c r="A937" s="242">
        <v>804214</v>
      </c>
      <c r="B937" s="243" t="s">
        <v>15355</v>
      </c>
      <c r="C937" s="242" t="s">
        <v>1623</v>
      </c>
      <c r="D937" s="244">
        <v>926.1</v>
      </c>
    </row>
    <row r="938" spans="1:4">
      <c r="A938" s="242">
        <v>804417</v>
      </c>
      <c r="B938" s="243" t="s">
        <v>15356</v>
      </c>
      <c r="C938" s="242" t="s">
        <v>1623</v>
      </c>
      <c r="D938" s="244">
        <v>2871.39</v>
      </c>
    </row>
    <row r="939" spans="1:4">
      <c r="A939" s="242">
        <v>804233</v>
      </c>
      <c r="B939" s="243" t="s">
        <v>15357</v>
      </c>
      <c r="C939" s="242" t="s">
        <v>1623</v>
      </c>
      <c r="D939" s="244">
        <v>1649.49</v>
      </c>
    </row>
    <row r="940" spans="1:4">
      <c r="A940" s="242">
        <v>804416</v>
      </c>
      <c r="B940" s="243" t="s">
        <v>15358</v>
      </c>
      <c r="C940" s="242" t="s">
        <v>1623</v>
      </c>
      <c r="D940" s="244">
        <v>2387.44</v>
      </c>
    </row>
    <row r="941" spans="1:4">
      <c r="A941" s="242">
        <v>804232</v>
      </c>
      <c r="B941" s="243" t="s">
        <v>15359</v>
      </c>
      <c r="C941" s="242" t="s">
        <v>1623</v>
      </c>
      <c r="D941" s="244">
        <v>1361.64</v>
      </c>
    </row>
    <row r="942" spans="1:4">
      <c r="A942" s="242">
        <v>804237</v>
      </c>
      <c r="B942" s="243" t="s">
        <v>15360</v>
      </c>
      <c r="C942" s="242" t="s">
        <v>1623</v>
      </c>
      <c r="D942" s="244">
        <v>1659.16</v>
      </c>
    </row>
    <row r="943" spans="1:4">
      <c r="A943" s="242">
        <v>804236</v>
      </c>
      <c r="B943" s="243" t="s">
        <v>15361</v>
      </c>
      <c r="C943" s="242" t="s">
        <v>1623</v>
      </c>
      <c r="D943" s="244">
        <v>1370.65</v>
      </c>
    </row>
    <row r="944" spans="1:4">
      <c r="A944" s="242">
        <v>804419</v>
      </c>
      <c r="B944" s="243" t="s">
        <v>15362</v>
      </c>
      <c r="C944" s="242" t="s">
        <v>1623</v>
      </c>
      <c r="D944" s="244">
        <v>3003.65</v>
      </c>
    </row>
    <row r="945" spans="1:4">
      <c r="A945" s="242">
        <v>804239</v>
      </c>
      <c r="B945" s="243" t="s">
        <v>15363</v>
      </c>
      <c r="C945" s="242" t="s">
        <v>1623</v>
      </c>
      <c r="D945" s="244">
        <v>1671.77</v>
      </c>
    </row>
    <row r="946" spans="1:4">
      <c r="A946" s="242">
        <v>804418</v>
      </c>
      <c r="B946" s="243" t="s">
        <v>15364</v>
      </c>
      <c r="C946" s="242" t="s">
        <v>1623</v>
      </c>
      <c r="D946" s="244">
        <v>2496.5700000000002</v>
      </c>
    </row>
    <row r="947" spans="1:4">
      <c r="A947" s="242">
        <v>804238</v>
      </c>
      <c r="B947" s="243" t="s">
        <v>15365</v>
      </c>
      <c r="C947" s="242" t="s">
        <v>1623</v>
      </c>
      <c r="D947" s="244">
        <v>1382.41</v>
      </c>
    </row>
    <row r="948" spans="1:4">
      <c r="A948" s="242">
        <v>804241</v>
      </c>
      <c r="B948" s="243" t="s">
        <v>15366</v>
      </c>
      <c r="C948" s="242" t="s">
        <v>1623</v>
      </c>
      <c r="D948" s="244">
        <v>1689.9</v>
      </c>
    </row>
    <row r="949" spans="1:4">
      <c r="A949" s="242">
        <v>804240</v>
      </c>
      <c r="B949" s="243" t="s">
        <v>15367</v>
      </c>
      <c r="C949" s="242" t="s">
        <v>1623</v>
      </c>
      <c r="D949" s="244">
        <v>1399.4</v>
      </c>
    </row>
    <row r="950" spans="1:4">
      <c r="A950" s="242">
        <v>804243</v>
      </c>
      <c r="B950" s="243" t="s">
        <v>15368</v>
      </c>
      <c r="C950" s="242" t="s">
        <v>1623</v>
      </c>
      <c r="D950" s="244">
        <v>1714.7</v>
      </c>
    </row>
    <row r="951" spans="1:4">
      <c r="A951" s="242">
        <v>804242</v>
      </c>
      <c r="B951" s="243" t="s">
        <v>15369</v>
      </c>
      <c r="C951" s="242" t="s">
        <v>1623</v>
      </c>
      <c r="D951" s="244">
        <v>1422.77</v>
      </c>
    </row>
    <row r="952" spans="1:4">
      <c r="A952" s="242">
        <v>804421</v>
      </c>
      <c r="B952" s="243" t="s">
        <v>15370</v>
      </c>
      <c r="C952" s="242" t="s">
        <v>1623</v>
      </c>
      <c r="D952" s="244">
        <v>3351.65</v>
      </c>
    </row>
    <row r="953" spans="1:4">
      <c r="A953" s="242">
        <v>804245</v>
      </c>
      <c r="B953" s="243" t="s">
        <v>15371</v>
      </c>
      <c r="C953" s="242" t="s">
        <v>1623</v>
      </c>
      <c r="D953" s="244">
        <v>1748.19</v>
      </c>
    </row>
    <row r="954" spans="1:4">
      <c r="A954" s="242">
        <v>804420</v>
      </c>
      <c r="B954" s="243" t="s">
        <v>15372</v>
      </c>
      <c r="C954" s="242" t="s">
        <v>1623</v>
      </c>
      <c r="D954" s="244">
        <v>2784.2</v>
      </c>
    </row>
    <row r="955" spans="1:4">
      <c r="A955" s="242">
        <v>804244</v>
      </c>
      <c r="B955" s="243" t="s">
        <v>15373</v>
      </c>
      <c r="C955" s="242" t="s">
        <v>1623</v>
      </c>
      <c r="D955" s="244">
        <v>1454.46</v>
      </c>
    </row>
    <row r="956" spans="1:4">
      <c r="A956" s="242">
        <v>804247</v>
      </c>
      <c r="B956" s="243" t="s">
        <v>15374</v>
      </c>
      <c r="C956" s="242" t="s">
        <v>1623</v>
      </c>
      <c r="D956" s="244">
        <v>1791.98</v>
      </c>
    </row>
    <row r="957" spans="1:4">
      <c r="A957" s="242">
        <v>804246</v>
      </c>
      <c r="B957" s="243" t="s">
        <v>15375</v>
      </c>
      <c r="C957" s="242" t="s">
        <v>1623</v>
      </c>
      <c r="D957" s="244">
        <v>1496.27</v>
      </c>
    </row>
    <row r="958" spans="1:4">
      <c r="A958" s="242">
        <v>804249</v>
      </c>
      <c r="B958" s="243" t="s">
        <v>15376</v>
      </c>
      <c r="C958" s="242" t="s">
        <v>1623</v>
      </c>
      <c r="D958" s="244">
        <v>1850.73</v>
      </c>
    </row>
    <row r="959" spans="1:4">
      <c r="A959" s="242">
        <v>804248</v>
      </c>
      <c r="B959" s="243" t="s">
        <v>15377</v>
      </c>
      <c r="C959" s="242" t="s">
        <v>1623</v>
      </c>
      <c r="D959" s="244">
        <v>1552.64</v>
      </c>
    </row>
    <row r="960" spans="1:4">
      <c r="A960" s="242">
        <v>804423</v>
      </c>
      <c r="B960" s="243" t="s">
        <v>15378</v>
      </c>
      <c r="C960" s="242" t="s">
        <v>1623</v>
      </c>
      <c r="D960" s="244">
        <v>4149.71</v>
      </c>
    </row>
    <row r="961" spans="1:4">
      <c r="A961" s="242">
        <v>804251</v>
      </c>
      <c r="B961" s="243" t="s">
        <v>15379</v>
      </c>
      <c r="C961" s="242" t="s">
        <v>1623</v>
      </c>
      <c r="D961" s="244">
        <v>1929.1</v>
      </c>
    </row>
    <row r="962" spans="1:4">
      <c r="A962" s="242">
        <v>804422</v>
      </c>
      <c r="B962" s="243" t="s">
        <v>15380</v>
      </c>
      <c r="C962" s="242" t="s">
        <v>1623</v>
      </c>
      <c r="D962" s="244">
        <v>3441.7</v>
      </c>
    </row>
    <row r="963" spans="1:4">
      <c r="A963" s="242">
        <v>804250</v>
      </c>
      <c r="B963" s="243" t="s">
        <v>15381</v>
      </c>
      <c r="C963" s="242" t="s">
        <v>1623</v>
      </c>
      <c r="D963" s="244">
        <v>1628.55</v>
      </c>
    </row>
    <row r="964" spans="1:4">
      <c r="A964" s="242">
        <v>804235</v>
      </c>
      <c r="B964" s="243" t="s">
        <v>15382</v>
      </c>
      <c r="C964" s="242" t="s">
        <v>1623</v>
      </c>
      <c r="D964" s="244">
        <v>1651.84</v>
      </c>
    </row>
    <row r="965" spans="1:4">
      <c r="A965" s="242">
        <v>804234</v>
      </c>
      <c r="B965" s="243" t="s">
        <v>15383</v>
      </c>
      <c r="C965" s="242" t="s">
        <v>1623</v>
      </c>
      <c r="D965" s="244">
        <v>1363.81</v>
      </c>
    </row>
    <row r="966" spans="1:4">
      <c r="A966" s="242">
        <v>804425</v>
      </c>
      <c r="B966" s="243" t="s">
        <v>15384</v>
      </c>
      <c r="C966" s="242" t="s">
        <v>1623</v>
      </c>
      <c r="D966" s="244">
        <v>4162.7299999999996</v>
      </c>
    </row>
    <row r="967" spans="1:4">
      <c r="A967" s="242">
        <v>804253</v>
      </c>
      <c r="B967" s="243" t="s">
        <v>15385</v>
      </c>
      <c r="C967" s="242" t="s">
        <v>1623</v>
      </c>
      <c r="D967" s="244">
        <v>2292.69</v>
      </c>
    </row>
    <row r="968" spans="1:4">
      <c r="A968" s="242">
        <v>804424</v>
      </c>
      <c r="B968" s="243" t="s">
        <v>15386</v>
      </c>
      <c r="C968" s="242" t="s">
        <v>1623</v>
      </c>
      <c r="D968" s="244">
        <v>3415.01</v>
      </c>
    </row>
    <row r="969" spans="1:4">
      <c r="A969" s="242">
        <v>804252</v>
      </c>
      <c r="B969" s="243" t="s">
        <v>15387</v>
      </c>
      <c r="C969" s="242" t="s">
        <v>1623</v>
      </c>
      <c r="D969" s="244">
        <v>1874.9</v>
      </c>
    </row>
    <row r="970" spans="1:4">
      <c r="A970" s="242">
        <v>804257</v>
      </c>
      <c r="B970" s="243" t="s">
        <v>15388</v>
      </c>
      <c r="C970" s="242" t="s">
        <v>1623</v>
      </c>
      <c r="D970" s="244">
        <v>2306.9299999999998</v>
      </c>
    </row>
    <row r="971" spans="1:4">
      <c r="A971" s="242">
        <v>804256</v>
      </c>
      <c r="B971" s="243" t="s">
        <v>15389</v>
      </c>
      <c r="C971" s="242" t="s">
        <v>1623</v>
      </c>
      <c r="D971" s="244">
        <v>1887.82</v>
      </c>
    </row>
    <row r="972" spans="1:4">
      <c r="A972" s="242">
        <v>804427</v>
      </c>
      <c r="B972" s="243" t="s">
        <v>15390</v>
      </c>
      <c r="C972" s="242" t="s">
        <v>1623</v>
      </c>
      <c r="D972" s="244">
        <v>4364.3100000000004</v>
      </c>
    </row>
    <row r="973" spans="1:4">
      <c r="A973" s="242">
        <v>804259</v>
      </c>
      <c r="B973" s="243" t="s">
        <v>15391</v>
      </c>
      <c r="C973" s="242" t="s">
        <v>1623</v>
      </c>
      <c r="D973" s="244">
        <v>2325</v>
      </c>
    </row>
    <row r="974" spans="1:4">
      <c r="A974" s="242">
        <v>804426</v>
      </c>
      <c r="B974" s="243" t="s">
        <v>15392</v>
      </c>
      <c r="C974" s="242" t="s">
        <v>1623</v>
      </c>
      <c r="D974" s="244">
        <v>3578.67</v>
      </c>
    </row>
    <row r="975" spans="1:4">
      <c r="A975" s="242">
        <v>804258</v>
      </c>
      <c r="B975" s="243" t="s">
        <v>15393</v>
      </c>
      <c r="C975" s="242" t="s">
        <v>1623</v>
      </c>
      <c r="D975" s="244">
        <v>1904.27</v>
      </c>
    </row>
    <row r="976" spans="1:4">
      <c r="A976" s="242">
        <v>804261</v>
      </c>
      <c r="B976" s="243" t="s">
        <v>15394</v>
      </c>
      <c r="C976" s="242" t="s">
        <v>1623</v>
      </c>
      <c r="D976" s="244">
        <v>2351.61</v>
      </c>
    </row>
    <row r="977" spans="1:4">
      <c r="A977" s="242">
        <v>804260</v>
      </c>
      <c r="B977" s="243" t="s">
        <v>15395</v>
      </c>
      <c r="C977" s="242" t="s">
        <v>1623</v>
      </c>
      <c r="D977" s="244">
        <v>1928.61</v>
      </c>
    </row>
    <row r="978" spans="1:4">
      <c r="A978" s="242">
        <v>804263</v>
      </c>
      <c r="B978" s="243" t="s">
        <v>15396</v>
      </c>
      <c r="C978" s="242" t="s">
        <v>1623</v>
      </c>
      <c r="D978" s="244">
        <v>2387.9</v>
      </c>
    </row>
    <row r="979" spans="1:4">
      <c r="A979" s="242">
        <v>804262</v>
      </c>
      <c r="B979" s="243" t="s">
        <v>15397</v>
      </c>
      <c r="C979" s="242" t="s">
        <v>1623</v>
      </c>
      <c r="D979" s="244">
        <v>1961.96</v>
      </c>
    </row>
    <row r="980" spans="1:4">
      <c r="A980" s="242">
        <v>804429</v>
      </c>
      <c r="B980" s="243" t="s">
        <v>15398</v>
      </c>
      <c r="C980" s="242" t="s">
        <v>1623</v>
      </c>
      <c r="D980" s="244">
        <v>4871.49</v>
      </c>
    </row>
    <row r="981" spans="1:4">
      <c r="A981" s="242">
        <v>804265</v>
      </c>
      <c r="B981" s="243" t="s">
        <v>15399</v>
      </c>
      <c r="C981" s="242" t="s">
        <v>1623</v>
      </c>
      <c r="D981" s="244">
        <v>2436.38</v>
      </c>
    </row>
    <row r="982" spans="1:4">
      <c r="A982" s="242">
        <v>804428</v>
      </c>
      <c r="B982" s="243" t="s">
        <v>15400</v>
      </c>
      <c r="C982" s="242" t="s">
        <v>1623</v>
      </c>
      <c r="D982" s="244">
        <v>3991.45</v>
      </c>
    </row>
    <row r="983" spans="1:4">
      <c r="A983" s="242">
        <v>804264</v>
      </c>
      <c r="B983" s="243" t="s">
        <v>15401</v>
      </c>
      <c r="C983" s="242" t="s">
        <v>1623</v>
      </c>
      <c r="D983" s="244">
        <v>2006.93</v>
      </c>
    </row>
    <row r="984" spans="1:4">
      <c r="A984" s="242">
        <v>804267</v>
      </c>
      <c r="B984" s="243" t="s">
        <v>15402</v>
      </c>
      <c r="C984" s="242" t="s">
        <v>1623</v>
      </c>
      <c r="D984" s="244">
        <v>2498.42</v>
      </c>
    </row>
    <row r="985" spans="1:4">
      <c r="A985" s="242">
        <v>804266</v>
      </c>
      <c r="B985" s="243" t="s">
        <v>15403</v>
      </c>
      <c r="C985" s="242" t="s">
        <v>1623</v>
      </c>
      <c r="D985" s="244">
        <v>2064.9899999999998</v>
      </c>
    </row>
    <row r="986" spans="1:4">
      <c r="A986" s="242">
        <v>804269</v>
      </c>
      <c r="B986" s="243" t="s">
        <v>15404</v>
      </c>
      <c r="C986" s="242" t="s">
        <v>1623</v>
      </c>
      <c r="D986" s="244">
        <v>2580.9299999999998</v>
      </c>
    </row>
    <row r="987" spans="1:4">
      <c r="A987" s="242">
        <v>804268</v>
      </c>
      <c r="B987" s="243" t="s">
        <v>15405</v>
      </c>
      <c r="C987" s="242" t="s">
        <v>1623</v>
      </c>
      <c r="D987" s="244">
        <v>2142.86</v>
      </c>
    </row>
    <row r="988" spans="1:4">
      <c r="A988" s="242">
        <v>804431</v>
      </c>
      <c r="B988" s="243" t="s">
        <v>15406</v>
      </c>
      <c r="C988" s="242" t="s">
        <v>1623</v>
      </c>
      <c r="D988" s="244">
        <v>6040.62</v>
      </c>
    </row>
    <row r="989" spans="1:4">
      <c r="A989" s="242">
        <v>804271</v>
      </c>
      <c r="B989" s="243" t="s">
        <v>15407</v>
      </c>
      <c r="C989" s="242" t="s">
        <v>1623</v>
      </c>
      <c r="D989" s="244">
        <v>2691.21</v>
      </c>
    </row>
    <row r="990" spans="1:4">
      <c r="A990" s="242">
        <v>804430</v>
      </c>
      <c r="B990" s="243" t="s">
        <v>15408</v>
      </c>
      <c r="C990" s="242" t="s">
        <v>1623</v>
      </c>
      <c r="D990" s="244">
        <v>4940.51</v>
      </c>
    </row>
    <row r="991" spans="1:4">
      <c r="A991" s="242">
        <v>804270</v>
      </c>
      <c r="B991" s="243" t="s">
        <v>15409</v>
      </c>
      <c r="C991" s="242" t="s">
        <v>1623</v>
      </c>
      <c r="D991" s="244">
        <v>2248.02</v>
      </c>
    </row>
    <row r="992" spans="1:4">
      <c r="A992" s="242">
        <v>804255</v>
      </c>
      <c r="B992" s="243" t="s">
        <v>15410</v>
      </c>
      <c r="C992" s="242" t="s">
        <v>1623</v>
      </c>
      <c r="D992" s="244">
        <v>2296.27</v>
      </c>
    </row>
    <row r="993" spans="1:4">
      <c r="A993" s="242">
        <v>804254</v>
      </c>
      <c r="B993" s="243" t="s">
        <v>15411</v>
      </c>
      <c r="C993" s="242" t="s">
        <v>1623</v>
      </c>
      <c r="D993" s="244">
        <v>1878.1</v>
      </c>
    </row>
    <row r="994" spans="1:4">
      <c r="A994" s="242">
        <v>804433</v>
      </c>
      <c r="B994" s="243" t="s">
        <v>15412</v>
      </c>
      <c r="C994" s="242" t="s">
        <v>1623</v>
      </c>
      <c r="D994" s="244">
        <v>7356.88</v>
      </c>
    </row>
    <row r="995" spans="1:4">
      <c r="A995" s="242">
        <v>804273</v>
      </c>
      <c r="B995" s="243" t="s">
        <v>15413</v>
      </c>
      <c r="C995" s="242" t="s">
        <v>1623</v>
      </c>
      <c r="D995" s="244">
        <v>3934.82</v>
      </c>
    </row>
    <row r="996" spans="1:4">
      <c r="A996" s="242">
        <v>804432</v>
      </c>
      <c r="B996" s="243" t="s">
        <v>15414</v>
      </c>
      <c r="C996" s="242" t="s">
        <v>1623</v>
      </c>
      <c r="D996" s="244">
        <v>5922.1</v>
      </c>
    </row>
    <row r="997" spans="1:4">
      <c r="A997" s="242">
        <v>804272</v>
      </c>
      <c r="B997" s="243" t="s">
        <v>15415</v>
      </c>
      <c r="C997" s="242" t="s">
        <v>1623</v>
      </c>
      <c r="D997" s="244">
        <v>3187.48</v>
      </c>
    </row>
    <row r="998" spans="1:4">
      <c r="A998" s="242">
        <v>804277</v>
      </c>
      <c r="B998" s="243" t="s">
        <v>15416</v>
      </c>
      <c r="C998" s="242" t="s">
        <v>1623</v>
      </c>
      <c r="D998" s="244">
        <v>3956.32</v>
      </c>
    </row>
    <row r="999" spans="1:4">
      <c r="A999" s="242">
        <v>804276</v>
      </c>
      <c r="B999" s="243" t="s">
        <v>15417</v>
      </c>
      <c r="C999" s="242" t="s">
        <v>1623</v>
      </c>
      <c r="D999" s="244">
        <v>3206.71</v>
      </c>
    </row>
    <row r="1000" spans="1:4">
      <c r="A1000" s="242">
        <v>804435</v>
      </c>
      <c r="B1000" s="243" t="s">
        <v>15418</v>
      </c>
      <c r="C1000" s="242" t="s">
        <v>1623</v>
      </c>
      <c r="D1000" s="244">
        <v>7721.42</v>
      </c>
    </row>
    <row r="1001" spans="1:4">
      <c r="A1001" s="242">
        <v>804279</v>
      </c>
      <c r="B1001" s="243" t="s">
        <v>15419</v>
      </c>
      <c r="C1001" s="242" t="s">
        <v>1623</v>
      </c>
      <c r="D1001" s="244">
        <v>3983.2</v>
      </c>
    </row>
    <row r="1002" spans="1:4">
      <c r="A1002" s="242">
        <v>804434</v>
      </c>
      <c r="B1002" s="243" t="s">
        <v>15420</v>
      </c>
      <c r="C1002" s="242" t="s">
        <v>1623</v>
      </c>
      <c r="D1002" s="244">
        <v>6213.28</v>
      </c>
    </row>
    <row r="1003" spans="1:4">
      <c r="A1003" s="242">
        <v>804278</v>
      </c>
      <c r="B1003" s="243" t="s">
        <v>15421</v>
      </c>
      <c r="C1003" s="242" t="s">
        <v>1623</v>
      </c>
      <c r="D1003" s="244">
        <v>3230.74</v>
      </c>
    </row>
    <row r="1004" spans="1:4">
      <c r="A1004" s="242">
        <v>804281</v>
      </c>
      <c r="B1004" s="243" t="s">
        <v>15422</v>
      </c>
      <c r="C1004" s="242" t="s">
        <v>1623</v>
      </c>
      <c r="D1004" s="244">
        <v>4022.76</v>
      </c>
    </row>
    <row r="1005" spans="1:4">
      <c r="A1005" s="242">
        <v>804280</v>
      </c>
      <c r="B1005" s="243" t="s">
        <v>15423</v>
      </c>
      <c r="C1005" s="242" t="s">
        <v>1623</v>
      </c>
      <c r="D1005" s="244">
        <v>3266.42</v>
      </c>
    </row>
    <row r="1006" spans="1:4">
      <c r="A1006" s="242">
        <v>804283</v>
      </c>
      <c r="B1006" s="243" t="s">
        <v>15424</v>
      </c>
      <c r="C1006" s="242" t="s">
        <v>1623</v>
      </c>
      <c r="D1006" s="244">
        <v>4076.73</v>
      </c>
    </row>
    <row r="1007" spans="1:4">
      <c r="A1007" s="242">
        <v>804282</v>
      </c>
      <c r="B1007" s="243" t="s">
        <v>15425</v>
      </c>
      <c r="C1007" s="242" t="s">
        <v>1623</v>
      </c>
      <c r="D1007" s="244">
        <v>3315.45</v>
      </c>
    </row>
    <row r="1008" spans="1:4">
      <c r="A1008" s="242">
        <v>804437</v>
      </c>
      <c r="B1008" s="243" t="s">
        <v>15426</v>
      </c>
      <c r="C1008" s="242" t="s">
        <v>1623</v>
      </c>
      <c r="D1008" s="244">
        <v>8647.66</v>
      </c>
    </row>
    <row r="1009" spans="1:4">
      <c r="A1009" s="242">
        <v>804285</v>
      </c>
      <c r="B1009" s="243" t="s">
        <v>15427</v>
      </c>
      <c r="C1009" s="242" t="s">
        <v>1623</v>
      </c>
      <c r="D1009" s="244">
        <v>4147.6899999999996</v>
      </c>
    </row>
    <row r="1010" spans="1:4">
      <c r="A1010" s="242">
        <v>804436</v>
      </c>
      <c r="B1010" s="243" t="s">
        <v>15428</v>
      </c>
      <c r="C1010" s="242" t="s">
        <v>1623</v>
      </c>
      <c r="D1010" s="244">
        <v>6953.37</v>
      </c>
    </row>
    <row r="1011" spans="1:4">
      <c r="A1011" s="242">
        <v>804284</v>
      </c>
      <c r="B1011" s="243" t="s">
        <v>15429</v>
      </c>
      <c r="C1011" s="242" t="s">
        <v>1623</v>
      </c>
      <c r="D1011" s="244">
        <v>3380.35</v>
      </c>
    </row>
    <row r="1012" spans="1:4">
      <c r="A1012" s="242">
        <v>804287</v>
      </c>
      <c r="B1012" s="243" t="s">
        <v>15430</v>
      </c>
      <c r="C1012" s="242" t="s">
        <v>1623</v>
      </c>
      <c r="D1012" s="244">
        <v>4239.7700000000004</v>
      </c>
    </row>
    <row r="1013" spans="1:4">
      <c r="A1013" s="242">
        <v>804286</v>
      </c>
      <c r="B1013" s="243" t="s">
        <v>15431</v>
      </c>
      <c r="C1013" s="242" t="s">
        <v>1623</v>
      </c>
      <c r="D1013" s="244">
        <v>3465.51</v>
      </c>
    </row>
    <row r="1014" spans="1:4">
      <c r="A1014" s="242">
        <v>804289</v>
      </c>
      <c r="B1014" s="243" t="s">
        <v>15432</v>
      </c>
      <c r="C1014" s="242" t="s">
        <v>1623</v>
      </c>
      <c r="D1014" s="244">
        <v>4360.45</v>
      </c>
    </row>
    <row r="1015" spans="1:4">
      <c r="A1015" s="242">
        <v>804288</v>
      </c>
      <c r="B1015" s="243" t="s">
        <v>15433</v>
      </c>
      <c r="C1015" s="242" t="s">
        <v>1623</v>
      </c>
      <c r="D1015" s="244">
        <v>3578.23</v>
      </c>
    </row>
    <row r="1016" spans="1:4">
      <c r="A1016" s="242">
        <v>804439</v>
      </c>
      <c r="B1016" s="243" t="s">
        <v>15434</v>
      </c>
      <c r="C1016" s="242" t="s">
        <v>1623</v>
      </c>
      <c r="D1016" s="244">
        <v>10769.8</v>
      </c>
    </row>
    <row r="1017" spans="1:4">
      <c r="A1017" s="242">
        <v>804291</v>
      </c>
      <c r="B1017" s="243" t="s">
        <v>15435</v>
      </c>
      <c r="C1017" s="242" t="s">
        <v>1623</v>
      </c>
      <c r="D1017" s="244">
        <v>4520.1000000000004</v>
      </c>
    </row>
    <row r="1018" spans="1:4">
      <c r="A1018" s="242">
        <v>804438</v>
      </c>
      <c r="B1018" s="243" t="s">
        <v>15436</v>
      </c>
      <c r="C1018" s="242" t="s">
        <v>1623</v>
      </c>
      <c r="D1018" s="244">
        <v>8644.64</v>
      </c>
    </row>
    <row r="1019" spans="1:4">
      <c r="A1019" s="242">
        <v>804290</v>
      </c>
      <c r="B1019" s="243" t="s">
        <v>15437</v>
      </c>
      <c r="C1019" s="242" t="s">
        <v>1623</v>
      </c>
      <c r="D1019" s="244">
        <v>3729.16</v>
      </c>
    </row>
    <row r="1020" spans="1:4">
      <c r="A1020" s="242">
        <v>804275</v>
      </c>
      <c r="B1020" s="243" t="s">
        <v>15438</v>
      </c>
      <c r="C1020" s="242" t="s">
        <v>1623</v>
      </c>
      <c r="D1020" s="244">
        <v>3940.2</v>
      </c>
    </row>
    <row r="1021" spans="1:4">
      <c r="A1021" s="242">
        <v>804274</v>
      </c>
      <c r="B1021" s="243" t="s">
        <v>15439</v>
      </c>
      <c r="C1021" s="242" t="s">
        <v>1623</v>
      </c>
      <c r="D1021" s="244">
        <v>3192.29</v>
      </c>
    </row>
    <row r="1022" spans="1:4">
      <c r="A1022" s="242">
        <v>804061</v>
      </c>
      <c r="B1022" s="243" t="s">
        <v>15440</v>
      </c>
      <c r="C1022" s="242" t="s">
        <v>1623</v>
      </c>
      <c r="D1022" s="244">
        <v>268.75</v>
      </c>
    </row>
    <row r="1023" spans="1:4">
      <c r="A1023" s="242">
        <v>804060</v>
      </c>
      <c r="B1023" s="243" t="s">
        <v>15441</v>
      </c>
      <c r="C1023" s="242" t="s">
        <v>1623</v>
      </c>
      <c r="D1023" s="244">
        <v>228.66</v>
      </c>
    </row>
    <row r="1024" spans="1:4">
      <c r="A1024" s="242">
        <v>804065</v>
      </c>
      <c r="B1024" s="243" t="s">
        <v>15442</v>
      </c>
      <c r="C1024" s="242" t="s">
        <v>1623</v>
      </c>
      <c r="D1024" s="244">
        <v>269.89</v>
      </c>
    </row>
    <row r="1025" spans="1:4">
      <c r="A1025" s="242">
        <v>804064</v>
      </c>
      <c r="B1025" s="243" t="s">
        <v>15443</v>
      </c>
      <c r="C1025" s="242" t="s">
        <v>1623</v>
      </c>
      <c r="D1025" s="244">
        <v>229.79</v>
      </c>
    </row>
    <row r="1026" spans="1:4">
      <c r="A1026" s="242">
        <v>804067</v>
      </c>
      <c r="B1026" s="243" t="s">
        <v>15444</v>
      </c>
      <c r="C1026" s="242" t="s">
        <v>1623</v>
      </c>
      <c r="D1026" s="244">
        <v>271.02</v>
      </c>
    </row>
    <row r="1027" spans="1:4">
      <c r="A1027" s="242">
        <v>804066</v>
      </c>
      <c r="B1027" s="243" t="s">
        <v>15445</v>
      </c>
      <c r="C1027" s="242" t="s">
        <v>1623</v>
      </c>
      <c r="D1027" s="244">
        <v>230.93</v>
      </c>
    </row>
    <row r="1028" spans="1:4">
      <c r="A1028" s="242">
        <v>804069</v>
      </c>
      <c r="B1028" s="243" t="s">
        <v>15446</v>
      </c>
      <c r="C1028" s="242" t="s">
        <v>1623</v>
      </c>
      <c r="D1028" s="244">
        <v>273.05</v>
      </c>
    </row>
    <row r="1029" spans="1:4">
      <c r="A1029" s="242">
        <v>804068</v>
      </c>
      <c r="B1029" s="243" t="s">
        <v>15447</v>
      </c>
      <c r="C1029" s="242" t="s">
        <v>1623</v>
      </c>
      <c r="D1029" s="244">
        <v>232.87</v>
      </c>
    </row>
    <row r="1030" spans="1:4">
      <c r="A1030" s="242">
        <v>804071</v>
      </c>
      <c r="B1030" s="243" t="s">
        <v>15448</v>
      </c>
      <c r="C1030" s="242" t="s">
        <v>1623</v>
      </c>
      <c r="D1030" s="244">
        <v>275.89</v>
      </c>
    </row>
    <row r="1031" spans="1:4">
      <c r="A1031" s="242">
        <v>804070</v>
      </c>
      <c r="B1031" s="243" t="s">
        <v>15449</v>
      </c>
      <c r="C1031" s="242" t="s">
        <v>1623</v>
      </c>
      <c r="D1031" s="244">
        <v>235.71</v>
      </c>
    </row>
    <row r="1032" spans="1:4">
      <c r="A1032" s="242">
        <v>804073</v>
      </c>
      <c r="B1032" s="243" t="s">
        <v>15450</v>
      </c>
      <c r="C1032" s="242" t="s">
        <v>1623</v>
      </c>
      <c r="D1032" s="244">
        <v>279.63</v>
      </c>
    </row>
    <row r="1033" spans="1:4">
      <c r="A1033" s="242">
        <v>804072</v>
      </c>
      <c r="B1033" s="243" t="s">
        <v>15451</v>
      </c>
      <c r="C1033" s="242" t="s">
        <v>1623</v>
      </c>
      <c r="D1033" s="244">
        <v>239.35</v>
      </c>
    </row>
    <row r="1034" spans="1:4">
      <c r="A1034" s="242">
        <v>804075</v>
      </c>
      <c r="B1034" s="243" t="s">
        <v>15452</v>
      </c>
      <c r="C1034" s="242" t="s">
        <v>1623</v>
      </c>
      <c r="D1034" s="244">
        <v>284.74</v>
      </c>
    </row>
    <row r="1035" spans="1:4">
      <c r="A1035" s="242">
        <v>804074</v>
      </c>
      <c r="B1035" s="243" t="s">
        <v>15453</v>
      </c>
      <c r="C1035" s="242" t="s">
        <v>1623</v>
      </c>
      <c r="D1035" s="244">
        <v>244.46</v>
      </c>
    </row>
    <row r="1036" spans="1:4">
      <c r="A1036" s="242">
        <v>804077</v>
      </c>
      <c r="B1036" s="243" t="s">
        <v>15454</v>
      </c>
      <c r="C1036" s="242" t="s">
        <v>1623</v>
      </c>
      <c r="D1036" s="244">
        <v>291.31</v>
      </c>
    </row>
    <row r="1037" spans="1:4">
      <c r="A1037" s="242">
        <v>804076</v>
      </c>
      <c r="B1037" s="243" t="s">
        <v>15455</v>
      </c>
      <c r="C1037" s="242" t="s">
        <v>1623</v>
      </c>
      <c r="D1037" s="244">
        <v>250.94</v>
      </c>
    </row>
    <row r="1038" spans="1:4">
      <c r="A1038" s="242">
        <v>804079</v>
      </c>
      <c r="B1038" s="243" t="s">
        <v>15456</v>
      </c>
      <c r="C1038" s="242" t="s">
        <v>1623</v>
      </c>
      <c r="D1038" s="244">
        <v>301.3</v>
      </c>
    </row>
    <row r="1039" spans="1:4">
      <c r="A1039" s="242">
        <v>804078</v>
      </c>
      <c r="B1039" s="243" t="s">
        <v>15457</v>
      </c>
      <c r="C1039" s="242" t="s">
        <v>1623</v>
      </c>
      <c r="D1039" s="244">
        <v>260.83</v>
      </c>
    </row>
    <row r="1040" spans="1:4">
      <c r="A1040" s="242">
        <v>804063</v>
      </c>
      <c r="B1040" s="243" t="s">
        <v>15458</v>
      </c>
      <c r="C1040" s="242" t="s">
        <v>1623</v>
      </c>
      <c r="D1040" s="244">
        <v>269.32</v>
      </c>
    </row>
    <row r="1041" spans="1:4">
      <c r="A1041" s="242">
        <v>804062</v>
      </c>
      <c r="B1041" s="243" t="s">
        <v>15459</v>
      </c>
      <c r="C1041" s="242" t="s">
        <v>1623</v>
      </c>
      <c r="D1041" s="244">
        <v>229.23</v>
      </c>
    </row>
    <row r="1042" spans="1:4">
      <c r="A1042" s="242">
        <v>804377</v>
      </c>
      <c r="B1042" s="243" t="s">
        <v>15460</v>
      </c>
      <c r="C1042" s="242" t="s">
        <v>1623</v>
      </c>
      <c r="D1042" s="244">
        <v>801.15</v>
      </c>
    </row>
    <row r="1043" spans="1:4">
      <c r="A1043" s="242">
        <v>804081</v>
      </c>
      <c r="B1043" s="243" t="s">
        <v>15461</v>
      </c>
      <c r="C1043" s="242" t="s">
        <v>1623</v>
      </c>
      <c r="D1043" s="244">
        <v>542.41999999999996</v>
      </c>
    </row>
    <row r="1044" spans="1:4">
      <c r="A1044" s="242">
        <v>804376</v>
      </c>
      <c r="B1044" s="243" t="s">
        <v>15462</v>
      </c>
      <c r="C1044" s="242" t="s">
        <v>1623</v>
      </c>
      <c r="D1044" s="244">
        <v>691.87</v>
      </c>
    </row>
    <row r="1045" spans="1:4">
      <c r="A1045" s="242">
        <v>804080</v>
      </c>
      <c r="B1045" s="243" t="s">
        <v>15463</v>
      </c>
      <c r="C1045" s="242" t="s">
        <v>1623</v>
      </c>
      <c r="D1045" s="244">
        <v>454.08</v>
      </c>
    </row>
    <row r="1046" spans="1:4">
      <c r="A1046" s="242">
        <v>804085</v>
      </c>
      <c r="B1046" s="243" t="s">
        <v>15464</v>
      </c>
      <c r="C1046" s="242" t="s">
        <v>1623</v>
      </c>
      <c r="D1046" s="244">
        <v>544.45000000000005</v>
      </c>
    </row>
    <row r="1047" spans="1:4">
      <c r="A1047" s="242">
        <v>804084</v>
      </c>
      <c r="B1047" s="243" t="s">
        <v>15465</v>
      </c>
      <c r="C1047" s="242" t="s">
        <v>1623</v>
      </c>
      <c r="D1047" s="244">
        <v>456.02</v>
      </c>
    </row>
    <row r="1048" spans="1:4">
      <c r="A1048" s="242">
        <v>804379</v>
      </c>
      <c r="B1048" s="243" t="s">
        <v>15466</v>
      </c>
      <c r="C1048" s="242" t="s">
        <v>1623</v>
      </c>
      <c r="D1048" s="244">
        <v>673.11</v>
      </c>
    </row>
    <row r="1049" spans="1:4">
      <c r="A1049" s="242">
        <v>804087</v>
      </c>
      <c r="B1049" s="243" t="s">
        <v>15467</v>
      </c>
      <c r="C1049" s="242" t="s">
        <v>1623</v>
      </c>
      <c r="D1049" s="244">
        <v>546.72</v>
      </c>
    </row>
    <row r="1050" spans="1:4">
      <c r="A1050" s="242">
        <v>804378</v>
      </c>
      <c r="B1050" s="243" t="s">
        <v>15468</v>
      </c>
      <c r="C1050" s="242" t="s">
        <v>1623</v>
      </c>
      <c r="D1050" s="244">
        <v>557.66999999999996</v>
      </c>
    </row>
    <row r="1051" spans="1:4">
      <c r="A1051" s="242">
        <v>804086</v>
      </c>
      <c r="B1051" s="243" t="s">
        <v>15469</v>
      </c>
      <c r="C1051" s="242" t="s">
        <v>1623</v>
      </c>
      <c r="D1051" s="244">
        <v>458.29</v>
      </c>
    </row>
    <row r="1052" spans="1:4">
      <c r="A1052" s="242">
        <v>804089</v>
      </c>
      <c r="B1052" s="243" t="s">
        <v>15470</v>
      </c>
      <c r="C1052" s="242" t="s">
        <v>1623</v>
      </c>
      <c r="D1052" s="244">
        <v>550.46</v>
      </c>
    </row>
    <row r="1053" spans="1:4">
      <c r="A1053" s="242">
        <v>804088</v>
      </c>
      <c r="B1053" s="243" t="s">
        <v>15471</v>
      </c>
      <c r="C1053" s="242" t="s">
        <v>1623</v>
      </c>
      <c r="D1053" s="244">
        <v>461.93</v>
      </c>
    </row>
    <row r="1054" spans="1:4">
      <c r="A1054" s="242">
        <v>804091</v>
      </c>
      <c r="B1054" s="243" t="s">
        <v>15472</v>
      </c>
      <c r="C1054" s="242" t="s">
        <v>1623</v>
      </c>
      <c r="D1054" s="244">
        <v>555.33000000000004</v>
      </c>
    </row>
    <row r="1055" spans="1:4">
      <c r="A1055" s="242">
        <v>804090</v>
      </c>
      <c r="B1055" s="243" t="s">
        <v>15473</v>
      </c>
      <c r="C1055" s="242" t="s">
        <v>1623</v>
      </c>
      <c r="D1055" s="244">
        <v>466.71</v>
      </c>
    </row>
    <row r="1056" spans="1:4">
      <c r="A1056" s="242">
        <v>804381</v>
      </c>
      <c r="B1056" s="243" t="s">
        <v>15474</v>
      </c>
      <c r="C1056" s="242" t="s">
        <v>1623</v>
      </c>
      <c r="D1056" s="244">
        <v>947.14</v>
      </c>
    </row>
    <row r="1057" spans="1:4">
      <c r="A1057" s="242">
        <v>804093</v>
      </c>
      <c r="B1057" s="243" t="s">
        <v>15475</v>
      </c>
      <c r="C1057" s="242" t="s">
        <v>1623</v>
      </c>
      <c r="D1057" s="244">
        <v>562.23</v>
      </c>
    </row>
    <row r="1058" spans="1:4" ht="18">
      <c r="A1058" s="242">
        <v>804380</v>
      </c>
      <c r="B1058" s="243" t="s">
        <v>15476</v>
      </c>
      <c r="C1058" s="242" t="s">
        <v>1623</v>
      </c>
      <c r="D1058" s="244">
        <v>816.35</v>
      </c>
    </row>
    <row r="1059" spans="1:4">
      <c r="A1059" s="242">
        <v>804092</v>
      </c>
      <c r="B1059" s="243" t="s">
        <v>15477</v>
      </c>
      <c r="C1059" s="242" t="s">
        <v>1623</v>
      </c>
      <c r="D1059" s="244">
        <v>473.42</v>
      </c>
    </row>
    <row r="1060" spans="1:4">
      <c r="A1060" s="242">
        <v>804095</v>
      </c>
      <c r="B1060" s="243" t="s">
        <v>15478</v>
      </c>
      <c r="C1060" s="242" t="s">
        <v>1623</v>
      </c>
      <c r="D1060" s="244">
        <v>571.64</v>
      </c>
    </row>
    <row r="1061" spans="1:4">
      <c r="A1061" s="242">
        <v>804094</v>
      </c>
      <c r="B1061" s="243" t="s">
        <v>15479</v>
      </c>
      <c r="C1061" s="242" t="s">
        <v>1623</v>
      </c>
      <c r="D1061" s="244">
        <v>482.74</v>
      </c>
    </row>
    <row r="1062" spans="1:4">
      <c r="A1062" s="242">
        <v>804097</v>
      </c>
      <c r="B1062" s="243" t="s">
        <v>15480</v>
      </c>
      <c r="C1062" s="242" t="s">
        <v>1623</v>
      </c>
      <c r="D1062" s="244">
        <v>583.66</v>
      </c>
    </row>
    <row r="1063" spans="1:4">
      <c r="A1063" s="242">
        <v>804096</v>
      </c>
      <c r="B1063" s="243" t="s">
        <v>15481</v>
      </c>
      <c r="C1063" s="242" t="s">
        <v>1623</v>
      </c>
      <c r="D1063" s="244">
        <v>494.56</v>
      </c>
    </row>
    <row r="1064" spans="1:4">
      <c r="A1064" s="242">
        <v>804383</v>
      </c>
      <c r="B1064" s="243" t="s">
        <v>15482</v>
      </c>
      <c r="C1064" s="242" t="s">
        <v>1623</v>
      </c>
      <c r="D1064" s="244">
        <v>1171.1600000000001</v>
      </c>
    </row>
    <row r="1065" spans="1:4">
      <c r="A1065" s="242">
        <v>804099</v>
      </c>
      <c r="B1065" s="243" t="s">
        <v>15483</v>
      </c>
      <c r="C1065" s="242" t="s">
        <v>1623</v>
      </c>
      <c r="D1065" s="244">
        <v>600.78</v>
      </c>
    </row>
    <row r="1066" spans="1:4" ht="18">
      <c r="A1066" s="242">
        <v>804382</v>
      </c>
      <c r="B1066" s="243" t="s">
        <v>15484</v>
      </c>
      <c r="C1066" s="242" t="s">
        <v>1623</v>
      </c>
      <c r="D1066" s="244">
        <v>1007.95</v>
      </c>
    </row>
    <row r="1067" spans="1:4">
      <c r="A1067" s="242">
        <v>804098</v>
      </c>
      <c r="B1067" s="243" t="s">
        <v>15485</v>
      </c>
      <c r="C1067" s="242" t="s">
        <v>1623</v>
      </c>
      <c r="D1067" s="244">
        <v>511.5</v>
      </c>
    </row>
    <row r="1068" spans="1:4">
      <c r="A1068" s="242">
        <v>804083</v>
      </c>
      <c r="B1068" s="243" t="s">
        <v>15486</v>
      </c>
      <c r="C1068" s="242" t="s">
        <v>1623</v>
      </c>
      <c r="D1068" s="244">
        <v>542.99</v>
      </c>
    </row>
    <row r="1069" spans="1:4">
      <c r="A1069" s="242">
        <v>804082</v>
      </c>
      <c r="B1069" s="243" t="s">
        <v>15487</v>
      </c>
      <c r="C1069" s="242" t="s">
        <v>1623</v>
      </c>
      <c r="D1069" s="244">
        <v>454.65</v>
      </c>
    </row>
    <row r="1070" spans="1:4">
      <c r="A1070" s="242">
        <v>804385</v>
      </c>
      <c r="B1070" s="243" t="s">
        <v>15488</v>
      </c>
      <c r="C1070" s="242" t="s">
        <v>1623</v>
      </c>
      <c r="D1070" s="244">
        <v>1336.05</v>
      </c>
    </row>
    <row r="1071" spans="1:4">
      <c r="A1071" s="242">
        <v>804101</v>
      </c>
      <c r="B1071" s="243" t="s">
        <v>15489</v>
      </c>
      <c r="C1071" s="242" t="s">
        <v>1623</v>
      </c>
      <c r="D1071" s="244">
        <v>918.75</v>
      </c>
    </row>
    <row r="1072" spans="1:4">
      <c r="A1072" s="242">
        <v>804384</v>
      </c>
      <c r="B1072" s="243" t="s">
        <v>15490</v>
      </c>
      <c r="C1072" s="242" t="s">
        <v>1623</v>
      </c>
      <c r="D1072" s="244">
        <v>1133.22</v>
      </c>
    </row>
    <row r="1073" spans="1:4">
      <c r="A1073" s="242">
        <v>804100</v>
      </c>
      <c r="B1073" s="243" t="s">
        <v>15491</v>
      </c>
      <c r="C1073" s="242" t="s">
        <v>1623</v>
      </c>
      <c r="D1073" s="244">
        <v>765.3</v>
      </c>
    </row>
    <row r="1074" spans="1:4">
      <c r="A1074" s="242">
        <v>804105</v>
      </c>
      <c r="B1074" s="243" t="s">
        <v>15492</v>
      </c>
      <c r="C1074" s="242" t="s">
        <v>1623</v>
      </c>
      <c r="D1074" s="244">
        <v>921.91</v>
      </c>
    </row>
    <row r="1075" spans="1:4">
      <c r="A1075" s="242">
        <v>804104</v>
      </c>
      <c r="B1075" s="243" t="s">
        <v>15493</v>
      </c>
      <c r="C1075" s="242" t="s">
        <v>1623</v>
      </c>
      <c r="D1075" s="244">
        <v>768.37</v>
      </c>
    </row>
    <row r="1076" spans="1:4">
      <c r="A1076" s="242">
        <v>804387</v>
      </c>
      <c r="B1076" s="243" t="s">
        <v>15494</v>
      </c>
      <c r="C1076" s="242" t="s">
        <v>1623</v>
      </c>
      <c r="D1076" s="244">
        <v>1407.86</v>
      </c>
    </row>
    <row r="1077" spans="1:4">
      <c r="A1077" s="242">
        <v>804107</v>
      </c>
      <c r="B1077" s="243" t="s">
        <v>15495</v>
      </c>
      <c r="C1077" s="242" t="s">
        <v>1623</v>
      </c>
      <c r="D1077" s="244">
        <v>926.22</v>
      </c>
    </row>
    <row r="1078" spans="1:4">
      <c r="A1078" s="242">
        <v>804386</v>
      </c>
      <c r="B1078" s="243" t="s">
        <v>15496</v>
      </c>
      <c r="C1078" s="242" t="s">
        <v>1623</v>
      </c>
      <c r="D1078" s="244">
        <v>1193.46</v>
      </c>
    </row>
    <row r="1079" spans="1:4">
      <c r="A1079" s="242">
        <v>804106</v>
      </c>
      <c r="B1079" s="243" t="s">
        <v>15497</v>
      </c>
      <c r="C1079" s="242" t="s">
        <v>1623</v>
      </c>
      <c r="D1079" s="244">
        <v>772.58</v>
      </c>
    </row>
    <row r="1080" spans="1:4">
      <c r="A1080" s="242">
        <v>804109</v>
      </c>
      <c r="B1080" s="243" t="s">
        <v>15498</v>
      </c>
      <c r="C1080" s="242" t="s">
        <v>1623</v>
      </c>
      <c r="D1080" s="244">
        <v>932.79</v>
      </c>
    </row>
    <row r="1081" spans="1:4">
      <c r="A1081" s="242">
        <v>804108</v>
      </c>
      <c r="B1081" s="243" t="s">
        <v>15499</v>
      </c>
      <c r="C1081" s="242" t="s">
        <v>1623</v>
      </c>
      <c r="D1081" s="244">
        <v>779.06</v>
      </c>
    </row>
    <row r="1082" spans="1:4">
      <c r="A1082" s="242">
        <v>804111</v>
      </c>
      <c r="B1082" s="243" t="s">
        <v>15500</v>
      </c>
      <c r="C1082" s="242" t="s">
        <v>1623</v>
      </c>
      <c r="D1082" s="244">
        <v>941.4</v>
      </c>
    </row>
    <row r="1083" spans="1:4">
      <c r="A1083" s="242">
        <v>804110</v>
      </c>
      <c r="B1083" s="243" t="s">
        <v>15501</v>
      </c>
      <c r="C1083" s="242" t="s">
        <v>1623</v>
      </c>
      <c r="D1083" s="244">
        <v>787.47</v>
      </c>
    </row>
    <row r="1084" spans="1:4">
      <c r="A1084" s="242">
        <v>804389</v>
      </c>
      <c r="B1084" s="243" t="s">
        <v>15502</v>
      </c>
      <c r="C1084" s="242" t="s">
        <v>1623</v>
      </c>
      <c r="D1084" s="244">
        <v>1572.51</v>
      </c>
    </row>
    <row r="1085" spans="1:4">
      <c r="A1085" s="242">
        <v>804113</v>
      </c>
      <c r="B1085" s="243" t="s">
        <v>15503</v>
      </c>
      <c r="C1085" s="242" t="s">
        <v>1623</v>
      </c>
      <c r="D1085" s="244">
        <v>953.17</v>
      </c>
    </row>
    <row r="1086" spans="1:4" ht="18">
      <c r="A1086" s="242">
        <v>804388</v>
      </c>
      <c r="B1086" s="243" t="s">
        <v>15504</v>
      </c>
      <c r="C1086" s="242" t="s">
        <v>1623</v>
      </c>
      <c r="D1086" s="244">
        <v>1331.87</v>
      </c>
    </row>
    <row r="1087" spans="1:4">
      <c r="A1087" s="242">
        <v>804112</v>
      </c>
      <c r="B1087" s="243" t="s">
        <v>15505</v>
      </c>
      <c r="C1087" s="242" t="s">
        <v>1623</v>
      </c>
      <c r="D1087" s="244">
        <v>798.96</v>
      </c>
    </row>
    <row r="1088" spans="1:4">
      <c r="A1088" s="242">
        <v>804115</v>
      </c>
      <c r="B1088" s="243" t="s">
        <v>15506</v>
      </c>
      <c r="C1088" s="242" t="s">
        <v>1623</v>
      </c>
      <c r="D1088" s="244">
        <v>969.49</v>
      </c>
    </row>
    <row r="1089" spans="1:4">
      <c r="A1089" s="242">
        <v>804114</v>
      </c>
      <c r="B1089" s="243" t="s">
        <v>15507</v>
      </c>
      <c r="C1089" s="242" t="s">
        <v>1623</v>
      </c>
      <c r="D1089" s="244">
        <v>815</v>
      </c>
    </row>
    <row r="1090" spans="1:4">
      <c r="A1090" s="242">
        <v>804117</v>
      </c>
      <c r="B1090" s="243" t="s">
        <v>15508</v>
      </c>
      <c r="C1090" s="242" t="s">
        <v>1623</v>
      </c>
      <c r="D1090" s="244">
        <v>990.92</v>
      </c>
    </row>
    <row r="1091" spans="1:4">
      <c r="A1091" s="242">
        <v>804116</v>
      </c>
      <c r="B1091" s="243" t="s">
        <v>15509</v>
      </c>
      <c r="C1091" s="242" t="s">
        <v>1623</v>
      </c>
      <c r="D1091" s="244">
        <v>836.14</v>
      </c>
    </row>
    <row r="1092" spans="1:4">
      <c r="A1092" s="242">
        <v>804391</v>
      </c>
      <c r="B1092" s="243" t="s">
        <v>15510</v>
      </c>
      <c r="C1092" s="242" t="s">
        <v>1623</v>
      </c>
      <c r="D1092" s="244">
        <v>1952.28</v>
      </c>
    </row>
    <row r="1093" spans="1:4">
      <c r="A1093" s="242">
        <v>804119</v>
      </c>
      <c r="B1093" s="243" t="s">
        <v>15511</v>
      </c>
      <c r="C1093" s="242" t="s">
        <v>1623</v>
      </c>
      <c r="D1093" s="244">
        <v>1020.3</v>
      </c>
    </row>
    <row r="1094" spans="1:4" ht="18">
      <c r="A1094" s="242">
        <v>804390</v>
      </c>
      <c r="B1094" s="243" t="s">
        <v>15512</v>
      </c>
      <c r="C1094" s="242" t="s">
        <v>1623</v>
      </c>
      <c r="D1094" s="244">
        <v>1650.12</v>
      </c>
    </row>
    <row r="1095" spans="1:4">
      <c r="A1095" s="242">
        <v>804118</v>
      </c>
      <c r="B1095" s="243" t="s">
        <v>15513</v>
      </c>
      <c r="C1095" s="242" t="s">
        <v>1623</v>
      </c>
      <c r="D1095" s="244">
        <v>865.24</v>
      </c>
    </row>
    <row r="1096" spans="1:4">
      <c r="A1096" s="242">
        <v>804103</v>
      </c>
      <c r="B1096" s="243" t="s">
        <v>15514</v>
      </c>
      <c r="C1096" s="242" t="s">
        <v>1623</v>
      </c>
      <c r="D1096" s="244">
        <v>919.88</v>
      </c>
    </row>
    <row r="1097" spans="1:4">
      <c r="A1097" s="242">
        <v>804102</v>
      </c>
      <c r="B1097" s="243" t="s">
        <v>15515</v>
      </c>
      <c r="C1097" s="242" t="s">
        <v>1623</v>
      </c>
      <c r="D1097" s="244">
        <v>766.43</v>
      </c>
    </row>
    <row r="1098" spans="1:4">
      <c r="A1098" s="242">
        <v>804393</v>
      </c>
      <c r="B1098" s="243" t="s">
        <v>15516</v>
      </c>
      <c r="C1098" s="242" t="s">
        <v>1623</v>
      </c>
      <c r="D1098" s="244">
        <v>2060.09</v>
      </c>
    </row>
    <row r="1099" spans="1:4">
      <c r="A1099" s="242">
        <v>804121</v>
      </c>
      <c r="B1099" s="243" t="s">
        <v>15517</v>
      </c>
      <c r="C1099" s="242" t="s">
        <v>1623</v>
      </c>
      <c r="D1099" s="244">
        <v>1374.07</v>
      </c>
    </row>
    <row r="1100" spans="1:4">
      <c r="A1100" s="242">
        <v>804392</v>
      </c>
      <c r="B1100" s="243" t="s">
        <v>15518</v>
      </c>
      <c r="C1100" s="242" t="s">
        <v>1623</v>
      </c>
      <c r="D1100" s="244">
        <v>1722.01</v>
      </c>
    </row>
    <row r="1101" spans="1:4">
      <c r="A1101" s="242">
        <v>804120</v>
      </c>
      <c r="B1101" s="243" t="s">
        <v>15519</v>
      </c>
      <c r="C1101" s="242" t="s">
        <v>1623</v>
      </c>
      <c r="D1101" s="244">
        <v>1135.79</v>
      </c>
    </row>
    <row r="1102" spans="1:4">
      <c r="A1102" s="242">
        <v>804125</v>
      </c>
      <c r="B1102" s="243" t="s">
        <v>15520</v>
      </c>
      <c r="C1102" s="242" t="s">
        <v>1623</v>
      </c>
      <c r="D1102" s="244">
        <v>1378.37</v>
      </c>
    </row>
    <row r="1103" spans="1:4">
      <c r="A1103" s="242">
        <v>804124</v>
      </c>
      <c r="B1103" s="243" t="s">
        <v>15521</v>
      </c>
      <c r="C1103" s="242" t="s">
        <v>1623</v>
      </c>
      <c r="D1103" s="244">
        <v>1140</v>
      </c>
    </row>
    <row r="1104" spans="1:4">
      <c r="A1104" s="242">
        <v>804395</v>
      </c>
      <c r="B1104" s="243" t="s">
        <v>15522</v>
      </c>
      <c r="C1104" s="242" t="s">
        <v>1623</v>
      </c>
      <c r="D1104" s="244">
        <v>2163.84</v>
      </c>
    </row>
    <row r="1105" spans="1:4">
      <c r="A1105" s="242">
        <v>804127</v>
      </c>
      <c r="B1105" s="243" t="s">
        <v>15523</v>
      </c>
      <c r="C1105" s="242" t="s">
        <v>1623</v>
      </c>
      <c r="D1105" s="244">
        <v>1384.71</v>
      </c>
    </row>
    <row r="1106" spans="1:4">
      <c r="A1106" s="242">
        <v>804394</v>
      </c>
      <c r="B1106" s="243" t="s">
        <v>15524</v>
      </c>
      <c r="C1106" s="242" t="s">
        <v>1623</v>
      </c>
      <c r="D1106" s="244">
        <v>1807.76</v>
      </c>
    </row>
    <row r="1107" spans="1:4">
      <c r="A1107" s="242">
        <v>804126</v>
      </c>
      <c r="B1107" s="243" t="s">
        <v>15525</v>
      </c>
      <c r="C1107" s="242" t="s">
        <v>1623</v>
      </c>
      <c r="D1107" s="244">
        <v>1146.1400000000001</v>
      </c>
    </row>
    <row r="1108" spans="1:4">
      <c r="A1108" s="242">
        <v>804129</v>
      </c>
      <c r="B1108" s="243" t="s">
        <v>15526</v>
      </c>
      <c r="C1108" s="242" t="s">
        <v>1623</v>
      </c>
      <c r="D1108" s="244">
        <v>1393.64</v>
      </c>
    </row>
    <row r="1109" spans="1:4">
      <c r="A1109" s="242">
        <v>804128</v>
      </c>
      <c r="B1109" s="243" t="s">
        <v>15527</v>
      </c>
      <c r="C1109" s="242" t="s">
        <v>1623</v>
      </c>
      <c r="D1109" s="244">
        <v>1154.79</v>
      </c>
    </row>
    <row r="1110" spans="1:4">
      <c r="A1110" s="242">
        <v>804131</v>
      </c>
      <c r="B1110" s="243" t="s">
        <v>15528</v>
      </c>
      <c r="C1110" s="242" t="s">
        <v>1623</v>
      </c>
      <c r="D1110" s="244">
        <v>1405.98</v>
      </c>
    </row>
    <row r="1111" spans="1:4">
      <c r="A1111" s="242">
        <v>804130</v>
      </c>
      <c r="B1111" s="243" t="s">
        <v>15529</v>
      </c>
      <c r="C1111" s="242" t="s">
        <v>1623</v>
      </c>
      <c r="D1111" s="244">
        <v>1166.8499999999999</v>
      </c>
    </row>
    <row r="1112" spans="1:4">
      <c r="A1112" s="242">
        <v>804397</v>
      </c>
      <c r="B1112" s="243" t="s">
        <v>15530</v>
      </c>
      <c r="C1112" s="242" t="s">
        <v>1623</v>
      </c>
      <c r="D1112" s="244">
        <v>2411.83</v>
      </c>
    </row>
    <row r="1113" spans="1:4">
      <c r="A1113" s="242">
        <v>804133</v>
      </c>
      <c r="B1113" s="243" t="s">
        <v>15531</v>
      </c>
      <c r="C1113" s="242" t="s">
        <v>1623</v>
      </c>
      <c r="D1113" s="244">
        <v>1423.19</v>
      </c>
    </row>
    <row r="1114" spans="1:4">
      <c r="A1114" s="242">
        <v>804396</v>
      </c>
      <c r="B1114" s="243" t="s">
        <v>15532</v>
      </c>
      <c r="C1114" s="242" t="s">
        <v>1623</v>
      </c>
      <c r="D1114" s="244">
        <v>2013.28</v>
      </c>
    </row>
    <row r="1115" spans="1:4">
      <c r="A1115" s="242">
        <v>804132</v>
      </c>
      <c r="B1115" s="243" t="s">
        <v>15533</v>
      </c>
      <c r="C1115" s="242" t="s">
        <v>1623</v>
      </c>
      <c r="D1115" s="244">
        <v>1183.69</v>
      </c>
    </row>
    <row r="1116" spans="1:4">
      <c r="A1116" s="242">
        <v>804135</v>
      </c>
      <c r="B1116" s="243" t="s">
        <v>15534</v>
      </c>
      <c r="C1116" s="242" t="s">
        <v>1623</v>
      </c>
      <c r="D1116" s="244">
        <v>1445.52</v>
      </c>
    </row>
    <row r="1117" spans="1:4">
      <c r="A1117" s="242">
        <v>804134</v>
      </c>
      <c r="B1117" s="243" t="s">
        <v>15535</v>
      </c>
      <c r="C1117" s="242" t="s">
        <v>1623</v>
      </c>
      <c r="D1117" s="244">
        <v>1205.6300000000001</v>
      </c>
    </row>
    <row r="1118" spans="1:4">
      <c r="A1118" s="242">
        <v>804137</v>
      </c>
      <c r="B1118" s="243" t="s">
        <v>15536</v>
      </c>
      <c r="C1118" s="242" t="s">
        <v>1623</v>
      </c>
      <c r="D1118" s="244">
        <v>1419.9</v>
      </c>
    </row>
    <row r="1119" spans="1:4">
      <c r="A1119" s="242">
        <v>804136</v>
      </c>
      <c r="B1119" s="243" t="s">
        <v>15537</v>
      </c>
      <c r="C1119" s="242" t="s">
        <v>1623</v>
      </c>
      <c r="D1119" s="244">
        <v>1179.54</v>
      </c>
    </row>
    <row r="1120" spans="1:4">
      <c r="A1120" s="242">
        <v>804399</v>
      </c>
      <c r="B1120" s="243" t="s">
        <v>15538</v>
      </c>
      <c r="C1120" s="242" t="s">
        <v>1623</v>
      </c>
      <c r="D1120" s="244">
        <v>3001.99</v>
      </c>
    </row>
    <row r="1121" spans="1:4">
      <c r="A1121" s="242">
        <v>804139</v>
      </c>
      <c r="B1121" s="243" t="s">
        <v>15539</v>
      </c>
      <c r="C1121" s="242" t="s">
        <v>1623</v>
      </c>
      <c r="D1121" s="244">
        <v>1518.98</v>
      </c>
    </row>
    <row r="1122" spans="1:4">
      <c r="A1122" s="242">
        <v>804398</v>
      </c>
      <c r="B1122" s="243" t="s">
        <v>15540</v>
      </c>
      <c r="C1122" s="242" t="s">
        <v>1623</v>
      </c>
      <c r="D1122" s="244">
        <v>2500.3200000000002</v>
      </c>
    </row>
    <row r="1123" spans="1:4">
      <c r="A1123" s="242">
        <v>804138</v>
      </c>
      <c r="B1123" s="243" t="s">
        <v>15541</v>
      </c>
      <c r="C1123" s="242" t="s">
        <v>1623</v>
      </c>
      <c r="D1123" s="244">
        <v>1278.05</v>
      </c>
    </row>
    <row r="1124" spans="1:4">
      <c r="A1124" s="242">
        <v>804123</v>
      </c>
      <c r="B1124" s="243" t="s">
        <v>15542</v>
      </c>
      <c r="C1124" s="242" t="s">
        <v>1623</v>
      </c>
      <c r="D1124" s="244">
        <v>1374.64</v>
      </c>
    </row>
    <row r="1125" spans="1:4">
      <c r="A1125" s="242">
        <v>804122</v>
      </c>
      <c r="B1125" s="243" t="s">
        <v>15543</v>
      </c>
      <c r="C1125" s="242" t="s">
        <v>1623</v>
      </c>
      <c r="D1125" s="244">
        <v>1136.3599999999999</v>
      </c>
    </row>
    <row r="1126" spans="1:4">
      <c r="A1126" s="242">
        <v>804401</v>
      </c>
      <c r="B1126" s="243" t="s">
        <v>15544</v>
      </c>
      <c r="C1126" s="242" t="s">
        <v>1623</v>
      </c>
      <c r="D1126" s="244">
        <v>2978.13</v>
      </c>
    </row>
    <row r="1127" spans="1:4">
      <c r="A1127" s="242">
        <v>804141</v>
      </c>
      <c r="B1127" s="243" t="s">
        <v>15545</v>
      </c>
      <c r="C1127" s="242" t="s">
        <v>1623</v>
      </c>
      <c r="D1127" s="244">
        <v>1909.02</v>
      </c>
    </row>
    <row r="1128" spans="1:4">
      <c r="A1128" s="242">
        <v>804400</v>
      </c>
      <c r="B1128" s="243" t="s">
        <v>15546</v>
      </c>
      <c r="C1128" s="242" t="s">
        <v>1623</v>
      </c>
      <c r="D1128" s="244">
        <v>2456.27</v>
      </c>
    </row>
    <row r="1129" spans="1:4">
      <c r="A1129" s="242">
        <v>804140</v>
      </c>
      <c r="B1129" s="243" t="s">
        <v>15547</v>
      </c>
      <c r="C1129" s="242" t="s">
        <v>1623</v>
      </c>
      <c r="D1129" s="244">
        <v>1564.21</v>
      </c>
    </row>
    <row r="1130" spans="1:4">
      <c r="A1130" s="242">
        <v>804145</v>
      </c>
      <c r="B1130" s="243" t="s">
        <v>15548</v>
      </c>
      <c r="C1130" s="242" t="s">
        <v>1623</v>
      </c>
      <c r="D1130" s="244">
        <v>1916.01</v>
      </c>
    </row>
    <row r="1131" spans="1:4">
      <c r="A1131" s="242">
        <v>804144</v>
      </c>
      <c r="B1131" s="243" t="s">
        <v>15549</v>
      </c>
      <c r="C1131" s="242" t="s">
        <v>1623</v>
      </c>
      <c r="D1131" s="244">
        <v>1570.82</v>
      </c>
    </row>
    <row r="1132" spans="1:4">
      <c r="A1132" s="242">
        <v>804403</v>
      </c>
      <c r="B1132" s="243" t="s">
        <v>15550</v>
      </c>
      <c r="C1132" s="242" t="s">
        <v>1623</v>
      </c>
      <c r="D1132" s="244">
        <v>3136.42</v>
      </c>
    </row>
    <row r="1133" spans="1:4">
      <c r="A1133" s="242">
        <v>804147</v>
      </c>
      <c r="B1133" s="243" t="s">
        <v>15551</v>
      </c>
      <c r="C1133" s="242" t="s">
        <v>1623</v>
      </c>
      <c r="D1133" s="244">
        <v>1924.71</v>
      </c>
    </row>
    <row r="1134" spans="1:4">
      <c r="A1134" s="242">
        <v>804402</v>
      </c>
      <c r="B1134" s="243" t="s">
        <v>15552</v>
      </c>
      <c r="C1134" s="242" t="s">
        <v>1623</v>
      </c>
      <c r="D1134" s="244">
        <v>2584.89</v>
      </c>
    </row>
    <row r="1135" spans="1:4">
      <c r="A1135" s="242">
        <v>804146</v>
      </c>
      <c r="B1135" s="243" t="s">
        <v>15553</v>
      </c>
      <c r="C1135" s="242" t="s">
        <v>1623</v>
      </c>
      <c r="D1135" s="244">
        <v>1579.14</v>
      </c>
    </row>
    <row r="1136" spans="1:4">
      <c r="A1136" s="242">
        <v>804149</v>
      </c>
      <c r="B1136" s="243" t="s">
        <v>15554</v>
      </c>
      <c r="C1136" s="242" t="s">
        <v>1623</v>
      </c>
      <c r="D1136" s="244">
        <v>1937.79</v>
      </c>
    </row>
    <row r="1137" spans="1:4">
      <c r="A1137" s="242">
        <v>804148</v>
      </c>
      <c r="B1137" s="243" t="s">
        <v>15555</v>
      </c>
      <c r="C1137" s="242" t="s">
        <v>1623</v>
      </c>
      <c r="D1137" s="244">
        <v>1591.56</v>
      </c>
    </row>
    <row r="1138" spans="1:4">
      <c r="A1138" s="242">
        <v>804151</v>
      </c>
      <c r="B1138" s="243" t="s">
        <v>15556</v>
      </c>
      <c r="C1138" s="242" t="s">
        <v>1623</v>
      </c>
      <c r="D1138" s="244">
        <v>1955.75</v>
      </c>
    </row>
    <row r="1139" spans="1:4">
      <c r="A1139" s="242">
        <v>804150</v>
      </c>
      <c r="B1139" s="243" t="s">
        <v>15557</v>
      </c>
      <c r="C1139" s="242" t="s">
        <v>1623</v>
      </c>
      <c r="D1139" s="244">
        <v>1608.76</v>
      </c>
    </row>
    <row r="1140" spans="1:4">
      <c r="A1140" s="242">
        <v>804405</v>
      </c>
      <c r="B1140" s="243" t="s">
        <v>15558</v>
      </c>
      <c r="C1140" s="242" t="s">
        <v>1623</v>
      </c>
      <c r="D1140" s="244">
        <v>3506.11</v>
      </c>
    </row>
    <row r="1141" spans="1:4">
      <c r="A1141" s="242">
        <v>804153</v>
      </c>
      <c r="B1141" s="243" t="s">
        <v>15559</v>
      </c>
      <c r="C1141" s="242" t="s">
        <v>1623</v>
      </c>
      <c r="D1141" s="244">
        <v>1980.04</v>
      </c>
    </row>
    <row r="1142" spans="1:4">
      <c r="A1142" s="242">
        <v>804404</v>
      </c>
      <c r="B1142" s="243" t="s">
        <v>15560</v>
      </c>
      <c r="C1142" s="242" t="s">
        <v>1623</v>
      </c>
      <c r="D1142" s="244">
        <v>2886.63</v>
      </c>
    </row>
    <row r="1143" spans="1:4">
      <c r="A1143" s="242">
        <v>804152</v>
      </c>
      <c r="B1143" s="243" t="s">
        <v>15561</v>
      </c>
      <c r="C1143" s="242" t="s">
        <v>1623</v>
      </c>
      <c r="D1143" s="244">
        <v>1632.1</v>
      </c>
    </row>
    <row r="1144" spans="1:4">
      <c r="A1144" s="242">
        <v>804155</v>
      </c>
      <c r="B1144" s="243" t="s">
        <v>15562</v>
      </c>
      <c r="C1144" s="242" t="s">
        <v>1623</v>
      </c>
      <c r="D1144" s="244">
        <v>2011.47</v>
      </c>
    </row>
    <row r="1145" spans="1:4">
      <c r="A1145" s="242">
        <v>804154</v>
      </c>
      <c r="B1145" s="243" t="s">
        <v>15563</v>
      </c>
      <c r="C1145" s="242" t="s">
        <v>1623</v>
      </c>
      <c r="D1145" s="244">
        <v>1662.49</v>
      </c>
    </row>
    <row r="1146" spans="1:4">
      <c r="A1146" s="242">
        <v>804157</v>
      </c>
      <c r="B1146" s="243" t="s">
        <v>15564</v>
      </c>
      <c r="C1146" s="242" t="s">
        <v>1623</v>
      </c>
      <c r="D1146" s="244">
        <v>2054.92</v>
      </c>
    </row>
    <row r="1147" spans="1:4">
      <c r="A1147" s="242">
        <v>804156</v>
      </c>
      <c r="B1147" s="243" t="s">
        <v>15565</v>
      </c>
      <c r="C1147" s="242" t="s">
        <v>1623</v>
      </c>
      <c r="D1147" s="244">
        <v>1704.71</v>
      </c>
    </row>
    <row r="1148" spans="1:4">
      <c r="A1148" s="242">
        <v>804407</v>
      </c>
      <c r="B1148" s="243" t="s">
        <v>15566</v>
      </c>
      <c r="C1148" s="242" t="s">
        <v>1623</v>
      </c>
      <c r="D1148" s="244">
        <v>4369.1000000000004</v>
      </c>
    </row>
    <row r="1149" spans="1:4">
      <c r="A1149" s="242">
        <v>804159</v>
      </c>
      <c r="B1149" s="243" t="s">
        <v>15567</v>
      </c>
      <c r="C1149" s="242" t="s">
        <v>1623</v>
      </c>
      <c r="D1149" s="244">
        <v>2112.9</v>
      </c>
    </row>
    <row r="1150" spans="1:4">
      <c r="A1150" s="242">
        <v>804406</v>
      </c>
      <c r="B1150" s="243" t="s">
        <v>15568</v>
      </c>
      <c r="C1150" s="242" t="s">
        <v>1623</v>
      </c>
      <c r="D1150" s="244">
        <v>3587.83</v>
      </c>
    </row>
    <row r="1151" spans="1:4">
      <c r="A1151" s="242">
        <v>804158</v>
      </c>
      <c r="B1151" s="243" t="s">
        <v>15569</v>
      </c>
      <c r="C1151" s="242" t="s">
        <v>1623</v>
      </c>
      <c r="D1151" s="244">
        <v>1761.36</v>
      </c>
    </row>
    <row r="1152" spans="1:4">
      <c r="A1152" s="242">
        <v>804143</v>
      </c>
      <c r="B1152" s="243" t="s">
        <v>15570</v>
      </c>
      <c r="C1152" s="242" t="s">
        <v>1623</v>
      </c>
      <c r="D1152" s="244">
        <v>1911.05</v>
      </c>
    </row>
    <row r="1153" spans="1:4">
      <c r="A1153" s="242">
        <v>804142</v>
      </c>
      <c r="B1153" s="243" t="s">
        <v>15571</v>
      </c>
      <c r="C1153" s="242" t="s">
        <v>1623</v>
      </c>
      <c r="D1153" s="244">
        <v>1566.15</v>
      </c>
    </row>
    <row r="1154" spans="1:4">
      <c r="A1154" s="242">
        <v>804409</v>
      </c>
      <c r="B1154" s="243" t="s">
        <v>15572</v>
      </c>
      <c r="C1154" s="242" t="s">
        <v>1623</v>
      </c>
      <c r="D1154" s="244">
        <v>5392.55</v>
      </c>
    </row>
    <row r="1155" spans="1:4">
      <c r="A1155" s="242">
        <v>804161</v>
      </c>
      <c r="B1155" s="243" t="s">
        <v>15573</v>
      </c>
      <c r="C1155" s="242" t="s">
        <v>1623</v>
      </c>
      <c r="D1155" s="244">
        <v>3285.04</v>
      </c>
    </row>
    <row r="1156" spans="1:4">
      <c r="A1156" s="242">
        <v>804408</v>
      </c>
      <c r="B1156" s="243" t="s">
        <v>15574</v>
      </c>
      <c r="C1156" s="242" t="s">
        <v>1623</v>
      </c>
      <c r="D1156" s="244">
        <v>4367.97</v>
      </c>
    </row>
    <row r="1157" spans="1:4">
      <c r="A1157" s="242">
        <v>804160</v>
      </c>
      <c r="B1157" s="243" t="s">
        <v>15575</v>
      </c>
      <c r="C1157" s="242" t="s">
        <v>1623</v>
      </c>
      <c r="D1157" s="244">
        <v>2670.2</v>
      </c>
    </row>
    <row r="1158" spans="1:4">
      <c r="A1158" s="242">
        <v>804165</v>
      </c>
      <c r="B1158" s="243" t="s">
        <v>15576</v>
      </c>
      <c r="C1158" s="242" t="s">
        <v>1623</v>
      </c>
      <c r="D1158" s="244">
        <v>3294.63</v>
      </c>
    </row>
    <row r="1159" spans="1:4">
      <c r="A1159" s="242">
        <v>804164</v>
      </c>
      <c r="B1159" s="243" t="s">
        <v>15577</v>
      </c>
      <c r="C1159" s="242" t="s">
        <v>1623</v>
      </c>
      <c r="D1159" s="244">
        <v>2679.31</v>
      </c>
    </row>
    <row r="1160" spans="1:4">
      <c r="A1160" s="242">
        <v>804411</v>
      </c>
      <c r="B1160" s="243" t="s">
        <v>15578</v>
      </c>
      <c r="C1160" s="242" t="s">
        <v>1623</v>
      </c>
      <c r="D1160" s="244">
        <v>5687.6</v>
      </c>
    </row>
    <row r="1161" spans="1:4">
      <c r="A1161" s="242">
        <v>804167</v>
      </c>
      <c r="B1161" s="243" t="s">
        <v>15579</v>
      </c>
      <c r="C1161" s="242" t="s">
        <v>1623</v>
      </c>
      <c r="D1161" s="244">
        <v>3307.14</v>
      </c>
    </row>
    <row r="1162" spans="1:4">
      <c r="A1162" s="242">
        <v>804410</v>
      </c>
      <c r="B1162" s="243" t="s">
        <v>15580</v>
      </c>
      <c r="C1162" s="242" t="s">
        <v>1623</v>
      </c>
      <c r="D1162" s="244">
        <v>4604.17</v>
      </c>
    </row>
    <row r="1163" spans="1:4">
      <c r="A1163" s="242">
        <v>804166</v>
      </c>
      <c r="B1163" s="243" t="s">
        <v>15581</v>
      </c>
      <c r="C1163" s="242" t="s">
        <v>1623</v>
      </c>
      <c r="D1163" s="244">
        <v>2691.17</v>
      </c>
    </row>
    <row r="1164" spans="1:4">
      <c r="A1164" s="242">
        <v>804169</v>
      </c>
      <c r="B1164" s="243" t="s">
        <v>15582</v>
      </c>
      <c r="C1164" s="242" t="s">
        <v>1623</v>
      </c>
      <c r="D1164" s="244">
        <v>3325.43</v>
      </c>
    </row>
    <row r="1165" spans="1:4">
      <c r="A1165" s="242">
        <v>804168</v>
      </c>
      <c r="B1165" s="243" t="s">
        <v>15583</v>
      </c>
      <c r="C1165" s="242" t="s">
        <v>1623</v>
      </c>
      <c r="D1165" s="244">
        <v>2708.6</v>
      </c>
    </row>
    <row r="1166" spans="1:4">
      <c r="A1166" s="242">
        <v>804171</v>
      </c>
      <c r="B1166" s="243" t="s">
        <v>15584</v>
      </c>
      <c r="C1166" s="242" t="s">
        <v>1623</v>
      </c>
      <c r="D1166" s="244">
        <v>3350.37</v>
      </c>
    </row>
    <row r="1167" spans="1:4">
      <c r="A1167" s="242">
        <v>804170</v>
      </c>
      <c r="B1167" s="243" t="s">
        <v>15585</v>
      </c>
      <c r="C1167" s="242" t="s">
        <v>1623</v>
      </c>
      <c r="D1167" s="244">
        <v>2732.41</v>
      </c>
    </row>
    <row r="1168" spans="1:4">
      <c r="A1168" s="242">
        <v>804413</v>
      </c>
      <c r="B1168" s="243" t="s">
        <v>15586</v>
      </c>
      <c r="C1168" s="242" t="s">
        <v>1623</v>
      </c>
      <c r="D1168" s="244">
        <v>6374.6</v>
      </c>
    </row>
    <row r="1169" spans="1:4">
      <c r="A1169" s="242">
        <v>804173</v>
      </c>
      <c r="B1169" s="243" t="s">
        <v>15587</v>
      </c>
      <c r="C1169" s="242" t="s">
        <v>1623</v>
      </c>
      <c r="D1169" s="244">
        <v>3383.93</v>
      </c>
    </row>
    <row r="1170" spans="1:4">
      <c r="A1170" s="242">
        <v>804412</v>
      </c>
      <c r="B1170" s="243" t="s">
        <v>15588</v>
      </c>
      <c r="C1170" s="242" t="s">
        <v>1623</v>
      </c>
      <c r="D1170" s="244">
        <v>5154.97</v>
      </c>
    </row>
    <row r="1171" spans="1:4">
      <c r="A1171" s="242">
        <v>804172</v>
      </c>
      <c r="B1171" s="243" t="s">
        <v>15589</v>
      </c>
      <c r="C1171" s="242" t="s">
        <v>1623</v>
      </c>
      <c r="D1171" s="244">
        <v>2764.64</v>
      </c>
    </row>
    <row r="1172" spans="1:4">
      <c r="A1172" s="242">
        <v>804175</v>
      </c>
      <c r="B1172" s="243" t="s">
        <v>15590</v>
      </c>
      <c r="C1172" s="242" t="s">
        <v>1623</v>
      </c>
      <c r="D1172" s="244">
        <v>3428.93</v>
      </c>
    </row>
    <row r="1173" spans="1:4">
      <c r="A1173" s="242">
        <v>804174</v>
      </c>
      <c r="B1173" s="243" t="s">
        <v>15591</v>
      </c>
      <c r="C1173" s="242" t="s">
        <v>1623</v>
      </c>
      <c r="D1173" s="244">
        <v>2808.12</v>
      </c>
    </row>
    <row r="1174" spans="1:4">
      <c r="A1174" s="242">
        <v>804177</v>
      </c>
      <c r="B1174" s="243" t="s">
        <v>15592</v>
      </c>
      <c r="C1174" s="242" t="s">
        <v>1623</v>
      </c>
      <c r="D1174" s="244">
        <v>3489.11</v>
      </c>
    </row>
    <row r="1175" spans="1:4">
      <c r="A1175" s="242">
        <v>804176</v>
      </c>
      <c r="B1175" s="243" t="s">
        <v>15593</v>
      </c>
      <c r="C1175" s="242" t="s">
        <v>1623</v>
      </c>
      <c r="D1175" s="244">
        <v>2866.5</v>
      </c>
    </row>
    <row r="1176" spans="1:4">
      <c r="A1176" s="242">
        <v>804415</v>
      </c>
      <c r="B1176" s="243" t="s">
        <v>15594</v>
      </c>
      <c r="C1176" s="242" t="s">
        <v>1623</v>
      </c>
      <c r="D1176" s="244">
        <v>7992.17</v>
      </c>
    </row>
    <row r="1177" spans="1:4">
      <c r="A1177" s="242">
        <v>804179</v>
      </c>
      <c r="B1177" s="243" t="s">
        <v>15595</v>
      </c>
      <c r="C1177" s="242" t="s">
        <v>1623</v>
      </c>
      <c r="D1177" s="244">
        <v>3571.52</v>
      </c>
    </row>
    <row r="1178" spans="1:4">
      <c r="A1178" s="242">
        <v>804414</v>
      </c>
      <c r="B1178" s="243" t="s">
        <v>15596</v>
      </c>
      <c r="C1178" s="242" t="s">
        <v>1623</v>
      </c>
      <c r="D1178" s="244">
        <v>6446.97</v>
      </c>
    </row>
    <row r="1179" spans="1:4">
      <c r="A1179" s="242">
        <v>804178</v>
      </c>
      <c r="B1179" s="243" t="s">
        <v>15597</v>
      </c>
      <c r="C1179" s="242" t="s">
        <v>1623</v>
      </c>
      <c r="D1179" s="244">
        <v>2946.92</v>
      </c>
    </row>
    <row r="1180" spans="1:4">
      <c r="A1180" s="242">
        <v>804163</v>
      </c>
      <c r="B1180" s="243" t="s">
        <v>15598</v>
      </c>
      <c r="C1180" s="242" t="s">
        <v>1623</v>
      </c>
      <c r="D1180" s="244">
        <v>3287.63</v>
      </c>
    </row>
    <row r="1181" spans="1:4">
      <c r="A1181" s="242">
        <v>804162</v>
      </c>
      <c r="B1181" s="243" t="s">
        <v>15599</v>
      </c>
      <c r="C1181" s="242" t="s">
        <v>1623</v>
      </c>
      <c r="D1181" s="244">
        <v>2672.7</v>
      </c>
    </row>
    <row r="1182" spans="1:4">
      <c r="A1182" s="242">
        <v>804441</v>
      </c>
      <c r="B1182" s="243" t="s">
        <v>15600</v>
      </c>
      <c r="C1182" s="242" t="s">
        <v>1623</v>
      </c>
      <c r="D1182" s="244">
        <v>3682.69</v>
      </c>
    </row>
    <row r="1183" spans="1:4">
      <c r="A1183" s="242">
        <v>804317</v>
      </c>
      <c r="B1183" s="243" t="s">
        <v>15601</v>
      </c>
      <c r="C1183" s="242" t="s">
        <v>1623</v>
      </c>
      <c r="D1183" s="244">
        <v>2007.21</v>
      </c>
    </row>
    <row r="1184" spans="1:4">
      <c r="A1184" s="242">
        <v>804440</v>
      </c>
      <c r="B1184" s="243" t="s">
        <v>15602</v>
      </c>
      <c r="C1184" s="242" t="s">
        <v>1623</v>
      </c>
      <c r="D1184" s="244">
        <v>3052.88</v>
      </c>
    </row>
    <row r="1185" spans="1:4">
      <c r="A1185" s="242">
        <v>804316</v>
      </c>
      <c r="B1185" s="243" t="s">
        <v>15603</v>
      </c>
      <c r="C1185" s="242" t="s">
        <v>1623</v>
      </c>
      <c r="D1185" s="244">
        <v>1646</v>
      </c>
    </row>
    <row r="1186" spans="1:4">
      <c r="A1186" s="242">
        <v>804321</v>
      </c>
      <c r="B1186" s="243" t="s">
        <v>15604</v>
      </c>
      <c r="C1186" s="242" t="s">
        <v>1623</v>
      </c>
      <c r="D1186" s="244">
        <v>2021.36</v>
      </c>
    </row>
    <row r="1187" spans="1:4">
      <c r="A1187" s="242">
        <v>804320</v>
      </c>
      <c r="B1187" s="243" t="s">
        <v>15605</v>
      </c>
      <c r="C1187" s="242" t="s">
        <v>1623</v>
      </c>
      <c r="D1187" s="244">
        <v>1659.02</v>
      </c>
    </row>
    <row r="1188" spans="1:4">
      <c r="A1188" s="242">
        <v>804443</v>
      </c>
      <c r="B1188" s="243" t="s">
        <v>15606</v>
      </c>
      <c r="C1188" s="242" t="s">
        <v>1623</v>
      </c>
      <c r="D1188" s="244">
        <v>3843.12</v>
      </c>
    </row>
    <row r="1189" spans="1:4">
      <c r="A1189" s="242">
        <v>804323</v>
      </c>
      <c r="B1189" s="243" t="s">
        <v>15607</v>
      </c>
      <c r="C1189" s="242" t="s">
        <v>1623</v>
      </c>
      <c r="D1189" s="244">
        <v>2040.24</v>
      </c>
    </row>
    <row r="1190" spans="1:4">
      <c r="A1190" s="242">
        <v>804442</v>
      </c>
      <c r="B1190" s="243" t="s">
        <v>15608</v>
      </c>
      <c r="C1190" s="242" t="s">
        <v>1623</v>
      </c>
      <c r="D1190" s="244">
        <v>3185.16</v>
      </c>
    </row>
    <row r="1191" spans="1:4">
      <c r="A1191" s="242">
        <v>804322</v>
      </c>
      <c r="B1191" s="243" t="s">
        <v>15609</v>
      </c>
      <c r="C1191" s="242" t="s">
        <v>1623</v>
      </c>
      <c r="D1191" s="244">
        <v>1676.38</v>
      </c>
    </row>
    <row r="1192" spans="1:4">
      <c r="A1192" s="242">
        <v>804325</v>
      </c>
      <c r="B1192" s="243" t="s">
        <v>15610</v>
      </c>
      <c r="C1192" s="242" t="s">
        <v>1623</v>
      </c>
      <c r="D1192" s="244">
        <v>2067.5700000000002</v>
      </c>
    </row>
    <row r="1193" spans="1:4">
      <c r="A1193" s="242">
        <v>804324</v>
      </c>
      <c r="B1193" s="243" t="s">
        <v>15611</v>
      </c>
      <c r="C1193" s="242" t="s">
        <v>1623</v>
      </c>
      <c r="D1193" s="244">
        <v>1701.72</v>
      </c>
    </row>
    <row r="1194" spans="1:4">
      <c r="A1194" s="242">
        <v>804327</v>
      </c>
      <c r="B1194" s="243" t="s">
        <v>15612</v>
      </c>
      <c r="C1194" s="242" t="s">
        <v>1623</v>
      </c>
      <c r="D1194" s="244">
        <v>2105.15</v>
      </c>
    </row>
    <row r="1195" spans="1:4">
      <c r="A1195" s="242">
        <v>804326</v>
      </c>
      <c r="B1195" s="243" t="s">
        <v>15613</v>
      </c>
      <c r="C1195" s="242" t="s">
        <v>1623</v>
      </c>
      <c r="D1195" s="244">
        <v>1736.64</v>
      </c>
    </row>
    <row r="1196" spans="1:4">
      <c r="A1196" s="242">
        <v>804445</v>
      </c>
      <c r="B1196" s="243" t="s">
        <v>15614</v>
      </c>
      <c r="C1196" s="242" t="s">
        <v>1623</v>
      </c>
      <c r="D1196" s="244">
        <v>4288.79</v>
      </c>
    </row>
    <row r="1197" spans="1:4">
      <c r="A1197" s="242">
        <v>804329</v>
      </c>
      <c r="B1197" s="243" t="s">
        <v>15615</v>
      </c>
      <c r="C1197" s="242" t="s">
        <v>1623</v>
      </c>
      <c r="D1197" s="244">
        <v>2155.15</v>
      </c>
    </row>
    <row r="1198" spans="1:4">
      <c r="A1198" s="242">
        <v>804444</v>
      </c>
      <c r="B1198" s="243" t="s">
        <v>15616</v>
      </c>
      <c r="C1198" s="242" t="s">
        <v>1623</v>
      </c>
      <c r="D1198" s="244">
        <v>3552.73</v>
      </c>
    </row>
    <row r="1199" spans="1:4">
      <c r="A1199" s="242">
        <v>804328</v>
      </c>
      <c r="B1199" s="243" t="s">
        <v>15617</v>
      </c>
      <c r="C1199" s="242" t="s">
        <v>1623</v>
      </c>
      <c r="D1199" s="244">
        <v>1783.52</v>
      </c>
    </row>
    <row r="1200" spans="1:4">
      <c r="A1200" s="242">
        <v>804331</v>
      </c>
      <c r="B1200" s="243" t="s">
        <v>15618</v>
      </c>
      <c r="C1200" s="242" t="s">
        <v>1623</v>
      </c>
      <c r="D1200" s="244">
        <v>2219.86</v>
      </c>
    </row>
    <row r="1201" spans="1:4">
      <c r="A1201" s="242">
        <v>804330</v>
      </c>
      <c r="B1201" s="243" t="s">
        <v>15619</v>
      </c>
      <c r="C1201" s="242" t="s">
        <v>1623</v>
      </c>
      <c r="D1201" s="244">
        <v>1844.62</v>
      </c>
    </row>
    <row r="1202" spans="1:4">
      <c r="A1202" s="242">
        <v>804333</v>
      </c>
      <c r="B1202" s="243" t="s">
        <v>15620</v>
      </c>
      <c r="C1202" s="242" t="s">
        <v>1623</v>
      </c>
      <c r="D1202" s="244">
        <v>2306.41</v>
      </c>
    </row>
    <row r="1203" spans="1:4">
      <c r="A1203" s="242">
        <v>804332</v>
      </c>
      <c r="B1203" s="243" t="s">
        <v>15621</v>
      </c>
      <c r="C1203" s="242" t="s">
        <v>1623</v>
      </c>
      <c r="D1203" s="244">
        <v>1927</v>
      </c>
    </row>
    <row r="1204" spans="1:4">
      <c r="A1204" s="242">
        <v>804447</v>
      </c>
      <c r="B1204" s="243" t="s">
        <v>15622</v>
      </c>
      <c r="C1204" s="242" t="s">
        <v>1623</v>
      </c>
      <c r="D1204" s="244">
        <v>5305.63</v>
      </c>
    </row>
    <row r="1205" spans="1:4">
      <c r="A1205" s="242">
        <v>804335</v>
      </c>
      <c r="B1205" s="243" t="s">
        <v>15623</v>
      </c>
      <c r="C1205" s="242" t="s">
        <v>1623</v>
      </c>
      <c r="D1205" s="244">
        <v>2420.96</v>
      </c>
    </row>
    <row r="1206" spans="1:4">
      <c r="A1206" s="242">
        <v>804446</v>
      </c>
      <c r="B1206" s="243" t="s">
        <v>15624</v>
      </c>
      <c r="C1206" s="242" t="s">
        <v>1623</v>
      </c>
      <c r="D1206" s="244">
        <v>4390.72</v>
      </c>
    </row>
    <row r="1207" spans="1:4">
      <c r="A1207" s="242">
        <v>804334</v>
      </c>
      <c r="B1207" s="243" t="s">
        <v>15625</v>
      </c>
      <c r="C1207" s="242" t="s">
        <v>1623</v>
      </c>
      <c r="D1207" s="244">
        <v>2037.01</v>
      </c>
    </row>
    <row r="1208" spans="1:4">
      <c r="A1208" s="242">
        <v>804319</v>
      </c>
      <c r="B1208" s="243" t="s">
        <v>15626</v>
      </c>
      <c r="C1208" s="242" t="s">
        <v>1623</v>
      </c>
      <c r="D1208" s="244">
        <v>2010.46</v>
      </c>
    </row>
    <row r="1209" spans="1:4">
      <c r="A1209" s="242">
        <v>804318</v>
      </c>
      <c r="B1209" s="243" t="s">
        <v>15627</v>
      </c>
      <c r="C1209" s="242" t="s">
        <v>1623</v>
      </c>
      <c r="D1209" s="244">
        <v>1648.97</v>
      </c>
    </row>
    <row r="1210" spans="1:4">
      <c r="A1210" s="242">
        <v>804449</v>
      </c>
      <c r="B1210" s="243" t="s">
        <v>15628</v>
      </c>
      <c r="C1210" s="242" t="s">
        <v>1623</v>
      </c>
      <c r="D1210" s="244">
        <v>5346.75</v>
      </c>
    </row>
    <row r="1211" spans="1:4">
      <c r="A1211" s="242">
        <v>804337</v>
      </c>
      <c r="B1211" s="243" t="s">
        <v>15629</v>
      </c>
      <c r="C1211" s="242" t="s">
        <v>1623</v>
      </c>
      <c r="D1211" s="244">
        <v>2748.59</v>
      </c>
    </row>
    <row r="1212" spans="1:4">
      <c r="A1212" s="242">
        <v>804448</v>
      </c>
      <c r="B1212" s="243" t="s">
        <v>15630</v>
      </c>
      <c r="C1212" s="242" t="s">
        <v>1623</v>
      </c>
      <c r="D1212" s="244">
        <v>4373.17</v>
      </c>
    </row>
    <row r="1213" spans="1:4">
      <c r="A1213" s="242">
        <v>804336</v>
      </c>
      <c r="B1213" s="243" t="s">
        <v>15631</v>
      </c>
      <c r="C1213" s="242" t="s">
        <v>1623</v>
      </c>
      <c r="D1213" s="244">
        <v>2227.58</v>
      </c>
    </row>
    <row r="1214" spans="1:4">
      <c r="A1214" s="242">
        <v>804341</v>
      </c>
      <c r="B1214" s="243" t="s">
        <v>15632</v>
      </c>
      <c r="C1214" s="242" t="s">
        <v>1623</v>
      </c>
      <c r="D1214" s="244">
        <v>2770.09</v>
      </c>
    </row>
    <row r="1215" spans="1:4">
      <c r="A1215" s="242">
        <v>804340</v>
      </c>
      <c r="B1215" s="243" t="s">
        <v>15633</v>
      </c>
      <c r="C1215" s="242" t="s">
        <v>1623</v>
      </c>
      <c r="D1215" s="244">
        <v>2246.81</v>
      </c>
    </row>
    <row r="1216" spans="1:4">
      <c r="A1216" s="242">
        <v>804451</v>
      </c>
      <c r="B1216" s="243" t="s">
        <v>15634</v>
      </c>
      <c r="C1216" s="242" t="s">
        <v>1623</v>
      </c>
      <c r="D1216" s="244">
        <v>5592.19</v>
      </c>
    </row>
    <row r="1217" spans="1:4">
      <c r="A1217" s="242">
        <v>804343</v>
      </c>
      <c r="B1217" s="243" t="s">
        <v>15635</v>
      </c>
      <c r="C1217" s="242" t="s">
        <v>1623</v>
      </c>
      <c r="D1217" s="244">
        <v>2797.53</v>
      </c>
    </row>
    <row r="1218" spans="1:4">
      <c r="A1218" s="242">
        <v>804450</v>
      </c>
      <c r="B1218" s="243" t="s">
        <v>15636</v>
      </c>
      <c r="C1218" s="242" t="s">
        <v>1623</v>
      </c>
      <c r="D1218" s="244">
        <v>4572.45</v>
      </c>
    </row>
    <row r="1219" spans="1:4">
      <c r="A1219" s="242">
        <v>804342</v>
      </c>
      <c r="B1219" s="243" t="s">
        <v>15637</v>
      </c>
      <c r="C1219" s="242" t="s">
        <v>1623</v>
      </c>
      <c r="D1219" s="244">
        <v>2271.41</v>
      </c>
    </row>
    <row r="1220" spans="1:4">
      <c r="A1220" s="242">
        <v>804345</v>
      </c>
      <c r="B1220" s="243" t="s">
        <v>15638</v>
      </c>
      <c r="C1220" s="242" t="s">
        <v>1623</v>
      </c>
      <c r="D1220" s="244">
        <v>2837.66</v>
      </c>
    </row>
    <row r="1221" spans="1:4">
      <c r="A1221" s="242">
        <v>804344</v>
      </c>
      <c r="B1221" s="243" t="s">
        <v>15639</v>
      </c>
      <c r="C1221" s="242" t="s">
        <v>1623</v>
      </c>
      <c r="D1221" s="244">
        <v>2307.65</v>
      </c>
    </row>
    <row r="1222" spans="1:4">
      <c r="A1222" s="242">
        <v>804347</v>
      </c>
      <c r="B1222" s="243" t="s">
        <v>15640</v>
      </c>
      <c r="C1222" s="242" t="s">
        <v>1623</v>
      </c>
      <c r="D1222" s="244">
        <v>2892.52</v>
      </c>
    </row>
    <row r="1223" spans="1:4">
      <c r="A1223" s="242">
        <v>804346</v>
      </c>
      <c r="B1223" s="243" t="s">
        <v>15641</v>
      </c>
      <c r="C1223" s="242" t="s">
        <v>1623</v>
      </c>
      <c r="D1223" s="244">
        <v>2357.4899999999998</v>
      </c>
    </row>
    <row r="1224" spans="1:4">
      <c r="A1224" s="242">
        <v>804453</v>
      </c>
      <c r="B1224" s="243" t="s">
        <v>15642</v>
      </c>
      <c r="C1224" s="242" t="s">
        <v>1623</v>
      </c>
      <c r="D1224" s="244">
        <v>6234.52</v>
      </c>
    </row>
    <row r="1225" spans="1:4">
      <c r="A1225" s="242">
        <v>804349</v>
      </c>
      <c r="B1225" s="243" t="s">
        <v>15643</v>
      </c>
      <c r="C1225" s="242" t="s">
        <v>1623</v>
      </c>
      <c r="D1225" s="244">
        <v>2964.62</v>
      </c>
    </row>
    <row r="1226" spans="1:4">
      <c r="A1226" s="242">
        <v>804452</v>
      </c>
      <c r="B1226" s="243" t="s">
        <v>15644</v>
      </c>
      <c r="C1226" s="242" t="s">
        <v>1623</v>
      </c>
      <c r="D1226" s="244">
        <v>5093.47</v>
      </c>
    </row>
    <row r="1227" spans="1:4">
      <c r="A1227" s="242">
        <v>804348</v>
      </c>
      <c r="B1227" s="243" t="s">
        <v>15645</v>
      </c>
      <c r="C1227" s="242" t="s">
        <v>1623</v>
      </c>
      <c r="D1227" s="244">
        <v>2423.52</v>
      </c>
    </row>
    <row r="1228" spans="1:4">
      <c r="A1228" s="242">
        <v>804351</v>
      </c>
      <c r="B1228" s="243" t="s">
        <v>15646</v>
      </c>
      <c r="C1228" s="242" t="s">
        <v>1623</v>
      </c>
      <c r="D1228" s="244">
        <v>3057.6</v>
      </c>
    </row>
    <row r="1229" spans="1:4">
      <c r="A1229" s="242">
        <v>804350</v>
      </c>
      <c r="B1229" s="243" t="s">
        <v>15647</v>
      </c>
      <c r="C1229" s="242" t="s">
        <v>1623</v>
      </c>
      <c r="D1229" s="244">
        <v>2509.4899999999998</v>
      </c>
    </row>
    <row r="1230" spans="1:4">
      <c r="A1230" s="242">
        <v>804353</v>
      </c>
      <c r="B1230" s="243" t="s">
        <v>15648</v>
      </c>
      <c r="C1230" s="242" t="s">
        <v>1623</v>
      </c>
      <c r="D1230" s="244">
        <v>3179.98</v>
      </c>
    </row>
    <row r="1231" spans="1:4">
      <c r="A1231" s="242">
        <v>804352</v>
      </c>
      <c r="B1231" s="243" t="s">
        <v>15649</v>
      </c>
      <c r="C1231" s="242" t="s">
        <v>1623</v>
      </c>
      <c r="D1231" s="244">
        <v>2623.91</v>
      </c>
    </row>
    <row r="1232" spans="1:4">
      <c r="A1232" s="242">
        <v>804455</v>
      </c>
      <c r="B1232" s="243" t="s">
        <v>15650</v>
      </c>
      <c r="C1232" s="242" t="s">
        <v>1623</v>
      </c>
      <c r="D1232" s="244">
        <v>7717.78</v>
      </c>
    </row>
    <row r="1233" spans="1:4">
      <c r="A1233" s="242">
        <v>804355</v>
      </c>
      <c r="B1233" s="243" t="s">
        <v>15651</v>
      </c>
      <c r="C1233" s="242" t="s">
        <v>1623</v>
      </c>
      <c r="D1233" s="244">
        <v>3341.42</v>
      </c>
    </row>
    <row r="1234" spans="1:4">
      <c r="A1234" s="242">
        <v>804454</v>
      </c>
      <c r="B1234" s="243" t="s">
        <v>15652</v>
      </c>
      <c r="C1234" s="242" t="s">
        <v>1623</v>
      </c>
      <c r="D1234" s="244">
        <v>6297.7</v>
      </c>
    </row>
    <row r="1235" spans="1:4">
      <c r="A1235" s="242">
        <v>804354</v>
      </c>
      <c r="B1235" s="243" t="s">
        <v>15653</v>
      </c>
      <c r="C1235" s="242" t="s">
        <v>1623</v>
      </c>
      <c r="D1235" s="244">
        <v>2776.44</v>
      </c>
    </row>
    <row r="1236" spans="1:4">
      <c r="A1236" s="242">
        <v>804339</v>
      </c>
      <c r="B1236" s="243" t="s">
        <v>15654</v>
      </c>
      <c r="C1236" s="242" t="s">
        <v>1623</v>
      </c>
      <c r="D1236" s="244">
        <v>2753.96</v>
      </c>
    </row>
    <row r="1237" spans="1:4">
      <c r="A1237" s="242">
        <v>804338</v>
      </c>
      <c r="B1237" s="243" t="s">
        <v>15655</v>
      </c>
      <c r="C1237" s="242" t="s">
        <v>1623</v>
      </c>
      <c r="D1237" s="244">
        <v>2232.39</v>
      </c>
    </row>
    <row r="1238" spans="1:4">
      <c r="A1238" s="242">
        <v>804457</v>
      </c>
      <c r="B1238" s="243" t="s">
        <v>15656</v>
      </c>
      <c r="C1238" s="242" t="s">
        <v>1623</v>
      </c>
      <c r="D1238" s="244">
        <v>9356.35</v>
      </c>
    </row>
    <row r="1239" spans="1:4">
      <c r="A1239" s="242">
        <v>804357</v>
      </c>
      <c r="B1239" s="243" t="s">
        <v>15657</v>
      </c>
      <c r="C1239" s="242" t="s">
        <v>1623</v>
      </c>
      <c r="D1239" s="244">
        <v>4636.1899999999996</v>
      </c>
    </row>
    <row r="1240" spans="1:4">
      <c r="A1240" s="242">
        <v>804456</v>
      </c>
      <c r="B1240" s="243" t="s">
        <v>15658</v>
      </c>
      <c r="C1240" s="242" t="s">
        <v>1623</v>
      </c>
      <c r="D1240" s="244">
        <v>7506.63</v>
      </c>
    </row>
    <row r="1241" spans="1:4">
      <c r="A1241" s="242">
        <v>804356</v>
      </c>
      <c r="B1241" s="243" t="s">
        <v>15659</v>
      </c>
      <c r="C1241" s="242" t="s">
        <v>1623</v>
      </c>
      <c r="D1241" s="244">
        <v>3713.69</v>
      </c>
    </row>
    <row r="1242" spans="1:4">
      <c r="A1242" s="242">
        <v>804361</v>
      </c>
      <c r="B1242" s="243" t="s">
        <v>15660</v>
      </c>
      <c r="C1242" s="242" t="s">
        <v>1623</v>
      </c>
      <c r="D1242" s="244">
        <v>4669.2700000000004</v>
      </c>
    </row>
    <row r="1243" spans="1:4">
      <c r="A1243" s="242">
        <v>804360</v>
      </c>
      <c r="B1243" s="243" t="s">
        <v>15661</v>
      </c>
      <c r="C1243" s="242" t="s">
        <v>1623</v>
      </c>
      <c r="D1243" s="244">
        <v>3742.79</v>
      </c>
    </row>
    <row r="1244" spans="1:4">
      <c r="A1244" s="242">
        <v>804459</v>
      </c>
      <c r="B1244" s="243" t="s">
        <v>15662</v>
      </c>
      <c r="C1244" s="242" t="s">
        <v>1623</v>
      </c>
      <c r="D1244" s="244">
        <v>9791.92</v>
      </c>
    </row>
    <row r="1245" spans="1:4">
      <c r="A1245" s="242">
        <v>804363</v>
      </c>
      <c r="B1245" s="243" t="s">
        <v>15663</v>
      </c>
      <c r="C1245" s="242" t="s">
        <v>1623</v>
      </c>
      <c r="D1245" s="244">
        <v>4711.6400000000003</v>
      </c>
    </row>
    <row r="1246" spans="1:4">
      <c r="A1246" s="242">
        <v>804458</v>
      </c>
      <c r="B1246" s="243" t="s">
        <v>15664</v>
      </c>
      <c r="C1246" s="242" t="s">
        <v>1623</v>
      </c>
      <c r="D1246" s="244">
        <v>7854.04</v>
      </c>
    </row>
    <row r="1247" spans="1:4">
      <c r="A1247" s="242">
        <v>804362</v>
      </c>
      <c r="B1247" s="243" t="s">
        <v>15665</v>
      </c>
      <c r="C1247" s="242" t="s">
        <v>1623</v>
      </c>
      <c r="D1247" s="244">
        <v>3780.14</v>
      </c>
    </row>
    <row r="1248" spans="1:4">
      <c r="A1248" s="242">
        <v>804365</v>
      </c>
      <c r="B1248" s="243" t="s">
        <v>15666</v>
      </c>
      <c r="C1248" s="242" t="s">
        <v>1623</v>
      </c>
      <c r="D1248" s="244">
        <v>4772.8100000000004</v>
      </c>
    </row>
    <row r="1249" spans="1:4">
      <c r="A1249" s="242">
        <v>804364</v>
      </c>
      <c r="B1249" s="243" t="s">
        <v>15667</v>
      </c>
      <c r="C1249" s="242" t="s">
        <v>1623</v>
      </c>
      <c r="D1249" s="244">
        <v>3834.3</v>
      </c>
    </row>
    <row r="1250" spans="1:4">
      <c r="A1250" s="242">
        <v>804367</v>
      </c>
      <c r="B1250" s="243" t="s">
        <v>15668</v>
      </c>
      <c r="C1250" s="242" t="s">
        <v>1623</v>
      </c>
      <c r="D1250" s="244">
        <v>4855.88</v>
      </c>
    </row>
    <row r="1251" spans="1:4">
      <c r="A1251" s="242">
        <v>804366</v>
      </c>
      <c r="B1251" s="243" t="s">
        <v>15669</v>
      </c>
      <c r="C1251" s="242" t="s">
        <v>1623</v>
      </c>
      <c r="D1251" s="244">
        <v>3908.46</v>
      </c>
    </row>
    <row r="1252" spans="1:4">
      <c r="A1252" s="242">
        <v>804461</v>
      </c>
      <c r="B1252" s="243" t="s">
        <v>15670</v>
      </c>
      <c r="C1252" s="242" t="s">
        <v>1623</v>
      </c>
      <c r="D1252" s="244">
        <v>10948.49</v>
      </c>
    </row>
    <row r="1253" spans="1:4">
      <c r="A1253" s="242">
        <v>804369</v>
      </c>
      <c r="B1253" s="243" t="s">
        <v>15671</v>
      </c>
      <c r="C1253" s="242" t="s">
        <v>1623</v>
      </c>
      <c r="D1253" s="244">
        <v>4964.25</v>
      </c>
    </row>
    <row r="1254" spans="1:4">
      <c r="A1254" s="242">
        <v>804460</v>
      </c>
      <c r="B1254" s="243" t="s">
        <v>15672</v>
      </c>
      <c r="C1254" s="242" t="s">
        <v>1623</v>
      </c>
      <c r="D1254" s="244">
        <v>8776.6</v>
      </c>
    </row>
    <row r="1255" spans="1:4">
      <c r="A1255" s="242">
        <v>804371</v>
      </c>
      <c r="B1255" s="243" t="s">
        <v>15673</v>
      </c>
      <c r="C1255" s="242" t="s">
        <v>1623</v>
      </c>
      <c r="D1255" s="244">
        <v>5104.08</v>
      </c>
    </row>
    <row r="1256" spans="1:4">
      <c r="A1256" s="242">
        <v>804370</v>
      </c>
      <c r="B1256" s="243" t="s">
        <v>15674</v>
      </c>
      <c r="C1256" s="242" t="s">
        <v>1623</v>
      </c>
      <c r="D1256" s="244">
        <v>4133.34</v>
      </c>
    </row>
    <row r="1257" spans="1:4">
      <c r="A1257" s="242">
        <v>804373</v>
      </c>
      <c r="B1257" s="243" t="s">
        <v>15675</v>
      </c>
      <c r="C1257" s="242" t="s">
        <v>1623</v>
      </c>
      <c r="D1257" s="244">
        <v>5284.69</v>
      </c>
    </row>
    <row r="1258" spans="1:4">
      <c r="A1258" s="242">
        <v>804372</v>
      </c>
      <c r="B1258" s="243" t="s">
        <v>15676</v>
      </c>
      <c r="C1258" s="242" t="s">
        <v>1623</v>
      </c>
      <c r="D1258" s="244">
        <v>4299.83</v>
      </c>
    </row>
    <row r="1259" spans="1:4">
      <c r="A1259" s="242">
        <v>804463</v>
      </c>
      <c r="B1259" s="243" t="s">
        <v>15677</v>
      </c>
      <c r="C1259" s="242" t="s">
        <v>1623</v>
      </c>
      <c r="D1259" s="244">
        <v>13598.14</v>
      </c>
    </row>
    <row r="1260" spans="1:4">
      <c r="A1260" s="242">
        <v>804375</v>
      </c>
      <c r="B1260" s="243" t="s">
        <v>15678</v>
      </c>
      <c r="C1260" s="242" t="s">
        <v>1623</v>
      </c>
      <c r="D1260" s="244">
        <v>5522.55</v>
      </c>
    </row>
    <row r="1261" spans="1:4">
      <c r="A1261" s="242">
        <v>804462</v>
      </c>
      <c r="B1261" s="243" t="s">
        <v>15679</v>
      </c>
      <c r="C1261" s="242" t="s">
        <v>1623</v>
      </c>
      <c r="D1261" s="244">
        <v>10885.92</v>
      </c>
    </row>
    <row r="1262" spans="1:4">
      <c r="A1262" s="242">
        <v>804374</v>
      </c>
      <c r="B1262" s="243" t="s">
        <v>15680</v>
      </c>
      <c r="C1262" s="242" t="s">
        <v>1623</v>
      </c>
      <c r="D1262" s="244">
        <v>4521.96</v>
      </c>
    </row>
    <row r="1263" spans="1:4">
      <c r="A1263" s="242">
        <v>804359</v>
      </c>
      <c r="B1263" s="243" t="s">
        <v>15681</v>
      </c>
      <c r="C1263" s="242" t="s">
        <v>1623</v>
      </c>
      <c r="D1263" s="244">
        <v>4644.58</v>
      </c>
    </row>
    <row r="1264" spans="1:4">
      <c r="A1264" s="242">
        <v>804358</v>
      </c>
      <c r="B1264" s="243" t="s">
        <v>15682</v>
      </c>
      <c r="C1264" s="242" t="s">
        <v>1623</v>
      </c>
      <c r="D1264" s="244">
        <v>3721.14</v>
      </c>
    </row>
    <row r="1265" spans="1:4">
      <c r="A1265" s="242">
        <v>804368</v>
      </c>
      <c r="B1265" s="243" t="s">
        <v>15683</v>
      </c>
      <c r="C1265" s="242" t="s">
        <v>1623</v>
      </c>
      <c r="D1265" s="244">
        <v>4006.02</v>
      </c>
    </row>
    <row r="1266" spans="1:4">
      <c r="A1266" s="242">
        <v>804465</v>
      </c>
      <c r="B1266" s="243" t="s">
        <v>15684</v>
      </c>
      <c r="C1266" s="242" t="s">
        <v>27</v>
      </c>
      <c r="D1266" s="244">
        <v>106.65</v>
      </c>
    </row>
    <row r="1267" spans="1:4">
      <c r="A1267" s="242">
        <v>804464</v>
      </c>
      <c r="B1267" s="243" t="s">
        <v>15685</v>
      </c>
      <c r="C1267" s="242" t="s">
        <v>27</v>
      </c>
      <c r="D1267" s="244">
        <v>93.86</v>
      </c>
    </row>
    <row r="1268" spans="1:4">
      <c r="A1268" s="242">
        <v>804475</v>
      </c>
      <c r="B1268" s="243" t="s">
        <v>15686</v>
      </c>
      <c r="C1268" s="242" t="s">
        <v>27</v>
      </c>
      <c r="D1268" s="244">
        <v>119.8</v>
      </c>
    </row>
    <row r="1269" spans="1:4">
      <c r="A1269" s="242">
        <v>804474</v>
      </c>
      <c r="B1269" s="243" t="s">
        <v>15687</v>
      </c>
      <c r="C1269" s="242" t="s">
        <v>27</v>
      </c>
      <c r="D1269" s="244">
        <v>107.02</v>
      </c>
    </row>
    <row r="1270" spans="1:4">
      <c r="A1270" s="242">
        <v>804485</v>
      </c>
      <c r="B1270" s="243" t="s">
        <v>15688</v>
      </c>
      <c r="C1270" s="242" t="s">
        <v>27</v>
      </c>
      <c r="D1270" s="244">
        <v>185.54</v>
      </c>
    </row>
    <row r="1271" spans="1:4">
      <c r="A1271" s="242">
        <v>804484</v>
      </c>
      <c r="B1271" s="243" t="s">
        <v>15689</v>
      </c>
      <c r="C1271" s="242" t="s">
        <v>27</v>
      </c>
      <c r="D1271" s="244">
        <v>172.82</v>
      </c>
    </row>
    <row r="1272" spans="1:4">
      <c r="A1272" s="242">
        <v>804495</v>
      </c>
      <c r="B1272" s="243" t="s">
        <v>15690</v>
      </c>
      <c r="C1272" s="242" t="s">
        <v>27</v>
      </c>
      <c r="D1272" s="244">
        <v>233.27</v>
      </c>
    </row>
    <row r="1273" spans="1:4">
      <c r="A1273" s="242">
        <v>804494</v>
      </c>
      <c r="B1273" s="243" t="s">
        <v>15691</v>
      </c>
      <c r="C1273" s="242" t="s">
        <v>27</v>
      </c>
      <c r="D1273" s="244">
        <v>218.19</v>
      </c>
    </row>
    <row r="1274" spans="1:4">
      <c r="A1274" s="242">
        <v>804467</v>
      </c>
      <c r="B1274" s="243" t="s">
        <v>15692</v>
      </c>
      <c r="C1274" s="242" t="s">
        <v>27</v>
      </c>
      <c r="D1274" s="244">
        <v>161.35</v>
      </c>
    </row>
    <row r="1275" spans="1:4">
      <c r="A1275" s="242">
        <v>804466</v>
      </c>
      <c r="B1275" s="243" t="s">
        <v>15693</v>
      </c>
      <c r="C1275" s="242" t="s">
        <v>27</v>
      </c>
      <c r="D1275" s="244">
        <v>140.97999999999999</v>
      </c>
    </row>
    <row r="1276" spans="1:4">
      <c r="A1276" s="242">
        <v>804477</v>
      </c>
      <c r="B1276" s="243" t="s">
        <v>15694</v>
      </c>
      <c r="C1276" s="242" t="s">
        <v>27</v>
      </c>
      <c r="D1276" s="244">
        <v>213.94</v>
      </c>
    </row>
    <row r="1277" spans="1:4">
      <c r="A1277" s="242">
        <v>804476</v>
      </c>
      <c r="B1277" s="243" t="s">
        <v>15695</v>
      </c>
      <c r="C1277" s="242" t="s">
        <v>27</v>
      </c>
      <c r="D1277" s="244">
        <v>193.63</v>
      </c>
    </row>
    <row r="1278" spans="1:4">
      <c r="A1278" s="242">
        <v>804487</v>
      </c>
      <c r="B1278" s="243" t="s">
        <v>15696</v>
      </c>
      <c r="C1278" s="242" t="s">
        <v>27</v>
      </c>
      <c r="D1278" s="244">
        <v>314.64999999999998</v>
      </c>
    </row>
    <row r="1279" spans="1:4">
      <c r="A1279" s="242">
        <v>804486</v>
      </c>
      <c r="B1279" s="243" t="s">
        <v>15697</v>
      </c>
      <c r="C1279" s="242" t="s">
        <v>27</v>
      </c>
      <c r="D1279" s="244">
        <v>291.91000000000003</v>
      </c>
    </row>
    <row r="1280" spans="1:4">
      <c r="A1280" s="242">
        <v>804497</v>
      </c>
      <c r="B1280" s="243" t="s">
        <v>15698</v>
      </c>
      <c r="C1280" s="242" t="s">
        <v>27</v>
      </c>
      <c r="D1280" s="244">
        <v>370.8</v>
      </c>
    </row>
    <row r="1281" spans="1:4">
      <c r="A1281" s="242">
        <v>804496</v>
      </c>
      <c r="B1281" s="243" t="s">
        <v>15699</v>
      </c>
      <c r="C1281" s="242" t="s">
        <v>27</v>
      </c>
      <c r="D1281" s="244">
        <v>343.27</v>
      </c>
    </row>
    <row r="1282" spans="1:4">
      <c r="A1282" s="242">
        <v>804469</v>
      </c>
      <c r="B1282" s="243" t="s">
        <v>15700</v>
      </c>
      <c r="C1282" s="242" t="s">
        <v>27</v>
      </c>
      <c r="D1282" s="244">
        <v>296.22000000000003</v>
      </c>
    </row>
    <row r="1283" spans="1:4">
      <c r="A1283" s="242">
        <v>804468</v>
      </c>
      <c r="B1283" s="243" t="s">
        <v>15701</v>
      </c>
      <c r="C1283" s="242" t="s">
        <v>27</v>
      </c>
      <c r="D1283" s="244">
        <v>268.3</v>
      </c>
    </row>
    <row r="1284" spans="1:4">
      <c r="A1284" s="242">
        <v>804479</v>
      </c>
      <c r="B1284" s="243" t="s">
        <v>15702</v>
      </c>
      <c r="C1284" s="242" t="s">
        <v>27</v>
      </c>
      <c r="D1284" s="244">
        <v>348.81</v>
      </c>
    </row>
    <row r="1285" spans="1:4">
      <c r="A1285" s="242">
        <v>804478</v>
      </c>
      <c r="B1285" s="243" t="s">
        <v>15703</v>
      </c>
      <c r="C1285" s="242" t="s">
        <v>27</v>
      </c>
      <c r="D1285" s="244">
        <v>320.94</v>
      </c>
    </row>
    <row r="1286" spans="1:4">
      <c r="A1286" s="242">
        <v>804489</v>
      </c>
      <c r="B1286" s="243" t="s">
        <v>15704</v>
      </c>
      <c r="C1286" s="242" t="s">
        <v>27</v>
      </c>
      <c r="D1286" s="244">
        <v>441.4</v>
      </c>
    </row>
    <row r="1287" spans="1:4">
      <c r="A1287" s="242">
        <v>804488</v>
      </c>
      <c r="B1287" s="243" t="s">
        <v>15705</v>
      </c>
      <c r="C1287" s="242" t="s">
        <v>27</v>
      </c>
      <c r="D1287" s="244">
        <v>405.83</v>
      </c>
    </row>
    <row r="1288" spans="1:4">
      <c r="A1288" s="242">
        <v>804499</v>
      </c>
      <c r="B1288" s="243" t="s">
        <v>15706</v>
      </c>
      <c r="C1288" s="242" t="s">
        <v>27</v>
      </c>
      <c r="D1288" s="244">
        <v>567.4</v>
      </c>
    </row>
    <row r="1289" spans="1:4">
      <c r="A1289" s="242">
        <v>804498</v>
      </c>
      <c r="B1289" s="243" t="s">
        <v>15707</v>
      </c>
      <c r="C1289" s="242" t="s">
        <v>27</v>
      </c>
      <c r="D1289" s="244">
        <v>525.91</v>
      </c>
    </row>
    <row r="1290" spans="1:4">
      <c r="A1290" s="242">
        <v>804471</v>
      </c>
      <c r="B1290" s="243" t="s">
        <v>15708</v>
      </c>
      <c r="C1290" s="242" t="s">
        <v>27</v>
      </c>
      <c r="D1290" s="244">
        <v>398.12</v>
      </c>
    </row>
    <row r="1291" spans="1:4">
      <c r="A1291" s="242">
        <v>804470</v>
      </c>
      <c r="B1291" s="243" t="s">
        <v>15709</v>
      </c>
      <c r="C1291" s="242" t="s">
        <v>27</v>
      </c>
      <c r="D1291" s="244">
        <v>357.47</v>
      </c>
    </row>
    <row r="1292" spans="1:4">
      <c r="A1292" s="242">
        <v>804481</v>
      </c>
      <c r="B1292" s="243" t="s">
        <v>15710</v>
      </c>
      <c r="C1292" s="242" t="s">
        <v>27</v>
      </c>
      <c r="D1292" s="244">
        <v>516.46</v>
      </c>
    </row>
    <row r="1293" spans="1:4">
      <c r="A1293" s="242">
        <v>804480</v>
      </c>
      <c r="B1293" s="243" t="s">
        <v>15711</v>
      </c>
      <c r="C1293" s="242" t="s">
        <v>27</v>
      </c>
      <c r="D1293" s="244">
        <v>475.91</v>
      </c>
    </row>
    <row r="1294" spans="1:4">
      <c r="A1294" s="242">
        <v>804491</v>
      </c>
      <c r="B1294" s="243" t="s">
        <v>15712</v>
      </c>
      <c r="C1294" s="242" t="s">
        <v>27</v>
      </c>
      <c r="D1294" s="244">
        <v>682.25</v>
      </c>
    </row>
    <row r="1295" spans="1:4">
      <c r="A1295" s="242">
        <v>804490</v>
      </c>
      <c r="B1295" s="243" t="s">
        <v>15713</v>
      </c>
      <c r="C1295" s="242" t="s">
        <v>27</v>
      </c>
      <c r="D1295" s="244">
        <v>628.1</v>
      </c>
    </row>
    <row r="1296" spans="1:4">
      <c r="A1296" s="242">
        <v>804501</v>
      </c>
      <c r="B1296" s="243" t="s">
        <v>15714</v>
      </c>
      <c r="C1296" s="242" t="s">
        <v>27</v>
      </c>
      <c r="D1296" s="244">
        <v>826</v>
      </c>
    </row>
    <row r="1297" spans="1:4">
      <c r="A1297" s="242">
        <v>804500</v>
      </c>
      <c r="B1297" s="243" t="s">
        <v>15715</v>
      </c>
      <c r="C1297" s="242" t="s">
        <v>27</v>
      </c>
      <c r="D1297" s="244">
        <v>764.6</v>
      </c>
    </row>
    <row r="1298" spans="1:4">
      <c r="A1298" s="242">
        <v>804473</v>
      </c>
      <c r="B1298" s="243" t="s">
        <v>15716</v>
      </c>
      <c r="C1298" s="242" t="s">
        <v>27</v>
      </c>
      <c r="D1298" s="244">
        <v>645.65</v>
      </c>
    </row>
    <row r="1299" spans="1:4">
      <c r="A1299" s="242">
        <v>804472</v>
      </c>
      <c r="B1299" s="243" t="s">
        <v>15717</v>
      </c>
      <c r="C1299" s="242" t="s">
        <v>27</v>
      </c>
      <c r="D1299" s="244">
        <v>582.14</v>
      </c>
    </row>
    <row r="1300" spans="1:4">
      <c r="A1300" s="242">
        <v>804483</v>
      </c>
      <c r="B1300" s="243" t="s">
        <v>15718</v>
      </c>
      <c r="C1300" s="242" t="s">
        <v>27</v>
      </c>
      <c r="D1300" s="244">
        <v>829.72</v>
      </c>
    </row>
    <row r="1301" spans="1:4">
      <c r="A1301" s="242">
        <v>804482</v>
      </c>
      <c r="B1301" s="243" t="s">
        <v>15719</v>
      </c>
      <c r="C1301" s="242" t="s">
        <v>27</v>
      </c>
      <c r="D1301" s="244">
        <v>766.39</v>
      </c>
    </row>
    <row r="1302" spans="1:4">
      <c r="A1302" s="242">
        <v>804493</v>
      </c>
      <c r="B1302" s="243" t="s">
        <v>15720</v>
      </c>
      <c r="C1302" s="242" t="s">
        <v>27</v>
      </c>
      <c r="D1302" s="244">
        <v>1098.49</v>
      </c>
    </row>
    <row r="1303" spans="1:4">
      <c r="A1303" s="242">
        <v>804492</v>
      </c>
      <c r="B1303" s="243" t="s">
        <v>15721</v>
      </c>
      <c r="C1303" s="242" t="s">
        <v>27</v>
      </c>
      <c r="D1303" s="244">
        <v>1014.66</v>
      </c>
    </row>
    <row r="1304" spans="1:4">
      <c r="A1304" s="242">
        <v>804503</v>
      </c>
      <c r="B1304" s="243" t="s">
        <v>15722</v>
      </c>
      <c r="C1304" s="242" t="s">
        <v>27</v>
      </c>
      <c r="D1304" s="244">
        <v>1332.49</v>
      </c>
    </row>
    <row r="1305" spans="1:4">
      <c r="A1305" s="242">
        <v>804502</v>
      </c>
      <c r="B1305" s="243" t="s">
        <v>15723</v>
      </c>
      <c r="C1305" s="242" t="s">
        <v>27</v>
      </c>
      <c r="D1305" s="244">
        <v>1245.83</v>
      </c>
    </row>
    <row r="1306" spans="1:4">
      <c r="A1306" s="242">
        <v>804180</v>
      </c>
      <c r="B1306" s="243" t="s">
        <v>15724</v>
      </c>
      <c r="C1306" s="242" t="s">
        <v>27</v>
      </c>
      <c r="D1306" s="244">
        <v>705</v>
      </c>
    </row>
    <row r="1307" spans="1:4">
      <c r="A1307" s="242">
        <v>804181</v>
      </c>
      <c r="B1307" s="243" t="s">
        <v>15725</v>
      </c>
      <c r="C1307" s="242" t="s">
        <v>27</v>
      </c>
      <c r="D1307" s="244">
        <v>761.21</v>
      </c>
    </row>
    <row r="1308" spans="1:4">
      <c r="A1308" s="242">
        <v>804182</v>
      </c>
      <c r="B1308" s="243" t="s">
        <v>15726</v>
      </c>
      <c r="C1308" s="242" t="s">
        <v>27</v>
      </c>
      <c r="D1308" s="244">
        <v>730.89</v>
      </c>
    </row>
    <row r="1309" spans="1:4">
      <c r="A1309" s="242">
        <v>804183</v>
      </c>
      <c r="B1309" s="243" t="s">
        <v>15727</v>
      </c>
      <c r="C1309" s="242" t="s">
        <v>27</v>
      </c>
      <c r="D1309" s="244">
        <v>787.1</v>
      </c>
    </row>
    <row r="1310" spans="1:4">
      <c r="A1310" s="242">
        <v>804184</v>
      </c>
      <c r="B1310" s="243" t="s">
        <v>15728</v>
      </c>
      <c r="C1310" s="242" t="s">
        <v>27</v>
      </c>
      <c r="D1310" s="244">
        <v>952.09</v>
      </c>
    </row>
    <row r="1311" spans="1:4">
      <c r="A1311" s="242">
        <v>804185</v>
      </c>
      <c r="B1311" s="243" t="s">
        <v>15729</v>
      </c>
      <c r="C1311" s="242" t="s">
        <v>27</v>
      </c>
      <c r="D1311" s="244">
        <v>1008.3</v>
      </c>
    </row>
    <row r="1312" spans="1:4">
      <c r="A1312" s="242">
        <v>804186</v>
      </c>
      <c r="B1312" s="243" t="s">
        <v>15730</v>
      </c>
      <c r="C1312" s="242" t="s">
        <v>27</v>
      </c>
      <c r="D1312" s="244">
        <v>1123.24</v>
      </c>
    </row>
    <row r="1313" spans="1:4">
      <c r="A1313" s="242">
        <v>804187</v>
      </c>
      <c r="B1313" s="243" t="s">
        <v>15731</v>
      </c>
      <c r="C1313" s="242" t="s">
        <v>27</v>
      </c>
      <c r="D1313" s="244">
        <v>1179.46</v>
      </c>
    </row>
    <row r="1314" spans="1:4">
      <c r="A1314" s="242">
        <v>804188</v>
      </c>
      <c r="B1314" s="243" t="s">
        <v>15732</v>
      </c>
      <c r="C1314" s="242" t="s">
        <v>27</v>
      </c>
      <c r="D1314" s="244">
        <v>939.98</v>
      </c>
    </row>
    <row r="1315" spans="1:4">
      <c r="A1315" s="242">
        <v>804189</v>
      </c>
      <c r="B1315" s="243" t="s">
        <v>15733</v>
      </c>
      <c r="C1315" s="242" t="s">
        <v>27</v>
      </c>
      <c r="D1315" s="244">
        <v>1015.17</v>
      </c>
    </row>
    <row r="1316" spans="1:4">
      <c r="A1316" s="242">
        <v>804190</v>
      </c>
      <c r="B1316" s="243" t="s">
        <v>15734</v>
      </c>
      <c r="C1316" s="242" t="s">
        <v>27</v>
      </c>
      <c r="D1316" s="244">
        <v>1044.23</v>
      </c>
    </row>
    <row r="1317" spans="1:4">
      <c r="A1317" s="242">
        <v>804191</v>
      </c>
      <c r="B1317" s="243" t="s">
        <v>15735</v>
      </c>
      <c r="C1317" s="242" t="s">
        <v>27</v>
      </c>
      <c r="D1317" s="244">
        <v>1119.43</v>
      </c>
    </row>
    <row r="1318" spans="1:4">
      <c r="A1318" s="242">
        <v>804192</v>
      </c>
      <c r="B1318" s="243" t="s">
        <v>15736</v>
      </c>
      <c r="C1318" s="242" t="s">
        <v>27</v>
      </c>
      <c r="D1318" s="244">
        <v>1184.32</v>
      </c>
    </row>
    <row r="1319" spans="1:4">
      <c r="A1319" s="242">
        <v>804193</v>
      </c>
      <c r="B1319" s="243" t="s">
        <v>15737</v>
      </c>
      <c r="C1319" s="242" t="s">
        <v>27</v>
      </c>
      <c r="D1319" s="244">
        <v>1259.51</v>
      </c>
    </row>
    <row r="1320" spans="1:4">
      <c r="A1320" s="242">
        <v>804194</v>
      </c>
      <c r="B1320" s="243" t="s">
        <v>15738</v>
      </c>
      <c r="C1320" s="242" t="s">
        <v>27</v>
      </c>
      <c r="D1320" s="244">
        <v>1545.93</v>
      </c>
    </row>
    <row r="1321" spans="1:4">
      <c r="A1321" s="242">
        <v>804195</v>
      </c>
      <c r="B1321" s="243" t="s">
        <v>15739</v>
      </c>
      <c r="C1321" s="242" t="s">
        <v>27</v>
      </c>
      <c r="D1321" s="244">
        <v>1621.12</v>
      </c>
    </row>
    <row r="1322" spans="1:4">
      <c r="A1322" s="242">
        <v>804196</v>
      </c>
      <c r="B1322" s="243" t="s">
        <v>15740</v>
      </c>
      <c r="C1322" s="242" t="s">
        <v>27</v>
      </c>
      <c r="D1322" s="244">
        <v>1377.41</v>
      </c>
    </row>
    <row r="1323" spans="1:4">
      <c r="A1323" s="242">
        <v>804197</v>
      </c>
      <c r="B1323" s="243" t="s">
        <v>15741</v>
      </c>
      <c r="C1323" s="242" t="s">
        <v>27</v>
      </c>
      <c r="D1323" s="244">
        <v>1473.44</v>
      </c>
    </row>
    <row r="1324" spans="1:4">
      <c r="A1324" s="242">
        <v>804198</v>
      </c>
      <c r="B1324" s="243" t="s">
        <v>15742</v>
      </c>
      <c r="C1324" s="242" t="s">
        <v>27</v>
      </c>
      <c r="D1324" s="244">
        <v>1451.11</v>
      </c>
    </row>
    <row r="1325" spans="1:4">
      <c r="A1325" s="242">
        <v>804199</v>
      </c>
      <c r="B1325" s="243" t="s">
        <v>15743</v>
      </c>
      <c r="C1325" s="242" t="s">
        <v>27</v>
      </c>
      <c r="D1325" s="244">
        <v>1547.13</v>
      </c>
    </row>
    <row r="1326" spans="1:4">
      <c r="A1326" s="242">
        <v>804200</v>
      </c>
      <c r="B1326" s="243" t="s">
        <v>15744</v>
      </c>
      <c r="C1326" s="242" t="s">
        <v>27</v>
      </c>
      <c r="D1326" s="244">
        <v>1909.77</v>
      </c>
    </row>
    <row r="1327" spans="1:4">
      <c r="A1327" s="242">
        <v>804201</v>
      </c>
      <c r="B1327" s="243" t="s">
        <v>15745</v>
      </c>
      <c r="C1327" s="242" t="s">
        <v>27</v>
      </c>
      <c r="D1327" s="244">
        <v>2005.8</v>
      </c>
    </row>
    <row r="1328" spans="1:4">
      <c r="A1328" s="242">
        <v>804202</v>
      </c>
      <c r="B1328" s="243" t="s">
        <v>15746</v>
      </c>
      <c r="C1328" s="242" t="s">
        <v>27</v>
      </c>
      <c r="D1328" s="244">
        <v>2285.6</v>
      </c>
    </row>
    <row r="1329" spans="1:4">
      <c r="A1329" s="242">
        <v>804203</v>
      </c>
      <c r="B1329" s="243" t="s">
        <v>15747</v>
      </c>
      <c r="C1329" s="242" t="s">
        <v>27</v>
      </c>
      <c r="D1329" s="244">
        <v>2381.63</v>
      </c>
    </row>
    <row r="1330" spans="1:4">
      <c r="A1330" s="242">
        <v>804204</v>
      </c>
      <c r="B1330" s="243" t="s">
        <v>15748</v>
      </c>
      <c r="C1330" s="242" t="s">
        <v>27</v>
      </c>
      <c r="D1330" s="244">
        <v>2023.95</v>
      </c>
    </row>
    <row r="1331" spans="1:4">
      <c r="A1331" s="242">
        <v>804205</v>
      </c>
      <c r="B1331" s="243" t="s">
        <v>15749</v>
      </c>
      <c r="C1331" s="242" t="s">
        <v>27</v>
      </c>
      <c r="D1331" s="244">
        <v>2148.23</v>
      </c>
    </row>
    <row r="1332" spans="1:4">
      <c r="A1332" s="242">
        <v>804206</v>
      </c>
      <c r="B1332" s="243" t="s">
        <v>15750</v>
      </c>
      <c r="C1332" s="242" t="s">
        <v>27</v>
      </c>
      <c r="D1332" s="244">
        <v>2071.19</v>
      </c>
    </row>
    <row r="1333" spans="1:4">
      <c r="A1333" s="242">
        <v>804207</v>
      </c>
      <c r="B1333" s="243" t="s">
        <v>15751</v>
      </c>
      <c r="C1333" s="242" t="s">
        <v>27</v>
      </c>
      <c r="D1333" s="244">
        <v>2195.4699999999998</v>
      </c>
    </row>
    <row r="1334" spans="1:4">
      <c r="A1334" s="242">
        <v>804208</v>
      </c>
      <c r="B1334" s="243" t="s">
        <v>15752</v>
      </c>
      <c r="C1334" s="242" t="s">
        <v>27</v>
      </c>
      <c r="D1334" s="244">
        <v>2558.4699999999998</v>
      </c>
    </row>
    <row r="1335" spans="1:4">
      <c r="A1335" s="242">
        <v>804209</v>
      </c>
      <c r="B1335" s="243" t="s">
        <v>15753</v>
      </c>
      <c r="C1335" s="242" t="s">
        <v>27</v>
      </c>
      <c r="D1335" s="244">
        <v>2682.76</v>
      </c>
    </row>
    <row r="1336" spans="1:4">
      <c r="A1336" s="242">
        <v>804210</v>
      </c>
      <c r="B1336" s="243" t="s">
        <v>15754</v>
      </c>
      <c r="C1336" s="242" t="s">
        <v>27</v>
      </c>
      <c r="D1336" s="244">
        <v>3165.17</v>
      </c>
    </row>
    <row r="1337" spans="1:4">
      <c r="A1337" s="242">
        <v>804211</v>
      </c>
      <c r="B1337" s="243" t="s">
        <v>15755</v>
      </c>
      <c r="C1337" s="242" t="s">
        <v>27</v>
      </c>
      <c r="D1337" s="244">
        <v>3289.45</v>
      </c>
    </row>
    <row r="1338" spans="1:4">
      <c r="A1338" s="242">
        <v>804012</v>
      </c>
      <c r="B1338" s="243" t="s">
        <v>15756</v>
      </c>
      <c r="C1338" s="242" t="s">
        <v>27</v>
      </c>
      <c r="D1338" s="244">
        <v>158.24</v>
      </c>
    </row>
    <row r="1339" spans="1:4">
      <c r="A1339" s="242">
        <v>804013</v>
      </c>
      <c r="B1339" s="243" t="s">
        <v>15757</v>
      </c>
      <c r="C1339" s="242" t="s">
        <v>27</v>
      </c>
      <c r="D1339" s="244">
        <v>171.9</v>
      </c>
    </row>
    <row r="1340" spans="1:4">
      <c r="A1340" s="242">
        <v>804014</v>
      </c>
      <c r="B1340" s="243" t="s">
        <v>15758</v>
      </c>
      <c r="C1340" s="242" t="s">
        <v>27</v>
      </c>
      <c r="D1340" s="244">
        <v>162.35</v>
      </c>
    </row>
    <row r="1341" spans="1:4">
      <c r="A1341" s="242">
        <v>804015</v>
      </c>
      <c r="B1341" s="243" t="s">
        <v>15759</v>
      </c>
      <c r="C1341" s="242" t="s">
        <v>27</v>
      </c>
      <c r="D1341" s="244">
        <v>176.01</v>
      </c>
    </row>
    <row r="1342" spans="1:4">
      <c r="A1342" s="242">
        <v>804016</v>
      </c>
      <c r="B1342" s="243" t="s">
        <v>15760</v>
      </c>
      <c r="C1342" s="242" t="s">
        <v>27</v>
      </c>
      <c r="D1342" s="244">
        <v>178.53</v>
      </c>
    </row>
    <row r="1343" spans="1:4">
      <c r="A1343" s="242">
        <v>804017</v>
      </c>
      <c r="B1343" s="243" t="s">
        <v>15761</v>
      </c>
      <c r="C1343" s="242" t="s">
        <v>27</v>
      </c>
      <c r="D1343" s="244">
        <v>192.18</v>
      </c>
    </row>
    <row r="1344" spans="1:4">
      <c r="A1344" s="242">
        <v>804018</v>
      </c>
      <c r="B1344" s="243" t="s">
        <v>15762</v>
      </c>
      <c r="C1344" s="242" t="s">
        <v>27</v>
      </c>
      <c r="D1344" s="244">
        <v>207.15</v>
      </c>
    </row>
    <row r="1345" spans="1:4">
      <c r="A1345" s="242">
        <v>804019</v>
      </c>
      <c r="B1345" s="243" t="s">
        <v>15763</v>
      </c>
      <c r="C1345" s="242" t="s">
        <v>27</v>
      </c>
      <c r="D1345" s="244">
        <v>220.81</v>
      </c>
    </row>
    <row r="1346" spans="1:4">
      <c r="A1346" s="242">
        <v>804020</v>
      </c>
      <c r="B1346" s="243" t="s">
        <v>15764</v>
      </c>
      <c r="C1346" s="242" t="s">
        <v>27</v>
      </c>
      <c r="D1346" s="244">
        <v>246.83</v>
      </c>
    </row>
    <row r="1347" spans="1:4">
      <c r="A1347" s="242">
        <v>804021</v>
      </c>
      <c r="B1347" s="243" t="s">
        <v>15765</v>
      </c>
      <c r="C1347" s="242" t="s">
        <v>27</v>
      </c>
      <c r="D1347" s="244">
        <v>267.39999999999998</v>
      </c>
    </row>
    <row r="1348" spans="1:4">
      <c r="A1348" s="242">
        <v>804022</v>
      </c>
      <c r="B1348" s="243" t="s">
        <v>15766</v>
      </c>
      <c r="C1348" s="242" t="s">
        <v>27</v>
      </c>
      <c r="D1348" s="244">
        <v>258.43</v>
      </c>
    </row>
    <row r="1349" spans="1:4">
      <c r="A1349" s="242">
        <v>804023</v>
      </c>
      <c r="B1349" s="243" t="s">
        <v>15767</v>
      </c>
      <c r="C1349" s="242" t="s">
        <v>27</v>
      </c>
      <c r="D1349" s="244">
        <v>279</v>
      </c>
    </row>
    <row r="1350" spans="1:4">
      <c r="A1350" s="242">
        <v>804024</v>
      </c>
      <c r="B1350" s="243" t="s">
        <v>15768</v>
      </c>
      <c r="C1350" s="242" t="s">
        <v>27</v>
      </c>
      <c r="D1350" s="244">
        <v>287.63</v>
      </c>
    </row>
    <row r="1351" spans="1:4">
      <c r="A1351" s="242">
        <v>804025</v>
      </c>
      <c r="B1351" s="243" t="s">
        <v>15769</v>
      </c>
      <c r="C1351" s="242" t="s">
        <v>27</v>
      </c>
      <c r="D1351" s="244">
        <v>308.19</v>
      </c>
    </row>
    <row r="1352" spans="1:4">
      <c r="A1352" s="242">
        <v>804026</v>
      </c>
      <c r="B1352" s="243" t="s">
        <v>15770</v>
      </c>
      <c r="C1352" s="242" t="s">
        <v>27</v>
      </c>
      <c r="D1352" s="244">
        <v>344.01</v>
      </c>
    </row>
    <row r="1353" spans="1:4">
      <c r="A1353" s="242">
        <v>804027</v>
      </c>
      <c r="B1353" s="243" t="s">
        <v>15771</v>
      </c>
      <c r="C1353" s="242" t="s">
        <v>27</v>
      </c>
      <c r="D1353" s="244">
        <v>364.58</v>
      </c>
    </row>
    <row r="1354" spans="1:4">
      <c r="A1354" s="242">
        <v>804028</v>
      </c>
      <c r="B1354" s="243" t="s">
        <v>15772</v>
      </c>
      <c r="C1354" s="242" t="s">
        <v>27</v>
      </c>
      <c r="D1354" s="244">
        <v>372.37</v>
      </c>
    </row>
    <row r="1355" spans="1:4">
      <c r="A1355" s="242">
        <v>804029</v>
      </c>
      <c r="B1355" s="243" t="s">
        <v>15773</v>
      </c>
      <c r="C1355" s="242" t="s">
        <v>27</v>
      </c>
      <c r="D1355" s="244">
        <v>400.48</v>
      </c>
    </row>
    <row r="1356" spans="1:4">
      <c r="A1356" s="242">
        <v>804030</v>
      </c>
      <c r="B1356" s="243" t="s">
        <v>15774</v>
      </c>
      <c r="C1356" s="242" t="s">
        <v>27</v>
      </c>
      <c r="D1356" s="244">
        <v>385.32</v>
      </c>
    </row>
    <row r="1357" spans="1:4">
      <c r="A1357" s="242">
        <v>804031</v>
      </c>
      <c r="B1357" s="243" t="s">
        <v>15775</v>
      </c>
      <c r="C1357" s="242" t="s">
        <v>27</v>
      </c>
      <c r="D1357" s="244">
        <v>413.43</v>
      </c>
    </row>
    <row r="1358" spans="1:4">
      <c r="A1358" s="242">
        <v>804032</v>
      </c>
      <c r="B1358" s="243" t="s">
        <v>15776</v>
      </c>
      <c r="C1358" s="242" t="s">
        <v>27</v>
      </c>
      <c r="D1358" s="244">
        <v>495.92</v>
      </c>
    </row>
    <row r="1359" spans="1:4">
      <c r="A1359" s="242">
        <v>804033</v>
      </c>
      <c r="B1359" s="243" t="s">
        <v>15777</v>
      </c>
      <c r="C1359" s="242" t="s">
        <v>27</v>
      </c>
      <c r="D1359" s="244">
        <v>524.03</v>
      </c>
    </row>
    <row r="1360" spans="1:4">
      <c r="A1360" s="242">
        <v>804034</v>
      </c>
      <c r="B1360" s="243" t="s">
        <v>15778</v>
      </c>
      <c r="C1360" s="242" t="s">
        <v>27</v>
      </c>
      <c r="D1360" s="244">
        <v>581.5</v>
      </c>
    </row>
    <row r="1361" spans="1:4">
      <c r="A1361" s="242">
        <v>804035</v>
      </c>
      <c r="B1361" s="243" t="s">
        <v>15779</v>
      </c>
      <c r="C1361" s="242" t="s">
        <v>27</v>
      </c>
      <c r="D1361" s="244">
        <v>609.6</v>
      </c>
    </row>
    <row r="1362" spans="1:4">
      <c r="A1362" s="242">
        <v>804036</v>
      </c>
      <c r="B1362" s="243" t="s">
        <v>15780</v>
      </c>
      <c r="C1362" s="242" t="s">
        <v>27</v>
      </c>
      <c r="D1362" s="244">
        <v>490.81</v>
      </c>
    </row>
    <row r="1363" spans="1:4">
      <c r="A1363" s="242">
        <v>804037</v>
      </c>
      <c r="B1363" s="243" t="s">
        <v>15781</v>
      </c>
      <c r="C1363" s="242" t="s">
        <v>27</v>
      </c>
      <c r="D1363" s="244">
        <v>527.52</v>
      </c>
    </row>
    <row r="1364" spans="1:4">
      <c r="A1364" s="242">
        <v>804038</v>
      </c>
      <c r="B1364" s="243" t="s">
        <v>15782</v>
      </c>
      <c r="C1364" s="242" t="s">
        <v>27</v>
      </c>
      <c r="D1364" s="244">
        <v>542.94000000000005</v>
      </c>
    </row>
    <row r="1365" spans="1:4">
      <c r="A1365" s="242">
        <v>804039</v>
      </c>
      <c r="B1365" s="243" t="s">
        <v>15783</v>
      </c>
      <c r="C1365" s="242" t="s">
        <v>27</v>
      </c>
      <c r="D1365" s="244">
        <v>579.64</v>
      </c>
    </row>
    <row r="1366" spans="1:4">
      <c r="A1366" s="242">
        <v>804040</v>
      </c>
      <c r="B1366" s="243" t="s">
        <v>15784</v>
      </c>
      <c r="C1366" s="242" t="s">
        <v>27</v>
      </c>
      <c r="D1366" s="244">
        <v>612.98</v>
      </c>
    </row>
    <row r="1367" spans="1:4">
      <c r="A1367" s="242">
        <v>804041</v>
      </c>
      <c r="B1367" s="243" t="s">
        <v>15785</v>
      </c>
      <c r="C1367" s="242" t="s">
        <v>27</v>
      </c>
      <c r="D1367" s="244">
        <v>649.69000000000005</v>
      </c>
    </row>
    <row r="1368" spans="1:4">
      <c r="A1368" s="242">
        <v>804042</v>
      </c>
      <c r="B1368" s="243" t="s">
        <v>15786</v>
      </c>
      <c r="C1368" s="242" t="s">
        <v>27</v>
      </c>
      <c r="D1368" s="244">
        <v>793.79</v>
      </c>
    </row>
    <row r="1369" spans="1:4">
      <c r="A1369" s="242">
        <v>804043</v>
      </c>
      <c r="B1369" s="243" t="s">
        <v>15787</v>
      </c>
      <c r="C1369" s="242" t="s">
        <v>27</v>
      </c>
      <c r="D1369" s="244">
        <v>830.49</v>
      </c>
    </row>
    <row r="1370" spans="1:4">
      <c r="A1370" s="242">
        <v>804044</v>
      </c>
      <c r="B1370" s="243" t="s">
        <v>15788</v>
      </c>
      <c r="C1370" s="242" t="s">
        <v>27</v>
      </c>
      <c r="D1370" s="244">
        <v>709.9</v>
      </c>
    </row>
    <row r="1371" spans="1:4">
      <c r="A1371" s="242">
        <v>804045</v>
      </c>
      <c r="B1371" s="243" t="s">
        <v>15789</v>
      </c>
      <c r="C1371" s="242" t="s">
        <v>27</v>
      </c>
      <c r="D1371" s="244">
        <v>755.87</v>
      </c>
    </row>
    <row r="1372" spans="1:4">
      <c r="A1372" s="242">
        <v>804046</v>
      </c>
      <c r="B1372" s="243" t="s">
        <v>15790</v>
      </c>
      <c r="C1372" s="242" t="s">
        <v>27</v>
      </c>
      <c r="D1372" s="244">
        <v>746.75</v>
      </c>
    </row>
    <row r="1373" spans="1:4">
      <c r="A1373" s="242">
        <v>804047</v>
      </c>
      <c r="B1373" s="243" t="s">
        <v>15791</v>
      </c>
      <c r="C1373" s="242" t="s">
        <v>27</v>
      </c>
      <c r="D1373" s="244">
        <v>792.72</v>
      </c>
    </row>
    <row r="1374" spans="1:4">
      <c r="A1374" s="242">
        <v>804048</v>
      </c>
      <c r="B1374" s="243" t="s">
        <v>15792</v>
      </c>
      <c r="C1374" s="242" t="s">
        <v>27</v>
      </c>
      <c r="D1374" s="244">
        <v>976.08</v>
      </c>
    </row>
    <row r="1375" spans="1:4">
      <c r="A1375" s="242">
        <v>804049</v>
      </c>
      <c r="B1375" s="243" t="s">
        <v>15793</v>
      </c>
      <c r="C1375" s="242" t="s">
        <v>27</v>
      </c>
      <c r="D1375" s="244">
        <v>1022.05</v>
      </c>
    </row>
    <row r="1376" spans="1:4">
      <c r="A1376" s="242">
        <v>804050</v>
      </c>
      <c r="B1376" s="243" t="s">
        <v>15794</v>
      </c>
      <c r="C1376" s="242" t="s">
        <v>27</v>
      </c>
      <c r="D1376" s="244">
        <v>1164</v>
      </c>
    </row>
    <row r="1377" spans="1:4">
      <c r="A1377" s="242">
        <v>804051</v>
      </c>
      <c r="B1377" s="243" t="s">
        <v>15795</v>
      </c>
      <c r="C1377" s="242" t="s">
        <v>27</v>
      </c>
      <c r="D1377" s="244">
        <v>1209.96</v>
      </c>
    </row>
    <row r="1378" spans="1:4">
      <c r="A1378" s="242">
        <v>804052</v>
      </c>
      <c r="B1378" s="243" t="s">
        <v>15796</v>
      </c>
      <c r="C1378" s="242" t="s">
        <v>27</v>
      </c>
      <c r="D1378" s="244">
        <v>1035.6300000000001</v>
      </c>
    </row>
    <row r="1379" spans="1:4">
      <c r="A1379" s="242">
        <v>804053</v>
      </c>
      <c r="B1379" s="243" t="s">
        <v>15797</v>
      </c>
      <c r="C1379" s="242" t="s">
        <v>27</v>
      </c>
      <c r="D1379" s="244">
        <v>1095.54</v>
      </c>
    </row>
    <row r="1380" spans="1:4">
      <c r="A1380" s="242">
        <v>804054</v>
      </c>
      <c r="B1380" s="243" t="s">
        <v>15798</v>
      </c>
      <c r="C1380" s="242" t="s">
        <v>27</v>
      </c>
      <c r="D1380" s="244">
        <v>1059.25</v>
      </c>
    </row>
    <row r="1381" spans="1:4">
      <c r="A1381" s="242">
        <v>804055</v>
      </c>
      <c r="B1381" s="243" t="s">
        <v>15799</v>
      </c>
      <c r="C1381" s="242" t="s">
        <v>27</v>
      </c>
      <c r="D1381" s="244">
        <v>1119.1600000000001</v>
      </c>
    </row>
    <row r="1382" spans="1:4">
      <c r="A1382" s="242">
        <v>804056</v>
      </c>
      <c r="B1382" s="243" t="s">
        <v>15800</v>
      </c>
      <c r="C1382" s="242" t="s">
        <v>27</v>
      </c>
      <c r="D1382" s="244">
        <v>1302.8900000000001</v>
      </c>
    </row>
    <row r="1383" spans="1:4">
      <c r="A1383" s="242">
        <v>804057</v>
      </c>
      <c r="B1383" s="243" t="s">
        <v>15801</v>
      </c>
      <c r="C1383" s="242" t="s">
        <v>27</v>
      </c>
      <c r="D1383" s="244">
        <v>1362.81</v>
      </c>
    </row>
    <row r="1384" spans="1:4">
      <c r="A1384" s="242">
        <v>804058</v>
      </c>
      <c r="B1384" s="243" t="s">
        <v>15802</v>
      </c>
      <c r="C1384" s="242" t="s">
        <v>27</v>
      </c>
      <c r="D1384" s="244">
        <v>1606.24</v>
      </c>
    </row>
    <row r="1385" spans="1:4">
      <c r="A1385" s="242">
        <v>804059</v>
      </c>
      <c r="B1385" s="243" t="s">
        <v>15803</v>
      </c>
      <c r="C1385" s="242" t="s">
        <v>27</v>
      </c>
      <c r="D1385" s="244">
        <v>1666.16</v>
      </c>
    </row>
    <row r="1386" spans="1:4">
      <c r="A1386" s="242">
        <v>804292</v>
      </c>
      <c r="B1386" s="243" t="s">
        <v>15804</v>
      </c>
      <c r="C1386" s="242" t="s">
        <v>27</v>
      </c>
      <c r="D1386" s="244">
        <v>1389.15</v>
      </c>
    </row>
    <row r="1387" spans="1:4">
      <c r="A1387" s="242">
        <v>804293</v>
      </c>
      <c r="B1387" s="243" t="s">
        <v>15805</v>
      </c>
      <c r="C1387" s="242" t="s">
        <v>27</v>
      </c>
      <c r="D1387" s="244">
        <v>1502.83</v>
      </c>
    </row>
    <row r="1388" spans="1:4">
      <c r="A1388" s="242">
        <v>804294</v>
      </c>
      <c r="B1388" s="243" t="s">
        <v>15806</v>
      </c>
      <c r="C1388" s="242" t="s">
        <v>27</v>
      </c>
      <c r="D1388" s="244">
        <v>1545.53</v>
      </c>
    </row>
    <row r="1389" spans="1:4">
      <c r="A1389" s="242">
        <v>804295</v>
      </c>
      <c r="B1389" s="243" t="s">
        <v>15807</v>
      </c>
      <c r="C1389" s="242" t="s">
        <v>27</v>
      </c>
      <c r="D1389" s="244">
        <v>1659.21</v>
      </c>
    </row>
    <row r="1390" spans="1:4">
      <c r="A1390" s="242">
        <v>804296</v>
      </c>
      <c r="B1390" s="243" t="s">
        <v>15808</v>
      </c>
      <c r="C1390" s="242" t="s">
        <v>27</v>
      </c>
      <c r="D1390" s="244">
        <v>1755.66</v>
      </c>
    </row>
    <row r="1391" spans="1:4">
      <c r="A1391" s="242">
        <v>804297</v>
      </c>
      <c r="B1391" s="243" t="s">
        <v>15809</v>
      </c>
      <c r="C1391" s="242" t="s">
        <v>27</v>
      </c>
      <c r="D1391" s="244">
        <v>1869.34</v>
      </c>
    </row>
    <row r="1392" spans="1:4">
      <c r="A1392" s="242">
        <v>804298</v>
      </c>
      <c r="B1392" s="243" t="s">
        <v>15810</v>
      </c>
      <c r="C1392" s="242" t="s">
        <v>27</v>
      </c>
      <c r="D1392" s="244">
        <v>2298.0700000000002</v>
      </c>
    </row>
    <row r="1393" spans="1:4">
      <c r="A1393" s="242">
        <v>804299</v>
      </c>
      <c r="B1393" s="243" t="s">
        <v>15811</v>
      </c>
      <c r="C1393" s="242" t="s">
        <v>27</v>
      </c>
      <c r="D1393" s="244">
        <v>2411.7600000000002</v>
      </c>
    </row>
    <row r="1394" spans="1:4">
      <c r="A1394" s="242">
        <v>804300</v>
      </c>
      <c r="B1394" s="243" t="s">
        <v>15812</v>
      </c>
      <c r="C1394" s="242" t="s">
        <v>27</v>
      </c>
      <c r="D1394" s="244">
        <v>2044.73</v>
      </c>
    </row>
    <row r="1395" spans="1:4">
      <c r="A1395" s="242">
        <v>804301</v>
      </c>
      <c r="B1395" s="243" t="s">
        <v>15813</v>
      </c>
      <c r="C1395" s="242" t="s">
        <v>27</v>
      </c>
      <c r="D1395" s="244">
        <v>2190.73</v>
      </c>
    </row>
    <row r="1396" spans="1:4">
      <c r="A1396" s="242">
        <v>804302</v>
      </c>
      <c r="B1396" s="243" t="s">
        <v>15814</v>
      </c>
      <c r="C1396" s="242" t="s">
        <v>27</v>
      </c>
      <c r="D1396" s="244">
        <v>2155.27</v>
      </c>
    </row>
    <row r="1397" spans="1:4">
      <c r="A1397" s="242">
        <v>804303</v>
      </c>
      <c r="B1397" s="243" t="s">
        <v>15815</v>
      </c>
      <c r="C1397" s="242" t="s">
        <v>27</v>
      </c>
      <c r="D1397" s="244">
        <v>2301.2800000000002</v>
      </c>
    </row>
    <row r="1398" spans="1:4">
      <c r="A1398" s="242">
        <v>804304</v>
      </c>
      <c r="B1398" s="243" t="s">
        <v>15816</v>
      </c>
      <c r="C1398" s="242" t="s">
        <v>27</v>
      </c>
      <c r="D1398" s="244">
        <v>2843.26</v>
      </c>
    </row>
    <row r="1399" spans="1:4">
      <c r="A1399" s="242">
        <v>804305</v>
      </c>
      <c r="B1399" s="243" t="s">
        <v>15817</v>
      </c>
      <c r="C1399" s="242" t="s">
        <v>27</v>
      </c>
      <c r="D1399" s="244">
        <v>2989.27</v>
      </c>
    </row>
    <row r="1400" spans="1:4">
      <c r="A1400" s="242">
        <v>804306</v>
      </c>
      <c r="B1400" s="243" t="s">
        <v>15818</v>
      </c>
      <c r="C1400" s="242" t="s">
        <v>27</v>
      </c>
      <c r="D1400" s="244">
        <v>3407.01</v>
      </c>
    </row>
    <row r="1401" spans="1:4">
      <c r="A1401" s="242">
        <v>804307</v>
      </c>
      <c r="B1401" s="243" t="s">
        <v>15819</v>
      </c>
      <c r="C1401" s="242" t="s">
        <v>27</v>
      </c>
      <c r="D1401" s="244">
        <v>3553.02</v>
      </c>
    </row>
    <row r="1402" spans="1:4">
      <c r="A1402" s="242">
        <v>804308</v>
      </c>
      <c r="B1402" s="243" t="s">
        <v>15820</v>
      </c>
      <c r="C1402" s="242" t="s">
        <v>27</v>
      </c>
      <c r="D1402" s="244">
        <v>3012.46</v>
      </c>
    </row>
    <row r="1403" spans="1:4">
      <c r="A1403" s="242">
        <v>804309</v>
      </c>
      <c r="B1403" s="243" t="s">
        <v>15821</v>
      </c>
      <c r="C1403" s="242" t="s">
        <v>27</v>
      </c>
      <c r="D1403" s="244">
        <v>3201.2</v>
      </c>
    </row>
    <row r="1404" spans="1:4">
      <c r="A1404" s="242">
        <v>804310</v>
      </c>
      <c r="B1404" s="243" t="s">
        <v>15822</v>
      </c>
      <c r="C1404" s="242" t="s">
        <v>27</v>
      </c>
      <c r="D1404" s="244">
        <v>3083.31</v>
      </c>
    </row>
    <row r="1405" spans="1:4">
      <c r="A1405" s="242">
        <v>804311</v>
      </c>
      <c r="B1405" s="243" t="s">
        <v>15823</v>
      </c>
      <c r="C1405" s="242" t="s">
        <v>27</v>
      </c>
      <c r="D1405" s="244">
        <v>3272.06</v>
      </c>
    </row>
    <row r="1406" spans="1:4">
      <c r="A1406" s="242">
        <v>804312</v>
      </c>
      <c r="B1406" s="243" t="s">
        <v>15824</v>
      </c>
      <c r="C1406" s="242" t="s">
        <v>27</v>
      </c>
      <c r="D1406" s="244">
        <v>3814.24</v>
      </c>
    </row>
    <row r="1407" spans="1:4">
      <c r="A1407" s="242">
        <v>804313</v>
      </c>
      <c r="B1407" s="243" t="s">
        <v>15825</v>
      </c>
      <c r="C1407" s="242" t="s">
        <v>27</v>
      </c>
      <c r="D1407" s="244">
        <v>4002.99</v>
      </c>
    </row>
    <row r="1408" spans="1:4">
      <c r="A1408" s="242">
        <v>804314</v>
      </c>
      <c r="B1408" s="243" t="s">
        <v>15826</v>
      </c>
      <c r="C1408" s="242" t="s">
        <v>27</v>
      </c>
      <c r="D1408" s="244">
        <v>4724.29</v>
      </c>
    </row>
    <row r="1409" spans="1:4">
      <c r="A1409" s="242">
        <v>804315</v>
      </c>
      <c r="B1409" s="243" t="s">
        <v>15827</v>
      </c>
      <c r="C1409" s="242" t="s">
        <v>27</v>
      </c>
      <c r="D1409" s="244">
        <v>4913.03</v>
      </c>
    </row>
    <row r="1410" spans="1:4">
      <c r="A1410" s="242">
        <v>805446</v>
      </c>
      <c r="B1410" s="243" t="s">
        <v>15828</v>
      </c>
      <c r="C1410" s="242" t="s">
        <v>1623</v>
      </c>
      <c r="D1410" s="244">
        <v>34.07</v>
      </c>
    </row>
    <row r="1411" spans="1:4">
      <c r="A1411" s="242">
        <v>805447</v>
      </c>
      <c r="B1411" s="243" t="s">
        <v>15829</v>
      </c>
      <c r="C1411" s="242" t="s">
        <v>1623</v>
      </c>
      <c r="D1411" s="244">
        <v>42.63</v>
      </c>
    </row>
    <row r="1412" spans="1:4">
      <c r="A1412" s="242">
        <v>805448</v>
      </c>
      <c r="B1412" s="243" t="s">
        <v>15830</v>
      </c>
      <c r="C1412" s="242" t="s">
        <v>1623</v>
      </c>
      <c r="D1412" s="244">
        <v>40.85</v>
      </c>
    </row>
    <row r="1413" spans="1:4">
      <c r="A1413" s="242">
        <v>805449</v>
      </c>
      <c r="B1413" s="243" t="s">
        <v>15831</v>
      </c>
      <c r="C1413" s="242" t="s">
        <v>1623</v>
      </c>
      <c r="D1413" s="244">
        <v>51.1</v>
      </c>
    </row>
    <row r="1414" spans="1:4">
      <c r="A1414" s="242">
        <v>805450</v>
      </c>
      <c r="B1414" s="243" t="s">
        <v>15832</v>
      </c>
      <c r="C1414" s="242" t="s">
        <v>1623</v>
      </c>
      <c r="D1414" s="244">
        <v>47.43</v>
      </c>
    </row>
    <row r="1415" spans="1:4">
      <c r="A1415" s="242">
        <v>805451</v>
      </c>
      <c r="B1415" s="243" t="s">
        <v>15833</v>
      </c>
      <c r="C1415" s="242" t="s">
        <v>1623</v>
      </c>
      <c r="D1415" s="244">
        <v>59.29</v>
      </c>
    </row>
    <row r="1416" spans="1:4">
      <c r="A1416" s="242">
        <v>805452</v>
      </c>
      <c r="B1416" s="243" t="s">
        <v>15834</v>
      </c>
      <c r="C1416" s="242" t="s">
        <v>1623</v>
      </c>
      <c r="D1416" s="244">
        <v>55.35</v>
      </c>
    </row>
    <row r="1417" spans="1:4">
      <c r="A1417" s="242">
        <v>805453</v>
      </c>
      <c r="B1417" s="243" t="s">
        <v>15835</v>
      </c>
      <c r="C1417" s="242" t="s">
        <v>1623</v>
      </c>
      <c r="D1417" s="244">
        <v>69.430000000000007</v>
      </c>
    </row>
    <row r="1418" spans="1:4">
      <c r="A1418" s="242">
        <v>805434</v>
      </c>
      <c r="B1418" s="243" t="s">
        <v>15836</v>
      </c>
      <c r="C1418" s="242" t="s">
        <v>1623</v>
      </c>
      <c r="D1418" s="244">
        <v>11.85</v>
      </c>
    </row>
    <row r="1419" spans="1:4">
      <c r="A1419" s="242">
        <v>805435</v>
      </c>
      <c r="B1419" s="243" t="s">
        <v>15837</v>
      </c>
      <c r="C1419" s="242" t="s">
        <v>1623</v>
      </c>
      <c r="D1419" s="244">
        <v>14.43</v>
      </c>
    </row>
    <row r="1420" spans="1:4">
      <c r="A1420" s="242">
        <v>805436</v>
      </c>
      <c r="B1420" s="243" t="s">
        <v>15838</v>
      </c>
      <c r="C1420" s="242" t="s">
        <v>1623</v>
      </c>
      <c r="D1420" s="244">
        <v>13.55</v>
      </c>
    </row>
    <row r="1421" spans="1:4">
      <c r="A1421" s="242">
        <v>805437</v>
      </c>
      <c r="B1421" s="243" t="s">
        <v>15839</v>
      </c>
      <c r="C1421" s="242" t="s">
        <v>1623</v>
      </c>
      <c r="D1421" s="244">
        <v>16.940000000000001</v>
      </c>
    </row>
    <row r="1422" spans="1:4">
      <c r="A1422" s="242">
        <v>805438</v>
      </c>
      <c r="B1422" s="243" t="s">
        <v>15840</v>
      </c>
      <c r="C1422" s="242" t="s">
        <v>1623</v>
      </c>
      <c r="D1422" s="244">
        <v>18.62</v>
      </c>
    </row>
    <row r="1423" spans="1:4">
      <c r="A1423" s="242">
        <v>805439</v>
      </c>
      <c r="B1423" s="243" t="s">
        <v>15841</v>
      </c>
      <c r="C1423" s="242" t="s">
        <v>1623</v>
      </c>
      <c r="D1423" s="244">
        <v>22.9</v>
      </c>
    </row>
    <row r="1424" spans="1:4">
      <c r="A1424" s="242">
        <v>805440</v>
      </c>
      <c r="B1424" s="243" t="s">
        <v>15842</v>
      </c>
      <c r="C1424" s="242" t="s">
        <v>1623</v>
      </c>
      <c r="D1424" s="244">
        <v>20.52</v>
      </c>
    </row>
    <row r="1425" spans="1:4">
      <c r="A1425" s="242">
        <v>805441</v>
      </c>
      <c r="B1425" s="243" t="s">
        <v>15843</v>
      </c>
      <c r="C1425" s="242" t="s">
        <v>1623</v>
      </c>
      <c r="D1425" s="244">
        <v>25.69</v>
      </c>
    </row>
    <row r="1426" spans="1:4">
      <c r="A1426" s="242">
        <v>805442</v>
      </c>
      <c r="B1426" s="243" t="s">
        <v>15844</v>
      </c>
      <c r="C1426" s="242" t="s">
        <v>1623</v>
      </c>
      <c r="D1426" s="244">
        <v>25.21</v>
      </c>
    </row>
    <row r="1427" spans="1:4">
      <c r="A1427" s="242">
        <v>805443</v>
      </c>
      <c r="B1427" s="243" t="s">
        <v>15845</v>
      </c>
      <c r="C1427" s="242" t="s">
        <v>1623</v>
      </c>
      <c r="D1427" s="244">
        <v>31.09</v>
      </c>
    </row>
    <row r="1428" spans="1:4">
      <c r="A1428" s="242">
        <v>805444</v>
      </c>
      <c r="B1428" s="243" t="s">
        <v>15846</v>
      </c>
      <c r="C1428" s="242" t="s">
        <v>1623</v>
      </c>
      <c r="D1428" s="244">
        <v>27.67</v>
      </c>
    </row>
    <row r="1429" spans="1:4">
      <c r="A1429" s="242">
        <v>805445</v>
      </c>
      <c r="B1429" s="243" t="s">
        <v>15847</v>
      </c>
      <c r="C1429" s="242" t="s">
        <v>1623</v>
      </c>
      <c r="D1429" s="244">
        <v>34.72</v>
      </c>
    </row>
    <row r="1430" spans="1:4">
      <c r="A1430" s="242">
        <v>805454</v>
      </c>
      <c r="B1430" s="243" t="s">
        <v>15848</v>
      </c>
      <c r="C1430" s="242" t="s">
        <v>1623</v>
      </c>
      <c r="D1430" s="244">
        <v>61.36</v>
      </c>
    </row>
    <row r="1431" spans="1:4">
      <c r="A1431" s="242">
        <v>805455</v>
      </c>
      <c r="B1431" s="243" t="s">
        <v>15849</v>
      </c>
      <c r="C1431" s="242" t="s">
        <v>1623</v>
      </c>
      <c r="D1431" s="244">
        <v>76.790000000000006</v>
      </c>
    </row>
    <row r="1432" spans="1:4">
      <c r="A1432" s="242">
        <v>805456</v>
      </c>
      <c r="B1432" s="243" t="s">
        <v>15850</v>
      </c>
      <c r="C1432" s="242" t="s">
        <v>1623</v>
      </c>
      <c r="D1432" s="244">
        <v>69.47</v>
      </c>
    </row>
    <row r="1433" spans="1:4">
      <c r="A1433" s="242">
        <v>805457</v>
      </c>
      <c r="B1433" s="243" t="s">
        <v>15851</v>
      </c>
      <c r="C1433" s="242" t="s">
        <v>1623</v>
      </c>
      <c r="D1433" s="244">
        <v>87.21</v>
      </c>
    </row>
    <row r="1434" spans="1:4">
      <c r="A1434" s="242">
        <v>805458</v>
      </c>
      <c r="B1434" s="243" t="s">
        <v>15852</v>
      </c>
      <c r="C1434" s="242" t="s">
        <v>1623</v>
      </c>
      <c r="D1434" s="244">
        <v>83.21</v>
      </c>
    </row>
    <row r="1435" spans="1:4">
      <c r="A1435" s="242">
        <v>805459</v>
      </c>
      <c r="B1435" s="243" t="s">
        <v>15853</v>
      </c>
      <c r="C1435" s="242" t="s">
        <v>1623</v>
      </c>
      <c r="D1435" s="244">
        <v>104.43</v>
      </c>
    </row>
    <row r="1436" spans="1:4" ht="18">
      <c r="A1436" s="242">
        <v>909620</v>
      </c>
      <c r="B1436" s="243" t="s">
        <v>15854</v>
      </c>
      <c r="C1436" s="242" t="s">
        <v>13752</v>
      </c>
      <c r="D1436" s="244">
        <v>93.39</v>
      </c>
    </row>
    <row r="1437" spans="1:4" ht="18">
      <c r="A1437" s="242">
        <v>909621</v>
      </c>
      <c r="B1437" s="243" t="s">
        <v>15855</v>
      </c>
      <c r="C1437" s="242" t="s">
        <v>13752</v>
      </c>
      <c r="D1437" s="244">
        <v>92.07</v>
      </c>
    </row>
    <row r="1438" spans="1:4">
      <c r="A1438" s="242">
        <v>903860</v>
      </c>
      <c r="B1438" s="243" t="s">
        <v>15856</v>
      </c>
      <c r="C1438" s="242" t="s">
        <v>13752</v>
      </c>
      <c r="D1438" s="244">
        <v>2.42</v>
      </c>
    </row>
    <row r="1439" spans="1:4">
      <c r="A1439" s="242">
        <v>903818</v>
      </c>
      <c r="B1439" s="243" t="s">
        <v>15857</v>
      </c>
      <c r="C1439" s="242" t="s">
        <v>13752</v>
      </c>
      <c r="D1439" s="244">
        <v>13.53</v>
      </c>
    </row>
    <row r="1440" spans="1:4" ht="18">
      <c r="A1440" s="242">
        <v>903802</v>
      </c>
      <c r="B1440" s="243" t="s">
        <v>15858</v>
      </c>
      <c r="C1440" s="242" t="s">
        <v>1623</v>
      </c>
      <c r="D1440" s="244">
        <v>11151.47</v>
      </c>
    </row>
    <row r="1441" spans="1:4">
      <c r="A1441" s="242">
        <v>919113</v>
      </c>
      <c r="B1441" s="243" t="s">
        <v>15859</v>
      </c>
      <c r="C1441" s="242" t="s">
        <v>27</v>
      </c>
      <c r="D1441" s="244">
        <v>54.11</v>
      </c>
    </row>
    <row r="1442" spans="1:4">
      <c r="A1442" s="242">
        <v>903788</v>
      </c>
      <c r="B1442" s="243" t="s">
        <v>15860</v>
      </c>
      <c r="C1442" s="242" t="s">
        <v>13752</v>
      </c>
      <c r="D1442" s="244">
        <v>3.26</v>
      </c>
    </row>
    <row r="1443" spans="1:4">
      <c r="A1443" s="242">
        <v>919247</v>
      </c>
      <c r="B1443" s="243" t="s">
        <v>15861</v>
      </c>
      <c r="C1443" s="242" t="s">
        <v>13752</v>
      </c>
      <c r="D1443" s="244">
        <v>30.81</v>
      </c>
    </row>
    <row r="1444" spans="1:4">
      <c r="A1444" s="242">
        <v>919016</v>
      </c>
      <c r="B1444" s="243" t="s">
        <v>15862</v>
      </c>
      <c r="C1444" s="242" t="s">
        <v>1623</v>
      </c>
      <c r="D1444" s="244">
        <v>6630.82</v>
      </c>
    </row>
    <row r="1445" spans="1:4">
      <c r="A1445" s="242">
        <v>919079</v>
      </c>
      <c r="B1445" s="243" t="s">
        <v>15863</v>
      </c>
      <c r="C1445" s="242" t="s">
        <v>13752</v>
      </c>
      <c r="D1445" s="244">
        <v>83.46</v>
      </c>
    </row>
    <row r="1446" spans="1:4">
      <c r="A1446" s="242">
        <v>919250</v>
      </c>
      <c r="B1446" s="243" t="s">
        <v>15864</v>
      </c>
      <c r="C1446" s="242" t="s">
        <v>1623</v>
      </c>
      <c r="D1446" s="244">
        <v>424.5</v>
      </c>
    </row>
    <row r="1447" spans="1:4">
      <c r="A1447" s="242">
        <v>903807</v>
      </c>
      <c r="B1447" s="243" t="s">
        <v>15865</v>
      </c>
      <c r="C1447" s="242" t="s">
        <v>1623</v>
      </c>
      <c r="D1447" s="244">
        <v>80484.12</v>
      </c>
    </row>
    <row r="1448" spans="1:4">
      <c r="A1448" s="242">
        <v>903806</v>
      </c>
      <c r="B1448" s="243" t="s">
        <v>15866</v>
      </c>
      <c r="C1448" s="242" t="s">
        <v>1623</v>
      </c>
      <c r="D1448" s="244">
        <v>138457.79</v>
      </c>
    </row>
    <row r="1449" spans="1:4">
      <c r="A1449" s="242">
        <v>903804</v>
      </c>
      <c r="B1449" s="243" t="s">
        <v>15867</v>
      </c>
      <c r="C1449" s="242" t="s">
        <v>1623</v>
      </c>
      <c r="D1449" s="244">
        <v>48695.15</v>
      </c>
    </row>
    <row r="1450" spans="1:4">
      <c r="A1450" s="242">
        <v>903805</v>
      </c>
      <c r="B1450" s="243" t="s">
        <v>15868</v>
      </c>
      <c r="C1450" s="242" t="s">
        <v>1623</v>
      </c>
      <c r="D1450" s="244">
        <v>58686.82</v>
      </c>
    </row>
    <row r="1451" spans="1:4">
      <c r="A1451" s="242">
        <v>903810</v>
      </c>
      <c r="B1451" s="243" t="s">
        <v>15869</v>
      </c>
      <c r="C1451" s="242" t="s">
        <v>1623</v>
      </c>
      <c r="D1451" s="244">
        <v>144802.67000000001</v>
      </c>
    </row>
    <row r="1452" spans="1:4">
      <c r="A1452" s="242">
        <v>903809</v>
      </c>
      <c r="B1452" s="243" t="s">
        <v>15870</v>
      </c>
      <c r="C1452" s="242" t="s">
        <v>1623</v>
      </c>
      <c r="D1452" s="244">
        <v>94369.45</v>
      </c>
    </row>
    <row r="1453" spans="1:4">
      <c r="A1453" s="242">
        <v>903808</v>
      </c>
      <c r="B1453" s="243" t="s">
        <v>15871</v>
      </c>
      <c r="C1453" s="242" t="s">
        <v>1623</v>
      </c>
      <c r="D1453" s="244">
        <v>82203.42</v>
      </c>
    </row>
    <row r="1454" spans="1:4">
      <c r="A1454" s="242">
        <v>903845</v>
      </c>
      <c r="B1454" s="243" t="s">
        <v>15872</v>
      </c>
      <c r="C1454" s="242" t="s">
        <v>14616</v>
      </c>
      <c r="D1454" s="244">
        <v>83.42</v>
      </c>
    </row>
    <row r="1455" spans="1:4">
      <c r="A1455" s="242">
        <v>903789</v>
      </c>
      <c r="B1455" s="243" t="s">
        <v>15873</v>
      </c>
      <c r="C1455" s="242" t="s">
        <v>13752</v>
      </c>
      <c r="D1455" s="244">
        <v>24.29</v>
      </c>
    </row>
    <row r="1456" spans="1:4" ht="18">
      <c r="A1456" s="242">
        <v>919009</v>
      </c>
      <c r="B1456" s="243" t="s">
        <v>15874</v>
      </c>
      <c r="C1456" s="242" t="s">
        <v>1623</v>
      </c>
      <c r="D1456" s="244">
        <v>52651.47</v>
      </c>
    </row>
    <row r="1457" spans="1:4" ht="18">
      <c r="A1457" s="242">
        <v>919007</v>
      </c>
      <c r="B1457" s="243" t="s">
        <v>15875</v>
      </c>
      <c r="C1457" s="242" t="s">
        <v>1623</v>
      </c>
      <c r="D1457" s="244">
        <v>98823.79</v>
      </c>
    </row>
    <row r="1458" spans="1:4" ht="18">
      <c r="A1458" s="242">
        <v>919011</v>
      </c>
      <c r="B1458" s="243" t="s">
        <v>15876</v>
      </c>
      <c r="C1458" s="242" t="s">
        <v>1623</v>
      </c>
      <c r="D1458" s="244">
        <v>27186.27</v>
      </c>
    </row>
    <row r="1459" spans="1:4" ht="18">
      <c r="A1459" s="242">
        <v>919246</v>
      </c>
      <c r="B1459" s="243" t="s">
        <v>15877</v>
      </c>
      <c r="C1459" s="242" t="s">
        <v>1623</v>
      </c>
      <c r="D1459" s="244">
        <v>38378.79</v>
      </c>
    </row>
    <row r="1460" spans="1:4" ht="27">
      <c r="A1460" s="242">
        <v>919013</v>
      </c>
      <c r="B1460" s="243" t="s">
        <v>15878</v>
      </c>
      <c r="C1460" s="242" t="s">
        <v>1623</v>
      </c>
      <c r="D1460" s="244">
        <v>104780.74</v>
      </c>
    </row>
    <row r="1461" spans="1:4" ht="27">
      <c r="A1461" s="242">
        <v>919008</v>
      </c>
      <c r="B1461" s="243" t="s">
        <v>15879</v>
      </c>
      <c r="C1461" s="242" t="s">
        <v>1623</v>
      </c>
      <c r="D1461" s="244">
        <v>75143.16</v>
      </c>
    </row>
    <row r="1462" spans="1:4" ht="18">
      <c r="A1462" s="242">
        <v>919012</v>
      </c>
      <c r="B1462" s="243" t="s">
        <v>15880</v>
      </c>
      <c r="C1462" s="242" t="s">
        <v>1623</v>
      </c>
      <c r="D1462" s="244">
        <v>48363.8</v>
      </c>
    </row>
    <row r="1463" spans="1:4">
      <c r="A1463" s="242">
        <v>903848</v>
      </c>
      <c r="B1463" s="243" t="s">
        <v>15881</v>
      </c>
      <c r="C1463" s="242" t="s">
        <v>27</v>
      </c>
      <c r="D1463" s="244">
        <v>125.61</v>
      </c>
    </row>
    <row r="1464" spans="1:4" ht="18">
      <c r="A1464" s="242">
        <v>919002</v>
      </c>
      <c r="B1464" s="243" t="s">
        <v>15882</v>
      </c>
      <c r="C1464" s="242" t="s">
        <v>1623</v>
      </c>
      <c r="D1464" s="244">
        <v>34442.19</v>
      </c>
    </row>
    <row r="1465" spans="1:4">
      <c r="A1465" s="242">
        <v>919210</v>
      </c>
      <c r="B1465" s="243" t="s">
        <v>15883</v>
      </c>
      <c r="C1465" s="242" t="s">
        <v>1623</v>
      </c>
      <c r="D1465" s="244">
        <v>14828.9</v>
      </c>
    </row>
    <row r="1466" spans="1:4" ht="18">
      <c r="A1466" s="242">
        <v>909612</v>
      </c>
      <c r="B1466" s="243" t="s">
        <v>15884</v>
      </c>
      <c r="C1466" s="242" t="s">
        <v>1623</v>
      </c>
      <c r="D1466" s="244">
        <v>11013.92</v>
      </c>
    </row>
    <row r="1467" spans="1:4">
      <c r="A1467" s="242">
        <v>909613</v>
      </c>
      <c r="B1467" s="243" t="s">
        <v>15885</v>
      </c>
      <c r="C1467" s="242" t="s">
        <v>1623</v>
      </c>
      <c r="D1467" s="244">
        <v>18090.259999999998</v>
      </c>
    </row>
    <row r="1468" spans="1:4" ht="18">
      <c r="A1468" s="242">
        <v>909614</v>
      </c>
      <c r="B1468" s="243" t="s">
        <v>15886</v>
      </c>
      <c r="C1468" s="242" t="s">
        <v>1623</v>
      </c>
      <c r="D1468" s="244">
        <v>37990.720000000001</v>
      </c>
    </row>
    <row r="1469" spans="1:4">
      <c r="A1469" s="242">
        <v>909616</v>
      </c>
      <c r="B1469" s="243" t="s">
        <v>15887</v>
      </c>
      <c r="C1469" s="242" t="s">
        <v>1623</v>
      </c>
      <c r="D1469" s="244">
        <v>31832.62</v>
      </c>
    </row>
    <row r="1470" spans="1:4" ht="18">
      <c r="A1470" s="242">
        <v>909617</v>
      </c>
      <c r="B1470" s="243" t="s">
        <v>15888</v>
      </c>
      <c r="C1470" s="242" t="s">
        <v>1623</v>
      </c>
      <c r="D1470" s="244">
        <v>18811.2</v>
      </c>
    </row>
    <row r="1471" spans="1:4">
      <c r="A1471" s="242">
        <v>909615</v>
      </c>
      <c r="B1471" s="243" t="s">
        <v>15889</v>
      </c>
      <c r="C1471" s="242" t="s">
        <v>1623</v>
      </c>
      <c r="D1471" s="244">
        <v>14344.69</v>
      </c>
    </row>
    <row r="1472" spans="1:4">
      <c r="A1472" s="242">
        <v>919101</v>
      </c>
      <c r="B1472" s="243" t="s">
        <v>15890</v>
      </c>
      <c r="C1472" s="242" t="s">
        <v>1623</v>
      </c>
      <c r="D1472" s="244">
        <v>1573.73</v>
      </c>
    </row>
    <row r="1473" spans="1:4">
      <c r="A1473" s="242">
        <v>1100657</v>
      </c>
      <c r="B1473" s="243" t="s">
        <v>15891</v>
      </c>
      <c r="C1473" s="242" t="s">
        <v>14616</v>
      </c>
      <c r="D1473" s="244">
        <v>2.88</v>
      </c>
    </row>
    <row r="1474" spans="1:4" ht="18">
      <c r="A1474" s="242">
        <v>1108055</v>
      </c>
      <c r="B1474" s="243" t="s">
        <v>15892</v>
      </c>
      <c r="C1474" s="242" t="s">
        <v>14616</v>
      </c>
      <c r="D1474" s="244">
        <v>2210.9899999999998</v>
      </c>
    </row>
    <row r="1475" spans="1:4" ht="18">
      <c r="A1475" s="242">
        <v>1109665</v>
      </c>
      <c r="B1475" s="243" t="s">
        <v>15893</v>
      </c>
      <c r="C1475" s="242" t="s">
        <v>14616</v>
      </c>
      <c r="D1475" s="244">
        <v>552.53</v>
      </c>
    </row>
    <row r="1476" spans="1:4" ht="18">
      <c r="A1476" s="242">
        <v>1109664</v>
      </c>
      <c r="B1476" s="243" t="s">
        <v>15894</v>
      </c>
      <c r="C1476" s="242" t="s">
        <v>14616</v>
      </c>
      <c r="D1476" s="244">
        <v>500.73</v>
      </c>
    </row>
    <row r="1477" spans="1:4" ht="18">
      <c r="A1477" s="242">
        <v>1109667</v>
      </c>
      <c r="B1477" s="243" t="s">
        <v>15895</v>
      </c>
      <c r="C1477" s="242" t="s">
        <v>14616</v>
      </c>
      <c r="D1477" s="244">
        <v>436.75</v>
      </c>
    </row>
    <row r="1478" spans="1:4" ht="18">
      <c r="A1478" s="242">
        <v>1109666</v>
      </c>
      <c r="B1478" s="243" t="s">
        <v>15896</v>
      </c>
      <c r="C1478" s="242" t="s">
        <v>14616</v>
      </c>
      <c r="D1478" s="244">
        <v>346.97</v>
      </c>
    </row>
    <row r="1479" spans="1:4" ht="18">
      <c r="A1479" s="242">
        <v>1109669</v>
      </c>
      <c r="B1479" s="243" t="s">
        <v>15897</v>
      </c>
      <c r="C1479" s="242" t="s">
        <v>14616</v>
      </c>
      <c r="D1479" s="244">
        <v>379.03</v>
      </c>
    </row>
    <row r="1480" spans="1:4" ht="18">
      <c r="A1480" s="242">
        <v>1109668</v>
      </c>
      <c r="B1480" s="243" t="s">
        <v>15898</v>
      </c>
      <c r="C1480" s="242" t="s">
        <v>14616</v>
      </c>
      <c r="D1480" s="244">
        <v>271.33999999999997</v>
      </c>
    </row>
    <row r="1481" spans="1:4" ht="18">
      <c r="A1481" s="242">
        <v>1108060</v>
      </c>
      <c r="B1481" s="243" t="s">
        <v>15899</v>
      </c>
      <c r="C1481" s="242" t="s">
        <v>14616</v>
      </c>
      <c r="D1481" s="244">
        <v>462.22</v>
      </c>
    </row>
    <row r="1482" spans="1:4" ht="18">
      <c r="A1482" s="242">
        <v>1109626</v>
      </c>
      <c r="B1482" s="243" t="s">
        <v>15900</v>
      </c>
      <c r="C1482" s="242" t="s">
        <v>14616</v>
      </c>
      <c r="D1482" s="244">
        <v>338.98</v>
      </c>
    </row>
    <row r="1483" spans="1:4" ht="18">
      <c r="A1483" s="242">
        <v>1109671</v>
      </c>
      <c r="B1483" s="243" t="s">
        <v>15901</v>
      </c>
      <c r="C1483" s="242" t="s">
        <v>14616</v>
      </c>
      <c r="D1483" s="244">
        <v>351.41</v>
      </c>
    </row>
    <row r="1484" spans="1:4" ht="18">
      <c r="A1484" s="242">
        <v>1109670</v>
      </c>
      <c r="B1484" s="243" t="s">
        <v>15902</v>
      </c>
      <c r="C1484" s="242" t="s">
        <v>14616</v>
      </c>
      <c r="D1484" s="244">
        <v>233.28</v>
      </c>
    </row>
    <row r="1485" spans="1:4" ht="18">
      <c r="A1485" s="242">
        <v>1109672</v>
      </c>
      <c r="B1485" s="243" t="s">
        <v>15903</v>
      </c>
      <c r="C1485" s="242" t="s">
        <v>14616</v>
      </c>
      <c r="D1485" s="244">
        <v>296</v>
      </c>
    </row>
    <row r="1486" spans="1:4" ht="18">
      <c r="A1486" s="242">
        <v>1109624</v>
      </c>
      <c r="B1486" s="243" t="s">
        <v>15904</v>
      </c>
      <c r="C1486" s="242" t="s">
        <v>14616</v>
      </c>
      <c r="D1486" s="244">
        <v>159.88999999999999</v>
      </c>
    </row>
    <row r="1487" spans="1:4" ht="18">
      <c r="A1487" s="242">
        <v>1109681</v>
      </c>
      <c r="B1487" s="243" t="s">
        <v>15905</v>
      </c>
      <c r="C1487" s="242" t="s">
        <v>14616</v>
      </c>
      <c r="D1487" s="244">
        <v>394.48</v>
      </c>
    </row>
    <row r="1488" spans="1:4" ht="18">
      <c r="A1488" s="242">
        <v>1109682</v>
      </c>
      <c r="B1488" s="243" t="s">
        <v>15906</v>
      </c>
      <c r="C1488" s="242" t="s">
        <v>14616</v>
      </c>
      <c r="D1488" s="244">
        <v>286.77999999999997</v>
      </c>
    </row>
    <row r="1489" spans="1:4" ht="18">
      <c r="A1489" s="242">
        <v>1109622</v>
      </c>
      <c r="B1489" s="243" t="s">
        <v>15907</v>
      </c>
      <c r="C1489" s="242" t="s">
        <v>14616</v>
      </c>
      <c r="D1489" s="244">
        <v>337.96</v>
      </c>
    </row>
    <row r="1490" spans="1:4" ht="18">
      <c r="A1490" s="242">
        <v>1109623</v>
      </c>
      <c r="B1490" s="243" t="s">
        <v>15908</v>
      </c>
      <c r="C1490" s="242" t="s">
        <v>14616</v>
      </c>
      <c r="D1490" s="244">
        <v>249.95</v>
      </c>
    </row>
    <row r="1491" spans="1:4" ht="18">
      <c r="A1491" s="242">
        <v>1109697</v>
      </c>
      <c r="B1491" s="243" t="s">
        <v>15909</v>
      </c>
      <c r="C1491" s="242" t="s">
        <v>14616</v>
      </c>
      <c r="D1491" s="244">
        <v>268.14</v>
      </c>
    </row>
    <row r="1492" spans="1:4" ht="18">
      <c r="A1492" s="242">
        <v>1109698</v>
      </c>
      <c r="B1492" s="243" t="s">
        <v>15910</v>
      </c>
      <c r="C1492" s="242" t="s">
        <v>14616</v>
      </c>
      <c r="D1492" s="244">
        <v>156.69</v>
      </c>
    </row>
    <row r="1493" spans="1:4" ht="18">
      <c r="A1493" s="242">
        <v>1109679</v>
      </c>
      <c r="B1493" s="243" t="s">
        <v>15911</v>
      </c>
      <c r="C1493" s="242" t="s">
        <v>14616</v>
      </c>
      <c r="D1493" s="244">
        <v>297.99</v>
      </c>
    </row>
    <row r="1494" spans="1:4" ht="18">
      <c r="A1494" s="242">
        <v>1109625</v>
      </c>
      <c r="B1494" s="243" t="s">
        <v>15912</v>
      </c>
      <c r="C1494" s="242" t="s">
        <v>14616</v>
      </c>
      <c r="D1494" s="244">
        <v>196.9</v>
      </c>
    </row>
    <row r="1495" spans="1:4" ht="18">
      <c r="A1495" s="242">
        <v>1109678</v>
      </c>
      <c r="B1495" s="243" t="s">
        <v>15913</v>
      </c>
      <c r="C1495" s="242" t="s">
        <v>14616</v>
      </c>
      <c r="D1495" s="244">
        <v>275.58</v>
      </c>
    </row>
    <row r="1496" spans="1:4" ht="18">
      <c r="A1496" s="242">
        <v>1109694</v>
      </c>
      <c r="B1496" s="243" t="s">
        <v>15914</v>
      </c>
      <c r="C1496" s="242" t="s">
        <v>14616</v>
      </c>
      <c r="D1496" s="244">
        <v>167.2</v>
      </c>
    </row>
    <row r="1497" spans="1:4" ht="18">
      <c r="A1497" s="242">
        <v>1109673</v>
      </c>
      <c r="B1497" s="243" t="s">
        <v>15915</v>
      </c>
      <c r="C1497" s="242" t="s">
        <v>14616</v>
      </c>
      <c r="D1497" s="244">
        <v>316.37</v>
      </c>
    </row>
    <row r="1498" spans="1:4" ht="18">
      <c r="A1498" s="242">
        <v>1109690</v>
      </c>
      <c r="B1498" s="243" t="s">
        <v>15916</v>
      </c>
      <c r="C1498" s="242" t="s">
        <v>14616</v>
      </c>
      <c r="D1498" s="244">
        <v>221.97</v>
      </c>
    </row>
    <row r="1499" spans="1:4" ht="18">
      <c r="A1499" s="242">
        <v>1109674</v>
      </c>
      <c r="B1499" s="243" t="s">
        <v>15917</v>
      </c>
      <c r="C1499" s="242" t="s">
        <v>14616</v>
      </c>
      <c r="D1499" s="244">
        <v>302.64</v>
      </c>
    </row>
    <row r="1500" spans="1:4" ht="18">
      <c r="A1500" s="242">
        <v>1109691</v>
      </c>
      <c r="B1500" s="243" t="s">
        <v>15918</v>
      </c>
      <c r="C1500" s="242" t="s">
        <v>14616</v>
      </c>
      <c r="D1500" s="244">
        <v>203.53</v>
      </c>
    </row>
    <row r="1501" spans="1:4" ht="18">
      <c r="A1501" s="242">
        <v>1109675</v>
      </c>
      <c r="B1501" s="243" t="s">
        <v>15919</v>
      </c>
      <c r="C1501" s="242" t="s">
        <v>14616</v>
      </c>
      <c r="D1501" s="244">
        <v>291.67</v>
      </c>
    </row>
    <row r="1502" spans="1:4" ht="18">
      <c r="A1502" s="242">
        <v>1109692</v>
      </c>
      <c r="B1502" s="243" t="s">
        <v>15920</v>
      </c>
      <c r="C1502" s="242" t="s">
        <v>14616</v>
      </c>
      <c r="D1502" s="244">
        <v>188.83</v>
      </c>
    </row>
    <row r="1503" spans="1:4" ht="18">
      <c r="A1503" s="242">
        <v>1109676</v>
      </c>
      <c r="B1503" s="243" t="s">
        <v>15921</v>
      </c>
      <c r="C1503" s="242" t="s">
        <v>14616</v>
      </c>
      <c r="D1503" s="244">
        <v>282.81</v>
      </c>
    </row>
    <row r="1504" spans="1:4" ht="18">
      <c r="A1504" s="242">
        <v>1109693</v>
      </c>
      <c r="B1504" s="243" t="s">
        <v>15922</v>
      </c>
      <c r="C1504" s="242" t="s">
        <v>14616</v>
      </c>
      <c r="D1504" s="244">
        <v>176.94</v>
      </c>
    </row>
    <row r="1505" spans="1:4">
      <c r="A1505" s="242">
        <v>1109680</v>
      </c>
      <c r="B1505" s="243" t="s">
        <v>15923</v>
      </c>
      <c r="C1505" s="242" t="s">
        <v>14616</v>
      </c>
      <c r="D1505" s="244">
        <v>2364.5700000000002</v>
      </c>
    </row>
    <row r="1506" spans="1:4" ht="18">
      <c r="A1506" s="242">
        <v>1107748</v>
      </c>
      <c r="B1506" s="243" t="s">
        <v>15924</v>
      </c>
      <c r="C1506" s="242" t="s">
        <v>14616</v>
      </c>
      <c r="D1506" s="244">
        <v>10924.7</v>
      </c>
    </row>
    <row r="1507" spans="1:4">
      <c r="A1507" s="242">
        <v>1110000</v>
      </c>
      <c r="B1507" s="243" t="s">
        <v>15925</v>
      </c>
      <c r="C1507" s="242" t="s">
        <v>14616</v>
      </c>
      <c r="D1507" s="244">
        <v>0</v>
      </c>
    </row>
    <row r="1508" spans="1:4" ht="18">
      <c r="A1508" s="242">
        <v>1106059</v>
      </c>
      <c r="B1508" s="243" t="s">
        <v>15926</v>
      </c>
      <c r="C1508" s="242" t="s">
        <v>14616</v>
      </c>
      <c r="D1508" s="244">
        <v>431.04</v>
      </c>
    </row>
    <row r="1509" spans="1:4" ht="18">
      <c r="A1509" s="242">
        <v>1106060</v>
      </c>
      <c r="B1509" s="243" t="s">
        <v>15927</v>
      </c>
      <c r="C1509" s="242" t="s">
        <v>14616</v>
      </c>
      <c r="D1509" s="244">
        <v>326.79000000000002</v>
      </c>
    </row>
    <row r="1510" spans="1:4" ht="18">
      <c r="A1510" s="242">
        <v>1100658</v>
      </c>
      <c r="B1510" s="243" t="s">
        <v>15928</v>
      </c>
      <c r="C1510" s="242" t="s">
        <v>14616</v>
      </c>
      <c r="D1510" s="244">
        <v>364.37</v>
      </c>
    </row>
    <row r="1511" spans="1:4" ht="18">
      <c r="A1511" s="242">
        <v>1106159</v>
      </c>
      <c r="B1511" s="243" t="s">
        <v>15929</v>
      </c>
      <c r="C1511" s="242" t="s">
        <v>14616</v>
      </c>
      <c r="D1511" s="244">
        <v>386.81</v>
      </c>
    </row>
    <row r="1512" spans="1:4" ht="18">
      <c r="A1512" s="242">
        <v>1107902</v>
      </c>
      <c r="B1512" s="243" t="s">
        <v>15930</v>
      </c>
      <c r="C1512" s="242" t="s">
        <v>14616</v>
      </c>
      <c r="D1512" s="244">
        <v>411.85</v>
      </c>
    </row>
    <row r="1513" spans="1:4" ht="18">
      <c r="A1513" s="242">
        <v>1107906</v>
      </c>
      <c r="B1513" s="243" t="s">
        <v>15931</v>
      </c>
      <c r="C1513" s="242" t="s">
        <v>14616</v>
      </c>
      <c r="D1513" s="244">
        <v>439.84</v>
      </c>
    </row>
    <row r="1514" spans="1:4" ht="18">
      <c r="A1514" s="242">
        <v>1107910</v>
      </c>
      <c r="B1514" s="243" t="s">
        <v>15932</v>
      </c>
      <c r="C1514" s="242" t="s">
        <v>14616</v>
      </c>
      <c r="D1514" s="244">
        <v>471.12</v>
      </c>
    </row>
    <row r="1515" spans="1:4" ht="18">
      <c r="A1515" s="242">
        <v>1107911</v>
      </c>
      <c r="B1515" s="243" t="s">
        <v>15933</v>
      </c>
      <c r="C1515" s="242" t="s">
        <v>14616</v>
      </c>
      <c r="D1515" s="244">
        <v>506.08</v>
      </c>
    </row>
    <row r="1516" spans="1:4" ht="18">
      <c r="A1516" s="242">
        <v>1107912</v>
      </c>
      <c r="B1516" s="243" t="s">
        <v>15934</v>
      </c>
      <c r="C1516" s="242" t="s">
        <v>14616</v>
      </c>
      <c r="D1516" s="244">
        <v>556.24</v>
      </c>
    </row>
    <row r="1517" spans="1:4" ht="18">
      <c r="A1517" s="242">
        <v>1106164</v>
      </c>
      <c r="B1517" s="243" t="s">
        <v>15935</v>
      </c>
      <c r="C1517" s="242" t="s">
        <v>14616</v>
      </c>
      <c r="D1517" s="244">
        <v>189.53</v>
      </c>
    </row>
    <row r="1518" spans="1:4" ht="18">
      <c r="A1518" s="242">
        <v>1106165</v>
      </c>
      <c r="B1518" s="243" t="s">
        <v>15936</v>
      </c>
      <c r="C1518" s="242" t="s">
        <v>14616</v>
      </c>
      <c r="D1518" s="244">
        <v>278.68</v>
      </c>
    </row>
    <row r="1519" spans="1:4" ht="18">
      <c r="A1519" s="242">
        <v>1106156</v>
      </c>
      <c r="B1519" s="243" t="s">
        <v>15937</v>
      </c>
      <c r="C1519" s="242" t="s">
        <v>14616</v>
      </c>
      <c r="D1519" s="244">
        <v>395.33</v>
      </c>
    </row>
    <row r="1520" spans="1:4" ht="18">
      <c r="A1520" s="242">
        <v>1107932</v>
      </c>
      <c r="B1520" s="243" t="s">
        <v>15938</v>
      </c>
      <c r="C1520" s="242" t="s">
        <v>14616</v>
      </c>
      <c r="D1520" s="244">
        <v>422.02</v>
      </c>
    </row>
    <row r="1521" spans="1:4" ht="18">
      <c r="A1521" s="242">
        <v>1108111</v>
      </c>
      <c r="B1521" s="243" t="s">
        <v>15939</v>
      </c>
      <c r="C1521" s="242" t="s">
        <v>14616</v>
      </c>
      <c r="D1521" s="244">
        <v>318.57</v>
      </c>
    </row>
    <row r="1522" spans="1:4" ht="18">
      <c r="A1522" s="242">
        <v>1108112</v>
      </c>
      <c r="B1522" s="243" t="s">
        <v>15940</v>
      </c>
      <c r="C1522" s="242" t="s">
        <v>14616</v>
      </c>
      <c r="D1522" s="244">
        <v>326.33</v>
      </c>
    </row>
    <row r="1523" spans="1:4" ht="18">
      <c r="A1523" s="242">
        <v>1108113</v>
      </c>
      <c r="B1523" s="243" t="s">
        <v>15941</v>
      </c>
      <c r="C1523" s="242" t="s">
        <v>14616</v>
      </c>
      <c r="D1523" s="244">
        <v>344.9</v>
      </c>
    </row>
    <row r="1524" spans="1:4" ht="18">
      <c r="A1524" s="242">
        <v>1108114</v>
      </c>
      <c r="B1524" s="243" t="s">
        <v>15942</v>
      </c>
      <c r="C1524" s="242" t="s">
        <v>14616</v>
      </c>
      <c r="D1524" s="244">
        <v>365.63</v>
      </c>
    </row>
    <row r="1525" spans="1:4" ht="18">
      <c r="A1525" s="242">
        <v>1108061</v>
      </c>
      <c r="B1525" s="243" t="s">
        <v>15943</v>
      </c>
      <c r="C1525" s="242" t="s">
        <v>14616</v>
      </c>
      <c r="D1525" s="244">
        <v>709.67</v>
      </c>
    </row>
    <row r="1526" spans="1:4" ht="18">
      <c r="A1526" s="242">
        <v>1108064</v>
      </c>
      <c r="B1526" s="243" t="s">
        <v>15944</v>
      </c>
      <c r="C1526" s="242" t="s">
        <v>14616</v>
      </c>
      <c r="D1526" s="244">
        <v>768.64</v>
      </c>
    </row>
    <row r="1527" spans="1:4" ht="18">
      <c r="A1527" s="242">
        <v>1107888</v>
      </c>
      <c r="B1527" s="243" t="s">
        <v>15945</v>
      </c>
      <c r="C1527" s="242" t="s">
        <v>14616</v>
      </c>
      <c r="D1527" s="244">
        <v>315.27</v>
      </c>
    </row>
    <row r="1528" spans="1:4" ht="18">
      <c r="A1528" s="242">
        <v>1107889</v>
      </c>
      <c r="B1528" s="243" t="s">
        <v>15946</v>
      </c>
      <c r="C1528" s="242" t="s">
        <v>14616</v>
      </c>
      <c r="D1528" s="244">
        <v>218.7</v>
      </c>
    </row>
    <row r="1529" spans="1:4" ht="18">
      <c r="A1529" s="242">
        <v>1107892</v>
      </c>
      <c r="B1529" s="243" t="s">
        <v>15947</v>
      </c>
      <c r="C1529" s="242" t="s">
        <v>14616</v>
      </c>
      <c r="D1529" s="244">
        <v>327.9</v>
      </c>
    </row>
    <row r="1530" spans="1:4" ht="18">
      <c r="A1530" s="242">
        <v>1107891</v>
      </c>
      <c r="B1530" s="243" t="s">
        <v>15948</v>
      </c>
      <c r="C1530" s="242" t="s">
        <v>14616</v>
      </c>
      <c r="D1530" s="244">
        <v>233.12</v>
      </c>
    </row>
    <row r="1531" spans="1:4" ht="18">
      <c r="A1531" s="242">
        <v>1107928</v>
      </c>
      <c r="B1531" s="243" t="s">
        <v>15949</v>
      </c>
      <c r="C1531" s="242" t="s">
        <v>14616</v>
      </c>
      <c r="D1531" s="244">
        <v>275.24</v>
      </c>
    </row>
    <row r="1532" spans="1:4" ht="18">
      <c r="A1532" s="242">
        <v>1107929</v>
      </c>
      <c r="B1532" s="243" t="s">
        <v>15950</v>
      </c>
      <c r="C1532" s="242" t="s">
        <v>14616</v>
      </c>
      <c r="D1532" s="244">
        <v>180.01</v>
      </c>
    </row>
    <row r="1533" spans="1:4" ht="18">
      <c r="A1533" s="242">
        <v>1106109</v>
      </c>
      <c r="B1533" s="243" t="s">
        <v>15951</v>
      </c>
      <c r="C1533" s="242" t="s">
        <v>14616</v>
      </c>
      <c r="D1533" s="244">
        <v>250.15</v>
      </c>
    </row>
    <row r="1534" spans="1:4" ht="18">
      <c r="A1534" s="242">
        <v>1106117</v>
      </c>
      <c r="B1534" s="243" t="s">
        <v>15952</v>
      </c>
      <c r="C1534" s="242" t="s">
        <v>14616</v>
      </c>
      <c r="D1534" s="244">
        <v>154.91999999999999</v>
      </c>
    </row>
    <row r="1535" spans="1:4" ht="18">
      <c r="A1535" s="242">
        <v>1107896</v>
      </c>
      <c r="B1535" s="243" t="s">
        <v>15953</v>
      </c>
      <c r="C1535" s="242" t="s">
        <v>14616</v>
      </c>
      <c r="D1535" s="244">
        <v>342.06</v>
      </c>
    </row>
    <row r="1536" spans="1:4" ht="18">
      <c r="A1536" s="242">
        <v>1107895</v>
      </c>
      <c r="B1536" s="243" t="s">
        <v>15954</v>
      </c>
      <c r="C1536" s="242" t="s">
        <v>14616</v>
      </c>
      <c r="D1536" s="244">
        <v>249.29</v>
      </c>
    </row>
    <row r="1537" spans="1:4" ht="18">
      <c r="A1537" s="242">
        <v>1119528</v>
      </c>
      <c r="B1537" s="243" t="s">
        <v>15955</v>
      </c>
      <c r="C1537" s="242" t="s">
        <v>14616</v>
      </c>
      <c r="D1537" s="244">
        <v>284.63</v>
      </c>
    </row>
    <row r="1538" spans="1:4" ht="18">
      <c r="A1538" s="242">
        <v>1106135</v>
      </c>
      <c r="B1538" s="243" t="s">
        <v>15956</v>
      </c>
      <c r="C1538" s="242" t="s">
        <v>14616</v>
      </c>
      <c r="D1538" s="244">
        <v>190.78</v>
      </c>
    </row>
    <row r="1539" spans="1:4" ht="18">
      <c r="A1539" s="242">
        <v>1106136</v>
      </c>
      <c r="B1539" s="243" t="s">
        <v>15957</v>
      </c>
      <c r="C1539" s="242" t="s">
        <v>14616</v>
      </c>
      <c r="D1539" s="244">
        <v>257.45</v>
      </c>
    </row>
    <row r="1540" spans="1:4" ht="18">
      <c r="A1540" s="242">
        <v>1106137</v>
      </c>
      <c r="B1540" s="243" t="s">
        <v>15958</v>
      </c>
      <c r="C1540" s="242" t="s">
        <v>14616</v>
      </c>
      <c r="D1540" s="244">
        <v>163.61000000000001</v>
      </c>
    </row>
    <row r="1541" spans="1:4" ht="18">
      <c r="A1541" s="242">
        <v>1116127</v>
      </c>
      <c r="B1541" s="243" t="s">
        <v>15959</v>
      </c>
      <c r="C1541" s="242" t="s">
        <v>14616</v>
      </c>
      <c r="D1541" s="244">
        <v>353.85</v>
      </c>
    </row>
    <row r="1542" spans="1:4" ht="18">
      <c r="A1542" s="242">
        <v>1116126</v>
      </c>
      <c r="B1542" s="243" t="s">
        <v>15960</v>
      </c>
      <c r="C1542" s="242" t="s">
        <v>14616</v>
      </c>
      <c r="D1542" s="244">
        <v>265.22000000000003</v>
      </c>
    </row>
    <row r="1543" spans="1:4" ht="18">
      <c r="A1543" s="242">
        <v>1107900</v>
      </c>
      <c r="B1543" s="243" t="s">
        <v>15961</v>
      </c>
      <c r="C1543" s="242" t="s">
        <v>14616</v>
      </c>
      <c r="D1543" s="244">
        <v>357.82</v>
      </c>
    </row>
    <row r="1544" spans="1:4" ht="18">
      <c r="A1544" s="242">
        <v>1107899</v>
      </c>
      <c r="B1544" s="243" t="s">
        <v>15962</v>
      </c>
      <c r="C1544" s="242" t="s">
        <v>14616</v>
      </c>
      <c r="D1544" s="244">
        <v>267.3</v>
      </c>
    </row>
    <row r="1545" spans="1:4" ht="18">
      <c r="A1545" s="242">
        <v>1107890</v>
      </c>
      <c r="B1545" s="243" t="s">
        <v>15963</v>
      </c>
      <c r="C1545" s="242" t="s">
        <v>14616</v>
      </c>
      <c r="D1545" s="244">
        <v>296.86</v>
      </c>
    </row>
    <row r="1546" spans="1:4" ht="18">
      <c r="A1546" s="242">
        <v>1106138</v>
      </c>
      <c r="B1546" s="243" t="s">
        <v>15964</v>
      </c>
      <c r="C1546" s="242" t="s">
        <v>14616</v>
      </c>
      <c r="D1546" s="244">
        <v>204.83</v>
      </c>
    </row>
    <row r="1547" spans="1:4" ht="18">
      <c r="A1547" s="242">
        <v>1106139</v>
      </c>
      <c r="B1547" s="243" t="s">
        <v>15965</v>
      </c>
      <c r="C1547" s="242" t="s">
        <v>14616</v>
      </c>
      <c r="D1547" s="244">
        <v>267.02</v>
      </c>
    </row>
    <row r="1548" spans="1:4" ht="18">
      <c r="A1548" s="242">
        <v>1106140</v>
      </c>
      <c r="B1548" s="243" t="s">
        <v>15966</v>
      </c>
      <c r="C1548" s="242" t="s">
        <v>14616</v>
      </c>
      <c r="D1548" s="244">
        <v>174.99</v>
      </c>
    </row>
    <row r="1549" spans="1:4" ht="18">
      <c r="A1549" s="242">
        <v>1107904</v>
      </c>
      <c r="B1549" s="243" t="s">
        <v>15967</v>
      </c>
      <c r="C1549" s="242" t="s">
        <v>14616</v>
      </c>
      <c r="D1549" s="244">
        <v>375.48</v>
      </c>
    </row>
    <row r="1550" spans="1:4" ht="18">
      <c r="A1550" s="242">
        <v>1107903</v>
      </c>
      <c r="B1550" s="243" t="s">
        <v>15968</v>
      </c>
      <c r="C1550" s="242" t="s">
        <v>14616</v>
      </c>
      <c r="D1550" s="244">
        <v>287.47000000000003</v>
      </c>
    </row>
    <row r="1551" spans="1:4" ht="18">
      <c r="A1551" s="242">
        <v>1107908</v>
      </c>
      <c r="B1551" s="243" t="s">
        <v>15969</v>
      </c>
      <c r="C1551" s="242" t="s">
        <v>14616</v>
      </c>
      <c r="D1551" s="244">
        <v>395.14</v>
      </c>
    </row>
    <row r="1552" spans="1:4" ht="18">
      <c r="A1552" s="242">
        <v>1107907</v>
      </c>
      <c r="B1552" s="243" t="s">
        <v>15970</v>
      </c>
      <c r="C1552" s="242" t="s">
        <v>14616</v>
      </c>
      <c r="D1552" s="244">
        <v>309.94</v>
      </c>
    </row>
    <row r="1553" spans="1:4" ht="18">
      <c r="A1553" s="242">
        <v>1107871</v>
      </c>
      <c r="B1553" s="243" t="s">
        <v>15971</v>
      </c>
      <c r="C1553" s="242" t="s">
        <v>14616</v>
      </c>
      <c r="D1553" s="244">
        <v>320.95</v>
      </c>
    </row>
    <row r="1554" spans="1:4" ht="18">
      <c r="A1554" s="242">
        <v>1107870</v>
      </c>
      <c r="B1554" s="243" t="s">
        <v>15972</v>
      </c>
      <c r="C1554" s="242" t="s">
        <v>14616</v>
      </c>
      <c r="D1554" s="244">
        <v>229.41</v>
      </c>
    </row>
    <row r="1555" spans="1:4">
      <c r="A1555" s="242">
        <v>1106057</v>
      </c>
      <c r="B1555" s="243" t="s">
        <v>15973</v>
      </c>
      <c r="C1555" s="242" t="s">
        <v>14616</v>
      </c>
      <c r="D1555" s="244">
        <v>315.14</v>
      </c>
    </row>
    <row r="1556" spans="1:4" ht="18">
      <c r="A1556" s="242">
        <v>1106058</v>
      </c>
      <c r="B1556" s="243" t="s">
        <v>15974</v>
      </c>
      <c r="C1556" s="242" t="s">
        <v>14616</v>
      </c>
      <c r="D1556" s="244">
        <v>225.24</v>
      </c>
    </row>
    <row r="1557" spans="1:4" ht="18">
      <c r="A1557" s="242">
        <v>1106380</v>
      </c>
      <c r="B1557" s="243" t="s">
        <v>15975</v>
      </c>
      <c r="C1557" s="242" t="s">
        <v>14616</v>
      </c>
      <c r="D1557" s="244">
        <v>303.64</v>
      </c>
    </row>
    <row r="1558" spans="1:4" ht="18">
      <c r="A1558" s="242">
        <v>1106378</v>
      </c>
      <c r="B1558" s="243" t="s">
        <v>15976</v>
      </c>
      <c r="C1558" s="242" t="s">
        <v>14616</v>
      </c>
      <c r="D1558" s="244">
        <v>213.76</v>
      </c>
    </row>
    <row r="1559" spans="1:4" ht="18">
      <c r="A1559" s="242">
        <v>1116263</v>
      </c>
      <c r="B1559" s="243" t="s">
        <v>15977</v>
      </c>
      <c r="C1559" s="242" t="s">
        <v>14616</v>
      </c>
      <c r="D1559" s="244">
        <v>272.07</v>
      </c>
    </row>
    <row r="1560" spans="1:4" ht="18">
      <c r="A1560" s="242">
        <v>1116267</v>
      </c>
      <c r="B1560" s="243" t="s">
        <v>15978</v>
      </c>
      <c r="C1560" s="242" t="s">
        <v>14616</v>
      </c>
      <c r="D1560" s="244">
        <v>182.18</v>
      </c>
    </row>
    <row r="1561" spans="1:4" ht="18">
      <c r="A1561" s="242">
        <v>1106280</v>
      </c>
      <c r="B1561" s="243" t="s">
        <v>15979</v>
      </c>
      <c r="C1561" s="242" t="s">
        <v>14616</v>
      </c>
      <c r="D1561" s="244">
        <v>318.11</v>
      </c>
    </row>
    <row r="1562" spans="1:4" ht="18">
      <c r="A1562" s="242">
        <v>1106289</v>
      </c>
      <c r="B1562" s="243" t="s">
        <v>15980</v>
      </c>
      <c r="C1562" s="242" t="s">
        <v>14616</v>
      </c>
      <c r="D1562" s="244">
        <v>230.34</v>
      </c>
    </row>
    <row r="1563" spans="1:4" ht="18">
      <c r="A1563" s="242">
        <v>1116264</v>
      </c>
      <c r="B1563" s="243" t="s">
        <v>15981</v>
      </c>
      <c r="C1563" s="242" t="s">
        <v>14616</v>
      </c>
      <c r="D1563" s="244">
        <v>283.42</v>
      </c>
    </row>
    <row r="1564" spans="1:4" ht="18">
      <c r="A1564" s="242">
        <v>1116268</v>
      </c>
      <c r="B1564" s="243" t="s">
        <v>15982</v>
      </c>
      <c r="C1564" s="242" t="s">
        <v>14616</v>
      </c>
      <c r="D1564" s="244">
        <v>195.65</v>
      </c>
    </row>
    <row r="1565" spans="1:4" ht="18">
      <c r="A1565" s="242">
        <v>1106281</v>
      </c>
      <c r="B1565" s="243" t="s">
        <v>15983</v>
      </c>
      <c r="C1565" s="242" t="s">
        <v>14616</v>
      </c>
      <c r="D1565" s="244">
        <v>336.75</v>
      </c>
    </row>
    <row r="1566" spans="1:4" ht="18">
      <c r="A1566" s="242">
        <v>1106382</v>
      </c>
      <c r="B1566" s="243" t="s">
        <v>15984</v>
      </c>
      <c r="C1566" s="242" t="s">
        <v>14616</v>
      </c>
      <c r="D1566" s="244">
        <v>251.7</v>
      </c>
    </row>
    <row r="1567" spans="1:4" ht="18">
      <c r="A1567" s="242">
        <v>1116265</v>
      </c>
      <c r="B1567" s="243" t="s">
        <v>15985</v>
      </c>
      <c r="C1567" s="242" t="s">
        <v>14616</v>
      </c>
      <c r="D1567" s="244">
        <v>298.01</v>
      </c>
    </row>
    <row r="1568" spans="1:4" ht="18">
      <c r="A1568" s="242">
        <v>1116269</v>
      </c>
      <c r="B1568" s="243" t="s">
        <v>15986</v>
      </c>
      <c r="C1568" s="242" t="s">
        <v>14616</v>
      </c>
      <c r="D1568" s="244">
        <v>212.95</v>
      </c>
    </row>
    <row r="1569" spans="1:4" ht="18">
      <c r="A1569" s="242">
        <v>1106282</v>
      </c>
      <c r="B1569" s="243" t="s">
        <v>15987</v>
      </c>
      <c r="C1569" s="242" t="s">
        <v>14616</v>
      </c>
      <c r="D1569" s="244">
        <v>357.56</v>
      </c>
    </row>
    <row r="1570" spans="1:4" ht="18">
      <c r="A1570" s="242">
        <v>1106384</v>
      </c>
      <c r="B1570" s="243" t="s">
        <v>15988</v>
      </c>
      <c r="C1570" s="242" t="s">
        <v>14616</v>
      </c>
      <c r="D1570" s="244">
        <v>275.54000000000002</v>
      </c>
    </row>
    <row r="1571" spans="1:4" ht="18">
      <c r="A1571" s="242">
        <v>1116266</v>
      </c>
      <c r="B1571" s="243" t="s">
        <v>15989</v>
      </c>
      <c r="C1571" s="242" t="s">
        <v>14616</v>
      </c>
      <c r="D1571" s="244">
        <v>314.31</v>
      </c>
    </row>
    <row r="1572" spans="1:4" ht="18">
      <c r="A1572" s="242">
        <v>1116270</v>
      </c>
      <c r="B1572" s="243" t="s">
        <v>15990</v>
      </c>
      <c r="C1572" s="242" t="s">
        <v>14616</v>
      </c>
      <c r="D1572" s="244">
        <v>232.29</v>
      </c>
    </row>
    <row r="1573" spans="1:4" ht="18">
      <c r="A1573" s="242">
        <v>1107868</v>
      </c>
      <c r="B1573" s="243" t="s">
        <v>15991</v>
      </c>
      <c r="C1573" s="242" t="s">
        <v>14616</v>
      </c>
      <c r="D1573" s="244">
        <v>244.11</v>
      </c>
    </row>
    <row r="1574" spans="1:4" ht="18">
      <c r="A1574" s="242">
        <v>1107869</v>
      </c>
      <c r="B1574" s="243" t="s">
        <v>15992</v>
      </c>
      <c r="C1574" s="242" t="s">
        <v>14616</v>
      </c>
      <c r="D1574" s="244">
        <v>144.26</v>
      </c>
    </row>
    <row r="1575" spans="1:4" ht="18">
      <c r="A1575" s="242">
        <v>1103853</v>
      </c>
      <c r="B1575" s="243" t="s">
        <v>15993</v>
      </c>
      <c r="C1575" s="242" t="s">
        <v>14616</v>
      </c>
      <c r="D1575" s="244">
        <v>319.06</v>
      </c>
    </row>
    <row r="1576" spans="1:4" ht="18">
      <c r="A1576" s="242">
        <v>1103852</v>
      </c>
      <c r="B1576" s="243" t="s">
        <v>15994</v>
      </c>
      <c r="C1576" s="242" t="s">
        <v>14616</v>
      </c>
      <c r="D1576" s="244">
        <v>256.39999999999998</v>
      </c>
    </row>
    <row r="1577" spans="1:4" ht="18">
      <c r="A1577" s="242">
        <v>1106284</v>
      </c>
      <c r="B1577" s="243" t="s">
        <v>15995</v>
      </c>
      <c r="C1577" s="242" t="s">
        <v>14616</v>
      </c>
      <c r="D1577" s="244">
        <v>313.83</v>
      </c>
    </row>
    <row r="1578" spans="1:4" ht="18">
      <c r="A1578" s="242">
        <v>1108116</v>
      </c>
      <c r="B1578" s="243" t="s">
        <v>15996</v>
      </c>
      <c r="C1578" s="242" t="s">
        <v>14616</v>
      </c>
      <c r="D1578" s="244">
        <v>318.23</v>
      </c>
    </row>
    <row r="1579" spans="1:4" ht="18">
      <c r="A1579" s="242">
        <v>1108118</v>
      </c>
      <c r="B1579" s="243" t="s">
        <v>15997</v>
      </c>
      <c r="C1579" s="242" t="s">
        <v>14616</v>
      </c>
      <c r="D1579" s="244">
        <v>336.7</v>
      </c>
    </row>
    <row r="1580" spans="1:4" ht="18">
      <c r="A1580" s="242">
        <v>1106158</v>
      </c>
      <c r="B1580" s="243" t="s">
        <v>15998</v>
      </c>
      <c r="C1580" s="242" t="s">
        <v>14616</v>
      </c>
      <c r="D1580" s="244">
        <v>357.24</v>
      </c>
    </row>
    <row r="1581" spans="1:4" ht="18">
      <c r="A1581" s="242">
        <v>1108120</v>
      </c>
      <c r="B1581" s="243" t="s">
        <v>15999</v>
      </c>
      <c r="C1581" s="242" t="s">
        <v>14616</v>
      </c>
      <c r="D1581" s="244">
        <v>380.21</v>
      </c>
    </row>
    <row r="1582" spans="1:4" ht="18">
      <c r="A1582" s="242">
        <v>1106050</v>
      </c>
      <c r="B1582" s="243" t="s">
        <v>16000</v>
      </c>
      <c r="C1582" s="242" t="s">
        <v>14616</v>
      </c>
      <c r="D1582" s="244">
        <v>36.07</v>
      </c>
    </row>
    <row r="1583" spans="1:4" ht="18">
      <c r="A1583" s="242">
        <v>1106051</v>
      </c>
      <c r="B1583" s="243" t="s">
        <v>16001</v>
      </c>
      <c r="C1583" s="242" t="s">
        <v>14616</v>
      </c>
      <c r="D1583" s="244">
        <v>30.15</v>
      </c>
    </row>
    <row r="1584" spans="1:4">
      <c r="A1584" s="242">
        <v>1106061</v>
      </c>
      <c r="B1584" s="243" t="s">
        <v>16002</v>
      </c>
      <c r="C1584" s="242" t="s">
        <v>14616</v>
      </c>
      <c r="D1584" s="244">
        <v>41.95</v>
      </c>
    </row>
    <row r="1585" spans="1:4">
      <c r="A1585" s="242">
        <v>1106087</v>
      </c>
      <c r="B1585" s="243" t="s">
        <v>16003</v>
      </c>
      <c r="C1585" s="242" t="s">
        <v>14616</v>
      </c>
      <c r="D1585" s="244">
        <v>36.21</v>
      </c>
    </row>
    <row r="1586" spans="1:4" ht="18">
      <c r="A1586" s="242">
        <v>1107860</v>
      </c>
      <c r="B1586" s="243" t="s">
        <v>16004</v>
      </c>
      <c r="C1586" s="242" t="s">
        <v>14616</v>
      </c>
      <c r="D1586" s="244">
        <v>43.34</v>
      </c>
    </row>
    <row r="1587" spans="1:4" ht="18">
      <c r="A1587" s="242">
        <v>1106088</v>
      </c>
      <c r="B1587" s="243" t="s">
        <v>16005</v>
      </c>
      <c r="C1587" s="242" t="s">
        <v>14616</v>
      </c>
      <c r="D1587" s="244">
        <v>44.9</v>
      </c>
    </row>
    <row r="1588" spans="1:4" ht="18">
      <c r="A1588" s="242">
        <v>1106128</v>
      </c>
      <c r="B1588" s="243" t="s">
        <v>16006</v>
      </c>
      <c r="C1588" s="242" t="s">
        <v>14616</v>
      </c>
      <c r="D1588" s="244">
        <v>37.200000000000003</v>
      </c>
    </row>
    <row r="1589" spans="1:4" ht="18">
      <c r="A1589" s="242">
        <v>1108056</v>
      </c>
      <c r="B1589" s="243" t="s">
        <v>16007</v>
      </c>
      <c r="C1589" s="242" t="s">
        <v>14616</v>
      </c>
      <c r="D1589" s="244">
        <v>1928.69</v>
      </c>
    </row>
    <row r="1590" spans="1:4" ht="18">
      <c r="A1590" s="242">
        <v>1108059</v>
      </c>
      <c r="B1590" s="243" t="s">
        <v>16008</v>
      </c>
      <c r="C1590" s="242" t="s">
        <v>14616</v>
      </c>
      <c r="D1590" s="244">
        <v>2150.0700000000002</v>
      </c>
    </row>
    <row r="1591" spans="1:4" ht="18">
      <c r="A1591" s="242">
        <v>1207700</v>
      </c>
      <c r="B1591" s="243" t="s">
        <v>16009</v>
      </c>
      <c r="C1591" s="242" t="s">
        <v>14616</v>
      </c>
      <c r="D1591" s="244">
        <v>424.85</v>
      </c>
    </row>
    <row r="1592" spans="1:4" ht="18">
      <c r="A1592" s="242">
        <v>1207701</v>
      </c>
      <c r="B1592" s="243" t="s">
        <v>16010</v>
      </c>
      <c r="C1592" s="242" t="s">
        <v>14616</v>
      </c>
      <c r="D1592" s="244">
        <v>450</v>
      </c>
    </row>
    <row r="1593" spans="1:4" ht="18">
      <c r="A1593" s="242">
        <v>1207702</v>
      </c>
      <c r="B1593" s="243" t="s">
        <v>16011</v>
      </c>
      <c r="C1593" s="242" t="s">
        <v>14616</v>
      </c>
      <c r="D1593" s="244">
        <v>478.14</v>
      </c>
    </row>
    <row r="1594" spans="1:4" ht="18">
      <c r="A1594" s="242">
        <v>1207708</v>
      </c>
      <c r="B1594" s="243" t="s">
        <v>16012</v>
      </c>
      <c r="C1594" s="242" t="s">
        <v>14616</v>
      </c>
      <c r="D1594" s="244">
        <v>428.47</v>
      </c>
    </row>
    <row r="1595" spans="1:4" ht="18">
      <c r="A1595" s="242">
        <v>1207703</v>
      </c>
      <c r="B1595" s="243" t="s">
        <v>16013</v>
      </c>
      <c r="C1595" s="242" t="s">
        <v>14616</v>
      </c>
      <c r="D1595" s="244">
        <v>544.83000000000004</v>
      </c>
    </row>
    <row r="1596" spans="1:4" ht="18">
      <c r="A1596" s="242">
        <v>1207709</v>
      </c>
      <c r="B1596" s="243" t="s">
        <v>16014</v>
      </c>
      <c r="C1596" s="242" t="s">
        <v>14616</v>
      </c>
      <c r="D1596" s="244">
        <v>489.49</v>
      </c>
    </row>
    <row r="1597" spans="1:4">
      <c r="A1597" s="242">
        <v>1207710</v>
      </c>
      <c r="B1597" s="243" t="s">
        <v>16015</v>
      </c>
      <c r="C1597" s="242" t="s">
        <v>14616</v>
      </c>
      <c r="D1597" s="244">
        <v>652.91</v>
      </c>
    </row>
    <row r="1598" spans="1:4">
      <c r="A1598" s="242">
        <v>1207711</v>
      </c>
      <c r="B1598" s="243" t="s">
        <v>16016</v>
      </c>
      <c r="C1598" s="242" t="s">
        <v>14616</v>
      </c>
      <c r="D1598" s="244">
        <v>816.29</v>
      </c>
    </row>
    <row r="1599" spans="1:4">
      <c r="A1599" s="242">
        <v>1207713</v>
      </c>
      <c r="B1599" s="243" t="s">
        <v>16017</v>
      </c>
      <c r="C1599" s="242" t="s">
        <v>14616</v>
      </c>
      <c r="D1599" s="244">
        <v>1243.8499999999999</v>
      </c>
    </row>
    <row r="1600" spans="1:4">
      <c r="A1600" s="242">
        <v>1207714</v>
      </c>
      <c r="B1600" s="243" t="s">
        <v>16018</v>
      </c>
      <c r="C1600" s="242" t="s">
        <v>14616</v>
      </c>
      <c r="D1600" s="244">
        <v>682.49</v>
      </c>
    </row>
    <row r="1601" spans="1:4">
      <c r="A1601" s="242">
        <v>1207715</v>
      </c>
      <c r="B1601" s="243" t="s">
        <v>16019</v>
      </c>
      <c r="C1601" s="242" t="s">
        <v>14616</v>
      </c>
      <c r="D1601" s="244">
        <v>852.22</v>
      </c>
    </row>
    <row r="1602" spans="1:4">
      <c r="A1602" s="242">
        <v>1207717</v>
      </c>
      <c r="B1602" s="243" t="s">
        <v>16020</v>
      </c>
      <c r="C1602" s="242" t="s">
        <v>14616</v>
      </c>
      <c r="D1602" s="244">
        <v>1294.1500000000001</v>
      </c>
    </row>
    <row r="1603" spans="1:4">
      <c r="A1603" s="242">
        <v>1207718</v>
      </c>
      <c r="B1603" s="243" t="s">
        <v>16021</v>
      </c>
      <c r="C1603" s="242" t="s">
        <v>14616</v>
      </c>
      <c r="D1603" s="244">
        <v>715.6</v>
      </c>
    </row>
    <row r="1604" spans="1:4">
      <c r="A1604" s="242">
        <v>1207719</v>
      </c>
      <c r="B1604" s="243" t="s">
        <v>16022</v>
      </c>
      <c r="C1604" s="242" t="s">
        <v>14616</v>
      </c>
      <c r="D1604" s="244">
        <v>892.42</v>
      </c>
    </row>
    <row r="1605" spans="1:4">
      <c r="A1605" s="242">
        <v>1207721</v>
      </c>
      <c r="B1605" s="243" t="s">
        <v>16023</v>
      </c>
      <c r="C1605" s="242" t="s">
        <v>14616</v>
      </c>
      <c r="D1605" s="244">
        <v>1350.43</v>
      </c>
    </row>
    <row r="1606" spans="1:4">
      <c r="A1606" s="242">
        <v>1207722</v>
      </c>
      <c r="B1606" s="243" t="s">
        <v>16024</v>
      </c>
      <c r="C1606" s="242" t="s">
        <v>14616</v>
      </c>
      <c r="D1606" s="244">
        <v>794.06</v>
      </c>
    </row>
    <row r="1607" spans="1:4">
      <c r="A1607" s="242">
        <v>1207723</v>
      </c>
      <c r="B1607" s="243" t="s">
        <v>16025</v>
      </c>
      <c r="C1607" s="242" t="s">
        <v>14616</v>
      </c>
      <c r="D1607" s="244">
        <v>987.69</v>
      </c>
    </row>
    <row r="1608" spans="1:4">
      <c r="A1608" s="242">
        <v>1207725</v>
      </c>
      <c r="B1608" s="243" t="s">
        <v>16026</v>
      </c>
      <c r="C1608" s="242" t="s">
        <v>14616</v>
      </c>
      <c r="D1608" s="244">
        <v>1483.81</v>
      </c>
    </row>
    <row r="1609" spans="1:4" ht="18">
      <c r="A1609" s="242">
        <v>1207728</v>
      </c>
      <c r="B1609" s="243" t="s">
        <v>16027</v>
      </c>
      <c r="C1609" s="242" t="s">
        <v>14616</v>
      </c>
      <c r="D1609" s="244">
        <v>670.73</v>
      </c>
    </row>
    <row r="1610" spans="1:4" ht="18">
      <c r="A1610" s="242">
        <v>1207727</v>
      </c>
      <c r="B1610" s="243" t="s">
        <v>16028</v>
      </c>
      <c r="C1610" s="242" t="s">
        <v>14616</v>
      </c>
      <c r="D1610" s="244">
        <v>650.61</v>
      </c>
    </row>
    <row r="1611" spans="1:4" ht="18">
      <c r="A1611" s="242">
        <v>1207726</v>
      </c>
      <c r="B1611" s="243" t="s">
        <v>16029</v>
      </c>
      <c r="C1611" s="242" t="s">
        <v>14616</v>
      </c>
      <c r="D1611" s="244">
        <v>634.53</v>
      </c>
    </row>
    <row r="1612" spans="1:4" ht="18">
      <c r="A1612" s="242">
        <v>1208329</v>
      </c>
      <c r="B1612" s="243" t="s">
        <v>16030</v>
      </c>
      <c r="C1612" s="242" t="s">
        <v>14616</v>
      </c>
      <c r="D1612" s="244">
        <v>616.01</v>
      </c>
    </row>
    <row r="1613" spans="1:4" ht="18">
      <c r="A1613" s="242">
        <v>1207685</v>
      </c>
      <c r="B1613" s="243" t="s">
        <v>16031</v>
      </c>
      <c r="C1613" s="242" t="s">
        <v>14616</v>
      </c>
      <c r="D1613" s="244">
        <v>709.86</v>
      </c>
    </row>
    <row r="1614" spans="1:4" ht="18">
      <c r="A1614" s="242">
        <v>1207684</v>
      </c>
      <c r="B1614" s="243" t="s">
        <v>16032</v>
      </c>
      <c r="C1614" s="242" t="s">
        <v>14616</v>
      </c>
      <c r="D1614" s="244">
        <v>683.29</v>
      </c>
    </row>
    <row r="1615" spans="1:4" ht="18">
      <c r="A1615" s="242">
        <v>1207683</v>
      </c>
      <c r="B1615" s="243" t="s">
        <v>16033</v>
      </c>
      <c r="C1615" s="242" t="s">
        <v>14616</v>
      </c>
      <c r="D1615" s="244">
        <v>663.04</v>
      </c>
    </row>
    <row r="1616" spans="1:4" ht="18">
      <c r="A1616" s="242">
        <v>1208337</v>
      </c>
      <c r="B1616" s="243" t="s">
        <v>16034</v>
      </c>
      <c r="C1616" s="242" t="s">
        <v>14616</v>
      </c>
      <c r="D1616" s="244">
        <v>641.5</v>
      </c>
    </row>
    <row r="1617" spans="1:4" ht="18">
      <c r="A1617" s="242">
        <v>1207691</v>
      </c>
      <c r="B1617" s="243" t="s">
        <v>16035</v>
      </c>
      <c r="C1617" s="242" t="s">
        <v>14616</v>
      </c>
      <c r="D1617" s="244">
        <v>757.89</v>
      </c>
    </row>
    <row r="1618" spans="1:4" ht="18">
      <c r="A1618" s="242">
        <v>1207690</v>
      </c>
      <c r="B1618" s="243" t="s">
        <v>16036</v>
      </c>
      <c r="C1618" s="242" t="s">
        <v>14616</v>
      </c>
      <c r="D1618" s="244">
        <v>721.71</v>
      </c>
    </row>
    <row r="1619" spans="1:4" ht="18">
      <c r="A1619" s="242">
        <v>1207689</v>
      </c>
      <c r="B1619" s="243" t="s">
        <v>16037</v>
      </c>
      <c r="C1619" s="242" t="s">
        <v>14616</v>
      </c>
      <c r="D1619" s="244">
        <v>691.28</v>
      </c>
    </row>
    <row r="1620" spans="1:4" ht="18">
      <c r="A1620" s="242">
        <v>1208345</v>
      </c>
      <c r="B1620" s="243" t="s">
        <v>16038</v>
      </c>
      <c r="C1620" s="242" t="s">
        <v>14616</v>
      </c>
      <c r="D1620" s="244">
        <v>666.21</v>
      </c>
    </row>
    <row r="1621" spans="1:4" ht="18">
      <c r="A1621" s="242">
        <v>1207697</v>
      </c>
      <c r="B1621" s="243" t="s">
        <v>16039</v>
      </c>
      <c r="C1621" s="242" t="s">
        <v>14616</v>
      </c>
      <c r="D1621" s="244">
        <v>819.68</v>
      </c>
    </row>
    <row r="1622" spans="1:4" ht="18">
      <c r="A1622" s="242">
        <v>1207696</v>
      </c>
      <c r="B1622" s="243" t="s">
        <v>16040</v>
      </c>
      <c r="C1622" s="242" t="s">
        <v>14616</v>
      </c>
      <c r="D1622" s="244">
        <v>767.97</v>
      </c>
    </row>
    <row r="1623" spans="1:4" ht="18">
      <c r="A1623" s="242">
        <v>1207695</v>
      </c>
      <c r="B1623" s="243" t="s">
        <v>16041</v>
      </c>
      <c r="C1623" s="242" t="s">
        <v>14616</v>
      </c>
      <c r="D1623" s="244">
        <v>732.79</v>
      </c>
    </row>
    <row r="1624" spans="1:4" ht="18">
      <c r="A1624" s="242">
        <v>1208353</v>
      </c>
      <c r="B1624" s="243" t="s">
        <v>16042</v>
      </c>
      <c r="C1624" s="242" t="s">
        <v>14616</v>
      </c>
      <c r="D1624" s="244">
        <v>697.43</v>
      </c>
    </row>
    <row r="1625" spans="1:4" ht="18">
      <c r="A1625" s="242">
        <v>1207663</v>
      </c>
      <c r="B1625" s="243" t="s">
        <v>16043</v>
      </c>
      <c r="C1625" s="242" t="s">
        <v>14616</v>
      </c>
      <c r="D1625" s="244">
        <v>861.09</v>
      </c>
    </row>
    <row r="1626" spans="1:4" ht="18">
      <c r="A1626" s="242">
        <v>1207662</v>
      </c>
      <c r="B1626" s="243" t="s">
        <v>16044</v>
      </c>
      <c r="C1626" s="242" t="s">
        <v>14616</v>
      </c>
      <c r="D1626" s="244">
        <v>838.13</v>
      </c>
    </row>
    <row r="1627" spans="1:4" ht="18">
      <c r="A1627" s="242">
        <v>1207661</v>
      </c>
      <c r="B1627" s="243" t="s">
        <v>16045</v>
      </c>
      <c r="C1627" s="242" t="s">
        <v>14616</v>
      </c>
      <c r="D1627" s="244">
        <v>819.77</v>
      </c>
    </row>
    <row r="1628" spans="1:4" ht="18">
      <c r="A1628" s="242">
        <v>1208361</v>
      </c>
      <c r="B1628" s="243" t="s">
        <v>16046</v>
      </c>
      <c r="C1628" s="242" t="s">
        <v>14616</v>
      </c>
      <c r="D1628" s="244">
        <v>792.23</v>
      </c>
    </row>
    <row r="1629" spans="1:4" ht="18">
      <c r="A1629" s="242">
        <v>1207669</v>
      </c>
      <c r="B1629" s="243" t="s">
        <v>16047</v>
      </c>
      <c r="C1629" s="242" t="s">
        <v>14616</v>
      </c>
      <c r="D1629" s="244">
        <v>962.01</v>
      </c>
    </row>
    <row r="1630" spans="1:4" ht="18">
      <c r="A1630" s="242">
        <v>1207668</v>
      </c>
      <c r="B1630" s="243" t="s">
        <v>16048</v>
      </c>
      <c r="C1630" s="242" t="s">
        <v>14616</v>
      </c>
      <c r="D1630" s="244">
        <v>933.52</v>
      </c>
    </row>
    <row r="1631" spans="1:4" ht="18">
      <c r="A1631" s="242">
        <v>1207667</v>
      </c>
      <c r="B1631" s="243" t="s">
        <v>16049</v>
      </c>
      <c r="C1631" s="242" t="s">
        <v>14616</v>
      </c>
      <c r="D1631" s="244">
        <v>890.78</v>
      </c>
    </row>
    <row r="1632" spans="1:4" ht="18">
      <c r="A1632" s="242">
        <v>1208369</v>
      </c>
      <c r="B1632" s="243" t="s">
        <v>16050</v>
      </c>
      <c r="C1632" s="242" t="s">
        <v>14616</v>
      </c>
      <c r="D1632" s="244">
        <v>848.04</v>
      </c>
    </row>
    <row r="1633" spans="1:4" ht="18">
      <c r="A1633" s="242">
        <v>1207682</v>
      </c>
      <c r="B1633" s="243" t="s">
        <v>16051</v>
      </c>
      <c r="C1633" s="242" t="s">
        <v>14616</v>
      </c>
      <c r="D1633" s="244">
        <v>742.52</v>
      </c>
    </row>
    <row r="1634" spans="1:4" ht="18">
      <c r="A1634" s="242">
        <v>1207681</v>
      </c>
      <c r="B1634" s="243" t="s">
        <v>16052</v>
      </c>
      <c r="C1634" s="242" t="s">
        <v>14616</v>
      </c>
      <c r="D1634" s="244">
        <v>722.4</v>
      </c>
    </row>
    <row r="1635" spans="1:4" ht="18">
      <c r="A1635" s="242">
        <v>1207729</v>
      </c>
      <c r="B1635" s="243" t="s">
        <v>16053</v>
      </c>
      <c r="C1635" s="242" t="s">
        <v>14616</v>
      </c>
      <c r="D1635" s="244">
        <v>706.32</v>
      </c>
    </row>
    <row r="1636" spans="1:4" ht="18">
      <c r="A1636" s="242">
        <v>1208333</v>
      </c>
      <c r="B1636" s="243" t="s">
        <v>16054</v>
      </c>
      <c r="C1636" s="242" t="s">
        <v>14616</v>
      </c>
      <c r="D1636" s="244">
        <v>687.8</v>
      </c>
    </row>
    <row r="1637" spans="1:4" ht="18">
      <c r="A1637" s="242">
        <v>1207688</v>
      </c>
      <c r="B1637" s="243" t="s">
        <v>16055</v>
      </c>
      <c r="C1637" s="242" t="s">
        <v>14616</v>
      </c>
      <c r="D1637" s="244">
        <v>783.82</v>
      </c>
    </row>
    <row r="1638" spans="1:4" ht="18">
      <c r="A1638" s="242">
        <v>1207687</v>
      </c>
      <c r="B1638" s="243" t="s">
        <v>16056</v>
      </c>
      <c r="C1638" s="242" t="s">
        <v>14616</v>
      </c>
      <c r="D1638" s="244">
        <v>757.25</v>
      </c>
    </row>
    <row r="1639" spans="1:4" ht="18">
      <c r="A1639" s="242">
        <v>1207686</v>
      </c>
      <c r="B1639" s="243" t="s">
        <v>16057</v>
      </c>
      <c r="C1639" s="242" t="s">
        <v>14616</v>
      </c>
      <c r="D1639" s="244">
        <v>737</v>
      </c>
    </row>
    <row r="1640" spans="1:4" ht="18">
      <c r="A1640" s="242">
        <v>1208341</v>
      </c>
      <c r="B1640" s="243" t="s">
        <v>16058</v>
      </c>
      <c r="C1640" s="242" t="s">
        <v>14616</v>
      </c>
      <c r="D1640" s="244">
        <v>715.47</v>
      </c>
    </row>
    <row r="1641" spans="1:4" ht="18">
      <c r="A1641" s="242">
        <v>1207694</v>
      </c>
      <c r="B1641" s="243" t="s">
        <v>16059</v>
      </c>
      <c r="C1641" s="242" t="s">
        <v>14616</v>
      </c>
      <c r="D1641" s="244">
        <v>834.16</v>
      </c>
    </row>
    <row r="1642" spans="1:4" ht="18">
      <c r="A1642" s="242">
        <v>1207693</v>
      </c>
      <c r="B1642" s="243" t="s">
        <v>16060</v>
      </c>
      <c r="C1642" s="242" t="s">
        <v>14616</v>
      </c>
      <c r="D1642" s="244">
        <v>797.98</v>
      </c>
    </row>
    <row r="1643" spans="1:4" ht="18">
      <c r="A1643" s="242">
        <v>1207692</v>
      </c>
      <c r="B1643" s="243" t="s">
        <v>16061</v>
      </c>
      <c r="C1643" s="242" t="s">
        <v>14616</v>
      </c>
      <c r="D1643" s="244">
        <v>767.56</v>
      </c>
    </row>
    <row r="1644" spans="1:4" ht="18">
      <c r="A1644" s="242">
        <v>1208349</v>
      </c>
      <c r="B1644" s="243" t="s">
        <v>16062</v>
      </c>
      <c r="C1644" s="242" t="s">
        <v>14616</v>
      </c>
      <c r="D1644" s="244">
        <v>742.48</v>
      </c>
    </row>
    <row r="1645" spans="1:4" ht="18">
      <c r="A1645" s="242">
        <v>1207660</v>
      </c>
      <c r="B1645" s="243" t="s">
        <v>16063</v>
      </c>
      <c r="C1645" s="242" t="s">
        <v>14616</v>
      </c>
      <c r="D1645" s="244">
        <v>898.42</v>
      </c>
    </row>
    <row r="1646" spans="1:4" ht="18">
      <c r="A1646" s="242">
        <v>1207699</v>
      </c>
      <c r="B1646" s="243" t="s">
        <v>16064</v>
      </c>
      <c r="C1646" s="242" t="s">
        <v>14616</v>
      </c>
      <c r="D1646" s="244">
        <v>846.71</v>
      </c>
    </row>
    <row r="1647" spans="1:4" ht="18">
      <c r="A1647" s="242">
        <v>1207698</v>
      </c>
      <c r="B1647" s="243" t="s">
        <v>16065</v>
      </c>
      <c r="C1647" s="242" t="s">
        <v>14616</v>
      </c>
      <c r="D1647" s="244">
        <v>811.53</v>
      </c>
    </row>
    <row r="1648" spans="1:4" ht="18">
      <c r="A1648" s="242">
        <v>1208357</v>
      </c>
      <c r="B1648" s="243" t="s">
        <v>16066</v>
      </c>
      <c r="C1648" s="242" t="s">
        <v>14616</v>
      </c>
      <c r="D1648" s="244">
        <v>776.16</v>
      </c>
    </row>
    <row r="1649" spans="1:4" ht="18">
      <c r="A1649" s="242">
        <v>1207666</v>
      </c>
      <c r="B1649" s="243" t="s">
        <v>16067</v>
      </c>
      <c r="C1649" s="242" t="s">
        <v>14616</v>
      </c>
      <c r="D1649" s="244">
        <v>942.45</v>
      </c>
    </row>
    <row r="1650" spans="1:4" ht="18">
      <c r="A1650" s="242">
        <v>1207665</v>
      </c>
      <c r="B1650" s="243" t="s">
        <v>16068</v>
      </c>
      <c r="C1650" s="242" t="s">
        <v>14616</v>
      </c>
      <c r="D1650" s="244">
        <v>919.49</v>
      </c>
    </row>
    <row r="1651" spans="1:4" ht="18">
      <c r="A1651" s="242">
        <v>1207664</v>
      </c>
      <c r="B1651" s="243" t="s">
        <v>16069</v>
      </c>
      <c r="C1651" s="242" t="s">
        <v>14616</v>
      </c>
      <c r="D1651" s="244">
        <v>901.13</v>
      </c>
    </row>
    <row r="1652" spans="1:4" ht="18">
      <c r="A1652" s="242">
        <v>1208365</v>
      </c>
      <c r="B1652" s="243" t="s">
        <v>16070</v>
      </c>
      <c r="C1652" s="242" t="s">
        <v>14616</v>
      </c>
      <c r="D1652" s="244">
        <v>873.59</v>
      </c>
    </row>
    <row r="1653" spans="1:4" ht="18">
      <c r="A1653" s="242">
        <v>1207672</v>
      </c>
      <c r="B1653" s="243" t="s">
        <v>16071</v>
      </c>
      <c r="C1653" s="242" t="s">
        <v>14616</v>
      </c>
      <c r="D1653" s="244">
        <v>1046.18</v>
      </c>
    </row>
    <row r="1654" spans="1:4" ht="18">
      <c r="A1654" s="242">
        <v>1207671</v>
      </c>
      <c r="B1654" s="243" t="s">
        <v>16072</v>
      </c>
      <c r="C1654" s="242" t="s">
        <v>14616</v>
      </c>
      <c r="D1654" s="244">
        <v>1017.69</v>
      </c>
    </row>
    <row r="1655" spans="1:4" ht="18">
      <c r="A1655" s="242">
        <v>1207670</v>
      </c>
      <c r="B1655" s="243" t="s">
        <v>16073</v>
      </c>
      <c r="C1655" s="242" t="s">
        <v>14616</v>
      </c>
      <c r="D1655" s="244">
        <v>974.95</v>
      </c>
    </row>
    <row r="1656" spans="1:4" ht="18">
      <c r="A1656" s="242">
        <v>1208373</v>
      </c>
      <c r="B1656" s="243" t="s">
        <v>16074</v>
      </c>
      <c r="C1656" s="242" t="s">
        <v>14616</v>
      </c>
      <c r="D1656" s="244">
        <v>932.21</v>
      </c>
    </row>
    <row r="1657" spans="1:4" ht="18">
      <c r="A1657" s="242">
        <v>1407751</v>
      </c>
      <c r="B1657" s="243" t="s">
        <v>16075</v>
      </c>
      <c r="C1657" s="242" t="s">
        <v>27</v>
      </c>
      <c r="D1657" s="244">
        <v>5.15</v>
      </c>
    </row>
    <row r="1658" spans="1:4" ht="18">
      <c r="A1658" s="242">
        <v>1407752</v>
      </c>
      <c r="B1658" s="243" t="s">
        <v>16076</v>
      </c>
      <c r="C1658" s="242" t="s">
        <v>27</v>
      </c>
      <c r="D1658" s="244">
        <v>6.73</v>
      </c>
    </row>
    <row r="1659" spans="1:4" ht="18">
      <c r="A1659" s="242">
        <v>1407753</v>
      </c>
      <c r="B1659" s="243" t="s">
        <v>16077</v>
      </c>
      <c r="C1659" s="242" t="s">
        <v>27</v>
      </c>
      <c r="D1659" s="244">
        <v>9.73</v>
      </c>
    </row>
    <row r="1660" spans="1:4" ht="18">
      <c r="A1660" s="242">
        <v>1407750</v>
      </c>
      <c r="B1660" s="243" t="s">
        <v>16078</v>
      </c>
      <c r="C1660" s="242" t="s">
        <v>27</v>
      </c>
      <c r="D1660" s="244">
        <v>3.93</v>
      </c>
    </row>
    <row r="1661" spans="1:4">
      <c r="A1661" s="242">
        <v>1400965</v>
      </c>
      <c r="B1661" s="243" t="s">
        <v>16079</v>
      </c>
      <c r="C1661" s="242" t="s">
        <v>14616</v>
      </c>
      <c r="D1661" s="244">
        <v>76.3</v>
      </c>
    </row>
    <row r="1662" spans="1:4">
      <c r="A1662" s="242">
        <v>1400976</v>
      </c>
      <c r="B1662" s="243" t="s">
        <v>16080</v>
      </c>
      <c r="C1662" s="242" t="s">
        <v>27</v>
      </c>
      <c r="D1662" s="244">
        <v>3.58</v>
      </c>
    </row>
    <row r="1663" spans="1:4">
      <c r="A1663" s="242">
        <v>1400970</v>
      </c>
      <c r="B1663" s="243" t="s">
        <v>16081</v>
      </c>
      <c r="C1663" s="242" t="s">
        <v>27</v>
      </c>
      <c r="D1663" s="244">
        <v>1.84</v>
      </c>
    </row>
    <row r="1664" spans="1:4">
      <c r="A1664" s="242">
        <v>1400971</v>
      </c>
      <c r="B1664" s="243" t="s">
        <v>16082</v>
      </c>
      <c r="C1664" s="242" t="s">
        <v>27</v>
      </c>
      <c r="D1664" s="244">
        <v>8.0299999999999994</v>
      </c>
    </row>
    <row r="1665" spans="1:4">
      <c r="A1665" s="242">
        <v>1400972</v>
      </c>
      <c r="B1665" s="243" t="s">
        <v>16083</v>
      </c>
      <c r="C1665" s="242" t="s">
        <v>27</v>
      </c>
      <c r="D1665" s="244">
        <v>1.48</v>
      </c>
    </row>
    <row r="1666" spans="1:4">
      <c r="A1666" s="242">
        <v>1416201</v>
      </c>
      <c r="B1666" s="243" t="s">
        <v>16084</v>
      </c>
      <c r="C1666" s="242" t="s">
        <v>16085</v>
      </c>
      <c r="D1666" s="244">
        <v>0.14000000000000001</v>
      </c>
    </row>
    <row r="1667" spans="1:4">
      <c r="A1667" s="242">
        <v>1400969</v>
      </c>
      <c r="B1667" s="243" t="s">
        <v>16086</v>
      </c>
      <c r="C1667" s="242" t="s">
        <v>1623</v>
      </c>
      <c r="D1667" s="244">
        <v>0.11</v>
      </c>
    </row>
    <row r="1668" spans="1:4">
      <c r="A1668" s="242">
        <v>1400975</v>
      </c>
      <c r="B1668" s="243" t="s">
        <v>16087</v>
      </c>
      <c r="C1668" s="242" t="s">
        <v>27</v>
      </c>
      <c r="D1668" s="244">
        <v>2.93</v>
      </c>
    </row>
    <row r="1669" spans="1:4">
      <c r="A1669" s="242">
        <v>1416141</v>
      </c>
      <c r="B1669" s="243" t="s">
        <v>16088</v>
      </c>
      <c r="C1669" s="242" t="s">
        <v>27</v>
      </c>
      <c r="D1669" s="244">
        <v>2.33</v>
      </c>
    </row>
    <row r="1670" spans="1:4">
      <c r="A1670" s="242">
        <v>1416142</v>
      </c>
      <c r="B1670" s="243" t="s">
        <v>16089</v>
      </c>
      <c r="C1670" s="242" t="s">
        <v>27</v>
      </c>
      <c r="D1670" s="244">
        <v>3.52</v>
      </c>
    </row>
    <row r="1671" spans="1:4">
      <c r="A1671" s="242">
        <v>1400973</v>
      </c>
      <c r="B1671" s="243" t="s">
        <v>16090</v>
      </c>
      <c r="C1671" s="242" t="s">
        <v>27</v>
      </c>
      <c r="D1671" s="244">
        <v>1.07</v>
      </c>
    </row>
    <row r="1672" spans="1:4">
      <c r="A1672" s="242">
        <v>1400974</v>
      </c>
      <c r="B1672" s="243" t="s">
        <v>16091</v>
      </c>
      <c r="C1672" s="242" t="s">
        <v>27</v>
      </c>
      <c r="D1672" s="244">
        <v>1.23</v>
      </c>
    </row>
    <row r="1673" spans="1:4">
      <c r="A1673" s="242">
        <v>1416139</v>
      </c>
      <c r="B1673" s="243" t="s">
        <v>16092</v>
      </c>
      <c r="C1673" s="242" t="s">
        <v>27</v>
      </c>
      <c r="D1673" s="244">
        <v>1.36</v>
      </c>
    </row>
    <row r="1674" spans="1:4">
      <c r="A1674" s="242">
        <v>1416202</v>
      </c>
      <c r="B1674" s="243" t="s">
        <v>16093</v>
      </c>
      <c r="C1674" s="242" t="s">
        <v>27</v>
      </c>
      <c r="D1674" s="244">
        <v>1.55</v>
      </c>
    </row>
    <row r="1675" spans="1:4">
      <c r="A1675" s="242">
        <v>1416140</v>
      </c>
      <c r="B1675" s="243" t="s">
        <v>16094</v>
      </c>
      <c r="C1675" s="242" t="s">
        <v>27</v>
      </c>
      <c r="D1675" s="244">
        <v>1.76</v>
      </c>
    </row>
    <row r="1676" spans="1:4">
      <c r="A1676" s="242">
        <v>1419543</v>
      </c>
      <c r="B1676" s="243" t="s">
        <v>16095</v>
      </c>
      <c r="C1676" s="242" t="s">
        <v>1623</v>
      </c>
      <c r="D1676" s="244">
        <v>0.15</v>
      </c>
    </row>
    <row r="1677" spans="1:4">
      <c r="A1677" s="242">
        <v>1408173</v>
      </c>
      <c r="B1677" s="243" t="s">
        <v>16096</v>
      </c>
      <c r="C1677" s="242" t="s">
        <v>16085</v>
      </c>
      <c r="D1677" s="244">
        <v>0.04</v>
      </c>
    </row>
    <row r="1678" spans="1:4">
      <c r="A1678" s="242">
        <v>1407063</v>
      </c>
      <c r="B1678" s="243" t="s">
        <v>16097</v>
      </c>
      <c r="C1678" s="242" t="s">
        <v>1623</v>
      </c>
      <c r="D1678" s="244">
        <v>6.55</v>
      </c>
    </row>
    <row r="1679" spans="1:4">
      <c r="A1679" s="242">
        <v>1407064</v>
      </c>
      <c r="B1679" s="243" t="s">
        <v>16098</v>
      </c>
      <c r="C1679" s="242" t="s">
        <v>1623</v>
      </c>
      <c r="D1679" s="244">
        <v>6.76</v>
      </c>
    </row>
    <row r="1680" spans="1:4">
      <c r="A1680" s="242">
        <v>1407065</v>
      </c>
      <c r="B1680" s="243" t="s">
        <v>16099</v>
      </c>
      <c r="C1680" s="242" t="s">
        <v>1623</v>
      </c>
      <c r="D1680" s="244">
        <v>6.92</v>
      </c>
    </row>
    <row r="1681" spans="1:4">
      <c r="A1681" s="242">
        <v>1407066</v>
      </c>
      <c r="B1681" s="243" t="s">
        <v>16100</v>
      </c>
      <c r="C1681" s="242" t="s">
        <v>1623</v>
      </c>
      <c r="D1681" s="244">
        <v>6.81</v>
      </c>
    </row>
    <row r="1682" spans="1:4">
      <c r="A1682" s="242">
        <v>1400977</v>
      </c>
      <c r="B1682" s="243" t="s">
        <v>16101</v>
      </c>
      <c r="C1682" s="242" t="s">
        <v>27</v>
      </c>
      <c r="D1682" s="244">
        <v>2.1</v>
      </c>
    </row>
    <row r="1683" spans="1:4">
      <c r="A1683" s="242">
        <v>1407067</v>
      </c>
      <c r="B1683" s="243" t="s">
        <v>16102</v>
      </c>
      <c r="C1683" s="242" t="s">
        <v>1623</v>
      </c>
      <c r="D1683" s="244">
        <v>2.25</v>
      </c>
    </row>
    <row r="1684" spans="1:4">
      <c r="A1684" s="242">
        <v>1407068</v>
      </c>
      <c r="B1684" s="243" t="s">
        <v>16103</v>
      </c>
      <c r="C1684" s="242" t="s">
        <v>1623</v>
      </c>
      <c r="D1684" s="244">
        <v>2.5299999999999998</v>
      </c>
    </row>
    <row r="1685" spans="1:4">
      <c r="A1685" s="242">
        <v>1407069</v>
      </c>
      <c r="B1685" s="243" t="s">
        <v>16104</v>
      </c>
      <c r="C1685" s="242" t="s">
        <v>1623</v>
      </c>
      <c r="D1685" s="244">
        <v>2.74</v>
      </c>
    </row>
    <row r="1686" spans="1:4">
      <c r="A1686" s="242">
        <v>1407070</v>
      </c>
      <c r="B1686" s="243" t="s">
        <v>16105</v>
      </c>
      <c r="C1686" s="242" t="s">
        <v>1623</v>
      </c>
      <c r="D1686" s="244">
        <v>2.61</v>
      </c>
    </row>
    <row r="1687" spans="1:4">
      <c r="A1687" s="242">
        <v>1408148</v>
      </c>
      <c r="B1687" s="243" t="s">
        <v>16106</v>
      </c>
      <c r="C1687" s="242" t="s">
        <v>27</v>
      </c>
      <c r="D1687" s="244">
        <v>423</v>
      </c>
    </row>
    <row r="1688" spans="1:4">
      <c r="A1688" s="242">
        <v>1408021</v>
      </c>
      <c r="B1688" s="243" t="s">
        <v>16107</v>
      </c>
      <c r="C1688" s="242" t="s">
        <v>27</v>
      </c>
      <c r="D1688" s="244">
        <v>128.22</v>
      </c>
    </row>
    <row r="1689" spans="1:4">
      <c r="A1689" s="242">
        <v>1408024</v>
      </c>
      <c r="B1689" s="243" t="s">
        <v>16108</v>
      </c>
      <c r="C1689" s="242" t="s">
        <v>27</v>
      </c>
      <c r="D1689" s="244">
        <v>131.96</v>
      </c>
    </row>
    <row r="1690" spans="1:4">
      <c r="A1690" s="242">
        <v>1408026</v>
      </c>
      <c r="B1690" s="243" t="s">
        <v>16109</v>
      </c>
      <c r="C1690" s="242" t="s">
        <v>27</v>
      </c>
      <c r="D1690" s="244">
        <v>163.91</v>
      </c>
    </row>
    <row r="1691" spans="1:4">
      <c r="A1691" s="242">
        <v>1408142</v>
      </c>
      <c r="B1691" s="243" t="s">
        <v>16110</v>
      </c>
      <c r="C1691" s="242" t="s">
        <v>27</v>
      </c>
      <c r="D1691" s="244">
        <v>204.85</v>
      </c>
    </row>
    <row r="1692" spans="1:4">
      <c r="A1692" s="242">
        <v>1408143</v>
      </c>
      <c r="B1692" s="243" t="s">
        <v>16111</v>
      </c>
      <c r="C1692" s="242" t="s">
        <v>27</v>
      </c>
      <c r="D1692" s="244">
        <v>208.06</v>
      </c>
    </row>
    <row r="1693" spans="1:4">
      <c r="A1693" s="242">
        <v>1408144</v>
      </c>
      <c r="B1693" s="243" t="s">
        <v>16112</v>
      </c>
      <c r="C1693" s="242" t="s">
        <v>27</v>
      </c>
      <c r="D1693" s="244">
        <v>215.34</v>
      </c>
    </row>
    <row r="1694" spans="1:4">
      <c r="A1694" s="242">
        <v>1408145</v>
      </c>
      <c r="B1694" s="243" t="s">
        <v>16113</v>
      </c>
      <c r="C1694" s="242" t="s">
        <v>27</v>
      </c>
      <c r="D1694" s="244">
        <v>230.31</v>
      </c>
    </row>
    <row r="1695" spans="1:4">
      <c r="A1695" s="242">
        <v>1408146</v>
      </c>
      <c r="B1695" s="243" t="s">
        <v>16114</v>
      </c>
      <c r="C1695" s="242" t="s">
        <v>27</v>
      </c>
      <c r="D1695" s="244">
        <v>248.74</v>
      </c>
    </row>
    <row r="1696" spans="1:4">
      <c r="A1696" s="242">
        <v>1408147</v>
      </c>
      <c r="B1696" s="243" t="s">
        <v>16115</v>
      </c>
      <c r="C1696" s="242" t="s">
        <v>27</v>
      </c>
      <c r="D1696" s="244">
        <v>351.66</v>
      </c>
    </row>
    <row r="1697" spans="1:4">
      <c r="A1697" s="242">
        <v>1408019</v>
      </c>
      <c r="B1697" s="243" t="s">
        <v>16116</v>
      </c>
      <c r="C1697" s="242" t="s">
        <v>27</v>
      </c>
      <c r="D1697" s="244">
        <v>15.1</v>
      </c>
    </row>
    <row r="1698" spans="1:4">
      <c r="A1698" s="242">
        <v>1408020</v>
      </c>
      <c r="B1698" s="243" t="s">
        <v>16117</v>
      </c>
      <c r="C1698" s="242" t="s">
        <v>27</v>
      </c>
      <c r="D1698" s="244">
        <v>20.079999999999998</v>
      </c>
    </row>
    <row r="1699" spans="1:4">
      <c r="A1699" s="242">
        <v>1408025</v>
      </c>
      <c r="B1699" s="243" t="s">
        <v>16118</v>
      </c>
      <c r="C1699" s="242" t="s">
        <v>27</v>
      </c>
      <c r="D1699" s="244">
        <v>24.62</v>
      </c>
    </row>
    <row r="1700" spans="1:4">
      <c r="A1700" s="242">
        <v>1416257</v>
      </c>
      <c r="B1700" s="243" t="s">
        <v>16119</v>
      </c>
      <c r="C1700" s="242" t="s">
        <v>27</v>
      </c>
      <c r="D1700" s="244">
        <v>159.38</v>
      </c>
    </row>
    <row r="1701" spans="1:4">
      <c r="A1701" s="242">
        <v>1416253</v>
      </c>
      <c r="B1701" s="243" t="s">
        <v>16120</v>
      </c>
      <c r="C1701" s="242" t="s">
        <v>27</v>
      </c>
      <c r="D1701" s="244">
        <v>344.73</v>
      </c>
    </row>
    <row r="1702" spans="1:4">
      <c r="A1702" s="242">
        <v>1416254</v>
      </c>
      <c r="B1702" s="243" t="s">
        <v>16121</v>
      </c>
      <c r="C1702" s="242" t="s">
        <v>27</v>
      </c>
      <c r="D1702" s="244">
        <v>33.15</v>
      </c>
    </row>
    <row r="1703" spans="1:4">
      <c r="A1703" s="242">
        <v>1416255</v>
      </c>
      <c r="B1703" s="243" t="s">
        <v>16122</v>
      </c>
      <c r="C1703" s="242" t="s">
        <v>27</v>
      </c>
      <c r="D1703" s="244">
        <v>56.64</v>
      </c>
    </row>
    <row r="1704" spans="1:4">
      <c r="A1704" s="242">
        <v>1416256</v>
      </c>
      <c r="B1704" s="243" t="s">
        <v>16123</v>
      </c>
      <c r="C1704" s="242" t="s">
        <v>27</v>
      </c>
      <c r="D1704" s="244">
        <v>85.35</v>
      </c>
    </row>
    <row r="1705" spans="1:4" ht="18">
      <c r="A1705" s="242">
        <v>1408028</v>
      </c>
      <c r="B1705" s="243" t="s">
        <v>16124</v>
      </c>
      <c r="C1705" s="242" t="s">
        <v>94</v>
      </c>
      <c r="D1705" s="244">
        <v>160.72</v>
      </c>
    </row>
    <row r="1706" spans="1:4">
      <c r="A1706" s="242">
        <v>1408027</v>
      </c>
      <c r="B1706" s="243" t="s">
        <v>16125</v>
      </c>
      <c r="C1706" s="242" t="s">
        <v>94</v>
      </c>
      <c r="D1706" s="244">
        <v>97.55</v>
      </c>
    </row>
    <row r="1707" spans="1:4">
      <c r="A1707" s="242">
        <v>1400978</v>
      </c>
      <c r="B1707" s="243" t="s">
        <v>16126</v>
      </c>
      <c r="C1707" s="242" t="s">
        <v>94</v>
      </c>
      <c r="D1707" s="244">
        <v>158.84</v>
      </c>
    </row>
    <row r="1708" spans="1:4" ht="18">
      <c r="A1708" s="242">
        <v>1513941</v>
      </c>
      <c r="B1708" s="243" t="s">
        <v>16127</v>
      </c>
      <c r="C1708" s="242" t="s">
        <v>14616</v>
      </c>
      <c r="D1708" s="244">
        <v>368.91</v>
      </c>
    </row>
    <row r="1709" spans="1:4" ht="18">
      <c r="A1709" s="242">
        <v>1513940</v>
      </c>
      <c r="B1709" s="243" t="s">
        <v>16128</v>
      </c>
      <c r="C1709" s="242" t="s">
        <v>14616</v>
      </c>
      <c r="D1709" s="244">
        <v>260.66000000000003</v>
      </c>
    </row>
    <row r="1710" spans="1:4" ht="18">
      <c r="A1710" s="242">
        <v>1505879</v>
      </c>
      <c r="B1710" s="243" t="s">
        <v>16129</v>
      </c>
      <c r="C1710" s="242" t="s">
        <v>14616</v>
      </c>
      <c r="D1710" s="244">
        <v>188.9</v>
      </c>
    </row>
    <row r="1711" spans="1:4" ht="18">
      <c r="A1711" s="242">
        <v>1505878</v>
      </c>
      <c r="B1711" s="243" t="s">
        <v>16130</v>
      </c>
      <c r="C1711" s="242" t="s">
        <v>14616</v>
      </c>
      <c r="D1711" s="244">
        <v>136.87</v>
      </c>
    </row>
    <row r="1712" spans="1:4" ht="18">
      <c r="A1712" s="242">
        <v>1505877</v>
      </c>
      <c r="B1712" s="243" t="s">
        <v>16131</v>
      </c>
      <c r="C1712" s="242" t="s">
        <v>14616</v>
      </c>
      <c r="D1712" s="244">
        <v>106.31</v>
      </c>
    </row>
    <row r="1713" spans="1:4">
      <c r="A1713" s="242">
        <v>1505860</v>
      </c>
      <c r="B1713" s="243" t="s">
        <v>16132</v>
      </c>
      <c r="C1713" s="242" t="s">
        <v>14616</v>
      </c>
      <c r="D1713" s="244">
        <v>116.64</v>
      </c>
    </row>
    <row r="1714" spans="1:4">
      <c r="A1714" s="242">
        <v>1505859</v>
      </c>
      <c r="B1714" s="243" t="s">
        <v>16133</v>
      </c>
      <c r="C1714" s="242" t="s">
        <v>14616</v>
      </c>
      <c r="D1714" s="244">
        <v>73.28</v>
      </c>
    </row>
    <row r="1715" spans="1:4" ht="18">
      <c r="A1715" s="242">
        <v>1516204</v>
      </c>
      <c r="B1715" s="243" t="s">
        <v>16134</v>
      </c>
      <c r="C1715" s="242" t="s">
        <v>1623</v>
      </c>
      <c r="D1715" s="244">
        <v>4.0199999999999996</v>
      </c>
    </row>
    <row r="1716" spans="1:4" ht="18">
      <c r="A1716" s="242">
        <v>1516312</v>
      </c>
      <c r="B1716" s="243" t="s">
        <v>16135</v>
      </c>
      <c r="C1716" s="242" t="s">
        <v>13752</v>
      </c>
      <c r="D1716" s="244">
        <v>40.93</v>
      </c>
    </row>
    <row r="1717" spans="1:4" ht="18">
      <c r="A1717" s="242">
        <v>1516304</v>
      </c>
      <c r="B1717" s="243" t="s">
        <v>16136</v>
      </c>
      <c r="C1717" s="242" t="s">
        <v>13752</v>
      </c>
      <c r="D1717" s="244">
        <v>52.53</v>
      </c>
    </row>
    <row r="1718" spans="1:4" ht="18">
      <c r="A1718" s="242">
        <v>1516308</v>
      </c>
      <c r="B1718" s="243" t="s">
        <v>16137</v>
      </c>
      <c r="C1718" s="242" t="s">
        <v>13752</v>
      </c>
      <c r="D1718" s="244">
        <v>43.02</v>
      </c>
    </row>
    <row r="1719" spans="1:4" ht="18">
      <c r="A1719" s="242">
        <v>1516313</v>
      </c>
      <c r="B1719" s="243" t="s">
        <v>16138</v>
      </c>
      <c r="C1719" s="242" t="s">
        <v>13752</v>
      </c>
      <c r="D1719" s="244">
        <v>48.79</v>
      </c>
    </row>
    <row r="1720" spans="1:4" ht="18">
      <c r="A1720" s="242">
        <v>1516305</v>
      </c>
      <c r="B1720" s="243" t="s">
        <v>16139</v>
      </c>
      <c r="C1720" s="242" t="s">
        <v>13752</v>
      </c>
      <c r="D1720" s="244">
        <v>63.2</v>
      </c>
    </row>
    <row r="1721" spans="1:4" ht="18">
      <c r="A1721" s="242">
        <v>1516309</v>
      </c>
      <c r="B1721" s="243" t="s">
        <v>16140</v>
      </c>
      <c r="C1721" s="242" t="s">
        <v>13752</v>
      </c>
      <c r="D1721" s="244">
        <v>51.81</v>
      </c>
    </row>
    <row r="1722" spans="1:4" ht="18">
      <c r="A1722" s="242">
        <v>1516314</v>
      </c>
      <c r="B1722" s="243" t="s">
        <v>16141</v>
      </c>
      <c r="C1722" s="242" t="s">
        <v>13752</v>
      </c>
      <c r="D1722" s="244">
        <v>57.17</v>
      </c>
    </row>
    <row r="1723" spans="1:4" ht="18">
      <c r="A1723" s="242">
        <v>1516306</v>
      </c>
      <c r="B1723" s="243" t="s">
        <v>16142</v>
      </c>
      <c r="C1723" s="242" t="s">
        <v>13752</v>
      </c>
      <c r="D1723" s="244">
        <v>74.19</v>
      </c>
    </row>
    <row r="1724" spans="1:4" ht="18">
      <c r="A1724" s="242">
        <v>1516310</v>
      </c>
      <c r="B1724" s="243" t="s">
        <v>16143</v>
      </c>
      <c r="C1724" s="242" t="s">
        <v>13752</v>
      </c>
      <c r="D1724" s="244">
        <v>60.54</v>
      </c>
    </row>
    <row r="1725" spans="1:4" ht="18">
      <c r="A1725" s="242">
        <v>1516311</v>
      </c>
      <c r="B1725" s="243" t="s">
        <v>16144</v>
      </c>
      <c r="C1725" s="242" t="s">
        <v>13752</v>
      </c>
      <c r="D1725" s="244">
        <v>31.43</v>
      </c>
    </row>
    <row r="1726" spans="1:4" ht="18">
      <c r="A1726" s="242">
        <v>1516303</v>
      </c>
      <c r="B1726" s="243" t="s">
        <v>16145</v>
      </c>
      <c r="C1726" s="242" t="s">
        <v>13752</v>
      </c>
      <c r="D1726" s="244">
        <v>41.97</v>
      </c>
    </row>
    <row r="1727" spans="1:4" ht="18">
      <c r="A1727" s="242">
        <v>1516307</v>
      </c>
      <c r="B1727" s="243" t="s">
        <v>16146</v>
      </c>
      <c r="C1727" s="242" t="s">
        <v>13752</v>
      </c>
      <c r="D1727" s="244">
        <v>34.81</v>
      </c>
    </row>
    <row r="1728" spans="1:4">
      <c r="A1728" s="242">
        <v>1516298</v>
      </c>
      <c r="B1728" s="243" t="s">
        <v>16147</v>
      </c>
      <c r="C1728" s="242" t="s">
        <v>13752</v>
      </c>
      <c r="D1728" s="244">
        <v>27.95</v>
      </c>
    </row>
    <row r="1729" spans="1:4">
      <c r="A1729" s="242">
        <v>1516299</v>
      </c>
      <c r="B1729" s="243" t="s">
        <v>16148</v>
      </c>
      <c r="C1729" s="242" t="s">
        <v>13752</v>
      </c>
      <c r="D1729" s="244">
        <v>34.54</v>
      </c>
    </row>
    <row r="1730" spans="1:4">
      <c r="A1730" s="242">
        <v>1516300</v>
      </c>
      <c r="B1730" s="243" t="s">
        <v>16149</v>
      </c>
      <c r="C1730" s="242" t="s">
        <v>13752</v>
      </c>
      <c r="D1730" s="244">
        <v>44.51</v>
      </c>
    </row>
    <row r="1731" spans="1:4">
      <c r="A1731" s="242">
        <v>1516301</v>
      </c>
      <c r="B1731" s="243" t="s">
        <v>16150</v>
      </c>
      <c r="C1731" s="242" t="s">
        <v>13752</v>
      </c>
      <c r="D1731" s="244">
        <v>64.53</v>
      </c>
    </row>
    <row r="1732" spans="1:4">
      <c r="A1732" s="242">
        <v>1516302</v>
      </c>
      <c r="B1732" s="243" t="s">
        <v>16151</v>
      </c>
      <c r="C1732" s="242" t="s">
        <v>13752</v>
      </c>
      <c r="D1732" s="244">
        <v>84.45</v>
      </c>
    </row>
    <row r="1733" spans="1:4">
      <c r="A1733" s="242">
        <v>1516296</v>
      </c>
      <c r="B1733" s="243" t="s">
        <v>16152</v>
      </c>
      <c r="C1733" s="242" t="s">
        <v>13752</v>
      </c>
      <c r="D1733" s="244">
        <v>20.58</v>
      </c>
    </row>
    <row r="1734" spans="1:4">
      <c r="A1734" s="242">
        <v>1516297</v>
      </c>
      <c r="B1734" s="243" t="s">
        <v>16153</v>
      </c>
      <c r="C1734" s="242" t="s">
        <v>13752</v>
      </c>
      <c r="D1734" s="244">
        <v>27.22</v>
      </c>
    </row>
    <row r="1735" spans="1:4" ht="18">
      <c r="A1735" s="242">
        <v>1516318</v>
      </c>
      <c r="B1735" s="243" t="s">
        <v>16154</v>
      </c>
      <c r="C1735" s="242" t="s">
        <v>13752</v>
      </c>
      <c r="D1735" s="244">
        <v>465.69</v>
      </c>
    </row>
    <row r="1736" spans="1:4" ht="18">
      <c r="A1736" s="242">
        <v>1516317</v>
      </c>
      <c r="B1736" s="243" t="s">
        <v>16155</v>
      </c>
      <c r="C1736" s="242" t="s">
        <v>13752</v>
      </c>
      <c r="D1736" s="244">
        <v>567.23</v>
      </c>
    </row>
    <row r="1737" spans="1:4" ht="18">
      <c r="A1737" s="242">
        <v>1505847</v>
      </c>
      <c r="B1737" s="243" t="s">
        <v>16156</v>
      </c>
      <c r="C1737" s="242" t="s">
        <v>13752</v>
      </c>
      <c r="D1737" s="244">
        <v>124.59</v>
      </c>
    </row>
    <row r="1738" spans="1:4" ht="18">
      <c r="A1738" s="242">
        <v>1505848</v>
      </c>
      <c r="B1738" s="243" t="s">
        <v>16157</v>
      </c>
      <c r="C1738" s="242" t="s">
        <v>13752</v>
      </c>
      <c r="D1738" s="244">
        <v>121.37</v>
      </c>
    </row>
    <row r="1739" spans="1:4" ht="18">
      <c r="A1739" s="242">
        <v>1505849</v>
      </c>
      <c r="B1739" s="243" t="s">
        <v>16158</v>
      </c>
      <c r="C1739" s="242" t="s">
        <v>13752</v>
      </c>
      <c r="D1739" s="244">
        <v>119.58</v>
      </c>
    </row>
    <row r="1740" spans="1:4" ht="18">
      <c r="A1740" s="242">
        <v>1505930</v>
      </c>
      <c r="B1740" s="243" t="s">
        <v>16159</v>
      </c>
      <c r="C1740" s="242" t="s">
        <v>13752</v>
      </c>
      <c r="D1740" s="244">
        <v>141.51</v>
      </c>
    </row>
    <row r="1741" spans="1:4" ht="18">
      <c r="A1741" s="242">
        <v>1506055</v>
      </c>
      <c r="B1741" s="243" t="s">
        <v>16160</v>
      </c>
      <c r="C1741" s="242" t="s">
        <v>14616</v>
      </c>
      <c r="D1741" s="244">
        <v>302.45999999999998</v>
      </c>
    </row>
    <row r="1742" spans="1:4" ht="18">
      <c r="A1742" s="242">
        <v>1506056</v>
      </c>
      <c r="B1742" s="243" t="s">
        <v>16161</v>
      </c>
      <c r="C1742" s="242" t="s">
        <v>14616</v>
      </c>
      <c r="D1742" s="244">
        <v>216.44</v>
      </c>
    </row>
    <row r="1743" spans="1:4" ht="18">
      <c r="A1743" s="242">
        <v>1513945</v>
      </c>
      <c r="B1743" s="243" t="s">
        <v>16162</v>
      </c>
      <c r="C1743" s="242" t="s">
        <v>13752</v>
      </c>
      <c r="D1743" s="244">
        <v>104.78</v>
      </c>
    </row>
    <row r="1744" spans="1:4">
      <c r="A1744" s="242">
        <v>1600408</v>
      </c>
      <c r="B1744" s="243" t="s">
        <v>16163</v>
      </c>
      <c r="C1744" s="242" t="s">
        <v>13752</v>
      </c>
      <c r="D1744" s="244">
        <v>14.66</v>
      </c>
    </row>
    <row r="1745" spans="1:4">
      <c r="A1745" s="242">
        <v>1600438</v>
      </c>
      <c r="B1745" s="243" t="s">
        <v>16164</v>
      </c>
      <c r="C1745" s="242" t="s">
        <v>14616</v>
      </c>
      <c r="D1745" s="244">
        <v>464.96</v>
      </c>
    </row>
    <row r="1746" spans="1:4">
      <c r="A1746" s="242">
        <v>1600990</v>
      </c>
      <c r="B1746" s="243" t="s">
        <v>16165</v>
      </c>
      <c r="C1746" s="242" t="s">
        <v>14616</v>
      </c>
      <c r="D1746" s="244">
        <v>544.42999999999995</v>
      </c>
    </row>
    <row r="1747" spans="1:4">
      <c r="A1747" s="242">
        <v>1600436</v>
      </c>
      <c r="B1747" s="243" t="s">
        <v>16166</v>
      </c>
      <c r="C1747" s="242" t="s">
        <v>14616</v>
      </c>
      <c r="D1747" s="244">
        <v>318.02999999999997</v>
      </c>
    </row>
    <row r="1748" spans="1:4">
      <c r="A1748" s="242">
        <v>1600989</v>
      </c>
      <c r="B1748" s="243" t="s">
        <v>16167</v>
      </c>
      <c r="C1748" s="242" t="s">
        <v>14616</v>
      </c>
      <c r="D1748" s="244">
        <v>294.47000000000003</v>
      </c>
    </row>
    <row r="1749" spans="1:4">
      <c r="A1749" s="242">
        <v>1600895</v>
      </c>
      <c r="B1749" s="243" t="s">
        <v>16168</v>
      </c>
      <c r="C1749" s="242" t="s">
        <v>13752</v>
      </c>
      <c r="D1749" s="244">
        <v>11.27</v>
      </c>
    </row>
    <row r="1750" spans="1:4" ht="18">
      <c r="A1750" s="242">
        <v>1600897</v>
      </c>
      <c r="B1750" s="243" t="s">
        <v>16169</v>
      </c>
      <c r="C1750" s="242" t="s">
        <v>13752</v>
      </c>
      <c r="D1750" s="244">
        <v>3.02</v>
      </c>
    </row>
    <row r="1751" spans="1:4">
      <c r="A1751" s="242">
        <v>1619004</v>
      </c>
      <c r="B1751" s="243" t="s">
        <v>16170</v>
      </c>
      <c r="C1751" s="242" t="s">
        <v>14616</v>
      </c>
      <c r="D1751" s="244">
        <v>5.6</v>
      </c>
    </row>
    <row r="1752" spans="1:4" ht="18">
      <c r="A1752" s="242">
        <v>1619003</v>
      </c>
      <c r="B1752" s="243" t="s">
        <v>16171</v>
      </c>
      <c r="C1752" s="242" t="s">
        <v>14616</v>
      </c>
      <c r="D1752" s="244">
        <v>54.51</v>
      </c>
    </row>
    <row r="1753" spans="1:4" ht="18">
      <c r="A1753" s="242">
        <v>1600896</v>
      </c>
      <c r="B1753" s="243" t="s">
        <v>16172</v>
      </c>
      <c r="C1753" s="242" t="s">
        <v>13752</v>
      </c>
      <c r="D1753" s="244">
        <v>13.13</v>
      </c>
    </row>
    <row r="1754" spans="1:4">
      <c r="A1754" s="242">
        <v>1600414</v>
      </c>
      <c r="B1754" s="243" t="s">
        <v>16173</v>
      </c>
      <c r="C1754" s="242" t="s">
        <v>13752</v>
      </c>
      <c r="D1754" s="244">
        <v>0.99</v>
      </c>
    </row>
    <row r="1755" spans="1:4">
      <c r="A1755" s="242">
        <v>1600400</v>
      </c>
      <c r="B1755" s="243" t="s">
        <v>16174</v>
      </c>
      <c r="C1755" s="242" t="s">
        <v>13752</v>
      </c>
      <c r="D1755" s="244">
        <v>4.08</v>
      </c>
    </row>
    <row r="1756" spans="1:4">
      <c r="A1756" s="242">
        <v>1600412</v>
      </c>
      <c r="B1756" s="243" t="s">
        <v>16175</v>
      </c>
      <c r="C1756" s="242" t="s">
        <v>13752</v>
      </c>
      <c r="D1756" s="244">
        <v>3.5</v>
      </c>
    </row>
    <row r="1757" spans="1:4">
      <c r="A1757" s="242">
        <v>1600966</v>
      </c>
      <c r="B1757" s="243" t="s">
        <v>16176</v>
      </c>
      <c r="C1757" s="242" t="s">
        <v>27</v>
      </c>
      <c r="D1757" s="244">
        <v>0.6</v>
      </c>
    </row>
    <row r="1758" spans="1:4">
      <c r="A1758" s="242">
        <v>1600898</v>
      </c>
      <c r="B1758" s="243" t="s">
        <v>16177</v>
      </c>
      <c r="C1758" s="242" t="s">
        <v>13752</v>
      </c>
      <c r="D1758" s="244">
        <v>9.5399999999999991</v>
      </c>
    </row>
    <row r="1759" spans="1:4">
      <c r="A1759" s="242">
        <v>1600441</v>
      </c>
      <c r="B1759" s="243" t="s">
        <v>16178</v>
      </c>
      <c r="C1759" s="242" t="s">
        <v>13752</v>
      </c>
      <c r="D1759" s="244">
        <v>3.17</v>
      </c>
    </row>
    <row r="1760" spans="1:4">
      <c r="A1760" s="242">
        <v>1600404</v>
      </c>
      <c r="B1760" s="243" t="s">
        <v>16179</v>
      </c>
      <c r="C1760" s="242" t="s">
        <v>27</v>
      </c>
      <c r="D1760" s="244">
        <v>7.75</v>
      </c>
    </row>
    <row r="1761" spans="1:4">
      <c r="A1761" s="242">
        <v>1600405</v>
      </c>
      <c r="B1761" s="243" t="s">
        <v>16180</v>
      </c>
      <c r="C1761" s="242" t="s">
        <v>27</v>
      </c>
      <c r="D1761" s="244">
        <v>8.64</v>
      </c>
    </row>
    <row r="1762" spans="1:4" ht="18">
      <c r="A1762" s="242">
        <v>1716605</v>
      </c>
      <c r="B1762" s="243" t="s">
        <v>16181</v>
      </c>
      <c r="C1762" s="242" t="s">
        <v>14616</v>
      </c>
      <c r="D1762" s="244">
        <v>95.38</v>
      </c>
    </row>
    <row r="1763" spans="1:4" ht="18">
      <c r="A1763" s="242">
        <v>1716610</v>
      </c>
      <c r="B1763" s="243" t="s">
        <v>16182</v>
      </c>
      <c r="C1763" s="242" t="s">
        <v>14616</v>
      </c>
      <c r="D1763" s="244">
        <v>98.86</v>
      </c>
    </row>
    <row r="1764" spans="1:4" ht="18">
      <c r="A1764" s="242">
        <v>1716611</v>
      </c>
      <c r="B1764" s="243" t="s">
        <v>16183</v>
      </c>
      <c r="C1764" s="242" t="s">
        <v>14616</v>
      </c>
      <c r="D1764" s="244">
        <v>99.29</v>
      </c>
    </row>
    <row r="1765" spans="1:4" ht="18">
      <c r="A1765" s="242">
        <v>1716612</v>
      </c>
      <c r="B1765" s="243" t="s">
        <v>16184</v>
      </c>
      <c r="C1765" s="242" t="s">
        <v>14616</v>
      </c>
      <c r="D1765" s="244">
        <v>99.73</v>
      </c>
    </row>
    <row r="1766" spans="1:4" ht="18">
      <c r="A1766" s="242">
        <v>1716613</v>
      </c>
      <c r="B1766" s="243" t="s">
        <v>16185</v>
      </c>
      <c r="C1766" s="242" t="s">
        <v>14616</v>
      </c>
      <c r="D1766" s="244">
        <v>100.16</v>
      </c>
    </row>
    <row r="1767" spans="1:4" ht="18">
      <c r="A1767" s="242">
        <v>1716614</v>
      </c>
      <c r="B1767" s="243" t="s">
        <v>16186</v>
      </c>
      <c r="C1767" s="242" t="s">
        <v>14616</v>
      </c>
      <c r="D1767" s="244">
        <v>101.03</v>
      </c>
    </row>
    <row r="1768" spans="1:4" ht="18">
      <c r="A1768" s="242">
        <v>1716615</v>
      </c>
      <c r="B1768" s="243" t="s">
        <v>16187</v>
      </c>
      <c r="C1768" s="242" t="s">
        <v>14616</v>
      </c>
      <c r="D1768" s="244">
        <v>101.9</v>
      </c>
    </row>
    <row r="1769" spans="1:4" ht="18">
      <c r="A1769" s="242">
        <v>1716616</v>
      </c>
      <c r="B1769" s="243" t="s">
        <v>16188</v>
      </c>
      <c r="C1769" s="242" t="s">
        <v>14616</v>
      </c>
      <c r="D1769" s="244">
        <v>103.2</v>
      </c>
    </row>
    <row r="1770" spans="1:4" ht="18">
      <c r="A1770" s="242">
        <v>1716606</v>
      </c>
      <c r="B1770" s="243" t="s">
        <v>16189</v>
      </c>
      <c r="C1770" s="242" t="s">
        <v>14616</v>
      </c>
      <c r="D1770" s="244">
        <v>96.68</v>
      </c>
    </row>
    <row r="1771" spans="1:4" ht="18">
      <c r="A1771" s="242">
        <v>1716617</v>
      </c>
      <c r="B1771" s="243" t="s">
        <v>16190</v>
      </c>
      <c r="C1771" s="242" t="s">
        <v>14616</v>
      </c>
      <c r="D1771" s="244">
        <v>104.07</v>
      </c>
    </row>
    <row r="1772" spans="1:4" ht="18">
      <c r="A1772" s="242">
        <v>1716607</v>
      </c>
      <c r="B1772" s="243" t="s">
        <v>16191</v>
      </c>
      <c r="C1772" s="242" t="s">
        <v>14616</v>
      </c>
      <c r="D1772" s="244">
        <v>97.12</v>
      </c>
    </row>
    <row r="1773" spans="1:4" ht="18">
      <c r="A1773" s="242">
        <v>1716608</v>
      </c>
      <c r="B1773" s="243" t="s">
        <v>16192</v>
      </c>
      <c r="C1773" s="242" t="s">
        <v>14616</v>
      </c>
      <c r="D1773" s="244">
        <v>97.99</v>
      </c>
    </row>
    <row r="1774" spans="1:4" ht="18">
      <c r="A1774" s="242">
        <v>1716609</v>
      </c>
      <c r="B1774" s="243" t="s">
        <v>16193</v>
      </c>
      <c r="C1774" s="242" t="s">
        <v>14616</v>
      </c>
      <c r="D1774" s="244">
        <v>98.42</v>
      </c>
    </row>
    <row r="1775" spans="1:4" ht="18">
      <c r="A1775" s="242">
        <v>1716604</v>
      </c>
      <c r="B1775" s="243" t="s">
        <v>16194</v>
      </c>
      <c r="C1775" s="242" t="s">
        <v>14616</v>
      </c>
      <c r="D1775" s="244">
        <v>55.29</v>
      </c>
    </row>
    <row r="1776" spans="1:4" ht="18">
      <c r="A1776" s="242">
        <v>1716623</v>
      </c>
      <c r="B1776" s="243" t="s">
        <v>16195</v>
      </c>
      <c r="C1776" s="242" t="s">
        <v>14616</v>
      </c>
      <c r="D1776" s="244">
        <v>54.27</v>
      </c>
    </row>
    <row r="1777" spans="1:4" ht="18">
      <c r="A1777" s="242">
        <v>1716624</v>
      </c>
      <c r="B1777" s="243" t="s">
        <v>16196</v>
      </c>
      <c r="C1777" s="242" t="s">
        <v>14616</v>
      </c>
      <c r="D1777" s="244">
        <v>94.36</v>
      </c>
    </row>
    <row r="1778" spans="1:4" ht="18">
      <c r="A1778" s="242">
        <v>1716629</v>
      </c>
      <c r="B1778" s="243" t="s">
        <v>16197</v>
      </c>
      <c r="C1778" s="242" t="s">
        <v>14616</v>
      </c>
      <c r="D1778" s="244">
        <v>97.84</v>
      </c>
    </row>
    <row r="1779" spans="1:4" ht="18">
      <c r="A1779" s="242">
        <v>1716630</v>
      </c>
      <c r="B1779" s="243" t="s">
        <v>16198</v>
      </c>
      <c r="C1779" s="242" t="s">
        <v>14616</v>
      </c>
      <c r="D1779" s="244">
        <v>98.27</v>
      </c>
    </row>
    <row r="1780" spans="1:4" ht="18">
      <c r="A1780" s="242">
        <v>1716631</v>
      </c>
      <c r="B1780" s="243" t="s">
        <v>16199</v>
      </c>
      <c r="C1780" s="242" t="s">
        <v>14616</v>
      </c>
      <c r="D1780" s="244">
        <v>98.71</v>
      </c>
    </row>
    <row r="1781" spans="1:4" ht="18">
      <c r="A1781" s="242">
        <v>1716632</v>
      </c>
      <c r="B1781" s="243" t="s">
        <v>16200</v>
      </c>
      <c r="C1781" s="242" t="s">
        <v>14616</v>
      </c>
      <c r="D1781" s="244">
        <v>99.14</v>
      </c>
    </row>
    <row r="1782" spans="1:4" ht="18">
      <c r="A1782" s="242">
        <v>1716633</v>
      </c>
      <c r="B1782" s="243" t="s">
        <v>16201</v>
      </c>
      <c r="C1782" s="242" t="s">
        <v>14616</v>
      </c>
      <c r="D1782" s="244">
        <v>100.01</v>
      </c>
    </row>
    <row r="1783" spans="1:4" ht="18">
      <c r="A1783" s="242">
        <v>1716634</v>
      </c>
      <c r="B1783" s="243" t="s">
        <v>16202</v>
      </c>
      <c r="C1783" s="242" t="s">
        <v>14616</v>
      </c>
      <c r="D1783" s="244">
        <v>100.88</v>
      </c>
    </row>
    <row r="1784" spans="1:4" ht="18">
      <c r="A1784" s="242">
        <v>1716635</v>
      </c>
      <c r="B1784" s="243" t="s">
        <v>16203</v>
      </c>
      <c r="C1784" s="242" t="s">
        <v>14616</v>
      </c>
      <c r="D1784" s="244">
        <v>102.18</v>
      </c>
    </row>
    <row r="1785" spans="1:4" ht="18">
      <c r="A1785" s="242">
        <v>1716625</v>
      </c>
      <c r="B1785" s="243" t="s">
        <v>16204</v>
      </c>
      <c r="C1785" s="242" t="s">
        <v>14616</v>
      </c>
      <c r="D1785" s="244">
        <v>95.66</v>
      </c>
    </row>
    <row r="1786" spans="1:4" ht="18">
      <c r="A1786" s="242">
        <v>1716636</v>
      </c>
      <c r="B1786" s="243" t="s">
        <v>16205</v>
      </c>
      <c r="C1786" s="242" t="s">
        <v>14616</v>
      </c>
      <c r="D1786" s="244">
        <v>103.05</v>
      </c>
    </row>
    <row r="1787" spans="1:4" ht="18">
      <c r="A1787" s="242">
        <v>1716626</v>
      </c>
      <c r="B1787" s="243" t="s">
        <v>16206</v>
      </c>
      <c r="C1787" s="242" t="s">
        <v>14616</v>
      </c>
      <c r="D1787" s="244">
        <v>96.1</v>
      </c>
    </row>
    <row r="1788" spans="1:4" ht="18">
      <c r="A1788" s="242">
        <v>1716627</v>
      </c>
      <c r="B1788" s="243" t="s">
        <v>16207</v>
      </c>
      <c r="C1788" s="242" t="s">
        <v>14616</v>
      </c>
      <c r="D1788" s="244">
        <v>96.97</v>
      </c>
    </row>
    <row r="1789" spans="1:4" ht="18">
      <c r="A1789" s="242">
        <v>1716628</v>
      </c>
      <c r="B1789" s="243" t="s">
        <v>16208</v>
      </c>
      <c r="C1789" s="242" t="s">
        <v>14616</v>
      </c>
      <c r="D1789" s="244">
        <v>97.4</v>
      </c>
    </row>
    <row r="1790" spans="1:4" ht="18">
      <c r="A1790" s="242">
        <v>1716640</v>
      </c>
      <c r="B1790" s="243" t="s">
        <v>16209</v>
      </c>
      <c r="C1790" s="242" t="s">
        <v>14616</v>
      </c>
      <c r="D1790" s="244">
        <v>31.61</v>
      </c>
    </row>
    <row r="1791" spans="1:4" ht="18">
      <c r="A1791" s="242">
        <v>1716641</v>
      </c>
      <c r="B1791" s="243" t="s">
        <v>16210</v>
      </c>
      <c r="C1791" s="242" t="s">
        <v>14616</v>
      </c>
      <c r="D1791" s="244">
        <v>40.659999999999997</v>
      </c>
    </row>
    <row r="1792" spans="1:4" ht="18">
      <c r="A1792" s="242">
        <v>1716646</v>
      </c>
      <c r="B1792" s="243" t="s">
        <v>16211</v>
      </c>
      <c r="C1792" s="242" t="s">
        <v>14616</v>
      </c>
      <c r="D1792" s="244">
        <v>41.23</v>
      </c>
    </row>
    <row r="1793" spans="1:4" ht="18">
      <c r="A1793" s="242">
        <v>1716647</v>
      </c>
      <c r="B1793" s="243" t="s">
        <v>16212</v>
      </c>
      <c r="C1793" s="242" t="s">
        <v>14616</v>
      </c>
      <c r="D1793" s="244">
        <v>41.29</v>
      </c>
    </row>
    <row r="1794" spans="1:4" ht="18">
      <c r="A1794" s="242">
        <v>1716648</v>
      </c>
      <c r="B1794" s="243" t="s">
        <v>16213</v>
      </c>
      <c r="C1794" s="242" t="s">
        <v>14616</v>
      </c>
      <c r="D1794" s="244">
        <v>41.4</v>
      </c>
    </row>
    <row r="1795" spans="1:4" ht="18">
      <c r="A1795" s="242">
        <v>1716649</v>
      </c>
      <c r="B1795" s="243" t="s">
        <v>16214</v>
      </c>
      <c r="C1795" s="242" t="s">
        <v>14616</v>
      </c>
      <c r="D1795" s="244">
        <v>41.46</v>
      </c>
    </row>
    <row r="1796" spans="1:4" ht="18">
      <c r="A1796" s="242">
        <v>1716650</v>
      </c>
      <c r="B1796" s="243" t="s">
        <v>16215</v>
      </c>
      <c r="C1796" s="242" t="s">
        <v>14616</v>
      </c>
      <c r="D1796" s="244">
        <v>41.57</v>
      </c>
    </row>
    <row r="1797" spans="1:4" ht="18">
      <c r="A1797" s="242">
        <v>1716651</v>
      </c>
      <c r="B1797" s="243" t="s">
        <v>16216</v>
      </c>
      <c r="C1797" s="242" t="s">
        <v>14616</v>
      </c>
      <c r="D1797" s="244">
        <v>41.69</v>
      </c>
    </row>
    <row r="1798" spans="1:4" ht="18">
      <c r="A1798" s="242">
        <v>1716652</v>
      </c>
      <c r="B1798" s="243" t="s">
        <v>16217</v>
      </c>
      <c r="C1798" s="242" t="s">
        <v>14616</v>
      </c>
      <c r="D1798" s="244">
        <v>41.92</v>
      </c>
    </row>
    <row r="1799" spans="1:4" ht="18">
      <c r="A1799" s="242">
        <v>1716642</v>
      </c>
      <c r="B1799" s="243" t="s">
        <v>16218</v>
      </c>
      <c r="C1799" s="242" t="s">
        <v>14616</v>
      </c>
      <c r="D1799" s="244">
        <v>40.83</v>
      </c>
    </row>
    <row r="1800" spans="1:4" ht="18">
      <c r="A1800" s="242">
        <v>1716653</v>
      </c>
      <c r="B1800" s="243" t="s">
        <v>16219</v>
      </c>
      <c r="C1800" s="242" t="s">
        <v>14616</v>
      </c>
      <c r="D1800" s="244">
        <v>42.09</v>
      </c>
    </row>
    <row r="1801" spans="1:4" ht="18">
      <c r="A1801" s="242">
        <v>1716643</v>
      </c>
      <c r="B1801" s="243" t="s">
        <v>16220</v>
      </c>
      <c r="C1801" s="242" t="s">
        <v>14616</v>
      </c>
      <c r="D1801" s="244">
        <v>40.94</v>
      </c>
    </row>
    <row r="1802" spans="1:4" ht="18">
      <c r="A1802" s="242">
        <v>1716644</v>
      </c>
      <c r="B1802" s="243" t="s">
        <v>16221</v>
      </c>
      <c r="C1802" s="242" t="s">
        <v>14616</v>
      </c>
      <c r="D1802" s="244">
        <v>41.06</v>
      </c>
    </row>
    <row r="1803" spans="1:4" ht="18">
      <c r="A1803" s="242">
        <v>1716645</v>
      </c>
      <c r="B1803" s="243" t="s">
        <v>16222</v>
      </c>
      <c r="C1803" s="242" t="s">
        <v>14616</v>
      </c>
      <c r="D1803" s="244">
        <v>41.12</v>
      </c>
    </row>
    <row r="1804" spans="1:4" ht="18">
      <c r="A1804" s="242">
        <v>1716622</v>
      </c>
      <c r="B1804" s="243" t="s">
        <v>16223</v>
      </c>
      <c r="C1804" s="242" t="s">
        <v>14616</v>
      </c>
      <c r="D1804" s="244">
        <v>67.52</v>
      </c>
    </row>
    <row r="1805" spans="1:4" ht="18">
      <c r="A1805" s="242">
        <v>1716603</v>
      </c>
      <c r="B1805" s="243" t="s">
        <v>16224</v>
      </c>
      <c r="C1805" s="242" t="s">
        <v>14616</v>
      </c>
      <c r="D1805" s="244">
        <v>67.52</v>
      </c>
    </row>
    <row r="1806" spans="1:4" ht="18">
      <c r="A1806" s="242">
        <v>1716620</v>
      </c>
      <c r="B1806" s="243" t="s">
        <v>16225</v>
      </c>
      <c r="C1806" s="242" t="s">
        <v>14616</v>
      </c>
      <c r="D1806" s="244">
        <v>85.5</v>
      </c>
    </row>
    <row r="1807" spans="1:4" ht="18">
      <c r="A1807" s="242">
        <v>1716621</v>
      </c>
      <c r="B1807" s="243" t="s">
        <v>16226</v>
      </c>
      <c r="C1807" s="242" t="s">
        <v>14616</v>
      </c>
      <c r="D1807" s="244">
        <v>67.95</v>
      </c>
    </row>
    <row r="1808" spans="1:4" ht="18">
      <c r="A1808" s="242">
        <v>1716619</v>
      </c>
      <c r="B1808" s="243" t="s">
        <v>16227</v>
      </c>
      <c r="C1808" s="242" t="s">
        <v>14616</v>
      </c>
      <c r="D1808" s="244">
        <v>138.19</v>
      </c>
    </row>
    <row r="1809" spans="1:4" ht="18">
      <c r="A1809" s="242">
        <v>1716601</v>
      </c>
      <c r="B1809" s="243" t="s">
        <v>16228</v>
      </c>
      <c r="C1809" s="242" t="s">
        <v>14616</v>
      </c>
      <c r="D1809" s="244">
        <v>86.87</v>
      </c>
    </row>
    <row r="1810" spans="1:4" ht="18">
      <c r="A1810" s="242">
        <v>1716602</v>
      </c>
      <c r="B1810" s="243" t="s">
        <v>16229</v>
      </c>
      <c r="C1810" s="242" t="s">
        <v>14616</v>
      </c>
      <c r="D1810" s="244">
        <v>68.86</v>
      </c>
    </row>
    <row r="1811" spans="1:4" ht="18">
      <c r="A1811" s="242">
        <v>1716600</v>
      </c>
      <c r="B1811" s="243" t="s">
        <v>16230</v>
      </c>
      <c r="C1811" s="242" t="s">
        <v>14616</v>
      </c>
      <c r="D1811" s="244">
        <v>140.93</v>
      </c>
    </row>
    <row r="1812" spans="1:4" ht="18">
      <c r="A1812" s="242">
        <v>1716655</v>
      </c>
      <c r="B1812" s="243" t="s">
        <v>16231</v>
      </c>
      <c r="C1812" s="242" t="s">
        <v>14616</v>
      </c>
      <c r="D1812" s="244">
        <v>50.42</v>
      </c>
    </row>
    <row r="1813" spans="1:4" ht="18">
      <c r="A1813" s="242">
        <v>1716639</v>
      </c>
      <c r="B1813" s="243" t="s">
        <v>16232</v>
      </c>
      <c r="C1813" s="242" t="s">
        <v>14616</v>
      </c>
      <c r="D1813" s="244">
        <v>35.32</v>
      </c>
    </row>
    <row r="1814" spans="1:4">
      <c r="A1814" s="242">
        <v>1801636</v>
      </c>
      <c r="B1814" s="243" t="s">
        <v>16233</v>
      </c>
      <c r="C1814" s="242" t="s">
        <v>16234</v>
      </c>
      <c r="D1814" s="244">
        <v>16.71</v>
      </c>
    </row>
    <row r="1815" spans="1:4">
      <c r="A1815" s="242">
        <v>1801637</v>
      </c>
      <c r="B1815" s="243" t="s">
        <v>16235</v>
      </c>
      <c r="C1815" s="242" t="s">
        <v>16234</v>
      </c>
      <c r="D1815" s="244">
        <v>22.29</v>
      </c>
    </row>
    <row r="1816" spans="1:4">
      <c r="A1816" s="242">
        <v>1817720</v>
      </c>
      <c r="B1816" s="243" t="s">
        <v>16236</v>
      </c>
      <c r="C1816" s="242" t="s">
        <v>16234</v>
      </c>
      <c r="D1816" s="244">
        <v>88.28</v>
      </c>
    </row>
    <row r="1817" spans="1:4" ht="18">
      <c r="A1817" s="242">
        <v>1817723</v>
      </c>
      <c r="B1817" s="243" t="s">
        <v>16237</v>
      </c>
      <c r="C1817" s="242" t="s">
        <v>16234</v>
      </c>
      <c r="D1817" s="244">
        <v>39.369999999999997</v>
      </c>
    </row>
    <row r="1818" spans="1:4">
      <c r="A1818" s="242">
        <v>1817721</v>
      </c>
      <c r="B1818" s="243" t="s">
        <v>16238</v>
      </c>
      <c r="C1818" s="242" t="s">
        <v>16234</v>
      </c>
      <c r="D1818" s="244">
        <v>118.1</v>
      </c>
    </row>
    <row r="1819" spans="1:4">
      <c r="A1819" s="242">
        <v>1817722</v>
      </c>
      <c r="B1819" s="243" t="s">
        <v>16239</v>
      </c>
      <c r="C1819" s="242" t="s">
        <v>16234</v>
      </c>
      <c r="D1819" s="244">
        <v>59.05</v>
      </c>
    </row>
    <row r="1820" spans="1:4" ht="18">
      <c r="A1820" s="242">
        <v>1917483</v>
      </c>
      <c r="B1820" s="243" t="s">
        <v>16240</v>
      </c>
      <c r="C1820" s="242" t="s">
        <v>14616</v>
      </c>
      <c r="D1820" s="244">
        <v>4.38</v>
      </c>
    </row>
    <row r="1821" spans="1:4" ht="18">
      <c r="A1821" s="242">
        <v>1917484</v>
      </c>
      <c r="B1821" s="243" t="s">
        <v>16241</v>
      </c>
      <c r="C1821" s="242" t="s">
        <v>14616</v>
      </c>
      <c r="D1821" s="244">
        <v>4.57</v>
      </c>
    </row>
    <row r="1822" spans="1:4" ht="18">
      <c r="A1822" s="242">
        <v>1917485</v>
      </c>
      <c r="B1822" s="243" t="s">
        <v>16242</v>
      </c>
      <c r="C1822" s="242" t="s">
        <v>14616</v>
      </c>
      <c r="D1822" s="244">
        <v>5.01</v>
      </c>
    </row>
    <row r="1823" spans="1:4" ht="18">
      <c r="A1823" s="242">
        <v>1917486</v>
      </c>
      <c r="B1823" s="243" t="s">
        <v>16243</v>
      </c>
      <c r="C1823" s="242" t="s">
        <v>14616</v>
      </c>
      <c r="D1823" s="244">
        <v>5.23</v>
      </c>
    </row>
    <row r="1824" spans="1:4" ht="18">
      <c r="A1824" s="242">
        <v>1917487</v>
      </c>
      <c r="B1824" s="243" t="s">
        <v>16244</v>
      </c>
      <c r="C1824" s="242" t="s">
        <v>14616</v>
      </c>
      <c r="D1824" s="244">
        <v>5.51</v>
      </c>
    </row>
    <row r="1825" spans="1:4" ht="18">
      <c r="A1825" s="242">
        <v>1917528</v>
      </c>
      <c r="B1825" s="243" t="s">
        <v>16245</v>
      </c>
      <c r="C1825" s="242" t="s">
        <v>14616</v>
      </c>
      <c r="D1825" s="244">
        <v>27.75</v>
      </c>
    </row>
    <row r="1826" spans="1:4" ht="18">
      <c r="A1826" s="242">
        <v>1917529</v>
      </c>
      <c r="B1826" s="243" t="s">
        <v>16246</v>
      </c>
      <c r="C1826" s="242" t="s">
        <v>14616</v>
      </c>
      <c r="D1826" s="244">
        <v>28.66</v>
      </c>
    </row>
    <row r="1827" spans="1:4" ht="18">
      <c r="A1827" s="242">
        <v>1917530</v>
      </c>
      <c r="B1827" s="243" t="s">
        <v>16247</v>
      </c>
      <c r="C1827" s="242" t="s">
        <v>14616</v>
      </c>
      <c r="D1827" s="244">
        <v>30.07</v>
      </c>
    </row>
    <row r="1828" spans="1:4" ht="18">
      <c r="A1828" s="242">
        <v>1917531</v>
      </c>
      <c r="B1828" s="243" t="s">
        <v>16248</v>
      </c>
      <c r="C1828" s="242" t="s">
        <v>14616</v>
      </c>
      <c r="D1828" s="244">
        <v>31.59</v>
      </c>
    </row>
    <row r="1829" spans="1:4" ht="18">
      <c r="A1829" s="242">
        <v>1917532</v>
      </c>
      <c r="B1829" s="243" t="s">
        <v>16249</v>
      </c>
      <c r="C1829" s="242" t="s">
        <v>14616</v>
      </c>
      <c r="D1829" s="244">
        <v>33.31</v>
      </c>
    </row>
    <row r="1830" spans="1:4" ht="18">
      <c r="A1830" s="242">
        <v>1917533</v>
      </c>
      <c r="B1830" s="243" t="s">
        <v>16250</v>
      </c>
      <c r="C1830" s="242" t="s">
        <v>14616</v>
      </c>
      <c r="D1830" s="244">
        <v>34.229999999999997</v>
      </c>
    </row>
    <row r="1831" spans="1:4" ht="18">
      <c r="A1831" s="242">
        <v>1917534</v>
      </c>
      <c r="B1831" s="243" t="s">
        <v>16251</v>
      </c>
      <c r="C1831" s="242" t="s">
        <v>14616</v>
      </c>
      <c r="D1831" s="244">
        <v>35.18</v>
      </c>
    </row>
    <row r="1832" spans="1:4" ht="18">
      <c r="A1832" s="242">
        <v>1917535</v>
      </c>
      <c r="B1832" s="243" t="s">
        <v>16252</v>
      </c>
      <c r="C1832" s="242" t="s">
        <v>14616</v>
      </c>
      <c r="D1832" s="244">
        <v>36.42</v>
      </c>
    </row>
    <row r="1833" spans="1:4" ht="18">
      <c r="A1833" s="242">
        <v>1917536</v>
      </c>
      <c r="B1833" s="243" t="s">
        <v>16253</v>
      </c>
      <c r="C1833" s="242" t="s">
        <v>14616</v>
      </c>
      <c r="D1833" s="244">
        <v>37.49</v>
      </c>
    </row>
    <row r="1834" spans="1:4" ht="18">
      <c r="A1834" s="242">
        <v>1917537</v>
      </c>
      <c r="B1834" s="243" t="s">
        <v>16254</v>
      </c>
      <c r="C1834" s="242" t="s">
        <v>14616</v>
      </c>
      <c r="D1834" s="244">
        <v>38.61</v>
      </c>
    </row>
    <row r="1835" spans="1:4" ht="18">
      <c r="A1835" s="242">
        <v>1917488</v>
      </c>
      <c r="B1835" s="243" t="s">
        <v>16255</v>
      </c>
      <c r="C1835" s="242" t="s">
        <v>14616</v>
      </c>
      <c r="D1835" s="244">
        <v>5.73</v>
      </c>
    </row>
    <row r="1836" spans="1:4" ht="18">
      <c r="A1836" s="242">
        <v>1917489</v>
      </c>
      <c r="B1836" s="243" t="s">
        <v>16256</v>
      </c>
      <c r="C1836" s="242" t="s">
        <v>14616</v>
      </c>
      <c r="D1836" s="244">
        <v>6</v>
      </c>
    </row>
    <row r="1837" spans="1:4" ht="18">
      <c r="A1837" s="242">
        <v>1917490</v>
      </c>
      <c r="B1837" s="243" t="s">
        <v>16257</v>
      </c>
      <c r="C1837" s="242" t="s">
        <v>14616</v>
      </c>
      <c r="D1837" s="244">
        <v>6.42</v>
      </c>
    </row>
    <row r="1838" spans="1:4" ht="18">
      <c r="A1838" s="242">
        <v>1917491</v>
      </c>
      <c r="B1838" s="243" t="s">
        <v>16258</v>
      </c>
      <c r="C1838" s="242" t="s">
        <v>14616</v>
      </c>
      <c r="D1838" s="244">
        <v>6.71</v>
      </c>
    </row>
    <row r="1839" spans="1:4" ht="18">
      <c r="A1839" s="242">
        <v>1917492</v>
      </c>
      <c r="B1839" s="243" t="s">
        <v>16259</v>
      </c>
      <c r="C1839" s="242" t="s">
        <v>14616</v>
      </c>
      <c r="D1839" s="244">
        <v>6.96</v>
      </c>
    </row>
    <row r="1840" spans="1:4" ht="18">
      <c r="A1840" s="242">
        <v>1917493</v>
      </c>
      <c r="B1840" s="243" t="s">
        <v>16260</v>
      </c>
      <c r="C1840" s="242" t="s">
        <v>14616</v>
      </c>
      <c r="D1840" s="244">
        <v>7.27</v>
      </c>
    </row>
    <row r="1841" spans="1:4" ht="18">
      <c r="A1841" s="242">
        <v>1917494</v>
      </c>
      <c r="B1841" s="243" t="s">
        <v>16261</v>
      </c>
      <c r="C1841" s="242" t="s">
        <v>14616</v>
      </c>
      <c r="D1841" s="244">
        <v>7.59</v>
      </c>
    </row>
    <row r="1842" spans="1:4" ht="18">
      <c r="A1842" s="242">
        <v>1917495</v>
      </c>
      <c r="B1842" s="243" t="s">
        <v>16262</v>
      </c>
      <c r="C1842" s="242" t="s">
        <v>14616</v>
      </c>
      <c r="D1842" s="244">
        <v>8.06</v>
      </c>
    </row>
    <row r="1843" spans="1:4" ht="18">
      <c r="A1843" s="242">
        <v>1917496</v>
      </c>
      <c r="B1843" s="243" t="s">
        <v>16263</v>
      </c>
      <c r="C1843" s="242" t="s">
        <v>14616</v>
      </c>
      <c r="D1843" s="244">
        <v>8.36</v>
      </c>
    </row>
    <row r="1844" spans="1:4" ht="18">
      <c r="A1844" s="242">
        <v>1917497</v>
      </c>
      <c r="B1844" s="243" t="s">
        <v>16264</v>
      </c>
      <c r="C1844" s="242" t="s">
        <v>14616</v>
      </c>
      <c r="D1844" s="244">
        <v>8.66</v>
      </c>
    </row>
    <row r="1845" spans="1:4" ht="18">
      <c r="A1845" s="242">
        <v>1917498</v>
      </c>
      <c r="B1845" s="243" t="s">
        <v>16265</v>
      </c>
      <c r="C1845" s="242" t="s">
        <v>14616</v>
      </c>
      <c r="D1845" s="244">
        <v>8.9700000000000006</v>
      </c>
    </row>
    <row r="1846" spans="1:4" ht="18">
      <c r="A1846" s="242">
        <v>1917499</v>
      </c>
      <c r="B1846" s="243" t="s">
        <v>16266</v>
      </c>
      <c r="C1846" s="242" t="s">
        <v>14616</v>
      </c>
      <c r="D1846" s="244">
        <v>9.24</v>
      </c>
    </row>
    <row r="1847" spans="1:4" ht="18">
      <c r="A1847" s="242">
        <v>1917500</v>
      </c>
      <c r="B1847" s="243" t="s">
        <v>16267</v>
      </c>
      <c r="C1847" s="242" t="s">
        <v>14616</v>
      </c>
      <c r="D1847" s="244">
        <v>9.75</v>
      </c>
    </row>
    <row r="1848" spans="1:4" ht="18">
      <c r="A1848" s="242">
        <v>1917501</v>
      </c>
      <c r="B1848" s="243" t="s">
        <v>16268</v>
      </c>
      <c r="C1848" s="242" t="s">
        <v>14616</v>
      </c>
      <c r="D1848" s="244">
        <v>10.07</v>
      </c>
    </row>
    <row r="1849" spans="1:4" ht="18">
      <c r="A1849" s="242">
        <v>1917502</v>
      </c>
      <c r="B1849" s="243" t="s">
        <v>16269</v>
      </c>
      <c r="C1849" s="242" t="s">
        <v>14616</v>
      </c>
      <c r="D1849" s="244">
        <v>10.38</v>
      </c>
    </row>
    <row r="1850" spans="1:4" ht="18">
      <c r="A1850" s="242">
        <v>1917503</v>
      </c>
      <c r="B1850" s="243" t="s">
        <v>16270</v>
      </c>
      <c r="C1850" s="242" t="s">
        <v>14616</v>
      </c>
      <c r="D1850" s="244">
        <v>10.71</v>
      </c>
    </row>
    <row r="1851" spans="1:4" ht="18">
      <c r="A1851" s="242">
        <v>1917504</v>
      </c>
      <c r="B1851" s="243" t="s">
        <v>16271</v>
      </c>
      <c r="C1851" s="242" t="s">
        <v>14616</v>
      </c>
      <c r="D1851" s="244">
        <v>11.04</v>
      </c>
    </row>
    <row r="1852" spans="1:4" ht="18">
      <c r="A1852" s="242">
        <v>1917505</v>
      </c>
      <c r="B1852" s="243" t="s">
        <v>16272</v>
      </c>
      <c r="C1852" s="242" t="s">
        <v>14616</v>
      </c>
      <c r="D1852" s="244">
        <v>11.57</v>
      </c>
    </row>
    <row r="1853" spans="1:4" ht="18">
      <c r="A1853" s="242">
        <v>1917506</v>
      </c>
      <c r="B1853" s="243" t="s">
        <v>16273</v>
      </c>
      <c r="C1853" s="242" t="s">
        <v>14616</v>
      </c>
      <c r="D1853" s="244">
        <v>11.9</v>
      </c>
    </row>
    <row r="1854" spans="1:4" ht="18">
      <c r="A1854" s="242">
        <v>1917507</v>
      </c>
      <c r="B1854" s="243" t="s">
        <v>16274</v>
      </c>
      <c r="C1854" s="242" t="s">
        <v>14616</v>
      </c>
      <c r="D1854" s="244">
        <v>12.24</v>
      </c>
    </row>
    <row r="1855" spans="1:4" ht="18">
      <c r="A1855" s="242">
        <v>1917480</v>
      </c>
      <c r="B1855" s="243" t="s">
        <v>16275</v>
      </c>
      <c r="C1855" s="242" t="s">
        <v>14616</v>
      </c>
      <c r="D1855" s="244">
        <v>3.78</v>
      </c>
    </row>
    <row r="1856" spans="1:4" ht="18">
      <c r="A1856" s="242">
        <v>1917508</v>
      </c>
      <c r="B1856" s="243" t="s">
        <v>16276</v>
      </c>
      <c r="C1856" s="242" t="s">
        <v>14616</v>
      </c>
      <c r="D1856" s="244">
        <v>12.58</v>
      </c>
    </row>
    <row r="1857" spans="1:4" ht="18">
      <c r="A1857" s="242">
        <v>1917509</v>
      </c>
      <c r="B1857" s="243" t="s">
        <v>16277</v>
      </c>
      <c r="C1857" s="242" t="s">
        <v>14616</v>
      </c>
      <c r="D1857" s="244">
        <v>12.99</v>
      </c>
    </row>
    <row r="1858" spans="1:4" ht="18">
      <c r="A1858" s="242">
        <v>1917510</v>
      </c>
      <c r="B1858" s="243" t="s">
        <v>16278</v>
      </c>
      <c r="C1858" s="242" t="s">
        <v>14616</v>
      </c>
      <c r="D1858" s="244">
        <v>13.55</v>
      </c>
    </row>
    <row r="1859" spans="1:4" ht="18">
      <c r="A1859" s="242">
        <v>1917511</v>
      </c>
      <c r="B1859" s="243" t="s">
        <v>16279</v>
      </c>
      <c r="C1859" s="242" t="s">
        <v>14616</v>
      </c>
      <c r="D1859" s="244">
        <v>13.93</v>
      </c>
    </row>
    <row r="1860" spans="1:4" ht="18">
      <c r="A1860" s="242">
        <v>1917512</v>
      </c>
      <c r="B1860" s="243" t="s">
        <v>16280</v>
      </c>
      <c r="C1860" s="242" t="s">
        <v>14616</v>
      </c>
      <c r="D1860" s="244">
        <v>14.37</v>
      </c>
    </row>
    <row r="1861" spans="1:4" ht="18">
      <c r="A1861" s="242">
        <v>1917513</v>
      </c>
      <c r="B1861" s="243" t="s">
        <v>16281</v>
      </c>
      <c r="C1861" s="242" t="s">
        <v>14616</v>
      </c>
      <c r="D1861" s="244">
        <v>14.79</v>
      </c>
    </row>
    <row r="1862" spans="1:4" ht="18">
      <c r="A1862" s="242">
        <v>1917514</v>
      </c>
      <c r="B1862" s="243" t="s">
        <v>16282</v>
      </c>
      <c r="C1862" s="242" t="s">
        <v>14616</v>
      </c>
      <c r="D1862" s="244">
        <v>15.27</v>
      </c>
    </row>
    <row r="1863" spans="1:4" ht="18">
      <c r="A1863" s="242">
        <v>1917515</v>
      </c>
      <c r="B1863" s="243" t="s">
        <v>16283</v>
      </c>
      <c r="C1863" s="242" t="s">
        <v>14616</v>
      </c>
      <c r="D1863" s="244">
        <v>15.98</v>
      </c>
    </row>
    <row r="1864" spans="1:4" ht="18">
      <c r="A1864" s="242">
        <v>1917516</v>
      </c>
      <c r="B1864" s="243" t="s">
        <v>16284</v>
      </c>
      <c r="C1864" s="242" t="s">
        <v>14616</v>
      </c>
      <c r="D1864" s="244">
        <v>16.5</v>
      </c>
    </row>
    <row r="1865" spans="1:4" ht="18">
      <c r="A1865" s="242">
        <v>1917517</v>
      </c>
      <c r="B1865" s="243" t="s">
        <v>16285</v>
      </c>
      <c r="C1865" s="242" t="s">
        <v>14616</v>
      </c>
      <c r="D1865" s="244">
        <v>17.22</v>
      </c>
    </row>
    <row r="1866" spans="1:4" ht="18">
      <c r="A1866" s="242">
        <v>1917481</v>
      </c>
      <c r="B1866" s="243" t="s">
        <v>16286</v>
      </c>
      <c r="C1866" s="242" t="s">
        <v>14616</v>
      </c>
      <c r="D1866" s="244">
        <v>3.96</v>
      </c>
    </row>
    <row r="1867" spans="1:4" ht="18">
      <c r="A1867" s="242">
        <v>1917518</v>
      </c>
      <c r="B1867" s="243" t="s">
        <v>16287</v>
      </c>
      <c r="C1867" s="242" t="s">
        <v>14616</v>
      </c>
      <c r="D1867" s="244">
        <v>17.920000000000002</v>
      </c>
    </row>
    <row r="1868" spans="1:4" ht="18">
      <c r="A1868" s="242">
        <v>1917519</v>
      </c>
      <c r="B1868" s="243" t="s">
        <v>16288</v>
      </c>
      <c r="C1868" s="242" t="s">
        <v>14616</v>
      </c>
      <c r="D1868" s="244">
        <v>18.79</v>
      </c>
    </row>
    <row r="1869" spans="1:4" ht="18">
      <c r="A1869" s="242">
        <v>1917520</v>
      </c>
      <c r="B1869" s="243" t="s">
        <v>16289</v>
      </c>
      <c r="C1869" s="242" t="s">
        <v>14616</v>
      </c>
      <c r="D1869" s="244">
        <v>19.78</v>
      </c>
    </row>
    <row r="1870" spans="1:4" ht="18">
      <c r="A1870" s="242">
        <v>1917521</v>
      </c>
      <c r="B1870" s="243" t="s">
        <v>16290</v>
      </c>
      <c r="C1870" s="242" t="s">
        <v>14616</v>
      </c>
      <c r="D1870" s="244">
        <v>20.62</v>
      </c>
    </row>
    <row r="1871" spans="1:4" ht="18">
      <c r="A1871" s="242">
        <v>1917522</v>
      </c>
      <c r="B1871" s="243" t="s">
        <v>16291</v>
      </c>
      <c r="C1871" s="242" t="s">
        <v>14616</v>
      </c>
      <c r="D1871" s="244">
        <v>21.54</v>
      </c>
    </row>
    <row r="1872" spans="1:4" ht="18">
      <c r="A1872" s="242">
        <v>1917523</v>
      </c>
      <c r="B1872" s="243" t="s">
        <v>16292</v>
      </c>
      <c r="C1872" s="242" t="s">
        <v>14616</v>
      </c>
      <c r="D1872" s="244">
        <v>22.48</v>
      </c>
    </row>
    <row r="1873" spans="1:4" ht="18">
      <c r="A1873" s="242">
        <v>1917524</v>
      </c>
      <c r="B1873" s="243" t="s">
        <v>16293</v>
      </c>
      <c r="C1873" s="242" t="s">
        <v>14616</v>
      </c>
      <c r="D1873" s="244">
        <v>23.49</v>
      </c>
    </row>
    <row r="1874" spans="1:4" ht="18">
      <c r="A1874" s="242">
        <v>1917525</v>
      </c>
      <c r="B1874" s="243" t="s">
        <v>16294</v>
      </c>
      <c r="C1874" s="242" t="s">
        <v>14616</v>
      </c>
      <c r="D1874" s="244">
        <v>24.68</v>
      </c>
    </row>
    <row r="1875" spans="1:4" ht="18">
      <c r="A1875" s="242">
        <v>1917526</v>
      </c>
      <c r="B1875" s="243" t="s">
        <v>16295</v>
      </c>
      <c r="C1875" s="242" t="s">
        <v>14616</v>
      </c>
      <c r="D1875" s="244">
        <v>25.61</v>
      </c>
    </row>
    <row r="1876" spans="1:4" ht="18">
      <c r="A1876" s="242">
        <v>1917527</v>
      </c>
      <c r="B1876" s="243" t="s">
        <v>16296</v>
      </c>
      <c r="C1876" s="242" t="s">
        <v>14616</v>
      </c>
      <c r="D1876" s="244">
        <v>26.53</v>
      </c>
    </row>
    <row r="1877" spans="1:4" ht="18">
      <c r="A1877" s="242">
        <v>1917482</v>
      </c>
      <c r="B1877" s="243" t="s">
        <v>16297</v>
      </c>
      <c r="C1877" s="242" t="s">
        <v>14616</v>
      </c>
      <c r="D1877" s="244">
        <v>4.1399999999999997</v>
      </c>
    </row>
    <row r="1878" spans="1:4" ht="18">
      <c r="A1878" s="242">
        <v>1917737</v>
      </c>
      <c r="B1878" s="243" t="s">
        <v>16298</v>
      </c>
      <c r="C1878" s="242" t="s">
        <v>14616</v>
      </c>
      <c r="D1878" s="244">
        <v>3.75</v>
      </c>
    </row>
    <row r="1879" spans="1:4" ht="18">
      <c r="A1879" s="242">
        <v>1917220</v>
      </c>
      <c r="B1879" s="243" t="s">
        <v>16299</v>
      </c>
      <c r="C1879" s="242" t="s">
        <v>14616</v>
      </c>
      <c r="D1879" s="244">
        <v>6.99</v>
      </c>
    </row>
    <row r="1880" spans="1:4" ht="18">
      <c r="A1880" s="242">
        <v>1917221</v>
      </c>
      <c r="B1880" s="243" t="s">
        <v>16300</v>
      </c>
      <c r="C1880" s="242" t="s">
        <v>14616</v>
      </c>
      <c r="D1880" s="244">
        <v>7.46</v>
      </c>
    </row>
    <row r="1881" spans="1:4" ht="18">
      <c r="A1881" s="242">
        <v>1917222</v>
      </c>
      <c r="B1881" s="243" t="s">
        <v>16301</v>
      </c>
      <c r="C1881" s="242" t="s">
        <v>14616</v>
      </c>
      <c r="D1881" s="244">
        <v>8</v>
      </c>
    </row>
    <row r="1882" spans="1:4" ht="18">
      <c r="A1882" s="242">
        <v>1917223</v>
      </c>
      <c r="B1882" s="243" t="s">
        <v>16302</v>
      </c>
      <c r="C1882" s="242" t="s">
        <v>14616</v>
      </c>
      <c r="D1882" s="244">
        <v>8.36</v>
      </c>
    </row>
    <row r="1883" spans="1:4" ht="18">
      <c r="A1883" s="242">
        <v>1917224</v>
      </c>
      <c r="B1883" s="243" t="s">
        <v>16303</v>
      </c>
      <c r="C1883" s="242" t="s">
        <v>14616</v>
      </c>
      <c r="D1883" s="244">
        <v>8.7200000000000006</v>
      </c>
    </row>
    <row r="1884" spans="1:4" ht="18">
      <c r="A1884" s="242">
        <v>1917225</v>
      </c>
      <c r="B1884" s="243" t="s">
        <v>16304</v>
      </c>
      <c r="C1884" s="242" t="s">
        <v>14616</v>
      </c>
      <c r="D1884" s="244">
        <v>9.15</v>
      </c>
    </row>
    <row r="1885" spans="1:4" ht="18">
      <c r="A1885" s="242">
        <v>1917226</v>
      </c>
      <c r="B1885" s="243" t="s">
        <v>16305</v>
      </c>
      <c r="C1885" s="242" t="s">
        <v>14616</v>
      </c>
      <c r="D1885" s="244">
        <v>9.56</v>
      </c>
    </row>
    <row r="1886" spans="1:4" ht="18">
      <c r="A1886" s="242">
        <v>1917227</v>
      </c>
      <c r="B1886" s="243" t="s">
        <v>16306</v>
      </c>
      <c r="C1886" s="242" t="s">
        <v>14616</v>
      </c>
      <c r="D1886" s="244">
        <v>10.130000000000001</v>
      </c>
    </row>
    <row r="1887" spans="1:4" ht="18">
      <c r="A1887" s="242">
        <v>1917228</v>
      </c>
      <c r="B1887" s="243" t="s">
        <v>16307</v>
      </c>
      <c r="C1887" s="242" t="s">
        <v>14616</v>
      </c>
      <c r="D1887" s="244">
        <v>10.61</v>
      </c>
    </row>
    <row r="1888" spans="1:4" ht="18">
      <c r="A1888" s="242">
        <v>1917229</v>
      </c>
      <c r="B1888" s="243" t="s">
        <v>16308</v>
      </c>
      <c r="C1888" s="242" t="s">
        <v>14616</v>
      </c>
      <c r="D1888" s="244">
        <v>11.04</v>
      </c>
    </row>
    <row r="1889" spans="1:4" ht="18">
      <c r="A1889" s="242">
        <v>1917230</v>
      </c>
      <c r="B1889" s="243" t="s">
        <v>16309</v>
      </c>
      <c r="C1889" s="242" t="s">
        <v>14616</v>
      </c>
      <c r="D1889" s="244">
        <v>11.51</v>
      </c>
    </row>
    <row r="1890" spans="1:4" ht="18">
      <c r="A1890" s="242">
        <v>1917231</v>
      </c>
      <c r="B1890" s="243" t="s">
        <v>16310</v>
      </c>
      <c r="C1890" s="242" t="s">
        <v>14616</v>
      </c>
      <c r="D1890" s="244">
        <v>12.01</v>
      </c>
    </row>
    <row r="1891" spans="1:4" ht="18">
      <c r="A1891" s="242">
        <v>1917232</v>
      </c>
      <c r="B1891" s="243" t="s">
        <v>16311</v>
      </c>
      <c r="C1891" s="242" t="s">
        <v>14616</v>
      </c>
      <c r="D1891" s="244">
        <v>12.67</v>
      </c>
    </row>
    <row r="1892" spans="1:4" ht="18">
      <c r="A1892" s="242">
        <v>1917233</v>
      </c>
      <c r="B1892" s="243" t="s">
        <v>16312</v>
      </c>
      <c r="C1892" s="242" t="s">
        <v>14616</v>
      </c>
      <c r="D1892" s="244">
        <v>13.18</v>
      </c>
    </row>
    <row r="1893" spans="1:4" ht="18">
      <c r="A1893" s="242">
        <v>1917234</v>
      </c>
      <c r="B1893" s="243" t="s">
        <v>16313</v>
      </c>
      <c r="C1893" s="242" t="s">
        <v>14616</v>
      </c>
      <c r="D1893" s="244">
        <v>13.8</v>
      </c>
    </row>
    <row r="1894" spans="1:4" ht="18">
      <c r="A1894" s="242">
        <v>1917217</v>
      </c>
      <c r="B1894" s="243" t="s">
        <v>16314</v>
      </c>
      <c r="C1894" s="242" t="s">
        <v>14616</v>
      </c>
      <c r="D1894" s="244">
        <v>5.75</v>
      </c>
    </row>
    <row r="1895" spans="1:4" ht="18">
      <c r="A1895" s="242">
        <v>1917218</v>
      </c>
      <c r="B1895" s="243" t="s">
        <v>16315</v>
      </c>
      <c r="C1895" s="242" t="s">
        <v>14616</v>
      </c>
      <c r="D1895" s="244">
        <v>5.97</v>
      </c>
    </row>
    <row r="1896" spans="1:4" ht="18">
      <c r="A1896" s="242">
        <v>1917219</v>
      </c>
      <c r="B1896" s="243" t="s">
        <v>16316</v>
      </c>
      <c r="C1896" s="242" t="s">
        <v>14616</v>
      </c>
      <c r="D1896" s="244">
        <v>6.42</v>
      </c>
    </row>
    <row r="1897" spans="1:4" ht="18">
      <c r="A1897" s="242">
        <v>1917724</v>
      </c>
      <c r="B1897" s="243" t="s">
        <v>16317</v>
      </c>
      <c r="C1897" s="242" t="s">
        <v>14616</v>
      </c>
      <c r="D1897" s="244">
        <v>5.63</v>
      </c>
    </row>
    <row r="1898" spans="1:4" ht="18">
      <c r="A1898" s="242">
        <v>1917274</v>
      </c>
      <c r="B1898" s="243" t="s">
        <v>16318</v>
      </c>
      <c r="C1898" s="242" t="s">
        <v>14616</v>
      </c>
      <c r="D1898" s="244">
        <v>4.68</v>
      </c>
    </row>
    <row r="1899" spans="1:4" ht="18">
      <c r="A1899" s="242">
        <v>1917275</v>
      </c>
      <c r="B1899" s="243" t="s">
        <v>16319</v>
      </c>
      <c r="C1899" s="242" t="s">
        <v>14616</v>
      </c>
      <c r="D1899" s="244">
        <v>4.9800000000000004</v>
      </c>
    </row>
    <row r="1900" spans="1:4" ht="18">
      <c r="A1900" s="242">
        <v>1917276</v>
      </c>
      <c r="B1900" s="243" t="s">
        <v>16320</v>
      </c>
      <c r="C1900" s="242" t="s">
        <v>14616</v>
      </c>
      <c r="D1900" s="244">
        <v>5.43</v>
      </c>
    </row>
    <row r="1901" spans="1:4" ht="18">
      <c r="A1901" s="242">
        <v>1917277</v>
      </c>
      <c r="B1901" s="243" t="s">
        <v>16321</v>
      </c>
      <c r="C1901" s="242" t="s">
        <v>14616</v>
      </c>
      <c r="D1901" s="244">
        <v>5.82</v>
      </c>
    </row>
    <row r="1902" spans="1:4" ht="18">
      <c r="A1902" s="242">
        <v>1917278</v>
      </c>
      <c r="B1902" s="243" t="s">
        <v>16322</v>
      </c>
      <c r="C1902" s="242" t="s">
        <v>14616</v>
      </c>
      <c r="D1902" s="244">
        <v>5.99</v>
      </c>
    </row>
    <row r="1903" spans="1:4" ht="18">
      <c r="A1903" s="242">
        <v>1917279</v>
      </c>
      <c r="B1903" s="243" t="s">
        <v>16323</v>
      </c>
      <c r="C1903" s="242" t="s">
        <v>14616</v>
      </c>
      <c r="D1903" s="244">
        <v>6.39</v>
      </c>
    </row>
    <row r="1904" spans="1:4" ht="18">
      <c r="A1904" s="242">
        <v>1917280</v>
      </c>
      <c r="B1904" s="243" t="s">
        <v>16324</v>
      </c>
      <c r="C1904" s="242" t="s">
        <v>14616</v>
      </c>
      <c r="D1904" s="244">
        <v>6.75</v>
      </c>
    </row>
    <row r="1905" spans="1:4" ht="18">
      <c r="A1905" s="242">
        <v>1917281</v>
      </c>
      <c r="B1905" s="243" t="s">
        <v>16325</v>
      </c>
      <c r="C1905" s="242" t="s">
        <v>14616</v>
      </c>
      <c r="D1905" s="244">
        <v>7.22</v>
      </c>
    </row>
    <row r="1906" spans="1:4" ht="18">
      <c r="A1906" s="242">
        <v>1917282</v>
      </c>
      <c r="B1906" s="243" t="s">
        <v>16326</v>
      </c>
      <c r="C1906" s="242" t="s">
        <v>14616</v>
      </c>
      <c r="D1906" s="244">
        <v>7.58</v>
      </c>
    </row>
    <row r="1907" spans="1:4" ht="18">
      <c r="A1907" s="242">
        <v>1917283</v>
      </c>
      <c r="B1907" s="243" t="s">
        <v>16327</v>
      </c>
      <c r="C1907" s="242" t="s">
        <v>14616</v>
      </c>
      <c r="D1907" s="244">
        <v>7.95</v>
      </c>
    </row>
    <row r="1908" spans="1:4" ht="18">
      <c r="A1908" s="242">
        <v>1917284</v>
      </c>
      <c r="B1908" s="243" t="s">
        <v>16328</v>
      </c>
      <c r="C1908" s="242" t="s">
        <v>14616</v>
      </c>
      <c r="D1908" s="244">
        <v>8.2899999999999991</v>
      </c>
    </row>
    <row r="1909" spans="1:4" ht="18">
      <c r="A1909" s="242">
        <v>1917285</v>
      </c>
      <c r="B1909" s="243" t="s">
        <v>16329</v>
      </c>
      <c r="C1909" s="242" t="s">
        <v>14616</v>
      </c>
      <c r="D1909" s="244">
        <v>8.66</v>
      </c>
    </row>
    <row r="1910" spans="1:4" ht="18">
      <c r="A1910" s="242">
        <v>1917286</v>
      </c>
      <c r="B1910" s="243" t="s">
        <v>16330</v>
      </c>
      <c r="C1910" s="242" t="s">
        <v>14616</v>
      </c>
      <c r="D1910" s="244">
        <v>9.24</v>
      </c>
    </row>
    <row r="1911" spans="1:4" ht="18">
      <c r="A1911" s="242">
        <v>1917287</v>
      </c>
      <c r="B1911" s="243" t="s">
        <v>16331</v>
      </c>
      <c r="C1911" s="242" t="s">
        <v>14616</v>
      </c>
      <c r="D1911" s="244">
        <v>9.66</v>
      </c>
    </row>
    <row r="1912" spans="1:4" ht="18">
      <c r="A1912" s="242">
        <v>1917288</v>
      </c>
      <c r="B1912" s="243" t="s">
        <v>16332</v>
      </c>
      <c r="C1912" s="242" t="s">
        <v>14616</v>
      </c>
      <c r="D1912" s="244">
        <v>10.09</v>
      </c>
    </row>
    <row r="1913" spans="1:4" ht="18">
      <c r="A1913" s="242">
        <v>1917289</v>
      </c>
      <c r="B1913" s="243" t="s">
        <v>16333</v>
      </c>
      <c r="C1913" s="242" t="s">
        <v>14616</v>
      </c>
      <c r="D1913" s="244">
        <v>10.56</v>
      </c>
    </row>
    <row r="1914" spans="1:4" ht="18">
      <c r="A1914" s="242">
        <v>1917290</v>
      </c>
      <c r="B1914" s="243" t="s">
        <v>16334</v>
      </c>
      <c r="C1914" s="242" t="s">
        <v>14616</v>
      </c>
      <c r="D1914" s="244">
        <v>11.04</v>
      </c>
    </row>
    <row r="1915" spans="1:4" ht="18">
      <c r="A1915" s="242">
        <v>1917291</v>
      </c>
      <c r="B1915" s="243" t="s">
        <v>16335</v>
      </c>
      <c r="C1915" s="242" t="s">
        <v>14616</v>
      </c>
      <c r="D1915" s="244">
        <v>11.7</v>
      </c>
    </row>
    <row r="1916" spans="1:4" ht="18">
      <c r="A1916" s="242">
        <v>1917292</v>
      </c>
      <c r="B1916" s="243" t="s">
        <v>16336</v>
      </c>
      <c r="C1916" s="242" t="s">
        <v>14616</v>
      </c>
      <c r="D1916" s="244">
        <v>12.23</v>
      </c>
    </row>
    <row r="1917" spans="1:4" ht="18">
      <c r="A1917" s="242">
        <v>1917293</v>
      </c>
      <c r="B1917" s="243" t="s">
        <v>16337</v>
      </c>
      <c r="C1917" s="242" t="s">
        <v>14616</v>
      </c>
      <c r="D1917" s="244">
        <v>12.8</v>
      </c>
    </row>
    <row r="1918" spans="1:4" ht="18">
      <c r="A1918" s="242">
        <v>1917294</v>
      </c>
      <c r="B1918" s="243" t="s">
        <v>16338</v>
      </c>
      <c r="C1918" s="242" t="s">
        <v>14616</v>
      </c>
      <c r="D1918" s="244">
        <v>13.52</v>
      </c>
    </row>
    <row r="1919" spans="1:4" ht="18">
      <c r="A1919" s="242">
        <v>1917295</v>
      </c>
      <c r="B1919" s="243" t="s">
        <v>16339</v>
      </c>
      <c r="C1919" s="242" t="s">
        <v>14616</v>
      </c>
      <c r="D1919" s="244">
        <v>14.26</v>
      </c>
    </row>
    <row r="1920" spans="1:4" ht="18">
      <c r="A1920" s="242">
        <v>1917296</v>
      </c>
      <c r="B1920" s="243" t="s">
        <v>16340</v>
      </c>
      <c r="C1920" s="242" t="s">
        <v>14616</v>
      </c>
      <c r="D1920" s="244">
        <v>15.23</v>
      </c>
    </row>
    <row r="1921" spans="1:4" ht="18">
      <c r="A1921" s="242">
        <v>1917297</v>
      </c>
      <c r="B1921" s="243" t="s">
        <v>16341</v>
      </c>
      <c r="C1921" s="242" t="s">
        <v>14616</v>
      </c>
      <c r="D1921" s="244">
        <v>16.170000000000002</v>
      </c>
    </row>
    <row r="1922" spans="1:4" ht="18">
      <c r="A1922" s="242">
        <v>1917298</v>
      </c>
      <c r="B1922" s="243" t="s">
        <v>16342</v>
      </c>
      <c r="C1922" s="242" t="s">
        <v>14616</v>
      </c>
      <c r="D1922" s="244">
        <v>17.190000000000001</v>
      </c>
    </row>
    <row r="1923" spans="1:4" ht="18">
      <c r="A1923" s="242">
        <v>1917271</v>
      </c>
      <c r="B1923" s="243" t="s">
        <v>16343</v>
      </c>
      <c r="C1923" s="242" t="s">
        <v>14616</v>
      </c>
      <c r="D1923" s="244">
        <v>3.94</v>
      </c>
    </row>
    <row r="1924" spans="1:4" ht="18">
      <c r="A1924" s="242">
        <v>1917299</v>
      </c>
      <c r="B1924" s="243" t="s">
        <v>16344</v>
      </c>
      <c r="C1924" s="242" t="s">
        <v>14616</v>
      </c>
      <c r="D1924" s="244">
        <v>18.39</v>
      </c>
    </row>
    <row r="1925" spans="1:4" ht="18">
      <c r="A1925" s="242">
        <v>1917300</v>
      </c>
      <c r="B1925" s="243" t="s">
        <v>16345</v>
      </c>
      <c r="C1925" s="242" t="s">
        <v>14616</v>
      </c>
      <c r="D1925" s="244">
        <v>19.71</v>
      </c>
    </row>
    <row r="1926" spans="1:4" ht="18">
      <c r="A1926" s="242">
        <v>1917301</v>
      </c>
      <c r="B1926" s="243" t="s">
        <v>16346</v>
      </c>
      <c r="C1926" s="242" t="s">
        <v>14616</v>
      </c>
      <c r="D1926" s="244">
        <v>21.41</v>
      </c>
    </row>
    <row r="1927" spans="1:4" ht="18">
      <c r="A1927" s="242">
        <v>1917302</v>
      </c>
      <c r="B1927" s="243" t="s">
        <v>16347</v>
      </c>
      <c r="C1927" s="242" t="s">
        <v>14616</v>
      </c>
      <c r="D1927" s="244">
        <v>23.07</v>
      </c>
    </row>
    <row r="1928" spans="1:4" ht="18">
      <c r="A1928" s="242">
        <v>1917303</v>
      </c>
      <c r="B1928" s="243" t="s">
        <v>16348</v>
      </c>
      <c r="C1928" s="242" t="s">
        <v>14616</v>
      </c>
      <c r="D1928" s="244">
        <v>24.61</v>
      </c>
    </row>
    <row r="1929" spans="1:4" ht="18">
      <c r="A1929" s="242">
        <v>1917304</v>
      </c>
      <c r="B1929" s="243" t="s">
        <v>16349</v>
      </c>
      <c r="C1929" s="242" t="s">
        <v>14616</v>
      </c>
      <c r="D1929" s="244">
        <v>26.13</v>
      </c>
    </row>
    <row r="1930" spans="1:4" ht="18">
      <c r="A1930" s="242">
        <v>1917305</v>
      </c>
      <c r="B1930" s="243" t="s">
        <v>16350</v>
      </c>
      <c r="C1930" s="242" t="s">
        <v>14616</v>
      </c>
      <c r="D1930" s="244">
        <v>27.81</v>
      </c>
    </row>
    <row r="1931" spans="1:4" ht="18">
      <c r="A1931" s="242">
        <v>1917306</v>
      </c>
      <c r="B1931" s="243" t="s">
        <v>16351</v>
      </c>
      <c r="C1931" s="242" t="s">
        <v>14616</v>
      </c>
      <c r="D1931" s="244">
        <v>29.83</v>
      </c>
    </row>
    <row r="1932" spans="1:4" ht="18">
      <c r="A1932" s="242">
        <v>1917307</v>
      </c>
      <c r="B1932" s="243" t="s">
        <v>16352</v>
      </c>
      <c r="C1932" s="242" t="s">
        <v>14616</v>
      </c>
      <c r="D1932" s="244">
        <v>31.35</v>
      </c>
    </row>
    <row r="1933" spans="1:4" ht="18">
      <c r="A1933" s="242">
        <v>1917272</v>
      </c>
      <c r="B1933" s="243" t="s">
        <v>16353</v>
      </c>
      <c r="C1933" s="242" t="s">
        <v>14616</v>
      </c>
      <c r="D1933" s="244">
        <v>4.13</v>
      </c>
    </row>
    <row r="1934" spans="1:4" ht="18">
      <c r="A1934" s="242">
        <v>1917273</v>
      </c>
      <c r="B1934" s="243" t="s">
        <v>16354</v>
      </c>
      <c r="C1934" s="242" t="s">
        <v>14616</v>
      </c>
      <c r="D1934" s="244">
        <v>4.3499999999999996</v>
      </c>
    </row>
    <row r="1935" spans="1:4" ht="18">
      <c r="A1935" s="242">
        <v>1917729</v>
      </c>
      <c r="B1935" s="243" t="s">
        <v>16355</v>
      </c>
      <c r="C1935" s="242" t="s">
        <v>14616</v>
      </c>
      <c r="D1935" s="244">
        <v>3.88</v>
      </c>
    </row>
    <row r="1936" spans="1:4" ht="18">
      <c r="A1936" s="242">
        <v>1917367</v>
      </c>
      <c r="B1936" s="243" t="s">
        <v>16356</v>
      </c>
      <c r="C1936" s="242" t="s">
        <v>14616</v>
      </c>
      <c r="D1936" s="244">
        <v>4.38</v>
      </c>
    </row>
    <row r="1937" spans="1:4" ht="18">
      <c r="A1937" s="242">
        <v>1917368</v>
      </c>
      <c r="B1937" s="243" t="s">
        <v>16357</v>
      </c>
      <c r="C1937" s="242" t="s">
        <v>14616</v>
      </c>
      <c r="D1937" s="244">
        <v>4.6900000000000004</v>
      </c>
    </row>
    <row r="1938" spans="1:4" ht="18">
      <c r="A1938" s="242">
        <v>1917369</v>
      </c>
      <c r="B1938" s="243" t="s">
        <v>16358</v>
      </c>
      <c r="C1938" s="242" t="s">
        <v>14616</v>
      </c>
      <c r="D1938" s="244">
        <v>5.09</v>
      </c>
    </row>
    <row r="1939" spans="1:4" ht="18">
      <c r="A1939" s="242">
        <v>1917370</v>
      </c>
      <c r="B1939" s="243" t="s">
        <v>16359</v>
      </c>
      <c r="C1939" s="242" t="s">
        <v>14616</v>
      </c>
      <c r="D1939" s="244">
        <v>5.37</v>
      </c>
    </row>
    <row r="1940" spans="1:4" ht="18">
      <c r="A1940" s="242">
        <v>1917371</v>
      </c>
      <c r="B1940" s="243" t="s">
        <v>16360</v>
      </c>
      <c r="C1940" s="242" t="s">
        <v>14616</v>
      </c>
      <c r="D1940" s="244">
        <v>5.63</v>
      </c>
    </row>
    <row r="1941" spans="1:4" ht="18">
      <c r="A1941" s="242">
        <v>1917372</v>
      </c>
      <c r="B1941" s="243" t="s">
        <v>16361</v>
      </c>
      <c r="C1941" s="242" t="s">
        <v>14616</v>
      </c>
      <c r="D1941" s="244">
        <v>5.9</v>
      </c>
    </row>
    <row r="1942" spans="1:4" ht="18">
      <c r="A1942" s="242">
        <v>1917373</v>
      </c>
      <c r="B1942" s="243" t="s">
        <v>16362</v>
      </c>
      <c r="C1942" s="242" t="s">
        <v>14616</v>
      </c>
      <c r="D1942" s="244">
        <v>6.12</v>
      </c>
    </row>
    <row r="1943" spans="1:4" ht="18">
      <c r="A1943" s="242">
        <v>1917374</v>
      </c>
      <c r="B1943" s="243" t="s">
        <v>16363</v>
      </c>
      <c r="C1943" s="242" t="s">
        <v>14616</v>
      </c>
      <c r="D1943" s="244">
        <v>6.57</v>
      </c>
    </row>
    <row r="1944" spans="1:4" ht="18">
      <c r="A1944" s="242">
        <v>1917375</v>
      </c>
      <c r="B1944" s="243" t="s">
        <v>16364</v>
      </c>
      <c r="C1944" s="242" t="s">
        <v>14616</v>
      </c>
      <c r="D1944" s="244">
        <v>6.82</v>
      </c>
    </row>
    <row r="1945" spans="1:4" ht="18">
      <c r="A1945" s="242">
        <v>1917376</v>
      </c>
      <c r="B1945" s="243" t="s">
        <v>16365</v>
      </c>
      <c r="C1945" s="242" t="s">
        <v>14616</v>
      </c>
      <c r="D1945" s="244">
        <v>7.07</v>
      </c>
    </row>
    <row r="1946" spans="1:4" ht="18">
      <c r="A1946" s="242">
        <v>1917377</v>
      </c>
      <c r="B1946" s="243" t="s">
        <v>16366</v>
      </c>
      <c r="C1946" s="242" t="s">
        <v>14616</v>
      </c>
      <c r="D1946" s="244">
        <v>7.32</v>
      </c>
    </row>
    <row r="1947" spans="1:4" ht="18">
      <c r="A1947" s="242">
        <v>1917378</v>
      </c>
      <c r="B1947" s="243" t="s">
        <v>16367</v>
      </c>
      <c r="C1947" s="242" t="s">
        <v>14616</v>
      </c>
      <c r="D1947" s="244">
        <v>7.58</v>
      </c>
    </row>
    <row r="1948" spans="1:4" ht="18">
      <c r="A1948" s="242">
        <v>1917379</v>
      </c>
      <c r="B1948" s="243" t="s">
        <v>16368</v>
      </c>
      <c r="C1948" s="242" t="s">
        <v>14616</v>
      </c>
      <c r="D1948" s="244">
        <v>8.0500000000000007</v>
      </c>
    </row>
    <row r="1949" spans="1:4" ht="18">
      <c r="A1949" s="242">
        <v>1917380</v>
      </c>
      <c r="B1949" s="243" t="s">
        <v>16369</v>
      </c>
      <c r="C1949" s="242" t="s">
        <v>14616</v>
      </c>
      <c r="D1949" s="244">
        <v>8.36</v>
      </c>
    </row>
    <row r="1950" spans="1:4" ht="18">
      <c r="A1950" s="242">
        <v>1917381</v>
      </c>
      <c r="B1950" s="243" t="s">
        <v>16370</v>
      </c>
      <c r="C1950" s="242" t="s">
        <v>14616</v>
      </c>
      <c r="D1950" s="244">
        <v>8.68</v>
      </c>
    </row>
    <row r="1951" spans="1:4" ht="18">
      <c r="A1951" s="242">
        <v>1917382</v>
      </c>
      <c r="B1951" s="243" t="s">
        <v>16371</v>
      </c>
      <c r="C1951" s="242" t="s">
        <v>14616</v>
      </c>
      <c r="D1951" s="244">
        <v>9.06</v>
      </c>
    </row>
    <row r="1952" spans="1:4" ht="18">
      <c r="A1952" s="242">
        <v>1917383</v>
      </c>
      <c r="B1952" s="243" t="s">
        <v>16372</v>
      </c>
      <c r="C1952" s="242" t="s">
        <v>14616</v>
      </c>
      <c r="D1952" s="244">
        <v>9.41</v>
      </c>
    </row>
    <row r="1953" spans="1:4" ht="18">
      <c r="A1953" s="242">
        <v>1917384</v>
      </c>
      <c r="B1953" s="243" t="s">
        <v>16373</v>
      </c>
      <c r="C1953" s="242" t="s">
        <v>14616</v>
      </c>
      <c r="D1953" s="244">
        <v>9.93</v>
      </c>
    </row>
    <row r="1954" spans="1:4" ht="18">
      <c r="A1954" s="242">
        <v>1917385</v>
      </c>
      <c r="B1954" s="243" t="s">
        <v>16374</v>
      </c>
      <c r="C1954" s="242" t="s">
        <v>14616</v>
      </c>
      <c r="D1954" s="244">
        <v>10.36</v>
      </c>
    </row>
    <row r="1955" spans="1:4" ht="18">
      <c r="A1955" s="242">
        <v>1917386</v>
      </c>
      <c r="B1955" s="243" t="s">
        <v>16375</v>
      </c>
      <c r="C1955" s="242" t="s">
        <v>14616</v>
      </c>
      <c r="D1955" s="244">
        <v>10.8</v>
      </c>
    </row>
    <row r="1956" spans="1:4" ht="18">
      <c r="A1956" s="242">
        <v>1917387</v>
      </c>
      <c r="B1956" s="243" t="s">
        <v>16376</v>
      </c>
      <c r="C1956" s="242" t="s">
        <v>14616</v>
      </c>
      <c r="D1956" s="244">
        <v>11.26</v>
      </c>
    </row>
    <row r="1957" spans="1:4" ht="18">
      <c r="A1957" s="242">
        <v>1917388</v>
      </c>
      <c r="B1957" s="243" t="s">
        <v>16377</v>
      </c>
      <c r="C1957" s="242" t="s">
        <v>14616</v>
      </c>
      <c r="D1957" s="244">
        <v>11.74</v>
      </c>
    </row>
    <row r="1958" spans="1:4" ht="18">
      <c r="A1958" s="242">
        <v>1917389</v>
      </c>
      <c r="B1958" s="243" t="s">
        <v>16378</v>
      </c>
      <c r="C1958" s="242" t="s">
        <v>14616</v>
      </c>
      <c r="D1958" s="244">
        <v>12.41</v>
      </c>
    </row>
    <row r="1959" spans="1:4" ht="18">
      <c r="A1959" s="242">
        <v>1917390</v>
      </c>
      <c r="B1959" s="243" t="s">
        <v>16379</v>
      </c>
      <c r="C1959" s="242" t="s">
        <v>14616</v>
      </c>
      <c r="D1959" s="244">
        <v>13.06</v>
      </c>
    </row>
    <row r="1960" spans="1:4" ht="18">
      <c r="A1960" s="242">
        <v>1917391</v>
      </c>
      <c r="B1960" s="243" t="s">
        <v>16380</v>
      </c>
      <c r="C1960" s="242" t="s">
        <v>14616</v>
      </c>
      <c r="D1960" s="244">
        <v>13.76</v>
      </c>
    </row>
    <row r="1961" spans="1:4" ht="18">
      <c r="A1961" s="242">
        <v>1917364</v>
      </c>
      <c r="B1961" s="243" t="s">
        <v>16381</v>
      </c>
      <c r="C1961" s="242" t="s">
        <v>14616</v>
      </c>
      <c r="D1961" s="244">
        <v>3.48</v>
      </c>
    </row>
    <row r="1962" spans="1:4" ht="18">
      <c r="A1962" s="242">
        <v>1917392</v>
      </c>
      <c r="B1962" s="243" t="s">
        <v>16382</v>
      </c>
      <c r="C1962" s="242" t="s">
        <v>14616</v>
      </c>
      <c r="D1962" s="244">
        <v>14.62</v>
      </c>
    </row>
    <row r="1963" spans="1:4" ht="18">
      <c r="A1963" s="242">
        <v>1917393</v>
      </c>
      <c r="B1963" s="243" t="s">
        <v>16383</v>
      </c>
      <c r="C1963" s="242" t="s">
        <v>14616</v>
      </c>
      <c r="D1963" s="244">
        <v>15.54</v>
      </c>
    </row>
    <row r="1964" spans="1:4" ht="18">
      <c r="A1964" s="242">
        <v>1917394</v>
      </c>
      <c r="B1964" s="243" t="s">
        <v>16384</v>
      </c>
      <c r="C1964" s="242" t="s">
        <v>14616</v>
      </c>
      <c r="D1964" s="244">
        <v>16.77</v>
      </c>
    </row>
    <row r="1965" spans="1:4" ht="18">
      <c r="A1965" s="242">
        <v>1917395</v>
      </c>
      <c r="B1965" s="243" t="s">
        <v>16385</v>
      </c>
      <c r="C1965" s="242" t="s">
        <v>14616</v>
      </c>
      <c r="D1965" s="244">
        <v>17.670000000000002</v>
      </c>
    </row>
    <row r="1966" spans="1:4" ht="18">
      <c r="A1966" s="242">
        <v>1917396</v>
      </c>
      <c r="B1966" s="243" t="s">
        <v>16386</v>
      </c>
      <c r="C1966" s="242" t="s">
        <v>14616</v>
      </c>
      <c r="D1966" s="244">
        <v>18.7</v>
      </c>
    </row>
    <row r="1967" spans="1:4" ht="18">
      <c r="A1967" s="242">
        <v>1917397</v>
      </c>
      <c r="B1967" s="243" t="s">
        <v>16387</v>
      </c>
      <c r="C1967" s="242" t="s">
        <v>14616</v>
      </c>
      <c r="D1967" s="244">
        <v>19.88</v>
      </c>
    </row>
    <row r="1968" spans="1:4" ht="18">
      <c r="A1968" s="242">
        <v>1917398</v>
      </c>
      <c r="B1968" s="243" t="s">
        <v>16388</v>
      </c>
      <c r="C1968" s="242" t="s">
        <v>14616</v>
      </c>
      <c r="D1968" s="244">
        <v>20.91</v>
      </c>
    </row>
    <row r="1969" spans="1:4" ht="18">
      <c r="A1969" s="242">
        <v>1917399</v>
      </c>
      <c r="B1969" s="243" t="s">
        <v>16389</v>
      </c>
      <c r="C1969" s="242" t="s">
        <v>14616</v>
      </c>
      <c r="D1969" s="244">
        <v>22.31</v>
      </c>
    </row>
    <row r="1970" spans="1:4" ht="18">
      <c r="A1970" s="242">
        <v>1917400</v>
      </c>
      <c r="B1970" s="243" t="s">
        <v>16390</v>
      </c>
      <c r="C1970" s="242" t="s">
        <v>14616</v>
      </c>
      <c r="D1970" s="244">
        <v>23.64</v>
      </c>
    </row>
    <row r="1971" spans="1:4" ht="18">
      <c r="A1971" s="242">
        <v>1917401</v>
      </c>
      <c r="B1971" s="243" t="s">
        <v>16391</v>
      </c>
      <c r="C1971" s="242" t="s">
        <v>14616</v>
      </c>
      <c r="D1971" s="244">
        <v>24.84</v>
      </c>
    </row>
    <row r="1972" spans="1:4" ht="18">
      <c r="A1972" s="242">
        <v>1917365</v>
      </c>
      <c r="B1972" s="243" t="s">
        <v>16392</v>
      </c>
      <c r="C1972" s="242" t="s">
        <v>14616</v>
      </c>
      <c r="D1972" s="244">
        <v>3.83</v>
      </c>
    </row>
    <row r="1973" spans="1:4" ht="18">
      <c r="A1973" s="242">
        <v>1917402</v>
      </c>
      <c r="B1973" s="243" t="s">
        <v>16393</v>
      </c>
      <c r="C1973" s="242" t="s">
        <v>14616</v>
      </c>
      <c r="D1973" s="244">
        <v>26.25</v>
      </c>
    </row>
    <row r="1974" spans="1:4" ht="18">
      <c r="A1974" s="242">
        <v>1917403</v>
      </c>
      <c r="B1974" s="243" t="s">
        <v>16394</v>
      </c>
      <c r="C1974" s="242" t="s">
        <v>14616</v>
      </c>
      <c r="D1974" s="244">
        <v>27.82</v>
      </c>
    </row>
    <row r="1975" spans="1:4" ht="18">
      <c r="A1975" s="242">
        <v>1917404</v>
      </c>
      <c r="B1975" s="243" t="s">
        <v>16395</v>
      </c>
      <c r="C1975" s="242" t="s">
        <v>14616</v>
      </c>
      <c r="D1975" s="244">
        <v>29.39</v>
      </c>
    </row>
    <row r="1976" spans="1:4" ht="18">
      <c r="A1976" s="242">
        <v>1917405</v>
      </c>
      <c r="B1976" s="243" t="s">
        <v>16396</v>
      </c>
      <c r="C1976" s="242" t="s">
        <v>14616</v>
      </c>
      <c r="D1976" s="244">
        <v>30.93</v>
      </c>
    </row>
    <row r="1977" spans="1:4" ht="18">
      <c r="A1977" s="242">
        <v>1917406</v>
      </c>
      <c r="B1977" s="243" t="s">
        <v>16397</v>
      </c>
      <c r="C1977" s="242" t="s">
        <v>14616</v>
      </c>
      <c r="D1977" s="244">
        <v>32.64</v>
      </c>
    </row>
    <row r="1978" spans="1:4" ht="18">
      <c r="A1978" s="242">
        <v>1917407</v>
      </c>
      <c r="B1978" s="243" t="s">
        <v>16398</v>
      </c>
      <c r="C1978" s="242" t="s">
        <v>14616</v>
      </c>
      <c r="D1978" s="244">
        <v>34.590000000000003</v>
      </c>
    </row>
    <row r="1979" spans="1:4" ht="18">
      <c r="A1979" s="242">
        <v>1917408</v>
      </c>
      <c r="B1979" s="243" t="s">
        <v>16399</v>
      </c>
      <c r="C1979" s="242" t="s">
        <v>14616</v>
      </c>
      <c r="D1979" s="244">
        <v>36.75</v>
      </c>
    </row>
    <row r="1980" spans="1:4" ht="18">
      <c r="A1980" s="242">
        <v>1917409</v>
      </c>
      <c r="B1980" s="243" t="s">
        <v>16400</v>
      </c>
      <c r="C1980" s="242" t="s">
        <v>14616</v>
      </c>
      <c r="D1980" s="244">
        <v>38.42</v>
      </c>
    </row>
    <row r="1981" spans="1:4" ht="18">
      <c r="A1981" s="242">
        <v>1917410</v>
      </c>
      <c r="B1981" s="243" t="s">
        <v>16401</v>
      </c>
      <c r="C1981" s="242" t="s">
        <v>14616</v>
      </c>
      <c r="D1981" s="244">
        <v>40</v>
      </c>
    </row>
    <row r="1982" spans="1:4" ht="18">
      <c r="A1982" s="242">
        <v>1917411</v>
      </c>
      <c r="B1982" s="243" t="s">
        <v>16402</v>
      </c>
      <c r="C1982" s="242" t="s">
        <v>14616</v>
      </c>
      <c r="D1982" s="244">
        <v>41.76</v>
      </c>
    </row>
    <row r="1983" spans="1:4" ht="18">
      <c r="A1983" s="242">
        <v>1917366</v>
      </c>
      <c r="B1983" s="243" t="s">
        <v>16403</v>
      </c>
      <c r="C1983" s="242" t="s">
        <v>14616</v>
      </c>
      <c r="D1983" s="244">
        <v>4.08</v>
      </c>
    </row>
    <row r="1984" spans="1:4" ht="18">
      <c r="A1984" s="242">
        <v>1917732</v>
      </c>
      <c r="B1984" s="243" t="s">
        <v>16404</v>
      </c>
      <c r="C1984" s="242" t="s">
        <v>14616</v>
      </c>
      <c r="D1984" s="244">
        <v>3.26</v>
      </c>
    </row>
    <row r="1985" spans="1:4" ht="18">
      <c r="A1985" s="242">
        <v>1917043</v>
      </c>
      <c r="B1985" s="243" t="s">
        <v>16405</v>
      </c>
      <c r="C1985" s="242" t="s">
        <v>14616</v>
      </c>
      <c r="D1985" s="244">
        <v>11.4</v>
      </c>
    </row>
    <row r="1986" spans="1:4" ht="18">
      <c r="A1986" s="242">
        <v>1917044</v>
      </c>
      <c r="B1986" s="243" t="s">
        <v>16406</v>
      </c>
      <c r="C1986" s="242" t="s">
        <v>14616</v>
      </c>
      <c r="D1986" s="244">
        <v>11.6</v>
      </c>
    </row>
    <row r="1987" spans="1:4" ht="18">
      <c r="A1987" s="242">
        <v>1917045</v>
      </c>
      <c r="B1987" s="243" t="s">
        <v>16407</v>
      </c>
      <c r="C1987" s="242" t="s">
        <v>14616</v>
      </c>
      <c r="D1987" s="244">
        <v>11.8</v>
      </c>
    </row>
    <row r="1988" spans="1:4" ht="18">
      <c r="A1988" s="242">
        <v>1917046</v>
      </c>
      <c r="B1988" s="243" t="s">
        <v>16408</v>
      </c>
      <c r="C1988" s="242" t="s">
        <v>14616</v>
      </c>
      <c r="D1988" s="244">
        <v>12.02</v>
      </c>
    </row>
    <row r="1989" spans="1:4" ht="18">
      <c r="A1989" s="242">
        <v>1917047</v>
      </c>
      <c r="B1989" s="243" t="s">
        <v>16409</v>
      </c>
      <c r="C1989" s="242" t="s">
        <v>14616</v>
      </c>
      <c r="D1989" s="244">
        <v>12.24</v>
      </c>
    </row>
    <row r="1990" spans="1:4" ht="18">
      <c r="A1990" s="242">
        <v>1917048</v>
      </c>
      <c r="B1990" s="243" t="s">
        <v>16410</v>
      </c>
      <c r="C1990" s="242" t="s">
        <v>14616</v>
      </c>
      <c r="D1990" s="244">
        <v>12.36</v>
      </c>
    </row>
    <row r="1991" spans="1:4" ht="18">
      <c r="A1991" s="242">
        <v>1901518</v>
      </c>
      <c r="B1991" s="243" t="s">
        <v>16411</v>
      </c>
      <c r="C1991" s="242" t="s">
        <v>14616</v>
      </c>
      <c r="D1991" s="244">
        <v>9.27</v>
      </c>
    </row>
    <row r="1992" spans="1:4" ht="18">
      <c r="A1992" s="242">
        <v>1901519</v>
      </c>
      <c r="B1992" s="243" t="s">
        <v>16412</v>
      </c>
      <c r="C1992" s="242" t="s">
        <v>14616</v>
      </c>
      <c r="D1992" s="244">
        <v>9.34</v>
      </c>
    </row>
    <row r="1993" spans="1:4" ht="18">
      <c r="A1993" s="242">
        <v>1901520</v>
      </c>
      <c r="B1993" s="243" t="s">
        <v>16413</v>
      </c>
      <c r="C1993" s="242" t="s">
        <v>14616</v>
      </c>
      <c r="D1993" s="244">
        <v>9.42</v>
      </c>
    </row>
    <row r="1994" spans="1:4" ht="18">
      <c r="A1994" s="242">
        <v>1901521</v>
      </c>
      <c r="B1994" s="243" t="s">
        <v>16414</v>
      </c>
      <c r="C1994" s="242" t="s">
        <v>14616</v>
      </c>
      <c r="D1994" s="244">
        <v>9.49</v>
      </c>
    </row>
    <row r="1995" spans="1:4" ht="18">
      <c r="A1995" s="242">
        <v>1901522</v>
      </c>
      <c r="B1995" s="243" t="s">
        <v>16415</v>
      </c>
      <c r="C1995" s="242" t="s">
        <v>14616</v>
      </c>
      <c r="D1995" s="244">
        <v>9.57</v>
      </c>
    </row>
    <row r="1996" spans="1:4" ht="18">
      <c r="A1996" s="242">
        <v>1901517</v>
      </c>
      <c r="B1996" s="243" t="s">
        <v>16416</v>
      </c>
      <c r="C1996" s="242" t="s">
        <v>14616</v>
      </c>
      <c r="D1996" s="244">
        <v>9.6199999999999992</v>
      </c>
    </row>
    <row r="1997" spans="1:4" ht="18">
      <c r="A1997" s="242">
        <v>1901523</v>
      </c>
      <c r="B1997" s="243" t="s">
        <v>16417</v>
      </c>
      <c r="C1997" s="242" t="s">
        <v>14616</v>
      </c>
      <c r="D1997" s="244">
        <v>12.49</v>
      </c>
    </row>
    <row r="1998" spans="1:4" ht="18">
      <c r="A1998" s="242">
        <v>1901524</v>
      </c>
      <c r="B1998" s="243" t="s">
        <v>16418</v>
      </c>
      <c r="C1998" s="242" t="s">
        <v>14616</v>
      </c>
      <c r="D1998" s="244">
        <v>12.56</v>
      </c>
    </row>
    <row r="1999" spans="1:4" ht="18">
      <c r="A1999" s="242">
        <v>1901525</v>
      </c>
      <c r="B1999" s="243" t="s">
        <v>16419</v>
      </c>
      <c r="C1999" s="242" t="s">
        <v>14616</v>
      </c>
      <c r="D1999" s="244">
        <v>12.63</v>
      </c>
    </row>
    <row r="2000" spans="1:4" ht="18">
      <c r="A2000" s="242">
        <v>1901526</v>
      </c>
      <c r="B2000" s="243" t="s">
        <v>16420</v>
      </c>
      <c r="C2000" s="242" t="s">
        <v>14616</v>
      </c>
      <c r="D2000" s="244">
        <v>12.7</v>
      </c>
    </row>
    <row r="2001" spans="1:4" ht="18">
      <c r="A2001" s="242">
        <v>1901527</v>
      </c>
      <c r="B2001" s="243" t="s">
        <v>16421</v>
      </c>
      <c r="C2001" s="242" t="s">
        <v>14616</v>
      </c>
      <c r="D2001" s="244">
        <v>12.78</v>
      </c>
    </row>
    <row r="2002" spans="1:4" ht="18">
      <c r="A2002" s="242">
        <v>1901528</v>
      </c>
      <c r="B2002" s="243" t="s">
        <v>16422</v>
      </c>
      <c r="C2002" s="242" t="s">
        <v>14616</v>
      </c>
      <c r="D2002" s="244">
        <v>12.82</v>
      </c>
    </row>
    <row r="2003" spans="1:4" ht="18">
      <c r="A2003" s="242">
        <v>1917079</v>
      </c>
      <c r="B2003" s="243" t="s">
        <v>16423</v>
      </c>
      <c r="C2003" s="242" t="s">
        <v>14616</v>
      </c>
      <c r="D2003" s="244">
        <v>13.96</v>
      </c>
    </row>
    <row r="2004" spans="1:4" ht="18">
      <c r="A2004" s="242">
        <v>1917080</v>
      </c>
      <c r="B2004" s="243" t="s">
        <v>16424</v>
      </c>
      <c r="C2004" s="242" t="s">
        <v>14616</v>
      </c>
      <c r="D2004" s="244">
        <v>14.13</v>
      </c>
    </row>
    <row r="2005" spans="1:4" ht="18">
      <c r="A2005" s="242">
        <v>1917081</v>
      </c>
      <c r="B2005" s="243" t="s">
        <v>16425</v>
      </c>
      <c r="C2005" s="242" t="s">
        <v>14616</v>
      </c>
      <c r="D2005" s="244">
        <v>14.31</v>
      </c>
    </row>
    <row r="2006" spans="1:4" ht="18">
      <c r="A2006" s="242">
        <v>1917082</v>
      </c>
      <c r="B2006" s="243" t="s">
        <v>16426</v>
      </c>
      <c r="C2006" s="242" t="s">
        <v>14616</v>
      </c>
      <c r="D2006" s="244">
        <v>14.49</v>
      </c>
    </row>
    <row r="2007" spans="1:4" ht="18">
      <c r="A2007" s="242">
        <v>1917083</v>
      </c>
      <c r="B2007" s="243" t="s">
        <v>16427</v>
      </c>
      <c r="C2007" s="242" t="s">
        <v>14616</v>
      </c>
      <c r="D2007" s="244">
        <v>14.69</v>
      </c>
    </row>
    <row r="2008" spans="1:4" ht="18">
      <c r="A2008" s="242">
        <v>1917084</v>
      </c>
      <c r="B2008" s="243" t="s">
        <v>16428</v>
      </c>
      <c r="C2008" s="242" t="s">
        <v>14616</v>
      </c>
      <c r="D2008" s="244">
        <v>14.79</v>
      </c>
    </row>
    <row r="2009" spans="1:4" ht="18">
      <c r="A2009" s="242">
        <v>1901529</v>
      </c>
      <c r="B2009" s="243" t="s">
        <v>16429</v>
      </c>
      <c r="C2009" s="242" t="s">
        <v>14616</v>
      </c>
      <c r="D2009" s="244">
        <v>15.77</v>
      </c>
    </row>
    <row r="2010" spans="1:4" ht="18">
      <c r="A2010" s="242">
        <v>1901530</v>
      </c>
      <c r="B2010" s="243" t="s">
        <v>16430</v>
      </c>
      <c r="C2010" s="242" t="s">
        <v>14616</v>
      </c>
      <c r="D2010" s="244">
        <v>15.83</v>
      </c>
    </row>
    <row r="2011" spans="1:4" ht="18">
      <c r="A2011" s="242">
        <v>1901531</v>
      </c>
      <c r="B2011" s="243" t="s">
        <v>16431</v>
      </c>
      <c r="C2011" s="242" t="s">
        <v>14616</v>
      </c>
      <c r="D2011" s="244">
        <v>15.9</v>
      </c>
    </row>
    <row r="2012" spans="1:4" ht="18">
      <c r="A2012" s="242">
        <v>1901532</v>
      </c>
      <c r="B2012" s="243" t="s">
        <v>16432</v>
      </c>
      <c r="C2012" s="242" t="s">
        <v>14616</v>
      </c>
      <c r="D2012" s="244">
        <v>15.97</v>
      </c>
    </row>
    <row r="2013" spans="1:4" ht="18">
      <c r="A2013" s="242">
        <v>1901533</v>
      </c>
      <c r="B2013" s="243" t="s">
        <v>16433</v>
      </c>
      <c r="C2013" s="242" t="s">
        <v>14616</v>
      </c>
      <c r="D2013" s="244">
        <v>16.05</v>
      </c>
    </row>
    <row r="2014" spans="1:4" ht="18">
      <c r="A2014" s="242">
        <v>1901534</v>
      </c>
      <c r="B2014" s="243" t="s">
        <v>16434</v>
      </c>
      <c r="C2014" s="242" t="s">
        <v>14616</v>
      </c>
      <c r="D2014" s="244">
        <v>16.09</v>
      </c>
    </row>
    <row r="2015" spans="1:4" ht="18">
      <c r="A2015" s="242">
        <v>1917115</v>
      </c>
      <c r="B2015" s="243" t="s">
        <v>16435</v>
      </c>
      <c r="C2015" s="242" t="s">
        <v>14616</v>
      </c>
      <c r="D2015" s="244">
        <v>13.09</v>
      </c>
    </row>
    <row r="2016" spans="1:4" ht="18">
      <c r="A2016" s="242">
        <v>1917116</v>
      </c>
      <c r="B2016" s="243" t="s">
        <v>16436</v>
      </c>
      <c r="C2016" s="242" t="s">
        <v>14616</v>
      </c>
      <c r="D2016" s="244">
        <v>13.23</v>
      </c>
    </row>
    <row r="2017" spans="1:4" ht="18">
      <c r="A2017" s="242">
        <v>1917117</v>
      </c>
      <c r="B2017" s="243" t="s">
        <v>16437</v>
      </c>
      <c r="C2017" s="242" t="s">
        <v>14616</v>
      </c>
      <c r="D2017" s="244">
        <v>13.38</v>
      </c>
    </row>
    <row r="2018" spans="1:4" ht="18">
      <c r="A2018" s="242">
        <v>1917118</v>
      </c>
      <c r="B2018" s="243" t="s">
        <v>16438</v>
      </c>
      <c r="C2018" s="242" t="s">
        <v>14616</v>
      </c>
      <c r="D2018" s="244">
        <v>13.53</v>
      </c>
    </row>
    <row r="2019" spans="1:4" ht="18">
      <c r="A2019" s="242">
        <v>1917119</v>
      </c>
      <c r="B2019" s="243" t="s">
        <v>16439</v>
      </c>
      <c r="C2019" s="242" t="s">
        <v>14616</v>
      </c>
      <c r="D2019" s="244">
        <v>13.69</v>
      </c>
    </row>
    <row r="2020" spans="1:4" ht="18">
      <c r="A2020" s="242">
        <v>1917120</v>
      </c>
      <c r="B2020" s="243" t="s">
        <v>16440</v>
      </c>
      <c r="C2020" s="242" t="s">
        <v>14616</v>
      </c>
      <c r="D2020" s="244">
        <v>13.77</v>
      </c>
    </row>
    <row r="2021" spans="1:4" ht="18">
      <c r="A2021" s="242">
        <v>1917151</v>
      </c>
      <c r="B2021" s="243" t="s">
        <v>16441</v>
      </c>
      <c r="C2021" s="242" t="s">
        <v>14616</v>
      </c>
      <c r="D2021" s="244">
        <v>11.42</v>
      </c>
    </row>
    <row r="2022" spans="1:4" ht="18">
      <c r="A2022" s="242">
        <v>1917152</v>
      </c>
      <c r="B2022" s="243" t="s">
        <v>16442</v>
      </c>
      <c r="C2022" s="242" t="s">
        <v>14616</v>
      </c>
      <c r="D2022" s="244">
        <v>11.54</v>
      </c>
    </row>
    <row r="2023" spans="1:4" ht="18">
      <c r="A2023" s="242">
        <v>1917153</v>
      </c>
      <c r="B2023" s="243" t="s">
        <v>16443</v>
      </c>
      <c r="C2023" s="242" t="s">
        <v>14616</v>
      </c>
      <c r="D2023" s="244">
        <v>11.66</v>
      </c>
    </row>
    <row r="2024" spans="1:4" ht="18">
      <c r="A2024" s="242">
        <v>1917154</v>
      </c>
      <c r="B2024" s="243" t="s">
        <v>16444</v>
      </c>
      <c r="C2024" s="242" t="s">
        <v>14616</v>
      </c>
      <c r="D2024" s="244">
        <v>11.78</v>
      </c>
    </row>
    <row r="2025" spans="1:4" ht="18">
      <c r="A2025" s="242">
        <v>1917155</v>
      </c>
      <c r="B2025" s="243" t="s">
        <v>16445</v>
      </c>
      <c r="C2025" s="242" t="s">
        <v>14616</v>
      </c>
      <c r="D2025" s="244">
        <v>11.91</v>
      </c>
    </row>
    <row r="2026" spans="1:4" ht="18">
      <c r="A2026" s="242">
        <v>1917156</v>
      </c>
      <c r="B2026" s="243" t="s">
        <v>16446</v>
      </c>
      <c r="C2026" s="242" t="s">
        <v>14616</v>
      </c>
      <c r="D2026" s="244">
        <v>11.98</v>
      </c>
    </row>
    <row r="2027" spans="1:4" ht="18">
      <c r="A2027" s="242">
        <v>1917187</v>
      </c>
      <c r="B2027" s="243" t="s">
        <v>16447</v>
      </c>
      <c r="C2027" s="242" t="s">
        <v>14616</v>
      </c>
      <c r="D2027" s="244">
        <v>10.75</v>
      </c>
    </row>
    <row r="2028" spans="1:4" ht="18">
      <c r="A2028" s="242">
        <v>1917188</v>
      </c>
      <c r="B2028" s="243" t="s">
        <v>16448</v>
      </c>
      <c r="C2028" s="242" t="s">
        <v>14616</v>
      </c>
      <c r="D2028" s="244">
        <v>10.85</v>
      </c>
    </row>
    <row r="2029" spans="1:4" ht="18">
      <c r="A2029" s="242">
        <v>1917189</v>
      </c>
      <c r="B2029" s="243" t="s">
        <v>16449</v>
      </c>
      <c r="C2029" s="242" t="s">
        <v>14616</v>
      </c>
      <c r="D2029" s="244">
        <v>10.96</v>
      </c>
    </row>
    <row r="2030" spans="1:4" ht="18">
      <c r="A2030" s="242">
        <v>1917190</v>
      </c>
      <c r="B2030" s="243" t="s">
        <v>16450</v>
      </c>
      <c r="C2030" s="242" t="s">
        <v>14616</v>
      </c>
      <c r="D2030" s="244">
        <v>11.07</v>
      </c>
    </row>
    <row r="2031" spans="1:4" ht="18">
      <c r="A2031" s="242">
        <v>1917191</v>
      </c>
      <c r="B2031" s="243" t="s">
        <v>16451</v>
      </c>
      <c r="C2031" s="242" t="s">
        <v>14616</v>
      </c>
      <c r="D2031" s="244">
        <v>11.19</v>
      </c>
    </row>
    <row r="2032" spans="1:4" ht="18">
      <c r="A2032" s="242">
        <v>1917192</v>
      </c>
      <c r="B2032" s="243" t="s">
        <v>16452</v>
      </c>
      <c r="C2032" s="242" t="s">
        <v>14616</v>
      </c>
      <c r="D2032" s="244">
        <v>11.25</v>
      </c>
    </row>
    <row r="2033" spans="1:4" ht="18">
      <c r="A2033" s="242">
        <v>1917007</v>
      </c>
      <c r="B2033" s="243" t="s">
        <v>16453</v>
      </c>
      <c r="C2033" s="242" t="s">
        <v>14616</v>
      </c>
      <c r="D2033" s="244">
        <v>14.59</v>
      </c>
    </row>
    <row r="2034" spans="1:4" ht="18">
      <c r="A2034" s="242">
        <v>1917008</v>
      </c>
      <c r="B2034" s="243" t="s">
        <v>16454</v>
      </c>
      <c r="C2034" s="242" t="s">
        <v>14616</v>
      </c>
      <c r="D2034" s="244">
        <v>14.86</v>
      </c>
    </row>
    <row r="2035" spans="1:4" ht="18">
      <c r="A2035" s="242">
        <v>1917009</v>
      </c>
      <c r="B2035" s="243" t="s">
        <v>16455</v>
      </c>
      <c r="C2035" s="242" t="s">
        <v>14616</v>
      </c>
      <c r="D2035" s="244">
        <v>15.13</v>
      </c>
    </row>
    <row r="2036" spans="1:4" ht="18">
      <c r="A2036" s="242">
        <v>1917010</v>
      </c>
      <c r="B2036" s="243" t="s">
        <v>16456</v>
      </c>
      <c r="C2036" s="242" t="s">
        <v>14616</v>
      </c>
      <c r="D2036" s="244">
        <v>15.42</v>
      </c>
    </row>
    <row r="2037" spans="1:4" ht="18">
      <c r="A2037" s="242">
        <v>1917011</v>
      </c>
      <c r="B2037" s="243" t="s">
        <v>16457</v>
      </c>
      <c r="C2037" s="242" t="s">
        <v>14616</v>
      </c>
      <c r="D2037" s="244">
        <v>15.72</v>
      </c>
    </row>
    <row r="2038" spans="1:4" ht="18">
      <c r="A2038" s="242">
        <v>1917012</v>
      </c>
      <c r="B2038" s="243" t="s">
        <v>16458</v>
      </c>
      <c r="C2038" s="242" t="s">
        <v>14616</v>
      </c>
      <c r="D2038" s="244">
        <v>15.88</v>
      </c>
    </row>
    <row r="2039" spans="1:4" ht="18">
      <c r="A2039" s="242">
        <v>1917578</v>
      </c>
      <c r="B2039" s="243" t="s">
        <v>16459</v>
      </c>
      <c r="C2039" s="242" t="s">
        <v>14616</v>
      </c>
      <c r="D2039" s="244">
        <v>6.23</v>
      </c>
    </row>
    <row r="2040" spans="1:4" ht="18">
      <c r="A2040" s="242">
        <v>1917579</v>
      </c>
      <c r="B2040" s="243" t="s">
        <v>16460</v>
      </c>
      <c r="C2040" s="242" t="s">
        <v>14616</v>
      </c>
      <c r="D2040" s="244">
        <v>6.68</v>
      </c>
    </row>
    <row r="2041" spans="1:4" ht="18">
      <c r="A2041" s="242">
        <v>1917580</v>
      </c>
      <c r="B2041" s="243" t="s">
        <v>16461</v>
      </c>
      <c r="C2041" s="242" t="s">
        <v>14616</v>
      </c>
      <c r="D2041" s="244">
        <v>7.08</v>
      </c>
    </row>
    <row r="2042" spans="1:4" ht="18">
      <c r="A2042" s="242">
        <v>1917581</v>
      </c>
      <c r="B2042" s="243" t="s">
        <v>16462</v>
      </c>
      <c r="C2042" s="242" t="s">
        <v>14616</v>
      </c>
      <c r="D2042" s="244">
        <v>7.52</v>
      </c>
    </row>
    <row r="2043" spans="1:4" ht="18">
      <c r="A2043" s="242">
        <v>1917582</v>
      </c>
      <c r="B2043" s="243" t="s">
        <v>16463</v>
      </c>
      <c r="C2043" s="242" t="s">
        <v>14616</v>
      </c>
      <c r="D2043" s="244">
        <v>8.11</v>
      </c>
    </row>
    <row r="2044" spans="1:4" ht="18">
      <c r="A2044" s="242">
        <v>1917583</v>
      </c>
      <c r="B2044" s="243" t="s">
        <v>16464</v>
      </c>
      <c r="C2044" s="242" t="s">
        <v>14616</v>
      </c>
      <c r="D2044" s="244">
        <v>8.6</v>
      </c>
    </row>
    <row r="2045" spans="1:4" ht="18">
      <c r="A2045" s="242">
        <v>1917584</v>
      </c>
      <c r="B2045" s="243" t="s">
        <v>16465</v>
      </c>
      <c r="C2045" s="242" t="s">
        <v>14616</v>
      </c>
      <c r="D2045" s="244">
        <v>9.0399999999999991</v>
      </c>
    </row>
    <row r="2046" spans="1:4" ht="18">
      <c r="A2046" s="242">
        <v>1917585</v>
      </c>
      <c r="B2046" s="243" t="s">
        <v>16466</v>
      </c>
      <c r="C2046" s="242" t="s">
        <v>14616</v>
      </c>
      <c r="D2046" s="244">
        <v>9.67</v>
      </c>
    </row>
    <row r="2047" spans="1:4" ht="18">
      <c r="A2047" s="242">
        <v>1917586</v>
      </c>
      <c r="B2047" s="243" t="s">
        <v>16467</v>
      </c>
      <c r="C2047" s="242" t="s">
        <v>14616</v>
      </c>
      <c r="D2047" s="244">
        <v>10.52</v>
      </c>
    </row>
    <row r="2048" spans="1:4" ht="18">
      <c r="A2048" s="242">
        <v>1917587</v>
      </c>
      <c r="B2048" s="243" t="s">
        <v>16468</v>
      </c>
      <c r="C2048" s="242" t="s">
        <v>14616</v>
      </c>
      <c r="D2048" s="244">
        <v>11.22</v>
      </c>
    </row>
    <row r="2049" spans="1:4" ht="18">
      <c r="A2049" s="242">
        <v>1917588</v>
      </c>
      <c r="B2049" s="243" t="s">
        <v>16469</v>
      </c>
      <c r="C2049" s="242" t="s">
        <v>14616</v>
      </c>
      <c r="D2049" s="244">
        <v>11.99</v>
      </c>
    </row>
    <row r="2050" spans="1:4" ht="18">
      <c r="A2050" s="242">
        <v>1917589</v>
      </c>
      <c r="B2050" s="243" t="s">
        <v>16470</v>
      </c>
      <c r="C2050" s="242" t="s">
        <v>14616</v>
      </c>
      <c r="D2050" s="244">
        <v>13.48</v>
      </c>
    </row>
    <row r="2051" spans="1:4" ht="18">
      <c r="A2051" s="242">
        <v>1917590</v>
      </c>
      <c r="B2051" s="243" t="s">
        <v>16471</v>
      </c>
      <c r="C2051" s="242" t="s">
        <v>14616</v>
      </c>
      <c r="D2051" s="244">
        <v>15.51</v>
      </c>
    </row>
    <row r="2052" spans="1:4" ht="18">
      <c r="A2052" s="242">
        <v>1917591</v>
      </c>
      <c r="B2052" s="243" t="s">
        <v>16472</v>
      </c>
      <c r="C2052" s="242" t="s">
        <v>14616</v>
      </c>
      <c r="D2052" s="244">
        <v>17.37</v>
      </c>
    </row>
    <row r="2053" spans="1:4" ht="18">
      <c r="A2053" s="242">
        <v>1917592</v>
      </c>
      <c r="B2053" s="243" t="s">
        <v>16473</v>
      </c>
      <c r="C2053" s="242" t="s">
        <v>14616</v>
      </c>
      <c r="D2053" s="244">
        <v>19.7</v>
      </c>
    </row>
    <row r="2054" spans="1:4" ht="18">
      <c r="A2054" s="242">
        <v>1917593</v>
      </c>
      <c r="B2054" s="243" t="s">
        <v>16474</v>
      </c>
      <c r="C2054" s="242" t="s">
        <v>14616</v>
      </c>
      <c r="D2054" s="244">
        <v>22.12</v>
      </c>
    </row>
    <row r="2055" spans="1:4" ht="18">
      <c r="A2055" s="242">
        <v>1917594</v>
      </c>
      <c r="B2055" s="243" t="s">
        <v>16475</v>
      </c>
      <c r="C2055" s="242" t="s">
        <v>14616</v>
      </c>
      <c r="D2055" s="244">
        <v>25</v>
      </c>
    </row>
    <row r="2056" spans="1:4" ht="18">
      <c r="A2056" s="242">
        <v>1917595</v>
      </c>
      <c r="B2056" s="243" t="s">
        <v>16476</v>
      </c>
      <c r="C2056" s="242" t="s">
        <v>14616</v>
      </c>
      <c r="D2056" s="244">
        <v>28.13</v>
      </c>
    </row>
    <row r="2057" spans="1:4" ht="18">
      <c r="A2057" s="242">
        <v>1917596</v>
      </c>
      <c r="B2057" s="243" t="s">
        <v>16477</v>
      </c>
      <c r="C2057" s="242" t="s">
        <v>14616</v>
      </c>
      <c r="D2057" s="244">
        <v>30.97</v>
      </c>
    </row>
    <row r="2058" spans="1:4" ht="18">
      <c r="A2058" s="242">
        <v>1917597</v>
      </c>
      <c r="B2058" s="243" t="s">
        <v>16478</v>
      </c>
      <c r="C2058" s="242" t="s">
        <v>14616</v>
      </c>
      <c r="D2058" s="244">
        <v>34.869999999999997</v>
      </c>
    </row>
    <row r="2059" spans="1:4" ht="18">
      <c r="A2059" s="242">
        <v>1917598</v>
      </c>
      <c r="B2059" s="243" t="s">
        <v>16479</v>
      </c>
      <c r="C2059" s="242" t="s">
        <v>14616</v>
      </c>
      <c r="D2059" s="244">
        <v>38.409999999999997</v>
      </c>
    </row>
    <row r="2060" spans="1:4" ht="18">
      <c r="A2060" s="242">
        <v>1917599</v>
      </c>
      <c r="B2060" s="243" t="s">
        <v>16480</v>
      </c>
      <c r="C2060" s="242" t="s">
        <v>14616</v>
      </c>
      <c r="D2060" s="244">
        <v>42.5</v>
      </c>
    </row>
    <row r="2061" spans="1:4" ht="18">
      <c r="A2061" s="242">
        <v>1917600</v>
      </c>
      <c r="B2061" s="243" t="s">
        <v>16481</v>
      </c>
      <c r="C2061" s="242" t="s">
        <v>14616</v>
      </c>
      <c r="D2061" s="244">
        <v>47.72</v>
      </c>
    </row>
    <row r="2062" spans="1:4" ht="18">
      <c r="A2062" s="242">
        <v>1917601</v>
      </c>
      <c r="B2062" s="243" t="s">
        <v>16482</v>
      </c>
      <c r="C2062" s="242" t="s">
        <v>14616</v>
      </c>
      <c r="D2062" s="244">
        <v>50.09</v>
      </c>
    </row>
    <row r="2063" spans="1:4" ht="18">
      <c r="A2063" s="242">
        <v>1917575</v>
      </c>
      <c r="B2063" s="243" t="s">
        <v>16483</v>
      </c>
      <c r="C2063" s="242" t="s">
        <v>14616</v>
      </c>
      <c r="D2063" s="244">
        <v>4.8099999999999996</v>
      </c>
    </row>
    <row r="2064" spans="1:4" ht="18">
      <c r="A2064" s="242">
        <v>1917576</v>
      </c>
      <c r="B2064" s="243" t="s">
        <v>16484</v>
      </c>
      <c r="C2064" s="242" t="s">
        <v>14616</v>
      </c>
      <c r="D2064" s="244">
        <v>5.19</v>
      </c>
    </row>
    <row r="2065" spans="1:4" ht="18">
      <c r="A2065" s="242">
        <v>1917577</v>
      </c>
      <c r="B2065" s="243" t="s">
        <v>16485</v>
      </c>
      <c r="C2065" s="242" t="s">
        <v>14616</v>
      </c>
      <c r="D2065" s="244">
        <v>5.63</v>
      </c>
    </row>
    <row r="2066" spans="1:4" ht="18">
      <c r="A2066" s="242">
        <v>1917739</v>
      </c>
      <c r="B2066" s="243" t="s">
        <v>16486</v>
      </c>
      <c r="C2066" s="242" t="s">
        <v>14616</v>
      </c>
      <c r="D2066" s="244">
        <v>4.7300000000000004</v>
      </c>
    </row>
    <row r="2067" spans="1:4" ht="18">
      <c r="A2067" s="242">
        <v>1917253</v>
      </c>
      <c r="B2067" s="243" t="s">
        <v>16487</v>
      </c>
      <c r="C2067" s="242" t="s">
        <v>14616</v>
      </c>
      <c r="D2067" s="244">
        <v>8.32</v>
      </c>
    </row>
    <row r="2068" spans="1:4" ht="18">
      <c r="A2068" s="242">
        <v>1917254</v>
      </c>
      <c r="B2068" s="243" t="s">
        <v>16488</v>
      </c>
      <c r="C2068" s="242" t="s">
        <v>14616</v>
      </c>
      <c r="D2068" s="244">
        <v>8.9</v>
      </c>
    </row>
    <row r="2069" spans="1:4" ht="18">
      <c r="A2069" s="242">
        <v>1917255</v>
      </c>
      <c r="B2069" s="243" t="s">
        <v>16489</v>
      </c>
      <c r="C2069" s="242" t="s">
        <v>14616</v>
      </c>
      <c r="D2069" s="244">
        <v>9.6199999999999992</v>
      </c>
    </row>
    <row r="2070" spans="1:4" ht="18">
      <c r="A2070" s="242">
        <v>1917256</v>
      </c>
      <c r="B2070" s="243" t="s">
        <v>16490</v>
      </c>
      <c r="C2070" s="242" t="s">
        <v>14616</v>
      </c>
      <c r="D2070" s="244">
        <v>10.39</v>
      </c>
    </row>
    <row r="2071" spans="1:4" ht="18">
      <c r="A2071" s="242">
        <v>1917257</v>
      </c>
      <c r="B2071" s="243" t="s">
        <v>16491</v>
      </c>
      <c r="C2071" s="242" t="s">
        <v>14616</v>
      </c>
      <c r="D2071" s="244">
        <v>11.39</v>
      </c>
    </row>
    <row r="2072" spans="1:4" ht="18">
      <c r="A2072" s="242">
        <v>1917258</v>
      </c>
      <c r="B2072" s="243" t="s">
        <v>16492</v>
      </c>
      <c r="C2072" s="242" t="s">
        <v>14616</v>
      </c>
      <c r="D2072" s="244">
        <v>12.45</v>
      </c>
    </row>
    <row r="2073" spans="1:4" ht="18">
      <c r="A2073" s="242">
        <v>1917259</v>
      </c>
      <c r="B2073" s="243" t="s">
        <v>16493</v>
      </c>
      <c r="C2073" s="242" t="s">
        <v>14616</v>
      </c>
      <c r="D2073" s="244">
        <v>15.51</v>
      </c>
    </row>
    <row r="2074" spans="1:4" ht="18">
      <c r="A2074" s="242">
        <v>1917250</v>
      </c>
      <c r="B2074" s="243" t="s">
        <v>16494</v>
      </c>
      <c r="C2074" s="242" t="s">
        <v>14616</v>
      </c>
      <c r="D2074" s="244">
        <v>6.3</v>
      </c>
    </row>
    <row r="2075" spans="1:4" ht="18">
      <c r="A2075" s="242">
        <v>1917251</v>
      </c>
      <c r="B2075" s="243" t="s">
        <v>16495</v>
      </c>
      <c r="C2075" s="242" t="s">
        <v>14616</v>
      </c>
      <c r="D2075" s="244">
        <v>6.67</v>
      </c>
    </row>
    <row r="2076" spans="1:4" ht="18">
      <c r="A2076" s="242">
        <v>1917252</v>
      </c>
      <c r="B2076" s="243" t="s">
        <v>16496</v>
      </c>
      <c r="C2076" s="242" t="s">
        <v>14616</v>
      </c>
      <c r="D2076" s="244">
        <v>7.44</v>
      </c>
    </row>
    <row r="2077" spans="1:4" ht="18">
      <c r="A2077" s="242">
        <v>1917726</v>
      </c>
      <c r="B2077" s="243" t="s">
        <v>16497</v>
      </c>
      <c r="C2077" s="242" t="s">
        <v>14616</v>
      </c>
      <c r="D2077" s="244">
        <v>6.17</v>
      </c>
    </row>
    <row r="2078" spans="1:4" ht="18">
      <c r="A2078" s="242">
        <v>1917335</v>
      </c>
      <c r="B2078" s="243" t="s">
        <v>16498</v>
      </c>
      <c r="C2078" s="242" t="s">
        <v>14616</v>
      </c>
      <c r="D2078" s="244">
        <v>5.63</v>
      </c>
    </row>
    <row r="2079" spans="1:4" ht="18">
      <c r="A2079" s="242">
        <v>1917336</v>
      </c>
      <c r="B2079" s="243" t="s">
        <v>16499</v>
      </c>
      <c r="C2079" s="242" t="s">
        <v>14616</v>
      </c>
      <c r="D2079" s="244">
        <v>6.33</v>
      </c>
    </row>
    <row r="2080" spans="1:4" ht="18">
      <c r="A2080" s="242">
        <v>1917337</v>
      </c>
      <c r="B2080" s="243" t="s">
        <v>16500</v>
      </c>
      <c r="C2080" s="242" t="s">
        <v>14616</v>
      </c>
      <c r="D2080" s="244">
        <v>6.92</v>
      </c>
    </row>
    <row r="2081" spans="1:4" ht="18">
      <c r="A2081" s="242">
        <v>1917338</v>
      </c>
      <c r="B2081" s="243" t="s">
        <v>16501</v>
      </c>
      <c r="C2081" s="242" t="s">
        <v>14616</v>
      </c>
      <c r="D2081" s="244">
        <v>7.66</v>
      </c>
    </row>
    <row r="2082" spans="1:4" ht="18">
      <c r="A2082" s="242">
        <v>1917339</v>
      </c>
      <c r="B2082" s="243" t="s">
        <v>16502</v>
      </c>
      <c r="C2082" s="242" t="s">
        <v>14616</v>
      </c>
      <c r="D2082" s="244">
        <v>8.5399999999999991</v>
      </c>
    </row>
    <row r="2083" spans="1:4" ht="18">
      <c r="A2083" s="242">
        <v>1917340</v>
      </c>
      <c r="B2083" s="243" t="s">
        <v>16503</v>
      </c>
      <c r="C2083" s="242" t="s">
        <v>14616</v>
      </c>
      <c r="D2083" s="244">
        <v>9.92</v>
      </c>
    </row>
    <row r="2084" spans="1:4" ht="18">
      <c r="A2084" s="242">
        <v>1917341</v>
      </c>
      <c r="B2084" s="243" t="s">
        <v>16504</v>
      </c>
      <c r="C2084" s="242" t="s">
        <v>14616</v>
      </c>
      <c r="D2084" s="244">
        <v>12.55</v>
      </c>
    </row>
    <row r="2085" spans="1:4" ht="18">
      <c r="A2085" s="242">
        <v>1917342</v>
      </c>
      <c r="B2085" s="243" t="s">
        <v>16505</v>
      </c>
      <c r="C2085" s="242" t="s">
        <v>14616</v>
      </c>
      <c r="D2085" s="244">
        <v>15.57</v>
      </c>
    </row>
    <row r="2086" spans="1:4" ht="18">
      <c r="A2086" s="242">
        <v>1917343</v>
      </c>
      <c r="B2086" s="243" t="s">
        <v>16506</v>
      </c>
      <c r="C2086" s="242" t="s">
        <v>14616</v>
      </c>
      <c r="D2086" s="244">
        <v>19.399999999999999</v>
      </c>
    </row>
    <row r="2087" spans="1:4" ht="18">
      <c r="A2087" s="242">
        <v>1917344</v>
      </c>
      <c r="B2087" s="243" t="s">
        <v>16507</v>
      </c>
      <c r="C2087" s="242" t="s">
        <v>14616</v>
      </c>
      <c r="D2087" s="244">
        <v>23.44</v>
      </c>
    </row>
    <row r="2088" spans="1:4" ht="18">
      <c r="A2088" s="242">
        <v>1917345</v>
      </c>
      <c r="B2088" s="243" t="s">
        <v>16508</v>
      </c>
      <c r="C2088" s="242" t="s">
        <v>14616</v>
      </c>
      <c r="D2088" s="244">
        <v>29.06</v>
      </c>
    </row>
    <row r="2089" spans="1:4" ht="18">
      <c r="A2089" s="242">
        <v>1917346</v>
      </c>
      <c r="B2089" s="243" t="s">
        <v>16509</v>
      </c>
      <c r="C2089" s="242" t="s">
        <v>14616</v>
      </c>
      <c r="D2089" s="244">
        <v>34.630000000000003</v>
      </c>
    </row>
    <row r="2090" spans="1:4" ht="18">
      <c r="A2090" s="242">
        <v>1917347</v>
      </c>
      <c r="B2090" s="243" t="s">
        <v>16510</v>
      </c>
      <c r="C2090" s="242" t="s">
        <v>14616</v>
      </c>
      <c r="D2090" s="244">
        <v>43.05</v>
      </c>
    </row>
    <row r="2091" spans="1:4" ht="18">
      <c r="A2091" s="242">
        <v>1917332</v>
      </c>
      <c r="B2091" s="243" t="s">
        <v>16511</v>
      </c>
      <c r="C2091" s="242" t="s">
        <v>14616</v>
      </c>
      <c r="D2091" s="244">
        <v>4.58</v>
      </c>
    </row>
    <row r="2092" spans="1:4" ht="18">
      <c r="A2092" s="242">
        <v>1917333</v>
      </c>
      <c r="B2092" s="243" t="s">
        <v>16512</v>
      </c>
      <c r="C2092" s="242" t="s">
        <v>14616</v>
      </c>
      <c r="D2092" s="244">
        <v>4.8899999999999997</v>
      </c>
    </row>
    <row r="2093" spans="1:4" ht="18">
      <c r="A2093" s="242">
        <v>1917334</v>
      </c>
      <c r="B2093" s="243" t="s">
        <v>16513</v>
      </c>
      <c r="C2093" s="242" t="s">
        <v>14616</v>
      </c>
      <c r="D2093" s="244">
        <v>5.2</v>
      </c>
    </row>
    <row r="2094" spans="1:4" ht="18">
      <c r="A2094" s="242">
        <v>1917331</v>
      </c>
      <c r="B2094" s="243" t="s">
        <v>16514</v>
      </c>
      <c r="C2094" s="242" t="s">
        <v>14616</v>
      </c>
      <c r="D2094" s="244">
        <v>4.1500000000000004</v>
      </c>
    </row>
    <row r="2095" spans="1:4" ht="18">
      <c r="A2095" s="242">
        <v>1917443</v>
      </c>
      <c r="B2095" s="243" t="s">
        <v>16515</v>
      </c>
      <c r="C2095" s="242" t="s">
        <v>14616</v>
      </c>
      <c r="D2095" s="244">
        <v>6.17</v>
      </c>
    </row>
    <row r="2096" spans="1:4" ht="18">
      <c r="A2096" s="242">
        <v>1917444</v>
      </c>
      <c r="B2096" s="243" t="s">
        <v>16516</v>
      </c>
      <c r="C2096" s="242" t="s">
        <v>14616</v>
      </c>
      <c r="D2096" s="244">
        <v>6.7</v>
      </c>
    </row>
    <row r="2097" spans="1:4" ht="18">
      <c r="A2097" s="242">
        <v>1917445</v>
      </c>
      <c r="B2097" s="243" t="s">
        <v>16517</v>
      </c>
      <c r="C2097" s="242" t="s">
        <v>14616</v>
      </c>
      <c r="D2097" s="244">
        <v>7.27</v>
      </c>
    </row>
    <row r="2098" spans="1:4" ht="18">
      <c r="A2098" s="242">
        <v>1917446</v>
      </c>
      <c r="B2098" s="243" t="s">
        <v>16518</v>
      </c>
      <c r="C2098" s="242" t="s">
        <v>14616</v>
      </c>
      <c r="D2098" s="244">
        <v>7.85</v>
      </c>
    </row>
    <row r="2099" spans="1:4" ht="18">
      <c r="A2099" s="242">
        <v>1917447</v>
      </c>
      <c r="B2099" s="243" t="s">
        <v>16519</v>
      </c>
      <c r="C2099" s="242" t="s">
        <v>14616</v>
      </c>
      <c r="D2099" s="244">
        <v>8.66</v>
      </c>
    </row>
    <row r="2100" spans="1:4" ht="18">
      <c r="A2100" s="242">
        <v>1917448</v>
      </c>
      <c r="B2100" s="243" t="s">
        <v>16520</v>
      </c>
      <c r="C2100" s="242" t="s">
        <v>14616</v>
      </c>
      <c r="D2100" s="244">
        <v>9.42</v>
      </c>
    </row>
    <row r="2101" spans="1:4" ht="18">
      <c r="A2101" s="242">
        <v>1917449</v>
      </c>
      <c r="B2101" s="243" t="s">
        <v>16521</v>
      </c>
      <c r="C2101" s="242" t="s">
        <v>14616</v>
      </c>
      <c r="D2101" s="244">
        <v>10.38</v>
      </c>
    </row>
    <row r="2102" spans="1:4" ht="18">
      <c r="A2102" s="242">
        <v>1917450</v>
      </c>
      <c r="B2102" s="243" t="s">
        <v>16522</v>
      </c>
      <c r="C2102" s="242" t="s">
        <v>14616</v>
      </c>
      <c r="D2102" s="244">
        <v>11.54</v>
      </c>
    </row>
    <row r="2103" spans="1:4" ht="18">
      <c r="A2103" s="242">
        <v>1917451</v>
      </c>
      <c r="B2103" s="243" t="s">
        <v>16523</v>
      </c>
      <c r="C2103" s="242" t="s">
        <v>14616</v>
      </c>
      <c r="D2103" s="244">
        <v>14</v>
      </c>
    </row>
    <row r="2104" spans="1:4" ht="18">
      <c r="A2104" s="242">
        <v>1917452</v>
      </c>
      <c r="B2104" s="243" t="s">
        <v>16524</v>
      </c>
      <c r="C2104" s="242" t="s">
        <v>14616</v>
      </c>
      <c r="D2104" s="244">
        <v>16.45</v>
      </c>
    </row>
    <row r="2105" spans="1:4" ht="18">
      <c r="A2105" s="242">
        <v>1917453</v>
      </c>
      <c r="B2105" s="243" t="s">
        <v>16525</v>
      </c>
      <c r="C2105" s="242" t="s">
        <v>14616</v>
      </c>
      <c r="D2105" s="244">
        <v>19.41</v>
      </c>
    </row>
    <row r="2106" spans="1:4" ht="18">
      <c r="A2106" s="242">
        <v>1917454</v>
      </c>
      <c r="B2106" s="243" t="s">
        <v>16526</v>
      </c>
      <c r="C2106" s="242" t="s">
        <v>14616</v>
      </c>
      <c r="D2106" s="244">
        <v>22.66</v>
      </c>
    </row>
    <row r="2107" spans="1:4" ht="18">
      <c r="A2107" s="242">
        <v>1917455</v>
      </c>
      <c r="B2107" s="243" t="s">
        <v>16527</v>
      </c>
      <c r="C2107" s="242" t="s">
        <v>14616</v>
      </c>
      <c r="D2107" s="244">
        <v>26.73</v>
      </c>
    </row>
    <row r="2108" spans="1:4" ht="18">
      <c r="A2108" s="242">
        <v>1917456</v>
      </c>
      <c r="B2108" s="243" t="s">
        <v>16528</v>
      </c>
      <c r="C2108" s="242" t="s">
        <v>14616</v>
      </c>
      <c r="D2108" s="244">
        <v>31.18</v>
      </c>
    </row>
    <row r="2109" spans="1:4" ht="18">
      <c r="A2109" s="242">
        <v>1917457</v>
      </c>
      <c r="B2109" s="243" t="s">
        <v>16529</v>
      </c>
      <c r="C2109" s="242" t="s">
        <v>14616</v>
      </c>
      <c r="D2109" s="244">
        <v>35.17</v>
      </c>
    </row>
    <row r="2110" spans="1:4" ht="18">
      <c r="A2110" s="242">
        <v>1917458</v>
      </c>
      <c r="B2110" s="243" t="s">
        <v>16530</v>
      </c>
      <c r="C2110" s="242" t="s">
        <v>14616</v>
      </c>
      <c r="D2110" s="244">
        <v>40.43</v>
      </c>
    </row>
    <row r="2111" spans="1:4" ht="18">
      <c r="A2111" s="242">
        <v>1917459</v>
      </c>
      <c r="B2111" s="243" t="s">
        <v>16531</v>
      </c>
      <c r="C2111" s="242" t="s">
        <v>14616</v>
      </c>
      <c r="D2111" s="244">
        <v>42.48</v>
      </c>
    </row>
    <row r="2112" spans="1:4" ht="18">
      <c r="A2112" s="242">
        <v>1917440</v>
      </c>
      <c r="B2112" s="243" t="s">
        <v>16532</v>
      </c>
      <c r="C2112" s="242" t="s">
        <v>14616</v>
      </c>
      <c r="D2112" s="244">
        <v>4.3099999999999996</v>
      </c>
    </row>
    <row r="2113" spans="1:4" ht="18">
      <c r="A2113" s="242">
        <v>1917441</v>
      </c>
      <c r="B2113" s="243" t="s">
        <v>16533</v>
      </c>
      <c r="C2113" s="242" t="s">
        <v>14616</v>
      </c>
      <c r="D2113" s="244">
        <v>4.88</v>
      </c>
    </row>
    <row r="2114" spans="1:4" ht="18">
      <c r="A2114" s="242">
        <v>1917442</v>
      </c>
      <c r="B2114" s="243" t="s">
        <v>16534</v>
      </c>
      <c r="C2114" s="242" t="s">
        <v>14616</v>
      </c>
      <c r="D2114" s="244">
        <v>5.45</v>
      </c>
    </row>
    <row r="2115" spans="1:4" ht="18">
      <c r="A2115" s="242">
        <v>1917734</v>
      </c>
      <c r="B2115" s="243" t="s">
        <v>16535</v>
      </c>
      <c r="C2115" s="242" t="s">
        <v>14616</v>
      </c>
      <c r="D2115" s="244">
        <v>4</v>
      </c>
    </row>
    <row r="2116" spans="1:4" ht="18">
      <c r="A2116" s="242">
        <v>1917055</v>
      </c>
      <c r="B2116" s="243" t="s">
        <v>16536</v>
      </c>
      <c r="C2116" s="242" t="s">
        <v>14616</v>
      </c>
      <c r="D2116" s="244">
        <v>10.39</v>
      </c>
    </row>
    <row r="2117" spans="1:4" ht="18">
      <c r="A2117" s="242">
        <v>1917056</v>
      </c>
      <c r="B2117" s="243" t="s">
        <v>16537</v>
      </c>
      <c r="C2117" s="242" t="s">
        <v>14616</v>
      </c>
      <c r="D2117" s="244">
        <v>10.58</v>
      </c>
    </row>
    <row r="2118" spans="1:4" ht="18">
      <c r="A2118" s="242">
        <v>1917057</v>
      </c>
      <c r="B2118" s="243" t="s">
        <v>16538</v>
      </c>
      <c r="C2118" s="242" t="s">
        <v>14616</v>
      </c>
      <c r="D2118" s="244">
        <v>10.78</v>
      </c>
    </row>
    <row r="2119" spans="1:4" ht="18">
      <c r="A2119" s="242">
        <v>1917058</v>
      </c>
      <c r="B2119" s="243" t="s">
        <v>16539</v>
      </c>
      <c r="C2119" s="242" t="s">
        <v>14616</v>
      </c>
      <c r="D2119" s="244">
        <v>10.99</v>
      </c>
    </row>
    <row r="2120" spans="1:4" ht="18">
      <c r="A2120" s="242">
        <v>1917059</v>
      </c>
      <c r="B2120" s="243" t="s">
        <v>16540</v>
      </c>
      <c r="C2120" s="242" t="s">
        <v>14616</v>
      </c>
      <c r="D2120" s="244">
        <v>11.21</v>
      </c>
    </row>
    <row r="2121" spans="1:4" ht="18">
      <c r="A2121" s="242">
        <v>1917060</v>
      </c>
      <c r="B2121" s="243" t="s">
        <v>16541</v>
      </c>
      <c r="C2121" s="242" t="s">
        <v>14616</v>
      </c>
      <c r="D2121" s="244">
        <v>11.32</v>
      </c>
    </row>
    <row r="2122" spans="1:4" ht="18">
      <c r="A2122" s="242">
        <v>1901536</v>
      </c>
      <c r="B2122" s="243" t="s">
        <v>16542</v>
      </c>
      <c r="C2122" s="242" t="s">
        <v>14616</v>
      </c>
      <c r="D2122" s="244">
        <v>8.33</v>
      </c>
    </row>
    <row r="2123" spans="1:4" ht="18">
      <c r="A2123" s="242">
        <v>1901537</v>
      </c>
      <c r="B2123" s="243" t="s">
        <v>16543</v>
      </c>
      <c r="C2123" s="242" t="s">
        <v>14616</v>
      </c>
      <c r="D2123" s="244">
        <v>8.4</v>
      </c>
    </row>
    <row r="2124" spans="1:4" ht="18">
      <c r="A2124" s="242">
        <v>1901538</v>
      </c>
      <c r="B2124" s="243" t="s">
        <v>16544</v>
      </c>
      <c r="C2124" s="242" t="s">
        <v>14616</v>
      </c>
      <c r="D2124" s="244">
        <v>8.4700000000000006</v>
      </c>
    </row>
    <row r="2125" spans="1:4" ht="18">
      <c r="A2125" s="242">
        <v>1901539</v>
      </c>
      <c r="B2125" s="243" t="s">
        <v>16545</v>
      </c>
      <c r="C2125" s="242" t="s">
        <v>14616</v>
      </c>
      <c r="D2125" s="244">
        <v>8.5399999999999991</v>
      </c>
    </row>
    <row r="2126" spans="1:4" ht="18">
      <c r="A2126" s="242">
        <v>1901540</v>
      </c>
      <c r="B2126" s="243" t="s">
        <v>16546</v>
      </c>
      <c r="C2126" s="242" t="s">
        <v>14616</v>
      </c>
      <c r="D2126" s="244">
        <v>8.6199999999999992</v>
      </c>
    </row>
    <row r="2127" spans="1:4" ht="18">
      <c r="A2127" s="242">
        <v>1901535</v>
      </c>
      <c r="B2127" s="243" t="s">
        <v>16547</v>
      </c>
      <c r="C2127" s="242" t="s">
        <v>14616</v>
      </c>
      <c r="D2127" s="244">
        <v>8.66</v>
      </c>
    </row>
    <row r="2128" spans="1:4" ht="18">
      <c r="A2128" s="242">
        <v>1901542</v>
      </c>
      <c r="B2128" s="243" t="s">
        <v>16548</v>
      </c>
      <c r="C2128" s="242" t="s">
        <v>14616</v>
      </c>
      <c r="D2128" s="244">
        <v>11.16</v>
      </c>
    </row>
    <row r="2129" spans="1:4" ht="18">
      <c r="A2129" s="242">
        <v>1901543</v>
      </c>
      <c r="B2129" s="243" t="s">
        <v>16549</v>
      </c>
      <c r="C2129" s="242" t="s">
        <v>14616</v>
      </c>
      <c r="D2129" s="244">
        <v>11.22</v>
      </c>
    </row>
    <row r="2130" spans="1:4" ht="18">
      <c r="A2130" s="242">
        <v>1901544</v>
      </c>
      <c r="B2130" s="243" t="s">
        <v>16550</v>
      </c>
      <c r="C2130" s="242" t="s">
        <v>14616</v>
      </c>
      <c r="D2130" s="244">
        <v>11.29</v>
      </c>
    </row>
    <row r="2131" spans="1:4" ht="18">
      <c r="A2131" s="242">
        <v>1901545</v>
      </c>
      <c r="B2131" s="243" t="s">
        <v>16551</v>
      </c>
      <c r="C2131" s="242" t="s">
        <v>14616</v>
      </c>
      <c r="D2131" s="244">
        <v>11.36</v>
      </c>
    </row>
    <row r="2132" spans="1:4" ht="18">
      <c r="A2132" s="242">
        <v>1901546</v>
      </c>
      <c r="B2132" s="243" t="s">
        <v>16552</v>
      </c>
      <c r="C2132" s="242" t="s">
        <v>14616</v>
      </c>
      <c r="D2132" s="244">
        <v>11.44</v>
      </c>
    </row>
    <row r="2133" spans="1:4" ht="18">
      <c r="A2133" s="242">
        <v>1901541</v>
      </c>
      <c r="B2133" s="243" t="s">
        <v>16553</v>
      </c>
      <c r="C2133" s="242" t="s">
        <v>14616</v>
      </c>
      <c r="D2133" s="244">
        <v>11.48</v>
      </c>
    </row>
    <row r="2134" spans="1:4" ht="18">
      <c r="A2134" s="242">
        <v>1917091</v>
      </c>
      <c r="B2134" s="243" t="s">
        <v>16554</v>
      </c>
      <c r="C2134" s="242" t="s">
        <v>14616</v>
      </c>
      <c r="D2134" s="244">
        <v>12.62</v>
      </c>
    </row>
    <row r="2135" spans="1:4" ht="18">
      <c r="A2135" s="242">
        <v>1917092</v>
      </c>
      <c r="B2135" s="243" t="s">
        <v>16555</v>
      </c>
      <c r="C2135" s="242" t="s">
        <v>14616</v>
      </c>
      <c r="D2135" s="244">
        <v>12.79</v>
      </c>
    </row>
    <row r="2136" spans="1:4" ht="18">
      <c r="A2136" s="242">
        <v>1917093</v>
      </c>
      <c r="B2136" s="243" t="s">
        <v>16556</v>
      </c>
      <c r="C2136" s="242" t="s">
        <v>14616</v>
      </c>
      <c r="D2136" s="244">
        <v>12.96</v>
      </c>
    </row>
    <row r="2137" spans="1:4" ht="18">
      <c r="A2137" s="242">
        <v>1917094</v>
      </c>
      <c r="B2137" s="243" t="s">
        <v>16557</v>
      </c>
      <c r="C2137" s="242" t="s">
        <v>14616</v>
      </c>
      <c r="D2137" s="244">
        <v>13.14</v>
      </c>
    </row>
    <row r="2138" spans="1:4" ht="18">
      <c r="A2138" s="242">
        <v>1917095</v>
      </c>
      <c r="B2138" s="243" t="s">
        <v>16558</v>
      </c>
      <c r="C2138" s="242" t="s">
        <v>14616</v>
      </c>
      <c r="D2138" s="244">
        <v>13.33</v>
      </c>
    </row>
    <row r="2139" spans="1:4" ht="18">
      <c r="A2139" s="242">
        <v>1917096</v>
      </c>
      <c r="B2139" s="243" t="s">
        <v>16559</v>
      </c>
      <c r="C2139" s="242" t="s">
        <v>14616</v>
      </c>
      <c r="D2139" s="244">
        <v>13.43</v>
      </c>
    </row>
    <row r="2140" spans="1:4" ht="18">
      <c r="A2140" s="242">
        <v>1901548</v>
      </c>
      <c r="B2140" s="243" t="s">
        <v>16560</v>
      </c>
      <c r="C2140" s="242" t="s">
        <v>14616</v>
      </c>
      <c r="D2140" s="244">
        <v>14.04</v>
      </c>
    </row>
    <row r="2141" spans="1:4" ht="18">
      <c r="A2141" s="242">
        <v>1901549</v>
      </c>
      <c r="B2141" s="243" t="s">
        <v>16561</v>
      </c>
      <c r="C2141" s="242" t="s">
        <v>14616</v>
      </c>
      <c r="D2141" s="244">
        <v>14.1</v>
      </c>
    </row>
    <row r="2142" spans="1:4" ht="18">
      <c r="A2142" s="242">
        <v>1901550</v>
      </c>
      <c r="B2142" s="243" t="s">
        <v>16562</v>
      </c>
      <c r="C2142" s="242" t="s">
        <v>14616</v>
      </c>
      <c r="D2142" s="244">
        <v>14.17</v>
      </c>
    </row>
    <row r="2143" spans="1:4" ht="18">
      <c r="A2143" s="242">
        <v>1901551</v>
      </c>
      <c r="B2143" s="243" t="s">
        <v>16563</v>
      </c>
      <c r="C2143" s="242" t="s">
        <v>14616</v>
      </c>
      <c r="D2143" s="244">
        <v>14.24</v>
      </c>
    </row>
    <row r="2144" spans="1:4" ht="18">
      <c r="A2144" s="242">
        <v>1901552</v>
      </c>
      <c r="B2144" s="243" t="s">
        <v>16564</v>
      </c>
      <c r="C2144" s="242" t="s">
        <v>14616</v>
      </c>
      <c r="D2144" s="244">
        <v>14.31</v>
      </c>
    </row>
    <row r="2145" spans="1:4" ht="18">
      <c r="A2145" s="242">
        <v>1901547</v>
      </c>
      <c r="B2145" s="243" t="s">
        <v>16565</v>
      </c>
      <c r="C2145" s="242" t="s">
        <v>14616</v>
      </c>
      <c r="D2145" s="244">
        <v>14.35</v>
      </c>
    </row>
    <row r="2146" spans="1:4" ht="18">
      <c r="A2146" s="242">
        <v>1917127</v>
      </c>
      <c r="B2146" s="243" t="s">
        <v>16566</v>
      </c>
      <c r="C2146" s="242" t="s">
        <v>14616</v>
      </c>
      <c r="D2146" s="244">
        <v>11.81</v>
      </c>
    </row>
    <row r="2147" spans="1:4" ht="18">
      <c r="A2147" s="242">
        <v>1917128</v>
      </c>
      <c r="B2147" s="243" t="s">
        <v>16567</v>
      </c>
      <c r="C2147" s="242" t="s">
        <v>14616</v>
      </c>
      <c r="D2147" s="244">
        <v>11.94</v>
      </c>
    </row>
    <row r="2148" spans="1:4" ht="18">
      <c r="A2148" s="242">
        <v>1917129</v>
      </c>
      <c r="B2148" s="243" t="s">
        <v>16568</v>
      </c>
      <c r="C2148" s="242" t="s">
        <v>14616</v>
      </c>
      <c r="D2148" s="244">
        <v>12.08</v>
      </c>
    </row>
    <row r="2149" spans="1:4" ht="18">
      <c r="A2149" s="242">
        <v>1917130</v>
      </c>
      <c r="B2149" s="243" t="s">
        <v>16569</v>
      </c>
      <c r="C2149" s="242" t="s">
        <v>14616</v>
      </c>
      <c r="D2149" s="244">
        <v>12.23</v>
      </c>
    </row>
    <row r="2150" spans="1:4" ht="18">
      <c r="A2150" s="242">
        <v>1917131</v>
      </c>
      <c r="B2150" s="243" t="s">
        <v>16570</v>
      </c>
      <c r="C2150" s="242" t="s">
        <v>14616</v>
      </c>
      <c r="D2150" s="244">
        <v>12.39</v>
      </c>
    </row>
    <row r="2151" spans="1:4" ht="18">
      <c r="A2151" s="242">
        <v>1917132</v>
      </c>
      <c r="B2151" s="243" t="s">
        <v>16571</v>
      </c>
      <c r="C2151" s="242" t="s">
        <v>14616</v>
      </c>
      <c r="D2151" s="244">
        <v>12.47</v>
      </c>
    </row>
    <row r="2152" spans="1:4" ht="18">
      <c r="A2152" s="242">
        <v>1917163</v>
      </c>
      <c r="B2152" s="243" t="s">
        <v>16572</v>
      </c>
      <c r="C2152" s="242" t="s">
        <v>14616</v>
      </c>
      <c r="D2152" s="244">
        <v>10.29</v>
      </c>
    </row>
    <row r="2153" spans="1:4" ht="18">
      <c r="A2153" s="242">
        <v>1917164</v>
      </c>
      <c r="B2153" s="243" t="s">
        <v>16573</v>
      </c>
      <c r="C2153" s="242" t="s">
        <v>14616</v>
      </c>
      <c r="D2153" s="244">
        <v>10.4</v>
      </c>
    </row>
    <row r="2154" spans="1:4" ht="18">
      <c r="A2154" s="242">
        <v>1917165</v>
      </c>
      <c r="B2154" s="243" t="s">
        <v>16574</v>
      </c>
      <c r="C2154" s="242" t="s">
        <v>14616</v>
      </c>
      <c r="D2154" s="244">
        <v>10.52</v>
      </c>
    </row>
    <row r="2155" spans="1:4" ht="18">
      <c r="A2155" s="242">
        <v>1917166</v>
      </c>
      <c r="B2155" s="243" t="s">
        <v>16575</v>
      </c>
      <c r="C2155" s="242" t="s">
        <v>14616</v>
      </c>
      <c r="D2155" s="244">
        <v>10.64</v>
      </c>
    </row>
    <row r="2156" spans="1:4" ht="18">
      <c r="A2156" s="242">
        <v>1917167</v>
      </c>
      <c r="B2156" s="243" t="s">
        <v>16576</v>
      </c>
      <c r="C2156" s="242" t="s">
        <v>14616</v>
      </c>
      <c r="D2156" s="244">
        <v>10.77</v>
      </c>
    </row>
    <row r="2157" spans="1:4" ht="18">
      <c r="A2157" s="242">
        <v>1917168</v>
      </c>
      <c r="B2157" s="243" t="s">
        <v>16577</v>
      </c>
      <c r="C2157" s="242" t="s">
        <v>14616</v>
      </c>
      <c r="D2157" s="244">
        <v>10.84</v>
      </c>
    </row>
    <row r="2158" spans="1:4" ht="18">
      <c r="A2158" s="242">
        <v>1917199</v>
      </c>
      <c r="B2158" s="243" t="s">
        <v>16578</v>
      </c>
      <c r="C2158" s="242" t="s">
        <v>14616</v>
      </c>
      <c r="D2158" s="244">
        <v>9.68</v>
      </c>
    </row>
    <row r="2159" spans="1:4" ht="18">
      <c r="A2159" s="242">
        <v>1917200</v>
      </c>
      <c r="B2159" s="243" t="s">
        <v>16579</v>
      </c>
      <c r="C2159" s="242" t="s">
        <v>14616</v>
      </c>
      <c r="D2159" s="244">
        <v>9.7799999999999994</v>
      </c>
    </row>
    <row r="2160" spans="1:4" ht="18">
      <c r="A2160" s="242">
        <v>1917201</v>
      </c>
      <c r="B2160" s="243" t="s">
        <v>16580</v>
      </c>
      <c r="C2160" s="242" t="s">
        <v>14616</v>
      </c>
      <c r="D2160" s="244">
        <v>9.89</v>
      </c>
    </row>
    <row r="2161" spans="1:4" ht="18">
      <c r="A2161" s="242">
        <v>1917202</v>
      </c>
      <c r="B2161" s="243" t="s">
        <v>16581</v>
      </c>
      <c r="C2161" s="242" t="s">
        <v>14616</v>
      </c>
      <c r="D2161" s="244">
        <v>10</v>
      </c>
    </row>
    <row r="2162" spans="1:4" ht="18">
      <c r="A2162" s="242">
        <v>1917203</v>
      </c>
      <c r="B2162" s="243" t="s">
        <v>16582</v>
      </c>
      <c r="C2162" s="242" t="s">
        <v>14616</v>
      </c>
      <c r="D2162" s="244">
        <v>10.11</v>
      </c>
    </row>
    <row r="2163" spans="1:4" ht="18">
      <c r="A2163" s="242">
        <v>1917204</v>
      </c>
      <c r="B2163" s="243" t="s">
        <v>16583</v>
      </c>
      <c r="C2163" s="242" t="s">
        <v>14616</v>
      </c>
      <c r="D2163" s="244">
        <v>10.17</v>
      </c>
    </row>
    <row r="2164" spans="1:4" ht="18">
      <c r="A2164" s="242">
        <v>1917019</v>
      </c>
      <c r="B2164" s="243" t="s">
        <v>16584</v>
      </c>
      <c r="C2164" s="242" t="s">
        <v>14616</v>
      </c>
      <c r="D2164" s="244">
        <v>13.27</v>
      </c>
    </row>
    <row r="2165" spans="1:4" ht="18">
      <c r="A2165" s="242">
        <v>1917020</v>
      </c>
      <c r="B2165" s="243" t="s">
        <v>16585</v>
      </c>
      <c r="C2165" s="242" t="s">
        <v>14616</v>
      </c>
      <c r="D2165" s="244">
        <v>13.53</v>
      </c>
    </row>
    <row r="2166" spans="1:4" ht="18">
      <c r="A2166" s="242">
        <v>1917021</v>
      </c>
      <c r="B2166" s="243" t="s">
        <v>16586</v>
      </c>
      <c r="C2166" s="242" t="s">
        <v>14616</v>
      </c>
      <c r="D2166" s="244">
        <v>13.79</v>
      </c>
    </row>
    <row r="2167" spans="1:4" ht="18">
      <c r="A2167" s="242">
        <v>1917022</v>
      </c>
      <c r="B2167" s="243" t="s">
        <v>16587</v>
      </c>
      <c r="C2167" s="242" t="s">
        <v>14616</v>
      </c>
      <c r="D2167" s="244">
        <v>14.07</v>
      </c>
    </row>
    <row r="2168" spans="1:4" ht="18">
      <c r="A2168" s="242">
        <v>1917023</v>
      </c>
      <c r="B2168" s="243" t="s">
        <v>16588</v>
      </c>
      <c r="C2168" s="242" t="s">
        <v>14616</v>
      </c>
      <c r="D2168" s="244">
        <v>14.37</v>
      </c>
    </row>
    <row r="2169" spans="1:4" ht="18">
      <c r="A2169" s="242">
        <v>1917024</v>
      </c>
      <c r="B2169" s="243" t="s">
        <v>16589</v>
      </c>
      <c r="C2169" s="242" t="s">
        <v>14616</v>
      </c>
      <c r="D2169" s="244">
        <v>14.53</v>
      </c>
    </row>
    <row r="2170" spans="1:4" ht="18">
      <c r="A2170" s="242">
        <v>1917541</v>
      </c>
      <c r="B2170" s="243" t="s">
        <v>16590</v>
      </c>
      <c r="C2170" s="242" t="s">
        <v>14616</v>
      </c>
      <c r="D2170" s="244">
        <v>5.32</v>
      </c>
    </row>
    <row r="2171" spans="1:4" ht="18">
      <c r="A2171" s="242">
        <v>1917542</v>
      </c>
      <c r="B2171" s="243" t="s">
        <v>16591</v>
      </c>
      <c r="C2171" s="242" t="s">
        <v>14616</v>
      </c>
      <c r="D2171" s="244">
        <v>5.89</v>
      </c>
    </row>
    <row r="2172" spans="1:4" ht="18">
      <c r="A2172" s="242">
        <v>1917543</v>
      </c>
      <c r="B2172" s="243" t="s">
        <v>16592</v>
      </c>
      <c r="C2172" s="242" t="s">
        <v>14616</v>
      </c>
      <c r="D2172" s="244">
        <v>6.21</v>
      </c>
    </row>
    <row r="2173" spans="1:4" ht="18">
      <c r="A2173" s="242">
        <v>1917544</v>
      </c>
      <c r="B2173" s="243" t="s">
        <v>16593</v>
      </c>
      <c r="C2173" s="242" t="s">
        <v>14616</v>
      </c>
      <c r="D2173" s="244">
        <v>6.53</v>
      </c>
    </row>
    <row r="2174" spans="1:4" ht="18">
      <c r="A2174" s="242">
        <v>1917545</v>
      </c>
      <c r="B2174" s="243" t="s">
        <v>16594</v>
      </c>
      <c r="C2174" s="242" t="s">
        <v>14616</v>
      </c>
      <c r="D2174" s="244">
        <v>6.93</v>
      </c>
    </row>
    <row r="2175" spans="1:4" ht="18">
      <c r="A2175" s="242">
        <v>1917546</v>
      </c>
      <c r="B2175" s="243" t="s">
        <v>16595</v>
      </c>
      <c r="C2175" s="242" t="s">
        <v>14616</v>
      </c>
      <c r="D2175" s="244">
        <v>7.27</v>
      </c>
    </row>
    <row r="2176" spans="1:4" ht="18">
      <c r="A2176" s="242">
        <v>1917547</v>
      </c>
      <c r="B2176" s="243" t="s">
        <v>16596</v>
      </c>
      <c r="C2176" s="242" t="s">
        <v>14616</v>
      </c>
      <c r="D2176" s="244">
        <v>7.88</v>
      </c>
    </row>
    <row r="2177" spans="1:4" ht="18">
      <c r="A2177" s="242">
        <v>1917548</v>
      </c>
      <c r="B2177" s="243" t="s">
        <v>16597</v>
      </c>
      <c r="C2177" s="242" t="s">
        <v>14616</v>
      </c>
      <c r="D2177" s="244">
        <v>8.3000000000000007</v>
      </c>
    </row>
    <row r="2178" spans="1:4" ht="18">
      <c r="A2178" s="242">
        <v>1917549</v>
      </c>
      <c r="B2178" s="243" t="s">
        <v>16598</v>
      </c>
      <c r="C2178" s="242" t="s">
        <v>14616</v>
      </c>
      <c r="D2178" s="244">
        <v>8.74</v>
      </c>
    </row>
    <row r="2179" spans="1:4" ht="18">
      <c r="A2179" s="242">
        <v>1917550</v>
      </c>
      <c r="B2179" s="243" t="s">
        <v>16599</v>
      </c>
      <c r="C2179" s="242" t="s">
        <v>14616</v>
      </c>
      <c r="D2179" s="244">
        <v>9.2100000000000009</v>
      </c>
    </row>
    <row r="2180" spans="1:4" ht="18">
      <c r="A2180" s="242">
        <v>1917551</v>
      </c>
      <c r="B2180" s="243" t="s">
        <v>16600</v>
      </c>
      <c r="C2180" s="242" t="s">
        <v>14616</v>
      </c>
      <c r="D2180" s="244">
        <v>9.89</v>
      </c>
    </row>
    <row r="2181" spans="1:4" ht="18">
      <c r="A2181" s="242">
        <v>1917552</v>
      </c>
      <c r="B2181" s="243" t="s">
        <v>16601</v>
      </c>
      <c r="C2181" s="242" t="s">
        <v>14616</v>
      </c>
      <c r="D2181" s="244">
        <v>10.39</v>
      </c>
    </row>
    <row r="2182" spans="1:4" ht="18">
      <c r="A2182" s="242">
        <v>1917553</v>
      </c>
      <c r="B2182" s="243" t="s">
        <v>16602</v>
      </c>
      <c r="C2182" s="242" t="s">
        <v>14616</v>
      </c>
      <c r="D2182" s="244">
        <v>10.4</v>
      </c>
    </row>
    <row r="2183" spans="1:4" ht="18">
      <c r="A2183" s="242">
        <v>1917554</v>
      </c>
      <c r="B2183" s="243" t="s">
        <v>16603</v>
      </c>
      <c r="C2183" s="242" t="s">
        <v>14616</v>
      </c>
      <c r="D2183" s="244">
        <v>11.35</v>
      </c>
    </row>
    <row r="2184" spans="1:4" ht="18">
      <c r="A2184" s="242">
        <v>1917555</v>
      </c>
      <c r="B2184" s="243" t="s">
        <v>16604</v>
      </c>
      <c r="C2184" s="242" t="s">
        <v>14616</v>
      </c>
      <c r="D2184" s="244">
        <v>11.89</v>
      </c>
    </row>
    <row r="2185" spans="1:4" ht="18">
      <c r="A2185" s="242">
        <v>1917556</v>
      </c>
      <c r="B2185" s="243" t="s">
        <v>16605</v>
      </c>
      <c r="C2185" s="242" t="s">
        <v>14616</v>
      </c>
      <c r="D2185" s="244">
        <v>12.7</v>
      </c>
    </row>
    <row r="2186" spans="1:4" ht="18">
      <c r="A2186" s="242">
        <v>1917557</v>
      </c>
      <c r="B2186" s="243" t="s">
        <v>16606</v>
      </c>
      <c r="C2186" s="242" t="s">
        <v>14616</v>
      </c>
      <c r="D2186" s="244">
        <v>13.28</v>
      </c>
    </row>
    <row r="2187" spans="1:4" ht="18">
      <c r="A2187" s="242">
        <v>1917558</v>
      </c>
      <c r="B2187" s="243" t="s">
        <v>16607</v>
      </c>
      <c r="C2187" s="242" t="s">
        <v>14616</v>
      </c>
      <c r="D2187" s="244">
        <v>14.12</v>
      </c>
    </row>
    <row r="2188" spans="1:4" ht="18">
      <c r="A2188" s="242">
        <v>1917559</v>
      </c>
      <c r="B2188" s="243" t="s">
        <v>16608</v>
      </c>
      <c r="C2188" s="242" t="s">
        <v>14616</v>
      </c>
      <c r="D2188" s="244">
        <v>15.49</v>
      </c>
    </row>
    <row r="2189" spans="1:4" ht="18">
      <c r="A2189" s="242">
        <v>1917560</v>
      </c>
      <c r="B2189" s="243" t="s">
        <v>16609</v>
      </c>
      <c r="C2189" s="242" t="s">
        <v>14616</v>
      </c>
      <c r="D2189" s="244">
        <v>17.18</v>
      </c>
    </row>
    <row r="2190" spans="1:4" ht="18">
      <c r="A2190" s="242">
        <v>1917561</v>
      </c>
      <c r="B2190" s="243" t="s">
        <v>16610</v>
      </c>
      <c r="C2190" s="242" t="s">
        <v>14616</v>
      </c>
      <c r="D2190" s="244">
        <v>18.88</v>
      </c>
    </row>
    <row r="2191" spans="1:4" ht="18">
      <c r="A2191" s="242">
        <v>1917562</v>
      </c>
      <c r="B2191" s="243" t="s">
        <v>16611</v>
      </c>
      <c r="C2191" s="242" t="s">
        <v>14616</v>
      </c>
      <c r="D2191" s="244">
        <v>20.82</v>
      </c>
    </row>
    <row r="2192" spans="1:4" ht="18">
      <c r="A2192" s="242">
        <v>1917563</v>
      </c>
      <c r="B2192" s="243" t="s">
        <v>16612</v>
      </c>
      <c r="C2192" s="242" t="s">
        <v>14616</v>
      </c>
      <c r="D2192" s="244">
        <v>22.59</v>
      </c>
    </row>
    <row r="2193" spans="1:4" ht="18">
      <c r="A2193" s="242">
        <v>1917564</v>
      </c>
      <c r="B2193" s="243" t="s">
        <v>16613</v>
      </c>
      <c r="C2193" s="242" t="s">
        <v>14616</v>
      </c>
      <c r="D2193" s="244">
        <v>24.5</v>
      </c>
    </row>
    <row r="2194" spans="1:4" ht="18">
      <c r="A2194" s="242">
        <v>1917565</v>
      </c>
      <c r="B2194" s="243" t="s">
        <v>16614</v>
      </c>
      <c r="C2194" s="242" t="s">
        <v>14616</v>
      </c>
      <c r="D2194" s="244">
        <v>26.99</v>
      </c>
    </row>
    <row r="2195" spans="1:4" ht="18">
      <c r="A2195" s="242">
        <v>1917538</v>
      </c>
      <c r="B2195" s="243" t="s">
        <v>16615</v>
      </c>
      <c r="C2195" s="242" t="s">
        <v>14616</v>
      </c>
      <c r="D2195" s="244">
        <v>4.34</v>
      </c>
    </row>
    <row r="2196" spans="1:4" ht="18">
      <c r="A2196" s="242">
        <v>1917566</v>
      </c>
      <c r="B2196" s="243" t="s">
        <v>16616</v>
      </c>
      <c r="C2196" s="242" t="s">
        <v>14616</v>
      </c>
      <c r="D2196" s="244">
        <v>29.54</v>
      </c>
    </row>
    <row r="2197" spans="1:4" ht="18">
      <c r="A2197" s="242">
        <v>1917567</v>
      </c>
      <c r="B2197" s="243" t="s">
        <v>16617</v>
      </c>
      <c r="C2197" s="242" t="s">
        <v>14616</v>
      </c>
      <c r="D2197" s="244">
        <v>32.24</v>
      </c>
    </row>
    <row r="2198" spans="1:4" ht="18">
      <c r="A2198" s="242">
        <v>1917568</v>
      </c>
      <c r="B2198" s="243" t="s">
        <v>16618</v>
      </c>
      <c r="C2198" s="242" t="s">
        <v>14616</v>
      </c>
      <c r="D2198" s="244">
        <v>34.81</v>
      </c>
    </row>
    <row r="2199" spans="1:4" ht="18">
      <c r="A2199" s="242">
        <v>1917569</v>
      </c>
      <c r="B2199" s="243" t="s">
        <v>16619</v>
      </c>
      <c r="C2199" s="242" t="s">
        <v>14616</v>
      </c>
      <c r="D2199" s="244">
        <v>37.97</v>
      </c>
    </row>
    <row r="2200" spans="1:4" ht="18">
      <c r="A2200" s="242">
        <v>1917570</v>
      </c>
      <c r="B2200" s="243" t="s">
        <v>16620</v>
      </c>
      <c r="C2200" s="242" t="s">
        <v>14616</v>
      </c>
      <c r="D2200" s="244">
        <v>40.9</v>
      </c>
    </row>
    <row r="2201" spans="1:4" ht="18">
      <c r="A2201" s="242">
        <v>1917571</v>
      </c>
      <c r="B2201" s="243" t="s">
        <v>16621</v>
      </c>
      <c r="C2201" s="242" t="s">
        <v>14616</v>
      </c>
      <c r="D2201" s="244">
        <v>44.36</v>
      </c>
    </row>
    <row r="2202" spans="1:4" ht="18">
      <c r="A2202" s="242">
        <v>1917572</v>
      </c>
      <c r="B2202" s="243" t="s">
        <v>16622</v>
      </c>
      <c r="C2202" s="242" t="s">
        <v>14616</v>
      </c>
      <c r="D2202" s="244">
        <v>48.21</v>
      </c>
    </row>
    <row r="2203" spans="1:4" ht="18">
      <c r="A2203" s="242">
        <v>1917573</v>
      </c>
      <c r="B2203" s="243" t="s">
        <v>16623</v>
      </c>
      <c r="C2203" s="242" t="s">
        <v>14616</v>
      </c>
      <c r="D2203" s="244">
        <v>52.39</v>
      </c>
    </row>
    <row r="2204" spans="1:4" ht="18">
      <c r="A2204" s="242">
        <v>1917574</v>
      </c>
      <c r="B2204" s="243" t="s">
        <v>16624</v>
      </c>
      <c r="C2204" s="242" t="s">
        <v>14616</v>
      </c>
      <c r="D2204" s="244">
        <v>56.19</v>
      </c>
    </row>
    <row r="2205" spans="1:4" ht="18">
      <c r="A2205" s="242">
        <v>1917539</v>
      </c>
      <c r="B2205" s="243" t="s">
        <v>16625</v>
      </c>
      <c r="C2205" s="242" t="s">
        <v>14616</v>
      </c>
      <c r="D2205" s="244">
        <v>4.6500000000000004</v>
      </c>
    </row>
    <row r="2206" spans="1:4" ht="18">
      <c r="A2206" s="242">
        <v>1917540</v>
      </c>
      <c r="B2206" s="243" t="s">
        <v>16626</v>
      </c>
      <c r="C2206" s="242" t="s">
        <v>14616</v>
      </c>
      <c r="D2206" s="244">
        <v>5.01</v>
      </c>
    </row>
    <row r="2207" spans="1:4" ht="18">
      <c r="A2207" s="242">
        <v>1917738</v>
      </c>
      <c r="B2207" s="243" t="s">
        <v>16627</v>
      </c>
      <c r="C2207" s="242" t="s">
        <v>14616</v>
      </c>
      <c r="D2207" s="244">
        <v>4.28</v>
      </c>
    </row>
    <row r="2208" spans="1:4" ht="18">
      <c r="A2208" s="242">
        <v>1917238</v>
      </c>
      <c r="B2208" s="243" t="s">
        <v>16628</v>
      </c>
      <c r="C2208" s="242" t="s">
        <v>14616</v>
      </c>
      <c r="D2208" s="244">
        <v>7.43</v>
      </c>
    </row>
    <row r="2209" spans="1:4" ht="18">
      <c r="A2209" s="242">
        <v>1917239</v>
      </c>
      <c r="B2209" s="243" t="s">
        <v>16629</v>
      </c>
      <c r="C2209" s="242" t="s">
        <v>14616</v>
      </c>
      <c r="D2209" s="244">
        <v>8.09</v>
      </c>
    </row>
    <row r="2210" spans="1:4" ht="18">
      <c r="A2210" s="242">
        <v>1917240</v>
      </c>
      <c r="B2210" s="243" t="s">
        <v>16630</v>
      </c>
      <c r="C2210" s="242" t="s">
        <v>14616</v>
      </c>
      <c r="D2210" s="244">
        <v>8.6300000000000008</v>
      </c>
    </row>
    <row r="2211" spans="1:4" ht="18">
      <c r="A2211" s="242">
        <v>1917241</v>
      </c>
      <c r="B2211" s="243" t="s">
        <v>16631</v>
      </c>
      <c r="C2211" s="242" t="s">
        <v>14616</v>
      </c>
      <c r="D2211" s="244">
        <v>9.1199999999999992</v>
      </c>
    </row>
    <row r="2212" spans="1:4" ht="18">
      <c r="A2212" s="242">
        <v>1917242</v>
      </c>
      <c r="B2212" s="243" t="s">
        <v>16632</v>
      </c>
      <c r="C2212" s="242" t="s">
        <v>14616</v>
      </c>
      <c r="D2212" s="244">
        <v>9.59</v>
      </c>
    </row>
    <row r="2213" spans="1:4" ht="18">
      <c r="A2213" s="242">
        <v>1917243</v>
      </c>
      <c r="B2213" s="243" t="s">
        <v>16633</v>
      </c>
      <c r="C2213" s="242" t="s">
        <v>14616</v>
      </c>
      <c r="D2213" s="244">
        <v>10.039999999999999</v>
      </c>
    </row>
    <row r="2214" spans="1:4" ht="18">
      <c r="A2214" s="242">
        <v>1917244</v>
      </c>
      <c r="B2214" s="243" t="s">
        <v>16634</v>
      </c>
      <c r="C2214" s="242" t="s">
        <v>14616</v>
      </c>
      <c r="D2214" s="244">
        <v>10.65</v>
      </c>
    </row>
    <row r="2215" spans="1:4" ht="18">
      <c r="A2215" s="242">
        <v>1917245</v>
      </c>
      <c r="B2215" s="243" t="s">
        <v>16635</v>
      </c>
      <c r="C2215" s="242" t="s">
        <v>14616</v>
      </c>
      <c r="D2215" s="244">
        <v>11.18</v>
      </c>
    </row>
    <row r="2216" spans="1:4" ht="18">
      <c r="A2216" s="242">
        <v>1917246</v>
      </c>
      <c r="B2216" s="243" t="s">
        <v>16636</v>
      </c>
      <c r="C2216" s="242" t="s">
        <v>14616</v>
      </c>
      <c r="D2216" s="244">
        <v>11.75</v>
      </c>
    </row>
    <row r="2217" spans="1:4" ht="18">
      <c r="A2217" s="242">
        <v>1917247</v>
      </c>
      <c r="B2217" s="243" t="s">
        <v>16637</v>
      </c>
      <c r="C2217" s="242" t="s">
        <v>14616</v>
      </c>
      <c r="D2217" s="244">
        <v>12.72</v>
      </c>
    </row>
    <row r="2218" spans="1:4" ht="18">
      <c r="A2218" s="242">
        <v>1917248</v>
      </c>
      <c r="B2218" s="243" t="s">
        <v>16638</v>
      </c>
      <c r="C2218" s="242" t="s">
        <v>14616</v>
      </c>
      <c r="D2218" s="244">
        <v>14.5</v>
      </c>
    </row>
    <row r="2219" spans="1:4" ht="18">
      <c r="A2219" s="242">
        <v>1917249</v>
      </c>
      <c r="B2219" s="243" t="s">
        <v>16639</v>
      </c>
      <c r="C2219" s="242" t="s">
        <v>14616</v>
      </c>
      <c r="D2219" s="244">
        <v>17.38</v>
      </c>
    </row>
    <row r="2220" spans="1:4" ht="18">
      <c r="A2220" s="242">
        <v>1917235</v>
      </c>
      <c r="B2220" s="243" t="s">
        <v>16640</v>
      </c>
      <c r="C2220" s="242" t="s">
        <v>14616</v>
      </c>
      <c r="D2220" s="244">
        <v>5.95</v>
      </c>
    </row>
    <row r="2221" spans="1:4" ht="18">
      <c r="A2221" s="242">
        <v>1917236</v>
      </c>
      <c r="B2221" s="243" t="s">
        <v>16641</v>
      </c>
      <c r="C2221" s="242" t="s">
        <v>14616</v>
      </c>
      <c r="D2221" s="244">
        <v>6.34</v>
      </c>
    </row>
    <row r="2222" spans="1:4" ht="18">
      <c r="A2222" s="242">
        <v>1917237</v>
      </c>
      <c r="B2222" s="243" t="s">
        <v>16642</v>
      </c>
      <c r="C2222" s="242" t="s">
        <v>14616</v>
      </c>
      <c r="D2222" s="244">
        <v>6.82</v>
      </c>
    </row>
    <row r="2223" spans="1:4" ht="18">
      <c r="A2223" s="242">
        <v>1917725</v>
      </c>
      <c r="B2223" s="243" t="s">
        <v>16643</v>
      </c>
      <c r="C2223" s="242" t="s">
        <v>14616</v>
      </c>
      <c r="D2223" s="244">
        <v>5.79</v>
      </c>
    </row>
    <row r="2224" spans="1:4" ht="18">
      <c r="A2224" s="242">
        <v>1917311</v>
      </c>
      <c r="B2224" s="243" t="s">
        <v>16644</v>
      </c>
      <c r="C2224" s="242" t="s">
        <v>14616</v>
      </c>
      <c r="D2224" s="244">
        <v>5.35</v>
      </c>
    </row>
    <row r="2225" spans="1:4" ht="18">
      <c r="A2225" s="242">
        <v>1917312</v>
      </c>
      <c r="B2225" s="243" t="s">
        <v>16645</v>
      </c>
      <c r="C2225" s="242" t="s">
        <v>14616</v>
      </c>
      <c r="D2225" s="244">
        <v>5.99</v>
      </c>
    </row>
    <row r="2226" spans="1:4" ht="18">
      <c r="A2226" s="242">
        <v>1917313</v>
      </c>
      <c r="B2226" s="243" t="s">
        <v>16646</v>
      </c>
      <c r="C2226" s="242" t="s">
        <v>14616</v>
      </c>
      <c r="D2226" s="244">
        <v>6.44</v>
      </c>
    </row>
    <row r="2227" spans="1:4" ht="18">
      <c r="A2227" s="242">
        <v>1917314</v>
      </c>
      <c r="B2227" s="243" t="s">
        <v>16647</v>
      </c>
      <c r="C2227" s="242" t="s">
        <v>14616</v>
      </c>
      <c r="D2227" s="244">
        <v>6.87</v>
      </c>
    </row>
    <row r="2228" spans="1:4" ht="18">
      <c r="A2228" s="242">
        <v>1917315</v>
      </c>
      <c r="B2228" s="243" t="s">
        <v>16648</v>
      </c>
      <c r="C2228" s="242" t="s">
        <v>14616</v>
      </c>
      <c r="D2228" s="244">
        <v>7.38</v>
      </c>
    </row>
    <row r="2229" spans="1:4" ht="18">
      <c r="A2229" s="242">
        <v>1917316</v>
      </c>
      <c r="B2229" s="243" t="s">
        <v>16649</v>
      </c>
      <c r="C2229" s="242" t="s">
        <v>14616</v>
      </c>
      <c r="D2229" s="244">
        <v>7.9</v>
      </c>
    </row>
    <row r="2230" spans="1:4" ht="18">
      <c r="A2230" s="242">
        <v>1917317</v>
      </c>
      <c r="B2230" s="243" t="s">
        <v>16650</v>
      </c>
      <c r="C2230" s="242" t="s">
        <v>14616</v>
      </c>
      <c r="D2230" s="244">
        <v>8.64</v>
      </c>
    </row>
    <row r="2231" spans="1:4" ht="18">
      <c r="A2231" s="242">
        <v>1917318</v>
      </c>
      <c r="B2231" s="243" t="s">
        <v>16651</v>
      </c>
      <c r="C2231" s="242" t="s">
        <v>14616</v>
      </c>
      <c r="D2231" s="244">
        <v>9.33</v>
      </c>
    </row>
    <row r="2232" spans="1:4" ht="18">
      <c r="A2232" s="242">
        <v>1917319</v>
      </c>
      <c r="B2232" s="243" t="s">
        <v>16652</v>
      </c>
      <c r="C2232" s="242" t="s">
        <v>14616</v>
      </c>
      <c r="D2232" s="244">
        <v>9.98</v>
      </c>
    </row>
    <row r="2233" spans="1:4" ht="18">
      <c r="A2233" s="242">
        <v>1917320</v>
      </c>
      <c r="B2233" s="243" t="s">
        <v>16653</v>
      </c>
      <c r="C2233" s="242" t="s">
        <v>14616</v>
      </c>
      <c r="D2233" s="244">
        <v>10.68</v>
      </c>
    </row>
    <row r="2234" spans="1:4" ht="18">
      <c r="A2234" s="242">
        <v>1917321</v>
      </c>
      <c r="B2234" s="243" t="s">
        <v>16654</v>
      </c>
      <c r="C2234" s="242" t="s">
        <v>14616</v>
      </c>
      <c r="D2234" s="244">
        <v>12.98</v>
      </c>
    </row>
    <row r="2235" spans="1:4" ht="18">
      <c r="A2235" s="242">
        <v>1917322</v>
      </c>
      <c r="B2235" s="243" t="s">
        <v>16655</v>
      </c>
      <c r="C2235" s="242" t="s">
        <v>14616</v>
      </c>
      <c r="D2235" s="244">
        <v>15.01</v>
      </c>
    </row>
    <row r="2236" spans="1:4" ht="18">
      <c r="A2236" s="242">
        <v>1917323</v>
      </c>
      <c r="B2236" s="243" t="s">
        <v>16656</v>
      </c>
      <c r="C2236" s="242" t="s">
        <v>14616</v>
      </c>
      <c r="D2236" s="244">
        <v>17.61</v>
      </c>
    </row>
    <row r="2237" spans="1:4" ht="18">
      <c r="A2237" s="242">
        <v>1917324</v>
      </c>
      <c r="B2237" s="243" t="s">
        <v>16657</v>
      </c>
      <c r="C2237" s="242" t="s">
        <v>14616</v>
      </c>
      <c r="D2237" s="244">
        <v>20.34</v>
      </c>
    </row>
    <row r="2238" spans="1:4" ht="18">
      <c r="A2238" s="242">
        <v>1917325</v>
      </c>
      <c r="B2238" s="243" t="s">
        <v>16658</v>
      </c>
      <c r="C2238" s="242" t="s">
        <v>14616</v>
      </c>
      <c r="D2238" s="244">
        <v>23.55</v>
      </c>
    </row>
    <row r="2239" spans="1:4" ht="18">
      <c r="A2239" s="242">
        <v>1917326</v>
      </c>
      <c r="B2239" s="243" t="s">
        <v>16659</v>
      </c>
      <c r="C2239" s="242" t="s">
        <v>14616</v>
      </c>
      <c r="D2239" s="244">
        <v>27.86</v>
      </c>
    </row>
    <row r="2240" spans="1:4" ht="18">
      <c r="A2240" s="242">
        <v>1917327</v>
      </c>
      <c r="B2240" s="243" t="s">
        <v>16660</v>
      </c>
      <c r="C2240" s="242" t="s">
        <v>14616</v>
      </c>
      <c r="D2240" s="244">
        <v>32.28</v>
      </c>
    </row>
    <row r="2241" spans="1:4" ht="18">
      <c r="A2241" s="242">
        <v>1917328</v>
      </c>
      <c r="B2241" s="243" t="s">
        <v>16661</v>
      </c>
      <c r="C2241" s="242" t="s">
        <v>14616</v>
      </c>
      <c r="D2241" s="244">
        <v>37.33</v>
      </c>
    </row>
    <row r="2242" spans="1:4" ht="18">
      <c r="A2242" s="242">
        <v>1917329</v>
      </c>
      <c r="B2242" s="243" t="s">
        <v>16662</v>
      </c>
      <c r="C2242" s="242" t="s">
        <v>14616</v>
      </c>
      <c r="D2242" s="244">
        <v>40.78</v>
      </c>
    </row>
    <row r="2243" spans="1:4" ht="18">
      <c r="A2243" s="242">
        <v>1917330</v>
      </c>
      <c r="B2243" s="243" t="s">
        <v>16663</v>
      </c>
      <c r="C2243" s="242" t="s">
        <v>14616</v>
      </c>
      <c r="D2243" s="244">
        <v>44.98</v>
      </c>
    </row>
    <row r="2244" spans="1:4" ht="18">
      <c r="A2244" s="242">
        <v>1917308</v>
      </c>
      <c r="B2244" s="243" t="s">
        <v>16664</v>
      </c>
      <c r="C2244" s="242" t="s">
        <v>14616</v>
      </c>
      <c r="D2244" s="244">
        <v>4.37</v>
      </c>
    </row>
    <row r="2245" spans="1:4" ht="18">
      <c r="A2245" s="242">
        <v>1917309</v>
      </c>
      <c r="B2245" s="243" t="s">
        <v>16665</v>
      </c>
      <c r="C2245" s="242" t="s">
        <v>14616</v>
      </c>
      <c r="D2245" s="244">
        <v>4.6500000000000004</v>
      </c>
    </row>
    <row r="2246" spans="1:4" ht="18">
      <c r="A2246" s="242">
        <v>1917310</v>
      </c>
      <c r="B2246" s="243" t="s">
        <v>16666</v>
      </c>
      <c r="C2246" s="242" t="s">
        <v>14616</v>
      </c>
      <c r="D2246" s="244">
        <v>4.95</v>
      </c>
    </row>
    <row r="2247" spans="1:4" ht="18">
      <c r="A2247" s="242">
        <v>1917730</v>
      </c>
      <c r="B2247" s="243" t="s">
        <v>16667</v>
      </c>
      <c r="C2247" s="242" t="s">
        <v>14616</v>
      </c>
      <c r="D2247" s="244">
        <v>4.3099999999999996</v>
      </c>
    </row>
    <row r="2248" spans="1:4" ht="18">
      <c r="A2248" s="242">
        <v>1917415</v>
      </c>
      <c r="B2248" s="243" t="s">
        <v>16668</v>
      </c>
      <c r="C2248" s="242" t="s">
        <v>14616</v>
      </c>
      <c r="D2248" s="244">
        <v>5.29</v>
      </c>
    </row>
    <row r="2249" spans="1:4" ht="18">
      <c r="A2249" s="242">
        <v>1917416</v>
      </c>
      <c r="B2249" s="243" t="s">
        <v>16669</v>
      </c>
      <c r="C2249" s="242" t="s">
        <v>14616</v>
      </c>
      <c r="D2249" s="244">
        <v>5.88</v>
      </c>
    </row>
    <row r="2250" spans="1:4" ht="18">
      <c r="A2250" s="242">
        <v>1917417</v>
      </c>
      <c r="B2250" s="243" t="s">
        <v>16670</v>
      </c>
      <c r="C2250" s="242" t="s">
        <v>14616</v>
      </c>
      <c r="D2250" s="244">
        <v>6.31</v>
      </c>
    </row>
    <row r="2251" spans="1:4" ht="18">
      <c r="A2251" s="242">
        <v>1917418</v>
      </c>
      <c r="B2251" s="243" t="s">
        <v>16671</v>
      </c>
      <c r="C2251" s="242" t="s">
        <v>14616</v>
      </c>
      <c r="D2251" s="244">
        <v>6.72</v>
      </c>
    </row>
    <row r="2252" spans="1:4" ht="18">
      <c r="A2252" s="242">
        <v>1917419</v>
      </c>
      <c r="B2252" s="243" t="s">
        <v>16672</v>
      </c>
      <c r="C2252" s="242" t="s">
        <v>14616</v>
      </c>
      <c r="D2252" s="244">
        <v>7.09</v>
      </c>
    </row>
    <row r="2253" spans="1:4" ht="18">
      <c r="A2253" s="242">
        <v>1917420</v>
      </c>
      <c r="B2253" s="243" t="s">
        <v>16673</v>
      </c>
      <c r="C2253" s="242" t="s">
        <v>14616</v>
      </c>
      <c r="D2253" s="244">
        <v>7.52</v>
      </c>
    </row>
    <row r="2254" spans="1:4" ht="18">
      <c r="A2254" s="242">
        <v>1917421</v>
      </c>
      <c r="B2254" s="243" t="s">
        <v>16674</v>
      </c>
      <c r="C2254" s="242" t="s">
        <v>14616</v>
      </c>
      <c r="D2254" s="244">
        <v>8.1300000000000008</v>
      </c>
    </row>
    <row r="2255" spans="1:4" ht="18">
      <c r="A2255" s="242">
        <v>1917422</v>
      </c>
      <c r="B2255" s="243" t="s">
        <v>16675</v>
      </c>
      <c r="C2255" s="242" t="s">
        <v>14616</v>
      </c>
      <c r="D2255" s="244">
        <v>8.5399999999999991</v>
      </c>
    </row>
    <row r="2256" spans="1:4" ht="18">
      <c r="A2256" s="242">
        <v>1917423</v>
      </c>
      <c r="B2256" s="243" t="s">
        <v>16676</v>
      </c>
      <c r="C2256" s="242" t="s">
        <v>14616</v>
      </c>
      <c r="D2256" s="244">
        <v>8.9600000000000009</v>
      </c>
    </row>
    <row r="2257" spans="1:4" ht="18">
      <c r="A2257" s="242">
        <v>1917424</v>
      </c>
      <c r="B2257" s="243" t="s">
        <v>16677</v>
      </c>
      <c r="C2257" s="242" t="s">
        <v>14616</v>
      </c>
      <c r="D2257" s="244">
        <v>9.39</v>
      </c>
    </row>
    <row r="2258" spans="1:4" ht="18">
      <c r="A2258" s="242">
        <v>1917425</v>
      </c>
      <c r="B2258" s="243" t="s">
        <v>16678</v>
      </c>
      <c r="C2258" s="242" t="s">
        <v>14616</v>
      </c>
      <c r="D2258" s="244">
        <v>10.15</v>
      </c>
    </row>
    <row r="2259" spans="1:4" ht="18">
      <c r="A2259" s="242">
        <v>1917426</v>
      </c>
      <c r="B2259" s="243" t="s">
        <v>16679</v>
      </c>
      <c r="C2259" s="242" t="s">
        <v>14616</v>
      </c>
      <c r="D2259" s="244">
        <v>11.01</v>
      </c>
    </row>
    <row r="2260" spans="1:4" ht="18">
      <c r="A2260" s="242">
        <v>1917427</v>
      </c>
      <c r="B2260" s="243" t="s">
        <v>16680</v>
      </c>
      <c r="C2260" s="242" t="s">
        <v>14616</v>
      </c>
      <c r="D2260" s="244">
        <v>12.54</v>
      </c>
    </row>
    <row r="2261" spans="1:4" ht="18">
      <c r="A2261" s="242">
        <v>1917428</v>
      </c>
      <c r="B2261" s="243" t="s">
        <v>16681</v>
      </c>
      <c r="C2261" s="242" t="s">
        <v>14616</v>
      </c>
      <c r="D2261" s="244">
        <v>14.31</v>
      </c>
    </row>
    <row r="2262" spans="1:4" ht="18">
      <c r="A2262" s="242">
        <v>1917429</v>
      </c>
      <c r="B2262" s="243" t="s">
        <v>16682</v>
      </c>
      <c r="C2262" s="242" t="s">
        <v>14616</v>
      </c>
      <c r="D2262" s="244">
        <v>16.18</v>
      </c>
    </row>
    <row r="2263" spans="1:4" ht="18">
      <c r="A2263" s="242">
        <v>1917430</v>
      </c>
      <c r="B2263" s="243" t="s">
        <v>16683</v>
      </c>
      <c r="C2263" s="242" t="s">
        <v>14616</v>
      </c>
      <c r="D2263" s="244">
        <v>18.59</v>
      </c>
    </row>
    <row r="2264" spans="1:4" ht="18">
      <c r="A2264" s="242">
        <v>1917431</v>
      </c>
      <c r="B2264" s="243" t="s">
        <v>16684</v>
      </c>
      <c r="C2264" s="242" t="s">
        <v>14616</v>
      </c>
      <c r="D2264" s="244">
        <v>20.76</v>
      </c>
    </row>
    <row r="2265" spans="1:4" ht="18">
      <c r="A2265" s="242">
        <v>1917432</v>
      </c>
      <c r="B2265" s="243" t="s">
        <v>16685</v>
      </c>
      <c r="C2265" s="242" t="s">
        <v>14616</v>
      </c>
      <c r="D2265" s="244">
        <v>23.56</v>
      </c>
    </row>
    <row r="2266" spans="1:4" ht="18">
      <c r="A2266" s="242">
        <v>1917433</v>
      </c>
      <c r="B2266" s="243" t="s">
        <v>16686</v>
      </c>
      <c r="C2266" s="242" t="s">
        <v>14616</v>
      </c>
      <c r="D2266" s="244">
        <v>26.42</v>
      </c>
    </row>
    <row r="2267" spans="1:4" ht="18">
      <c r="A2267" s="242">
        <v>1917434</v>
      </c>
      <c r="B2267" s="243" t="s">
        <v>16687</v>
      </c>
      <c r="C2267" s="242" t="s">
        <v>14616</v>
      </c>
      <c r="D2267" s="244">
        <v>29.75</v>
      </c>
    </row>
    <row r="2268" spans="1:4" ht="18">
      <c r="A2268" s="242">
        <v>1917435</v>
      </c>
      <c r="B2268" s="243" t="s">
        <v>16688</v>
      </c>
      <c r="C2268" s="242" t="s">
        <v>14616</v>
      </c>
      <c r="D2268" s="244">
        <v>33.799999999999997</v>
      </c>
    </row>
    <row r="2269" spans="1:4" ht="18">
      <c r="A2269" s="242">
        <v>1917436</v>
      </c>
      <c r="B2269" s="243" t="s">
        <v>16689</v>
      </c>
      <c r="C2269" s="242" t="s">
        <v>14616</v>
      </c>
      <c r="D2269" s="244">
        <v>37.46</v>
      </c>
    </row>
    <row r="2270" spans="1:4" ht="18">
      <c r="A2270" s="242">
        <v>1917437</v>
      </c>
      <c r="B2270" s="243" t="s">
        <v>16690</v>
      </c>
      <c r="C2270" s="242" t="s">
        <v>14616</v>
      </c>
      <c r="D2270" s="244">
        <v>42.13</v>
      </c>
    </row>
    <row r="2271" spans="1:4" ht="18">
      <c r="A2271" s="242">
        <v>1917438</v>
      </c>
      <c r="B2271" s="243" t="s">
        <v>16691</v>
      </c>
      <c r="C2271" s="242" t="s">
        <v>14616</v>
      </c>
      <c r="D2271" s="244">
        <v>45.39</v>
      </c>
    </row>
    <row r="2272" spans="1:4" ht="18">
      <c r="A2272" s="242">
        <v>1917439</v>
      </c>
      <c r="B2272" s="243" t="s">
        <v>16692</v>
      </c>
      <c r="C2272" s="242" t="s">
        <v>14616</v>
      </c>
      <c r="D2272" s="244">
        <v>48.22</v>
      </c>
    </row>
    <row r="2273" spans="1:4" ht="18">
      <c r="A2273" s="242">
        <v>1917412</v>
      </c>
      <c r="B2273" s="243" t="s">
        <v>16693</v>
      </c>
      <c r="C2273" s="242" t="s">
        <v>14616</v>
      </c>
      <c r="D2273" s="244">
        <v>3.95</v>
      </c>
    </row>
    <row r="2274" spans="1:4" ht="18">
      <c r="A2274" s="242">
        <v>1917413</v>
      </c>
      <c r="B2274" s="243" t="s">
        <v>16694</v>
      </c>
      <c r="C2274" s="242" t="s">
        <v>14616</v>
      </c>
      <c r="D2274" s="244">
        <v>4.43</v>
      </c>
    </row>
    <row r="2275" spans="1:4" ht="18">
      <c r="A2275" s="242">
        <v>1917414</v>
      </c>
      <c r="B2275" s="243" t="s">
        <v>16695</v>
      </c>
      <c r="C2275" s="242" t="s">
        <v>14616</v>
      </c>
      <c r="D2275" s="244">
        <v>4.91</v>
      </c>
    </row>
    <row r="2276" spans="1:4" ht="18">
      <c r="A2276" s="242">
        <v>1917733</v>
      </c>
      <c r="B2276" s="243" t="s">
        <v>16696</v>
      </c>
      <c r="C2276" s="242" t="s">
        <v>14616</v>
      </c>
      <c r="D2276" s="244">
        <v>3.69</v>
      </c>
    </row>
    <row r="2277" spans="1:4" ht="18">
      <c r="A2277" s="242">
        <v>1917049</v>
      </c>
      <c r="B2277" s="243" t="s">
        <v>16697</v>
      </c>
      <c r="C2277" s="242" t="s">
        <v>14616</v>
      </c>
      <c r="D2277" s="244">
        <v>10.73</v>
      </c>
    </row>
    <row r="2278" spans="1:4" ht="18">
      <c r="A2278" s="242">
        <v>1917050</v>
      </c>
      <c r="B2278" s="243" t="s">
        <v>16698</v>
      </c>
      <c r="C2278" s="242" t="s">
        <v>14616</v>
      </c>
      <c r="D2278" s="244">
        <v>10.93</v>
      </c>
    </row>
    <row r="2279" spans="1:4" ht="18">
      <c r="A2279" s="242">
        <v>1917051</v>
      </c>
      <c r="B2279" s="243" t="s">
        <v>16699</v>
      </c>
      <c r="C2279" s="242" t="s">
        <v>14616</v>
      </c>
      <c r="D2279" s="244">
        <v>11.13</v>
      </c>
    </row>
    <row r="2280" spans="1:4" ht="18">
      <c r="A2280" s="242">
        <v>1917052</v>
      </c>
      <c r="B2280" s="243" t="s">
        <v>16700</v>
      </c>
      <c r="C2280" s="242" t="s">
        <v>14616</v>
      </c>
      <c r="D2280" s="244">
        <v>11.34</v>
      </c>
    </row>
    <row r="2281" spans="1:4" ht="18">
      <c r="A2281" s="242">
        <v>1917053</v>
      </c>
      <c r="B2281" s="243" t="s">
        <v>16701</v>
      </c>
      <c r="C2281" s="242" t="s">
        <v>14616</v>
      </c>
      <c r="D2281" s="244">
        <v>11.56</v>
      </c>
    </row>
    <row r="2282" spans="1:4" ht="18">
      <c r="A2282" s="242">
        <v>1917054</v>
      </c>
      <c r="B2282" s="243" t="s">
        <v>16702</v>
      </c>
      <c r="C2282" s="242" t="s">
        <v>14616</v>
      </c>
      <c r="D2282" s="244">
        <v>11.68</v>
      </c>
    </row>
    <row r="2283" spans="1:4" ht="18">
      <c r="A2283" s="242">
        <v>1901553</v>
      </c>
      <c r="B2283" s="243" t="s">
        <v>16703</v>
      </c>
      <c r="C2283" s="242" t="s">
        <v>14616</v>
      </c>
      <c r="D2283" s="244">
        <v>8.65</v>
      </c>
    </row>
    <row r="2284" spans="1:4" ht="18">
      <c r="A2284" s="242">
        <v>1901554</v>
      </c>
      <c r="B2284" s="243" t="s">
        <v>16704</v>
      </c>
      <c r="C2284" s="242" t="s">
        <v>14616</v>
      </c>
      <c r="D2284" s="244">
        <v>8.7200000000000006</v>
      </c>
    </row>
    <row r="2285" spans="1:4" ht="18">
      <c r="A2285" s="242">
        <v>1901555</v>
      </c>
      <c r="B2285" s="243" t="s">
        <v>16705</v>
      </c>
      <c r="C2285" s="242" t="s">
        <v>14616</v>
      </c>
      <c r="D2285" s="244">
        <v>8.7899999999999991</v>
      </c>
    </row>
    <row r="2286" spans="1:4" ht="18">
      <c r="A2286" s="242">
        <v>1901556</v>
      </c>
      <c r="B2286" s="243" t="s">
        <v>16706</v>
      </c>
      <c r="C2286" s="242" t="s">
        <v>14616</v>
      </c>
      <c r="D2286" s="244">
        <v>8.86</v>
      </c>
    </row>
    <row r="2287" spans="1:4" ht="18">
      <c r="A2287" s="242">
        <v>1901557</v>
      </c>
      <c r="B2287" s="243" t="s">
        <v>16707</v>
      </c>
      <c r="C2287" s="242" t="s">
        <v>14616</v>
      </c>
      <c r="D2287" s="244">
        <v>8.94</v>
      </c>
    </row>
    <row r="2288" spans="1:4" ht="18">
      <c r="A2288" s="242">
        <v>1901558</v>
      </c>
      <c r="B2288" s="243" t="s">
        <v>16708</v>
      </c>
      <c r="C2288" s="242" t="s">
        <v>14616</v>
      </c>
      <c r="D2288" s="244">
        <v>8.99</v>
      </c>
    </row>
    <row r="2289" spans="1:4" ht="18">
      <c r="A2289" s="242">
        <v>1901560</v>
      </c>
      <c r="B2289" s="243" t="s">
        <v>16709</v>
      </c>
      <c r="C2289" s="242" t="s">
        <v>14616</v>
      </c>
      <c r="D2289" s="244">
        <v>11.61</v>
      </c>
    </row>
    <row r="2290" spans="1:4" ht="18">
      <c r="A2290" s="242">
        <v>1901561</v>
      </c>
      <c r="B2290" s="243" t="s">
        <v>16710</v>
      </c>
      <c r="C2290" s="242" t="s">
        <v>14616</v>
      </c>
      <c r="D2290" s="244">
        <v>11.67</v>
      </c>
    </row>
    <row r="2291" spans="1:4" ht="18">
      <c r="A2291" s="242">
        <v>1901562</v>
      </c>
      <c r="B2291" s="243" t="s">
        <v>16711</v>
      </c>
      <c r="C2291" s="242" t="s">
        <v>14616</v>
      </c>
      <c r="D2291" s="244">
        <v>11.74</v>
      </c>
    </row>
    <row r="2292" spans="1:4" ht="18">
      <c r="A2292" s="242">
        <v>1901563</v>
      </c>
      <c r="B2292" s="243" t="s">
        <v>16712</v>
      </c>
      <c r="C2292" s="242" t="s">
        <v>14616</v>
      </c>
      <c r="D2292" s="244">
        <v>11.81</v>
      </c>
    </row>
    <row r="2293" spans="1:4" ht="18">
      <c r="A2293" s="242">
        <v>1901564</v>
      </c>
      <c r="B2293" s="243" t="s">
        <v>16713</v>
      </c>
      <c r="C2293" s="242" t="s">
        <v>14616</v>
      </c>
      <c r="D2293" s="244">
        <v>11.89</v>
      </c>
    </row>
    <row r="2294" spans="1:4" ht="18">
      <c r="A2294" s="242">
        <v>1901559</v>
      </c>
      <c r="B2294" s="243" t="s">
        <v>16714</v>
      </c>
      <c r="C2294" s="242" t="s">
        <v>14616</v>
      </c>
      <c r="D2294" s="244">
        <v>11.93</v>
      </c>
    </row>
    <row r="2295" spans="1:4" ht="18">
      <c r="A2295" s="242">
        <v>1917085</v>
      </c>
      <c r="B2295" s="243" t="s">
        <v>16715</v>
      </c>
      <c r="C2295" s="242" t="s">
        <v>14616</v>
      </c>
      <c r="D2295" s="244">
        <v>13.07</v>
      </c>
    </row>
    <row r="2296" spans="1:4" ht="18">
      <c r="A2296" s="242">
        <v>1917086</v>
      </c>
      <c r="B2296" s="243" t="s">
        <v>16716</v>
      </c>
      <c r="C2296" s="242" t="s">
        <v>14616</v>
      </c>
      <c r="D2296" s="244">
        <v>13.24</v>
      </c>
    </row>
    <row r="2297" spans="1:4" ht="18">
      <c r="A2297" s="242">
        <v>1917087</v>
      </c>
      <c r="B2297" s="243" t="s">
        <v>16717</v>
      </c>
      <c r="C2297" s="242" t="s">
        <v>14616</v>
      </c>
      <c r="D2297" s="244">
        <v>13.42</v>
      </c>
    </row>
    <row r="2298" spans="1:4" ht="18">
      <c r="A2298" s="242">
        <v>1917088</v>
      </c>
      <c r="B2298" s="243" t="s">
        <v>16718</v>
      </c>
      <c r="C2298" s="242" t="s">
        <v>14616</v>
      </c>
      <c r="D2298" s="244">
        <v>13.6</v>
      </c>
    </row>
    <row r="2299" spans="1:4" ht="18">
      <c r="A2299" s="242">
        <v>1917089</v>
      </c>
      <c r="B2299" s="243" t="s">
        <v>16719</v>
      </c>
      <c r="C2299" s="242" t="s">
        <v>14616</v>
      </c>
      <c r="D2299" s="244">
        <v>13.79</v>
      </c>
    </row>
    <row r="2300" spans="1:4" ht="18">
      <c r="A2300" s="242">
        <v>1917090</v>
      </c>
      <c r="B2300" s="243" t="s">
        <v>16720</v>
      </c>
      <c r="C2300" s="242" t="s">
        <v>14616</v>
      </c>
      <c r="D2300" s="244">
        <v>13.89</v>
      </c>
    </row>
    <row r="2301" spans="1:4" ht="18">
      <c r="A2301" s="242">
        <v>1901566</v>
      </c>
      <c r="B2301" s="243" t="s">
        <v>16721</v>
      </c>
      <c r="C2301" s="242" t="s">
        <v>14616</v>
      </c>
      <c r="D2301" s="244">
        <v>14.62</v>
      </c>
    </row>
    <row r="2302" spans="1:4" ht="18">
      <c r="A2302" s="242">
        <v>1901567</v>
      </c>
      <c r="B2302" s="243" t="s">
        <v>16722</v>
      </c>
      <c r="C2302" s="242" t="s">
        <v>14616</v>
      </c>
      <c r="D2302" s="244">
        <v>14.68</v>
      </c>
    </row>
    <row r="2303" spans="1:4" ht="18">
      <c r="A2303" s="242">
        <v>1901568</v>
      </c>
      <c r="B2303" s="243" t="s">
        <v>16723</v>
      </c>
      <c r="C2303" s="242" t="s">
        <v>14616</v>
      </c>
      <c r="D2303" s="244">
        <v>14.75</v>
      </c>
    </row>
    <row r="2304" spans="1:4" ht="18">
      <c r="A2304" s="242">
        <v>1901569</v>
      </c>
      <c r="B2304" s="243" t="s">
        <v>16724</v>
      </c>
      <c r="C2304" s="242" t="s">
        <v>14616</v>
      </c>
      <c r="D2304" s="244">
        <v>14.82</v>
      </c>
    </row>
    <row r="2305" spans="1:4" ht="18">
      <c r="A2305" s="242">
        <v>1901570</v>
      </c>
      <c r="B2305" s="243" t="s">
        <v>16725</v>
      </c>
      <c r="C2305" s="242" t="s">
        <v>14616</v>
      </c>
      <c r="D2305" s="244">
        <v>14.89</v>
      </c>
    </row>
    <row r="2306" spans="1:4" ht="18">
      <c r="A2306" s="242">
        <v>1901565</v>
      </c>
      <c r="B2306" s="243" t="s">
        <v>16726</v>
      </c>
      <c r="C2306" s="242" t="s">
        <v>14616</v>
      </c>
      <c r="D2306" s="244">
        <v>14.93</v>
      </c>
    </row>
    <row r="2307" spans="1:4" ht="18">
      <c r="A2307" s="242">
        <v>1917121</v>
      </c>
      <c r="B2307" s="243" t="s">
        <v>16727</v>
      </c>
      <c r="C2307" s="242" t="s">
        <v>14616</v>
      </c>
      <c r="D2307" s="244">
        <v>12.24</v>
      </c>
    </row>
    <row r="2308" spans="1:4" ht="18">
      <c r="A2308" s="242">
        <v>1917122</v>
      </c>
      <c r="B2308" s="243" t="s">
        <v>16728</v>
      </c>
      <c r="C2308" s="242" t="s">
        <v>14616</v>
      </c>
      <c r="D2308" s="244">
        <v>12.38</v>
      </c>
    </row>
    <row r="2309" spans="1:4" ht="18">
      <c r="A2309" s="242">
        <v>1917123</v>
      </c>
      <c r="B2309" s="243" t="s">
        <v>16729</v>
      </c>
      <c r="C2309" s="242" t="s">
        <v>14616</v>
      </c>
      <c r="D2309" s="244">
        <v>12.52</v>
      </c>
    </row>
    <row r="2310" spans="1:4" ht="18">
      <c r="A2310" s="242">
        <v>1917124</v>
      </c>
      <c r="B2310" s="243" t="s">
        <v>16730</v>
      </c>
      <c r="C2310" s="242" t="s">
        <v>14616</v>
      </c>
      <c r="D2310" s="244">
        <v>12.67</v>
      </c>
    </row>
    <row r="2311" spans="1:4" ht="18">
      <c r="A2311" s="242">
        <v>1917125</v>
      </c>
      <c r="B2311" s="243" t="s">
        <v>16731</v>
      </c>
      <c r="C2311" s="242" t="s">
        <v>14616</v>
      </c>
      <c r="D2311" s="244">
        <v>12.83</v>
      </c>
    </row>
    <row r="2312" spans="1:4" ht="18">
      <c r="A2312" s="242">
        <v>1917126</v>
      </c>
      <c r="B2312" s="243" t="s">
        <v>16732</v>
      </c>
      <c r="C2312" s="242" t="s">
        <v>14616</v>
      </c>
      <c r="D2312" s="244">
        <v>12.91</v>
      </c>
    </row>
    <row r="2313" spans="1:4" ht="18">
      <c r="A2313" s="242">
        <v>1917157</v>
      </c>
      <c r="B2313" s="243" t="s">
        <v>16733</v>
      </c>
      <c r="C2313" s="242" t="s">
        <v>14616</v>
      </c>
      <c r="D2313" s="244">
        <v>10.67</v>
      </c>
    </row>
    <row r="2314" spans="1:4" ht="18">
      <c r="A2314" s="242">
        <v>1917158</v>
      </c>
      <c r="B2314" s="243" t="s">
        <v>16734</v>
      </c>
      <c r="C2314" s="242" t="s">
        <v>14616</v>
      </c>
      <c r="D2314" s="244">
        <v>10.79</v>
      </c>
    </row>
    <row r="2315" spans="1:4" ht="18">
      <c r="A2315" s="242">
        <v>1917159</v>
      </c>
      <c r="B2315" s="243" t="s">
        <v>16735</v>
      </c>
      <c r="C2315" s="242" t="s">
        <v>14616</v>
      </c>
      <c r="D2315" s="244">
        <v>10.9</v>
      </c>
    </row>
    <row r="2316" spans="1:4" ht="18">
      <c r="A2316" s="242">
        <v>1917160</v>
      </c>
      <c r="B2316" s="243" t="s">
        <v>16736</v>
      </c>
      <c r="C2316" s="242" t="s">
        <v>14616</v>
      </c>
      <c r="D2316" s="244">
        <v>11.03</v>
      </c>
    </row>
    <row r="2317" spans="1:4" ht="18">
      <c r="A2317" s="242">
        <v>1917161</v>
      </c>
      <c r="B2317" s="243" t="s">
        <v>16737</v>
      </c>
      <c r="C2317" s="242" t="s">
        <v>14616</v>
      </c>
      <c r="D2317" s="244">
        <v>11.15</v>
      </c>
    </row>
    <row r="2318" spans="1:4" ht="18">
      <c r="A2318" s="242">
        <v>1917162</v>
      </c>
      <c r="B2318" s="243" t="s">
        <v>16738</v>
      </c>
      <c r="C2318" s="242" t="s">
        <v>14616</v>
      </c>
      <c r="D2318" s="244">
        <v>11.22</v>
      </c>
    </row>
    <row r="2319" spans="1:4" ht="18">
      <c r="A2319" s="242">
        <v>1917193</v>
      </c>
      <c r="B2319" s="243" t="s">
        <v>16739</v>
      </c>
      <c r="C2319" s="242" t="s">
        <v>14616</v>
      </c>
      <c r="D2319" s="244">
        <v>10.039999999999999</v>
      </c>
    </row>
    <row r="2320" spans="1:4" ht="18">
      <c r="A2320" s="242">
        <v>1917194</v>
      </c>
      <c r="B2320" s="243" t="s">
        <v>16740</v>
      </c>
      <c r="C2320" s="242" t="s">
        <v>14616</v>
      </c>
      <c r="D2320" s="244">
        <v>10.15</v>
      </c>
    </row>
    <row r="2321" spans="1:4" ht="18">
      <c r="A2321" s="242">
        <v>1917195</v>
      </c>
      <c r="B2321" s="243" t="s">
        <v>16741</v>
      </c>
      <c r="C2321" s="242" t="s">
        <v>14616</v>
      </c>
      <c r="D2321" s="244">
        <v>10.25</v>
      </c>
    </row>
    <row r="2322" spans="1:4" ht="18">
      <c r="A2322" s="242">
        <v>1917196</v>
      </c>
      <c r="B2322" s="243" t="s">
        <v>16742</v>
      </c>
      <c r="C2322" s="242" t="s">
        <v>14616</v>
      </c>
      <c r="D2322" s="244">
        <v>10.36</v>
      </c>
    </row>
    <row r="2323" spans="1:4" ht="18">
      <c r="A2323" s="242">
        <v>1917197</v>
      </c>
      <c r="B2323" s="243" t="s">
        <v>16743</v>
      </c>
      <c r="C2323" s="242" t="s">
        <v>14616</v>
      </c>
      <c r="D2323" s="244">
        <v>10.48</v>
      </c>
    </row>
    <row r="2324" spans="1:4" ht="18">
      <c r="A2324" s="242">
        <v>1917198</v>
      </c>
      <c r="B2324" s="243" t="s">
        <v>16744</v>
      </c>
      <c r="C2324" s="242" t="s">
        <v>14616</v>
      </c>
      <c r="D2324" s="244">
        <v>10.54</v>
      </c>
    </row>
    <row r="2325" spans="1:4" ht="18">
      <c r="A2325" s="242">
        <v>1917013</v>
      </c>
      <c r="B2325" s="243" t="s">
        <v>16745</v>
      </c>
      <c r="C2325" s="242" t="s">
        <v>14616</v>
      </c>
      <c r="D2325" s="244">
        <v>13.72</v>
      </c>
    </row>
    <row r="2326" spans="1:4" ht="18">
      <c r="A2326" s="242">
        <v>1917014</v>
      </c>
      <c r="B2326" s="243" t="s">
        <v>16746</v>
      </c>
      <c r="C2326" s="242" t="s">
        <v>14616</v>
      </c>
      <c r="D2326" s="244">
        <v>13.98</v>
      </c>
    </row>
    <row r="2327" spans="1:4" ht="18">
      <c r="A2327" s="242">
        <v>1917015</v>
      </c>
      <c r="B2327" s="243" t="s">
        <v>16747</v>
      </c>
      <c r="C2327" s="242" t="s">
        <v>14616</v>
      </c>
      <c r="D2327" s="244">
        <v>14.25</v>
      </c>
    </row>
    <row r="2328" spans="1:4" ht="18">
      <c r="A2328" s="242">
        <v>1917016</v>
      </c>
      <c r="B2328" s="243" t="s">
        <v>16748</v>
      </c>
      <c r="C2328" s="242" t="s">
        <v>14616</v>
      </c>
      <c r="D2328" s="244">
        <v>14.53</v>
      </c>
    </row>
    <row r="2329" spans="1:4" ht="18">
      <c r="A2329" s="242">
        <v>1917017</v>
      </c>
      <c r="B2329" s="243" t="s">
        <v>16749</v>
      </c>
      <c r="C2329" s="242" t="s">
        <v>14616</v>
      </c>
      <c r="D2329" s="244">
        <v>14.83</v>
      </c>
    </row>
    <row r="2330" spans="1:4" ht="18">
      <c r="A2330" s="242">
        <v>1917018</v>
      </c>
      <c r="B2330" s="243" t="s">
        <v>16750</v>
      </c>
      <c r="C2330" s="242" t="s">
        <v>14616</v>
      </c>
      <c r="D2330" s="244">
        <v>14.99</v>
      </c>
    </row>
    <row r="2331" spans="1:4" ht="18">
      <c r="A2331" s="242">
        <v>1917623</v>
      </c>
      <c r="B2331" s="243" t="s">
        <v>16751</v>
      </c>
      <c r="C2331" s="242" t="s">
        <v>14616</v>
      </c>
      <c r="D2331" s="244">
        <v>18.25</v>
      </c>
    </row>
    <row r="2332" spans="1:4" ht="18">
      <c r="A2332" s="242">
        <v>1917624</v>
      </c>
      <c r="B2332" s="243" t="s">
        <v>16752</v>
      </c>
      <c r="C2332" s="242" t="s">
        <v>14616</v>
      </c>
      <c r="D2332" s="244">
        <v>22.96</v>
      </c>
    </row>
    <row r="2333" spans="1:4" ht="18">
      <c r="A2333" s="242">
        <v>1917625</v>
      </c>
      <c r="B2333" s="243" t="s">
        <v>16753</v>
      </c>
      <c r="C2333" s="242" t="s">
        <v>14616</v>
      </c>
      <c r="D2333" s="244">
        <v>28.65</v>
      </c>
    </row>
    <row r="2334" spans="1:4" ht="18">
      <c r="A2334" s="242">
        <v>1917626</v>
      </c>
      <c r="B2334" s="243" t="s">
        <v>16754</v>
      </c>
      <c r="C2334" s="242" t="s">
        <v>14616</v>
      </c>
      <c r="D2334" s="244">
        <v>34.97</v>
      </c>
    </row>
    <row r="2335" spans="1:4" ht="18">
      <c r="A2335" s="242">
        <v>1917627</v>
      </c>
      <c r="B2335" s="243" t="s">
        <v>16755</v>
      </c>
      <c r="C2335" s="242" t="s">
        <v>14616</v>
      </c>
      <c r="D2335" s="244">
        <v>41.95</v>
      </c>
    </row>
    <row r="2336" spans="1:4" ht="18">
      <c r="A2336" s="242">
        <v>1917628</v>
      </c>
      <c r="B2336" s="243" t="s">
        <v>16756</v>
      </c>
      <c r="C2336" s="242" t="s">
        <v>14616</v>
      </c>
      <c r="D2336" s="244">
        <v>48.94</v>
      </c>
    </row>
    <row r="2337" spans="1:4" ht="18">
      <c r="A2337" s="242">
        <v>1917620</v>
      </c>
      <c r="B2337" s="243" t="s">
        <v>16757</v>
      </c>
      <c r="C2337" s="242" t="s">
        <v>14616</v>
      </c>
      <c r="D2337" s="244">
        <v>8.59</v>
      </c>
    </row>
    <row r="2338" spans="1:4" ht="18">
      <c r="A2338" s="242">
        <v>1917621</v>
      </c>
      <c r="B2338" s="243" t="s">
        <v>16758</v>
      </c>
      <c r="C2338" s="242" t="s">
        <v>14616</v>
      </c>
      <c r="D2338" s="244">
        <v>10.039999999999999</v>
      </c>
    </row>
    <row r="2339" spans="1:4" ht="18">
      <c r="A2339" s="242">
        <v>1917622</v>
      </c>
      <c r="B2339" s="243" t="s">
        <v>16759</v>
      </c>
      <c r="C2339" s="242" t="s">
        <v>14616</v>
      </c>
      <c r="D2339" s="244">
        <v>12.48</v>
      </c>
    </row>
    <row r="2340" spans="1:4" ht="18">
      <c r="A2340" s="242">
        <v>1917741</v>
      </c>
      <c r="B2340" s="243" t="s">
        <v>16760</v>
      </c>
      <c r="C2340" s="242" t="s">
        <v>14616</v>
      </c>
      <c r="D2340" s="244">
        <v>7.96</v>
      </c>
    </row>
    <row r="2341" spans="1:4" ht="18">
      <c r="A2341" s="242">
        <v>1917269</v>
      </c>
      <c r="B2341" s="243" t="s">
        <v>16761</v>
      </c>
      <c r="C2341" s="242" t="s">
        <v>14616</v>
      </c>
      <c r="D2341" s="244">
        <v>24.43</v>
      </c>
    </row>
    <row r="2342" spans="1:4" ht="18">
      <c r="A2342" s="242">
        <v>1917270</v>
      </c>
      <c r="B2342" s="243" t="s">
        <v>16762</v>
      </c>
      <c r="C2342" s="242" t="s">
        <v>14616</v>
      </c>
      <c r="D2342" s="244">
        <v>32.86</v>
      </c>
    </row>
    <row r="2343" spans="1:4" ht="18">
      <c r="A2343" s="242">
        <v>1917266</v>
      </c>
      <c r="B2343" s="243" t="s">
        <v>16763</v>
      </c>
      <c r="C2343" s="242" t="s">
        <v>14616</v>
      </c>
      <c r="D2343" s="244">
        <v>8.07</v>
      </c>
    </row>
    <row r="2344" spans="1:4" ht="18">
      <c r="A2344" s="242">
        <v>1917267</v>
      </c>
      <c r="B2344" s="243" t="s">
        <v>16764</v>
      </c>
      <c r="C2344" s="242" t="s">
        <v>14616</v>
      </c>
      <c r="D2344" s="244">
        <v>11.7</v>
      </c>
    </row>
    <row r="2345" spans="1:4" ht="18">
      <c r="A2345" s="242">
        <v>1917268</v>
      </c>
      <c r="B2345" s="243" t="s">
        <v>16765</v>
      </c>
      <c r="C2345" s="242" t="s">
        <v>14616</v>
      </c>
      <c r="D2345" s="244">
        <v>17.77</v>
      </c>
    </row>
    <row r="2346" spans="1:4" ht="18">
      <c r="A2346" s="242">
        <v>1917728</v>
      </c>
      <c r="B2346" s="243" t="s">
        <v>16766</v>
      </c>
      <c r="C2346" s="242" t="s">
        <v>14616</v>
      </c>
      <c r="D2346" s="244">
        <v>7.45</v>
      </c>
    </row>
    <row r="2347" spans="1:4" ht="18">
      <c r="A2347" s="242">
        <v>1917358</v>
      </c>
      <c r="B2347" s="243" t="s">
        <v>16767</v>
      </c>
      <c r="C2347" s="242" t="s">
        <v>14616</v>
      </c>
      <c r="D2347" s="244">
        <v>6.88</v>
      </c>
    </row>
    <row r="2348" spans="1:4" ht="18">
      <c r="A2348" s="242">
        <v>1917362</v>
      </c>
      <c r="B2348" s="243" t="s">
        <v>16768</v>
      </c>
      <c r="C2348" s="242" t="s">
        <v>14616</v>
      </c>
      <c r="D2348" s="244">
        <v>32.74</v>
      </c>
    </row>
    <row r="2349" spans="1:4" ht="18">
      <c r="A2349" s="242">
        <v>1917363</v>
      </c>
      <c r="B2349" s="243" t="s">
        <v>16769</v>
      </c>
      <c r="C2349" s="242" t="s">
        <v>14616</v>
      </c>
      <c r="D2349" s="244">
        <v>39.840000000000003</v>
      </c>
    </row>
    <row r="2350" spans="1:4" ht="18">
      <c r="A2350" s="242">
        <v>1917359</v>
      </c>
      <c r="B2350" s="243" t="s">
        <v>16770</v>
      </c>
      <c r="C2350" s="242" t="s">
        <v>14616</v>
      </c>
      <c r="D2350" s="244">
        <v>9.7100000000000009</v>
      </c>
    </row>
    <row r="2351" spans="1:4" ht="18">
      <c r="A2351" s="242">
        <v>1917360</v>
      </c>
      <c r="B2351" s="243" t="s">
        <v>16771</v>
      </c>
      <c r="C2351" s="242" t="s">
        <v>14616</v>
      </c>
      <c r="D2351" s="244">
        <v>15.81</v>
      </c>
    </row>
    <row r="2352" spans="1:4" ht="18">
      <c r="A2352" s="242">
        <v>1917361</v>
      </c>
      <c r="B2352" s="243" t="s">
        <v>16772</v>
      </c>
      <c r="C2352" s="242" t="s">
        <v>14616</v>
      </c>
      <c r="D2352" s="244">
        <v>23.53</v>
      </c>
    </row>
    <row r="2353" spans="1:4" ht="18">
      <c r="A2353" s="242">
        <v>1917476</v>
      </c>
      <c r="B2353" s="243" t="s">
        <v>16773</v>
      </c>
      <c r="C2353" s="242" t="s">
        <v>14616</v>
      </c>
      <c r="D2353" s="244">
        <v>24.26</v>
      </c>
    </row>
    <row r="2354" spans="1:4" ht="18">
      <c r="A2354" s="242">
        <v>1917477</v>
      </c>
      <c r="B2354" s="243" t="s">
        <v>16774</v>
      </c>
      <c r="C2354" s="242" t="s">
        <v>14616</v>
      </c>
      <c r="D2354" s="244">
        <v>31.18</v>
      </c>
    </row>
    <row r="2355" spans="1:4" ht="18">
      <c r="A2355" s="242">
        <v>1917478</v>
      </c>
      <c r="B2355" s="243" t="s">
        <v>16775</v>
      </c>
      <c r="C2355" s="242" t="s">
        <v>14616</v>
      </c>
      <c r="D2355" s="244">
        <v>39.89</v>
      </c>
    </row>
    <row r="2356" spans="1:4" ht="18">
      <c r="A2356" s="242">
        <v>1917479</v>
      </c>
      <c r="B2356" s="243" t="s">
        <v>16776</v>
      </c>
      <c r="C2356" s="242" t="s">
        <v>14616</v>
      </c>
      <c r="D2356" s="244">
        <v>43.38</v>
      </c>
    </row>
    <row r="2357" spans="1:4" ht="18">
      <c r="A2357" s="242">
        <v>1917473</v>
      </c>
      <c r="B2357" s="243" t="s">
        <v>16777</v>
      </c>
      <c r="C2357" s="242" t="s">
        <v>14616</v>
      </c>
      <c r="D2357" s="244">
        <v>11.17</v>
      </c>
    </row>
    <row r="2358" spans="1:4" ht="18">
      <c r="A2358" s="242">
        <v>1917474</v>
      </c>
      <c r="B2358" s="243" t="s">
        <v>16778</v>
      </c>
      <c r="C2358" s="242" t="s">
        <v>14616</v>
      </c>
      <c r="D2358" s="244">
        <v>14.37</v>
      </c>
    </row>
    <row r="2359" spans="1:4" ht="18">
      <c r="A2359" s="242">
        <v>1917475</v>
      </c>
      <c r="B2359" s="243" t="s">
        <v>16779</v>
      </c>
      <c r="C2359" s="242" t="s">
        <v>14616</v>
      </c>
      <c r="D2359" s="244">
        <v>18.329999999999998</v>
      </c>
    </row>
    <row r="2360" spans="1:4" ht="18">
      <c r="A2360" s="242">
        <v>1917736</v>
      </c>
      <c r="B2360" s="243" t="s">
        <v>16780</v>
      </c>
      <c r="C2360" s="242" t="s">
        <v>14616</v>
      </c>
      <c r="D2360" s="244">
        <v>8.08</v>
      </c>
    </row>
    <row r="2361" spans="1:4" ht="18">
      <c r="A2361" s="242">
        <v>1917067</v>
      </c>
      <c r="B2361" s="243" t="s">
        <v>16781</v>
      </c>
      <c r="C2361" s="242" t="s">
        <v>14616</v>
      </c>
      <c r="D2361" s="244">
        <v>10.029999999999999</v>
      </c>
    </row>
    <row r="2362" spans="1:4" ht="18">
      <c r="A2362" s="242">
        <v>1917068</v>
      </c>
      <c r="B2362" s="243" t="s">
        <v>16782</v>
      </c>
      <c r="C2362" s="242" t="s">
        <v>14616</v>
      </c>
      <c r="D2362" s="244">
        <v>10.23</v>
      </c>
    </row>
    <row r="2363" spans="1:4" ht="18">
      <c r="A2363" s="242">
        <v>1917069</v>
      </c>
      <c r="B2363" s="243" t="s">
        <v>16783</v>
      </c>
      <c r="C2363" s="242" t="s">
        <v>14616</v>
      </c>
      <c r="D2363" s="244">
        <v>10.43</v>
      </c>
    </row>
    <row r="2364" spans="1:4" ht="18">
      <c r="A2364" s="242">
        <v>1917070</v>
      </c>
      <c r="B2364" s="243" t="s">
        <v>16784</v>
      </c>
      <c r="C2364" s="242" t="s">
        <v>14616</v>
      </c>
      <c r="D2364" s="244">
        <v>10.65</v>
      </c>
    </row>
    <row r="2365" spans="1:4" ht="18">
      <c r="A2365" s="242">
        <v>1917071</v>
      </c>
      <c r="B2365" s="243" t="s">
        <v>16785</v>
      </c>
      <c r="C2365" s="242" t="s">
        <v>14616</v>
      </c>
      <c r="D2365" s="244">
        <v>10.88</v>
      </c>
    </row>
    <row r="2366" spans="1:4" ht="18">
      <c r="A2366" s="242">
        <v>1917072</v>
      </c>
      <c r="B2366" s="243" t="s">
        <v>16786</v>
      </c>
      <c r="C2366" s="242" t="s">
        <v>14616</v>
      </c>
      <c r="D2366" s="244">
        <v>11</v>
      </c>
    </row>
    <row r="2367" spans="1:4" ht="18">
      <c r="A2367" s="242">
        <v>1901572</v>
      </c>
      <c r="B2367" s="243" t="s">
        <v>16787</v>
      </c>
      <c r="C2367" s="242" t="s">
        <v>14616</v>
      </c>
      <c r="D2367" s="244">
        <v>7.92</v>
      </c>
    </row>
    <row r="2368" spans="1:4" ht="18">
      <c r="A2368" s="242">
        <v>1901573</v>
      </c>
      <c r="B2368" s="243" t="s">
        <v>16788</v>
      </c>
      <c r="C2368" s="242" t="s">
        <v>14616</v>
      </c>
      <c r="D2368" s="244">
        <v>7.99</v>
      </c>
    </row>
    <row r="2369" spans="1:4" ht="18">
      <c r="A2369" s="242">
        <v>1901574</v>
      </c>
      <c r="B2369" s="243" t="s">
        <v>16789</v>
      </c>
      <c r="C2369" s="242" t="s">
        <v>14616</v>
      </c>
      <c r="D2369" s="244">
        <v>8.06</v>
      </c>
    </row>
    <row r="2370" spans="1:4" ht="18">
      <c r="A2370" s="242">
        <v>1901575</v>
      </c>
      <c r="B2370" s="243" t="s">
        <v>16790</v>
      </c>
      <c r="C2370" s="242" t="s">
        <v>14616</v>
      </c>
      <c r="D2370" s="244">
        <v>8.14</v>
      </c>
    </row>
    <row r="2371" spans="1:4" ht="18">
      <c r="A2371" s="242">
        <v>1901576</v>
      </c>
      <c r="B2371" s="243" t="s">
        <v>16791</v>
      </c>
      <c r="C2371" s="242" t="s">
        <v>14616</v>
      </c>
      <c r="D2371" s="244">
        <v>8.2200000000000006</v>
      </c>
    </row>
    <row r="2372" spans="1:4" ht="18">
      <c r="A2372" s="242">
        <v>1901571</v>
      </c>
      <c r="B2372" s="243" t="s">
        <v>16792</v>
      </c>
      <c r="C2372" s="242" t="s">
        <v>14616</v>
      </c>
      <c r="D2372" s="244">
        <v>8.26</v>
      </c>
    </row>
    <row r="2373" spans="1:4" ht="18">
      <c r="A2373" s="242">
        <v>1901578</v>
      </c>
      <c r="B2373" s="243" t="s">
        <v>16793</v>
      </c>
      <c r="C2373" s="242" t="s">
        <v>14616</v>
      </c>
      <c r="D2373" s="244">
        <v>10.53</v>
      </c>
    </row>
    <row r="2374" spans="1:4" ht="18">
      <c r="A2374" s="242">
        <v>1901579</v>
      </c>
      <c r="B2374" s="243" t="s">
        <v>16794</v>
      </c>
      <c r="C2374" s="242" t="s">
        <v>14616</v>
      </c>
      <c r="D2374" s="244">
        <v>10.6</v>
      </c>
    </row>
    <row r="2375" spans="1:4" ht="18">
      <c r="A2375" s="242">
        <v>1901580</v>
      </c>
      <c r="B2375" s="243" t="s">
        <v>16795</v>
      </c>
      <c r="C2375" s="242" t="s">
        <v>14616</v>
      </c>
      <c r="D2375" s="244">
        <v>10.67</v>
      </c>
    </row>
    <row r="2376" spans="1:4" ht="18">
      <c r="A2376" s="242">
        <v>1901581</v>
      </c>
      <c r="B2376" s="243" t="s">
        <v>16796</v>
      </c>
      <c r="C2376" s="242" t="s">
        <v>14616</v>
      </c>
      <c r="D2376" s="244">
        <v>10.74</v>
      </c>
    </row>
    <row r="2377" spans="1:4" ht="18">
      <c r="A2377" s="242">
        <v>1901582</v>
      </c>
      <c r="B2377" s="243" t="s">
        <v>16797</v>
      </c>
      <c r="C2377" s="242" t="s">
        <v>14616</v>
      </c>
      <c r="D2377" s="244">
        <v>10.82</v>
      </c>
    </row>
    <row r="2378" spans="1:4" ht="18">
      <c r="A2378" s="242">
        <v>1901577</v>
      </c>
      <c r="B2378" s="243" t="s">
        <v>16798</v>
      </c>
      <c r="C2378" s="242" t="s">
        <v>14616</v>
      </c>
      <c r="D2378" s="244">
        <v>10.86</v>
      </c>
    </row>
    <row r="2379" spans="1:4" ht="18">
      <c r="A2379" s="242">
        <v>1917103</v>
      </c>
      <c r="B2379" s="243" t="s">
        <v>16799</v>
      </c>
      <c r="C2379" s="242" t="s">
        <v>14616</v>
      </c>
      <c r="D2379" s="244">
        <v>12.07</v>
      </c>
    </row>
    <row r="2380" spans="1:4" ht="18">
      <c r="A2380" s="242">
        <v>1917104</v>
      </c>
      <c r="B2380" s="243" t="s">
        <v>16800</v>
      </c>
      <c r="C2380" s="242" t="s">
        <v>14616</v>
      </c>
      <c r="D2380" s="244">
        <v>12.24</v>
      </c>
    </row>
    <row r="2381" spans="1:4" ht="18">
      <c r="A2381" s="242">
        <v>1917105</v>
      </c>
      <c r="B2381" s="243" t="s">
        <v>16801</v>
      </c>
      <c r="C2381" s="242" t="s">
        <v>14616</v>
      </c>
      <c r="D2381" s="244">
        <v>12.42</v>
      </c>
    </row>
    <row r="2382" spans="1:4" ht="18">
      <c r="A2382" s="242">
        <v>1917106</v>
      </c>
      <c r="B2382" s="243" t="s">
        <v>16802</v>
      </c>
      <c r="C2382" s="242" t="s">
        <v>14616</v>
      </c>
      <c r="D2382" s="244">
        <v>12.61</v>
      </c>
    </row>
    <row r="2383" spans="1:4" ht="18">
      <c r="A2383" s="242">
        <v>1917107</v>
      </c>
      <c r="B2383" s="243" t="s">
        <v>16803</v>
      </c>
      <c r="C2383" s="242" t="s">
        <v>14616</v>
      </c>
      <c r="D2383" s="244">
        <v>12.8</v>
      </c>
    </row>
    <row r="2384" spans="1:4" ht="18">
      <c r="A2384" s="242">
        <v>1917108</v>
      </c>
      <c r="B2384" s="243" t="s">
        <v>16804</v>
      </c>
      <c r="C2384" s="242" t="s">
        <v>14616</v>
      </c>
      <c r="D2384" s="244">
        <v>12.91</v>
      </c>
    </row>
    <row r="2385" spans="1:4" ht="18">
      <c r="A2385" s="242">
        <v>1901583</v>
      </c>
      <c r="B2385" s="243" t="s">
        <v>16805</v>
      </c>
      <c r="C2385" s="242" t="s">
        <v>14616</v>
      </c>
      <c r="D2385" s="244">
        <v>13.19</v>
      </c>
    </row>
    <row r="2386" spans="1:4" ht="18">
      <c r="A2386" s="242">
        <v>1901584</v>
      </c>
      <c r="B2386" s="243" t="s">
        <v>16806</v>
      </c>
      <c r="C2386" s="242" t="s">
        <v>14616</v>
      </c>
      <c r="D2386" s="244">
        <v>13.26</v>
      </c>
    </row>
    <row r="2387" spans="1:4" ht="18">
      <c r="A2387" s="242">
        <v>1901585</v>
      </c>
      <c r="B2387" s="243" t="s">
        <v>16807</v>
      </c>
      <c r="C2387" s="242" t="s">
        <v>14616</v>
      </c>
      <c r="D2387" s="244">
        <v>13.33</v>
      </c>
    </row>
    <row r="2388" spans="1:4" ht="18">
      <c r="A2388" s="242">
        <v>1901586</v>
      </c>
      <c r="B2388" s="243" t="s">
        <v>16808</v>
      </c>
      <c r="C2388" s="242" t="s">
        <v>14616</v>
      </c>
      <c r="D2388" s="244">
        <v>13.4</v>
      </c>
    </row>
    <row r="2389" spans="1:4" ht="18">
      <c r="A2389" s="242">
        <v>1901587</v>
      </c>
      <c r="B2389" s="243" t="s">
        <v>16809</v>
      </c>
      <c r="C2389" s="242" t="s">
        <v>14616</v>
      </c>
      <c r="D2389" s="244">
        <v>13.48</v>
      </c>
    </row>
    <row r="2390" spans="1:4" ht="18">
      <c r="A2390" s="242">
        <v>1901588</v>
      </c>
      <c r="B2390" s="243" t="s">
        <v>16810</v>
      </c>
      <c r="C2390" s="242" t="s">
        <v>14616</v>
      </c>
      <c r="D2390" s="244">
        <v>13.52</v>
      </c>
    </row>
    <row r="2391" spans="1:4" ht="18">
      <c r="A2391" s="242">
        <v>1917139</v>
      </c>
      <c r="B2391" s="243" t="s">
        <v>16811</v>
      </c>
      <c r="C2391" s="242" t="s">
        <v>14616</v>
      </c>
      <c r="D2391" s="244">
        <v>11.26</v>
      </c>
    </row>
    <row r="2392" spans="1:4" ht="18">
      <c r="A2392" s="242">
        <v>1917140</v>
      </c>
      <c r="B2392" s="243" t="s">
        <v>16812</v>
      </c>
      <c r="C2392" s="242" t="s">
        <v>14616</v>
      </c>
      <c r="D2392" s="244">
        <v>11.41</v>
      </c>
    </row>
    <row r="2393" spans="1:4" ht="18">
      <c r="A2393" s="242">
        <v>1917141</v>
      </c>
      <c r="B2393" s="243" t="s">
        <v>16813</v>
      </c>
      <c r="C2393" s="242" t="s">
        <v>14616</v>
      </c>
      <c r="D2393" s="244">
        <v>11.55</v>
      </c>
    </row>
    <row r="2394" spans="1:4" ht="18">
      <c r="A2394" s="242">
        <v>1917142</v>
      </c>
      <c r="B2394" s="243" t="s">
        <v>16814</v>
      </c>
      <c r="C2394" s="242" t="s">
        <v>14616</v>
      </c>
      <c r="D2394" s="244">
        <v>11.7</v>
      </c>
    </row>
    <row r="2395" spans="1:4" ht="18">
      <c r="A2395" s="242">
        <v>1917143</v>
      </c>
      <c r="B2395" s="243" t="s">
        <v>16815</v>
      </c>
      <c r="C2395" s="242" t="s">
        <v>14616</v>
      </c>
      <c r="D2395" s="244">
        <v>11.86</v>
      </c>
    </row>
    <row r="2396" spans="1:4" ht="18">
      <c r="A2396" s="242">
        <v>1917144</v>
      </c>
      <c r="B2396" s="243" t="s">
        <v>16816</v>
      </c>
      <c r="C2396" s="242" t="s">
        <v>14616</v>
      </c>
      <c r="D2396" s="244">
        <v>11.95</v>
      </c>
    </row>
    <row r="2397" spans="1:4" ht="18">
      <c r="A2397" s="242">
        <v>1917175</v>
      </c>
      <c r="B2397" s="243" t="s">
        <v>16817</v>
      </c>
      <c r="C2397" s="242" t="s">
        <v>14616</v>
      </c>
      <c r="D2397" s="244">
        <v>9.81</v>
      </c>
    </row>
    <row r="2398" spans="1:4" ht="18">
      <c r="A2398" s="242">
        <v>1917176</v>
      </c>
      <c r="B2398" s="243" t="s">
        <v>16818</v>
      </c>
      <c r="C2398" s="242" t="s">
        <v>14616</v>
      </c>
      <c r="D2398" s="244">
        <v>9.93</v>
      </c>
    </row>
    <row r="2399" spans="1:4" ht="18">
      <c r="A2399" s="242">
        <v>1917177</v>
      </c>
      <c r="B2399" s="243" t="s">
        <v>16819</v>
      </c>
      <c r="C2399" s="242" t="s">
        <v>14616</v>
      </c>
      <c r="D2399" s="244">
        <v>10.050000000000001</v>
      </c>
    </row>
    <row r="2400" spans="1:4" ht="18">
      <c r="A2400" s="242">
        <v>1917178</v>
      </c>
      <c r="B2400" s="243" t="s">
        <v>16820</v>
      </c>
      <c r="C2400" s="242" t="s">
        <v>14616</v>
      </c>
      <c r="D2400" s="244">
        <v>10.17</v>
      </c>
    </row>
    <row r="2401" spans="1:4" ht="18">
      <c r="A2401" s="242">
        <v>1917179</v>
      </c>
      <c r="B2401" s="243" t="s">
        <v>16821</v>
      </c>
      <c r="C2401" s="242" t="s">
        <v>14616</v>
      </c>
      <c r="D2401" s="244">
        <v>10.3</v>
      </c>
    </row>
    <row r="2402" spans="1:4" ht="18">
      <c r="A2402" s="242">
        <v>1917180</v>
      </c>
      <c r="B2402" s="243" t="s">
        <v>16822</v>
      </c>
      <c r="C2402" s="242" t="s">
        <v>14616</v>
      </c>
      <c r="D2402" s="244">
        <v>10.38</v>
      </c>
    </row>
    <row r="2403" spans="1:4" ht="18">
      <c r="A2403" s="242">
        <v>1917211</v>
      </c>
      <c r="B2403" s="243" t="s">
        <v>16823</v>
      </c>
      <c r="C2403" s="242" t="s">
        <v>14616</v>
      </c>
      <c r="D2403" s="244">
        <v>9.23</v>
      </c>
    </row>
    <row r="2404" spans="1:4" ht="18">
      <c r="A2404" s="242">
        <v>1917212</v>
      </c>
      <c r="B2404" s="243" t="s">
        <v>16824</v>
      </c>
      <c r="C2404" s="242" t="s">
        <v>14616</v>
      </c>
      <c r="D2404" s="244">
        <v>9.33</v>
      </c>
    </row>
    <row r="2405" spans="1:4" ht="18">
      <c r="A2405" s="242">
        <v>1917213</v>
      </c>
      <c r="B2405" s="243" t="s">
        <v>16825</v>
      </c>
      <c r="C2405" s="242" t="s">
        <v>14616</v>
      </c>
      <c r="D2405" s="244">
        <v>9.44</v>
      </c>
    </row>
    <row r="2406" spans="1:4" ht="18">
      <c r="A2406" s="242">
        <v>1917214</v>
      </c>
      <c r="B2406" s="243" t="s">
        <v>16826</v>
      </c>
      <c r="C2406" s="242" t="s">
        <v>14616</v>
      </c>
      <c r="D2406" s="244">
        <v>9.5500000000000007</v>
      </c>
    </row>
    <row r="2407" spans="1:4" ht="18">
      <c r="A2407" s="242">
        <v>1917215</v>
      </c>
      <c r="B2407" s="243" t="s">
        <v>16827</v>
      </c>
      <c r="C2407" s="242" t="s">
        <v>14616</v>
      </c>
      <c r="D2407" s="244">
        <v>9.67</v>
      </c>
    </row>
    <row r="2408" spans="1:4" ht="18">
      <c r="A2408" s="242">
        <v>1917216</v>
      </c>
      <c r="B2408" s="243" t="s">
        <v>16828</v>
      </c>
      <c r="C2408" s="242" t="s">
        <v>14616</v>
      </c>
      <c r="D2408" s="244">
        <v>9.74</v>
      </c>
    </row>
    <row r="2409" spans="1:4" ht="18">
      <c r="A2409" s="242">
        <v>1917031</v>
      </c>
      <c r="B2409" s="243" t="s">
        <v>16829</v>
      </c>
      <c r="C2409" s="242" t="s">
        <v>14616</v>
      </c>
      <c r="D2409" s="244">
        <v>12.78</v>
      </c>
    </row>
    <row r="2410" spans="1:4" ht="18">
      <c r="A2410" s="242">
        <v>1917032</v>
      </c>
      <c r="B2410" s="243" t="s">
        <v>16830</v>
      </c>
      <c r="C2410" s="242" t="s">
        <v>14616</v>
      </c>
      <c r="D2410" s="244">
        <v>13.05</v>
      </c>
    </row>
    <row r="2411" spans="1:4" ht="18">
      <c r="A2411" s="242">
        <v>1917033</v>
      </c>
      <c r="B2411" s="243" t="s">
        <v>16831</v>
      </c>
      <c r="C2411" s="242" t="s">
        <v>14616</v>
      </c>
      <c r="D2411" s="244">
        <v>13.32</v>
      </c>
    </row>
    <row r="2412" spans="1:4" ht="18">
      <c r="A2412" s="242">
        <v>1917034</v>
      </c>
      <c r="B2412" s="243" t="s">
        <v>16832</v>
      </c>
      <c r="C2412" s="242" t="s">
        <v>14616</v>
      </c>
      <c r="D2412" s="244">
        <v>13.61</v>
      </c>
    </row>
    <row r="2413" spans="1:4" ht="18">
      <c r="A2413" s="242">
        <v>1917035</v>
      </c>
      <c r="B2413" s="243" t="s">
        <v>16833</v>
      </c>
      <c r="C2413" s="242" t="s">
        <v>14616</v>
      </c>
      <c r="D2413" s="244">
        <v>13.92</v>
      </c>
    </row>
    <row r="2414" spans="1:4" ht="18">
      <c r="A2414" s="242">
        <v>1917036</v>
      </c>
      <c r="B2414" s="243" t="s">
        <v>16834</v>
      </c>
      <c r="C2414" s="242" t="s">
        <v>14616</v>
      </c>
      <c r="D2414" s="244">
        <v>14.08</v>
      </c>
    </row>
    <row r="2415" spans="1:4" ht="18">
      <c r="A2415" s="242">
        <v>1917605</v>
      </c>
      <c r="B2415" s="243" t="s">
        <v>16835</v>
      </c>
      <c r="C2415" s="242" t="s">
        <v>14616</v>
      </c>
      <c r="D2415" s="244">
        <v>8.09</v>
      </c>
    </row>
    <row r="2416" spans="1:4" ht="18">
      <c r="A2416" s="242">
        <v>1917606</v>
      </c>
      <c r="B2416" s="243" t="s">
        <v>16836</v>
      </c>
      <c r="C2416" s="242" t="s">
        <v>14616</v>
      </c>
      <c r="D2416" s="244">
        <v>8.75</v>
      </c>
    </row>
    <row r="2417" spans="1:4" ht="18">
      <c r="A2417" s="242">
        <v>1917607</v>
      </c>
      <c r="B2417" s="243" t="s">
        <v>16837</v>
      </c>
      <c r="C2417" s="242" t="s">
        <v>14616</v>
      </c>
      <c r="D2417" s="244">
        <v>9.42</v>
      </c>
    </row>
    <row r="2418" spans="1:4" ht="18">
      <c r="A2418" s="242">
        <v>1917608</v>
      </c>
      <c r="B2418" s="243" t="s">
        <v>16838</v>
      </c>
      <c r="C2418" s="242" t="s">
        <v>14616</v>
      </c>
      <c r="D2418" s="244">
        <v>10.45</v>
      </c>
    </row>
    <row r="2419" spans="1:4" ht="18">
      <c r="A2419" s="242">
        <v>1917609</v>
      </c>
      <c r="B2419" s="243" t="s">
        <v>16839</v>
      </c>
      <c r="C2419" s="242" t="s">
        <v>14616</v>
      </c>
      <c r="D2419" s="244">
        <v>11.9</v>
      </c>
    </row>
    <row r="2420" spans="1:4" ht="18">
      <c r="A2420" s="242">
        <v>1917610</v>
      </c>
      <c r="B2420" s="243" t="s">
        <v>16840</v>
      </c>
      <c r="C2420" s="242" t="s">
        <v>14616</v>
      </c>
      <c r="D2420" s="244">
        <v>14.08</v>
      </c>
    </row>
    <row r="2421" spans="1:4" ht="18">
      <c r="A2421" s="242">
        <v>1917611</v>
      </c>
      <c r="B2421" s="243" t="s">
        <v>16841</v>
      </c>
      <c r="C2421" s="242" t="s">
        <v>14616</v>
      </c>
      <c r="D2421" s="244">
        <v>16.489999999999998</v>
      </c>
    </row>
    <row r="2422" spans="1:4" ht="18">
      <c r="A2422" s="242">
        <v>1917612</v>
      </c>
      <c r="B2422" s="243" t="s">
        <v>16842</v>
      </c>
      <c r="C2422" s="242" t="s">
        <v>14616</v>
      </c>
      <c r="D2422" s="244">
        <v>19.29</v>
      </c>
    </row>
    <row r="2423" spans="1:4" ht="18">
      <c r="A2423" s="242">
        <v>1917613</v>
      </c>
      <c r="B2423" s="243" t="s">
        <v>16843</v>
      </c>
      <c r="C2423" s="242" t="s">
        <v>14616</v>
      </c>
      <c r="D2423" s="244">
        <v>22.44</v>
      </c>
    </row>
    <row r="2424" spans="1:4" ht="18">
      <c r="A2424" s="242">
        <v>1917614</v>
      </c>
      <c r="B2424" s="243" t="s">
        <v>16844</v>
      </c>
      <c r="C2424" s="242" t="s">
        <v>14616</v>
      </c>
      <c r="D2424" s="244">
        <v>25.89</v>
      </c>
    </row>
    <row r="2425" spans="1:4" ht="18">
      <c r="A2425" s="242">
        <v>1917615</v>
      </c>
      <c r="B2425" s="243" t="s">
        <v>16845</v>
      </c>
      <c r="C2425" s="242" t="s">
        <v>14616</v>
      </c>
      <c r="D2425" s="244">
        <v>29.74</v>
      </c>
    </row>
    <row r="2426" spans="1:4" ht="18">
      <c r="A2426" s="242">
        <v>1917616</v>
      </c>
      <c r="B2426" s="243" t="s">
        <v>16846</v>
      </c>
      <c r="C2426" s="242" t="s">
        <v>14616</v>
      </c>
      <c r="D2426" s="244">
        <v>34.4</v>
      </c>
    </row>
    <row r="2427" spans="1:4" ht="18">
      <c r="A2427" s="242">
        <v>1917617</v>
      </c>
      <c r="B2427" s="243" t="s">
        <v>16847</v>
      </c>
      <c r="C2427" s="242" t="s">
        <v>14616</v>
      </c>
      <c r="D2427" s="244">
        <v>38.53</v>
      </c>
    </row>
    <row r="2428" spans="1:4" ht="18">
      <c r="A2428" s="242">
        <v>1917618</v>
      </c>
      <c r="B2428" s="243" t="s">
        <v>16848</v>
      </c>
      <c r="C2428" s="242" t="s">
        <v>14616</v>
      </c>
      <c r="D2428" s="244">
        <v>43.86</v>
      </c>
    </row>
    <row r="2429" spans="1:4" ht="18">
      <c r="A2429" s="242">
        <v>1917619</v>
      </c>
      <c r="B2429" s="243" t="s">
        <v>16849</v>
      </c>
      <c r="C2429" s="242" t="s">
        <v>14616</v>
      </c>
      <c r="D2429" s="244">
        <v>47.47</v>
      </c>
    </row>
    <row r="2430" spans="1:4" ht="18">
      <c r="A2430" s="242">
        <v>1917602</v>
      </c>
      <c r="B2430" s="243" t="s">
        <v>16850</v>
      </c>
      <c r="C2430" s="242" t="s">
        <v>14616</v>
      </c>
      <c r="D2430" s="244">
        <v>5.91</v>
      </c>
    </row>
    <row r="2431" spans="1:4" ht="18">
      <c r="A2431" s="242">
        <v>1917603</v>
      </c>
      <c r="B2431" s="243" t="s">
        <v>16851</v>
      </c>
      <c r="C2431" s="242" t="s">
        <v>14616</v>
      </c>
      <c r="D2431" s="244">
        <v>6.6</v>
      </c>
    </row>
    <row r="2432" spans="1:4" ht="18">
      <c r="A2432" s="242">
        <v>1917604</v>
      </c>
      <c r="B2432" s="243" t="s">
        <v>16852</v>
      </c>
      <c r="C2432" s="242" t="s">
        <v>14616</v>
      </c>
      <c r="D2432" s="244">
        <v>7.22</v>
      </c>
    </row>
    <row r="2433" spans="1:4" ht="18">
      <c r="A2433" s="242">
        <v>1917740</v>
      </c>
      <c r="B2433" s="243" t="s">
        <v>16853</v>
      </c>
      <c r="C2433" s="242" t="s">
        <v>14616</v>
      </c>
      <c r="D2433" s="244">
        <v>5.69</v>
      </c>
    </row>
    <row r="2434" spans="1:4" ht="18">
      <c r="A2434" s="242">
        <v>1917263</v>
      </c>
      <c r="B2434" s="243" t="s">
        <v>16854</v>
      </c>
      <c r="C2434" s="242" t="s">
        <v>14616</v>
      </c>
      <c r="D2434" s="244">
        <v>11.25</v>
      </c>
    </row>
    <row r="2435" spans="1:4" ht="18">
      <c r="A2435" s="242">
        <v>1917264</v>
      </c>
      <c r="B2435" s="243" t="s">
        <v>16855</v>
      </c>
      <c r="C2435" s="242" t="s">
        <v>14616</v>
      </c>
      <c r="D2435" s="244">
        <v>13.92</v>
      </c>
    </row>
    <row r="2436" spans="1:4" ht="18">
      <c r="A2436" s="242">
        <v>1917265</v>
      </c>
      <c r="B2436" s="243" t="s">
        <v>16856</v>
      </c>
      <c r="C2436" s="242" t="s">
        <v>14616</v>
      </c>
      <c r="D2436" s="244">
        <v>18.010000000000002</v>
      </c>
    </row>
    <row r="2437" spans="1:4" ht="18">
      <c r="A2437" s="242">
        <v>1917260</v>
      </c>
      <c r="B2437" s="243" t="s">
        <v>16857</v>
      </c>
      <c r="C2437" s="242" t="s">
        <v>14616</v>
      </c>
      <c r="D2437" s="244">
        <v>6.91</v>
      </c>
    </row>
    <row r="2438" spans="1:4" ht="18">
      <c r="A2438" s="242">
        <v>1917261</v>
      </c>
      <c r="B2438" s="243" t="s">
        <v>16858</v>
      </c>
      <c r="C2438" s="242" t="s">
        <v>14616</v>
      </c>
      <c r="D2438" s="244">
        <v>7.68</v>
      </c>
    </row>
    <row r="2439" spans="1:4" ht="18">
      <c r="A2439" s="242">
        <v>1917262</v>
      </c>
      <c r="B2439" s="243" t="s">
        <v>16859</v>
      </c>
      <c r="C2439" s="242" t="s">
        <v>14616</v>
      </c>
      <c r="D2439" s="244">
        <v>9.06</v>
      </c>
    </row>
    <row r="2440" spans="1:4" ht="18">
      <c r="A2440" s="242">
        <v>1917727</v>
      </c>
      <c r="B2440" s="243" t="s">
        <v>16860</v>
      </c>
      <c r="C2440" s="242" t="s">
        <v>14616</v>
      </c>
      <c r="D2440" s="244">
        <v>6.7</v>
      </c>
    </row>
    <row r="2441" spans="1:4" ht="18">
      <c r="A2441" s="242">
        <v>1917351</v>
      </c>
      <c r="B2441" s="243" t="s">
        <v>16861</v>
      </c>
      <c r="C2441" s="242" t="s">
        <v>14616</v>
      </c>
      <c r="D2441" s="244">
        <v>8.9700000000000006</v>
      </c>
    </row>
    <row r="2442" spans="1:4" ht="18">
      <c r="A2442" s="242">
        <v>1917352</v>
      </c>
      <c r="B2442" s="243" t="s">
        <v>16862</v>
      </c>
      <c r="C2442" s="242" t="s">
        <v>14616</v>
      </c>
      <c r="D2442" s="244">
        <v>11.85</v>
      </c>
    </row>
    <row r="2443" spans="1:4" ht="18">
      <c r="A2443" s="242">
        <v>1917353</v>
      </c>
      <c r="B2443" s="243" t="s">
        <v>16863</v>
      </c>
      <c r="C2443" s="242" t="s">
        <v>14616</v>
      </c>
      <c r="D2443" s="244">
        <v>15.22</v>
      </c>
    </row>
    <row r="2444" spans="1:4" ht="18">
      <c r="A2444" s="242">
        <v>1917354</v>
      </c>
      <c r="B2444" s="243" t="s">
        <v>16864</v>
      </c>
      <c r="C2444" s="242" t="s">
        <v>14616</v>
      </c>
      <c r="D2444" s="244">
        <v>19.66</v>
      </c>
    </row>
    <row r="2445" spans="1:4" ht="18">
      <c r="A2445" s="242">
        <v>1917355</v>
      </c>
      <c r="B2445" s="243" t="s">
        <v>16865</v>
      </c>
      <c r="C2445" s="242" t="s">
        <v>14616</v>
      </c>
      <c r="D2445" s="244">
        <v>25.3</v>
      </c>
    </row>
    <row r="2446" spans="1:4" ht="18">
      <c r="A2446" s="242">
        <v>1917356</v>
      </c>
      <c r="B2446" s="243" t="s">
        <v>16866</v>
      </c>
      <c r="C2446" s="242" t="s">
        <v>14616</v>
      </c>
      <c r="D2446" s="244">
        <v>30.95</v>
      </c>
    </row>
    <row r="2447" spans="1:4" ht="18">
      <c r="A2447" s="242">
        <v>1917357</v>
      </c>
      <c r="B2447" s="243" t="s">
        <v>16867</v>
      </c>
      <c r="C2447" s="242" t="s">
        <v>14616</v>
      </c>
      <c r="D2447" s="244">
        <v>35.32</v>
      </c>
    </row>
    <row r="2448" spans="1:4" ht="18">
      <c r="A2448" s="242">
        <v>1917348</v>
      </c>
      <c r="B2448" s="243" t="s">
        <v>16868</v>
      </c>
      <c r="C2448" s="242" t="s">
        <v>14616</v>
      </c>
      <c r="D2448" s="244">
        <v>5.46</v>
      </c>
    </row>
    <row r="2449" spans="1:4" ht="18">
      <c r="A2449" s="242">
        <v>1917349</v>
      </c>
      <c r="B2449" s="243" t="s">
        <v>16869</v>
      </c>
      <c r="C2449" s="242" t="s">
        <v>14616</v>
      </c>
      <c r="D2449" s="244">
        <v>5.93</v>
      </c>
    </row>
    <row r="2450" spans="1:4" ht="18">
      <c r="A2450" s="242">
        <v>1917350</v>
      </c>
      <c r="B2450" s="243" t="s">
        <v>16870</v>
      </c>
      <c r="C2450" s="242" t="s">
        <v>14616</v>
      </c>
      <c r="D2450" s="244">
        <v>6.76</v>
      </c>
    </row>
    <row r="2451" spans="1:4" ht="18">
      <c r="A2451" s="242">
        <v>1917731</v>
      </c>
      <c r="B2451" s="243" t="s">
        <v>16871</v>
      </c>
      <c r="C2451" s="242" t="s">
        <v>14616</v>
      </c>
      <c r="D2451" s="244">
        <v>5.35</v>
      </c>
    </row>
    <row r="2452" spans="1:4" ht="18">
      <c r="A2452" s="242">
        <v>1917463</v>
      </c>
      <c r="B2452" s="243" t="s">
        <v>16872</v>
      </c>
      <c r="C2452" s="242" t="s">
        <v>14616</v>
      </c>
      <c r="D2452" s="244">
        <v>9.09</v>
      </c>
    </row>
    <row r="2453" spans="1:4" ht="18">
      <c r="A2453" s="242">
        <v>1917464</v>
      </c>
      <c r="B2453" s="243" t="s">
        <v>16873</v>
      </c>
      <c r="C2453" s="242" t="s">
        <v>14616</v>
      </c>
      <c r="D2453" s="244">
        <v>10.53</v>
      </c>
    </row>
    <row r="2454" spans="1:4" ht="18">
      <c r="A2454" s="242">
        <v>1917465</v>
      </c>
      <c r="B2454" s="243" t="s">
        <v>16874</v>
      </c>
      <c r="C2454" s="242" t="s">
        <v>14616</v>
      </c>
      <c r="D2454" s="244">
        <v>12.15</v>
      </c>
    </row>
    <row r="2455" spans="1:4" ht="18">
      <c r="A2455" s="242">
        <v>1917466</v>
      </c>
      <c r="B2455" s="243" t="s">
        <v>16875</v>
      </c>
      <c r="C2455" s="242" t="s">
        <v>14616</v>
      </c>
      <c r="D2455" s="244">
        <v>14.38</v>
      </c>
    </row>
    <row r="2456" spans="1:4" ht="18">
      <c r="A2456" s="242">
        <v>1917467</v>
      </c>
      <c r="B2456" s="243" t="s">
        <v>16876</v>
      </c>
      <c r="C2456" s="242" t="s">
        <v>14616</v>
      </c>
      <c r="D2456" s="244">
        <v>17.77</v>
      </c>
    </row>
    <row r="2457" spans="1:4" ht="18">
      <c r="A2457" s="242">
        <v>1917468</v>
      </c>
      <c r="B2457" s="243" t="s">
        <v>16877</v>
      </c>
      <c r="C2457" s="242" t="s">
        <v>14616</v>
      </c>
      <c r="D2457" s="244">
        <v>21.63</v>
      </c>
    </row>
    <row r="2458" spans="1:4" ht="18">
      <c r="A2458" s="242">
        <v>1917469</v>
      </c>
      <c r="B2458" s="243" t="s">
        <v>16878</v>
      </c>
      <c r="C2458" s="242" t="s">
        <v>14616</v>
      </c>
      <c r="D2458" s="244">
        <v>25.87</v>
      </c>
    </row>
    <row r="2459" spans="1:4" ht="18">
      <c r="A2459" s="242">
        <v>1917470</v>
      </c>
      <c r="B2459" s="243" t="s">
        <v>16879</v>
      </c>
      <c r="C2459" s="242" t="s">
        <v>14616</v>
      </c>
      <c r="D2459" s="244">
        <v>30.75</v>
      </c>
    </row>
    <row r="2460" spans="1:4" ht="18">
      <c r="A2460" s="242">
        <v>1917471</v>
      </c>
      <c r="B2460" s="243" t="s">
        <v>16880</v>
      </c>
      <c r="C2460" s="242" t="s">
        <v>14616</v>
      </c>
      <c r="D2460" s="244">
        <v>36.57</v>
      </c>
    </row>
    <row r="2461" spans="1:4" ht="18">
      <c r="A2461" s="242">
        <v>1917472</v>
      </c>
      <c r="B2461" s="243" t="s">
        <v>16881</v>
      </c>
      <c r="C2461" s="242" t="s">
        <v>14616</v>
      </c>
      <c r="D2461" s="244">
        <v>39.11</v>
      </c>
    </row>
    <row r="2462" spans="1:4" ht="18">
      <c r="A2462" s="242">
        <v>1917460</v>
      </c>
      <c r="B2462" s="243" t="s">
        <v>16882</v>
      </c>
      <c r="C2462" s="242" t="s">
        <v>14616</v>
      </c>
      <c r="D2462" s="244">
        <v>5.29</v>
      </c>
    </row>
    <row r="2463" spans="1:4" ht="18">
      <c r="A2463" s="242">
        <v>1917461</v>
      </c>
      <c r="B2463" s="243" t="s">
        <v>16883</v>
      </c>
      <c r="C2463" s="242" t="s">
        <v>14616</v>
      </c>
      <c r="D2463" s="244">
        <v>6.29</v>
      </c>
    </row>
    <row r="2464" spans="1:4" ht="18">
      <c r="A2464" s="242">
        <v>1917462</v>
      </c>
      <c r="B2464" s="243" t="s">
        <v>16884</v>
      </c>
      <c r="C2464" s="242" t="s">
        <v>14616</v>
      </c>
      <c r="D2464" s="244">
        <v>7.5</v>
      </c>
    </row>
    <row r="2465" spans="1:4" ht="18">
      <c r="A2465" s="242">
        <v>1917735</v>
      </c>
      <c r="B2465" s="243" t="s">
        <v>16885</v>
      </c>
      <c r="C2465" s="242" t="s">
        <v>14616</v>
      </c>
      <c r="D2465" s="244">
        <v>4.72</v>
      </c>
    </row>
    <row r="2466" spans="1:4" ht="18">
      <c r="A2466" s="242">
        <v>1917061</v>
      </c>
      <c r="B2466" s="243" t="s">
        <v>16886</v>
      </c>
      <c r="C2466" s="242" t="s">
        <v>14616</v>
      </c>
      <c r="D2466" s="244">
        <v>10.14</v>
      </c>
    </row>
    <row r="2467" spans="1:4" ht="18">
      <c r="A2467" s="242">
        <v>1917062</v>
      </c>
      <c r="B2467" s="243" t="s">
        <v>16887</v>
      </c>
      <c r="C2467" s="242" t="s">
        <v>14616</v>
      </c>
      <c r="D2467" s="244">
        <v>10.34</v>
      </c>
    </row>
    <row r="2468" spans="1:4" ht="18">
      <c r="A2468" s="242">
        <v>1917063</v>
      </c>
      <c r="B2468" s="243" t="s">
        <v>16888</v>
      </c>
      <c r="C2468" s="242" t="s">
        <v>14616</v>
      </c>
      <c r="D2468" s="244">
        <v>10.54</v>
      </c>
    </row>
    <row r="2469" spans="1:4" ht="18">
      <c r="A2469" s="242">
        <v>1917064</v>
      </c>
      <c r="B2469" s="243" t="s">
        <v>16889</v>
      </c>
      <c r="C2469" s="242" t="s">
        <v>14616</v>
      </c>
      <c r="D2469" s="244">
        <v>10.75</v>
      </c>
    </row>
    <row r="2470" spans="1:4" ht="18">
      <c r="A2470" s="242">
        <v>1917065</v>
      </c>
      <c r="B2470" s="243" t="s">
        <v>16890</v>
      </c>
      <c r="C2470" s="242" t="s">
        <v>14616</v>
      </c>
      <c r="D2470" s="244">
        <v>10.97</v>
      </c>
    </row>
    <row r="2471" spans="1:4" ht="18">
      <c r="A2471" s="242">
        <v>1917066</v>
      </c>
      <c r="B2471" s="243" t="s">
        <v>16891</v>
      </c>
      <c r="C2471" s="242" t="s">
        <v>14616</v>
      </c>
      <c r="D2471" s="244">
        <v>11.09</v>
      </c>
    </row>
    <row r="2472" spans="1:4" ht="18">
      <c r="A2472" s="242">
        <v>1901590</v>
      </c>
      <c r="B2472" s="243" t="s">
        <v>16892</v>
      </c>
      <c r="C2472" s="242" t="s">
        <v>14616</v>
      </c>
      <c r="D2472" s="244">
        <v>8.06</v>
      </c>
    </row>
    <row r="2473" spans="1:4" ht="18">
      <c r="A2473" s="242">
        <v>1901591</v>
      </c>
      <c r="B2473" s="243" t="s">
        <v>16893</v>
      </c>
      <c r="C2473" s="242" t="s">
        <v>14616</v>
      </c>
      <c r="D2473" s="244">
        <v>8.1300000000000008</v>
      </c>
    </row>
    <row r="2474" spans="1:4" ht="18">
      <c r="A2474" s="242">
        <v>1901592</v>
      </c>
      <c r="B2474" s="243" t="s">
        <v>16894</v>
      </c>
      <c r="C2474" s="242" t="s">
        <v>14616</v>
      </c>
      <c r="D2474" s="244">
        <v>8.1999999999999993</v>
      </c>
    </row>
    <row r="2475" spans="1:4" ht="18">
      <c r="A2475" s="242">
        <v>1901593</v>
      </c>
      <c r="B2475" s="243" t="s">
        <v>16895</v>
      </c>
      <c r="C2475" s="242" t="s">
        <v>14616</v>
      </c>
      <c r="D2475" s="244">
        <v>8.2799999999999994</v>
      </c>
    </row>
    <row r="2476" spans="1:4" ht="18">
      <c r="A2476" s="242">
        <v>1901594</v>
      </c>
      <c r="B2476" s="243" t="s">
        <v>16896</v>
      </c>
      <c r="C2476" s="242" t="s">
        <v>14616</v>
      </c>
      <c r="D2476" s="244">
        <v>8.36</v>
      </c>
    </row>
    <row r="2477" spans="1:4" ht="18">
      <c r="A2477" s="242">
        <v>1901589</v>
      </c>
      <c r="B2477" s="243" t="s">
        <v>16897</v>
      </c>
      <c r="C2477" s="242" t="s">
        <v>14616</v>
      </c>
      <c r="D2477" s="244">
        <v>8.4</v>
      </c>
    </row>
    <row r="2478" spans="1:4" ht="18">
      <c r="A2478" s="242">
        <v>1901596</v>
      </c>
      <c r="B2478" s="243" t="s">
        <v>16898</v>
      </c>
      <c r="C2478" s="242" t="s">
        <v>14616</v>
      </c>
      <c r="D2478" s="244">
        <v>10.76</v>
      </c>
    </row>
    <row r="2479" spans="1:4" ht="18">
      <c r="A2479" s="242">
        <v>1901597</v>
      </c>
      <c r="B2479" s="243" t="s">
        <v>16899</v>
      </c>
      <c r="C2479" s="242" t="s">
        <v>14616</v>
      </c>
      <c r="D2479" s="244">
        <v>10.82</v>
      </c>
    </row>
    <row r="2480" spans="1:4" ht="18">
      <c r="A2480" s="242">
        <v>1901598</v>
      </c>
      <c r="B2480" s="243" t="s">
        <v>16900</v>
      </c>
      <c r="C2480" s="242" t="s">
        <v>14616</v>
      </c>
      <c r="D2480" s="244">
        <v>10.89</v>
      </c>
    </row>
    <row r="2481" spans="1:4" ht="18">
      <c r="A2481" s="242">
        <v>1901599</v>
      </c>
      <c r="B2481" s="243" t="s">
        <v>16901</v>
      </c>
      <c r="C2481" s="242" t="s">
        <v>14616</v>
      </c>
      <c r="D2481" s="244">
        <v>10.96</v>
      </c>
    </row>
    <row r="2482" spans="1:4" ht="18">
      <c r="A2482" s="242">
        <v>1901600</v>
      </c>
      <c r="B2482" s="243" t="s">
        <v>16902</v>
      </c>
      <c r="C2482" s="242" t="s">
        <v>14616</v>
      </c>
      <c r="D2482" s="244">
        <v>11.04</v>
      </c>
    </row>
    <row r="2483" spans="1:4" ht="18">
      <c r="A2483" s="242">
        <v>1901595</v>
      </c>
      <c r="B2483" s="243" t="s">
        <v>16903</v>
      </c>
      <c r="C2483" s="242" t="s">
        <v>14616</v>
      </c>
      <c r="D2483" s="244">
        <v>11.08</v>
      </c>
    </row>
    <row r="2484" spans="1:4" ht="18">
      <c r="A2484" s="242">
        <v>1917097</v>
      </c>
      <c r="B2484" s="243" t="s">
        <v>16904</v>
      </c>
      <c r="C2484" s="242" t="s">
        <v>14616</v>
      </c>
      <c r="D2484" s="244">
        <v>12.25</v>
      </c>
    </row>
    <row r="2485" spans="1:4" ht="18">
      <c r="A2485" s="242">
        <v>1917098</v>
      </c>
      <c r="B2485" s="243" t="s">
        <v>16905</v>
      </c>
      <c r="C2485" s="242" t="s">
        <v>14616</v>
      </c>
      <c r="D2485" s="244">
        <v>12.42</v>
      </c>
    </row>
    <row r="2486" spans="1:4" ht="18">
      <c r="A2486" s="242">
        <v>1917099</v>
      </c>
      <c r="B2486" s="243" t="s">
        <v>16906</v>
      </c>
      <c r="C2486" s="242" t="s">
        <v>14616</v>
      </c>
      <c r="D2486" s="244">
        <v>12.6</v>
      </c>
    </row>
    <row r="2487" spans="1:4" ht="18">
      <c r="A2487" s="242">
        <v>1917100</v>
      </c>
      <c r="B2487" s="243" t="s">
        <v>16907</v>
      </c>
      <c r="C2487" s="242" t="s">
        <v>14616</v>
      </c>
      <c r="D2487" s="244">
        <v>12.78</v>
      </c>
    </row>
    <row r="2488" spans="1:4" ht="18">
      <c r="A2488" s="242">
        <v>1917101</v>
      </c>
      <c r="B2488" s="243" t="s">
        <v>16908</v>
      </c>
      <c r="C2488" s="242" t="s">
        <v>14616</v>
      </c>
      <c r="D2488" s="244">
        <v>12.98</v>
      </c>
    </row>
    <row r="2489" spans="1:4" ht="18">
      <c r="A2489" s="242">
        <v>1917102</v>
      </c>
      <c r="B2489" s="243" t="s">
        <v>16909</v>
      </c>
      <c r="C2489" s="242" t="s">
        <v>14616</v>
      </c>
      <c r="D2489" s="244">
        <v>13.08</v>
      </c>
    </row>
    <row r="2490" spans="1:4" ht="18">
      <c r="A2490" s="242">
        <v>1901601</v>
      </c>
      <c r="B2490" s="243" t="s">
        <v>16910</v>
      </c>
      <c r="C2490" s="242" t="s">
        <v>14616</v>
      </c>
      <c r="D2490" s="244">
        <v>13.5</v>
      </c>
    </row>
    <row r="2491" spans="1:4" ht="18">
      <c r="A2491" s="242">
        <v>1901602</v>
      </c>
      <c r="B2491" s="243" t="s">
        <v>16911</v>
      </c>
      <c r="C2491" s="242" t="s">
        <v>14616</v>
      </c>
      <c r="D2491" s="244">
        <v>13.57</v>
      </c>
    </row>
    <row r="2492" spans="1:4" ht="18">
      <c r="A2492" s="242">
        <v>1901603</v>
      </c>
      <c r="B2492" s="243" t="s">
        <v>16912</v>
      </c>
      <c r="C2492" s="242" t="s">
        <v>14616</v>
      </c>
      <c r="D2492" s="244">
        <v>13.63</v>
      </c>
    </row>
    <row r="2493" spans="1:4" ht="18">
      <c r="A2493" s="242">
        <v>1901604</v>
      </c>
      <c r="B2493" s="243" t="s">
        <v>16913</v>
      </c>
      <c r="C2493" s="242" t="s">
        <v>14616</v>
      </c>
      <c r="D2493" s="244">
        <v>13.7</v>
      </c>
    </row>
    <row r="2494" spans="1:4" ht="18">
      <c r="A2494" s="242">
        <v>1901605</v>
      </c>
      <c r="B2494" s="243" t="s">
        <v>16914</v>
      </c>
      <c r="C2494" s="242" t="s">
        <v>14616</v>
      </c>
      <c r="D2494" s="244">
        <v>13.78</v>
      </c>
    </row>
    <row r="2495" spans="1:4" ht="18">
      <c r="A2495" s="242">
        <v>1901606</v>
      </c>
      <c r="B2495" s="243" t="s">
        <v>16915</v>
      </c>
      <c r="C2495" s="242" t="s">
        <v>14616</v>
      </c>
      <c r="D2495" s="244">
        <v>13.82</v>
      </c>
    </row>
    <row r="2496" spans="1:4" ht="18">
      <c r="A2496" s="242">
        <v>1917133</v>
      </c>
      <c r="B2496" s="243" t="s">
        <v>16916</v>
      </c>
      <c r="C2496" s="242" t="s">
        <v>14616</v>
      </c>
      <c r="D2496" s="244">
        <v>11.45</v>
      </c>
    </row>
    <row r="2497" spans="1:4" ht="18">
      <c r="A2497" s="242">
        <v>1917134</v>
      </c>
      <c r="B2497" s="243" t="s">
        <v>16917</v>
      </c>
      <c r="C2497" s="242" t="s">
        <v>14616</v>
      </c>
      <c r="D2497" s="244">
        <v>11.59</v>
      </c>
    </row>
    <row r="2498" spans="1:4" ht="18">
      <c r="A2498" s="242">
        <v>1917135</v>
      </c>
      <c r="B2498" s="243" t="s">
        <v>16918</v>
      </c>
      <c r="C2498" s="242" t="s">
        <v>14616</v>
      </c>
      <c r="D2498" s="244">
        <v>11.73</v>
      </c>
    </row>
    <row r="2499" spans="1:4" ht="18">
      <c r="A2499" s="242">
        <v>1917136</v>
      </c>
      <c r="B2499" s="243" t="s">
        <v>16919</v>
      </c>
      <c r="C2499" s="242" t="s">
        <v>14616</v>
      </c>
      <c r="D2499" s="244">
        <v>11.88</v>
      </c>
    </row>
    <row r="2500" spans="1:4" ht="18">
      <c r="A2500" s="242">
        <v>1917137</v>
      </c>
      <c r="B2500" s="243" t="s">
        <v>16920</v>
      </c>
      <c r="C2500" s="242" t="s">
        <v>14616</v>
      </c>
      <c r="D2500" s="244">
        <v>12.04</v>
      </c>
    </row>
    <row r="2501" spans="1:4" ht="18">
      <c r="A2501" s="242">
        <v>1917138</v>
      </c>
      <c r="B2501" s="243" t="s">
        <v>16921</v>
      </c>
      <c r="C2501" s="242" t="s">
        <v>14616</v>
      </c>
      <c r="D2501" s="244">
        <v>12.12</v>
      </c>
    </row>
    <row r="2502" spans="1:4" ht="18">
      <c r="A2502" s="242">
        <v>1917169</v>
      </c>
      <c r="B2502" s="243" t="s">
        <v>16922</v>
      </c>
      <c r="C2502" s="242" t="s">
        <v>14616</v>
      </c>
      <c r="D2502" s="244">
        <v>9.98</v>
      </c>
    </row>
    <row r="2503" spans="1:4" ht="18">
      <c r="A2503" s="242">
        <v>1917170</v>
      </c>
      <c r="B2503" s="243" t="s">
        <v>16923</v>
      </c>
      <c r="C2503" s="242" t="s">
        <v>14616</v>
      </c>
      <c r="D2503" s="244">
        <v>10.09</v>
      </c>
    </row>
    <row r="2504" spans="1:4" ht="18">
      <c r="A2504" s="242">
        <v>1917171</v>
      </c>
      <c r="B2504" s="243" t="s">
        <v>16924</v>
      </c>
      <c r="C2504" s="242" t="s">
        <v>14616</v>
      </c>
      <c r="D2504" s="244">
        <v>10.210000000000001</v>
      </c>
    </row>
    <row r="2505" spans="1:4" ht="18">
      <c r="A2505" s="242">
        <v>1917172</v>
      </c>
      <c r="B2505" s="243" t="s">
        <v>16925</v>
      </c>
      <c r="C2505" s="242" t="s">
        <v>14616</v>
      </c>
      <c r="D2505" s="244">
        <v>10.33</v>
      </c>
    </row>
    <row r="2506" spans="1:4" ht="18">
      <c r="A2506" s="242">
        <v>1917173</v>
      </c>
      <c r="B2506" s="243" t="s">
        <v>16926</v>
      </c>
      <c r="C2506" s="242" t="s">
        <v>14616</v>
      </c>
      <c r="D2506" s="244">
        <v>10.46</v>
      </c>
    </row>
    <row r="2507" spans="1:4" ht="18">
      <c r="A2507" s="242">
        <v>1917174</v>
      </c>
      <c r="B2507" s="243" t="s">
        <v>16927</v>
      </c>
      <c r="C2507" s="242" t="s">
        <v>14616</v>
      </c>
      <c r="D2507" s="244">
        <v>10.53</v>
      </c>
    </row>
    <row r="2508" spans="1:4" ht="18">
      <c r="A2508" s="242">
        <v>1917205</v>
      </c>
      <c r="B2508" s="243" t="s">
        <v>16928</v>
      </c>
      <c r="C2508" s="242" t="s">
        <v>14616</v>
      </c>
      <c r="D2508" s="244">
        <v>9.39</v>
      </c>
    </row>
    <row r="2509" spans="1:4" ht="18">
      <c r="A2509" s="242">
        <v>1917206</v>
      </c>
      <c r="B2509" s="243" t="s">
        <v>16929</v>
      </c>
      <c r="C2509" s="242" t="s">
        <v>14616</v>
      </c>
      <c r="D2509" s="244">
        <v>9.49</v>
      </c>
    </row>
    <row r="2510" spans="1:4" ht="18">
      <c r="A2510" s="242">
        <v>1917207</v>
      </c>
      <c r="B2510" s="243" t="s">
        <v>16930</v>
      </c>
      <c r="C2510" s="242" t="s">
        <v>14616</v>
      </c>
      <c r="D2510" s="244">
        <v>9.59</v>
      </c>
    </row>
    <row r="2511" spans="1:4" ht="18">
      <c r="A2511" s="242">
        <v>1917208</v>
      </c>
      <c r="B2511" s="243" t="s">
        <v>16931</v>
      </c>
      <c r="C2511" s="242" t="s">
        <v>14616</v>
      </c>
      <c r="D2511" s="244">
        <v>9.6999999999999993</v>
      </c>
    </row>
    <row r="2512" spans="1:4" ht="18">
      <c r="A2512" s="242">
        <v>1917209</v>
      </c>
      <c r="B2512" s="243" t="s">
        <v>16932</v>
      </c>
      <c r="C2512" s="242" t="s">
        <v>14616</v>
      </c>
      <c r="D2512" s="244">
        <v>9.82</v>
      </c>
    </row>
    <row r="2513" spans="1:4" ht="18">
      <c r="A2513" s="242">
        <v>1917210</v>
      </c>
      <c r="B2513" s="243" t="s">
        <v>16933</v>
      </c>
      <c r="C2513" s="242" t="s">
        <v>14616</v>
      </c>
      <c r="D2513" s="244">
        <v>9.8800000000000008</v>
      </c>
    </row>
    <row r="2514" spans="1:4" ht="18">
      <c r="A2514" s="242">
        <v>1917025</v>
      </c>
      <c r="B2514" s="243" t="s">
        <v>16934</v>
      </c>
      <c r="C2514" s="242" t="s">
        <v>14616</v>
      </c>
      <c r="D2514" s="244">
        <v>12.93</v>
      </c>
    </row>
    <row r="2515" spans="1:4" ht="18">
      <c r="A2515" s="242">
        <v>1917026</v>
      </c>
      <c r="B2515" s="243" t="s">
        <v>16935</v>
      </c>
      <c r="C2515" s="242" t="s">
        <v>14616</v>
      </c>
      <c r="D2515" s="244">
        <v>13.2</v>
      </c>
    </row>
    <row r="2516" spans="1:4" ht="18">
      <c r="A2516" s="242">
        <v>1917027</v>
      </c>
      <c r="B2516" s="243" t="s">
        <v>16936</v>
      </c>
      <c r="C2516" s="242" t="s">
        <v>14616</v>
      </c>
      <c r="D2516" s="244">
        <v>13.47</v>
      </c>
    </row>
    <row r="2517" spans="1:4" ht="18">
      <c r="A2517" s="242">
        <v>1917028</v>
      </c>
      <c r="B2517" s="243" t="s">
        <v>16937</v>
      </c>
      <c r="C2517" s="242" t="s">
        <v>14616</v>
      </c>
      <c r="D2517" s="244">
        <v>13.75</v>
      </c>
    </row>
    <row r="2518" spans="1:4" ht="18">
      <c r="A2518" s="242">
        <v>1917029</v>
      </c>
      <c r="B2518" s="243" t="s">
        <v>16938</v>
      </c>
      <c r="C2518" s="242" t="s">
        <v>14616</v>
      </c>
      <c r="D2518" s="244">
        <v>14.05</v>
      </c>
    </row>
    <row r="2519" spans="1:4" ht="18">
      <c r="A2519" s="242">
        <v>1917030</v>
      </c>
      <c r="B2519" s="243" t="s">
        <v>16939</v>
      </c>
      <c r="C2519" s="242" t="s">
        <v>14616</v>
      </c>
      <c r="D2519" s="244">
        <v>14.21</v>
      </c>
    </row>
    <row r="2520" spans="1:4" ht="27">
      <c r="A2520" s="242">
        <v>1917629</v>
      </c>
      <c r="B2520" s="243" t="s">
        <v>16940</v>
      </c>
      <c r="C2520" s="242" t="s">
        <v>14616</v>
      </c>
      <c r="D2520" s="244">
        <v>11.48</v>
      </c>
    </row>
    <row r="2521" spans="1:4" ht="27">
      <c r="A2521" s="242">
        <v>1917633</v>
      </c>
      <c r="B2521" s="243" t="s">
        <v>16941</v>
      </c>
      <c r="C2521" s="242" t="s">
        <v>14616</v>
      </c>
      <c r="D2521" s="244">
        <v>12.82</v>
      </c>
    </row>
    <row r="2522" spans="1:4" ht="27">
      <c r="A2522" s="242">
        <v>1917634</v>
      </c>
      <c r="B2522" s="243" t="s">
        <v>16942</v>
      </c>
      <c r="C2522" s="242" t="s">
        <v>14616</v>
      </c>
      <c r="D2522" s="244">
        <v>13.07</v>
      </c>
    </row>
    <row r="2523" spans="1:4" ht="27">
      <c r="A2523" s="242">
        <v>1917635</v>
      </c>
      <c r="B2523" s="243" t="s">
        <v>16943</v>
      </c>
      <c r="C2523" s="242" t="s">
        <v>14616</v>
      </c>
      <c r="D2523" s="244">
        <v>13.31</v>
      </c>
    </row>
    <row r="2524" spans="1:4" ht="27">
      <c r="A2524" s="242">
        <v>1917636</v>
      </c>
      <c r="B2524" s="243" t="s">
        <v>16944</v>
      </c>
      <c r="C2524" s="242" t="s">
        <v>14616</v>
      </c>
      <c r="D2524" s="244">
        <v>14.94</v>
      </c>
    </row>
    <row r="2525" spans="1:4" ht="27">
      <c r="A2525" s="242">
        <v>1917637</v>
      </c>
      <c r="B2525" s="243" t="s">
        <v>16945</v>
      </c>
      <c r="C2525" s="242" t="s">
        <v>14616</v>
      </c>
      <c r="D2525" s="244">
        <v>15.26</v>
      </c>
    </row>
    <row r="2526" spans="1:4" ht="27">
      <c r="A2526" s="242">
        <v>1917638</v>
      </c>
      <c r="B2526" s="243" t="s">
        <v>16946</v>
      </c>
      <c r="C2526" s="242" t="s">
        <v>14616</v>
      </c>
      <c r="D2526" s="244">
        <v>15.59</v>
      </c>
    </row>
    <row r="2527" spans="1:4" ht="27">
      <c r="A2527" s="242">
        <v>1917630</v>
      </c>
      <c r="B2527" s="243" t="s">
        <v>16947</v>
      </c>
      <c r="C2527" s="242" t="s">
        <v>14616</v>
      </c>
      <c r="D2527" s="244">
        <v>11.91</v>
      </c>
    </row>
    <row r="2528" spans="1:4" ht="27">
      <c r="A2528" s="242">
        <v>1917631</v>
      </c>
      <c r="B2528" s="243" t="s">
        <v>16948</v>
      </c>
      <c r="C2528" s="242" t="s">
        <v>14616</v>
      </c>
      <c r="D2528" s="244">
        <v>12.27</v>
      </c>
    </row>
    <row r="2529" spans="1:4" ht="27">
      <c r="A2529" s="242">
        <v>1917632</v>
      </c>
      <c r="B2529" s="243" t="s">
        <v>16949</v>
      </c>
      <c r="C2529" s="242" t="s">
        <v>14616</v>
      </c>
      <c r="D2529" s="244">
        <v>12.52</v>
      </c>
    </row>
    <row r="2530" spans="1:4" ht="27">
      <c r="A2530" s="242">
        <v>1917639</v>
      </c>
      <c r="B2530" s="243" t="s">
        <v>16950</v>
      </c>
      <c r="C2530" s="242" t="s">
        <v>14616</v>
      </c>
      <c r="D2530" s="244">
        <v>15.75</v>
      </c>
    </row>
    <row r="2531" spans="1:4" ht="18">
      <c r="A2531" s="242">
        <v>1917646</v>
      </c>
      <c r="B2531" s="243" t="s">
        <v>16951</v>
      </c>
      <c r="C2531" s="242" t="s">
        <v>14616</v>
      </c>
      <c r="D2531" s="244">
        <v>15.9</v>
      </c>
    </row>
    <row r="2532" spans="1:4" ht="18">
      <c r="A2532" s="242">
        <v>1917647</v>
      </c>
      <c r="B2532" s="243" t="s">
        <v>16952</v>
      </c>
      <c r="C2532" s="242" t="s">
        <v>14616</v>
      </c>
      <c r="D2532" s="244">
        <v>16.11</v>
      </c>
    </row>
    <row r="2533" spans="1:4" ht="18">
      <c r="A2533" s="242">
        <v>1917648</v>
      </c>
      <c r="B2533" s="243" t="s">
        <v>16953</v>
      </c>
      <c r="C2533" s="242" t="s">
        <v>14616</v>
      </c>
      <c r="D2533" s="244">
        <v>16.27</v>
      </c>
    </row>
    <row r="2534" spans="1:4" ht="18">
      <c r="A2534" s="242">
        <v>1917649</v>
      </c>
      <c r="B2534" s="243" t="s">
        <v>16954</v>
      </c>
      <c r="C2534" s="242" t="s">
        <v>14616</v>
      </c>
      <c r="D2534" s="244">
        <v>16.47</v>
      </c>
    </row>
    <row r="2535" spans="1:4" ht="18">
      <c r="A2535" s="242">
        <v>1917650</v>
      </c>
      <c r="B2535" s="243" t="s">
        <v>16955</v>
      </c>
      <c r="C2535" s="242" t="s">
        <v>14616</v>
      </c>
      <c r="D2535" s="244">
        <v>16.68</v>
      </c>
    </row>
    <row r="2536" spans="1:4" ht="18">
      <c r="A2536" s="242">
        <v>1917651</v>
      </c>
      <c r="B2536" s="243" t="s">
        <v>16956</v>
      </c>
      <c r="C2536" s="242" t="s">
        <v>14616</v>
      </c>
      <c r="D2536" s="244">
        <v>16.989999999999998</v>
      </c>
    </row>
    <row r="2537" spans="1:4" ht="18">
      <c r="A2537" s="242">
        <v>1917652</v>
      </c>
      <c r="B2537" s="243" t="s">
        <v>16957</v>
      </c>
      <c r="C2537" s="242" t="s">
        <v>14616</v>
      </c>
      <c r="D2537" s="244">
        <v>18.7</v>
      </c>
    </row>
    <row r="2538" spans="1:4" ht="18">
      <c r="A2538" s="242">
        <v>1917642</v>
      </c>
      <c r="B2538" s="243" t="s">
        <v>16958</v>
      </c>
      <c r="C2538" s="242" t="s">
        <v>14616</v>
      </c>
      <c r="D2538" s="244">
        <v>15.02</v>
      </c>
    </row>
    <row r="2539" spans="1:4" ht="18">
      <c r="A2539" s="242">
        <v>1917643</v>
      </c>
      <c r="B2539" s="243" t="s">
        <v>16959</v>
      </c>
      <c r="C2539" s="242" t="s">
        <v>14616</v>
      </c>
      <c r="D2539" s="244">
        <v>15.28</v>
      </c>
    </row>
    <row r="2540" spans="1:4" ht="18">
      <c r="A2540" s="242">
        <v>1917641</v>
      </c>
      <c r="B2540" s="243" t="s">
        <v>16960</v>
      </c>
      <c r="C2540" s="242" t="s">
        <v>14616</v>
      </c>
      <c r="D2540" s="244">
        <v>13.57</v>
      </c>
    </row>
    <row r="2541" spans="1:4" ht="18">
      <c r="A2541" s="242">
        <v>1917644</v>
      </c>
      <c r="B2541" s="243" t="s">
        <v>16961</v>
      </c>
      <c r="C2541" s="242" t="s">
        <v>14616</v>
      </c>
      <c r="D2541" s="244">
        <v>15.54</v>
      </c>
    </row>
    <row r="2542" spans="1:4" ht="18">
      <c r="A2542" s="242">
        <v>1917645</v>
      </c>
      <c r="B2542" s="243" t="s">
        <v>16962</v>
      </c>
      <c r="C2542" s="242" t="s">
        <v>14616</v>
      </c>
      <c r="D2542" s="244">
        <v>15.7</v>
      </c>
    </row>
    <row r="2543" spans="1:4" ht="18">
      <c r="A2543" s="242">
        <v>1917653</v>
      </c>
      <c r="B2543" s="243" t="s">
        <v>16963</v>
      </c>
      <c r="C2543" s="242" t="s">
        <v>14616</v>
      </c>
      <c r="D2543" s="244">
        <v>18.940000000000001</v>
      </c>
    </row>
    <row r="2544" spans="1:4" ht="18">
      <c r="A2544" s="242">
        <v>1917659</v>
      </c>
      <c r="B2544" s="243" t="s">
        <v>16964</v>
      </c>
      <c r="C2544" s="242" t="s">
        <v>14616</v>
      </c>
      <c r="D2544" s="244">
        <v>15.33</v>
      </c>
    </row>
    <row r="2545" spans="1:4" ht="18">
      <c r="A2545" s="242">
        <v>1917660</v>
      </c>
      <c r="B2545" s="243" t="s">
        <v>16965</v>
      </c>
      <c r="C2545" s="242" t="s">
        <v>14616</v>
      </c>
      <c r="D2545" s="244">
        <v>15.44</v>
      </c>
    </row>
    <row r="2546" spans="1:4" ht="18">
      <c r="A2546" s="242">
        <v>1917661</v>
      </c>
      <c r="B2546" s="243" t="s">
        <v>16966</v>
      </c>
      <c r="C2546" s="242" t="s">
        <v>14616</v>
      </c>
      <c r="D2546" s="244">
        <v>15.54</v>
      </c>
    </row>
    <row r="2547" spans="1:4" ht="18">
      <c r="A2547" s="242">
        <v>1917662</v>
      </c>
      <c r="B2547" s="243" t="s">
        <v>16967</v>
      </c>
      <c r="C2547" s="242" t="s">
        <v>14616</v>
      </c>
      <c r="D2547" s="244">
        <v>15.64</v>
      </c>
    </row>
    <row r="2548" spans="1:4" ht="18">
      <c r="A2548" s="242">
        <v>1917663</v>
      </c>
      <c r="B2548" s="243" t="s">
        <v>16968</v>
      </c>
      <c r="C2548" s="242" t="s">
        <v>14616</v>
      </c>
      <c r="D2548" s="244">
        <v>15.8</v>
      </c>
    </row>
    <row r="2549" spans="1:4" ht="18">
      <c r="A2549" s="242">
        <v>1917664</v>
      </c>
      <c r="B2549" s="243" t="s">
        <v>16969</v>
      </c>
      <c r="C2549" s="242" t="s">
        <v>14616</v>
      </c>
      <c r="D2549" s="244">
        <v>16.010000000000002</v>
      </c>
    </row>
    <row r="2550" spans="1:4" ht="18">
      <c r="A2550" s="242">
        <v>1917665</v>
      </c>
      <c r="B2550" s="243" t="s">
        <v>16970</v>
      </c>
      <c r="C2550" s="242" t="s">
        <v>14616</v>
      </c>
      <c r="D2550" s="244">
        <v>16.32</v>
      </c>
    </row>
    <row r="2551" spans="1:4" ht="18">
      <c r="A2551" s="242">
        <v>1917655</v>
      </c>
      <c r="B2551" s="243" t="s">
        <v>16971</v>
      </c>
      <c r="C2551" s="242" t="s">
        <v>14616</v>
      </c>
      <c r="D2551" s="244">
        <v>13.57</v>
      </c>
    </row>
    <row r="2552" spans="1:4" ht="18">
      <c r="A2552" s="242">
        <v>1917656</v>
      </c>
      <c r="B2552" s="243" t="s">
        <v>16972</v>
      </c>
      <c r="C2552" s="242" t="s">
        <v>14616</v>
      </c>
      <c r="D2552" s="244">
        <v>14.92</v>
      </c>
    </row>
    <row r="2553" spans="1:4" ht="18">
      <c r="A2553" s="242">
        <v>1917654</v>
      </c>
      <c r="B2553" s="243" t="s">
        <v>16973</v>
      </c>
      <c r="C2553" s="242" t="s">
        <v>14616</v>
      </c>
      <c r="D2553" s="244">
        <v>13.39</v>
      </c>
    </row>
    <row r="2554" spans="1:4" ht="18">
      <c r="A2554" s="242">
        <v>1917657</v>
      </c>
      <c r="B2554" s="243" t="s">
        <v>16974</v>
      </c>
      <c r="C2554" s="242" t="s">
        <v>14616</v>
      </c>
      <c r="D2554" s="244">
        <v>15.07</v>
      </c>
    </row>
    <row r="2555" spans="1:4" ht="18">
      <c r="A2555" s="242">
        <v>1917658</v>
      </c>
      <c r="B2555" s="243" t="s">
        <v>16975</v>
      </c>
      <c r="C2555" s="242" t="s">
        <v>14616</v>
      </c>
      <c r="D2555" s="244">
        <v>15.18</v>
      </c>
    </row>
    <row r="2556" spans="1:4" ht="18">
      <c r="A2556" s="242">
        <v>1917666</v>
      </c>
      <c r="B2556" s="243" t="s">
        <v>16976</v>
      </c>
      <c r="C2556" s="242" t="s">
        <v>14616</v>
      </c>
      <c r="D2556" s="244">
        <v>16.53</v>
      </c>
    </row>
    <row r="2557" spans="1:4" ht="18">
      <c r="A2557" s="242">
        <v>1917672</v>
      </c>
      <c r="B2557" s="243" t="s">
        <v>16977</v>
      </c>
      <c r="C2557" s="242" t="s">
        <v>14616</v>
      </c>
      <c r="D2557" s="244">
        <v>15.13</v>
      </c>
    </row>
    <row r="2558" spans="1:4" ht="18">
      <c r="A2558" s="242">
        <v>1917673</v>
      </c>
      <c r="B2558" s="243" t="s">
        <v>16978</v>
      </c>
      <c r="C2558" s="242" t="s">
        <v>14616</v>
      </c>
      <c r="D2558" s="244">
        <v>15.23</v>
      </c>
    </row>
    <row r="2559" spans="1:4" ht="18">
      <c r="A2559" s="242">
        <v>1917674</v>
      </c>
      <c r="B2559" s="243" t="s">
        <v>16979</v>
      </c>
      <c r="C2559" s="242" t="s">
        <v>14616</v>
      </c>
      <c r="D2559" s="244">
        <v>15.33</v>
      </c>
    </row>
    <row r="2560" spans="1:4" ht="18">
      <c r="A2560" s="242">
        <v>1917675</v>
      </c>
      <c r="B2560" s="243" t="s">
        <v>16980</v>
      </c>
      <c r="C2560" s="242" t="s">
        <v>14616</v>
      </c>
      <c r="D2560" s="244">
        <v>15.44</v>
      </c>
    </row>
    <row r="2561" spans="1:4" ht="18">
      <c r="A2561" s="242">
        <v>1917676</v>
      </c>
      <c r="B2561" s="243" t="s">
        <v>16981</v>
      </c>
      <c r="C2561" s="242" t="s">
        <v>14616</v>
      </c>
      <c r="D2561" s="244">
        <v>15.49</v>
      </c>
    </row>
    <row r="2562" spans="1:4" ht="18">
      <c r="A2562" s="242">
        <v>1917677</v>
      </c>
      <c r="B2562" s="243" t="s">
        <v>16982</v>
      </c>
      <c r="C2562" s="242" t="s">
        <v>14616</v>
      </c>
      <c r="D2562" s="244">
        <v>15.7</v>
      </c>
    </row>
    <row r="2563" spans="1:4" ht="18">
      <c r="A2563" s="242">
        <v>1917678</v>
      </c>
      <c r="B2563" s="243" t="s">
        <v>16983</v>
      </c>
      <c r="C2563" s="242" t="s">
        <v>14616</v>
      </c>
      <c r="D2563" s="244">
        <v>15.96</v>
      </c>
    </row>
    <row r="2564" spans="1:4" ht="18">
      <c r="A2564" s="242">
        <v>1917668</v>
      </c>
      <c r="B2564" s="243" t="s">
        <v>16984</v>
      </c>
      <c r="C2564" s="242" t="s">
        <v>14616</v>
      </c>
      <c r="D2564" s="244">
        <v>13.49</v>
      </c>
    </row>
    <row r="2565" spans="1:4" ht="18">
      <c r="A2565" s="242">
        <v>1917669</v>
      </c>
      <c r="B2565" s="243" t="s">
        <v>16985</v>
      </c>
      <c r="C2565" s="242" t="s">
        <v>14616</v>
      </c>
      <c r="D2565" s="244">
        <v>14.76</v>
      </c>
    </row>
    <row r="2566" spans="1:4" ht="18">
      <c r="A2566" s="242">
        <v>1917667</v>
      </c>
      <c r="B2566" s="243" t="s">
        <v>16986</v>
      </c>
      <c r="C2566" s="242" t="s">
        <v>14616</v>
      </c>
      <c r="D2566" s="244">
        <v>13.31</v>
      </c>
    </row>
    <row r="2567" spans="1:4" ht="18">
      <c r="A2567" s="242">
        <v>1917670</v>
      </c>
      <c r="B2567" s="243" t="s">
        <v>16987</v>
      </c>
      <c r="C2567" s="242" t="s">
        <v>14616</v>
      </c>
      <c r="D2567" s="244">
        <v>14.92</v>
      </c>
    </row>
    <row r="2568" spans="1:4" ht="18">
      <c r="A2568" s="242">
        <v>1917671</v>
      </c>
      <c r="B2568" s="243" t="s">
        <v>16988</v>
      </c>
      <c r="C2568" s="242" t="s">
        <v>14616</v>
      </c>
      <c r="D2568" s="244">
        <v>15.02</v>
      </c>
    </row>
    <row r="2569" spans="1:4" ht="18">
      <c r="A2569" s="242">
        <v>1917679</v>
      </c>
      <c r="B2569" s="243" t="s">
        <v>16989</v>
      </c>
      <c r="C2569" s="242" t="s">
        <v>14616</v>
      </c>
      <c r="D2569" s="244">
        <v>16.11</v>
      </c>
    </row>
    <row r="2570" spans="1:4">
      <c r="A2570" s="242">
        <v>1917640</v>
      </c>
      <c r="B2570" s="243" t="s">
        <v>16990</v>
      </c>
      <c r="C2570" s="242" t="s">
        <v>14616</v>
      </c>
      <c r="D2570" s="244">
        <v>8.0399999999999991</v>
      </c>
    </row>
    <row r="2571" spans="1:4" ht="18">
      <c r="A2571" s="242">
        <v>1917686</v>
      </c>
      <c r="B2571" s="243" t="s">
        <v>16991</v>
      </c>
      <c r="C2571" s="242" t="s">
        <v>14616</v>
      </c>
      <c r="D2571" s="244">
        <v>7.81</v>
      </c>
    </row>
    <row r="2572" spans="1:4" ht="18">
      <c r="A2572" s="242">
        <v>1917687</v>
      </c>
      <c r="B2572" s="243" t="s">
        <v>16992</v>
      </c>
      <c r="C2572" s="242" t="s">
        <v>14616</v>
      </c>
      <c r="D2572" s="244">
        <v>8.02</v>
      </c>
    </row>
    <row r="2573" spans="1:4" ht="18">
      <c r="A2573" s="242">
        <v>1917688</v>
      </c>
      <c r="B2573" s="243" t="s">
        <v>16993</v>
      </c>
      <c r="C2573" s="242" t="s">
        <v>14616</v>
      </c>
      <c r="D2573" s="244">
        <v>8.7899999999999991</v>
      </c>
    </row>
    <row r="2574" spans="1:4" ht="18">
      <c r="A2574" s="242">
        <v>1917689</v>
      </c>
      <c r="B2574" s="243" t="s">
        <v>16994</v>
      </c>
      <c r="C2574" s="242" t="s">
        <v>14616</v>
      </c>
      <c r="D2574" s="244">
        <v>9.01</v>
      </c>
    </row>
    <row r="2575" spans="1:4" ht="18">
      <c r="A2575" s="242">
        <v>1917690</v>
      </c>
      <c r="B2575" s="243" t="s">
        <v>16995</v>
      </c>
      <c r="C2575" s="242" t="s">
        <v>14616</v>
      </c>
      <c r="D2575" s="244">
        <v>9.17</v>
      </c>
    </row>
    <row r="2576" spans="1:4" ht="18">
      <c r="A2576" s="242">
        <v>1917691</v>
      </c>
      <c r="B2576" s="243" t="s">
        <v>16996</v>
      </c>
      <c r="C2576" s="242" t="s">
        <v>14616</v>
      </c>
      <c r="D2576" s="244">
        <v>9.5</v>
      </c>
    </row>
    <row r="2577" spans="1:4" ht="18">
      <c r="A2577" s="242">
        <v>1917692</v>
      </c>
      <c r="B2577" s="243" t="s">
        <v>16997</v>
      </c>
      <c r="C2577" s="242" t="s">
        <v>14616</v>
      </c>
      <c r="D2577" s="244">
        <v>10.66</v>
      </c>
    </row>
    <row r="2578" spans="1:4" ht="18">
      <c r="A2578" s="242">
        <v>1917682</v>
      </c>
      <c r="B2578" s="243" t="s">
        <v>16998</v>
      </c>
      <c r="C2578" s="242" t="s">
        <v>14616</v>
      </c>
      <c r="D2578" s="244">
        <v>6.96</v>
      </c>
    </row>
    <row r="2579" spans="1:4" ht="18">
      <c r="A2579" s="242">
        <v>1917693</v>
      </c>
      <c r="B2579" s="243" t="s">
        <v>16999</v>
      </c>
      <c r="C2579" s="242" t="s">
        <v>14616</v>
      </c>
      <c r="D2579" s="244">
        <v>10.93</v>
      </c>
    </row>
    <row r="2580" spans="1:4" ht="18">
      <c r="A2580" s="242">
        <v>1917683</v>
      </c>
      <c r="B2580" s="243" t="s">
        <v>17000</v>
      </c>
      <c r="C2580" s="242" t="s">
        <v>14616</v>
      </c>
      <c r="D2580" s="244">
        <v>7.2</v>
      </c>
    </row>
    <row r="2581" spans="1:4" ht="18">
      <c r="A2581" s="242">
        <v>1917681</v>
      </c>
      <c r="B2581" s="243" t="s">
        <v>17001</v>
      </c>
      <c r="C2581" s="242" t="s">
        <v>14616</v>
      </c>
      <c r="D2581" s="244">
        <v>6.02</v>
      </c>
    </row>
    <row r="2582" spans="1:4" ht="18">
      <c r="A2582" s="242">
        <v>1917684</v>
      </c>
      <c r="B2582" s="243" t="s">
        <v>17002</v>
      </c>
      <c r="C2582" s="242" t="s">
        <v>14616</v>
      </c>
      <c r="D2582" s="244">
        <v>7.41</v>
      </c>
    </row>
    <row r="2583" spans="1:4" ht="18">
      <c r="A2583" s="242">
        <v>1917685</v>
      </c>
      <c r="B2583" s="243" t="s">
        <v>17003</v>
      </c>
      <c r="C2583" s="242" t="s">
        <v>14616</v>
      </c>
      <c r="D2583" s="244">
        <v>7.61</v>
      </c>
    </row>
    <row r="2584" spans="1:4" ht="18">
      <c r="A2584" s="242">
        <v>1917699</v>
      </c>
      <c r="B2584" s="243" t="s">
        <v>17004</v>
      </c>
      <c r="C2584" s="242" t="s">
        <v>14616</v>
      </c>
      <c r="D2584" s="244">
        <v>7.2</v>
      </c>
    </row>
    <row r="2585" spans="1:4" ht="18">
      <c r="A2585" s="242">
        <v>1917700</v>
      </c>
      <c r="B2585" s="243" t="s">
        <v>17005</v>
      </c>
      <c r="C2585" s="242" t="s">
        <v>14616</v>
      </c>
      <c r="D2585" s="244">
        <v>7.32</v>
      </c>
    </row>
    <row r="2586" spans="1:4" ht="18">
      <c r="A2586" s="242">
        <v>1917701</v>
      </c>
      <c r="B2586" s="243" t="s">
        <v>17006</v>
      </c>
      <c r="C2586" s="242" t="s">
        <v>14616</v>
      </c>
      <c r="D2586" s="244">
        <v>7.45</v>
      </c>
    </row>
    <row r="2587" spans="1:4" ht="18">
      <c r="A2587" s="242">
        <v>1917702</v>
      </c>
      <c r="B2587" s="243" t="s">
        <v>17007</v>
      </c>
      <c r="C2587" s="242" t="s">
        <v>14616</v>
      </c>
      <c r="D2587" s="244">
        <v>7.57</v>
      </c>
    </row>
    <row r="2588" spans="1:4" ht="18">
      <c r="A2588" s="242">
        <v>1917703</v>
      </c>
      <c r="B2588" s="243" t="s">
        <v>17008</v>
      </c>
      <c r="C2588" s="242" t="s">
        <v>14616</v>
      </c>
      <c r="D2588" s="244">
        <v>7.69</v>
      </c>
    </row>
    <row r="2589" spans="1:4" ht="18">
      <c r="A2589" s="242">
        <v>1917704</v>
      </c>
      <c r="B2589" s="243" t="s">
        <v>17009</v>
      </c>
      <c r="C2589" s="242" t="s">
        <v>14616</v>
      </c>
      <c r="D2589" s="244">
        <v>7.89</v>
      </c>
    </row>
    <row r="2590" spans="1:4" ht="18">
      <c r="A2590" s="242">
        <v>1917705</v>
      </c>
      <c r="B2590" s="243" t="s">
        <v>17010</v>
      </c>
      <c r="C2590" s="242" t="s">
        <v>14616</v>
      </c>
      <c r="D2590" s="244">
        <v>8.84</v>
      </c>
    </row>
    <row r="2591" spans="1:4" ht="18">
      <c r="A2591" s="242">
        <v>1917695</v>
      </c>
      <c r="B2591" s="243" t="s">
        <v>17011</v>
      </c>
      <c r="C2591" s="242" t="s">
        <v>14616</v>
      </c>
      <c r="D2591" s="244">
        <v>6.02</v>
      </c>
    </row>
    <row r="2592" spans="1:4" ht="18">
      <c r="A2592" s="242">
        <v>1917706</v>
      </c>
      <c r="B2592" s="243" t="s">
        <v>17012</v>
      </c>
      <c r="C2592" s="242" t="s">
        <v>14616</v>
      </c>
      <c r="D2592" s="244">
        <v>9.06</v>
      </c>
    </row>
    <row r="2593" spans="1:4" ht="18">
      <c r="A2593" s="242">
        <v>1917696</v>
      </c>
      <c r="B2593" s="243" t="s">
        <v>17013</v>
      </c>
      <c r="C2593" s="242" t="s">
        <v>14616</v>
      </c>
      <c r="D2593" s="244">
        <v>6.79</v>
      </c>
    </row>
    <row r="2594" spans="1:4" ht="18">
      <c r="A2594" s="242">
        <v>1917694</v>
      </c>
      <c r="B2594" s="243" t="s">
        <v>17014</v>
      </c>
      <c r="C2594" s="242" t="s">
        <v>14616</v>
      </c>
      <c r="D2594" s="244">
        <v>5.83</v>
      </c>
    </row>
    <row r="2595" spans="1:4" ht="18">
      <c r="A2595" s="242">
        <v>1917697</v>
      </c>
      <c r="B2595" s="243" t="s">
        <v>17015</v>
      </c>
      <c r="C2595" s="242" t="s">
        <v>14616</v>
      </c>
      <c r="D2595" s="244">
        <v>6.96</v>
      </c>
    </row>
    <row r="2596" spans="1:4" ht="18">
      <c r="A2596" s="242">
        <v>1917698</v>
      </c>
      <c r="B2596" s="243" t="s">
        <v>17016</v>
      </c>
      <c r="C2596" s="242" t="s">
        <v>14616</v>
      </c>
      <c r="D2596" s="244">
        <v>7.08</v>
      </c>
    </row>
    <row r="2597" spans="1:4" ht="18">
      <c r="A2597" s="242">
        <v>1917712</v>
      </c>
      <c r="B2597" s="243" t="s">
        <v>17017</v>
      </c>
      <c r="C2597" s="242" t="s">
        <v>14616</v>
      </c>
      <c r="D2597" s="244">
        <v>7</v>
      </c>
    </row>
    <row r="2598" spans="1:4" ht="18">
      <c r="A2598" s="242">
        <v>1917713</v>
      </c>
      <c r="B2598" s="243" t="s">
        <v>17018</v>
      </c>
      <c r="C2598" s="242" t="s">
        <v>14616</v>
      </c>
      <c r="D2598" s="244">
        <v>7.12</v>
      </c>
    </row>
    <row r="2599" spans="1:4" ht="18">
      <c r="A2599" s="242">
        <v>1917714</v>
      </c>
      <c r="B2599" s="243" t="s">
        <v>17019</v>
      </c>
      <c r="C2599" s="242" t="s">
        <v>14616</v>
      </c>
      <c r="D2599" s="244">
        <v>7.2</v>
      </c>
    </row>
    <row r="2600" spans="1:4" ht="18">
      <c r="A2600" s="242">
        <v>1917715</v>
      </c>
      <c r="B2600" s="243" t="s">
        <v>17020</v>
      </c>
      <c r="C2600" s="242" t="s">
        <v>14616</v>
      </c>
      <c r="D2600" s="244">
        <v>7.32</v>
      </c>
    </row>
    <row r="2601" spans="1:4" ht="18">
      <c r="A2601" s="242">
        <v>1917716</v>
      </c>
      <c r="B2601" s="243" t="s">
        <v>17021</v>
      </c>
      <c r="C2601" s="242" t="s">
        <v>14616</v>
      </c>
      <c r="D2601" s="244">
        <v>7.41</v>
      </c>
    </row>
    <row r="2602" spans="1:4" ht="18">
      <c r="A2602" s="242">
        <v>1917717</v>
      </c>
      <c r="B2602" s="243" t="s">
        <v>17022</v>
      </c>
      <c r="C2602" s="242" t="s">
        <v>14616</v>
      </c>
      <c r="D2602" s="244">
        <v>7.61</v>
      </c>
    </row>
    <row r="2603" spans="1:4" ht="18">
      <c r="A2603" s="242">
        <v>1917718</v>
      </c>
      <c r="B2603" s="243" t="s">
        <v>17023</v>
      </c>
      <c r="C2603" s="242" t="s">
        <v>14616</v>
      </c>
      <c r="D2603" s="244">
        <v>7.85</v>
      </c>
    </row>
    <row r="2604" spans="1:4" ht="18">
      <c r="A2604" s="242">
        <v>1917708</v>
      </c>
      <c r="B2604" s="243" t="s">
        <v>17024</v>
      </c>
      <c r="C2604" s="242" t="s">
        <v>14616</v>
      </c>
      <c r="D2604" s="244">
        <v>5.94</v>
      </c>
    </row>
    <row r="2605" spans="1:4" ht="18">
      <c r="A2605" s="242">
        <v>1917719</v>
      </c>
      <c r="B2605" s="243" t="s">
        <v>17025</v>
      </c>
      <c r="C2605" s="242" t="s">
        <v>14616</v>
      </c>
      <c r="D2605" s="244">
        <v>8.02</v>
      </c>
    </row>
    <row r="2606" spans="1:4" ht="18">
      <c r="A2606" s="242">
        <v>1917709</v>
      </c>
      <c r="B2606" s="243" t="s">
        <v>17026</v>
      </c>
      <c r="C2606" s="242" t="s">
        <v>14616</v>
      </c>
      <c r="D2606" s="244">
        <v>6.67</v>
      </c>
    </row>
    <row r="2607" spans="1:4" ht="18">
      <c r="A2607" s="242">
        <v>1917707</v>
      </c>
      <c r="B2607" s="243" t="s">
        <v>17027</v>
      </c>
      <c r="C2607" s="242" t="s">
        <v>14616</v>
      </c>
      <c r="D2607" s="244">
        <v>5.78</v>
      </c>
    </row>
    <row r="2608" spans="1:4" ht="18">
      <c r="A2608" s="242">
        <v>1917710</v>
      </c>
      <c r="B2608" s="243" t="s">
        <v>17028</v>
      </c>
      <c r="C2608" s="242" t="s">
        <v>14616</v>
      </c>
      <c r="D2608" s="244">
        <v>6.79</v>
      </c>
    </row>
    <row r="2609" spans="1:4" ht="18">
      <c r="A2609" s="242">
        <v>1917711</v>
      </c>
      <c r="B2609" s="243" t="s">
        <v>17029</v>
      </c>
      <c r="C2609" s="242" t="s">
        <v>14616</v>
      </c>
      <c r="D2609" s="244">
        <v>6.92</v>
      </c>
    </row>
    <row r="2610" spans="1:4" ht="18">
      <c r="A2610" s="242">
        <v>1917680</v>
      </c>
      <c r="B2610" s="243" t="s">
        <v>17030</v>
      </c>
      <c r="C2610" s="242" t="s">
        <v>14616</v>
      </c>
      <c r="D2610" s="244">
        <v>2.11</v>
      </c>
    </row>
    <row r="2611" spans="1:4" ht="27">
      <c r="A2611" s="242">
        <v>1901607</v>
      </c>
      <c r="B2611" s="243" t="s">
        <v>17031</v>
      </c>
      <c r="C2611" s="242" t="s">
        <v>14616</v>
      </c>
      <c r="D2611" s="244">
        <v>11.78</v>
      </c>
    </row>
    <row r="2612" spans="1:4" ht="27">
      <c r="A2612" s="242">
        <v>1901611</v>
      </c>
      <c r="B2612" s="243" t="s">
        <v>17032</v>
      </c>
      <c r="C2612" s="242" t="s">
        <v>14616</v>
      </c>
      <c r="D2612" s="244">
        <v>14.88</v>
      </c>
    </row>
    <row r="2613" spans="1:4" ht="27">
      <c r="A2613" s="242">
        <v>1901612</v>
      </c>
      <c r="B2613" s="243" t="s">
        <v>17033</v>
      </c>
      <c r="C2613" s="242" t="s">
        <v>14616</v>
      </c>
      <c r="D2613" s="244">
        <v>15.22</v>
      </c>
    </row>
    <row r="2614" spans="1:4" ht="27">
      <c r="A2614" s="242">
        <v>1901613</v>
      </c>
      <c r="B2614" s="243" t="s">
        <v>17034</v>
      </c>
      <c r="C2614" s="242" t="s">
        <v>14616</v>
      </c>
      <c r="D2614" s="244">
        <v>15.47</v>
      </c>
    </row>
    <row r="2615" spans="1:4" ht="27">
      <c r="A2615" s="242">
        <v>1901614</v>
      </c>
      <c r="B2615" s="243" t="s">
        <v>17035</v>
      </c>
      <c r="C2615" s="242" t="s">
        <v>14616</v>
      </c>
      <c r="D2615" s="244">
        <v>15.72</v>
      </c>
    </row>
    <row r="2616" spans="1:4" ht="27">
      <c r="A2616" s="242">
        <v>1901615</v>
      </c>
      <c r="B2616" s="243" t="s">
        <v>17036</v>
      </c>
      <c r="C2616" s="242" t="s">
        <v>14616</v>
      </c>
      <c r="D2616" s="244">
        <v>16.059999999999999</v>
      </c>
    </row>
    <row r="2617" spans="1:4" ht="27">
      <c r="A2617" s="242">
        <v>1901616</v>
      </c>
      <c r="B2617" s="243" t="s">
        <v>17037</v>
      </c>
      <c r="C2617" s="242" t="s">
        <v>14616</v>
      </c>
      <c r="D2617" s="244">
        <v>16.309999999999999</v>
      </c>
    </row>
    <row r="2618" spans="1:4" ht="27">
      <c r="A2618" s="242">
        <v>1901608</v>
      </c>
      <c r="B2618" s="243" t="s">
        <v>17038</v>
      </c>
      <c r="C2618" s="242" t="s">
        <v>14616</v>
      </c>
      <c r="D2618" s="244">
        <v>12.17</v>
      </c>
    </row>
    <row r="2619" spans="1:4" ht="27">
      <c r="A2619" s="242">
        <v>1901609</v>
      </c>
      <c r="B2619" s="243" t="s">
        <v>17039</v>
      </c>
      <c r="C2619" s="242" t="s">
        <v>14616</v>
      </c>
      <c r="D2619" s="244">
        <v>12.51</v>
      </c>
    </row>
    <row r="2620" spans="1:4" ht="27">
      <c r="A2620" s="242">
        <v>1901610</v>
      </c>
      <c r="B2620" s="243" t="s">
        <v>17040</v>
      </c>
      <c r="C2620" s="242" t="s">
        <v>14616</v>
      </c>
      <c r="D2620" s="244">
        <v>14.63</v>
      </c>
    </row>
    <row r="2621" spans="1:4" ht="27">
      <c r="A2621" s="242">
        <v>1901617</v>
      </c>
      <c r="B2621" s="243" t="s">
        <v>17041</v>
      </c>
      <c r="C2621" s="242" t="s">
        <v>14616</v>
      </c>
      <c r="D2621" s="244">
        <v>16.48</v>
      </c>
    </row>
    <row r="2622" spans="1:4" ht="18">
      <c r="A2622" s="242">
        <v>1917037</v>
      </c>
      <c r="B2622" s="243" t="s">
        <v>17042</v>
      </c>
      <c r="C2622" s="242" t="s">
        <v>14616</v>
      </c>
      <c r="D2622" s="244">
        <v>16.87</v>
      </c>
    </row>
    <row r="2623" spans="1:4" ht="18">
      <c r="A2623" s="242">
        <v>1917038</v>
      </c>
      <c r="B2623" s="243" t="s">
        <v>17043</v>
      </c>
      <c r="C2623" s="242" t="s">
        <v>14616</v>
      </c>
      <c r="D2623" s="244">
        <v>17.440000000000001</v>
      </c>
    </row>
    <row r="2624" spans="1:4" ht="18">
      <c r="A2624" s="242">
        <v>1917039</v>
      </c>
      <c r="B2624" s="243" t="s">
        <v>17044</v>
      </c>
      <c r="C2624" s="242" t="s">
        <v>14616</v>
      </c>
      <c r="D2624" s="244">
        <v>18.03</v>
      </c>
    </row>
    <row r="2625" spans="1:4" ht="18">
      <c r="A2625" s="242">
        <v>1917040</v>
      </c>
      <c r="B2625" s="243" t="s">
        <v>17045</v>
      </c>
      <c r="C2625" s="242" t="s">
        <v>14616</v>
      </c>
      <c r="D2625" s="244">
        <v>18.64</v>
      </c>
    </row>
    <row r="2626" spans="1:4" ht="18">
      <c r="A2626" s="242">
        <v>1917041</v>
      </c>
      <c r="B2626" s="243" t="s">
        <v>17046</v>
      </c>
      <c r="C2626" s="242" t="s">
        <v>14616</v>
      </c>
      <c r="D2626" s="244">
        <v>19.29</v>
      </c>
    </row>
    <row r="2627" spans="1:4">
      <c r="A2627" s="242">
        <v>1917042</v>
      </c>
      <c r="B2627" s="243" t="s">
        <v>17047</v>
      </c>
      <c r="C2627" s="242" t="s">
        <v>14616</v>
      </c>
      <c r="D2627" s="244">
        <v>19.63</v>
      </c>
    </row>
    <row r="2628" spans="1:4" ht="18">
      <c r="A2628" s="242">
        <v>1901619</v>
      </c>
      <c r="B2628" s="243" t="s">
        <v>17048</v>
      </c>
      <c r="C2628" s="242" t="s">
        <v>14616</v>
      </c>
      <c r="D2628" s="244">
        <v>11.15</v>
      </c>
    </row>
    <row r="2629" spans="1:4" ht="18">
      <c r="A2629" s="242">
        <v>1901620</v>
      </c>
      <c r="B2629" s="243" t="s">
        <v>17049</v>
      </c>
      <c r="C2629" s="242" t="s">
        <v>14616</v>
      </c>
      <c r="D2629" s="244">
        <v>11.36</v>
      </c>
    </row>
    <row r="2630" spans="1:4" ht="18">
      <c r="A2630" s="242">
        <v>1901621</v>
      </c>
      <c r="B2630" s="243" t="s">
        <v>17050</v>
      </c>
      <c r="C2630" s="242" t="s">
        <v>14616</v>
      </c>
      <c r="D2630" s="244">
        <v>11.56</v>
      </c>
    </row>
    <row r="2631" spans="1:4" ht="18">
      <c r="A2631" s="242">
        <v>1901622</v>
      </c>
      <c r="B2631" s="243" t="s">
        <v>17051</v>
      </c>
      <c r="C2631" s="242" t="s">
        <v>14616</v>
      </c>
      <c r="D2631" s="244">
        <v>11.78</v>
      </c>
    </row>
    <row r="2632" spans="1:4" ht="18">
      <c r="A2632" s="242">
        <v>1901623</v>
      </c>
      <c r="B2632" s="243" t="s">
        <v>17052</v>
      </c>
      <c r="C2632" s="242" t="s">
        <v>14616</v>
      </c>
      <c r="D2632" s="244">
        <v>12.01</v>
      </c>
    </row>
    <row r="2633" spans="1:4">
      <c r="A2633" s="242">
        <v>1901618</v>
      </c>
      <c r="B2633" s="243" t="s">
        <v>17053</v>
      </c>
      <c r="C2633" s="242" t="s">
        <v>14616</v>
      </c>
      <c r="D2633" s="244">
        <v>12.14</v>
      </c>
    </row>
    <row r="2634" spans="1:4" ht="18">
      <c r="A2634" s="242">
        <v>1901625</v>
      </c>
      <c r="B2634" s="243" t="s">
        <v>17054</v>
      </c>
      <c r="C2634" s="242" t="s">
        <v>14616</v>
      </c>
      <c r="D2634" s="244">
        <v>13.59</v>
      </c>
    </row>
    <row r="2635" spans="1:4" ht="18">
      <c r="A2635" s="242">
        <v>1901626</v>
      </c>
      <c r="B2635" s="243" t="s">
        <v>17055</v>
      </c>
      <c r="C2635" s="242" t="s">
        <v>14616</v>
      </c>
      <c r="D2635" s="244">
        <v>13.78</v>
      </c>
    </row>
    <row r="2636" spans="1:4" ht="18">
      <c r="A2636" s="242">
        <v>1901627</v>
      </c>
      <c r="B2636" s="243" t="s">
        <v>17056</v>
      </c>
      <c r="C2636" s="242" t="s">
        <v>14616</v>
      </c>
      <c r="D2636" s="244">
        <v>13.98</v>
      </c>
    </row>
    <row r="2637" spans="1:4" ht="18">
      <c r="A2637" s="242">
        <v>1901628</v>
      </c>
      <c r="B2637" s="243" t="s">
        <v>17057</v>
      </c>
      <c r="C2637" s="242" t="s">
        <v>14616</v>
      </c>
      <c r="D2637" s="244">
        <v>14.19</v>
      </c>
    </row>
    <row r="2638" spans="1:4" ht="18">
      <c r="A2638" s="242">
        <v>1901629</v>
      </c>
      <c r="B2638" s="243" t="s">
        <v>17058</v>
      </c>
      <c r="C2638" s="242" t="s">
        <v>14616</v>
      </c>
      <c r="D2638" s="244">
        <v>14.41</v>
      </c>
    </row>
    <row r="2639" spans="1:4">
      <c r="A2639" s="242">
        <v>1901624</v>
      </c>
      <c r="B2639" s="243" t="s">
        <v>17059</v>
      </c>
      <c r="C2639" s="242" t="s">
        <v>14616</v>
      </c>
      <c r="D2639" s="244">
        <v>14.53</v>
      </c>
    </row>
    <row r="2640" spans="1:4" ht="18">
      <c r="A2640" s="242">
        <v>1917073</v>
      </c>
      <c r="B2640" s="243" t="s">
        <v>17060</v>
      </c>
      <c r="C2640" s="242" t="s">
        <v>14616</v>
      </c>
      <c r="D2640" s="244">
        <v>18.43</v>
      </c>
    </row>
    <row r="2641" spans="1:4" ht="18">
      <c r="A2641" s="242">
        <v>1917074</v>
      </c>
      <c r="B2641" s="243" t="s">
        <v>17061</v>
      </c>
      <c r="C2641" s="242" t="s">
        <v>14616</v>
      </c>
      <c r="D2641" s="244">
        <v>18.93</v>
      </c>
    </row>
    <row r="2642" spans="1:4" ht="18">
      <c r="A2642" s="242">
        <v>1917075</v>
      </c>
      <c r="B2642" s="243" t="s">
        <v>17062</v>
      </c>
      <c r="C2642" s="242" t="s">
        <v>14616</v>
      </c>
      <c r="D2642" s="244">
        <v>19.43</v>
      </c>
    </row>
    <row r="2643" spans="1:4" ht="18">
      <c r="A2643" s="242">
        <v>1917076</v>
      </c>
      <c r="B2643" s="243" t="s">
        <v>17063</v>
      </c>
      <c r="C2643" s="242" t="s">
        <v>14616</v>
      </c>
      <c r="D2643" s="244">
        <v>19.96</v>
      </c>
    </row>
    <row r="2644" spans="1:4" ht="18">
      <c r="A2644" s="242">
        <v>1917077</v>
      </c>
      <c r="B2644" s="243" t="s">
        <v>17064</v>
      </c>
      <c r="C2644" s="242" t="s">
        <v>14616</v>
      </c>
      <c r="D2644" s="244">
        <v>20.52</v>
      </c>
    </row>
    <row r="2645" spans="1:4">
      <c r="A2645" s="242">
        <v>1917078</v>
      </c>
      <c r="B2645" s="243" t="s">
        <v>17065</v>
      </c>
      <c r="C2645" s="242" t="s">
        <v>14616</v>
      </c>
      <c r="D2645" s="244">
        <v>20.82</v>
      </c>
    </row>
    <row r="2646" spans="1:4" ht="18">
      <c r="A2646" s="242">
        <v>1901631</v>
      </c>
      <c r="B2646" s="243" t="s">
        <v>17066</v>
      </c>
      <c r="C2646" s="242" t="s">
        <v>14616</v>
      </c>
      <c r="D2646" s="244">
        <v>16.13</v>
      </c>
    </row>
    <row r="2647" spans="1:4" ht="18">
      <c r="A2647" s="242">
        <v>1901632</v>
      </c>
      <c r="B2647" s="243" t="s">
        <v>17067</v>
      </c>
      <c r="C2647" s="242" t="s">
        <v>14616</v>
      </c>
      <c r="D2647" s="244">
        <v>16.32</v>
      </c>
    </row>
    <row r="2648" spans="1:4" ht="18">
      <c r="A2648" s="242">
        <v>1901633</v>
      </c>
      <c r="B2648" s="243" t="s">
        <v>17068</v>
      </c>
      <c r="C2648" s="242" t="s">
        <v>14616</v>
      </c>
      <c r="D2648" s="244">
        <v>16.52</v>
      </c>
    </row>
    <row r="2649" spans="1:4" ht="18">
      <c r="A2649" s="242">
        <v>1901634</v>
      </c>
      <c r="B2649" s="243" t="s">
        <v>17069</v>
      </c>
      <c r="C2649" s="242" t="s">
        <v>14616</v>
      </c>
      <c r="D2649" s="244">
        <v>16.72</v>
      </c>
    </row>
    <row r="2650" spans="1:4" ht="18">
      <c r="A2650" s="242">
        <v>1901635</v>
      </c>
      <c r="B2650" s="243" t="s">
        <v>17070</v>
      </c>
      <c r="C2650" s="242" t="s">
        <v>14616</v>
      </c>
      <c r="D2650" s="244">
        <v>16.940000000000001</v>
      </c>
    </row>
    <row r="2651" spans="1:4" ht="18">
      <c r="A2651" s="242">
        <v>1901630</v>
      </c>
      <c r="B2651" s="243" t="s">
        <v>17071</v>
      </c>
      <c r="C2651" s="242" t="s">
        <v>14616</v>
      </c>
      <c r="D2651" s="244">
        <v>17.059999999999999</v>
      </c>
    </row>
    <row r="2652" spans="1:4" ht="18">
      <c r="A2652" s="242">
        <v>1917109</v>
      </c>
      <c r="B2652" s="243" t="s">
        <v>17072</v>
      </c>
      <c r="C2652" s="242" t="s">
        <v>14616</v>
      </c>
      <c r="D2652" s="244">
        <v>16.690000000000001</v>
      </c>
    </row>
    <row r="2653" spans="1:4" ht="18">
      <c r="A2653" s="242">
        <v>1917110</v>
      </c>
      <c r="B2653" s="243" t="s">
        <v>17073</v>
      </c>
      <c r="C2653" s="242" t="s">
        <v>14616</v>
      </c>
      <c r="D2653" s="244">
        <v>17.09</v>
      </c>
    </row>
    <row r="2654" spans="1:4" ht="18">
      <c r="A2654" s="242">
        <v>1917111</v>
      </c>
      <c r="B2654" s="243" t="s">
        <v>17074</v>
      </c>
      <c r="C2654" s="242" t="s">
        <v>14616</v>
      </c>
      <c r="D2654" s="244">
        <v>17.5</v>
      </c>
    </row>
    <row r="2655" spans="1:4" ht="18">
      <c r="A2655" s="242">
        <v>1917112</v>
      </c>
      <c r="B2655" s="243" t="s">
        <v>17075</v>
      </c>
      <c r="C2655" s="242" t="s">
        <v>14616</v>
      </c>
      <c r="D2655" s="244">
        <v>17.93</v>
      </c>
    </row>
    <row r="2656" spans="1:4" ht="18">
      <c r="A2656" s="242">
        <v>1917113</v>
      </c>
      <c r="B2656" s="243" t="s">
        <v>17076</v>
      </c>
      <c r="C2656" s="242" t="s">
        <v>14616</v>
      </c>
      <c r="D2656" s="244">
        <v>18.39</v>
      </c>
    </row>
    <row r="2657" spans="1:4">
      <c r="A2657" s="242">
        <v>1917114</v>
      </c>
      <c r="B2657" s="243" t="s">
        <v>17077</v>
      </c>
      <c r="C2657" s="242" t="s">
        <v>14616</v>
      </c>
      <c r="D2657" s="244">
        <v>18.63</v>
      </c>
    </row>
    <row r="2658" spans="1:4" ht="18">
      <c r="A2658" s="242">
        <v>1917145</v>
      </c>
      <c r="B2658" s="243" t="s">
        <v>17078</v>
      </c>
      <c r="C2658" s="242" t="s">
        <v>14616</v>
      </c>
      <c r="D2658" s="244">
        <v>14.41</v>
      </c>
    </row>
    <row r="2659" spans="1:4" ht="18">
      <c r="A2659" s="242">
        <v>1917146</v>
      </c>
      <c r="B2659" s="243" t="s">
        <v>17079</v>
      </c>
      <c r="C2659" s="242" t="s">
        <v>14616</v>
      </c>
      <c r="D2659" s="244">
        <v>14.74</v>
      </c>
    </row>
    <row r="2660" spans="1:4" ht="18">
      <c r="A2660" s="242">
        <v>1917147</v>
      </c>
      <c r="B2660" s="243" t="s">
        <v>17080</v>
      </c>
      <c r="C2660" s="242" t="s">
        <v>14616</v>
      </c>
      <c r="D2660" s="244">
        <v>15.08</v>
      </c>
    </row>
    <row r="2661" spans="1:4" ht="18">
      <c r="A2661" s="242">
        <v>1917148</v>
      </c>
      <c r="B2661" s="243" t="s">
        <v>17081</v>
      </c>
      <c r="C2661" s="242" t="s">
        <v>14616</v>
      </c>
      <c r="D2661" s="244">
        <v>15.43</v>
      </c>
    </row>
    <row r="2662" spans="1:4" ht="18">
      <c r="A2662" s="242">
        <v>1917149</v>
      </c>
      <c r="B2662" s="243" t="s">
        <v>17082</v>
      </c>
      <c r="C2662" s="242" t="s">
        <v>14616</v>
      </c>
      <c r="D2662" s="244">
        <v>15.81</v>
      </c>
    </row>
    <row r="2663" spans="1:4">
      <c r="A2663" s="242">
        <v>1917150</v>
      </c>
      <c r="B2663" s="243" t="s">
        <v>17083</v>
      </c>
      <c r="C2663" s="242" t="s">
        <v>14616</v>
      </c>
      <c r="D2663" s="244">
        <v>16.010000000000002</v>
      </c>
    </row>
    <row r="2664" spans="1:4" ht="18">
      <c r="A2664" s="242">
        <v>1917181</v>
      </c>
      <c r="B2664" s="243" t="s">
        <v>17084</v>
      </c>
      <c r="C2664" s="242" t="s">
        <v>14616</v>
      </c>
      <c r="D2664" s="244">
        <v>13.53</v>
      </c>
    </row>
    <row r="2665" spans="1:4" ht="18">
      <c r="A2665" s="242">
        <v>1917182</v>
      </c>
      <c r="B2665" s="243" t="s">
        <v>17085</v>
      </c>
      <c r="C2665" s="242" t="s">
        <v>14616</v>
      </c>
      <c r="D2665" s="244">
        <v>13.83</v>
      </c>
    </row>
    <row r="2666" spans="1:4" ht="18">
      <c r="A2666" s="242">
        <v>1917183</v>
      </c>
      <c r="B2666" s="243" t="s">
        <v>17086</v>
      </c>
      <c r="C2666" s="242" t="s">
        <v>14616</v>
      </c>
      <c r="D2666" s="244">
        <v>14.13</v>
      </c>
    </row>
    <row r="2667" spans="1:4" ht="18">
      <c r="A2667" s="242">
        <v>1917184</v>
      </c>
      <c r="B2667" s="243" t="s">
        <v>17087</v>
      </c>
      <c r="C2667" s="242" t="s">
        <v>14616</v>
      </c>
      <c r="D2667" s="244">
        <v>14.45</v>
      </c>
    </row>
    <row r="2668" spans="1:4" ht="18">
      <c r="A2668" s="242">
        <v>1917185</v>
      </c>
      <c r="B2668" s="243" t="s">
        <v>17088</v>
      </c>
      <c r="C2668" s="242" t="s">
        <v>14616</v>
      </c>
      <c r="D2668" s="244">
        <v>14.79</v>
      </c>
    </row>
    <row r="2669" spans="1:4">
      <c r="A2669" s="242">
        <v>1917186</v>
      </c>
      <c r="B2669" s="243" t="s">
        <v>17089</v>
      </c>
      <c r="C2669" s="242" t="s">
        <v>14616</v>
      </c>
      <c r="D2669" s="244">
        <v>14.97</v>
      </c>
    </row>
    <row r="2670" spans="1:4" ht="18">
      <c r="A2670" s="242">
        <v>1917001</v>
      </c>
      <c r="B2670" s="243" t="s">
        <v>17090</v>
      </c>
      <c r="C2670" s="242" t="s">
        <v>14616</v>
      </c>
      <c r="D2670" s="244">
        <v>21.03</v>
      </c>
    </row>
    <row r="2671" spans="1:4" ht="18">
      <c r="A2671" s="242">
        <v>1917002</v>
      </c>
      <c r="B2671" s="243" t="s">
        <v>17091</v>
      </c>
      <c r="C2671" s="242" t="s">
        <v>14616</v>
      </c>
      <c r="D2671" s="244">
        <v>21.79</v>
      </c>
    </row>
    <row r="2672" spans="1:4" ht="18">
      <c r="A2672" s="242">
        <v>1917003</v>
      </c>
      <c r="B2672" s="243" t="s">
        <v>17092</v>
      </c>
      <c r="C2672" s="242" t="s">
        <v>14616</v>
      </c>
      <c r="D2672" s="244">
        <v>22.57</v>
      </c>
    </row>
    <row r="2673" spans="1:4" ht="18">
      <c r="A2673" s="242">
        <v>1917004</v>
      </c>
      <c r="B2673" s="243" t="s">
        <v>17093</v>
      </c>
      <c r="C2673" s="242" t="s">
        <v>14616</v>
      </c>
      <c r="D2673" s="244">
        <v>23.4</v>
      </c>
    </row>
    <row r="2674" spans="1:4" ht="18">
      <c r="A2674" s="242">
        <v>1917005</v>
      </c>
      <c r="B2674" s="243" t="s">
        <v>17094</v>
      </c>
      <c r="C2674" s="242" t="s">
        <v>14616</v>
      </c>
      <c r="D2674" s="244">
        <v>24.27</v>
      </c>
    </row>
    <row r="2675" spans="1:4">
      <c r="A2675" s="242">
        <v>1917006</v>
      </c>
      <c r="B2675" s="243" t="s">
        <v>17095</v>
      </c>
      <c r="C2675" s="242" t="s">
        <v>14616</v>
      </c>
      <c r="D2675" s="244">
        <v>24.73</v>
      </c>
    </row>
    <row r="2676" spans="1:4">
      <c r="A2676" s="242">
        <v>2009619</v>
      </c>
      <c r="B2676" s="243" t="s">
        <v>17096</v>
      </c>
      <c r="C2676" s="242" t="s">
        <v>13752</v>
      </c>
      <c r="D2676" s="244">
        <v>92.35</v>
      </c>
    </row>
    <row r="2677" spans="1:4">
      <c r="A2677" s="242">
        <v>2009618</v>
      </c>
      <c r="B2677" s="243" t="s">
        <v>17097</v>
      </c>
      <c r="C2677" s="242" t="s">
        <v>13752</v>
      </c>
      <c r="D2677" s="244">
        <v>90.68</v>
      </c>
    </row>
    <row r="2678" spans="1:4">
      <c r="A2678" s="242">
        <v>2003866</v>
      </c>
      <c r="B2678" s="243" t="s">
        <v>17098</v>
      </c>
      <c r="C2678" s="242" t="s">
        <v>13752</v>
      </c>
      <c r="D2678" s="244">
        <v>7.43</v>
      </c>
    </row>
    <row r="2679" spans="1:4">
      <c r="A2679" s="242">
        <v>2003867</v>
      </c>
      <c r="B2679" s="243" t="s">
        <v>17099</v>
      </c>
      <c r="C2679" s="242" t="s">
        <v>13752</v>
      </c>
      <c r="D2679" s="244">
        <v>17.739999999999998</v>
      </c>
    </row>
    <row r="2680" spans="1:4">
      <c r="A2680" s="242">
        <v>2003622</v>
      </c>
      <c r="B2680" s="243" t="s">
        <v>17100</v>
      </c>
      <c r="C2680" s="242" t="s">
        <v>1623</v>
      </c>
      <c r="D2680" s="244">
        <v>1880.53</v>
      </c>
    </row>
    <row r="2681" spans="1:4">
      <c r="A2681" s="242">
        <v>2003621</v>
      </c>
      <c r="B2681" s="243" t="s">
        <v>17101</v>
      </c>
      <c r="C2681" s="242" t="s">
        <v>1623</v>
      </c>
      <c r="D2681" s="244">
        <v>1804.25</v>
      </c>
    </row>
    <row r="2682" spans="1:4">
      <c r="A2682" s="242">
        <v>2003624</v>
      </c>
      <c r="B2682" s="243" t="s">
        <v>17102</v>
      </c>
      <c r="C2682" s="242" t="s">
        <v>1623</v>
      </c>
      <c r="D2682" s="244">
        <v>2182.08</v>
      </c>
    </row>
    <row r="2683" spans="1:4">
      <c r="A2683" s="242">
        <v>2003623</v>
      </c>
      <c r="B2683" s="243" t="s">
        <v>17103</v>
      </c>
      <c r="C2683" s="242" t="s">
        <v>1623</v>
      </c>
      <c r="D2683" s="244">
        <v>2095.3000000000002</v>
      </c>
    </row>
    <row r="2684" spans="1:4">
      <c r="A2684" s="242">
        <v>2003634</v>
      </c>
      <c r="B2684" s="243" t="s">
        <v>17104</v>
      </c>
      <c r="C2684" s="242" t="s">
        <v>1623</v>
      </c>
      <c r="D2684" s="244">
        <v>1388.43</v>
      </c>
    </row>
    <row r="2685" spans="1:4">
      <c r="A2685" s="242">
        <v>2003633</v>
      </c>
      <c r="B2685" s="243" t="s">
        <v>17105</v>
      </c>
      <c r="C2685" s="242" t="s">
        <v>1623</v>
      </c>
      <c r="D2685" s="244">
        <v>1312.14</v>
      </c>
    </row>
    <row r="2686" spans="1:4">
      <c r="A2686" s="242">
        <v>2003636</v>
      </c>
      <c r="B2686" s="243" t="s">
        <v>17106</v>
      </c>
      <c r="C2686" s="242" t="s">
        <v>1623</v>
      </c>
      <c r="D2686" s="244">
        <v>1689.97</v>
      </c>
    </row>
    <row r="2687" spans="1:4">
      <c r="A2687" s="242">
        <v>2003635</v>
      </c>
      <c r="B2687" s="243" t="s">
        <v>17107</v>
      </c>
      <c r="C2687" s="242" t="s">
        <v>1623</v>
      </c>
      <c r="D2687" s="244">
        <v>1603.19</v>
      </c>
    </row>
    <row r="2688" spans="1:4">
      <c r="A2688" s="242">
        <v>2003638</v>
      </c>
      <c r="B2688" s="243" t="s">
        <v>17108</v>
      </c>
      <c r="C2688" s="242" t="s">
        <v>1623</v>
      </c>
      <c r="D2688" s="244">
        <v>1995.31</v>
      </c>
    </row>
    <row r="2689" spans="1:4">
      <c r="A2689" s="242">
        <v>2003637</v>
      </c>
      <c r="B2689" s="243" t="s">
        <v>17109</v>
      </c>
      <c r="C2689" s="242" t="s">
        <v>1623</v>
      </c>
      <c r="D2689" s="244">
        <v>1896.95</v>
      </c>
    </row>
    <row r="2690" spans="1:4">
      <c r="A2690" s="242">
        <v>2003640</v>
      </c>
      <c r="B2690" s="243" t="s">
        <v>17110</v>
      </c>
      <c r="C2690" s="242" t="s">
        <v>1623</v>
      </c>
      <c r="D2690" s="244">
        <v>2296.85</v>
      </c>
    </row>
    <row r="2691" spans="1:4">
      <c r="A2691" s="242">
        <v>2003639</v>
      </c>
      <c r="B2691" s="243" t="s">
        <v>17111</v>
      </c>
      <c r="C2691" s="242" t="s">
        <v>1623</v>
      </c>
      <c r="D2691" s="244">
        <v>2188</v>
      </c>
    </row>
    <row r="2692" spans="1:4">
      <c r="A2692" s="242">
        <v>2003618</v>
      </c>
      <c r="B2692" s="243" t="s">
        <v>17112</v>
      </c>
      <c r="C2692" s="242" t="s">
        <v>1623</v>
      </c>
      <c r="D2692" s="244">
        <v>760.03</v>
      </c>
    </row>
    <row r="2693" spans="1:4">
      <c r="A2693" s="242">
        <v>2003617</v>
      </c>
      <c r="B2693" s="243" t="s">
        <v>17113</v>
      </c>
      <c r="C2693" s="242" t="s">
        <v>1623</v>
      </c>
      <c r="D2693" s="244">
        <v>717.95</v>
      </c>
    </row>
    <row r="2694" spans="1:4">
      <c r="A2694" s="242">
        <v>2003620</v>
      </c>
      <c r="B2694" s="243" t="s">
        <v>17114</v>
      </c>
      <c r="C2694" s="242" t="s">
        <v>1623</v>
      </c>
      <c r="D2694" s="244">
        <v>944.1</v>
      </c>
    </row>
    <row r="2695" spans="1:4">
      <c r="A2695" s="242">
        <v>2003619</v>
      </c>
      <c r="B2695" s="243" t="s">
        <v>17115</v>
      </c>
      <c r="C2695" s="242" t="s">
        <v>1623</v>
      </c>
      <c r="D2695" s="244">
        <v>895.66</v>
      </c>
    </row>
    <row r="2696" spans="1:4">
      <c r="A2696" s="242">
        <v>2003626</v>
      </c>
      <c r="B2696" s="243" t="s">
        <v>17116</v>
      </c>
      <c r="C2696" s="242" t="s">
        <v>1623</v>
      </c>
      <c r="D2696" s="244">
        <v>706.92</v>
      </c>
    </row>
    <row r="2697" spans="1:4">
      <c r="A2697" s="242">
        <v>2003625</v>
      </c>
      <c r="B2697" s="243" t="s">
        <v>17117</v>
      </c>
      <c r="C2697" s="242" t="s">
        <v>1623</v>
      </c>
      <c r="D2697" s="244">
        <v>664.84</v>
      </c>
    </row>
    <row r="2698" spans="1:4">
      <c r="A2698" s="242">
        <v>2003628</v>
      </c>
      <c r="B2698" s="243" t="s">
        <v>17118</v>
      </c>
      <c r="C2698" s="242" t="s">
        <v>1623</v>
      </c>
      <c r="D2698" s="244">
        <v>890.99</v>
      </c>
    </row>
    <row r="2699" spans="1:4">
      <c r="A2699" s="242">
        <v>2003627</v>
      </c>
      <c r="B2699" s="243" t="s">
        <v>17119</v>
      </c>
      <c r="C2699" s="242" t="s">
        <v>1623</v>
      </c>
      <c r="D2699" s="244">
        <v>842.55</v>
      </c>
    </row>
    <row r="2700" spans="1:4">
      <c r="A2700" s="242">
        <v>2003630</v>
      </c>
      <c r="B2700" s="243" t="s">
        <v>17120</v>
      </c>
      <c r="C2700" s="242" t="s">
        <v>1623</v>
      </c>
      <c r="D2700" s="244">
        <v>1075.06</v>
      </c>
    </row>
    <row r="2701" spans="1:4">
      <c r="A2701" s="242">
        <v>2003629</v>
      </c>
      <c r="B2701" s="243" t="s">
        <v>17121</v>
      </c>
      <c r="C2701" s="242" t="s">
        <v>1623</v>
      </c>
      <c r="D2701" s="244">
        <v>1020.26</v>
      </c>
    </row>
    <row r="2702" spans="1:4">
      <c r="A2702" s="242">
        <v>2003632</v>
      </c>
      <c r="B2702" s="243" t="s">
        <v>17122</v>
      </c>
      <c r="C2702" s="242" t="s">
        <v>1623</v>
      </c>
      <c r="D2702" s="244">
        <v>1259.1199999999999</v>
      </c>
    </row>
    <row r="2703" spans="1:4">
      <c r="A2703" s="242">
        <v>2003631</v>
      </c>
      <c r="B2703" s="243" t="s">
        <v>17123</v>
      </c>
      <c r="C2703" s="242" t="s">
        <v>1623</v>
      </c>
      <c r="D2703" s="244">
        <v>1197.98</v>
      </c>
    </row>
    <row r="2704" spans="1:4" ht="18">
      <c r="A2704" s="242">
        <v>2003599</v>
      </c>
      <c r="B2704" s="243" t="s">
        <v>17124</v>
      </c>
      <c r="C2704" s="242" t="s">
        <v>1623</v>
      </c>
      <c r="D2704" s="244">
        <v>151.1</v>
      </c>
    </row>
    <row r="2705" spans="1:4" ht="18">
      <c r="A2705" s="242">
        <v>2003598</v>
      </c>
      <c r="B2705" s="243" t="s">
        <v>17125</v>
      </c>
      <c r="C2705" s="242" t="s">
        <v>1623</v>
      </c>
      <c r="D2705" s="244">
        <v>136.32</v>
      </c>
    </row>
    <row r="2706" spans="1:4" ht="18">
      <c r="A2706" s="242">
        <v>2003919</v>
      </c>
      <c r="B2706" s="243" t="s">
        <v>17126</v>
      </c>
      <c r="C2706" s="242" t="s">
        <v>1623</v>
      </c>
      <c r="D2706" s="244">
        <v>151.1</v>
      </c>
    </row>
    <row r="2707" spans="1:4" ht="18">
      <c r="A2707" s="242">
        <v>2003918</v>
      </c>
      <c r="B2707" s="243" t="s">
        <v>17127</v>
      </c>
      <c r="C2707" s="242" t="s">
        <v>1623</v>
      </c>
      <c r="D2707" s="244">
        <v>136.32</v>
      </c>
    </row>
    <row r="2708" spans="1:4" ht="18">
      <c r="A2708" s="242">
        <v>2003601</v>
      </c>
      <c r="B2708" s="243" t="s">
        <v>17128</v>
      </c>
      <c r="C2708" s="242" t="s">
        <v>1623</v>
      </c>
      <c r="D2708" s="244">
        <v>189.56</v>
      </c>
    </row>
    <row r="2709" spans="1:4" ht="18">
      <c r="A2709" s="242">
        <v>2003600</v>
      </c>
      <c r="B2709" s="243" t="s">
        <v>17129</v>
      </c>
      <c r="C2709" s="242" t="s">
        <v>1623</v>
      </c>
      <c r="D2709" s="244">
        <v>170.22</v>
      </c>
    </row>
    <row r="2710" spans="1:4" ht="18">
      <c r="A2710" s="242">
        <v>2003921</v>
      </c>
      <c r="B2710" s="243" t="s">
        <v>17130</v>
      </c>
      <c r="C2710" s="242" t="s">
        <v>1623</v>
      </c>
      <c r="D2710" s="244">
        <v>189.56</v>
      </c>
    </row>
    <row r="2711" spans="1:4" ht="18">
      <c r="A2711" s="242">
        <v>2003920</v>
      </c>
      <c r="B2711" s="243" t="s">
        <v>17131</v>
      </c>
      <c r="C2711" s="242" t="s">
        <v>1623</v>
      </c>
      <c r="D2711" s="244">
        <v>170.22</v>
      </c>
    </row>
    <row r="2712" spans="1:4" ht="18">
      <c r="A2712" s="242">
        <v>2003616</v>
      </c>
      <c r="B2712" s="243" t="s">
        <v>17132</v>
      </c>
      <c r="C2712" s="242" t="s">
        <v>1623</v>
      </c>
      <c r="D2712" s="244">
        <v>16.350000000000001</v>
      </c>
    </row>
    <row r="2713" spans="1:4" ht="18">
      <c r="A2713" s="242">
        <v>2003615</v>
      </c>
      <c r="B2713" s="243" t="s">
        <v>17133</v>
      </c>
      <c r="C2713" s="242" t="s">
        <v>1623</v>
      </c>
      <c r="D2713" s="244">
        <v>14.26</v>
      </c>
    </row>
    <row r="2714" spans="1:4" ht="18">
      <c r="A2714" s="242">
        <v>2003927</v>
      </c>
      <c r="B2714" s="243" t="s">
        <v>17134</v>
      </c>
      <c r="C2714" s="242" t="s">
        <v>1623</v>
      </c>
      <c r="D2714" s="244">
        <v>17.04</v>
      </c>
    </row>
    <row r="2715" spans="1:4" ht="18">
      <c r="A2715" s="242">
        <v>2003926</v>
      </c>
      <c r="B2715" s="243" t="s">
        <v>17135</v>
      </c>
      <c r="C2715" s="242" t="s">
        <v>1623</v>
      </c>
      <c r="D2715" s="244">
        <v>14.96</v>
      </c>
    </row>
    <row r="2716" spans="1:4">
      <c r="A2716" s="242">
        <v>2003613</v>
      </c>
      <c r="B2716" s="243" t="s">
        <v>17136</v>
      </c>
      <c r="C2716" s="242" t="s">
        <v>1623</v>
      </c>
      <c r="D2716" s="244">
        <v>108.14</v>
      </c>
    </row>
    <row r="2717" spans="1:4">
      <c r="A2717" s="242">
        <v>2003612</v>
      </c>
      <c r="B2717" s="243" t="s">
        <v>17137</v>
      </c>
      <c r="C2717" s="242" t="s">
        <v>1623</v>
      </c>
      <c r="D2717" s="244">
        <v>99.05</v>
      </c>
    </row>
    <row r="2718" spans="1:4" ht="18">
      <c r="A2718" s="242">
        <v>2017912</v>
      </c>
      <c r="B2718" s="243" t="s">
        <v>17138</v>
      </c>
      <c r="C2718" s="242" t="s">
        <v>27</v>
      </c>
      <c r="D2718" s="244">
        <v>1415.67</v>
      </c>
    </row>
    <row r="2719" spans="1:4" ht="18">
      <c r="A2719" s="242">
        <v>2017919</v>
      </c>
      <c r="B2719" s="243" t="s">
        <v>17139</v>
      </c>
      <c r="C2719" s="242" t="s">
        <v>27</v>
      </c>
      <c r="D2719" s="244">
        <v>1818.08</v>
      </c>
    </row>
    <row r="2720" spans="1:4" ht="18">
      <c r="A2720" s="242">
        <v>2017926</v>
      </c>
      <c r="B2720" s="243" t="s">
        <v>17140</v>
      </c>
      <c r="C2720" s="242" t="s">
        <v>27</v>
      </c>
      <c r="D2720" s="244">
        <v>2553.2800000000002</v>
      </c>
    </row>
    <row r="2721" spans="1:4" ht="18">
      <c r="A2721" s="242">
        <v>2017913</v>
      </c>
      <c r="B2721" s="243" t="s">
        <v>17141</v>
      </c>
      <c r="C2721" s="242" t="s">
        <v>27</v>
      </c>
      <c r="D2721" s="244">
        <v>1626.78</v>
      </c>
    </row>
    <row r="2722" spans="1:4" ht="18">
      <c r="A2722" s="242">
        <v>2017920</v>
      </c>
      <c r="B2722" s="243" t="s">
        <v>17142</v>
      </c>
      <c r="C2722" s="242" t="s">
        <v>27</v>
      </c>
      <c r="D2722" s="244">
        <v>2116.04</v>
      </c>
    </row>
    <row r="2723" spans="1:4" ht="18">
      <c r="A2723" s="242">
        <v>2017927</v>
      </c>
      <c r="B2723" s="243" t="s">
        <v>17143</v>
      </c>
      <c r="C2723" s="242" t="s">
        <v>27</v>
      </c>
      <c r="D2723" s="244">
        <v>3009.88</v>
      </c>
    </row>
    <row r="2724" spans="1:4" ht="18">
      <c r="A2724" s="242">
        <v>2017914</v>
      </c>
      <c r="B2724" s="243" t="s">
        <v>17144</v>
      </c>
      <c r="C2724" s="242" t="s">
        <v>27</v>
      </c>
      <c r="D2724" s="244">
        <v>1952.89</v>
      </c>
    </row>
    <row r="2725" spans="1:4" ht="18">
      <c r="A2725" s="242">
        <v>2017921</v>
      </c>
      <c r="B2725" s="243" t="s">
        <v>17145</v>
      </c>
      <c r="C2725" s="242" t="s">
        <v>27</v>
      </c>
      <c r="D2725" s="244">
        <v>2566.2800000000002</v>
      </c>
    </row>
    <row r="2726" spans="1:4" ht="18">
      <c r="A2726" s="242">
        <v>2017928</v>
      </c>
      <c r="B2726" s="243" t="s">
        <v>17146</v>
      </c>
      <c r="C2726" s="242" t="s">
        <v>27</v>
      </c>
      <c r="D2726" s="244">
        <v>3686.92</v>
      </c>
    </row>
    <row r="2727" spans="1:4" ht="18">
      <c r="A2727" s="242">
        <v>2017915</v>
      </c>
      <c r="B2727" s="243" t="s">
        <v>17147</v>
      </c>
      <c r="C2727" s="242" t="s">
        <v>27</v>
      </c>
      <c r="D2727" s="244">
        <v>2540.85</v>
      </c>
    </row>
    <row r="2728" spans="1:4" ht="18">
      <c r="A2728" s="242">
        <v>2017922</v>
      </c>
      <c r="B2728" s="243" t="s">
        <v>17148</v>
      </c>
      <c r="C2728" s="242" t="s">
        <v>27</v>
      </c>
      <c r="D2728" s="244">
        <v>3408.12</v>
      </c>
    </row>
    <row r="2729" spans="1:4" ht="18">
      <c r="A2729" s="242">
        <v>2017929</v>
      </c>
      <c r="B2729" s="243" t="s">
        <v>17149</v>
      </c>
      <c r="C2729" s="242" t="s">
        <v>27</v>
      </c>
      <c r="D2729" s="244">
        <v>4992.6000000000004</v>
      </c>
    </row>
    <row r="2730" spans="1:4" ht="18">
      <c r="A2730" s="242">
        <v>2017916</v>
      </c>
      <c r="B2730" s="243" t="s">
        <v>17150</v>
      </c>
      <c r="C2730" s="242" t="s">
        <v>27</v>
      </c>
      <c r="D2730" s="244">
        <v>3342.75</v>
      </c>
    </row>
    <row r="2731" spans="1:4" ht="18">
      <c r="A2731" s="242">
        <v>2017923</v>
      </c>
      <c r="B2731" s="243" t="s">
        <v>17151</v>
      </c>
      <c r="C2731" s="242" t="s">
        <v>27</v>
      </c>
      <c r="D2731" s="244">
        <v>4533.51</v>
      </c>
    </row>
    <row r="2732" spans="1:4" ht="18">
      <c r="A2732" s="242">
        <v>2017930</v>
      </c>
      <c r="B2732" s="243" t="s">
        <v>17152</v>
      </c>
      <c r="C2732" s="242" t="s">
        <v>27</v>
      </c>
      <c r="D2732" s="244">
        <v>6708.99</v>
      </c>
    </row>
    <row r="2733" spans="1:4" ht="18">
      <c r="A2733" s="242">
        <v>2017917</v>
      </c>
      <c r="B2733" s="243" t="s">
        <v>17153</v>
      </c>
      <c r="C2733" s="242" t="s">
        <v>27</v>
      </c>
      <c r="D2733" s="244">
        <v>4313.3999999999996</v>
      </c>
    </row>
    <row r="2734" spans="1:4" ht="18">
      <c r="A2734" s="242">
        <v>2017924</v>
      </c>
      <c r="B2734" s="243" t="s">
        <v>17154</v>
      </c>
      <c r="C2734" s="242" t="s">
        <v>27</v>
      </c>
      <c r="D2734" s="244">
        <v>5952.2</v>
      </c>
    </row>
    <row r="2735" spans="1:4" ht="18">
      <c r="A2735" s="242">
        <v>2017931</v>
      </c>
      <c r="B2735" s="243" t="s">
        <v>17155</v>
      </c>
      <c r="C2735" s="242" t="s">
        <v>27</v>
      </c>
      <c r="D2735" s="244">
        <v>8946.23</v>
      </c>
    </row>
    <row r="2736" spans="1:4" ht="18">
      <c r="A2736" s="242">
        <v>2017918</v>
      </c>
      <c r="B2736" s="243" t="s">
        <v>17156</v>
      </c>
      <c r="C2736" s="242" t="s">
        <v>27</v>
      </c>
      <c r="D2736" s="244">
        <v>4455.87</v>
      </c>
    </row>
    <row r="2737" spans="1:4" ht="18">
      <c r="A2737" s="242">
        <v>2017925</v>
      </c>
      <c r="B2737" s="243" t="s">
        <v>17157</v>
      </c>
      <c r="C2737" s="242" t="s">
        <v>27</v>
      </c>
      <c r="D2737" s="244">
        <v>6143.78</v>
      </c>
    </row>
    <row r="2738" spans="1:4" ht="18">
      <c r="A2738" s="242">
        <v>2017932</v>
      </c>
      <c r="B2738" s="243" t="s">
        <v>17158</v>
      </c>
      <c r="C2738" s="242" t="s">
        <v>27</v>
      </c>
      <c r="D2738" s="244">
        <v>9227.5400000000009</v>
      </c>
    </row>
    <row r="2739" spans="1:4" ht="18">
      <c r="A2739" s="242">
        <v>2003477</v>
      </c>
      <c r="B2739" s="243" t="s">
        <v>17159</v>
      </c>
      <c r="C2739" s="242" t="s">
        <v>1623</v>
      </c>
      <c r="D2739" s="244">
        <v>2923.02</v>
      </c>
    </row>
    <row r="2740" spans="1:4" ht="18">
      <c r="A2740" s="242">
        <v>2003476</v>
      </c>
      <c r="B2740" s="243" t="s">
        <v>17160</v>
      </c>
      <c r="C2740" s="242" t="s">
        <v>1623</v>
      </c>
      <c r="D2740" s="244">
        <v>2705.97</v>
      </c>
    </row>
    <row r="2741" spans="1:4">
      <c r="A2741" s="242">
        <v>2003517</v>
      </c>
      <c r="B2741" s="243" t="s">
        <v>17161</v>
      </c>
      <c r="C2741" s="242" t="s">
        <v>1623</v>
      </c>
      <c r="D2741" s="244">
        <v>3188.02</v>
      </c>
    </row>
    <row r="2742" spans="1:4" ht="18">
      <c r="A2742" s="242">
        <v>2003516</v>
      </c>
      <c r="B2742" s="243" t="s">
        <v>17162</v>
      </c>
      <c r="C2742" s="242" t="s">
        <v>1623</v>
      </c>
      <c r="D2742" s="244">
        <v>2979.51</v>
      </c>
    </row>
    <row r="2743" spans="1:4" ht="18">
      <c r="A2743" s="242">
        <v>2003479</v>
      </c>
      <c r="B2743" s="243" t="s">
        <v>17163</v>
      </c>
      <c r="C2743" s="242" t="s">
        <v>1623</v>
      </c>
      <c r="D2743" s="244">
        <v>2890.23</v>
      </c>
    </row>
    <row r="2744" spans="1:4" ht="18">
      <c r="A2744" s="242">
        <v>2003478</v>
      </c>
      <c r="B2744" s="243" t="s">
        <v>17164</v>
      </c>
      <c r="C2744" s="242" t="s">
        <v>1623</v>
      </c>
      <c r="D2744" s="244">
        <v>2682.66</v>
      </c>
    </row>
    <row r="2745" spans="1:4">
      <c r="A2745" s="242">
        <v>2003519</v>
      </c>
      <c r="B2745" s="243" t="s">
        <v>17165</v>
      </c>
      <c r="C2745" s="242" t="s">
        <v>1623</v>
      </c>
      <c r="D2745" s="244">
        <v>3155.23</v>
      </c>
    </row>
    <row r="2746" spans="1:4" ht="18">
      <c r="A2746" s="242">
        <v>2003518</v>
      </c>
      <c r="B2746" s="243" t="s">
        <v>17166</v>
      </c>
      <c r="C2746" s="242" t="s">
        <v>1623</v>
      </c>
      <c r="D2746" s="244">
        <v>2956.19</v>
      </c>
    </row>
    <row r="2747" spans="1:4" ht="18">
      <c r="A2747" s="242">
        <v>2003481</v>
      </c>
      <c r="B2747" s="243" t="s">
        <v>17167</v>
      </c>
      <c r="C2747" s="242" t="s">
        <v>1623</v>
      </c>
      <c r="D2747" s="244">
        <v>2857.44</v>
      </c>
    </row>
    <row r="2748" spans="1:4" ht="18">
      <c r="A2748" s="242">
        <v>2003480</v>
      </c>
      <c r="B2748" s="243" t="s">
        <v>17168</v>
      </c>
      <c r="C2748" s="242" t="s">
        <v>1623</v>
      </c>
      <c r="D2748" s="244">
        <v>2659.35</v>
      </c>
    </row>
    <row r="2749" spans="1:4">
      <c r="A2749" s="242">
        <v>2003521</v>
      </c>
      <c r="B2749" s="243" t="s">
        <v>17169</v>
      </c>
      <c r="C2749" s="242" t="s">
        <v>1623</v>
      </c>
      <c r="D2749" s="244">
        <v>3122.44</v>
      </c>
    </row>
    <row r="2750" spans="1:4" ht="18">
      <c r="A2750" s="242">
        <v>2003520</v>
      </c>
      <c r="B2750" s="243" t="s">
        <v>17170</v>
      </c>
      <c r="C2750" s="242" t="s">
        <v>1623</v>
      </c>
      <c r="D2750" s="244">
        <v>2932.88</v>
      </c>
    </row>
    <row r="2751" spans="1:4" ht="18">
      <c r="A2751" s="242">
        <v>2003483</v>
      </c>
      <c r="B2751" s="243" t="s">
        <v>17171</v>
      </c>
      <c r="C2751" s="242" t="s">
        <v>1623</v>
      </c>
      <c r="D2751" s="244">
        <v>2824.65</v>
      </c>
    </row>
    <row r="2752" spans="1:4" ht="18">
      <c r="A2752" s="242">
        <v>2003482</v>
      </c>
      <c r="B2752" s="243" t="s">
        <v>17172</v>
      </c>
      <c r="C2752" s="242" t="s">
        <v>1623</v>
      </c>
      <c r="D2752" s="244">
        <v>2636.04</v>
      </c>
    </row>
    <row r="2753" spans="1:4">
      <c r="A2753" s="242">
        <v>2003523</v>
      </c>
      <c r="B2753" s="243" t="s">
        <v>17173</v>
      </c>
      <c r="C2753" s="242" t="s">
        <v>1623</v>
      </c>
      <c r="D2753" s="244">
        <v>3089.65</v>
      </c>
    </row>
    <row r="2754" spans="1:4" ht="18">
      <c r="A2754" s="242">
        <v>2003522</v>
      </c>
      <c r="B2754" s="243" t="s">
        <v>17174</v>
      </c>
      <c r="C2754" s="242" t="s">
        <v>1623</v>
      </c>
      <c r="D2754" s="244">
        <v>2909.57</v>
      </c>
    </row>
    <row r="2755" spans="1:4" ht="18">
      <c r="A2755" s="242">
        <v>2003485</v>
      </c>
      <c r="B2755" s="243" t="s">
        <v>17175</v>
      </c>
      <c r="C2755" s="242" t="s">
        <v>1623</v>
      </c>
      <c r="D2755" s="244">
        <v>3771.71</v>
      </c>
    </row>
    <row r="2756" spans="1:4" ht="18">
      <c r="A2756" s="242">
        <v>2003484</v>
      </c>
      <c r="B2756" s="243" t="s">
        <v>17176</v>
      </c>
      <c r="C2756" s="242" t="s">
        <v>1623</v>
      </c>
      <c r="D2756" s="244">
        <v>3502.53</v>
      </c>
    </row>
    <row r="2757" spans="1:4">
      <c r="A2757" s="242">
        <v>2003525</v>
      </c>
      <c r="B2757" s="243" t="s">
        <v>17177</v>
      </c>
      <c r="C2757" s="242" t="s">
        <v>1623</v>
      </c>
      <c r="D2757" s="244">
        <v>4036.71</v>
      </c>
    </row>
    <row r="2758" spans="1:4" ht="18">
      <c r="A2758" s="242">
        <v>2003524</v>
      </c>
      <c r="B2758" s="243" t="s">
        <v>17178</v>
      </c>
      <c r="C2758" s="242" t="s">
        <v>1623</v>
      </c>
      <c r="D2758" s="244">
        <v>3776.07</v>
      </c>
    </row>
    <row r="2759" spans="1:4" ht="18">
      <c r="A2759" s="242">
        <v>2003487</v>
      </c>
      <c r="B2759" s="243" t="s">
        <v>17179</v>
      </c>
      <c r="C2759" s="242" t="s">
        <v>1623</v>
      </c>
      <c r="D2759" s="244">
        <v>3738.92</v>
      </c>
    </row>
    <row r="2760" spans="1:4" ht="18">
      <c r="A2760" s="242">
        <v>2003486</v>
      </c>
      <c r="B2760" s="243" t="s">
        <v>17180</v>
      </c>
      <c r="C2760" s="242" t="s">
        <v>1623</v>
      </c>
      <c r="D2760" s="244">
        <v>3479.22</v>
      </c>
    </row>
    <row r="2761" spans="1:4">
      <c r="A2761" s="242">
        <v>2003527</v>
      </c>
      <c r="B2761" s="243" t="s">
        <v>17181</v>
      </c>
      <c r="C2761" s="242" t="s">
        <v>1623</v>
      </c>
      <c r="D2761" s="244">
        <v>4003.92</v>
      </c>
    </row>
    <row r="2762" spans="1:4" ht="18">
      <c r="A2762" s="242">
        <v>2003526</v>
      </c>
      <c r="B2762" s="243" t="s">
        <v>17182</v>
      </c>
      <c r="C2762" s="242" t="s">
        <v>1623</v>
      </c>
      <c r="D2762" s="244">
        <v>3752.76</v>
      </c>
    </row>
    <row r="2763" spans="1:4" ht="18">
      <c r="A2763" s="242">
        <v>2003489</v>
      </c>
      <c r="B2763" s="243" t="s">
        <v>17183</v>
      </c>
      <c r="C2763" s="242" t="s">
        <v>1623</v>
      </c>
      <c r="D2763" s="244">
        <v>3706.13</v>
      </c>
    </row>
    <row r="2764" spans="1:4" ht="18">
      <c r="A2764" s="242">
        <v>2003488</v>
      </c>
      <c r="B2764" s="243" t="s">
        <v>17184</v>
      </c>
      <c r="C2764" s="242" t="s">
        <v>1623</v>
      </c>
      <c r="D2764" s="244">
        <v>3455.91</v>
      </c>
    </row>
    <row r="2765" spans="1:4">
      <c r="A2765" s="242">
        <v>2003529</v>
      </c>
      <c r="B2765" s="243" t="s">
        <v>17185</v>
      </c>
      <c r="C2765" s="242" t="s">
        <v>1623</v>
      </c>
      <c r="D2765" s="244">
        <v>3971.13</v>
      </c>
    </row>
    <row r="2766" spans="1:4" ht="18">
      <c r="A2766" s="242">
        <v>2003528</v>
      </c>
      <c r="B2766" s="243" t="s">
        <v>17186</v>
      </c>
      <c r="C2766" s="242" t="s">
        <v>1623</v>
      </c>
      <c r="D2766" s="244">
        <v>3729.44</v>
      </c>
    </row>
    <row r="2767" spans="1:4" ht="18">
      <c r="A2767" s="242">
        <v>2003491</v>
      </c>
      <c r="B2767" s="243" t="s">
        <v>17187</v>
      </c>
      <c r="C2767" s="242" t="s">
        <v>1623</v>
      </c>
      <c r="D2767" s="244">
        <v>3673.34</v>
      </c>
    </row>
    <row r="2768" spans="1:4" ht="18">
      <c r="A2768" s="242">
        <v>2003490</v>
      </c>
      <c r="B2768" s="243" t="s">
        <v>17188</v>
      </c>
      <c r="C2768" s="242" t="s">
        <v>1623</v>
      </c>
      <c r="D2768" s="244">
        <v>3432.6</v>
      </c>
    </row>
    <row r="2769" spans="1:4">
      <c r="A2769" s="242">
        <v>2003531</v>
      </c>
      <c r="B2769" s="243" t="s">
        <v>17189</v>
      </c>
      <c r="C2769" s="242" t="s">
        <v>1623</v>
      </c>
      <c r="D2769" s="244">
        <v>3938.34</v>
      </c>
    </row>
    <row r="2770" spans="1:4" ht="18">
      <c r="A2770" s="242">
        <v>2003530</v>
      </c>
      <c r="B2770" s="243" t="s">
        <v>17190</v>
      </c>
      <c r="C2770" s="242" t="s">
        <v>1623</v>
      </c>
      <c r="D2770" s="244">
        <v>3706.13</v>
      </c>
    </row>
    <row r="2771" spans="1:4" ht="18">
      <c r="A2771" s="242">
        <v>2003493</v>
      </c>
      <c r="B2771" s="243" t="s">
        <v>17191</v>
      </c>
      <c r="C2771" s="242" t="s">
        <v>1623</v>
      </c>
      <c r="D2771" s="244">
        <v>4489.01</v>
      </c>
    </row>
    <row r="2772" spans="1:4" ht="18">
      <c r="A2772" s="242">
        <v>2003492</v>
      </c>
      <c r="B2772" s="243" t="s">
        <v>17192</v>
      </c>
      <c r="C2772" s="242" t="s">
        <v>1623</v>
      </c>
      <c r="D2772" s="244">
        <v>4167.7</v>
      </c>
    </row>
    <row r="2773" spans="1:4">
      <c r="A2773" s="242">
        <v>2003533</v>
      </c>
      <c r="B2773" s="243" t="s">
        <v>17193</v>
      </c>
      <c r="C2773" s="242" t="s">
        <v>1623</v>
      </c>
      <c r="D2773" s="244">
        <v>4754.01</v>
      </c>
    </row>
    <row r="2774" spans="1:4" ht="18">
      <c r="A2774" s="242">
        <v>2003532</v>
      </c>
      <c r="B2774" s="243" t="s">
        <v>17194</v>
      </c>
      <c r="C2774" s="242" t="s">
        <v>1623</v>
      </c>
      <c r="D2774" s="244">
        <v>4441.2299999999996</v>
      </c>
    </row>
    <row r="2775" spans="1:4" ht="18">
      <c r="A2775" s="242">
        <v>2003495</v>
      </c>
      <c r="B2775" s="243" t="s">
        <v>17195</v>
      </c>
      <c r="C2775" s="242" t="s">
        <v>1623</v>
      </c>
      <c r="D2775" s="244">
        <v>4456.22</v>
      </c>
    </row>
    <row r="2776" spans="1:4" ht="18">
      <c r="A2776" s="242">
        <v>2003494</v>
      </c>
      <c r="B2776" s="243" t="s">
        <v>17196</v>
      </c>
      <c r="C2776" s="242" t="s">
        <v>1623</v>
      </c>
      <c r="D2776" s="244">
        <v>4144.3900000000003</v>
      </c>
    </row>
    <row r="2777" spans="1:4">
      <c r="A2777" s="242">
        <v>2003535</v>
      </c>
      <c r="B2777" s="243" t="s">
        <v>17197</v>
      </c>
      <c r="C2777" s="242" t="s">
        <v>1623</v>
      </c>
      <c r="D2777" s="244">
        <v>4721.22</v>
      </c>
    </row>
    <row r="2778" spans="1:4" ht="18">
      <c r="A2778" s="242">
        <v>2003534</v>
      </c>
      <c r="B2778" s="243" t="s">
        <v>17198</v>
      </c>
      <c r="C2778" s="242" t="s">
        <v>1623</v>
      </c>
      <c r="D2778" s="244">
        <v>4417.92</v>
      </c>
    </row>
    <row r="2779" spans="1:4" ht="18">
      <c r="A2779" s="242">
        <v>2003497</v>
      </c>
      <c r="B2779" s="243" t="s">
        <v>17199</v>
      </c>
      <c r="C2779" s="242" t="s">
        <v>1623</v>
      </c>
      <c r="D2779" s="244">
        <v>4423.43</v>
      </c>
    </row>
    <row r="2780" spans="1:4" ht="18">
      <c r="A2780" s="242">
        <v>2003496</v>
      </c>
      <c r="B2780" s="243" t="s">
        <v>17200</v>
      </c>
      <c r="C2780" s="242" t="s">
        <v>1623</v>
      </c>
      <c r="D2780" s="244">
        <v>4121.07</v>
      </c>
    </row>
    <row r="2781" spans="1:4">
      <c r="A2781" s="242">
        <v>2003537</v>
      </c>
      <c r="B2781" s="243" t="s">
        <v>17201</v>
      </c>
      <c r="C2781" s="242" t="s">
        <v>1623</v>
      </c>
      <c r="D2781" s="244">
        <v>4688.43</v>
      </c>
    </row>
    <row r="2782" spans="1:4" ht="18">
      <c r="A2782" s="242">
        <v>2003536</v>
      </c>
      <c r="B2782" s="243" t="s">
        <v>17202</v>
      </c>
      <c r="C2782" s="242" t="s">
        <v>1623</v>
      </c>
      <c r="D2782" s="244">
        <v>4394.6099999999997</v>
      </c>
    </row>
    <row r="2783" spans="1:4" ht="18">
      <c r="A2783" s="242">
        <v>2003499</v>
      </c>
      <c r="B2783" s="243" t="s">
        <v>17203</v>
      </c>
      <c r="C2783" s="242" t="s">
        <v>1623</v>
      </c>
      <c r="D2783" s="244">
        <v>4390.6400000000003</v>
      </c>
    </row>
    <row r="2784" spans="1:4" ht="18">
      <c r="A2784" s="242">
        <v>2003498</v>
      </c>
      <c r="B2784" s="243" t="s">
        <v>17204</v>
      </c>
      <c r="C2784" s="242" t="s">
        <v>1623</v>
      </c>
      <c r="D2784" s="244">
        <v>4097.76</v>
      </c>
    </row>
    <row r="2785" spans="1:4">
      <c r="A2785" s="242">
        <v>2003539</v>
      </c>
      <c r="B2785" s="243" t="s">
        <v>17205</v>
      </c>
      <c r="C2785" s="242" t="s">
        <v>1623</v>
      </c>
      <c r="D2785" s="244">
        <v>4622.8500000000004</v>
      </c>
    </row>
    <row r="2786" spans="1:4" ht="18">
      <c r="A2786" s="242">
        <v>2003538</v>
      </c>
      <c r="B2786" s="243" t="s">
        <v>17206</v>
      </c>
      <c r="C2786" s="242" t="s">
        <v>1623</v>
      </c>
      <c r="D2786" s="244">
        <v>4347.9799999999996</v>
      </c>
    </row>
    <row r="2787" spans="1:4" ht="18">
      <c r="A2787" s="242">
        <v>2003501</v>
      </c>
      <c r="B2787" s="243" t="s">
        <v>17207</v>
      </c>
      <c r="C2787" s="242" t="s">
        <v>1623</v>
      </c>
      <c r="D2787" s="244">
        <v>5381.75</v>
      </c>
    </row>
    <row r="2788" spans="1:4" ht="18">
      <c r="A2788" s="242">
        <v>2003500</v>
      </c>
      <c r="B2788" s="243" t="s">
        <v>17208</v>
      </c>
      <c r="C2788" s="242" t="s">
        <v>1623</v>
      </c>
      <c r="D2788" s="244">
        <v>5008.3100000000004</v>
      </c>
    </row>
    <row r="2789" spans="1:4">
      <c r="A2789" s="242">
        <v>2003541</v>
      </c>
      <c r="B2789" s="243" t="s">
        <v>17209</v>
      </c>
      <c r="C2789" s="242" t="s">
        <v>1623</v>
      </c>
      <c r="D2789" s="244">
        <v>5646.75</v>
      </c>
    </row>
    <row r="2790" spans="1:4" ht="18">
      <c r="A2790" s="242">
        <v>2003540</v>
      </c>
      <c r="B2790" s="243" t="s">
        <v>17210</v>
      </c>
      <c r="C2790" s="242" t="s">
        <v>1623</v>
      </c>
      <c r="D2790" s="244">
        <v>5281.84</v>
      </c>
    </row>
    <row r="2791" spans="1:4" ht="18">
      <c r="A2791" s="242">
        <v>2003503</v>
      </c>
      <c r="B2791" s="243" t="s">
        <v>17211</v>
      </c>
      <c r="C2791" s="242" t="s">
        <v>1623</v>
      </c>
      <c r="D2791" s="244">
        <v>5348.96</v>
      </c>
    </row>
    <row r="2792" spans="1:4" ht="18">
      <c r="A2792" s="242">
        <v>2003502</v>
      </c>
      <c r="B2792" s="243" t="s">
        <v>17212</v>
      </c>
      <c r="C2792" s="242" t="s">
        <v>1623</v>
      </c>
      <c r="D2792" s="244">
        <v>4985</v>
      </c>
    </row>
    <row r="2793" spans="1:4">
      <c r="A2793" s="242">
        <v>2003543</v>
      </c>
      <c r="B2793" s="243" t="s">
        <v>17213</v>
      </c>
      <c r="C2793" s="242" t="s">
        <v>1623</v>
      </c>
      <c r="D2793" s="244">
        <v>5613.96</v>
      </c>
    </row>
    <row r="2794" spans="1:4" ht="18">
      <c r="A2794" s="242">
        <v>2003542</v>
      </c>
      <c r="B2794" s="243" t="s">
        <v>17214</v>
      </c>
      <c r="C2794" s="242" t="s">
        <v>1623</v>
      </c>
      <c r="D2794" s="244">
        <v>5258.53</v>
      </c>
    </row>
    <row r="2795" spans="1:4" ht="18">
      <c r="A2795" s="242">
        <v>2003505</v>
      </c>
      <c r="B2795" s="243" t="s">
        <v>17215</v>
      </c>
      <c r="C2795" s="242" t="s">
        <v>1623</v>
      </c>
      <c r="D2795" s="244">
        <v>5316.17</v>
      </c>
    </row>
    <row r="2796" spans="1:4" ht="18">
      <c r="A2796" s="242">
        <v>2003504</v>
      </c>
      <c r="B2796" s="243" t="s">
        <v>17216</v>
      </c>
      <c r="C2796" s="242" t="s">
        <v>1623</v>
      </c>
      <c r="D2796" s="244">
        <v>4961.6899999999996</v>
      </c>
    </row>
    <row r="2797" spans="1:4">
      <c r="A2797" s="242">
        <v>2003545</v>
      </c>
      <c r="B2797" s="243" t="s">
        <v>17217</v>
      </c>
      <c r="C2797" s="242" t="s">
        <v>1623</v>
      </c>
      <c r="D2797" s="244">
        <v>5581.17</v>
      </c>
    </row>
    <row r="2798" spans="1:4" ht="18">
      <c r="A2798" s="242">
        <v>2003544</v>
      </c>
      <c r="B2798" s="243" t="s">
        <v>17218</v>
      </c>
      <c r="C2798" s="242" t="s">
        <v>1623</v>
      </c>
      <c r="D2798" s="244">
        <v>5235.22</v>
      </c>
    </row>
    <row r="2799" spans="1:4" ht="18">
      <c r="A2799" s="242">
        <v>2003507</v>
      </c>
      <c r="B2799" s="243" t="s">
        <v>17219</v>
      </c>
      <c r="C2799" s="242" t="s">
        <v>1623</v>
      </c>
      <c r="D2799" s="244">
        <v>5283.38</v>
      </c>
    </row>
    <row r="2800" spans="1:4" ht="18">
      <c r="A2800" s="242">
        <v>2003506</v>
      </c>
      <c r="B2800" s="243" t="s">
        <v>17220</v>
      </c>
      <c r="C2800" s="242" t="s">
        <v>1623</v>
      </c>
      <c r="D2800" s="244">
        <v>4938.37</v>
      </c>
    </row>
    <row r="2801" spans="1:4">
      <c r="A2801" s="242">
        <v>2003547</v>
      </c>
      <c r="B2801" s="243" t="s">
        <v>17221</v>
      </c>
      <c r="C2801" s="242" t="s">
        <v>1623</v>
      </c>
      <c r="D2801" s="244">
        <v>5548.38</v>
      </c>
    </row>
    <row r="2802" spans="1:4" ht="18">
      <c r="A2802" s="242">
        <v>2003546</v>
      </c>
      <c r="B2802" s="243" t="s">
        <v>17222</v>
      </c>
      <c r="C2802" s="242" t="s">
        <v>1623</v>
      </c>
      <c r="D2802" s="244">
        <v>5211.91</v>
      </c>
    </row>
    <row r="2803" spans="1:4" ht="18">
      <c r="A2803" s="242">
        <v>2003509</v>
      </c>
      <c r="B2803" s="243" t="s">
        <v>17223</v>
      </c>
      <c r="C2803" s="242" t="s">
        <v>1623</v>
      </c>
      <c r="D2803" s="244">
        <v>6134.12</v>
      </c>
    </row>
    <row r="2804" spans="1:4" ht="18">
      <c r="A2804" s="242">
        <v>2003508</v>
      </c>
      <c r="B2804" s="243" t="s">
        <v>17224</v>
      </c>
      <c r="C2804" s="242" t="s">
        <v>1623</v>
      </c>
      <c r="D2804" s="244">
        <v>5708.55</v>
      </c>
    </row>
    <row r="2805" spans="1:4">
      <c r="A2805" s="242">
        <v>2003549</v>
      </c>
      <c r="B2805" s="243" t="s">
        <v>17225</v>
      </c>
      <c r="C2805" s="242" t="s">
        <v>1623</v>
      </c>
      <c r="D2805" s="244">
        <v>6399.12</v>
      </c>
    </row>
    <row r="2806" spans="1:4" ht="18">
      <c r="A2806" s="242">
        <v>2003548</v>
      </c>
      <c r="B2806" s="243" t="s">
        <v>17226</v>
      </c>
      <c r="C2806" s="242" t="s">
        <v>1623</v>
      </c>
      <c r="D2806" s="244">
        <v>5982.09</v>
      </c>
    </row>
    <row r="2807" spans="1:4" ht="18">
      <c r="A2807" s="242">
        <v>2003511</v>
      </c>
      <c r="B2807" s="243" t="s">
        <v>17227</v>
      </c>
      <c r="C2807" s="242" t="s">
        <v>1623</v>
      </c>
      <c r="D2807" s="244">
        <v>6101.33</v>
      </c>
    </row>
    <row r="2808" spans="1:4" ht="18">
      <c r="A2808" s="242">
        <v>2003510</v>
      </c>
      <c r="B2808" s="243" t="s">
        <v>17228</v>
      </c>
      <c r="C2808" s="242" t="s">
        <v>1623</v>
      </c>
      <c r="D2808" s="244">
        <v>5685.24</v>
      </c>
    </row>
    <row r="2809" spans="1:4">
      <c r="A2809" s="242">
        <v>2003551</v>
      </c>
      <c r="B2809" s="243" t="s">
        <v>17229</v>
      </c>
      <c r="C2809" s="242" t="s">
        <v>1623</v>
      </c>
      <c r="D2809" s="244">
        <v>6366.33</v>
      </c>
    </row>
    <row r="2810" spans="1:4" ht="18">
      <c r="A2810" s="242">
        <v>2003550</v>
      </c>
      <c r="B2810" s="243" t="s">
        <v>17230</v>
      </c>
      <c r="C2810" s="242" t="s">
        <v>1623</v>
      </c>
      <c r="D2810" s="244">
        <v>5958.78</v>
      </c>
    </row>
    <row r="2811" spans="1:4" ht="18">
      <c r="A2811" s="242">
        <v>2003513</v>
      </c>
      <c r="B2811" s="243" t="s">
        <v>17231</v>
      </c>
      <c r="C2811" s="242" t="s">
        <v>1623</v>
      </c>
      <c r="D2811" s="244">
        <v>6068.54</v>
      </c>
    </row>
    <row r="2812" spans="1:4" ht="18">
      <c r="A2812" s="242">
        <v>2003512</v>
      </c>
      <c r="B2812" s="243" t="s">
        <v>17232</v>
      </c>
      <c r="C2812" s="242" t="s">
        <v>1623</v>
      </c>
      <c r="D2812" s="244">
        <v>5661.93</v>
      </c>
    </row>
    <row r="2813" spans="1:4">
      <c r="A2813" s="242">
        <v>2003553</v>
      </c>
      <c r="B2813" s="243" t="s">
        <v>17233</v>
      </c>
      <c r="C2813" s="242" t="s">
        <v>1623</v>
      </c>
      <c r="D2813" s="244">
        <v>6333.54</v>
      </c>
    </row>
    <row r="2814" spans="1:4" ht="18">
      <c r="A2814" s="242">
        <v>2003552</v>
      </c>
      <c r="B2814" s="243" t="s">
        <v>17234</v>
      </c>
      <c r="C2814" s="242" t="s">
        <v>1623</v>
      </c>
      <c r="D2814" s="244">
        <v>5935.46</v>
      </c>
    </row>
    <row r="2815" spans="1:4" ht="18">
      <c r="A2815" s="242">
        <v>2003515</v>
      </c>
      <c r="B2815" s="243" t="s">
        <v>17235</v>
      </c>
      <c r="C2815" s="242" t="s">
        <v>1623</v>
      </c>
      <c r="D2815" s="244">
        <v>6035.75</v>
      </c>
    </row>
    <row r="2816" spans="1:4" ht="18">
      <c r="A2816" s="242">
        <v>2003514</v>
      </c>
      <c r="B2816" s="243" t="s">
        <v>17236</v>
      </c>
      <c r="C2816" s="242" t="s">
        <v>1623</v>
      </c>
      <c r="D2816" s="244">
        <v>5638.62</v>
      </c>
    </row>
    <row r="2817" spans="1:4">
      <c r="A2817" s="242">
        <v>2003555</v>
      </c>
      <c r="B2817" s="243" t="s">
        <v>17237</v>
      </c>
      <c r="C2817" s="242" t="s">
        <v>1623</v>
      </c>
      <c r="D2817" s="244">
        <v>6300.75</v>
      </c>
    </row>
    <row r="2818" spans="1:4" ht="18">
      <c r="A2818" s="242">
        <v>2003554</v>
      </c>
      <c r="B2818" s="243" t="s">
        <v>17238</v>
      </c>
      <c r="C2818" s="242" t="s">
        <v>1623</v>
      </c>
      <c r="D2818" s="244">
        <v>5912.15</v>
      </c>
    </row>
    <row r="2819" spans="1:4">
      <c r="A2819" s="242">
        <v>2003728</v>
      </c>
      <c r="B2819" s="243" t="s">
        <v>17239</v>
      </c>
      <c r="C2819" s="242" t="s">
        <v>1623</v>
      </c>
      <c r="D2819" s="244">
        <v>2679.44</v>
      </c>
    </row>
    <row r="2820" spans="1:4">
      <c r="A2820" s="242">
        <v>2003727</v>
      </c>
      <c r="B2820" s="243" t="s">
        <v>17240</v>
      </c>
      <c r="C2820" s="242" t="s">
        <v>1623</v>
      </c>
      <c r="D2820" s="244">
        <v>2465.2399999999998</v>
      </c>
    </row>
    <row r="2821" spans="1:4">
      <c r="A2821" s="242">
        <v>2003730</v>
      </c>
      <c r="B2821" s="243" t="s">
        <v>17241</v>
      </c>
      <c r="C2821" s="242" t="s">
        <v>1623</v>
      </c>
      <c r="D2821" s="244">
        <v>2646.65</v>
      </c>
    </row>
    <row r="2822" spans="1:4">
      <c r="A2822" s="242">
        <v>2003729</v>
      </c>
      <c r="B2822" s="243" t="s">
        <v>17242</v>
      </c>
      <c r="C2822" s="242" t="s">
        <v>1623</v>
      </c>
      <c r="D2822" s="244">
        <v>2441.9299999999998</v>
      </c>
    </row>
    <row r="2823" spans="1:4">
      <c r="A2823" s="242">
        <v>2003732</v>
      </c>
      <c r="B2823" s="243" t="s">
        <v>17243</v>
      </c>
      <c r="C2823" s="242" t="s">
        <v>1623</v>
      </c>
      <c r="D2823" s="244">
        <v>2617.14</v>
      </c>
    </row>
    <row r="2824" spans="1:4">
      <c r="A2824" s="242">
        <v>2003731</v>
      </c>
      <c r="B2824" s="243" t="s">
        <v>17244</v>
      </c>
      <c r="C2824" s="242" t="s">
        <v>1623</v>
      </c>
      <c r="D2824" s="244">
        <v>2420.9499999999998</v>
      </c>
    </row>
    <row r="2825" spans="1:4">
      <c r="A2825" s="242">
        <v>2003734</v>
      </c>
      <c r="B2825" s="243" t="s">
        <v>17245</v>
      </c>
      <c r="C2825" s="242" t="s">
        <v>1623</v>
      </c>
      <c r="D2825" s="244">
        <v>2581.0700000000002</v>
      </c>
    </row>
    <row r="2826" spans="1:4">
      <c r="A2826" s="242">
        <v>2003733</v>
      </c>
      <c r="B2826" s="243" t="s">
        <v>17246</v>
      </c>
      <c r="C2826" s="242" t="s">
        <v>1623</v>
      </c>
      <c r="D2826" s="244">
        <v>2395.3000000000002</v>
      </c>
    </row>
    <row r="2827" spans="1:4">
      <c r="A2827" s="242">
        <v>2003736</v>
      </c>
      <c r="B2827" s="243" t="s">
        <v>17247</v>
      </c>
      <c r="C2827" s="242" t="s">
        <v>1623</v>
      </c>
      <c r="D2827" s="244">
        <v>3528.13</v>
      </c>
    </row>
    <row r="2828" spans="1:4">
      <c r="A2828" s="242">
        <v>2003735</v>
      </c>
      <c r="B2828" s="243" t="s">
        <v>17248</v>
      </c>
      <c r="C2828" s="242" t="s">
        <v>1623</v>
      </c>
      <c r="D2828" s="244">
        <v>3261.8</v>
      </c>
    </row>
    <row r="2829" spans="1:4">
      <c r="A2829" s="242">
        <v>2003738</v>
      </c>
      <c r="B2829" s="243" t="s">
        <v>17249</v>
      </c>
      <c r="C2829" s="242" t="s">
        <v>1623</v>
      </c>
      <c r="D2829" s="244">
        <v>3495.34</v>
      </c>
    </row>
    <row r="2830" spans="1:4">
      <c r="A2830" s="242">
        <v>2003737</v>
      </c>
      <c r="B2830" s="243" t="s">
        <v>17250</v>
      </c>
      <c r="C2830" s="242" t="s">
        <v>1623</v>
      </c>
      <c r="D2830" s="244">
        <v>3238.49</v>
      </c>
    </row>
    <row r="2831" spans="1:4">
      <c r="A2831" s="242">
        <v>2003740</v>
      </c>
      <c r="B2831" s="243" t="s">
        <v>17251</v>
      </c>
      <c r="C2831" s="242" t="s">
        <v>1623</v>
      </c>
      <c r="D2831" s="244">
        <v>3465.83</v>
      </c>
    </row>
    <row r="2832" spans="1:4">
      <c r="A2832" s="242">
        <v>2003739</v>
      </c>
      <c r="B2832" s="243" t="s">
        <v>17252</v>
      </c>
      <c r="C2832" s="242" t="s">
        <v>1623</v>
      </c>
      <c r="D2832" s="244">
        <v>3217.51</v>
      </c>
    </row>
    <row r="2833" spans="1:4">
      <c r="A2833" s="242">
        <v>2003742</v>
      </c>
      <c r="B2833" s="243" t="s">
        <v>17253</v>
      </c>
      <c r="C2833" s="242" t="s">
        <v>1623</v>
      </c>
      <c r="D2833" s="244">
        <v>3560.92</v>
      </c>
    </row>
    <row r="2834" spans="1:4">
      <c r="A2834" s="242">
        <v>2003741</v>
      </c>
      <c r="B2834" s="243" t="s">
        <v>17254</v>
      </c>
      <c r="C2834" s="242" t="s">
        <v>1623</v>
      </c>
      <c r="D2834" s="244">
        <v>3285.11</v>
      </c>
    </row>
    <row r="2835" spans="1:4">
      <c r="A2835" s="242">
        <v>2003744</v>
      </c>
      <c r="B2835" s="243" t="s">
        <v>17255</v>
      </c>
      <c r="C2835" s="242" t="s">
        <v>1623</v>
      </c>
      <c r="D2835" s="244">
        <v>4245.43</v>
      </c>
    </row>
    <row r="2836" spans="1:4">
      <c r="A2836" s="242">
        <v>2003743</v>
      </c>
      <c r="B2836" s="243" t="s">
        <v>17256</v>
      </c>
      <c r="C2836" s="242" t="s">
        <v>1623</v>
      </c>
      <c r="D2836" s="244">
        <v>3926.96</v>
      </c>
    </row>
    <row r="2837" spans="1:4">
      <c r="A2837" s="242">
        <v>2003746</v>
      </c>
      <c r="B2837" s="243" t="s">
        <v>17257</v>
      </c>
      <c r="C2837" s="242" t="s">
        <v>1623</v>
      </c>
      <c r="D2837" s="244">
        <v>4212.6400000000003</v>
      </c>
    </row>
    <row r="2838" spans="1:4">
      <c r="A2838" s="242">
        <v>2003745</v>
      </c>
      <c r="B2838" s="243" t="s">
        <v>17258</v>
      </c>
      <c r="C2838" s="242" t="s">
        <v>1623</v>
      </c>
      <c r="D2838" s="244">
        <v>3903.65</v>
      </c>
    </row>
    <row r="2839" spans="1:4">
      <c r="A2839" s="242">
        <v>2003748</v>
      </c>
      <c r="B2839" s="243" t="s">
        <v>17259</v>
      </c>
      <c r="C2839" s="242" t="s">
        <v>1623</v>
      </c>
      <c r="D2839" s="244">
        <v>4183.12</v>
      </c>
    </row>
    <row r="2840" spans="1:4">
      <c r="A2840" s="242">
        <v>2003747</v>
      </c>
      <c r="B2840" s="243" t="s">
        <v>17260</v>
      </c>
      <c r="C2840" s="242" t="s">
        <v>1623</v>
      </c>
      <c r="D2840" s="244">
        <v>3882.67</v>
      </c>
    </row>
    <row r="2841" spans="1:4">
      <c r="A2841" s="242">
        <v>2003750</v>
      </c>
      <c r="B2841" s="243" t="s">
        <v>17261</v>
      </c>
      <c r="C2841" s="242" t="s">
        <v>1623</v>
      </c>
      <c r="D2841" s="244">
        <v>4147.0600000000004</v>
      </c>
    </row>
    <row r="2842" spans="1:4">
      <c r="A2842" s="242">
        <v>2003749</v>
      </c>
      <c r="B2842" s="243" t="s">
        <v>17262</v>
      </c>
      <c r="C2842" s="242" t="s">
        <v>1623</v>
      </c>
      <c r="D2842" s="244">
        <v>3857.03</v>
      </c>
    </row>
    <row r="2843" spans="1:4">
      <c r="A2843" s="242">
        <v>2003752</v>
      </c>
      <c r="B2843" s="243" t="s">
        <v>17263</v>
      </c>
      <c r="C2843" s="242" t="s">
        <v>1623</v>
      </c>
      <c r="D2843" s="244">
        <v>5138.17</v>
      </c>
    </row>
    <row r="2844" spans="1:4">
      <c r="A2844" s="242">
        <v>2003751</v>
      </c>
      <c r="B2844" s="243" t="s">
        <v>17264</v>
      </c>
      <c r="C2844" s="242" t="s">
        <v>1623</v>
      </c>
      <c r="D2844" s="244">
        <v>4767.58</v>
      </c>
    </row>
    <row r="2845" spans="1:4">
      <c r="A2845" s="242">
        <v>2003754</v>
      </c>
      <c r="B2845" s="243" t="s">
        <v>17265</v>
      </c>
      <c r="C2845" s="242" t="s">
        <v>1623</v>
      </c>
      <c r="D2845" s="244">
        <v>5105.38</v>
      </c>
    </row>
    <row r="2846" spans="1:4">
      <c r="A2846" s="242">
        <v>2003753</v>
      </c>
      <c r="B2846" s="243" t="s">
        <v>17266</v>
      </c>
      <c r="C2846" s="242" t="s">
        <v>1623</v>
      </c>
      <c r="D2846" s="244">
        <v>4744.2700000000004</v>
      </c>
    </row>
    <row r="2847" spans="1:4">
      <c r="A2847" s="242">
        <v>2003756</v>
      </c>
      <c r="B2847" s="243" t="s">
        <v>17267</v>
      </c>
      <c r="C2847" s="242" t="s">
        <v>1623</v>
      </c>
      <c r="D2847" s="244">
        <v>5075.87</v>
      </c>
    </row>
    <row r="2848" spans="1:4">
      <c r="A2848" s="242">
        <v>2003755</v>
      </c>
      <c r="B2848" s="243" t="s">
        <v>17268</v>
      </c>
      <c r="C2848" s="242" t="s">
        <v>1623</v>
      </c>
      <c r="D2848" s="244">
        <v>4723.28</v>
      </c>
    </row>
    <row r="2849" spans="1:4">
      <c r="A2849" s="242">
        <v>2003758</v>
      </c>
      <c r="B2849" s="243" t="s">
        <v>17269</v>
      </c>
      <c r="C2849" s="242" t="s">
        <v>1623</v>
      </c>
      <c r="D2849" s="244">
        <v>5039.8</v>
      </c>
    </row>
    <row r="2850" spans="1:4">
      <c r="A2850" s="242">
        <v>2003757</v>
      </c>
      <c r="B2850" s="243" t="s">
        <v>17270</v>
      </c>
      <c r="C2850" s="242" t="s">
        <v>1623</v>
      </c>
      <c r="D2850" s="244">
        <v>4697.6400000000003</v>
      </c>
    </row>
    <row r="2851" spans="1:4">
      <c r="A2851" s="242">
        <v>2003760</v>
      </c>
      <c r="B2851" s="243" t="s">
        <v>17271</v>
      </c>
      <c r="C2851" s="242" t="s">
        <v>1623</v>
      </c>
      <c r="D2851" s="244">
        <v>5169.16</v>
      </c>
    </row>
    <row r="2852" spans="1:4">
      <c r="A2852" s="242">
        <v>2003759</v>
      </c>
      <c r="B2852" s="243" t="s">
        <v>17272</v>
      </c>
      <c r="C2852" s="242" t="s">
        <v>1623</v>
      </c>
      <c r="D2852" s="244">
        <v>4954.96</v>
      </c>
    </row>
    <row r="2853" spans="1:4">
      <c r="A2853" s="242">
        <v>2003762</v>
      </c>
      <c r="B2853" s="243" t="s">
        <v>17273</v>
      </c>
      <c r="C2853" s="242" t="s">
        <v>1623</v>
      </c>
      <c r="D2853" s="244">
        <v>5857.75</v>
      </c>
    </row>
    <row r="2854" spans="1:4">
      <c r="A2854" s="242">
        <v>2003761</v>
      </c>
      <c r="B2854" s="243" t="s">
        <v>17274</v>
      </c>
      <c r="C2854" s="242" t="s">
        <v>1623</v>
      </c>
      <c r="D2854" s="244">
        <v>5444.51</v>
      </c>
    </row>
    <row r="2855" spans="1:4">
      <c r="A2855" s="242">
        <v>2003764</v>
      </c>
      <c r="B2855" s="243" t="s">
        <v>17275</v>
      </c>
      <c r="C2855" s="242" t="s">
        <v>1623</v>
      </c>
      <c r="D2855" s="244">
        <v>5828.24</v>
      </c>
    </row>
    <row r="2856" spans="1:4">
      <c r="A2856" s="242">
        <v>2003763</v>
      </c>
      <c r="B2856" s="243" t="s">
        <v>17276</v>
      </c>
      <c r="C2856" s="242" t="s">
        <v>1623</v>
      </c>
      <c r="D2856" s="244">
        <v>5423.53</v>
      </c>
    </row>
    <row r="2857" spans="1:4">
      <c r="A2857" s="242">
        <v>2003766</v>
      </c>
      <c r="B2857" s="243" t="s">
        <v>17277</v>
      </c>
      <c r="C2857" s="242" t="s">
        <v>1623</v>
      </c>
      <c r="D2857" s="244">
        <v>5792.17</v>
      </c>
    </row>
    <row r="2858" spans="1:4">
      <c r="A2858" s="242">
        <v>2003765</v>
      </c>
      <c r="B2858" s="243" t="s">
        <v>17278</v>
      </c>
      <c r="C2858" s="242" t="s">
        <v>1623</v>
      </c>
      <c r="D2858" s="244">
        <v>5397.88</v>
      </c>
    </row>
    <row r="2859" spans="1:4">
      <c r="A2859" s="242">
        <v>2003642</v>
      </c>
      <c r="B2859" s="243" t="s">
        <v>17279</v>
      </c>
      <c r="C2859" s="242" t="s">
        <v>1623</v>
      </c>
      <c r="D2859" s="244">
        <v>1193.92</v>
      </c>
    </row>
    <row r="2860" spans="1:4">
      <c r="A2860" s="242">
        <v>2003641</v>
      </c>
      <c r="B2860" s="243" t="s">
        <v>17280</v>
      </c>
      <c r="C2860" s="242" t="s">
        <v>1623</v>
      </c>
      <c r="D2860" s="244">
        <v>1060.28</v>
      </c>
    </row>
    <row r="2861" spans="1:4">
      <c r="A2861" s="242">
        <v>2003644</v>
      </c>
      <c r="B2861" s="243" t="s">
        <v>17281</v>
      </c>
      <c r="C2861" s="242" t="s">
        <v>1623</v>
      </c>
      <c r="D2861" s="244">
        <v>1174.25</v>
      </c>
    </row>
    <row r="2862" spans="1:4">
      <c r="A2862" s="242">
        <v>2003643</v>
      </c>
      <c r="B2862" s="243" t="s">
        <v>17282</v>
      </c>
      <c r="C2862" s="242" t="s">
        <v>1623</v>
      </c>
      <c r="D2862" s="244">
        <v>1046.3</v>
      </c>
    </row>
    <row r="2863" spans="1:4">
      <c r="A2863" s="242">
        <v>2003646</v>
      </c>
      <c r="B2863" s="243" t="s">
        <v>17283</v>
      </c>
      <c r="C2863" s="242" t="s">
        <v>1623</v>
      </c>
      <c r="D2863" s="244">
        <v>1607.44</v>
      </c>
    </row>
    <row r="2864" spans="1:4">
      <c r="A2864" s="242">
        <v>2003645</v>
      </c>
      <c r="B2864" s="243" t="s">
        <v>17284</v>
      </c>
      <c r="C2864" s="242" t="s">
        <v>1623</v>
      </c>
      <c r="D2864" s="244">
        <v>1423.56</v>
      </c>
    </row>
    <row r="2865" spans="1:4">
      <c r="A2865" s="242">
        <v>2003648</v>
      </c>
      <c r="B2865" s="243" t="s">
        <v>17285</v>
      </c>
      <c r="C2865" s="242" t="s">
        <v>1623</v>
      </c>
      <c r="D2865" s="244">
        <v>2073.77</v>
      </c>
    </row>
    <row r="2866" spans="1:4">
      <c r="A2866" s="242">
        <v>2003647</v>
      </c>
      <c r="B2866" s="243" t="s">
        <v>17286</v>
      </c>
      <c r="C2866" s="242" t="s">
        <v>1623</v>
      </c>
      <c r="D2866" s="244">
        <v>1842.5</v>
      </c>
    </row>
    <row r="2867" spans="1:4">
      <c r="A2867" s="242">
        <v>2003650</v>
      </c>
      <c r="B2867" s="243" t="s">
        <v>17287</v>
      </c>
      <c r="C2867" s="242" t="s">
        <v>1623</v>
      </c>
      <c r="D2867" s="244">
        <v>2477.56</v>
      </c>
    </row>
    <row r="2868" spans="1:4">
      <c r="A2868" s="242">
        <v>2003649</v>
      </c>
      <c r="B2868" s="243" t="s">
        <v>17288</v>
      </c>
      <c r="C2868" s="242" t="s">
        <v>1623</v>
      </c>
      <c r="D2868" s="244">
        <v>2210.2800000000002</v>
      </c>
    </row>
    <row r="2869" spans="1:4">
      <c r="A2869" s="242">
        <v>2003652</v>
      </c>
      <c r="B2869" s="243" t="s">
        <v>17289</v>
      </c>
      <c r="C2869" s="242" t="s">
        <v>1623</v>
      </c>
      <c r="D2869" s="244">
        <v>3188.85</v>
      </c>
    </row>
    <row r="2870" spans="1:4">
      <c r="A2870" s="242">
        <v>2003651</v>
      </c>
      <c r="B2870" s="243" t="s">
        <v>17290</v>
      </c>
      <c r="C2870" s="242" t="s">
        <v>1623</v>
      </c>
      <c r="D2870" s="244">
        <v>2865.65</v>
      </c>
    </row>
    <row r="2871" spans="1:4">
      <c r="A2871" s="242">
        <v>2003654</v>
      </c>
      <c r="B2871" s="243" t="s">
        <v>17291</v>
      </c>
      <c r="C2871" s="242" t="s">
        <v>1623</v>
      </c>
      <c r="D2871" s="244">
        <v>1424.43</v>
      </c>
    </row>
    <row r="2872" spans="1:4">
      <c r="A2872" s="242">
        <v>2003653</v>
      </c>
      <c r="B2872" s="243" t="s">
        <v>17292</v>
      </c>
      <c r="C2872" s="242" t="s">
        <v>1623</v>
      </c>
      <c r="D2872" s="244">
        <v>1265.2</v>
      </c>
    </row>
    <row r="2873" spans="1:4">
      <c r="A2873" s="242">
        <v>2003656</v>
      </c>
      <c r="B2873" s="243" t="s">
        <v>17293</v>
      </c>
      <c r="C2873" s="242" t="s">
        <v>1623</v>
      </c>
      <c r="D2873" s="244">
        <v>1401.48</v>
      </c>
    </row>
    <row r="2874" spans="1:4">
      <c r="A2874" s="242">
        <v>2003655</v>
      </c>
      <c r="B2874" s="243" t="s">
        <v>17294</v>
      </c>
      <c r="C2874" s="242" t="s">
        <v>1623</v>
      </c>
      <c r="D2874" s="244">
        <v>1248.8800000000001</v>
      </c>
    </row>
    <row r="2875" spans="1:4">
      <c r="A2875" s="242">
        <v>2003658</v>
      </c>
      <c r="B2875" s="243" t="s">
        <v>17295</v>
      </c>
      <c r="C2875" s="242" t="s">
        <v>1623</v>
      </c>
      <c r="D2875" s="244">
        <v>1871.82</v>
      </c>
    </row>
    <row r="2876" spans="1:4">
      <c r="A2876" s="242">
        <v>2003657</v>
      </c>
      <c r="B2876" s="243" t="s">
        <v>17296</v>
      </c>
      <c r="C2876" s="242" t="s">
        <v>1623</v>
      </c>
      <c r="D2876" s="244">
        <v>1656.67</v>
      </c>
    </row>
    <row r="2877" spans="1:4">
      <c r="A2877" s="242">
        <v>2003660</v>
      </c>
      <c r="B2877" s="243" t="s">
        <v>17297</v>
      </c>
      <c r="C2877" s="242" t="s">
        <v>1623</v>
      </c>
      <c r="D2877" s="244">
        <v>2356.06</v>
      </c>
    </row>
    <row r="2878" spans="1:4">
      <c r="A2878" s="242">
        <v>2003659</v>
      </c>
      <c r="B2878" s="243" t="s">
        <v>17298</v>
      </c>
      <c r="C2878" s="242" t="s">
        <v>1623</v>
      </c>
      <c r="D2878" s="244">
        <v>2091.63</v>
      </c>
    </row>
    <row r="2879" spans="1:4">
      <c r="A2879" s="242">
        <v>2003662</v>
      </c>
      <c r="B2879" s="243" t="s">
        <v>17299</v>
      </c>
      <c r="C2879" s="242" t="s">
        <v>1623</v>
      </c>
      <c r="D2879" s="244">
        <v>2781.05</v>
      </c>
    </row>
    <row r="2880" spans="1:4">
      <c r="A2880" s="242">
        <v>2003661</v>
      </c>
      <c r="B2880" s="243" t="s">
        <v>17300</v>
      </c>
      <c r="C2880" s="242" t="s">
        <v>1623</v>
      </c>
      <c r="D2880" s="244">
        <v>2477.75</v>
      </c>
    </row>
    <row r="2881" spans="1:4">
      <c r="A2881" s="242">
        <v>2003664</v>
      </c>
      <c r="B2881" s="243" t="s">
        <v>17301</v>
      </c>
      <c r="C2881" s="242" t="s">
        <v>1623</v>
      </c>
      <c r="D2881" s="244">
        <v>3443.68</v>
      </c>
    </row>
    <row r="2882" spans="1:4">
      <c r="A2882" s="242">
        <v>2003663</v>
      </c>
      <c r="B2882" s="243" t="s">
        <v>17302</v>
      </c>
      <c r="C2882" s="242" t="s">
        <v>1623</v>
      </c>
      <c r="D2882" s="244">
        <v>3081.62</v>
      </c>
    </row>
    <row r="2883" spans="1:4">
      <c r="A2883" s="242">
        <v>2003666</v>
      </c>
      <c r="B2883" s="243" t="s">
        <v>17303</v>
      </c>
      <c r="C2883" s="242" t="s">
        <v>1623</v>
      </c>
      <c r="D2883" s="244">
        <v>1658.22</v>
      </c>
    </row>
    <row r="2884" spans="1:4">
      <c r="A2884" s="242">
        <v>2003665</v>
      </c>
      <c r="B2884" s="243" t="s">
        <v>17304</v>
      </c>
      <c r="C2884" s="242" t="s">
        <v>1623</v>
      </c>
      <c r="D2884" s="244">
        <v>1472.45</v>
      </c>
    </row>
    <row r="2885" spans="1:4">
      <c r="A2885" s="242">
        <v>2003668</v>
      </c>
      <c r="B2885" s="243" t="s">
        <v>17305</v>
      </c>
      <c r="C2885" s="242" t="s">
        <v>1623</v>
      </c>
      <c r="D2885" s="244">
        <v>1638.54</v>
      </c>
    </row>
    <row r="2886" spans="1:4">
      <c r="A2886" s="242">
        <v>2003667</v>
      </c>
      <c r="B2886" s="243" t="s">
        <v>17306</v>
      </c>
      <c r="C2886" s="242" t="s">
        <v>1623</v>
      </c>
      <c r="D2886" s="244">
        <v>1458.46</v>
      </c>
    </row>
    <row r="2887" spans="1:4">
      <c r="A2887" s="242">
        <v>2003670</v>
      </c>
      <c r="B2887" s="243" t="s">
        <v>17307</v>
      </c>
      <c r="C2887" s="242" t="s">
        <v>1623</v>
      </c>
      <c r="D2887" s="244">
        <v>2146.0300000000002</v>
      </c>
    </row>
    <row r="2888" spans="1:4">
      <c r="A2888" s="242">
        <v>2003669</v>
      </c>
      <c r="B2888" s="243" t="s">
        <v>17308</v>
      </c>
      <c r="C2888" s="242" t="s">
        <v>1623</v>
      </c>
      <c r="D2888" s="244">
        <v>1896.76</v>
      </c>
    </row>
    <row r="2889" spans="1:4">
      <c r="A2889" s="242">
        <v>2003672</v>
      </c>
      <c r="B2889" s="243" t="s">
        <v>17309</v>
      </c>
      <c r="C2889" s="242" t="s">
        <v>1623</v>
      </c>
      <c r="D2889" s="244">
        <v>2654.75</v>
      </c>
    </row>
    <row r="2890" spans="1:4">
      <c r="A2890" s="242">
        <v>2003671</v>
      </c>
      <c r="B2890" s="243" t="s">
        <v>17310</v>
      </c>
      <c r="C2890" s="242" t="s">
        <v>1623</v>
      </c>
      <c r="D2890" s="244">
        <v>2352.4</v>
      </c>
    </row>
    <row r="2891" spans="1:4">
      <c r="A2891" s="242">
        <v>2003674</v>
      </c>
      <c r="B2891" s="243" t="s">
        <v>17311</v>
      </c>
      <c r="C2891" s="242" t="s">
        <v>1623</v>
      </c>
      <c r="D2891" s="244">
        <v>3097.65</v>
      </c>
    </row>
    <row r="2892" spans="1:4">
      <c r="A2892" s="242">
        <v>2003673</v>
      </c>
      <c r="B2892" s="243" t="s">
        <v>17312</v>
      </c>
      <c r="C2892" s="242" t="s">
        <v>1623</v>
      </c>
      <c r="D2892" s="244">
        <v>2754.55</v>
      </c>
    </row>
    <row r="2893" spans="1:4">
      <c r="A2893" s="242">
        <v>2003676</v>
      </c>
      <c r="B2893" s="243" t="s">
        <v>17313</v>
      </c>
      <c r="C2893" s="242" t="s">
        <v>1623</v>
      </c>
      <c r="D2893" s="244">
        <v>3793.72</v>
      </c>
    </row>
    <row r="2894" spans="1:4">
      <c r="A2894" s="242">
        <v>2003675</v>
      </c>
      <c r="B2894" s="243" t="s">
        <v>17314</v>
      </c>
      <c r="C2894" s="242" t="s">
        <v>1623</v>
      </c>
      <c r="D2894" s="244">
        <v>3387.12</v>
      </c>
    </row>
    <row r="2895" spans="1:4">
      <c r="A2895" s="242">
        <v>2003854</v>
      </c>
      <c r="B2895" s="243" t="s">
        <v>17315</v>
      </c>
      <c r="C2895" s="242" t="s">
        <v>14616</v>
      </c>
      <c r="D2895" s="244">
        <v>96.23</v>
      </c>
    </row>
    <row r="2896" spans="1:4">
      <c r="A2896" s="242">
        <v>2003855</v>
      </c>
      <c r="B2896" s="243" t="s">
        <v>17316</v>
      </c>
      <c r="C2896" s="242" t="s">
        <v>14616</v>
      </c>
      <c r="D2896" s="244">
        <v>12.9</v>
      </c>
    </row>
    <row r="2897" spans="1:4">
      <c r="A2897" s="242">
        <v>2003856</v>
      </c>
      <c r="B2897" s="243" t="s">
        <v>17317</v>
      </c>
      <c r="C2897" s="242" t="s">
        <v>14616</v>
      </c>
      <c r="D2897" s="244">
        <v>93.75</v>
      </c>
    </row>
    <row r="2898" spans="1:4">
      <c r="A2898" s="242">
        <v>2003857</v>
      </c>
      <c r="B2898" s="243" t="s">
        <v>17318</v>
      </c>
      <c r="C2898" s="242" t="s">
        <v>14616</v>
      </c>
      <c r="D2898" s="244">
        <v>51.68</v>
      </c>
    </row>
    <row r="2899" spans="1:4" ht="27">
      <c r="A2899" s="242">
        <v>2019782</v>
      </c>
      <c r="B2899" s="243" t="s">
        <v>17319</v>
      </c>
      <c r="C2899" s="242" t="s">
        <v>27</v>
      </c>
      <c r="D2899" s="244">
        <v>738.82</v>
      </c>
    </row>
    <row r="2900" spans="1:4" ht="27">
      <c r="A2900" s="242">
        <v>2019783</v>
      </c>
      <c r="B2900" s="243" t="s">
        <v>17320</v>
      </c>
      <c r="C2900" s="242" t="s">
        <v>27</v>
      </c>
      <c r="D2900" s="244">
        <v>1148.72</v>
      </c>
    </row>
    <row r="2901" spans="1:4" ht="27">
      <c r="A2901" s="242">
        <v>2019784</v>
      </c>
      <c r="B2901" s="243" t="s">
        <v>17321</v>
      </c>
      <c r="C2901" s="242" t="s">
        <v>27</v>
      </c>
      <c r="D2901" s="244">
        <v>1485.36</v>
      </c>
    </row>
    <row r="2902" spans="1:4" ht="27">
      <c r="A2902" s="242">
        <v>2019785</v>
      </c>
      <c r="B2902" s="243" t="s">
        <v>17322</v>
      </c>
      <c r="C2902" s="242" t="s">
        <v>27</v>
      </c>
      <c r="D2902" s="244">
        <v>1977.15</v>
      </c>
    </row>
    <row r="2903" spans="1:4" ht="27">
      <c r="A2903" s="242">
        <v>2019776</v>
      </c>
      <c r="B2903" s="243" t="s">
        <v>17323</v>
      </c>
      <c r="C2903" s="242" t="s">
        <v>27</v>
      </c>
      <c r="D2903" s="244">
        <v>389.58</v>
      </c>
    </row>
    <row r="2904" spans="1:4" ht="27">
      <c r="A2904" s="242">
        <v>2019777</v>
      </c>
      <c r="B2904" s="243" t="s">
        <v>17324</v>
      </c>
      <c r="C2904" s="242" t="s">
        <v>27</v>
      </c>
      <c r="D2904" s="244">
        <v>849.64</v>
      </c>
    </row>
    <row r="2905" spans="1:4" ht="27">
      <c r="A2905" s="242">
        <v>2019778</v>
      </c>
      <c r="B2905" s="243" t="s">
        <v>17325</v>
      </c>
      <c r="C2905" s="242" t="s">
        <v>27</v>
      </c>
      <c r="D2905" s="244">
        <v>1673.57</v>
      </c>
    </row>
    <row r="2906" spans="1:4" ht="27">
      <c r="A2906" s="242">
        <v>2019779</v>
      </c>
      <c r="B2906" s="243" t="s">
        <v>17326</v>
      </c>
      <c r="C2906" s="242" t="s">
        <v>27</v>
      </c>
      <c r="D2906" s="244">
        <v>506.49</v>
      </c>
    </row>
    <row r="2907" spans="1:4" ht="27">
      <c r="A2907" s="242">
        <v>2019780</v>
      </c>
      <c r="B2907" s="243" t="s">
        <v>17327</v>
      </c>
      <c r="C2907" s="242" t="s">
        <v>27</v>
      </c>
      <c r="D2907" s="244">
        <v>617.96</v>
      </c>
    </row>
    <row r="2908" spans="1:4" ht="27">
      <c r="A2908" s="242">
        <v>2019781</v>
      </c>
      <c r="B2908" s="243" t="s">
        <v>17328</v>
      </c>
      <c r="C2908" s="242" t="s">
        <v>27</v>
      </c>
      <c r="D2908" s="244">
        <v>776.08</v>
      </c>
    </row>
    <row r="2909" spans="1:4" ht="27">
      <c r="A2909" s="242">
        <v>2019773</v>
      </c>
      <c r="B2909" s="243" t="s">
        <v>17329</v>
      </c>
      <c r="C2909" s="242" t="s">
        <v>27</v>
      </c>
      <c r="D2909" s="244">
        <v>258.49</v>
      </c>
    </row>
    <row r="2910" spans="1:4" ht="27">
      <c r="A2910" s="242">
        <v>2019774</v>
      </c>
      <c r="B2910" s="243" t="s">
        <v>17330</v>
      </c>
      <c r="C2910" s="242" t="s">
        <v>27</v>
      </c>
      <c r="D2910" s="244">
        <v>276.60000000000002</v>
      </c>
    </row>
    <row r="2911" spans="1:4" ht="27">
      <c r="A2911" s="242">
        <v>2019775</v>
      </c>
      <c r="B2911" s="243" t="s">
        <v>17331</v>
      </c>
      <c r="C2911" s="242" t="s">
        <v>27</v>
      </c>
      <c r="D2911" s="244">
        <v>239.94</v>
      </c>
    </row>
    <row r="2912" spans="1:4" ht="27">
      <c r="A2912" s="242">
        <v>2019755</v>
      </c>
      <c r="B2912" s="243" t="s">
        <v>17332</v>
      </c>
      <c r="C2912" s="242" t="s">
        <v>27</v>
      </c>
      <c r="D2912" s="244">
        <v>338.15</v>
      </c>
    </row>
    <row r="2913" spans="1:4" ht="27">
      <c r="A2913" s="242">
        <v>2019764</v>
      </c>
      <c r="B2913" s="243" t="s">
        <v>17333</v>
      </c>
      <c r="C2913" s="242" t="s">
        <v>27</v>
      </c>
      <c r="D2913" s="244">
        <v>348.43</v>
      </c>
    </row>
    <row r="2914" spans="1:4" ht="27">
      <c r="A2914" s="242">
        <v>2019756</v>
      </c>
      <c r="B2914" s="243" t="s">
        <v>17334</v>
      </c>
      <c r="C2914" s="242" t="s">
        <v>27</v>
      </c>
      <c r="D2914" s="244">
        <v>434.5</v>
      </c>
    </row>
    <row r="2915" spans="1:4" ht="27">
      <c r="A2915" s="242">
        <v>2019765</v>
      </c>
      <c r="B2915" s="243" t="s">
        <v>17335</v>
      </c>
      <c r="C2915" s="242" t="s">
        <v>27</v>
      </c>
      <c r="D2915" s="244">
        <v>444.78</v>
      </c>
    </row>
    <row r="2916" spans="1:4" ht="27">
      <c r="A2916" s="242">
        <v>2019757</v>
      </c>
      <c r="B2916" s="243" t="s">
        <v>17336</v>
      </c>
      <c r="C2916" s="242" t="s">
        <v>27</v>
      </c>
      <c r="D2916" s="244">
        <v>573.41</v>
      </c>
    </row>
    <row r="2917" spans="1:4" ht="27">
      <c r="A2917" s="242">
        <v>2019766</v>
      </c>
      <c r="B2917" s="243" t="s">
        <v>17337</v>
      </c>
      <c r="C2917" s="242" t="s">
        <v>27</v>
      </c>
      <c r="D2917" s="244">
        <v>608.84</v>
      </c>
    </row>
    <row r="2918" spans="1:4" ht="27">
      <c r="A2918" s="242">
        <v>2019758</v>
      </c>
      <c r="B2918" s="243" t="s">
        <v>17338</v>
      </c>
      <c r="C2918" s="242" t="s">
        <v>27</v>
      </c>
      <c r="D2918" s="244">
        <v>497.96</v>
      </c>
    </row>
    <row r="2919" spans="1:4" ht="27">
      <c r="A2919" s="242">
        <v>2019767</v>
      </c>
      <c r="B2919" s="243" t="s">
        <v>17339</v>
      </c>
      <c r="C2919" s="242" t="s">
        <v>27</v>
      </c>
      <c r="D2919" s="244">
        <v>533.74</v>
      </c>
    </row>
    <row r="2920" spans="1:4" ht="27">
      <c r="A2920" s="242">
        <v>2019759</v>
      </c>
      <c r="B2920" s="243" t="s">
        <v>17340</v>
      </c>
      <c r="C2920" s="242" t="s">
        <v>27</v>
      </c>
      <c r="D2920" s="244">
        <v>569.05999999999995</v>
      </c>
    </row>
    <row r="2921" spans="1:4" ht="27">
      <c r="A2921" s="242">
        <v>2019768</v>
      </c>
      <c r="B2921" s="243" t="s">
        <v>17341</v>
      </c>
      <c r="C2921" s="242" t="s">
        <v>27</v>
      </c>
      <c r="D2921" s="244">
        <v>611.67999999999995</v>
      </c>
    </row>
    <row r="2922" spans="1:4" ht="27">
      <c r="A2922" s="242">
        <v>2019760</v>
      </c>
      <c r="B2922" s="243" t="s">
        <v>17342</v>
      </c>
      <c r="C2922" s="242" t="s">
        <v>27</v>
      </c>
      <c r="D2922" s="244">
        <v>896.13</v>
      </c>
    </row>
    <row r="2923" spans="1:4" ht="27">
      <c r="A2923" s="242">
        <v>2019769</v>
      </c>
      <c r="B2923" s="243" t="s">
        <v>17343</v>
      </c>
      <c r="C2923" s="242" t="s">
        <v>27</v>
      </c>
      <c r="D2923" s="244">
        <v>945.6</v>
      </c>
    </row>
    <row r="2924" spans="1:4" ht="27">
      <c r="A2924" s="242">
        <v>2019761</v>
      </c>
      <c r="B2924" s="243" t="s">
        <v>17344</v>
      </c>
      <c r="C2924" s="242" t="s">
        <v>27</v>
      </c>
      <c r="D2924" s="244">
        <v>609.77</v>
      </c>
    </row>
    <row r="2925" spans="1:4" ht="27">
      <c r="A2925" s="242">
        <v>2019770</v>
      </c>
      <c r="B2925" s="243" t="s">
        <v>17345</v>
      </c>
      <c r="C2925" s="242" t="s">
        <v>27</v>
      </c>
      <c r="D2925" s="244">
        <v>648.97</v>
      </c>
    </row>
    <row r="2926" spans="1:4" ht="27">
      <c r="A2926" s="242">
        <v>2019762</v>
      </c>
      <c r="B2926" s="243" t="s">
        <v>17346</v>
      </c>
      <c r="C2926" s="242" t="s">
        <v>27</v>
      </c>
      <c r="D2926" s="244">
        <v>770.75</v>
      </c>
    </row>
    <row r="2927" spans="1:4" ht="27">
      <c r="A2927" s="242">
        <v>2019771</v>
      </c>
      <c r="B2927" s="243" t="s">
        <v>17347</v>
      </c>
      <c r="C2927" s="242" t="s">
        <v>27</v>
      </c>
      <c r="D2927" s="244">
        <v>823.63</v>
      </c>
    </row>
    <row r="2928" spans="1:4" ht="27">
      <c r="A2928" s="242">
        <v>2019763</v>
      </c>
      <c r="B2928" s="243" t="s">
        <v>17348</v>
      </c>
      <c r="C2928" s="242" t="s">
        <v>27</v>
      </c>
      <c r="D2928" s="244">
        <v>2971.16</v>
      </c>
    </row>
    <row r="2929" spans="1:4" ht="27">
      <c r="A2929" s="242">
        <v>2019772</v>
      </c>
      <c r="B2929" s="243" t="s">
        <v>17349</v>
      </c>
      <c r="C2929" s="242" t="s">
        <v>27</v>
      </c>
      <c r="D2929" s="244">
        <v>3023.02</v>
      </c>
    </row>
    <row r="2930" spans="1:4" ht="18">
      <c r="A2930" s="242">
        <v>2003811</v>
      </c>
      <c r="B2930" s="243" t="s">
        <v>17350</v>
      </c>
      <c r="C2930" s="242" t="s">
        <v>27</v>
      </c>
      <c r="D2930" s="244">
        <v>111.26</v>
      </c>
    </row>
    <row r="2931" spans="1:4" ht="18">
      <c r="A2931" s="242">
        <v>2003812</v>
      </c>
      <c r="B2931" s="243" t="s">
        <v>17351</v>
      </c>
      <c r="C2931" s="242" t="s">
        <v>27</v>
      </c>
      <c r="D2931" s="244">
        <v>131.44</v>
      </c>
    </row>
    <row r="2932" spans="1:4" ht="18">
      <c r="A2932" s="242">
        <v>2003813</v>
      </c>
      <c r="B2932" s="243" t="s">
        <v>17352</v>
      </c>
      <c r="C2932" s="242" t="s">
        <v>27</v>
      </c>
      <c r="D2932" s="244">
        <v>157.71</v>
      </c>
    </row>
    <row r="2933" spans="1:4" ht="18">
      <c r="A2933" s="242">
        <v>2003814</v>
      </c>
      <c r="B2933" s="243" t="s">
        <v>17353</v>
      </c>
      <c r="C2933" s="242" t="s">
        <v>27</v>
      </c>
      <c r="D2933" s="244">
        <v>179.92</v>
      </c>
    </row>
    <row r="2934" spans="1:4" ht="18">
      <c r="A2934" s="242">
        <v>2003815</v>
      </c>
      <c r="B2934" s="243" t="s">
        <v>17354</v>
      </c>
      <c r="C2934" s="242" t="s">
        <v>27</v>
      </c>
      <c r="D2934" s="244">
        <v>202.12</v>
      </c>
    </row>
    <row r="2935" spans="1:4" ht="18">
      <c r="A2935" s="242">
        <v>2003816</v>
      </c>
      <c r="B2935" s="243" t="s">
        <v>17355</v>
      </c>
      <c r="C2935" s="242" t="s">
        <v>27</v>
      </c>
      <c r="D2935" s="244">
        <v>250.6</v>
      </c>
    </row>
    <row r="2936" spans="1:4" ht="18">
      <c r="A2936" s="242">
        <v>2003817</v>
      </c>
      <c r="B2936" s="243" t="s">
        <v>17356</v>
      </c>
      <c r="C2936" s="242" t="s">
        <v>27</v>
      </c>
      <c r="D2936" s="244">
        <v>292.98</v>
      </c>
    </row>
    <row r="2937" spans="1:4" ht="18">
      <c r="A2937" s="242">
        <v>2003799</v>
      </c>
      <c r="B2937" s="243" t="s">
        <v>17357</v>
      </c>
      <c r="C2937" s="242" t="s">
        <v>27</v>
      </c>
      <c r="D2937" s="244">
        <v>45.21</v>
      </c>
    </row>
    <row r="2938" spans="1:4" ht="18">
      <c r="A2938" s="242">
        <v>2003798</v>
      </c>
      <c r="B2938" s="243" t="s">
        <v>17358</v>
      </c>
      <c r="C2938" s="242" t="s">
        <v>27</v>
      </c>
      <c r="D2938" s="244">
        <v>37.83</v>
      </c>
    </row>
    <row r="2939" spans="1:4" ht="18">
      <c r="A2939" s="242">
        <v>2003801</v>
      </c>
      <c r="B2939" s="243" t="s">
        <v>17359</v>
      </c>
      <c r="C2939" s="242" t="s">
        <v>27</v>
      </c>
      <c r="D2939" s="244">
        <v>57.52</v>
      </c>
    </row>
    <row r="2940" spans="1:4" ht="18">
      <c r="A2940" s="242">
        <v>2003800</v>
      </c>
      <c r="B2940" s="243" t="s">
        <v>17360</v>
      </c>
      <c r="C2940" s="242" t="s">
        <v>27</v>
      </c>
      <c r="D2940" s="244">
        <v>47.33</v>
      </c>
    </row>
    <row r="2941" spans="1:4">
      <c r="A2941" s="242">
        <v>2003714</v>
      </c>
      <c r="B2941" s="243" t="s">
        <v>17361</v>
      </c>
      <c r="C2941" s="242" t="s">
        <v>1623</v>
      </c>
      <c r="D2941" s="244">
        <v>1254.3399999999999</v>
      </c>
    </row>
    <row r="2942" spans="1:4">
      <c r="A2942" s="242">
        <v>2003713</v>
      </c>
      <c r="B2942" s="243" t="s">
        <v>17362</v>
      </c>
      <c r="C2942" s="242" t="s">
        <v>1623</v>
      </c>
      <c r="D2942" s="244">
        <v>1223.31</v>
      </c>
    </row>
    <row r="2943" spans="1:4">
      <c r="A2943" s="242">
        <v>2003716</v>
      </c>
      <c r="B2943" s="243" t="s">
        <v>17363</v>
      </c>
      <c r="C2943" s="242" t="s">
        <v>1623</v>
      </c>
      <c r="D2943" s="244">
        <v>1446.89</v>
      </c>
    </row>
    <row r="2944" spans="1:4">
      <c r="A2944" s="242">
        <v>2003715</v>
      </c>
      <c r="B2944" s="243" t="s">
        <v>17364</v>
      </c>
      <c r="C2944" s="242" t="s">
        <v>1623</v>
      </c>
      <c r="D2944" s="244">
        <v>1409.88</v>
      </c>
    </row>
    <row r="2945" spans="1:4">
      <c r="A2945" s="242">
        <v>2003718</v>
      </c>
      <c r="B2945" s="243" t="s">
        <v>17365</v>
      </c>
      <c r="C2945" s="242" t="s">
        <v>1623</v>
      </c>
      <c r="D2945" s="244">
        <v>1634.72</v>
      </c>
    </row>
    <row r="2946" spans="1:4">
      <c r="A2946" s="242">
        <v>2003717</v>
      </c>
      <c r="B2946" s="243" t="s">
        <v>17366</v>
      </c>
      <c r="C2946" s="242" t="s">
        <v>1623</v>
      </c>
      <c r="D2946" s="244">
        <v>1592.84</v>
      </c>
    </row>
    <row r="2947" spans="1:4">
      <c r="A2947" s="242">
        <v>2003720</v>
      </c>
      <c r="B2947" s="243" t="s">
        <v>17367</v>
      </c>
      <c r="C2947" s="242" t="s">
        <v>1623</v>
      </c>
      <c r="D2947" s="244">
        <v>1827.24</v>
      </c>
    </row>
    <row r="2948" spans="1:4">
      <c r="A2948" s="242">
        <v>2003719</v>
      </c>
      <c r="B2948" s="243" t="s">
        <v>17368</v>
      </c>
      <c r="C2948" s="242" t="s">
        <v>1623</v>
      </c>
      <c r="D2948" s="244">
        <v>1779.4</v>
      </c>
    </row>
    <row r="2949" spans="1:4">
      <c r="A2949" s="242">
        <v>2003722</v>
      </c>
      <c r="B2949" s="243" t="s">
        <v>17369</v>
      </c>
      <c r="C2949" s="242" t="s">
        <v>1623</v>
      </c>
      <c r="D2949" s="244">
        <v>2015.08</v>
      </c>
    </row>
    <row r="2950" spans="1:4">
      <c r="A2950" s="242">
        <v>2003721</v>
      </c>
      <c r="B2950" s="243" t="s">
        <v>17370</v>
      </c>
      <c r="C2950" s="242" t="s">
        <v>1623</v>
      </c>
      <c r="D2950" s="244">
        <v>1962.35</v>
      </c>
    </row>
    <row r="2951" spans="1:4">
      <c r="A2951" s="242">
        <v>2003724</v>
      </c>
      <c r="B2951" s="243" t="s">
        <v>17371</v>
      </c>
      <c r="C2951" s="242" t="s">
        <v>1623</v>
      </c>
      <c r="D2951" s="244">
        <v>2207.63</v>
      </c>
    </row>
    <row r="2952" spans="1:4">
      <c r="A2952" s="242">
        <v>2003723</v>
      </c>
      <c r="B2952" s="243" t="s">
        <v>17372</v>
      </c>
      <c r="C2952" s="242" t="s">
        <v>1623</v>
      </c>
      <c r="D2952" s="244">
        <v>2148.9299999999998</v>
      </c>
    </row>
    <row r="2953" spans="1:4">
      <c r="A2953" s="242">
        <v>2003726</v>
      </c>
      <c r="B2953" s="243" t="s">
        <v>17373</v>
      </c>
      <c r="C2953" s="242" t="s">
        <v>1623</v>
      </c>
      <c r="D2953" s="244">
        <v>2395.46</v>
      </c>
    </row>
    <row r="2954" spans="1:4">
      <c r="A2954" s="242">
        <v>2003725</v>
      </c>
      <c r="B2954" s="243" t="s">
        <v>17374</v>
      </c>
      <c r="C2954" s="242" t="s">
        <v>1623</v>
      </c>
      <c r="D2954" s="244">
        <v>2331.89</v>
      </c>
    </row>
    <row r="2955" spans="1:4">
      <c r="A2955" s="242">
        <v>2003859</v>
      </c>
      <c r="B2955" s="243" t="s">
        <v>17375</v>
      </c>
      <c r="C2955" s="242" t="s">
        <v>14616</v>
      </c>
      <c r="D2955" s="244">
        <v>48.91</v>
      </c>
    </row>
    <row r="2956" spans="1:4">
      <c r="A2956" s="242">
        <v>2003861</v>
      </c>
      <c r="B2956" s="243" t="s">
        <v>17376</v>
      </c>
      <c r="C2956" s="242" t="s">
        <v>27</v>
      </c>
      <c r="D2956" s="244">
        <v>19.77</v>
      </c>
    </row>
    <row r="2957" spans="1:4">
      <c r="A2957" s="242">
        <v>2003862</v>
      </c>
      <c r="B2957" s="243" t="s">
        <v>17377</v>
      </c>
      <c r="C2957" s="242" t="s">
        <v>27</v>
      </c>
      <c r="D2957" s="244">
        <v>17.38</v>
      </c>
    </row>
    <row r="2958" spans="1:4" ht="18">
      <c r="A2958" s="242">
        <v>2017905</v>
      </c>
      <c r="B2958" s="243" t="s">
        <v>17378</v>
      </c>
      <c r="C2958" s="242" t="s">
        <v>1623</v>
      </c>
      <c r="D2958" s="244">
        <v>29.61</v>
      </c>
    </row>
    <row r="2959" spans="1:4" ht="18">
      <c r="A2959" s="242">
        <v>2017906</v>
      </c>
      <c r="B2959" s="243" t="s">
        <v>17379</v>
      </c>
      <c r="C2959" s="242" t="s">
        <v>1623</v>
      </c>
      <c r="D2959" s="244">
        <v>31.65</v>
      </c>
    </row>
    <row r="2960" spans="1:4" ht="18">
      <c r="A2960" s="242">
        <v>2017907</v>
      </c>
      <c r="B2960" s="243" t="s">
        <v>17380</v>
      </c>
      <c r="C2960" s="242" t="s">
        <v>1623</v>
      </c>
      <c r="D2960" s="244">
        <v>36.28</v>
      </c>
    </row>
    <row r="2961" spans="1:4" ht="18">
      <c r="A2961" s="242">
        <v>2017908</v>
      </c>
      <c r="B2961" s="243" t="s">
        <v>17381</v>
      </c>
      <c r="C2961" s="242" t="s">
        <v>1623</v>
      </c>
      <c r="D2961" s="244">
        <v>41.79</v>
      </c>
    </row>
    <row r="2962" spans="1:4" ht="18">
      <c r="A2962" s="242">
        <v>2017909</v>
      </c>
      <c r="B2962" s="243" t="s">
        <v>17382</v>
      </c>
      <c r="C2962" s="242" t="s">
        <v>1623</v>
      </c>
      <c r="D2962" s="244">
        <v>38.75</v>
      </c>
    </row>
    <row r="2963" spans="1:4" ht="18">
      <c r="A2963" s="242">
        <v>2017910</v>
      </c>
      <c r="B2963" s="243" t="s">
        <v>17383</v>
      </c>
      <c r="C2963" s="242" t="s">
        <v>1623</v>
      </c>
      <c r="D2963" s="244">
        <v>46.25</v>
      </c>
    </row>
    <row r="2964" spans="1:4" ht="18">
      <c r="A2964" s="242">
        <v>2017911</v>
      </c>
      <c r="B2964" s="243" t="s">
        <v>17384</v>
      </c>
      <c r="C2964" s="242" t="s">
        <v>1623</v>
      </c>
      <c r="D2964" s="244">
        <v>47.33</v>
      </c>
    </row>
    <row r="2965" spans="1:4">
      <c r="A2965" s="242">
        <v>2003405</v>
      </c>
      <c r="B2965" s="243" t="s">
        <v>17385</v>
      </c>
      <c r="C2965" s="242" t="s">
        <v>27</v>
      </c>
      <c r="D2965" s="244">
        <v>155.47</v>
      </c>
    </row>
    <row r="2966" spans="1:4">
      <c r="A2966" s="242">
        <v>2003404</v>
      </c>
      <c r="B2966" s="243" t="s">
        <v>17386</v>
      </c>
      <c r="C2966" s="242" t="s">
        <v>27</v>
      </c>
      <c r="D2966" s="244">
        <v>130.82</v>
      </c>
    </row>
    <row r="2967" spans="1:4">
      <c r="A2967" s="242">
        <v>2003407</v>
      </c>
      <c r="B2967" s="243" t="s">
        <v>17387</v>
      </c>
      <c r="C2967" s="242" t="s">
        <v>27</v>
      </c>
      <c r="D2967" s="244">
        <v>212.45</v>
      </c>
    </row>
    <row r="2968" spans="1:4">
      <c r="A2968" s="242">
        <v>2003406</v>
      </c>
      <c r="B2968" s="243" t="s">
        <v>17388</v>
      </c>
      <c r="C2968" s="242" t="s">
        <v>27</v>
      </c>
      <c r="D2968" s="244">
        <v>187.8</v>
      </c>
    </row>
    <row r="2969" spans="1:4">
      <c r="A2969" s="242">
        <v>2003409</v>
      </c>
      <c r="B2969" s="243" t="s">
        <v>17389</v>
      </c>
      <c r="C2969" s="242" t="s">
        <v>27</v>
      </c>
      <c r="D2969" s="244">
        <v>330.75</v>
      </c>
    </row>
    <row r="2970" spans="1:4">
      <c r="A2970" s="242">
        <v>2003408</v>
      </c>
      <c r="B2970" s="243" t="s">
        <v>17390</v>
      </c>
      <c r="C2970" s="242" t="s">
        <v>27</v>
      </c>
      <c r="D2970" s="244">
        <v>274.82</v>
      </c>
    </row>
    <row r="2971" spans="1:4">
      <c r="A2971" s="242">
        <v>2003411</v>
      </c>
      <c r="B2971" s="243" t="s">
        <v>17391</v>
      </c>
      <c r="C2971" s="242" t="s">
        <v>27</v>
      </c>
      <c r="D2971" s="244">
        <v>488.5</v>
      </c>
    </row>
    <row r="2972" spans="1:4">
      <c r="A2972" s="242">
        <v>2003410</v>
      </c>
      <c r="B2972" s="243" t="s">
        <v>17392</v>
      </c>
      <c r="C2972" s="242" t="s">
        <v>27</v>
      </c>
      <c r="D2972" s="244">
        <v>432.58</v>
      </c>
    </row>
    <row r="2973" spans="1:4">
      <c r="A2973" s="242">
        <v>2003413</v>
      </c>
      <c r="B2973" s="243" t="s">
        <v>17393</v>
      </c>
      <c r="C2973" s="242" t="s">
        <v>27</v>
      </c>
      <c r="D2973" s="244">
        <v>464.81</v>
      </c>
    </row>
    <row r="2974" spans="1:4">
      <c r="A2974" s="242">
        <v>2003412</v>
      </c>
      <c r="B2974" s="243" t="s">
        <v>17394</v>
      </c>
      <c r="C2974" s="242" t="s">
        <v>27</v>
      </c>
      <c r="D2974" s="244">
        <v>387.09</v>
      </c>
    </row>
    <row r="2975" spans="1:4">
      <c r="A2975" s="242">
        <v>2003415</v>
      </c>
      <c r="B2975" s="243" t="s">
        <v>17395</v>
      </c>
      <c r="C2975" s="242" t="s">
        <v>27</v>
      </c>
      <c r="D2975" s="244">
        <v>653.82000000000005</v>
      </c>
    </row>
    <row r="2976" spans="1:4">
      <c r="A2976" s="242">
        <v>2003414</v>
      </c>
      <c r="B2976" s="243" t="s">
        <v>17396</v>
      </c>
      <c r="C2976" s="242" t="s">
        <v>27</v>
      </c>
      <c r="D2976" s="244">
        <v>576.1</v>
      </c>
    </row>
    <row r="2977" spans="1:4">
      <c r="A2977" s="242">
        <v>2003417</v>
      </c>
      <c r="B2977" s="243" t="s">
        <v>17397</v>
      </c>
      <c r="C2977" s="242" t="s">
        <v>27</v>
      </c>
      <c r="D2977" s="244">
        <v>606.42999999999995</v>
      </c>
    </row>
    <row r="2978" spans="1:4">
      <c r="A2978" s="242">
        <v>2003416</v>
      </c>
      <c r="B2978" s="243" t="s">
        <v>17398</v>
      </c>
      <c r="C2978" s="242" t="s">
        <v>27</v>
      </c>
      <c r="D2978" s="244">
        <v>505.02</v>
      </c>
    </row>
    <row r="2979" spans="1:4">
      <c r="A2979" s="242">
        <v>2003419</v>
      </c>
      <c r="B2979" s="243" t="s">
        <v>17399</v>
      </c>
      <c r="C2979" s="242" t="s">
        <v>27</v>
      </c>
      <c r="D2979" s="244">
        <v>827.89</v>
      </c>
    </row>
    <row r="2980" spans="1:4">
      <c r="A2980" s="242">
        <v>2003418</v>
      </c>
      <c r="B2980" s="243" t="s">
        <v>17400</v>
      </c>
      <c r="C2980" s="242" t="s">
        <v>27</v>
      </c>
      <c r="D2980" s="244">
        <v>726.48</v>
      </c>
    </row>
    <row r="2981" spans="1:4">
      <c r="A2981" s="242">
        <v>2003421</v>
      </c>
      <c r="B2981" s="243" t="s">
        <v>17401</v>
      </c>
      <c r="C2981" s="242" t="s">
        <v>27</v>
      </c>
      <c r="D2981" s="244">
        <v>766.4</v>
      </c>
    </row>
    <row r="2982" spans="1:4">
      <c r="A2982" s="242">
        <v>2003420</v>
      </c>
      <c r="B2982" s="243" t="s">
        <v>17402</v>
      </c>
      <c r="C2982" s="242" t="s">
        <v>27</v>
      </c>
      <c r="D2982" s="244">
        <v>639.39</v>
      </c>
    </row>
    <row r="2983" spans="1:4">
      <c r="A2983" s="242">
        <v>2003423</v>
      </c>
      <c r="B2983" s="243" t="s">
        <v>17403</v>
      </c>
      <c r="C2983" s="242" t="s">
        <v>27</v>
      </c>
      <c r="D2983" s="244">
        <v>1013.44</v>
      </c>
    </row>
    <row r="2984" spans="1:4">
      <c r="A2984" s="242">
        <v>2003422</v>
      </c>
      <c r="B2984" s="243" t="s">
        <v>17404</v>
      </c>
      <c r="C2984" s="242" t="s">
        <v>27</v>
      </c>
      <c r="D2984" s="244">
        <v>886.44</v>
      </c>
    </row>
    <row r="2985" spans="1:4">
      <c r="A2985" s="242">
        <v>2003425</v>
      </c>
      <c r="B2985" s="243" t="s">
        <v>17405</v>
      </c>
      <c r="C2985" s="242" t="s">
        <v>27</v>
      </c>
      <c r="D2985" s="244">
        <v>999.99</v>
      </c>
    </row>
    <row r="2986" spans="1:4">
      <c r="A2986" s="242">
        <v>2003424</v>
      </c>
      <c r="B2986" s="243" t="s">
        <v>17406</v>
      </c>
      <c r="C2986" s="242" t="s">
        <v>27</v>
      </c>
      <c r="D2986" s="244">
        <v>835.07</v>
      </c>
    </row>
    <row r="2987" spans="1:4">
      <c r="A2987" s="242">
        <v>2003427</v>
      </c>
      <c r="B2987" s="243" t="s">
        <v>17407</v>
      </c>
      <c r="C2987" s="242" t="s">
        <v>27</v>
      </c>
      <c r="D2987" s="244">
        <v>1326.84</v>
      </c>
    </row>
    <row r="2988" spans="1:4">
      <c r="A2988" s="242">
        <v>2003426</v>
      </c>
      <c r="B2988" s="243" t="s">
        <v>17408</v>
      </c>
      <c r="C2988" s="242" t="s">
        <v>27</v>
      </c>
      <c r="D2988" s="244">
        <v>1161.92</v>
      </c>
    </row>
    <row r="2989" spans="1:4">
      <c r="A2989" s="242">
        <v>2003429</v>
      </c>
      <c r="B2989" s="243" t="s">
        <v>17409</v>
      </c>
      <c r="C2989" s="242" t="s">
        <v>27</v>
      </c>
      <c r="D2989" s="244">
        <v>1259.1600000000001</v>
      </c>
    </row>
    <row r="2990" spans="1:4">
      <c r="A2990" s="242">
        <v>2003428</v>
      </c>
      <c r="B2990" s="243" t="s">
        <v>17410</v>
      </c>
      <c r="C2990" s="242" t="s">
        <v>27</v>
      </c>
      <c r="D2990" s="244">
        <v>1043.06</v>
      </c>
    </row>
    <row r="2991" spans="1:4">
      <c r="A2991" s="242">
        <v>2003431</v>
      </c>
      <c r="B2991" s="243" t="s">
        <v>17411</v>
      </c>
      <c r="C2991" s="242" t="s">
        <v>27</v>
      </c>
      <c r="D2991" s="244">
        <v>1562</v>
      </c>
    </row>
    <row r="2992" spans="1:4">
      <c r="A2992" s="242">
        <v>2003430</v>
      </c>
      <c r="B2992" s="243" t="s">
        <v>17412</v>
      </c>
      <c r="C2992" s="242" t="s">
        <v>27</v>
      </c>
      <c r="D2992" s="244">
        <v>1345.9</v>
      </c>
    </row>
    <row r="2993" spans="1:4">
      <c r="A2993" s="242">
        <v>2003433</v>
      </c>
      <c r="B2993" s="243" t="s">
        <v>17413</v>
      </c>
      <c r="C2993" s="242" t="s">
        <v>27</v>
      </c>
      <c r="D2993" s="244">
        <v>1627.92</v>
      </c>
    </row>
    <row r="2994" spans="1:4">
      <c r="A2994" s="242">
        <v>2003432</v>
      </c>
      <c r="B2994" s="243" t="s">
        <v>17414</v>
      </c>
      <c r="C2994" s="242" t="s">
        <v>27</v>
      </c>
      <c r="D2994" s="244">
        <v>1351.16</v>
      </c>
    </row>
    <row r="2995" spans="1:4">
      <c r="A2995" s="242">
        <v>2003435</v>
      </c>
      <c r="B2995" s="243" t="s">
        <v>17415</v>
      </c>
      <c r="C2995" s="242" t="s">
        <v>27</v>
      </c>
      <c r="D2995" s="244">
        <v>1982.07</v>
      </c>
    </row>
    <row r="2996" spans="1:4">
      <c r="A2996" s="242">
        <v>2003434</v>
      </c>
      <c r="B2996" s="243" t="s">
        <v>17416</v>
      </c>
      <c r="C2996" s="242" t="s">
        <v>27</v>
      </c>
      <c r="D2996" s="244">
        <v>1705.31</v>
      </c>
    </row>
    <row r="2997" spans="1:4">
      <c r="A2997" s="242">
        <v>2003437</v>
      </c>
      <c r="B2997" s="243" t="s">
        <v>17417</v>
      </c>
      <c r="C2997" s="242" t="s">
        <v>27</v>
      </c>
      <c r="D2997" s="244">
        <v>2211.62</v>
      </c>
    </row>
    <row r="2998" spans="1:4">
      <c r="A2998" s="242">
        <v>2003436</v>
      </c>
      <c r="B2998" s="243" t="s">
        <v>17418</v>
      </c>
      <c r="C2998" s="242" t="s">
        <v>27</v>
      </c>
      <c r="D2998" s="244">
        <v>1839.13</v>
      </c>
    </row>
    <row r="2999" spans="1:4">
      <c r="A2999" s="242">
        <v>2003439</v>
      </c>
      <c r="B2999" s="243" t="s">
        <v>17419</v>
      </c>
      <c r="C2999" s="242" t="s">
        <v>27</v>
      </c>
      <c r="D2999" s="244">
        <v>2655.07</v>
      </c>
    </row>
    <row r="3000" spans="1:4">
      <c r="A3000" s="242">
        <v>2003438</v>
      </c>
      <c r="B3000" s="243" t="s">
        <v>17420</v>
      </c>
      <c r="C3000" s="242" t="s">
        <v>27</v>
      </c>
      <c r="D3000" s="244">
        <v>2282.58</v>
      </c>
    </row>
    <row r="3001" spans="1:4">
      <c r="A3001" s="242">
        <v>2003389</v>
      </c>
      <c r="B3001" s="243" t="s">
        <v>17421</v>
      </c>
      <c r="C3001" s="242" t="s">
        <v>27</v>
      </c>
      <c r="D3001" s="244">
        <v>188.41</v>
      </c>
    </row>
    <row r="3002" spans="1:4">
      <c r="A3002" s="242">
        <v>2003388</v>
      </c>
      <c r="B3002" s="243" t="s">
        <v>17422</v>
      </c>
      <c r="C3002" s="242" t="s">
        <v>27</v>
      </c>
      <c r="D3002" s="244">
        <v>171.82</v>
      </c>
    </row>
    <row r="3003" spans="1:4">
      <c r="A3003" s="242">
        <v>2003391</v>
      </c>
      <c r="B3003" s="243" t="s">
        <v>17423</v>
      </c>
      <c r="C3003" s="242" t="s">
        <v>27</v>
      </c>
      <c r="D3003" s="244">
        <v>118.66</v>
      </c>
    </row>
    <row r="3004" spans="1:4">
      <c r="A3004" s="242">
        <v>2003390</v>
      </c>
      <c r="B3004" s="243" t="s">
        <v>17424</v>
      </c>
      <c r="C3004" s="242" t="s">
        <v>27</v>
      </c>
      <c r="D3004" s="244">
        <v>105.68</v>
      </c>
    </row>
    <row r="3005" spans="1:4">
      <c r="A3005" s="242">
        <v>2003393</v>
      </c>
      <c r="B3005" s="243" t="s">
        <v>17425</v>
      </c>
      <c r="C3005" s="242" t="s">
        <v>27</v>
      </c>
      <c r="D3005" s="244">
        <v>186.36</v>
      </c>
    </row>
    <row r="3006" spans="1:4">
      <c r="A3006" s="242">
        <v>2003392</v>
      </c>
      <c r="B3006" s="243" t="s">
        <v>17426</v>
      </c>
      <c r="C3006" s="242" t="s">
        <v>27</v>
      </c>
      <c r="D3006" s="244">
        <v>173.37</v>
      </c>
    </row>
    <row r="3007" spans="1:4">
      <c r="A3007" s="242">
        <v>2003395</v>
      </c>
      <c r="B3007" s="243" t="s">
        <v>17427</v>
      </c>
      <c r="C3007" s="242" t="s">
        <v>27</v>
      </c>
      <c r="D3007" s="244">
        <v>498.43</v>
      </c>
    </row>
    <row r="3008" spans="1:4">
      <c r="A3008" s="242">
        <v>2003394</v>
      </c>
      <c r="B3008" s="243" t="s">
        <v>17428</v>
      </c>
      <c r="C3008" s="242" t="s">
        <v>27</v>
      </c>
      <c r="D3008" s="244">
        <v>496.53</v>
      </c>
    </row>
    <row r="3009" spans="1:4">
      <c r="A3009" s="242">
        <v>2003397</v>
      </c>
      <c r="B3009" s="243" t="s">
        <v>17429</v>
      </c>
      <c r="C3009" s="242" t="s">
        <v>27</v>
      </c>
      <c r="D3009" s="244">
        <v>383.42</v>
      </c>
    </row>
    <row r="3010" spans="1:4">
      <c r="A3010" s="242">
        <v>2003396</v>
      </c>
      <c r="B3010" s="243" t="s">
        <v>17430</v>
      </c>
      <c r="C3010" s="242" t="s">
        <v>27</v>
      </c>
      <c r="D3010" s="244">
        <v>350.25</v>
      </c>
    </row>
    <row r="3011" spans="1:4">
      <c r="A3011" s="242">
        <v>2003399</v>
      </c>
      <c r="B3011" s="243" t="s">
        <v>17431</v>
      </c>
      <c r="C3011" s="242" t="s">
        <v>27</v>
      </c>
      <c r="D3011" s="244">
        <v>522.84</v>
      </c>
    </row>
    <row r="3012" spans="1:4">
      <c r="A3012" s="242">
        <v>2003398</v>
      </c>
      <c r="B3012" s="243" t="s">
        <v>17432</v>
      </c>
      <c r="C3012" s="242" t="s">
        <v>27</v>
      </c>
      <c r="D3012" s="244">
        <v>489.67</v>
      </c>
    </row>
    <row r="3013" spans="1:4">
      <c r="A3013" s="242">
        <v>2003401</v>
      </c>
      <c r="B3013" s="243" t="s">
        <v>17433</v>
      </c>
      <c r="C3013" s="242" t="s">
        <v>27</v>
      </c>
      <c r="D3013" s="244">
        <v>432.94</v>
      </c>
    </row>
    <row r="3014" spans="1:4">
      <c r="A3014" s="242">
        <v>2003400</v>
      </c>
      <c r="B3014" s="243" t="s">
        <v>17434</v>
      </c>
      <c r="C3014" s="242" t="s">
        <v>27</v>
      </c>
      <c r="D3014" s="244">
        <v>393.13</v>
      </c>
    </row>
    <row r="3015" spans="1:4">
      <c r="A3015" s="242">
        <v>2003403</v>
      </c>
      <c r="B3015" s="243" t="s">
        <v>17435</v>
      </c>
      <c r="C3015" s="242" t="s">
        <v>27</v>
      </c>
      <c r="D3015" s="244">
        <v>579.88</v>
      </c>
    </row>
    <row r="3016" spans="1:4">
      <c r="A3016" s="242">
        <v>2003402</v>
      </c>
      <c r="B3016" s="243" t="s">
        <v>17436</v>
      </c>
      <c r="C3016" s="242" t="s">
        <v>27</v>
      </c>
      <c r="D3016" s="244">
        <v>540.07000000000005</v>
      </c>
    </row>
    <row r="3017" spans="1:4">
      <c r="A3017" s="242">
        <v>2003448</v>
      </c>
      <c r="B3017" s="243" t="s">
        <v>17437</v>
      </c>
      <c r="C3017" s="242" t="s">
        <v>1623</v>
      </c>
      <c r="D3017" s="244">
        <v>287.13</v>
      </c>
    </row>
    <row r="3018" spans="1:4">
      <c r="A3018" s="242">
        <v>2003449</v>
      </c>
      <c r="B3018" s="243" t="s">
        <v>17438</v>
      </c>
      <c r="C3018" s="242" t="s">
        <v>1623</v>
      </c>
      <c r="D3018" s="244">
        <v>336.04</v>
      </c>
    </row>
    <row r="3019" spans="1:4">
      <c r="A3019" s="242">
        <v>2003450</v>
      </c>
      <c r="B3019" s="243" t="s">
        <v>17439</v>
      </c>
      <c r="C3019" s="242" t="s">
        <v>1623</v>
      </c>
      <c r="D3019" s="244">
        <v>294.58999999999997</v>
      </c>
    </row>
    <row r="3020" spans="1:4">
      <c r="A3020" s="242">
        <v>2003451</v>
      </c>
      <c r="B3020" s="243" t="s">
        <v>17440</v>
      </c>
      <c r="C3020" s="242" t="s">
        <v>1623</v>
      </c>
      <c r="D3020" s="244">
        <v>345.83</v>
      </c>
    </row>
    <row r="3021" spans="1:4">
      <c r="A3021" s="242">
        <v>2003452</v>
      </c>
      <c r="B3021" s="243" t="s">
        <v>17441</v>
      </c>
      <c r="C3021" s="242" t="s">
        <v>1623</v>
      </c>
      <c r="D3021" s="244">
        <v>905.61</v>
      </c>
    </row>
    <row r="3022" spans="1:4">
      <c r="A3022" s="242">
        <v>2003453</v>
      </c>
      <c r="B3022" s="243" t="s">
        <v>17442</v>
      </c>
      <c r="C3022" s="242" t="s">
        <v>1623</v>
      </c>
      <c r="D3022" s="244">
        <v>1057.07</v>
      </c>
    </row>
    <row r="3023" spans="1:4">
      <c r="A3023" s="242">
        <v>2003454</v>
      </c>
      <c r="B3023" s="243" t="s">
        <v>17443</v>
      </c>
      <c r="C3023" s="242" t="s">
        <v>1623</v>
      </c>
      <c r="D3023" s="244">
        <v>1270.5999999999999</v>
      </c>
    </row>
    <row r="3024" spans="1:4">
      <c r="A3024" s="242">
        <v>2003455</v>
      </c>
      <c r="B3024" s="243" t="s">
        <v>17444</v>
      </c>
      <c r="C3024" s="242" t="s">
        <v>1623</v>
      </c>
      <c r="D3024" s="244">
        <v>1505.19</v>
      </c>
    </row>
    <row r="3025" spans="1:4">
      <c r="A3025" s="242">
        <v>2003456</v>
      </c>
      <c r="B3025" s="243" t="s">
        <v>17445</v>
      </c>
      <c r="C3025" s="242" t="s">
        <v>1623</v>
      </c>
      <c r="D3025" s="244">
        <v>1689.67</v>
      </c>
    </row>
    <row r="3026" spans="1:4">
      <c r="A3026" s="242">
        <v>2003457</v>
      </c>
      <c r="B3026" s="243" t="s">
        <v>17446</v>
      </c>
      <c r="C3026" s="242" t="s">
        <v>1623</v>
      </c>
      <c r="D3026" s="244">
        <v>2024.9</v>
      </c>
    </row>
    <row r="3027" spans="1:4">
      <c r="A3027" s="242">
        <v>2003458</v>
      </c>
      <c r="B3027" s="243" t="s">
        <v>17447</v>
      </c>
      <c r="C3027" s="242" t="s">
        <v>1623</v>
      </c>
      <c r="D3027" s="244">
        <v>2136.9</v>
      </c>
    </row>
    <row r="3028" spans="1:4">
      <c r="A3028" s="242">
        <v>2003459</v>
      </c>
      <c r="B3028" s="243" t="s">
        <v>17448</v>
      </c>
      <c r="C3028" s="242" t="s">
        <v>1623</v>
      </c>
      <c r="D3028" s="244">
        <v>2583.33</v>
      </c>
    </row>
    <row r="3029" spans="1:4">
      <c r="A3029" s="242">
        <v>2003460</v>
      </c>
      <c r="B3029" s="243" t="s">
        <v>17449</v>
      </c>
      <c r="C3029" s="242" t="s">
        <v>1623</v>
      </c>
      <c r="D3029" s="244">
        <v>2996.46</v>
      </c>
    </row>
    <row r="3030" spans="1:4">
      <c r="A3030" s="242">
        <v>2003461</v>
      </c>
      <c r="B3030" s="243" t="s">
        <v>17450</v>
      </c>
      <c r="C3030" s="242" t="s">
        <v>1623</v>
      </c>
      <c r="D3030" s="244">
        <v>3671.65</v>
      </c>
    </row>
    <row r="3031" spans="1:4">
      <c r="A3031" s="242">
        <v>2003462</v>
      </c>
      <c r="B3031" s="243" t="s">
        <v>17451</v>
      </c>
      <c r="C3031" s="242" t="s">
        <v>1623</v>
      </c>
      <c r="D3031" s="244">
        <v>2162.16</v>
      </c>
    </row>
    <row r="3032" spans="1:4">
      <c r="A3032" s="242">
        <v>2003463</v>
      </c>
      <c r="B3032" s="243" t="s">
        <v>17452</v>
      </c>
      <c r="C3032" s="242" t="s">
        <v>1623</v>
      </c>
      <c r="D3032" s="244">
        <v>2621.88</v>
      </c>
    </row>
    <row r="3033" spans="1:4">
      <c r="A3033" s="242">
        <v>2003464</v>
      </c>
      <c r="B3033" s="243" t="s">
        <v>17453</v>
      </c>
      <c r="C3033" s="242" t="s">
        <v>1623</v>
      </c>
      <c r="D3033" s="244">
        <v>2767.19</v>
      </c>
    </row>
    <row r="3034" spans="1:4">
      <c r="A3034" s="242">
        <v>2003465</v>
      </c>
      <c r="B3034" s="243" t="s">
        <v>17454</v>
      </c>
      <c r="C3034" s="242" t="s">
        <v>1623</v>
      </c>
      <c r="D3034" s="244">
        <v>3385.58</v>
      </c>
    </row>
    <row r="3035" spans="1:4">
      <c r="A3035" s="242">
        <v>2003466</v>
      </c>
      <c r="B3035" s="243" t="s">
        <v>17455</v>
      </c>
      <c r="C3035" s="242" t="s">
        <v>1623</v>
      </c>
      <c r="D3035" s="244">
        <v>3849.79</v>
      </c>
    </row>
    <row r="3036" spans="1:4">
      <c r="A3036" s="242">
        <v>2003467</v>
      </c>
      <c r="B3036" s="243" t="s">
        <v>17456</v>
      </c>
      <c r="C3036" s="242" t="s">
        <v>1623</v>
      </c>
      <c r="D3036" s="244">
        <v>4764.2</v>
      </c>
    </row>
    <row r="3037" spans="1:4">
      <c r="A3037" s="242">
        <v>2003468</v>
      </c>
      <c r="B3037" s="243" t="s">
        <v>17457</v>
      </c>
      <c r="C3037" s="242" t="s">
        <v>1623</v>
      </c>
      <c r="D3037" s="244">
        <v>2637.54</v>
      </c>
    </row>
    <row r="3038" spans="1:4">
      <c r="A3038" s="242">
        <v>2003469</v>
      </c>
      <c r="B3038" s="243" t="s">
        <v>17458</v>
      </c>
      <c r="C3038" s="242" t="s">
        <v>1623</v>
      </c>
      <c r="D3038" s="244">
        <v>3223.13</v>
      </c>
    </row>
    <row r="3039" spans="1:4">
      <c r="A3039" s="242">
        <v>2003470</v>
      </c>
      <c r="B3039" s="243" t="s">
        <v>17459</v>
      </c>
      <c r="C3039" s="242" t="s">
        <v>1623</v>
      </c>
      <c r="D3039" s="244">
        <v>3397.45</v>
      </c>
    </row>
    <row r="3040" spans="1:4">
      <c r="A3040" s="242">
        <v>2003471</v>
      </c>
      <c r="B3040" s="243" t="s">
        <v>17460</v>
      </c>
      <c r="C3040" s="242" t="s">
        <v>1623</v>
      </c>
      <c r="D3040" s="244">
        <v>4188.25</v>
      </c>
    </row>
    <row r="3041" spans="1:4">
      <c r="A3041" s="242">
        <v>2003472</v>
      </c>
      <c r="B3041" s="243" t="s">
        <v>17461</v>
      </c>
      <c r="C3041" s="242" t="s">
        <v>1623</v>
      </c>
      <c r="D3041" s="244">
        <v>4981.74</v>
      </c>
    </row>
    <row r="3042" spans="1:4">
      <c r="A3042" s="242">
        <v>2003473</v>
      </c>
      <c r="B3042" s="243" t="s">
        <v>17462</v>
      </c>
      <c r="C3042" s="242" t="s">
        <v>1623</v>
      </c>
      <c r="D3042" s="244">
        <v>6213.76</v>
      </c>
    </row>
    <row r="3043" spans="1:4">
      <c r="A3043" s="242">
        <v>2003475</v>
      </c>
      <c r="B3043" s="243" t="s">
        <v>17463</v>
      </c>
      <c r="C3043" s="242" t="s">
        <v>1623</v>
      </c>
      <c r="D3043" s="244">
        <v>401.88</v>
      </c>
    </row>
    <row r="3044" spans="1:4">
      <c r="A3044" s="242">
        <v>2003474</v>
      </c>
      <c r="B3044" s="243" t="s">
        <v>17464</v>
      </c>
      <c r="C3044" s="242" t="s">
        <v>1623</v>
      </c>
      <c r="D3044" s="244">
        <v>366.81</v>
      </c>
    </row>
    <row r="3045" spans="1:4">
      <c r="A3045" s="242">
        <v>2003441</v>
      </c>
      <c r="B3045" s="243" t="s">
        <v>17465</v>
      </c>
      <c r="C3045" s="242" t="s">
        <v>1623</v>
      </c>
      <c r="D3045" s="244">
        <v>156.75</v>
      </c>
    </row>
    <row r="3046" spans="1:4">
      <c r="A3046" s="242">
        <v>2003440</v>
      </c>
      <c r="B3046" s="243" t="s">
        <v>17466</v>
      </c>
      <c r="C3046" s="242" t="s">
        <v>1623</v>
      </c>
      <c r="D3046" s="244">
        <v>115.46</v>
      </c>
    </row>
    <row r="3047" spans="1:4">
      <c r="A3047" s="242">
        <v>2003443</v>
      </c>
      <c r="B3047" s="243" t="s">
        <v>17467</v>
      </c>
      <c r="C3047" s="242" t="s">
        <v>1623</v>
      </c>
      <c r="D3047" s="244">
        <v>186.07</v>
      </c>
    </row>
    <row r="3048" spans="1:4">
      <c r="A3048" s="242">
        <v>2003442</v>
      </c>
      <c r="B3048" s="243" t="s">
        <v>17468</v>
      </c>
      <c r="C3048" s="242" t="s">
        <v>1623</v>
      </c>
      <c r="D3048" s="244">
        <v>137.04</v>
      </c>
    </row>
    <row r="3049" spans="1:4">
      <c r="A3049" s="242">
        <v>2003445</v>
      </c>
      <c r="B3049" s="243" t="s">
        <v>17469</v>
      </c>
      <c r="C3049" s="242" t="s">
        <v>1623</v>
      </c>
      <c r="D3049" s="244">
        <v>222.15</v>
      </c>
    </row>
    <row r="3050" spans="1:4">
      <c r="A3050" s="242">
        <v>2003444</v>
      </c>
      <c r="B3050" s="243" t="s">
        <v>17470</v>
      </c>
      <c r="C3050" s="242" t="s">
        <v>1623</v>
      </c>
      <c r="D3050" s="244">
        <v>163.65</v>
      </c>
    </row>
    <row r="3051" spans="1:4">
      <c r="A3051" s="242">
        <v>2003447</v>
      </c>
      <c r="B3051" s="243" t="s">
        <v>17471</v>
      </c>
      <c r="C3051" s="242" t="s">
        <v>1623</v>
      </c>
      <c r="D3051" s="244">
        <v>274.04000000000002</v>
      </c>
    </row>
    <row r="3052" spans="1:4">
      <c r="A3052" s="242">
        <v>2003446</v>
      </c>
      <c r="B3052" s="243" t="s">
        <v>17472</v>
      </c>
      <c r="C3052" s="242" t="s">
        <v>1623</v>
      </c>
      <c r="D3052" s="244">
        <v>201.79</v>
      </c>
    </row>
    <row r="3053" spans="1:4" ht="18">
      <c r="A3053" s="242">
        <v>2004516</v>
      </c>
      <c r="B3053" s="243" t="s">
        <v>17473</v>
      </c>
      <c r="C3053" s="242" t="s">
        <v>27</v>
      </c>
      <c r="D3053" s="244">
        <v>23.63</v>
      </c>
    </row>
    <row r="3054" spans="1:4" ht="18">
      <c r="A3054" s="242">
        <v>2004517</v>
      </c>
      <c r="B3054" s="243" t="s">
        <v>17474</v>
      </c>
      <c r="C3054" s="242" t="s">
        <v>27</v>
      </c>
      <c r="D3054" s="244">
        <v>48.71</v>
      </c>
    </row>
    <row r="3055" spans="1:4">
      <c r="A3055" s="242">
        <v>2007971</v>
      </c>
      <c r="B3055" s="243" t="s">
        <v>17475</v>
      </c>
      <c r="C3055" s="242" t="s">
        <v>27</v>
      </c>
      <c r="D3055" s="244">
        <v>93.33</v>
      </c>
    </row>
    <row r="3056" spans="1:4">
      <c r="A3056" s="242">
        <v>2008091</v>
      </c>
      <c r="B3056" s="243" t="s">
        <v>17476</v>
      </c>
      <c r="C3056" s="242" t="s">
        <v>27</v>
      </c>
      <c r="D3056" s="244">
        <v>101.77</v>
      </c>
    </row>
    <row r="3057" spans="1:4">
      <c r="A3057" s="242">
        <v>2006408</v>
      </c>
      <c r="B3057" s="243" t="s">
        <v>17477</v>
      </c>
      <c r="C3057" s="242" t="s">
        <v>27</v>
      </c>
      <c r="D3057" s="244">
        <v>58.58</v>
      </c>
    </row>
    <row r="3058" spans="1:4">
      <c r="A3058" s="242">
        <v>2015642</v>
      </c>
      <c r="B3058" s="243" t="s">
        <v>17478</v>
      </c>
      <c r="C3058" s="242" t="s">
        <v>27</v>
      </c>
      <c r="D3058" s="244">
        <v>119.03</v>
      </c>
    </row>
    <row r="3059" spans="1:4">
      <c r="A3059" s="242">
        <v>2015641</v>
      </c>
      <c r="B3059" s="243" t="s">
        <v>17479</v>
      </c>
      <c r="C3059" s="242" t="s">
        <v>27</v>
      </c>
      <c r="D3059" s="244">
        <v>85.37</v>
      </c>
    </row>
    <row r="3060" spans="1:4">
      <c r="A3060" s="242">
        <v>2004509</v>
      </c>
      <c r="B3060" s="243" t="s">
        <v>17480</v>
      </c>
      <c r="C3060" s="242" t="s">
        <v>27</v>
      </c>
      <c r="D3060" s="244">
        <v>27.94</v>
      </c>
    </row>
    <row r="3061" spans="1:4">
      <c r="A3061" s="242">
        <v>2004510</v>
      </c>
      <c r="B3061" s="243" t="s">
        <v>17481</v>
      </c>
      <c r="C3061" s="242" t="s">
        <v>27</v>
      </c>
      <c r="D3061" s="244">
        <v>32.14</v>
      </c>
    </row>
    <row r="3062" spans="1:4">
      <c r="A3062" s="242">
        <v>2004511</v>
      </c>
      <c r="B3062" s="243" t="s">
        <v>17482</v>
      </c>
      <c r="C3062" s="242" t="s">
        <v>27</v>
      </c>
      <c r="D3062" s="244">
        <v>40.520000000000003</v>
      </c>
    </row>
    <row r="3063" spans="1:4">
      <c r="A3063" s="242">
        <v>2004512</v>
      </c>
      <c r="B3063" s="243" t="s">
        <v>17483</v>
      </c>
      <c r="C3063" s="242" t="s">
        <v>27</v>
      </c>
      <c r="D3063" s="244">
        <v>50.99</v>
      </c>
    </row>
    <row r="3064" spans="1:4" ht="18">
      <c r="A3064" s="242">
        <v>2003843</v>
      </c>
      <c r="B3064" s="243" t="s">
        <v>17484</v>
      </c>
      <c r="C3064" s="242" t="s">
        <v>27</v>
      </c>
      <c r="D3064" s="244">
        <v>221.03</v>
      </c>
    </row>
    <row r="3065" spans="1:4" ht="18">
      <c r="A3065" s="242">
        <v>2003915</v>
      </c>
      <c r="B3065" s="243" t="s">
        <v>17485</v>
      </c>
      <c r="C3065" s="242" t="s">
        <v>27</v>
      </c>
      <c r="D3065" s="244">
        <v>79.06</v>
      </c>
    </row>
    <row r="3066" spans="1:4" ht="18">
      <c r="A3066" s="242">
        <v>2003914</v>
      </c>
      <c r="B3066" s="243" t="s">
        <v>17486</v>
      </c>
      <c r="C3066" s="242" t="s">
        <v>27</v>
      </c>
      <c r="D3066" s="244">
        <v>71.790000000000006</v>
      </c>
    </row>
    <row r="3067" spans="1:4">
      <c r="A3067" s="242">
        <v>2003589</v>
      </c>
      <c r="B3067" s="243" t="s">
        <v>17487</v>
      </c>
      <c r="C3067" s="242" t="s">
        <v>27</v>
      </c>
      <c r="D3067" s="244">
        <v>91.37</v>
      </c>
    </row>
    <row r="3068" spans="1:4">
      <c r="A3068" s="242">
        <v>2003588</v>
      </c>
      <c r="B3068" s="243" t="s">
        <v>17488</v>
      </c>
      <c r="C3068" s="242" t="s">
        <v>27</v>
      </c>
      <c r="D3068" s="244">
        <v>86.26</v>
      </c>
    </row>
    <row r="3069" spans="1:4" ht="18">
      <c r="A3069" s="242">
        <v>2003917</v>
      </c>
      <c r="B3069" s="243" t="s">
        <v>17489</v>
      </c>
      <c r="C3069" s="242" t="s">
        <v>27</v>
      </c>
      <c r="D3069" s="244">
        <v>92.66</v>
      </c>
    </row>
    <row r="3070" spans="1:4" ht="18">
      <c r="A3070" s="242">
        <v>2003916</v>
      </c>
      <c r="B3070" s="243" t="s">
        <v>17490</v>
      </c>
      <c r="C3070" s="242" t="s">
        <v>27</v>
      </c>
      <c r="D3070" s="244">
        <v>85.4</v>
      </c>
    </row>
    <row r="3071" spans="1:4">
      <c r="A3071" s="242">
        <v>2003591</v>
      </c>
      <c r="B3071" s="243" t="s">
        <v>17491</v>
      </c>
      <c r="C3071" s="242" t="s">
        <v>27</v>
      </c>
      <c r="D3071" s="244">
        <v>104.97</v>
      </c>
    </row>
    <row r="3072" spans="1:4">
      <c r="A3072" s="242">
        <v>2003590</v>
      </c>
      <c r="B3072" s="243" t="s">
        <v>17492</v>
      </c>
      <c r="C3072" s="242" t="s">
        <v>27</v>
      </c>
      <c r="D3072" s="244">
        <v>99.86</v>
      </c>
    </row>
    <row r="3073" spans="1:4">
      <c r="A3073" s="242">
        <v>2003593</v>
      </c>
      <c r="B3073" s="243" t="s">
        <v>17493</v>
      </c>
      <c r="C3073" s="242" t="s">
        <v>27</v>
      </c>
      <c r="D3073" s="244">
        <v>60.9</v>
      </c>
    </row>
    <row r="3074" spans="1:4">
      <c r="A3074" s="242">
        <v>2003592</v>
      </c>
      <c r="B3074" s="243" t="s">
        <v>17494</v>
      </c>
      <c r="C3074" s="242" t="s">
        <v>27</v>
      </c>
      <c r="D3074" s="244">
        <v>53.59</v>
      </c>
    </row>
    <row r="3075" spans="1:4">
      <c r="A3075" s="242">
        <v>2003595</v>
      </c>
      <c r="B3075" s="243" t="s">
        <v>17495</v>
      </c>
      <c r="C3075" s="242" t="s">
        <v>27</v>
      </c>
      <c r="D3075" s="244">
        <v>47.3</v>
      </c>
    </row>
    <row r="3076" spans="1:4">
      <c r="A3076" s="242">
        <v>2003594</v>
      </c>
      <c r="B3076" s="243" t="s">
        <v>17496</v>
      </c>
      <c r="C3076" s="242" t="s">
        <v>27</v>
      </c>
      <c r="D3076" s="244">
        <v>39.99</v>
      </c>
    </row>
    <row r="3077" spans="1:4" ht="18">
      <c r="A3077" s="242">
        <v>2003597</v>
      </c>
      <c r="B3077" s="243" t="s">
        <v>17497</v>
      </c>
      <c r="C3077" s="242" t="s">
        <v>27</v>
      </c>
      <c r="D3077" s="244">
        <v>82.95</v>
      </c>
    </row>
    <row r="3078" spans="1:4" ht="18">
      <c r="A3078" s="242">
        <v>2003596</v>
      </c>
      <c r="B3078" s="243" t="s">
        <v>17498</v>
      </c>
      <c r="C3078" s="242" t="s">
        <v>27</v>
      </c>
      <c r="D3078" s="244">
        <v>67.260000000000005</v>
      </c>
    </row>
    <row r="3079" spans="1:4">
      <c r="A3079" s="242">
        <v>2003572</v>
      </c>
      <c r="B3079" s="243" t="s">
        <v>17499</v>
      </c>
      <c r="C3079" s="242" t="s">
        <v>27</v>
      </c>
      <c r="D3079" s="244">
        <v>103.36</v>
      </c>
    </row>
    <row r="3080" spans="1:4">
      <c r="A3080" s="242">
        <v>2003580</v>
      </c>
      <c r="B3080" s="243" t="s">
        <v>17500</v>
      </c>
      <c r="C3080" s="242" t="s">
        <v>27</v>
      </c>
      <c r="D3080" s="244">
        <v>51.18</v>
      </c>
    </row>
    <row r="3081" spans="1:4">
      <c r="A3081" s="242">
        <v>2003573</v>
      </c>
      <c r="B3081" s="243" t="s">
        <v>17501</v>
      </c>
      <c r="C3081" s="242" t="s">
        <v>27</v>
      </c>
      <c r="D3081" s="244">
        <v>109.95</v>
      </c>
    </row>
    <row r="3082" spans="1:4">
      <c r="A3082" s="242">
        <v>2003581</v>
      </c>
      <c r="B3082" s="243" t="s">
        <v>17502</v>
      </c>
      <c r="C3082" s="242" t="s">
        <v>27</v>
      </c>
      <c r="D3082" s="244">
        <v>49.62</v>
      </c>
    </row>
    <row r="3083" spans="1:4" ht="18">
      <c r="A3083" s="242">
        <v>2003561</v>
      </c>
      <c r="B3083" s="243" t="s">
        <v>17503</v>
      </c>
      <c r="C3083" s="242" t="s">
        <v>27</v>
      </c>
      <c r="D3083" s="244">
        <v>154.56</v>
      </c>
    </row>
    <row r="3084" spans="1:4" ht="18">
      <c r="A3084" s="242">
        <v>2003560</v>
      </c>
      <c r="B3084" s="243" t="s">
        <v>17504</v>
      </c>
      <c r="C3084" s="242" t="s">
        <v>27</v>
      </c>
      <c r="D3084" s="244">
        <v>87.33</v>
      </c>
    </row>
    <row r="3085" spans="1:4" ht="18">
      <c r="A3085" s="242">
        <v>2003574</v>
      </c>
      <c r="B3085" s="243" t="s">
        <v>17505</v>
      </c>
      <c r="C3085" s="242" t="s">
        <v>27</v>
      </c>
      <c r="D3085" s="244">
        <v>146.34</v>
      </c>
    </row>
    <row r="3086" spans="1:4" ht="18">
      <c r="A3086" s="242">
        <v>2003582</v>
      </c>
      <c r="B3086" s="243" t="s">
        <v>17506</v>
      </c>
      <c r="C3086" s="242" t="s">
        <v>27</v>
      </c>
      <c r="D3086" s="244">
        <v>95.32</v>
      </c>
    </row>
    <row r="3087" spans="1:4" ht="18">
      <c r="A3087" s="242">
        <v>2003563</v>
      </c>
      <c r="B3087" s="243" t="s">
        <v>17507</v>
      </c>
      <c r="C3087" s="242" t="s">
        <v>27</v>
      </c>
      <c r="D3087" s="244">
        <v>164.3</v>
      </c>
    </row>
    <row r="3088" spans="1:4" ht="18">
      <c r="A3088" s="242">
        <v>2003562</v>
      </c>
      <c r="B3088" s="243" t="s">
        <v>17508</v>
      </c>
      <c r="C3088" s="242" t="s">
        <v>27</v>
      </c>
      <c r="D3088" s="244">
        <v>84.85</v>
      </c>
    </row>
    <row r="3089" spans="1:4" ht="18">
      <c r="A3089" s="242">
        <v>2003575</v>
      </c>
      <c r="B3089" s="243" t="s">
        <v>17509</v>
      </c>
      <c r="C3089" s="242" t="s">
        <v>27</v>
      </c>
      <c r="D3089" s="244">
        <v>153.16999999999999</v>
      </c>
    </row>
    <row r="3090" spans="1:4" ht="18">
      <c r="A3090" s="242">
        <v>2003583</v>
      </c>
      <c r="B3090" s="243" t="s">
        <v>17510</v>
      </c>
      <c r="C3090" s="242" t="s">
        <v>27</v>
      </c>
      <c r="D3090" s="244">
        <v>93.58</v>
      </c>
    </row>
    <row r="3091" spans="1:4">
      <c r="A3091" s="242">
        <v>2003565</v>
      </c>
      <c r="B3091" s="243" t="s">
        <v>17511</v>
      </c>
      <c r="C3091" s="242" t="s">
        <v>27</v>
      </c>
      <c r="D3091" s="244">
        <v>91.56</v>
      </c>
    </row>
    <row r="3092" spans="1:4">
      <c r="A3092" s="242">
        <v>2003564</v>
      </c>
      <c r="B3092" s="243" t="s">
        <v>17512</v>
      </c>
      <c r="C3092" s="242" t="s">
        <v>27</v>
      </c>
      <c r="D3092" s="244">
        <v>68.900000000000006</v>
      </c>
    </row>
    <row r="3093" spans="1:4">
      <c r="A3093" s="242">
        <v>2003567</v>
      </c>
      <c r="B3093" s="243" t="s">
        <v>17513</v>
      </c>
      <c r="C3093" s="242" t="s">
        <v>27</v>
      </c>
      <c r="D3093" s="244">
        <v>102.38</v>
      </c>
    </row>
    <row r="3094" spans="1:4">
      <c r="A3094" s="242">
        <v>2003566</v>
      </c>
      <c r="B3094" s="243" t="s">
        <v>17514</v>
      </c>
      <c r="C3094" s="242" t="s">
        <v>27</v>
      </c>
      <c r="D3094" s="244">
        <v>74.97</v>
      </c>
    </row>
    <row r="3095" spans="1:4" ht="18">
      <c r="A3095" s="242">
        <v>2003569</v>
      </c>
      <c r="B3095" s="243" t="s">
        <v>17515</v>
      </c>
      <c r="C3095" s="242" t="s">
        <v>27</v>
      </c>
      <c r="D3095" s="244">
        <v>123.15</v>
      </c>
    </row>
    <row r="3096" spans="1:4" ht="18">
      <c r="A3096" s="242">
        <v>2003568</v>
      </c>
      <c r="B3096" s="243" t="s">
        <v>17516</v>
      </c>
      <c r="C3096" s="242" t="s">
        <v>27</v>
      </c>
      <c r="D3096" s="244">
        <v>100.54</v>
      </c>
    </row>
    <row r="3097" spans="1:4">
      <c r="A3097" s="242">
        <v>2003578</v>
      </c>
      <c r="B3097" s="243" t="s">
        <v>17517</v>
      </c>
      <c r="C3097" s="242" t="s">
        <v>27</v>
      </c>
      <c r="D3097" s="244">
        <v>127</v>
      </c>
    </row>
    <row r="3098" spans="1:4">
      <c r="A3098" s="242">
        <v>2003586</v>
      </c>
      <c r="B3098" s="243" t="s">
        <v>17518</v>
      </c>
      <c r="C3098" s="242" t="s">
        <v>27</v>
      </c>
      <c r="D3098" s="244">
        <v>109.02</v>
      </c>
    </row>
    <row r="3099" spans="1:4" ht="18">
      <c r="A3099" s="242">
        <v>2003571</v>
      </c>
      <c r="B3099" s="243" t="s">
        <v>17519</v>
      </c>
      <c r="C3099" s="242" t="s">
        <v>27</v>
      </c>
      <c r="D3099" s="244">
        <v>133.97999999999999</v>
      </c>
    </row>
    <row r="3100" spans="1:4" ht="18">
      <c r="A3100" s="242">
        <v>2003570</v>
      </c>
      <c r="B3100" s="243" t="s">
        <v>17520</v>
      </c>
      <c r="C3100" s="242" t="s">
        <v>27</v>
      </c>
      <c r="D3100" s="244">
        <v>106.61</v>
      </c>
    </row>
    <row r="3101" spans="1:4">
      <c r="A3101" s="242">
        <v>2003579</v>
      </c>
      <c r="B3101" s="243" t="s">
        <v>17521</v>
      </c>
      <c r="C3101" s="242" t="s">
        <v>27</v>
      </c>
      <c r="D3101" s="244">
        <v>136.29</v>
      </c>
    </row>
    <row r="3102" spans="1:4">
      <c r="A3102" s="242">
        <v>2003587</v>
      </c>
      <c r="B3102" s="243" t="s">
        <v>17522</v>
      </c>
      <c r="C3102" s="242" t="s">
        <v>27</v>
      </c>
      <c r="D3102" s="244">
        <v>114.65</v>
      </c>
    </row>
    <row r="3103" spans="1:4">
      <c r="A3103" s="242">
        <v>2004506</v>
      </c>
      <c r="B3103" s="243" t="s">
        <v>17523</v>
      </c>
      <c r="C3103" s="242" t="s">
        <v>27</v>
      </c>
      <c r="D3103" s="244">
        <v>45.71</v>
      </c>
    </row>
    <row r="3104" spans="1:4">
      <c r="A3104" s="242">
        <v>2004507</v>
      </c>
      <c r="B3104" s="243" t="s">
        <v>17524</v>
      </c>
      <c r="C3104" s="242" t="s">
        <v>27</v>
      </c>
      <c r="D3104" s="244">
        <v>58.83</v>
      </c>
    </row>
    <row r="3105" spans="1:4">
      <c r="A3105" s="242">
        <v>2003614</v>
      </c>
      <c r="B3105" s="243" t="s">
        <v>17525</v>
      </c>
      <c r="C3105" s="242" t="s">
        <v>27</v>
      </c>
      <c r="D3105" s="244">
        <v>105.62</v>
      </c>
    </row>
    <row r="3106" spans="1:4">
      <c r="A3106" s="242">
        <v>2003865</v>
      </c>
      <c r="B3106" s="243" t="s">
        <v>17526</v>
      </c>
      <c r="C3106" s="242" t="s">
        <v>27</v>
      </c>
      <c r="D3106" s="244">
        <v>118.42</v>
      </c>
    </row>
    <row r="3107" spans="1:4">
      <c r="A3107" s="242">
        <v>2003923</v>
      </c>
      <c r="B3107" s="243" t="s">
        <v>17527</v>
      </c>
      <c r="C3107" s="242" t="s">
        <v>27</v>
      </c>
      <c r="D3107" s="244">
        <v>43.83</v>
      </c>
    </row>
    <row r="3108" spans="1:4">
      <c r="A3108" s="242">
        <v>2003922</v>
      </c>
      <c r="B3108" s="243" t="s">
        <v>17528</v>
      </c>
      <c r="C3108" s="242" t="s">
        <v>27</v>
      </c>
      <c r="D3108" s="244">
        <v>25.38</v>
      </c>
    </row>
    <row r="3109" spans="1:4">
      <c r="A3109" s="242">
        <v>2003605</v>
      </c>
      <c r="B3109" s="243" t="s">
        <v>17529</v>
      </c>
      <c r="C3109" s="242" t="s">
        <v>27</v>
      </c>
      <c r="D3109" s="244">
        <v>39.69</v>
      </c>
    </row>
    <row r="3110" spans="1:4">
      <c r="A3110" s="242">
        <v>2003604</v>
      </c>
      <c r="B3110" s="243" t="s">
        <v>17530</v>
      </c>
      <c r="C3110" s="242" t="s">
        <v>27</v>
      </c>
      <c r="D3110" s="244">
        <v>23.39</v>
      </c>
    </row>
    <row r="3111" spans="1:4">
      <c r="A3111" s="242">
        <v>2003607</v>
      </c>
      <c r="B3111" s="243" t="s">
        <v>17531</v>
      </c>
      <c r="C3111" s="242" t="s">
        <v>27</v>
      </c>
      <c r="D3111" s="244">
        <v>30.2</v>
      </c>
    </row>
    <row r="3112" spans="1:4">
      <c r="A3112" s="242">
        <v>2003606</v>
      </c>
      <c r="B3112" s="243" t="s">
        <v>17532</v>
      </c>
      <c r="C3112" s="242" t="s">
        <v>27</v>
      </c>
      <c r="D3112" s="244">
        <v>24.35</v>
      </c>
    </row>
    <row r="3113" spans="1:4">
      <c r="A3113" s="242">
        <v>2003609</v>
      </c>
      <c r="B3113" s="243" t="s">
        <v>17533</v>
      </c>
      <c r="C3113" s="242" t="s">
        <v>27</v>
      </c>
      <c r="D3113" s="244">
        <v>15.58</v>
      </c>
    </row>
    <row r="3114" spans="1:4">
      <c r="A3114" s="242">
        <v>2003608</v>
      </c>
      <c r="B3114" s="243" t="s">
        <v>17534</v>
      </c>
      <c r="C3114" s="242" t="s">
        <v>27</v>
      </c>
      <c r="D3114" s="244">
        <v>9.73</v>
      </c>
    </row>
    <row r="3115" spans="1:4">
      <c r="A3115" s="242">
        <v>2003925</v>
      </c>
      <c r="B3115" s="243" t="s">
        <v>17535</v>
      </c>
      <c r="C3115" s="242" t="s">
        <v>27</v>
      </c>
      <c r="D3115" s="244">
        <v>55.35</v>
      </c>
    </row>
    <row r="3116" spans="1:4">
      <c r="A3116" s="242">
        <v>2003924</v>
      </c>
      <c r="B3116" s="243" t="s">
        <v>17536</v>
      </c>
      <c r="C3116" s="242" t="s">
        <v>27</v>
      </c>
      <c r="D3116" s="244">
        <v>47.35</v>
      </c>
    </row>
    <row r="3117" spans="1:4">
      <c r="A3117" s="242">
        <v>2003611</v>
      </c>
      <c r="B3117" s="243" t="s">
        <v>17537</v>
      </c>
      <c r="C3117" s="242" t="s">
        <v>27</v>
      </c>
      <c r="D3117" s="244">
        <v>51.21</v>
      </c>
    </row>
    <row r="3118" spans="1:4">
      <c r="A3118" s="242">
        <v>2003610</v>
      </c>
      <c r="B3118" s="243" t="s">
        <v>17538</v>
      </c>
      <c r="C3118" s="242" t="s">
        <v>27</v>
      </c>
      <c r="D3118" s="244">
        <v>45.36</v>
      </c>
    </row>
    <row r="3119" spans="1:4" ht="18">
      <c r="A3119" s="242">
        <v>2003820</v>
      </c>
      <c r="B3119" s="243" t="s">
        <v>17539</v>
      </c>
      <c r="C3119" s="242" t="s">
        <v>1623</v>
      </c>
      <c r="D3119" s="244">
        <v>14.43</v>
      </c>
    </row>
    <row r="3120" spans="1:4" ht="18">
      <c r="A3120" s="242">
        <v>2003821</v>
      </c>
      <c r="B3120" s="243" t="s">
        <v>17540</v>
      </c>
      <c r="C3120" s="242" t="s">
        <v>1623</v>
      </c>
      <c r="D3120" s="244">
        <v>12.33</v>
      </c>
    </row>
    <row r="3121" spans="1:4" ht="18">
      <c r="A3121" s="242">
        <v>2003842</v>
      </c>
      <c r="B3121" s="243" t="s">
        <v>17541</v>
      </c>
      <c r="C3121" s="242" t="s">
        <v>94</v>
      </c>
      <c r="D3121" s="244">
        <v>48.86</v>
      </c>
    </row>
    <row r="3122" spans="1:4">
      <c r="A3122" s="242">
        <v>2003385</v>
      </c>
      <c r="B3122" s="243" t="s">
        <v>17542</v>
      </c>
      <c r="C3122" s="242" t="s">
        <v>1623</v>
      </c>
      <c r="D3122" s="244">
        <v>41.75</v>
      </c>
    </row>
    <row r="3123" spans="1:4">
      <c r="A3123" s="242">
        <v>2003384</v>
      </c>
      <c r="B3123" s="243" t="s">
        <v>17543</v>
      </c>
      <c r="C3123" s="242" t="s">
        <v>1623</v>
      </c>
      <c r="D3123" s="244">
        <v>31.32</v>
      </c>
    </row>
    <row r="3124" spans="1:4">
      <c r="A3124" s="242">
        <v>2003387</v>
      </c>
      <c r="B3124" s="243" t="s">
        <v>17544</v>
      </c>
      <c r="C3124" s="242" t="s">
        <v>1623</v>
      </c>
      <c r="D3124" s="244">
        <v>51.59</v>
      </c>
    </row>
    <row r="3125" spans="1:4">
      <c r="A3125" s="242">
        <v>2003386</v>
      </c>
      <c r="B3125" s="243" t="s">
        <v>17545</v>
      </c>
      <c r="C3125" s="242" t="s">
        <v>1623</v>
      </c>
      <c r="D3125" s="244">
        <v>38.32</v>
      </c>
    </row>
    <row r="3126" spans="1:4">
      <c r="A3126" s="242">
        <v>2003335</v>
      </c>
      <c r="B3126" s="243" t="s">
        <v>17546</v>
      </c>
      <c r="C3126" s="242" t="s">
        <v>1623</v>
      </c>
      <c r="D3126" s="244">
        <v>1383.16</v>
      </c>
    </row>
    <row r="3127" spans="1:4">
      <c r="A3127" s="242">
        <v>2003334</v>
      </c>
      <c r="B3127" s="243" t="s">
        <v>17547</v>
      </c>
      <c r="C3127" s="242" t="s">
        <v>1623</v>
      </c>
      <c r="D3127" s="244">
        <v>1192.56</v>
      </c>
    </row>
    <row r="3128" spans="1:4">
      <c r="A3128" s="242">
        <v>2003336</v>
      </c>
      <c r="B3128" s="243" t="s">
        <v>17548</v>
      </c>
      <c r="C3128" s="242" t="s">
        <v>1623</v>
      </c>
      <c r="D3128" s="244">
        <v>1162.43</v>
      </c>
    </row>
    <row r="3129" spans="1:4">
      <c r="A3129" s="242">
        <v>2003337</v>
      </c>
      <c r="B3129" s="243" t="s">
        <v>17549</v>
      </c>
      <c r="C3129" s="242" t="s">
        <v>1623</v>
      </c>
      <c r="D3129" s="244">
        <v>972.87</v>
      </c>
    </row>
    <row r="3130" spans="1:4">
      <c r="A3130" s="242">
        <v>2003819</v>
      </c>
      <c r="B3130" s="243" t="s">
        <v>17550</v>
      </c>
      <c r="C3130" s="242" t="s">
        <v>27</v>
      </c>
      <c r="D3130" s="244">
        <v>5.18</v>
      </c>
    </row>
    <row r="3131" spans="1:4">
      <c r="A3131" s="242">
        <v>2004504</v>
      </c>
      <c r="B3131" s="243" t="s">
        <v>17551</v>
      </c>
      <c r="C3131" s="242" t="s">
        <v>14616</v>
      </c>
      <c r="D3131" s="244">
        <v>12.1</v>
      </c>
    </row>
    <row r="3132" spans="1:4">
      <c r="A3132" s="242">
        <v>2003864</v>
      </c>
      <c r="B3132" s="243" t="s">
        <v>17552</v>
      </c>
      <c r="C3132" s="242" t="s">
        <v>1628</v>
      </c>
      <c r="D3132" s="244">
        <v>16.329999999999998</v>
      </c>
    </row>
    <row r="3133" spans="1:4">
      <c r="A3133" s="242">
        <v>2003863</v>
      </c>
      <c r="B3133" s="243" t="s">
        <v>17553</v>
      </c>
      <c r="C3133" s="242" t="s">
        <v>1628</v>
      </c>
      <c r="D3133" s="244">
        <v>17.170000000000002</v>
      </c>
    </row>
    <row r="3134" spans="1:4">
      <c r="A3134" s="242">
        <v>2004508</v>
      </c>
      <c r="B3134" s="243" t="s">
        <v>17554</v>
      </c>
      <c r="C3134" s="242" t="s">
        <v>27</v>
      </c>
      <c r="D3134" s="244">
        <v>11.59</v>
      </c>
    </row>
    <row r="3135" spans="1:4" ht="18">
      <c r="A3135" s="242">
        <v>2003316</v>
      </c>
      <c r="B3135" s="243" t="s">
        <v>17555</v>
      </c>
      <c r="C3135" s="242" t="s">
        <v>1623</v>
      </c>
      <c r="D3135" s="244">
        <v>96.35</v>
      </c>
    </row>
    <row r="3136" spans="1:4" ht="18">
      <c r="A3136" s="242">
        <v>2003317</v>
      </c>
      <c r="B3136" s="243" t="s">
        <v>17556</v>
      </c>
      <c r="C3136" s="242" t="s">
        <v>1623</v>
      </c>
      <c r="D3136" s="244">
        <v>92.9</v>
      </c>
    </row>
    <row r="3137" spans="1:4">
      <c r="A3137" s="242">
        <v>2003767</v>
      </c>
      <c r="B3137" s="243" t="s">
        <v>17557</v>
      </c>
      <c r="C3137" s="242" t="s">
        <v>14616</v>
      </c>
      <c r="D3137" s="244">
        <v>86.94</v>
      </c>
    </row>
    <row r="3138" spans="1:4">
      <c r="A3138" s="242">
        <v>2003844</v>
      </c>
      <c r="B3138" s="243" t="s">
        <v>17558</v>
      </c>
      <c r="C3138" s="242" t="s">
        <v>14616</v>
      </c>
      <c r="D3138" s="244">
        <v>84.59</v>
      </c>
    </row>
    <row r="3139" spans="1:4">
      <c r="A3139" s="242">
        <v>2003576</v>
      </c>
      <c r="B3139" s="243" t="s">
        <v>17559</v>
      </c>
      <c r="C3139" s="242" t="s">
        <v>14616</v>
      </c>
      <c r="D3139" s="244">
        <v>11.19</v>
      </c>
    </row>
    <row r="3140" spans="1:4">
      <c r="A3140" s="242">
        <v>2003858</v>
      </c>
      <c r="B3140" s="243" t="s">
        <v>17560</v>
      </c>
      <c r="C3140" s="242" t="s">
        <v>14616</v>
      </c>
      <c r="D3140" s="244">
        <v>8.83</v>
      </c>
    </row>
    <row r="3141" spans="1:4">
      <c r="A3141" s="242">
        <v>2003850</v>
      </c>
      <c r="B3141" s="243" t="s">
        <v>17561</v>
      </c>
      <c r="C3141" s="242" t="s">
        <v>14616</v>
      </c>
      <c r="D3141" s="244">
        <v>92.3</v>
      </c>
    </row>
    <row r="3142" spans="1:4">
      <c r="A3142" s="242">
        <v>2003849</v>
      </c>
      <c r="B3142" s="243" t="s">
        <v>17562</v>
      </c>
      <c r="C3142" s="242" t="s">
        <v>14616</v>
      </c>
      <c r="D3142" s="244">
        <v>55.7</v>
      </c>
    </row>
    <row r="3143" spans="1:4">
      <c r="A3143" s="242">
        <v>2003868</v>
      </c>
      <c r="B3143" s="243" t="s">
        <v>17563</v>
      </c>
      <c r="C3143" s="242" t="s">
        <v>14616</v>
      </c>
      <c r="D3143" s="244">
        <v>87.23</v>
      </c>
    </row>
    <row r="3144" spans="1:4">
      <c r="A3144" s="242">
        <v>2003369</v>
      </c>
      <c r="B3144" s="243" t="s">
        <v>17564</v>
      </c>
      <c r="C3144" s="242" t="s">
        <v>27</v>
      </c>
      <c r="D3144" s="244">
        <v>50.75</v>
      </c>
    </row>
    <row r="3145" spans="1:4">
      <c r="A3145" s="242">
        <v>2003368</v>
      </c>
      <c r="B3145" s="243" t="s">
        <v>17565</v>
      </c>
      <c r="C3145" s="242" t="s">
        <v>27</v>
      </c>
      <c r="D3145" s="244">
        <v>41.03</v>
      </c>
    </row>
    <row r="3146" spans="1:4" ht="18">
      <c r="A3146" s="242">
        <v>2003939</v>
      </c>
      <c r="B3146" s="243" t="s">
        <v>17566</v>
      </c>
      <c r="C3146" s="242" t="s">
        <v>27</v>
      </c>
      <c r="D3146" s="244">
        <v>54.05</v>
      </c>
    </row>
    <row r="3147" spans="1:4" ht="18">
      <c r="A3147" s="242">
        <v>2003940</v>
      </c>
      <c r="B3147" s="243" t="s">
        <v>17567</v>
      </c>
      <c r="C3147" s="242" t="s">
        <v>27</v>
      </c>
      <c r="D3147" s="244">
        <v>44.29</v>
      </c>
    </row>
    <row r="3148" spans="1:4">
      <c r="A3148" s="242">
        <v>2003371</v>
      </c>
      <c r="B3148" s="243" t="s">
        <v>17568</v>
      </c>
      <c r="C3148" s="242" t="s">
        <v>27</v>
      </c>
      <c r="D3148" s="244">
        <v>39.700000000000003</v>
      </c>
    </row>
    <row r="3149" spans="1:4">
      <c r="A3149" s="242">
        <v>2003370</v>
      </c>
      <c r="B3149" s="243" t="s">
        <v>17569</v>
      </c>
      <c r="C3149" s="242" t="s">
        <v>27</v>
      </c>
      <c r="D3149" s="244">
        <v>31.49</v>
      </c>
    </row>
    <row r="3150" spans="1:4" ht="18">
      <c r="A3150" s="242">
        <v>2003941</v>
      </c>
      <c r="B3150" s="243" t="s">
        <v>17570</v>
      </c>
      <c r="C3150" s="242" t="s">
        <v>27</v>
      </c>
      <c r="D3150" s="244">
        <v>46.2</v>
      </c>
    </row>
    <row r="3151" spans="1:4" ht="18">
      <c r="A3151" s="242">
        <v>2003942</v>
      </c>
      <c r="B3151" s="243" t="s">
        <v>17571</v>
      </c>
      <c r="C3151" s="242" t="s">
        <v>27</v>
      </c>
      <c r="D3151" s="244">
        <v>37.950000000000003</v>
      </c>
    </row>
    <row r="3152" spans="1:4">
      <c r="A3152" s="242">
        <v>2003373</v>
      </c>
      <c r="B3152" s="243" t="s">
        <v>17572</v>
      </c>
      <c r="C3152" s="242" t="s">
        <v>27</v>
      </c>
      <c r="D3152" s="244">
        <v>22.65</v>
      </c>
    </row>
    <row r="3153" spans="1:4">
      <c r="A3153" s="242">
        <v>2003372</v>
      </c>
      <c r="B3153" s="243" t="s">
        <v>17573</v>
      </c>
      <c r="C3153" s="242" t="s">
        <v>27</v>
      </c>
      <c r="D3153" s="244">
        <v>18.670000000000002</v>
      </c>
    </row>
    <row r="3154" spans="1:4" ht="18">
      <c r="A3154" s="242">
        <v>2003943</v>
      </c>
      <c r="B3154" s="243" t="s">
        <v>17574</v>
      </c>
      <c r="C3154" s="242" t="s">
        <v>27</v>
      </c>
      <c r="D3154" s="244">
        <v>21.8</v>
      </c>
    </row>
    <row r="3155" spans="1:4" ht="18">
      <c r="A3155" s="242">
        <v>2003944</v>
      </c>
      <c r="B3155" s="243" t="s">
        <v>17575</v>
      </c>
      <c r="C3155" s="242" t="s">
        <v>27</v>
      </c>
      <c r="D3155" s="244">
        <v>17.8</v>
      </c>
    </row>
    <row r="3156" spans="1:4">
      <c r="A3156" s="242">
        <v>2003375</v>
      </c>
      <c r="B3156" s="243" t="s">
        <v>17576</v>
      </c>
      <c r="C3156" s="242" t="s">
        <v>27</v>
      </c>
      <c r="D3156" s="244">
        <v>14.49</v>
      </c>
    </row>
    <row r="3157" spans="1:4">
      <c r="A3157" s="242">
        <v>2003374</v>
      </c>
      <c r="B3157" s="243" t="s">
        <v>17577</v>
      </c>
      <c r="C3157" s="242" t="s">
        <v>27</v>
      </c>
      <c r="D3157" s="244">
        <v>11.56</v>
      </c>
    </row>
    <row r="3158" spans="1:4" ht="18">
      <c r="A3158" s="242">
        <v>2003945</v>
      </c>
      <c r="B3158" s="243" t="s">
        <v>17578</v>
      </c>
      <c r="C3158" s="242" t="s">
        <v>27</v>
      </c>
      <c r="D3158" s="244">
        <v>16.32</v>
      </c>
    </row>
    <row r="3159" spans="1:4" ht="18">
      <c r="A3159" s="242">
        <v>2003946</v>
      </c>
      <c r="B3159" s="243" t="s">
        <v>17579</v>
      </c>
      <c r="C3159" s="242" t="s">
        <v>27</v>
      </c>
      <c r="D3159" s="244">
        <v>13.37</v>
      </c>
    </row>
    <row r="3160" spans="1:4">
      <c r="A3160" s="242">
        <v>2003377</v>
      </c>
      <c r="B3160" s="243" t="s">
        <v>17580</v>
      </c>
      <c r="C3160" s="242" t="s">
        <v>27</v>
      </c>
      <c r="D3160" s="244">
        <v>19.57</v>
      </c>
    </row>
    <row r="3161" spans="1:4">
      <c r="A3161" s="242">
        <v>2003376</v>
      </c>
      <c r="B3161" s="243" t="s">
        <v>17581</v>
      </c>
      <c r="C3161" s="242" t="s">
        <v>27</v>
      </c>
      <c r="D3161" s="244">
        <v>16.41</v>
      </c>
    </row>
    <row r="3162" spans="1:4" ht="18">
      <c r="A3162" s="242">
        <v>2003947</v>
      </c>
      <c r="B3162" s="243" t="s">
        <v>17582</v>
      </c>
      <c r="C3162" s="242" t="s">
        <v>27</v>
      </c>
      <c r="D3162" s="244">
        <v>17.13</v>
      </c>
    </row>
    <row r="3163" spans="1:4" ht="18">
      <c r="A3163" s="242">
        <v>2003948</v>
      </c>
      <c r="B3163" s="243" t="s">
        <v>17583</v>
      </c>
      <c r="C3163" s="242" t="s">
        <v>27</v>
      </c>
      <c r="D3163" s="244">
        <v>13.95</v>
      </c>
    </row>
    <row r="3164" spans="1:4">
      <c r="A3164" s="242">
        <v>2003379</v>
      </c>
      <c r="B3164" s="243" t="s">
        <v>17584</v>
      </c>
      <c r="C3164" s="242" t="s">
        <v>27</v>
      </c>
      <c r="D3164" s="244">
        <v>11.27</v>
      </c>
    </row>
    <row r="3165" spans="1:4">
      <c r="A3165" s="242">
        <v>2003378</v>
      </c>
      <c r="B3165" s="243" t="s">
        <v>17585</v>
      </c>
      <c r="C3165" s="242" t="s">
        <v>27</v>
      </c>
      <c r="D3165" s="244">
        <v>9.14</v>
      </c>
    </row>
    <row r="3166" spans="1:4" ht="18">
      <c r="A3166" s="242">
        <v>2003949</v>
      </c>
      <c r="B3166" s="243" t="s">
        <v>17586</v>
      </c>
      <c r="C3166" s="242" t="s">
        <v>27</v>
      </c>
      <c r="D3166" s="244">
        <v>11.75</v>
      </c>
    </row>
    <row r="3167" spans="1:4" ht="18">
      <c r="A3167" s="242">
        <v>2003950</v>
      </c>
      <c r="B3167" s="243" t="s">
        <v>17587</v>
      </c>
      <c r="C3167" s="242" t="s">
        <v>27</v>
      </c>
      <c r="D3167" s="244">
        <v>9.6</v>
      </c>
    </row>
    <row r="3168" spans="1:4">
      <c r="A3168" s="242">
        <v>2003381</v>
      </c>
      <c r="B3168" s="243" t="s">
        <v>17588</v>
      </c>
      <c r="C3168" s="242" t="s">
        <v>27</v>
      </c>
      <c r="D3168" s="244">
        <v>21.93</v>
      </c>
    </row>
    <row r="3169" spans="1:4">
      <c r="A3169" s="242">
        <v>2003380</v>
      </c>
      <c r="B3169" s="243" t="s">
        <v>17589</v>
      </c>
      <c r="C3169" s="242" t="s">
        <v>27</v>
      </c>
      <c r="D3169" s="244">
        <v>18.27</v>
      </c>
    </row>
    <row r="3170" spans="1:4" ht="18">
      <c r="A3170" s="242">
        <v>2003951</v>
      </c>
      <c r="B3170" s="243" t="s">
        <v>17590</v>
      </c>
      <c r="C3170" s="242" t="s">
        <v>27</v>
      </c>
      <c r="D3170" s="244">
        <v>19.989999999999998</v>
      </c>
    </row>
    <row r="3171" spans="1:4" ht="18">
      <c r="A3171" s="242">
        <v>2003952</v>
      </c>
      <c r="B3171" s="243" t="s">
        <v>17591</v>
      </c>
      <c r="C3171" s="242" t="s">
        <v>27</v>
      </c>
      <c r="D3171" s="244">
        <v>16.309999999999999</v>
      </c>
    </row>
    <row r="3172" spans="1:4">
      <c r="A3172" s="242">
        <v>2003383</v>
      </c>
      <c r="B3172" s="243" t="s">
        <v>17592</v>
      </c>
      <c r="C3172" s="242" t="s">
        <v>27</v>
      </c>
      <c r="D3172" s="244">
        <v>40.92</v>
      </c>
    </row>
    <row r="3173" spans="1:4">
      <c r="A3173" s="242">
        <v>2003382</v>
      </c>
      <c r="B3173" s="243" t="s">
        <v>17593</v>
      </c>
      <c r="C3173" s="242" t="s">
        <v>27</v>
      </c>
      <c r="D3173" s="244">
        <v>34.08</v>
      </c>
    </row>
    <row r="3174" spans="1:4" ht="18">
      <c r="A3174" s="242">
        <v>2003953</v>
      </c>
      <c r="B3174" s="243" t="s">
        <v>17594</v>
      </c>
      <c r="C3174" s="242" t="s">
        <v>27</v>
      </c>
      <c r="D3174" s="244">
        <v>36.35</v>
      </c>
    </row>
    <row r="3175" spans="1:4" ht="18">
      <c r="A3175" s="242">
        <v>2003954</v>
      </c>
      <c r="B3175" s="243" t="s">
        <v>17595</v>
      </c>
      <c r="C3175" s="242" t="s">
        <v>27</v>
      </c>
      <c r="D3175" s="244">
        <v>29.48</v>
      </c>
    </row>
    <row r="3176" spans="1:4">
      <c r="A3176" s="242">
        <v>2004514</v>
      </c>
      <c r="B3176" s="243" t="s">
        <v>17596</v>
      </c>
      <c r="C3176" s="242" t="s">
        <v>27</v>
      </c>
      <c r="D3176" s="244">
        <v>12.45</v>
      </c>
    </row>
    <row r="3177" spans="1:4">
      <c r="A3177" s="242">
        <v>2004515</v>
      </c>
      <c r="B3177" s="243" t="s">
        <v>17597</v>
      </c>
      <c r="C3177" s="242" t="s">
        <v>27</v>
      </c>
      <c r="D3177" s="244">
        <v>31.67</v>
      </c>
    </row>
    <row r="3178" spans="1:4">
      <c r="A3178" s="242">
        <v>2005759</v>
      </c>
      <c r="B3178" s="243" t="s">
        <v>17598</v>
      </c>
      <c r="C3178" s="242" t="s">
        <v>27</v>
      </c>
      <c r="D3178" s="244">
        <v>41.75</v>
      </c>
    </row>
    <row r="3179" spans="1:4">
      <c r="A3179" s="242">
        <v>2005764</v>
      </c>
      <c r="B3179" s="243" t="s">
        <v>17599</v>
      </c>
      <c r="C3179" s="242" t="s">
        <v>27</v>
      </c>
      <c r="D3179" s="244">
        <v>54.55</v>
      </c>
    </row>
    <row r="3180" spans="1:4">
      <c r="A3180" s="242">
        <v>2003678</v>
      </c>
      <c r="B3180" s="243" t="s">
        <v>17600</v>
      </c>
      <c r="C3180" s="242" t="s">
        <v>1623</v>
      </c>
      <c r="D3180" s="244">
        <v>1649.47</v>
      </c>
    </row>
    <row r="3181" spans="1:4">
      <c r="A3181" s="242">
        <v>2003677</v>
      </c>
      <c r="B3181" s="243" t="s">
        <v>17601</v>
      </c>
      <c r="C3181" s="242" t="s">
        <v>1623</v>
      </c>
      <c r="D3181" s="244">
        <v>1484.55</v>
      </c>
    </row>
    <row r="3182" spans="1:4">
      <c r="A3182" s="242">
        <v>2003680</v>
      </c>
      <c r="B3182" s="243" t="s">
        <v>17602</v>
      </c>
      <c r="C3182" s="242" t="s">
        <v>1623</v>
      </c>
      <c r="D3182" s="244">
        <v>1626.51</v>
      </c>
    </row>
    <row r="3183" spans="1:4">
      <c r="A3183" s="242">
        <v>2003679</v>
      </c>
      <c r="B3183" s="243" t="s">
        <v>17603</v>
      </c>
      <c r="C3183" s="242" t="s">
        <v>1623</v>
      </c>
      <c r="D3183" s="244">
        <v>1468.23</v>
      </c>
    </row>
    <row r="3184" spans="1:4">
      <c r="A3184" s="242">
        <v>2003682</v>
      </c>
      <c r="B3184" s="243" t="s">
        <v>17604</v>
      </c>
      <c r="C3184" s="242" t="s">
        <v>1623</v>
      </c>
      <c r="D3184" s="244">
        <v>1857.27</v>
      </c>
    </row>
    <row r="3185" spans="1:4">
      <c r="A3185" s="242">
        <v>2003681</v>
      </c>
      <c r="B3185" s="243" t="s">
        <v>17605</v>
      </c>
      <c r="C3185" s="242" t="s">
        <v>1623</v>
      </c>
      <c r="D3185" s="244">
        <v>1660.13</v>
      </c>
    </row>
    <row r="3186" spans="1:4">
      <c r="A3186" s="242">
        <v>2003684</v>
      </c>
      <c r="B3186" s="243" t="s">
        <v>17606</v>
      </c>
      <c r="C3186" s="242" t="s">
        <v>1623</v>
      </c>
      <c r="D3186" s="244">
        <v>2230.6</v>
      </c>
    </row>
    <row r="3187" spans="1:4">
      <c r="A3187" s="242">
        <v>2003683</v>
      </c>
      <c r="B3187" s="243" t="s">
        <v>17607</v>
      </c>
      <c r="C3187" s="242" t="s">
        <v>1623</v>
      </c>
      <c r="D3187" s="244">
        <v>1995.54</v>
      </c>
    </row>
    <row r="3188" spans="1:4">
      <c r="A3188" s="242">
        <v>2003686</v>
      </c>
      <c r="B3188" s="243" t="s">
        <v>17608</v>
      </c>
      <c r="C3188" s="242" t="s">
        <v>1623</v>
      </c>
      <c r="D3188" s="244">
        <v>2627.99</v>
      </c>
    </row>
    <row r="3189" spans="1:4">
      <c r="A3189" s="242">
        <v>2003685</v>
      </c>
      <c r="B3189" s="243" t="s">
        <v>17609</v>
      </c>
      <c r="C3189" s="242" t="s">
        <v>1623</v>
      </c>
      <c r="D3189" s="244">
        <v>2354.08</v>
      </c>
    </row>
    <row r="3190" spans="1:4">
      <c r="A3190" s="242">
        <v>2003688</v>
      </c>
      <c r="B3190" s="243" t="s">
        <v>17610</v>
      </c>
      <c r="C3190" s="242" t="s">
        <v>1623</v>
      </c>
      <c r="D3190" s="244">
        <v>3278.94</v>
      </c>
    </row>
    <row r="3191" spans="1:4">
      <c r="A3191" s="242">
        <v>2003687</v>
      </c>
      <c r="B3191" s="243" t="s">
        <v>17611</v>
      </c>
      <c r="C3191" s="242" t="s">
        <v>1623</v>
      </c>
      <c r="D3191" s="244">
        <v>2947.21</v>
      </c>
    </row>
    <row r="3192" spans="1:4">
      <c r="A3192" s="242">
        <v>2003690</v>
      </c>
      <c r="B3192" s="243" t="s">
        <v>17612</v>
      </c>
      <c r="C3192" s="242" t="s">
        <v>1623</v>
      </c>
      <c r="D3192" s="244">
        <v>1903.57</v>
      </c>
    </row>
    <row r="3193" spans="1:4">
      <c r="A3193" s="242">
        <v>2003689</v>
      </c>
      <c r="B3193" s="243" t="s">
        <v>17613</v>
      </c>
      <c r="C3193" s="242" t="s">
        <v>1623</v>
      </c>
      <c r="D3193" s="244">
        <v>1711.17</v>
      </c>
    </row>
    <row r="3194" spans="1:4">
      <c r="A3194" s="242">
        <v>2003692</v>
      </c>
      <c r="B3194" s="243" t="s">
        <v>17614</v>
      </c>
      <c r="C3194" s="242" t="s">
        <v>1623</v>
      </c>
      <c r="D3194" s="244">
        <v>1883.89</v>
      </c>
    </row>
    <row r="3195" spans="1:4">
      <c r="A3195" s="242">
        <v>2003691</v>
      </c>
      <c r="B3195" s="243" t="s">
        <v>17615</v>
      </c>
      <c r="C3195" s="242" t="s">
        <v>1623</v>
      </c>
      <c r="D3195" s="244">
        <v>1697.18</v>
      </c>
    </row>
    <row r="3196" spans="1:4">
      <c r="A3196" s="242">
        <v>2003694</v>
      </c>
      <c r="B3196" s="243" t="s">
        <v>17616</v>
      </c>
      <c r="C3196" s="242" t="s">
        <v>1623</v>
      </c>
      <c r="D3196" s="244">
        <v>2130.61</v>
      </c>
    </row>
    <row r="3197" spans="1:4">
      <c r="A3197" s="242">
        <v>2003693</v>
      </c>
      <c r="B3197" s="243" t="s">
        <v>17617</v>
      </c>
      <c r="C3197" s="242" t="s">
        <v>1623</v>
      </c>
      <c r="D3197" s="244">
        <v>1901.24</v>
      </c>
    </row>
    <row r="3198" spans="1:4">
      <c r="A3198" s="242">
        <v>2003696</v>
      </c>
      <c r="B3198" s="243" t="s">
        <v>17618</v>
      </c>
      <c r="C3198" s="242" t="s">
        <v>1623</v>
      </c>
      <c r="D3198" s="244">
        <v>2401.46</v>
      </c>
    </row>
    <row r="3199" spans="1:4">
      <c r="A3199" s="242">
        <v>2003695</v>
      </c>
      <c r="B3199" s="243" t="s">
        <v>17619</v>
      </c>
      <c r="C3199" s="242" t="s">
        <v>1623</v>
      </c>
      <c r="D3199" s="244">
        <v>2132.2800000000002</v>
      </c>
    </row>
    <row r="3200" spans="1:4">
      <c r="A3200" s="242">
        <v>2003698</v>
      </c>
      <c r="B3200" s="243" t="s">
        <v>17620</v>
      </c>
      <c r="C3200" s="242" t="s">
        <v>1623</v>
      </c>
      <c r="D3200" s="244">
        <v>2931.48</v>
      </c>
    </row>
    <row r="3201" spans="1:4">
      <c r="A3201" s="242">
        <v>2003697</v>
      </c>
      <c r="B3201" s="243" t="s">
        <v>17621</v>
      </c>
      <c r="C3201" s="242" t="s">
        <v>1623</v>
      </c>
      <c r="D3201" s="244">
        <v>2621.55</v>
      </c>
    </row>
    <row r="3202" spans="1:4">
      <c r="A3202" s="242">
        <v>2003700</v>
      </c>
      <c r="B3202" s="243" t="s">
        <v>17622</v>
      </c>
      <c r="C3202" s="242" t="s">
        <v>1623</v>
      </c>
      <c r="D3202" s="244">
        <v>3612.59</v>
      </c>
    </row>
    <row r="3203" spans="1:4">
      <c r="A3203" s="242">
        <v>2003699</v>
      </c>
      <c r="B3203" s="243" t="s">
        <v>17623</v>
      </c>
      <c r="C3203" s="242" t="s">
        <v>1623</v>
      </c>
      <c r="D3203" s="244">
        <v>3241.05</v>
      </c>
    </row>
    <row r="3204" spans="1:4">
      <c r="A3204" s="242">
        <v>2003702</v>
      </c>
      <c r="B3204" s="243" t="s">
        <v>17624</v>
      </c>
      <c r="C3204" s="242" t="s">
        <v>1623</v>
      </c>
      <c r="D3204" s="244">
        <v>2170.79</v>
      </c>
    </row>
    <row r="3205" spans="1:4">
      <c r="A3205" s="242">
        <v>2003701</v>
      </c>
      <c r="B3205" s="243" t="s">
        <v>17625</v>
      </c>
      <c r="C3205" s="242" t="s">
        <v>1623</v>
      </c>
      <c r="D3205" s="244">
        <v>1947.11</v>
      </c>
    </row>
    <row r="3206" spans="1:4">
      <c r="A3206" s="242">
        <v>2003704</v>
      </c>
      <c r="B3206" s="243" t="s">
        <v>17626</v>
      </c>
      <c r="C3206" s="242" t="s">
        <v>1623</v>
      </c>
      <c r="D3206" s="244">
        <v>2151.11</v>
      </c>
    </row>
    <row r="3207" spans="1:4">
      <c r="A3207" s="242">
        <v>2003703</v>
      </c>
      <c r="B3207" s="243" t="s">
        <v>17627</v>
      </c>
      <c r="C3207" s="242" t="s">
        <v>1623</v>
      </c>
      <c r="D3207" s="244">
        <v>1933.12</v>
      </c>
    </row>
    <row r="3208" spans="1:4">
      <c r="A3208" s="242">
        <v>2003706</v>
      </c>
      <c r="B3208" s="243" t="s">
        <v>17628</v>
      </c>
      <c r="C3208" s="242" t="s">
        <v>1623</v>
      </c>
      <c r="D3208" s="244">
        <v>2417.0700000000002</v>
      </c>
    </row>
    <row r="3209" spans="1:4">
      <c r="A3209" s="242">
        <v>2003705</v>
      </c>
      <c r="B3209" s="243" t="s">
        <v>17629</v>
      </c>
      <c r="C3209" s="242" t="s">
        <v>1623</v>
      </c>
      <c r="D3209" s="244">
        <v>2151.6799999999998</v>
      </c>
    </row>
    <row r="3210" spans="1:4">
      <c r="A3210" s="242">
        <v>2003708</v>
      </c>
      <c r="B3210" s="243" t="s">
        <v>17630</v>
      </c>
      <c r="C3210" s="242" t="s">
        <v>1623</v>
      </c>
      <c r="D3210" s="244">
        <v>2814.86</v>
      </c>
    </row>
    <row r="3211" spans="1:4">
      <c r="A3211" s="242">
        <v>2003707</v>
      </c>
      <c r="B3211" s="243" t="s">
        <v>17631</v>
      </c>
      <c r="C3211" s="242" t="s">
        <v>1623</v>
      </c>
      <c r="D3211" s="244">
        <v>2507.7800000000002</v>
      </c>
    </row>
    <row r="3212" spans="1:4">
      <c r="A3212" s="242">
        <v>2003710</v>
      </c>
      <c r="B3212" s="243" t="s">
        <v>17632</v>
      </c>
      <c r="C3212" s="242" t="s">
        <v>1623</v>
      </c>
      <c r="D3212" s="244">
        <v>3248.09</v>
      </c>
    </row>
    <row r="3213" spans="1:4">
      <c r="A3213" s="242">
        <v>2003709</v>
      </c>
      <c r="B3213" s="243" t="s">
        <v>17633</v>
      </c>
      <c r="C3213" s="242" t="s">
        <v>1623</v>
      </c>
      <c r="D3213" s="244">
        <v>2898.35</v>
      </c>
    </row>
    <row r="3214" spans="1:4">
      <c r="A3214" s="242">
        <v>2003712</v>
      </c>
      <c r="B3214" s="243" t="s">
        <v>17634</v>
      </c>
      <c r="C3214" s="242" t="s">
        <v>1623</v>
      </c>
      <c r="D3214" s="244">
        <v>3959.35</v>
      </c>
    </row>
    <row r="3215" spans="1:4">
      <c r="A3215" s="242">
        <v>2003711</v>
      </c>
      <c r="B3215" s="243" t="s">
        <v>17635</v>
      </c>
      <c r="C3215" s="242" t="s">
        <v>1623</v>
      </c>
      <c r="D3215" s="244">
        <v>3544.21</v>
      </c>
    </row>
    <row r="3216" spans="1:4">
      <c r="A3216" s="242">
        <v>2004505</v>
      </c>
      <c r="B3216" s="243" t="s">
        <v>17636</v>
      </c>
      <c r="C3216" s="242" t="s">
        <v>14616</v>
      </c>
      <c r="D3216" s="244">
        <v>15.26</v>
      </c>
    </row>
    <row r="3217" spans="1:4">
      <c r="A3217" s="242">
        <v>2003349</v>
      </c>
      <c r="B3217" s="243" t="s">
        <v>17637</v>
      </c>
      <c r="C3217" s="242" t="s">
        <v>27</v>
      </c>
      <c r="D3217" s="244">
        <v>44.03</v>
      </c>
    </row>
    <row r="3218" spans="1:4">
      <c r="A3218" s="242">
        <v>2003348</v>
      </c>
      <c r="B3218" s="243" t="s">
        <v>17638</v>
      </c>
      <c r="C3218" s="242" t="s">
        <v>27</v>
      </c>
      <c r="D3218" s="244">
        <v>34.04</v>
      </c>
    </row>
    <row r="3219" spans="1:4" ht="18">
      <c r="A3219" s="242">
        <v>2003975</v>
      </c>
      <c r="B3219" s="243" t="s">
        <v>17639</v>
      </c>
      <c r="C3219" s="242" t="s">
        <v>27</v>
      </c>
      <c r="D3219" s="244">
        <v>50.69</v>
      </c>
    </row>
    <row r="3220" spans="1:4" ht="18">
      <c r="A3220" s="242">
        <v>2003976</v>
      </c>
      <c r="B3220" s="243" t="s">
        <v>17640</v>
      </c>
      <c r="C3220" s="242" t="s">
        <v>27</v>
      </c>
      <c r="D3220" s="244">
        <v>40.659999999999997</v>
      </c>
    </row>
    <row r="3221" spans="1:4">
      <c r="A3221" s="242">
        <v>2003351</v>
      </c>
      <c r="B3221" s="243" t="s">
        <v>17641</v>
      </c>
      <c r="C3221" s="242" t="s">
        <v>27</v>
      </c>
      <c r="D3221" s="244">
        <v>58.89</v>
      </c>
    </row>
    <row r="3222" spans="1:4">
      <c r="A3222" s="242">
        <v>2003350</v>
      </c>
      <c r="B3222" s="243" t="s">
        <v>17642</v>
      </c>
      <c r="C3222" s="242" t="s">
        <v>27</v>
      </c>
      <c r="D3222" s="244">
        <v>45.51</v>
      </c>
    </row>
    <row r="3223" spans="1:4" ht="18">
      <c r="A3223" s="242">
        <v>2003977</v>
      </c>
      <c r="B3223" s="243" t="s">
        <v>17643</v>
      </c>
      <c r="C3223" s="242" t="s">
        <v>27</v>
      </c>
      <c r="D3223" s="244">
        <v>67.91</v>
      </c>
    </row>
    <row r="3224" spans="1:4" ht="18">
      <c r="A3224" s="242">
        <v>2003978</v>
      </c>
      <c r="B3224" s="243" t="s">
        <v>17644</v>
      </c>
      <c r="C3224" s="242" t="s">
        <v>27</v>
      </c>
      <c r="D3224" s="244">
        <v>54.47</v>
      </c>
    </row>
    <row r="3225" spans="1:4">
      <c r="A3225" s="242">
        <v>2003353</v>
      </c>
      <c r="B3225" s="243" t="s">
        <v>17645</v>
      </c>
      <c r="C3225" s="242" t="s">
        <v>27</v>
      </c>
      <c r="D3225" s="244">
        <v>45.16</v>
      </c>
    </row>
    <row r="3226" spans="1:4">
      <c r="A3226" s="242">
        <v>2003352</v>
      </c>
      <c r="B3226" s="243" t="s">
        <v>17646</v>
      </c>
      <c r="C3226" s="242" t="s">
        <v>27</v>
      </c>
      <c r="D3226" s="244">
        <v>34.89</v>
      </c>
    </row>
    <row r="3227" spans="1:4" ht="18">
      <c r="A3227" s="242">
        <v>2003979</v>
      </c>
      <c r="B3227" s="243" t="s">
        <v>17647</v>
      </c>
      <c r="C3227" s="242" t="s">
        <v>27</v>
      </c>
      <c r="D3227" s="244">
        <v>52.09</v>
      </c>
    </row>
    <row r="3228" spans="1:4" ht="18">
      <c r="A3228" s="242">
        <v>2003980</v>
      </c>
      <c r="B3228" s="243" t="s">
        <v>17648</v>
      </c>
      <c r="C3228" s="242" t="s">
        <v>27</v>
      </c>
      <c r="D3228" s="244">
        <v>41.78</v>
      </c>
    </row>
    <row r="3229" spans="1:4">
      <c r="A3229" s="242">
        <v>2003355</v>
      </c>
      <c r="B3229" s="243" t="s">
        <v>17649</v>
      </c>
      <c r="C3229" s="242" t="s">
        <v>27</v>
      </c>
      <c r="D3229" s="244">
        <v>61.18</v>
      </c>
    </row>
    <row r="3230" spans="1:4">
      <c r="A3230" s="242">
        <v>2003354</v>
      </c>
      <c r="B3230" s="243" t="s">
        <v>17650</v>
      </c>
      <c r="C3230" s="242" t="s">
        <v>27</v>
      </c>
      <c r="D3230" s="244">
        <v>47.26</v>
      </c>
    </row>
    <row r="3231" spans="1:4" ht="18">
      <c r="A3231" s="242">
        <v>2003981</v>
      </c>
      <c r="B3231" s="243" t="s">
        <v>17651</v>
      </c>
      <c r="C3231" s="242" t="s">
        <v>27</v>
      </c>
      <c r="D3231" s="244">
        <v>70.650000000000006</v>
      </c>
    </row>
    <row r="3232" spans="1:4" ht="18">
      <c r="A3232" s="242">
        <v>2003982</v>
      </c>
      <c r="B3232" s="243" t="s">
        <v>17652</v>
      </c>
      <c r="C3232" s="242" t="s">
        <v>27</v>
      </c>
      <c r="D3232" s="244">
        <v>56.67</v>
      </c>
    </row>
    <row r="3233" spans="1:4">
      <c r="A3233" s="242">
        <v>2003343</v>
      </c>
      <c r="B3233" s="243" t="s">
        <v>17653</v>
      </c>
      <c r="C3233" s="242" t="s">
        <v>27</v>
      </c>
      <c r="D3233" s="244">
        <v>51.43</v>
      </c>
    </row>
    <row r="3234" spans="1:4">
      <c r="A3234" s="242">
        <v>2003342</v>
      </c>
      <c r="B3234" s="243" t="s">
        <v>17654</v>
      </c>
      <c r="C3234" s="242" t="s">
        <v>27</v>
      </c>
      <c r="D3234" s="244">
        <v>43.04</v>
      </c>
    </row>
    <row r="3235" spans="1:4" ht="18">
      <c r="A3235" s="242">
        <v>2003971</v>
      </c>
      <c r="B3235" s="243" t="s">
        <v>17655</v>
      </c>
      <c r="C3235" s="242" t="s">
        <v>27</v>
      </c>
      <c r="D3235" s="244">
        <v>57.07</v>
      </c>
    </row>
    <row r="3236" spans="1:4" ht="18">
      <c r="A3236" s="242">
        <v>2003972</v>
      </c>
      <c r="B3236" s="243" t="s">
        <v>17656</v>
      </c>
      <c r="C3236" s="242" t="s">
        <v>27</v>
      </c>
      <c r="D3236" s="244">
        <v>48.64</v>
      </c>
    </row>
    <row r="3237" spans="1:4">
      <c r="A3237" s="242">
        <v>2003345</v>
      </c>
      <c r="B3237" s="243" t="s">
        <v>17657</v>
      </c>
      <c r="C3237" s="242" t="s">
        <v>27</v>
      </c>
      <c r="D3237" s="244">
        <v>34.549999999999997</v>
      </c>
    </row>
    <row r="3238" spans="1:4">
      <c r="A3238" s="242">
        <v>2003344</v>
      </c>
      <c r="B3238" s="243" t="s">
        <v>17658</v>
      </c>
      <c r="C3238" s="242" t="s">
        <v>27</v>
      </c>
      <c r="D3238" s="244">
        <v>28.69</v>
      </c>
    </row>
    <row r="3239" spans="1:4" ht="18">
      <c r="A3239" s="242">
        <v>2003973</v>
      </c>
      <c r="B3239" s="243" t="s">
        <v>17659</v>
      </c>
      <c r="C3239" s="242" t="s">
        <v>27</v>
      </c>
      <c r="D3239" s="244">
        <v>38.43</v>
      </c>
    </row>
    <row r="3240" spans="1:4" ht="18">
      <c r="A3240" s="242">
        <v>2003974</v>
      </c>
      <c r="B3240" s="243" t="s">
        <v>17660</v>
      </c>
      <c r="C3240" s="242" t="s">
        <v>27</v>
      </c>
      <c r="D3240" s="244">
        <v>32.54</v>
      </c>
    </row>
    <row r="3241" spans="1:4">
      <c r="A3241" s="242">
        <v>2003346</v>
      </c>
      <c r="B3241" s="243" t="s">
        <v>17661</v>
      </c>
      <c r="C3241" s="242" t="s">
        <v>27</v>
      </c>
      <c r="D3241" s="244">
        <v>19.32</v>
      </c>
    </row>
    <row r="3242" spans="1:4">
      <c r="A3242" s="242">
        <v>2003347</v>
      </c>
      <c r="B3242" s="243" t="s">
        <v>17662</v>
      </c>
      <c r="C3242" s="242" t="s">
        <v>27</v>
      </c>
      <c r="D3242" s="244">
        <v>11.73</v>
      </c>
    </row>
    <row r="3243" spans="1:4">
      <c r="A3243" s="242">
        <v>2003932</v>
      </c>
      <c r="B3243" s="243" t="s">
        <v>17663</v>
      </c>
      <c r="C3243" s="242" t="s">
        <v>27</v>
      </c>
      <c r="D3243" s="244">
        <v>10.73</v>
      </c>
    </row>
    <row r="3244" spans="1:4">
      <c r="A3244" s="242">
        <v>2003933</v>
      </c>
      <c r="B3244" s="243" t="s">
        <v>17664</v>
      </c>
      <c r="C3244" s="242" t="s">
        <v>27</v>
      </c>
      <c r="D3244" s="244">
        <v>5.75</v>
      </c>
    </row>
    <row r="3245" spans="1:4">
      <c r="A3245" s="242">
        <v>2003319</v>
      </c>
      <c r="B3245" s="243" t="s">
        <v>17665</v>
      </c>
      <c r="C3245" s="242" t="s">
        <v>27</v>
      </c>
      <c r="D3245" s="244">
        <v>67.099999999999994</v>
      </c>
    </row>
    <row r="3246" spans="1:4">
      <c r="A3246" s="242">
        <v>2003318</v>
      </c>
      <c r="B3246" s="243" t="s">
        <v>17666</v>
      </c>
      <c r="C3246" s="242" t="s">
        <v>27</v>
      </c>
      <c r="D3246" s="244">
        <v>55.66</v>
      </c>
    </row>
    <row r="3247" spans="1:4" ht="18">
      <c r="A3247" s="242">
        <v>2003955</v>
      </c>
      <c r="B3247" s="243" t="s">
        <v>17667</v>
      </c>
      <c r="C3247" s="242" t="s">
        <v>27</v>
      </c>
      <c r="D3247" s="244">
        <v>74.95</v>
      </c>
    </row>
    <row r="3248" spans="1:4" ht="18">
      <c r="A3248" s="242">
        <v>2003956</v>
      </c>
      <c r="B3248" s="243" t="s">
        <v>17668</v>
      </c>
      <c r="C3248" s="242" t="s">
        <v>27</v>
      </c>
      <c r="D3248" s="244">
        <v>63.46</v>
      </c>
    </row>
    <row r="3249" spans="1:4">
      <c r="A3249" s="242">
        <v>2003321</v>
      </c>
      <c r="B3249" s="243" t="s">
        <v>17669</v>
      </c>
      <c r="C3249" s="242" t="s">
        <v>27</v>
      </c>
      <c r="D3249" s="244">
        <v>55.99</v>
      </c>
    </row>
    <row r="3250" spans="1:4">
      <c r="A3250" s="242">
        <v>2003320</v>
      </c>
      <c r="B3250" s="243" t="s">
        <v>17670</v>
      </c>
      <c r="C3250" s="242" t="s">
        <v>27</v>
      </c>
      <c r="D3250" s="244">
        <v>46.42</v>
      </c>
    </row>
    <row r="3251" spans="1:4" ht="18">
      <c r="A3251" s="242">
        <v>2003957</v>
      </c>
      <c r="B3251" s="243" t="s">
        <v>17671</v>
      </c>
      <c r="C3251" s="242" t="s">
        <v>27</v>
      </c>
      <c r="D3251" s="244">
        <v>62.54</v>
      </c>
    </row>
    <row r="3252" spans="1:4" ht="18">
      <c r="A3252" s="242">
        <v>2003958</v>
      </c>
      <c r="B3252" s="243" t="s">
        <v>17672</v>
      </c>
      <c r="C3252" s="242" t="s">
        <v>27</v>
      </c>
      <c r="D3252" s="244">
        <v>52.92</v>
      </c>
    </row>
    <row r="3253" spans="1:4">
      <c r="A3253" s="242">
        <v>2003323</v>
      </c>
      <c r="B3253" s="243" t="s">
        <v>17673</v>
      </c>
      <c r="C3253" s="242" t="s">
        <v>27</v>
      </c>
      <c r="D3253" s="244">
        <v>47.92</v>
      </c>
    </row>
    <row r="3254" spans="1:4">
      <c r="A3254" s="242">
        <v>2003322</v>
      </c>
      <c r="B3254" s="243" t="s">
        <v>17674</v>
      </c>
      <c r="C3254" s="242" t="s">
        <v>27</v>
      </c>
      <c r="D3254" s="244">
        <v>39.68</v>
      </c>
    </row>
    <row r="3255" spans="1:4" ht="18">
      <c r="A3255" s="242">
        <v>2003959</v>
      </c>
      <c r="B3255" s="243" t="s">
        <v>17675</v>
      </c>
      <c r="C3255" s="242" t="s">
        <v>27</v>
      </c>
      <c r="D3255" s="244">
        <v>53.53</v>
      </c>
    </row>
    <row r="3256" spans="1:4" ht="18">
      <c r="A3256" s="242">
        <v>2003960</v>
      </c>
      <c r="B3256" s="243" t="s">
        <v>17676</v>
      </c>
      <c r="C3256" s="242" t="s">
        <v>27</v>
      </c>
      <c r="D3256" s="244">
        <v>45.26</v>
      </c>
    </row>
    <row r="3257" spans="1:4">
      <c r="A3257" s="242">
        <v>2003325</v>
      </c>
      <c r="B3257" s="243" t="s">
        <v>17677</v>
      </c>
      <c r="C3257" s="242" t="s">
        <v>27</v>
      </c>
      <c r="D3257" s="244">
        <v>38.64</v>
      </c>
    </row>
    <row r="3258" spans="1:4">
      <c r="A3258" s="242">
        <v>2003324</v>
      </c>
      <c r="B3258" s="243" t="s">
        <v>17678</v>
      </c>
      <c r="C3258" s="242" t="s">
        <v>27</v>
      </c>
      <c r="D3258" s="244">
        <v>31.83</v>
      </c>
    </row>
    <row r="3259" spans="1:4" ht="18">
      <c r="A3259" s="242">
        <v>2003961</v>
      </c>
      <c r="B3259" s="243" t="s">
        <v>17679</v>
      </c>
      <c r="C3259" s="242" t="s">
        <v>27</v>
      </c>
      <c r="D3259" s="244">
        <v>43.26</v>
      </c>
    </row>
    <row r="3260" spans="1:4" ht="18">
      <c r="A3260" s="242">
        <v>2003962</v>
      </c>
      <c r="B3260" s="243" t="s">
        <v>17680</v>
      </c>
      <c r="C3260" s="242" t="s">
        <v>27</v>
      </c>
      <c r="D3260" s="244">
        <v>36.42</v>
      </c>
    </row>
    <row r="3261" spans="1:4">
      <c r="A3261" s="242">
        <v>2003327</v>
      </c>
      <c r="B3261" s="243" t="s">
        <v>17681</v>
      </c>
      <c r="C3261" s="242" t="s">
        <v>27</v>
      </c>
      <c r="D3261" s="244">
        <v>84.28</v>
      </c>
    </row>
    <row r="3262" spans="1:4">
      <c r="A3262" s="242">
        <v>2003326</v>
      </c>
      <c r="B3262" s="243" t="s">
        <v>17682</v>
      </c>
      <c r="C3262" s="242" t="s">
        <v>27</v>
      </c>
      <c r="D3262" s="244">
        <v>73.88</v>
      </c>
    </row>
    <row r="3263" spans="1:4" ht="18">
      <c r="A3263" s="242">
        <v>2003963</v>
      </c>
      <c r="B3263" s="243" t="s">
        <v>17683</v>
      </c>
      <c r="C3263" s="242" t="s">
        <v>27</v>
      </c>
      <c r="D3263" s="244">
        <v>66.92</v>
      </c>
    </row>
    <row r="3264" spans="1:4" ht="18">
      <c r="A3264" s="242">
        <v>2003964</v>
      </c>
      <c r="B3264" s="243" t="s">
        <v>17684</v>
      </c>
      <c r="C3264" s="242" t="s">
        <v>27</v>
      </c>
      <c r="D3264" s="244">
        <v>56.47</v>
      </c>
    </row>
    <row r="3265" spans="1:4">
      <c r="A3265" s="242">
        <v>2003329</v>
      </c>
      <c r="B3265" s="243" t="s">
        <v>17685</v>
      </c>
      <c r="C3265" s="242" t="s">
        <v>27</v>
      </c>
      <c r="D3265" s="244">
        <v>70.989999999999995</v>
      </c>
    </row>
    <row r="3266" spans="1:4">
      <c r="A3266" s="242">
        <v>2003328</v>
      </c>
      <c r="B3266" s="243" t="s">
        <v>17686</v>
      </c>
      <c r="C3266" s="242" t="s">
        <v>27</v>
      </c>
      <c r="D3266" s="244">
        <v>62.22</v>
      </c>
    </row>
    <row r="3267" spans="1:4" ht="18">
      <c r="A3267" s="242">
        <v>2003965</v>
      </c>
      <c r="B3267" s="243" t="s">
        <v>17687</v>
      </c>
      <c r="C3267" s="242" t="s">
        <v>27</v>
      </c>
      <c r="D3267" s="244">
        <v>56.68</v>
      </c>
    </row>
    <row r="3268" spans="1:4" ht="18">
      <c r="A3268" s="242">
        <v>2003966</v>
      </c>
      <c r="B3268" s="243" t="s">
        <v>17688</v>
      </c>
      <c r="C3268" s="242" t="s">
        <v>27</v>
      </c>
      <c r="D3268" s="244">
        <v>47.86</v>
      </c>
    </row>
    <row r="3269" spans="1:4">
      <c r="A3269" s="242">
        <v>2003331</v>
      </c>
      <c r="B3269" s="243" t="s">
        <v>17689</v>
      </c>
      <c r="C3269" s="242" t="s">
        <v>27</v>
      </c>
      <c r="D3269" s="244">
        <v>59.77</v>
      </c>
    </row>
    <row r="3270" spans="1:4">
      <c r="A3270" s="242">
        <v>2003330</v>
      </c>
      <c r="B3270" s="243" t="s">
        <v>17690</v>
      </c>
      <c r="C3270" s="242" t="s">
        <v>27</v>
      </c>
      <c r="D3270" s="244">
        <v>52.29</v>
      </c>
    </row>
    <row r="3271" spans="1:4" ht="18">
      <c r="A3271" s="242">
        <v>2003967</v>
      </c>
      <c r="B3271" s="243" t="s">
        <v>17691</v>
      </c>
      <c r="C3271" s="242" t="s">
        <v>27</v>
      </c>
      <c r="D3271" s="244">
        <v>47.92</v>
      </c>
    </row>
    <row r="3272" spans="1:4" ht="18">
      <c r="A3272" s="242">
        <v>2003968</v>
      </c>
      <c r="B3272" s="243" t="s">
        <v>17692</v>
      </c>
      <c r="C3272" s="242" t="s">
        <v>27</v>
      </c>
      <c r="D3272" s="244">
        <v>40.409999999999997</v>
      </c>
    </row>
    <row r="3273" spans="1:4">
      <c r="A3273" s="242">
        <v>2003333</v>
      </c>
      <c r="B3273" s="243" t="s">
        <v>17693</v>
      </c>
      <c r="C3273" s="242" t="s">
        <v>27</v>
      </c>
      <c r="D3273" s="244">
        <v>49.56</v>
      </c>
    </row>
    <row r="3274" spans="1:4">
      <c r="A3274" s="242">
        <v>2003332</v>
      </c>
      <c r="B3274" s="243" t="s">
        <v>17694</v>
      </c>
      <c r="C3274" s="242" t="s">
        <v>27</v>
      </c>
      <c r="D3274" s="244">
        <v>43.27</v>
      </c>
    </row>
    <row r="3275" spans="1:4" ht="18">
      <c r="A3275" s="242">
        <v>2003969</v>
      </c>
      <c r="B3275" s="243" t="s">
        <v>17695</v>
      </c>
      <c r="C3275" s="242" t="s">
        <v>27</v>
      </c>
      <c r="D3275" s="244">
        <v>39.72</v>
      </c>
    </row>
    <row r="3276" spans="1:4" ht="18">
      <c r="A3276" s="242">
        <v>2003970</v>
      </c>
      <c r="B3276" s="243" t="s">
        <v>17696</v>
      </c>
      <c r="C3276" s="242" t="s">
        <v>27</v>
      </c>
      <c r="D3276" s="244">
        <v>33.4</v>
      </c>
    </row>
    <row r="3277" spans="1:4">
      <c r="A3277" s="242">
        <v>2003338</v>
      </c>
      <c r="B3277" s="243" t="s">
        <v>17697</v>
      </c>
      <c r="C3277" s="242" t="s">
        <v>27</v>
      </c>
      <c r="D3277" s="244">
        <v>21.27</v>
      </c>
    </row>
    <row r="3278" spans="1:4">
      <c r="A3278" s="242">
        <v>2003339</v>
      </c>
      <c r="B3278" s="243" t="s">
        <v>17698</v>
      </c>
      <c r="C3278" s="242" t="s">
        <v>27</v>
      </c>
      <c r="D3278" s="244">
        <v>18.79</v>
      </c>
    </row>
    <row r="3279" spans="1:4">
      <c r="A3279" s="242">
        <v>2003340</v>
      </c>
      <c r="B3279" s="243" t="s">
        <v>17699</v>
      </c>
      <c r="C3279" s="242" t="s">
        <v>27</v>
      </c>
      <c r="D3279" s="244">
        <v>15.56</v>
      </c>
    </row>
    <row r="3280" spans="1:4">
      <c r="A3280" s="242">
        <v>2003341</v>
      </c>
      <c r="B3280" s="243" t="s">
        <v>17700</v>
      </c>
      <c r="C3280" s="242" t="s">
        <v>27</v>
      </c>
      <c r="D3280" s="244">
        <v>11.97</v>
      </c>
    </row>
    <row r="3281" spans="1:4">
      <c r="A3281" s="242">
        <v>2004513</v>
      </c>
      <c r="B3281" s="243" t="s">
        <v>17701</v>
      </c>
      <c r="C3281" s="242" t="s">
        <v>27</v>
      </c>
      <c r="D3281" s="244">
        <v>0.1</v>
      </c>
    </row>
    <row r="3282" spans="1:4">
      <c r="A3282" s="242">
        <v>2003357</v>
      </c>
      <c r="B3282" s="243" t="s">
        <v>17702</v>
      </c>
      <c r="C3282" s="242" t="s">
        <v>27</v>
      </c>
      <c r="D3282" s="244">
        <v>150.52000000000001</v>
      </c>
    </row>
    <row r="3283" spans="1:4">
      <c r="A3283" s="242">
        <v>2003356</v>
      </c>
      <c r="B3283" s="243" t="s">
        <v>17703</v>
      </c>
      <c r="C3283" s="242" t="s">
        <v>27</v>
      </c>
      <c r="D3283" s="244">
        <v>118.95</v>
      </c>
    </row>
    <row r="3284" spans="1:4">
      <c r="A3284" s="242">
        <v>2003359</v>
      </c>
      <c r="B3284" s="243" t="s">
        <v>17704</v>
      </c>
      <c r="C3284" s="242" t="s">
        <v>27</v>
      </c>
      <c r="D3284" s="244">
        <v>184.53</v>
      </c>
    </row>
    <row r="3285" spans="1:4">
      <c r="A3285" s="242">
        <v>2003358</v>
      </c>
      <c r="B3285" s="243" t="s">
        <v>17705</v>
      </c>
      <c r="C3285" s="242" t="s">
        <v>27</v>
      </c>
      <c r="D3285" s="244">
        <v>145.66999999999999</v>
      </c>
    </row>
    <row r="3286" spans="1:4">
      <c r="A3286" s="242">
        <v>2003361</v>
      </c>
      <c r="B3286" s="243" t="s">
        <v>17706</v>
      </c>
      <c r="C3286" s="242" t="s">
        <v>27</v>
      </c>
      <c r="D3286" s="244">
        <v>444.48</v>
      </c>
    </row>
    <row r="3287" spans="1:4">
      <c r="A3287" s="242">
        <v>2003360</v>
      </c>
      <c r="B3287" s="243" t="s">
        <v>17707</v>
      </c>
      <c r="C3287" s="242" t="s">
        <v>27</v>
      </c>
      <c r="D3287" s="244">
        <v>413.54</v>
      </c>
    </row>
    <row r="3288" spans="1:4">
      <c r="A3288" s="242">
        <v>2003363</v>
      </c>
      <c r="B3288" s="243" t="s">
        <v>17708</v>
      </c>
      <c r="C3288" s="242" t="s">
        <v>27</v>
      </c>
      <c r="D3288" s="244">
        <v>380.5</v>
      </c>
    </row>
    <row r="3289" spans="1:4">
      <c r="A3289" s="242">
        <v>2003362</v>
      </c>
      <c r="B3289" s="243" t="s">
        <v>17709</v>
      </c>
      <c r="C3289" s="242" t="s">
        <v>27</v>
      </c>
      <c r="D3289" s="244">
        <v>352.35</v>
      </c>
    </row>
    <row r="3290" spans="1:4">
      <c r="A3290" s="242">
        <v>2003365</v>
      </c>
      <c r="B3290" s="243" t="s">
        <v>17710</v>
      </c>
      <c r="C3290" s="242" t="s">
        <v>27</v>
      </c>
      <c r="D3290" s="244">
        <v>337.8</v>
      </c>
    </row>
    <row r="3291" spans="1:4">
      <c r="A3291" s="242">
        <v>2003364</v>
      </c>
      <c r="B3291" s="243" t="s">
        <v>17711</v>
      </c>
      <c r="C3291" s="242" t="s">
        <v>27</v>
      </c>
      <c r="D3291" s="244">
        <v>311.5</v>
      </c>
    </row>
    <row r="3292" spans="1:4">
      <c r="A3292" s="242">
        <v>2003367</v>
      </c>
      <c r="B3292" s="243" t="s">
        <v>17712</v>
      </c>
      <c r="C3292" s="242" t="s">
        <v>27</v>
      </c>
      <c r="D3292" s="244">
        <v>316.39</v>
      </c>
    </row>
    <row r="3293" spans="1:4">
      <c r="A3293" s="242">
        <v>2003366</v>
      </c>
      <c r="B3293" s="243" t="s">
        <v>17713</v>
      </c>
      <c r="C3293" s="242" t="s">
        <v>27</v>
      </c>
      <c r="D3293" s="244">
        <v>291.02</v>
      </c>
    </row>
    <row r="3294" spans="1:4">
      <c r="A3294" s="242">
        <v>2003869</v>
      </c>
      <c r="B3294" s="243" t="s">
        <v>17714</v>
      </c>
      <c r="C3294" s="242" t="s">
        <v>27</v>
      </c>
      <c r="D3294" s="244">
        <v>113.83</v>
      </c>
    </row>
    <row r="3295" spans="1:4">
      <c r="A3295" s="242">
        <v>2003822</v>
      </c>
      <c r="B3295" s="243" t="s">
        <v>17715</v>
      </c>
      <c r="C3295" s="242" t="s">
        <v>27</v>
      </c>
      <c r="D3295" s="244">
        <v>161.57</v>
      </c>
    </row>
    <row r="3296" spans="1:4">
      <c r="A3296" s="242">
        <v>2003826</v>
      </c>
      <c r="B3296" s="243" t="s">
        <v>17716</v>
      </c>
      <c r="C3296" s="242" t="s">
        <v>27</v>
      </c>
      <c r="D3296" s="244">
        <v>254.93</v>
      </c>
    </row>
    <row r="3297" spans="1:4">
      <c r="A3297" s="242">
        <v>2003830</v>
      </c>
      <c r="B3297" s="243" t="s">
        <v>17717</v>
      </c>
      <c r="C3297" s="242" t="s">
        <v>27</v>
      </c>
      <c r="D3297" s="244">
        <v>339.19</v>
      </c>
    </row>
    <row r="3298" spans="1:4">
      <c r="A3298" s="242">
        <v>2003834</v>
      </c>
      <c r="B3298" s="243" t="s">
        <v>17718</v>
      </c>
      <c r="C3298" s="242" t="s">
        <v>27</v>
      </c>
      <c r="D3298" s="244">
        <v>524.02</v>
      </c>
    </row>
    <row r="3299" spans="1:4">
      <c r="A3299" s="242">
        <v>2003838</v>
      </c>
      <c r="B3299" s="243" t="s">
        <v>17719</v>
      </c>
      <c r="C3299" s="242" t="s">
        <v>27</v>
      </c>
      <c r="D3299" s="244">
        <v>801.43</v>
      </c>
    </row>
    <row r="3300" spans="1:4" ht="18">
      <c r="A3300" s="242">
        <v>2003768</v>
      </c>
      <c r="B3300" s="243" t="s">
        <v>17720</v>
      </c>
      <c r="C3300" s="242" t="s">
        <v>27</v>
      </c>
      <c r="D3300" s="244">
        <v>146.44999999999999</v>
      </c>
    </row>
    <row r="3301" spans="1:4" ht="18">
      <c r="A3301" s="242">
        <v>2003873</v>
      </c>
      <c r="B3301" s="243" t="s">
        <v>17721</v>
      </c>
      <c r="C3301" s="242" t="s">
        <v>27</v>
      </c>
      <c r="D3301" s="244">
        <v>133.19999999999999</v>
      </c>
    </row>
    <row r="3302" spans="1:4" ht="18">
      <c r="A3302" s="242">
        <v>2003772</v>
      </c>
      <c r="B3302" s="243" t="s">
        <v>17722</v>
      </c>
      <c r="C3302" s="242" t="s">
        <v>27</v>
      </c>
      <c r="D3302" s="244">
        <v>214.33</v>
      </c>
    </row>
    <row r="3303" spans="1:4" ht="18">
      <c r="A3303" s="242">
        <v>2003877</v>
      </c>
      <c r="B3303" s="243" t="s">
        <v>17723</v>
      </c>
      <c r="C3303" s="242" t="s">
        <v>27</v>
      </c>
      <c r="D3303" s="244">
        <v>193.37</v>
      </c>
    </row>
    <row r="3304" spans="1:4" ht="18">
      <c r="A3304" s="242">
        <v>2003776</v>
      </c>
      <c r="B3304" s="243" t="s">
        <v>17724</v>
      </c>
      <c r="C3304" s="242" t="s">
        <v>27</v>
      </c>
      <c r="D3304" s="244">
        <v>362.63</v>
      </c>
    </row>
    <row r="3305" spans="1:4" ht="18">
      <c r="A3305" s="242">
        <v>2003881</v>
      </c>
      <c r="B3305" s="243" t="s">
        <v>17725</v>
      </c>
      <c r="C3305" s="242" t="s">
        <v>27</v>
      </c>
      <c r="D3305" s="244">
        <v>333.92</v>
      </c>
    </row>
    <row r="3306" spans="1:4" ht="18">
      <c r="A3306" s="242">
        <v>2003780</v>
      </c>
      <c r="B3306" s="243" t="s">
        <v>17726</v>
      </c>
      <c r="C3306" s="242" t="s">
        <v>27</v>
      </c>
      <c r="D3306" s="244">
        <v>479.21</v>
      </c>
    </row>
    <row r="3307" spans="1:4" ht="18">
      <c r="A3307" s="242">
        <v>2003885</v>
      </c>
      <c r="B3307" s="243" t="s">
        <v>17727</v>
      </c>
      <c r="C3307" s="242" t="s">
        <v>27</v>
      </c>
      <c r="D3307" s="244">
        <v>437.22</v>
      </c>
    </row>
    <row r="3308" spans="1:4" ht="18">
      <c r="A3308" s="242">
        <v>2003784</v>
      </c>
      <c r="B3308" s="243" t="s">
        <v>17728</v>
      </c>
      <c r="C3308" s="242" t="s">
        <v>27</v>
      </c>
      <c r="D3308" s="244">
        <v>749.11</v>
      </c>
    </row>
    <row r="3309" spans="1:4" ht="18">
      <c r="A3309" s="242">
        <v>2003889</v>
      </c>
      <c r="B3309" s="243" t="s">
        <v>17729</v>
      </c>
      <c r="C3309" s="242" t="s">
        <v>27</v>
      </c>
      <c r="D3309" s="244">
        <v>683.32</v>
      </c>
    </row>
    <row r="3310" spans="1:4">
      <c r="A3310" s="242">
        <v>2003870</v>
      </c>
      <c r="B3310" s="243" t="s">
        <v>17730</v>
      </c>
      <c r="C3310" s="242" t="s">
        <v>27</v>
      </c>
      <c r="D3310" s="244">
        <v>129.38</v>
      </c>
    </row>
    <row r="3311" spans="1:4">
      <c r="A3311" s="242">
        <v>2003823</v>
      </c>
      <c r="B3311" s="243" t="s">
        <v>17731</v>
      </c>
      <c r="C3311" s="242" t="s">
        <v>27</v>
      </c>
      <c r="D3311" s="244">
        <v>173.17</v>
      </c>
    </row>
    <row r="3312" spans="1:4">
      <c r="A3312" s="242">
        <v>2003827</v>
      </c>
      <c r="B3312" s="243" t="s">
        <v>17732</v>
      </c>
      <c r="C3312" s="242" t="s">
        <v>27</v>
      </c>
      <c r="D3312" s="244">
        <v>267.87</v>
      </c>
    </row>
    <row r="3313" spans="1:4">
      <c r="A3313" s="242">
        <v>2003831</v>
      </c>
      <c r="B3313" s="243" t="s">
        <v>17733</v>
      </c>
      <c r="C3313" s="242" t="s">
        <v>27</v>
      </c>
      <c r="D3313" s="244">
        <v>391.31</v>
      </c>
    </row>
    <row r="3314" spans="1:4">
      <c r="A3314" s="242">
        <v>2003835</v>
      </c>
      <c r="B3314" s="243" t="s">
        <v>17734</v>
      </c>
      <c r="C3314" s="242" t="s">
        <v>27</v>
      </c>
      <c r="D3314" s="244">
        <v>560.87</v>
      </c>
    </row>
    <row r="3315" spans="1:4">
      <c r="A3315" s="242">
        <v>2003839</v>
      </c>
      <c r="B3315" s="243" t="s">
        <v>17735</v>
      </c>
      <c r="C3315" s="242" t="s">
        <v>27</v>
      </c>
      <c r="D3315" s="244">
        <v>825.04</v>
      </c>
    </row>
    <row r="3316" spans="1:4" ht="18">
      <c r="A3316" s="242">
        <v>2003769</v>
      </c>
      <c r="B3316" s="243" t="s">
        <v>17736</v>
      </c>
      <c r="C3316" s="242" t="s">
        <v>27</v>
      </c>
      <c r="D3316" s="244">
        <v>159.6</v>
      </c>
    </row>
    <row r="3317" spans="1:4" ht="18">
      <c r="A3317" s="242">
        <v>2003874</v>
      </c>
      <c r="B3317" s="243" t="s">
        <v>17737</v>
      </c>
      <c r="C3317" s="242" t="s">
        <v>27</v>
      </c>
      <c r="D3317" s="244">
        <v>146.36000000000001</v>
      </c>
    </row>
    <row r="3318" spans="1:4" ht="18">
      <c r="A3318" s="242">
        <v>2003773</v>
      </c>
      <c r="B3318" s="243" t="s">
        <v>17738</v>
      </c>
      <c r="C3318" s="242" t="s">
        <v>27</v>
      </c>
      <c r="D3318" s="244">
        <v>266.92</v>
      </c>
    </row>
    <row r="3319" spans="1:4" ht="18">
      <c r="A3319" s="242">
        <v>2003878</v>
      </c>
      <c r="B3319" s="243" t="s">
        <v>17739</v>
      </c>
      <c r="C3319" s="242" t="s">
        <v>27</v>
      </c>
      <c r="D3319" s="244">
        <v>246.02</v>
      </c>
    </row>
    <row r="3320" spans="1:4" ht="18">
      <c r="A3320" s="242">
        <v>2003777</v>
      </c>
      <c r="B3320" s="243" t="s">
        <v>17740</v>
      </c>
      <c r="C3320" s="242" t="s">
        <v>27</v>
      </c>
      <c r="D3320" s="244">
        <v>415.22</v>
      </c>
    </row>
    <row r="3321" spans="1:4" ht="18">
      <c r="A3321" s="242">
        <v>2003882</v>
      </c>
      <c r="B3321" s="243" t="s">
        <v>17741</v>
      </c>
      <c r="C3321" s="242" t="s">
        <v>27</v>
      </c>
      <c r="D3321" s="244">
        <v>386.56</v>
      </c>
    </row>
    <row r="3322" spans="1:4" ht="18">
      <c r="A3322" s="242">
        <v>2003781</v>
      </c>
      <c r="B3322" s="243" t="s">
        <v>17742</v>
      </c>
      <c r="C3322" s="242" t="s">
        <v>27</v>
      </c>
      <c r="D3322" s="244">
        <v>597.54999999999995</v>
      </c>
    </row>
    <row r="3323" spans="1:4" ht="18">
      <c r="A3323" s="242">
        <v>2003886</v>
      </c>
      <c r="B3323" s="243" t="s">
        <v>17743</v>
      </c>
      <c r="C3323" s="242" t="s">
        <v>27</v>
      </c>
      <c r="D3323" s="244">
        <v>555.66</v>
      </c>
    </row>
    <row r="3324" spans="1:4" ht="18">
      <c r="A3324" s="242">
        <v>2003785</v>
      </c>
      <c r="B3324" s="243" t="s">
        <v>17744</v>
      </c>
      <c r="C3324" s="242" t="s">
        <v>27</v>
      </c>
      <c r="D3324" s="244">
        <v>933.18</v>
      </c>
    </row>
    <row r="3325" spans="1:4" ht="18">
      <c r="A3325" s="242">
        <v>2003890</v>
      </c>
      <c r="B3325" s="243" t="s">
        <v>17745</v>
      </c>
      <c r="C3325" s="242" t="s">
        <v>27</v>
      </c>
      <c r="D3325" s="244">
        <v>867.57</v>
      </c>
    </row>
    <row r="3326" spans="1:4">
      <c r="A3326" s="242">
        <v>2003871</v>
      </c>
      <c r="B3326" s="243" t="s">
        <v>17746</v>
      </c>
      <c r="C3326" s="242" t="s">
        <v>27</v>
      </c>
      <c r="D3326" s="244">
        <v>150.38</v>
      </c>
    </row>
    <row r="3327" spans="1:4">
      <c r="A3327" s="242">
        <v>2003824</v>
      </c>
      <c r="B3327" s="243" t="s">
        <v>17747</v>
      </c>
      <c r="C3327" s="242" t="s">
        <v>27</v>
      </c>
      <c r="D3327" s="244">
        <v>202.36</v>
      </c>
    </row>
    <row r="3328" spans="1:4">
      <c r="A3328" s="242">
        <v>2003828</v>
      </c>
      <c r="B3328" s="243" t="s">
        <v>17748</v>
      </c>
      <c r="C3328" s="242" t="s">
        <v>27</v>
      </c>
      <c r="D3328" s="244">
        <v>378.69</v>
      </c>
    </row>
    <row r="3329" spans="1:4">
      <c r="A3329" s="242">
        <v>2003832</v>
      </c>
      <c r="B3329" s="243" t="s">
        <v>17749</v>
      </c>
      <c r="C3329" s="242" t="s">
        <v>27</v>
      </c>
      <c r="D3329" s="244">
        <v>462.14</v>
      </c>
    </row>
    <row r="3330" spans="1:4">
      <c r="A3330" s="242">
        <v>2003836</v>
      </c>
      <c r="B3330" s="243" t="s">
        <v>17750</v>
      </c>
      <c r="C3330" s="242" t="s">
        <v>27</v>
      </c>
      <c r="D3330" s="244">
        <v>791.88</v>
      </c>
    </row>
    <row r="3331" spans="1:4">
      <c r="A3331" s="242">
        <v>2003840</v>
      </c>
      <c r="B3331" s="243" t="s">
        <v>17751</v>
      </c>
      <c r="C3331" s="242" t="s">
        <v>27</v>
      </c>
      <c r="D3331" s="244">
        <v>1071.8</v>
      </c>
    </row>
    <row r="3332" spans="1:4" ht="18">
      <c r="A3332" s="242">
        <v>2003770</v>
      </c>
      <c r="B3332" s="243" t="s">
        <v>17752</v>
      </c>
      <c r="C3332" s="242" t="s">
        <v>27</v>
      </c>
      <c r="D3332" s="244">
        <v>225.34</v>
      </c>
    </row>
    <row r="3333" spans="1:4" ht="18">
      <c r="A3333" s="242">
        <v>2003875</v>
      </c>
      <c r="B3333" s="243" t="s">
        <v>17753</v>
      </c>
      <c r="C3333" s="242" t="s">
        <v>27</v>
      </c>
      <c r="D3333" s="244">
        <v>212.16</v>
      </c>
    </row>
    <row r="3334" spans="1:4" ht="18">
      <c r="A3334" s="242">
        <v>2003774</v>
      </c>
      <c r="B3334" s="243" t="s">
        <v>17754</v>
      </c>
      <c r="C3334" s="242" t="s">
        <v>27</v>
      </c>
      <c r="D3334" s="244">
        <v>367.86</v>
      </c>
    </row>
    <row r="3335" spans="1:4" ht="18">
      <c r="A3335" s="242">
        <v>2003879</v>
      </c>
      <c r="B3335" s="243" t="s">
        <v>17755</v>
      </c>
      <c r="C3335" s="242" t="s">
        <v>27</v>
      </c>
      <c r="D3335" s="244">
        <v>344.46</v>
      </c>
    </row>
    <row r="3336" spans="1:4" ht="18">
      <c r="A3336" s="242">
        <v>2003778</v>
      </c>
      <c r="B3336" s="243" t="s">
        <v>17756</v>
      </c>
      <c r="C3336" s="242" t="s">
        <v>27</v>
      </c>
      <c r="D3336" s="244">
        <v>508.59</v>
      </c>
    </row>
    <row r="3337" spans="1:4" ht="18">
      <c r="A3337" s="242">
        <v>2003883</v>
      </c>
      <c r="B3337" s="243" t="s">
        <v>17757</v>
      </c>
      <c r="C3337" s="242" t="s">
        <v>27</v>
      </c>
      <c r="D3337" s="244">
        <v>472.01</v>
      </c>
    </row>
    <row r="3338" spans="1:4" ht="18">
      <c r="A3338" s="242">
        <v>2003782</v>
      </c>
      <c r="B3338" s="243" t="s">
        <v>17758</v>
      </c>
      <c r="C3338" s="242" t="s">
        <v>27</v>
      </c>
      <c r="D3338" s="244">
        <v>765.03</v>
      </c>
    </row>
    <row r="3339" spans="1:4" ht="18">
      <c r="A3339" s="242">
        <v>2003887</v>
      </c>
      <c r="B3339" s="243" t="s">
        <v>17759</v>
      </c>
      <c r="C3339" s="242" t="s">
        <v>27</v>
      </c>
      <c r="D3339" s="244">
        <v>709.05</v>
      </c>
    </row>
    <row r="3340" spans="1:4" ht="18">
      <c r="A3340" s="242">
        <v>2003786</v>
      </c>
      <c r="B3340" s="243" t="s">
        <v>17760</v>
      </c>
      <c r="C3340" s="242" t="s">
        <v>27</v>
      </c>
      <c r="D3340" s="244">
        <v>1205.06</v>
      </c>
    </row>
    <row r="3341" spans="1:4" ht="18">
      <c r="A3341" s="242">
        <v>2003891</v>
      </c>
      <c r="B3341" s="243" t="s">
        <v>17761</v>
      </c>
      <c r="C3341" s="242" t="s">
        <v>27</v>
      </c>
      <c r="D3341" s="244">
        <v>1118.07</v>
      </c>
    </row>
    <row r="3342" spans="1:4">
      <c r="A3342" s="242">
        <v>2003872</v>
      </c>
      <c r="B3342" s="243" t="s">
        <v>17762</v>
      </c>
      <c r="C3342" s="242" t="s">
        <v>27</v>
      </c>
      <c r="D3342" s="244">
        <v>235.1</v>
      </c>
    </row>
    <row r="3343" spans="1:4">
      <c r="A3343" s="242">
        <v>2003825</v>
      </c>
      <c r="B3343" s="243" t="s">
        <v>17763</v>
      </c>
      <c r="C3343" s="242" t="s">
        <v>27</v>
      </c>
      <c r="D3343" s="244">
        <v>259.41000000000003</v>
      </c>
    </row>
    <row r="3344" spans="1:4">
      <c r="A3344" s="242">
        <v>2003829</v>
      </c>
      <c r="B3344" s="243" t="s">
        <v>17764</v>
      </c>
      <c r="C3344" s="242" t="s">
        <v>27</v>
      </c>
      <c r="D3344" s="244">
        <v>464.76</v>
      </c>
    </row>
    <row r="3345" spans="1:4">
      <c r="A3345" s="242">
        <v>2003833</v>
      </c>
      <c r="B3345" s="243" t="s">
        <v>17765</v>
      </c>
      <c r="C3345" s="242" t="s">
        <v>27</v>
      </c>
      <c r="D3345" s="244">
        <v>643.67999999999995</v>
      </c>
    </row>
    <row r="3346" spans="1:4">
      <c r="A3346" s="242">
        <v>2003837</v>
      </c>
      <c r="B3346" s="243" t="s">
        <v>17766</v>
      </c>
      <c r="C3346" s="242" t="s">
        <v>27</v>
      </c>
      <c r="D3346" s="244">
        <v>980.88</v>
      </c>
    </row>
    <row r="3347" spans="1:4">
      <c r="A3347" s="242">
        <v>2003841</v>
      </c>
      <c r="B3347" s="243" t="s">
        <v>17767</v>
      </c>
      <c r="C3347" s="242" t="s">
        <v>27</v>
      </c>
      <c r="D3347" s="244">
        <v>1375.67</v>
      </c>
    </row>
    <row r="3348" spans="1:4" ht="18">
      <c r="A3348" s="242">
        <v>2003771</v>
      </c>
      <c r="B3348" s="243" t="s">
        <v>17768</v>
      </c>
      <c r="C3348" s="242" t="s">
        <v>27</v>
      </c>
      <c r="D3348" s="244">
        <v>273.74</v>
      </c>
    </row>
    <row r="3349" spans="1:4" ht="18">
      <c r="A3349" s="242">
        <v>2003876</v>
      </c>
      <c r="B3349" s="243" t="s">
        <v>17769</v>
      </c>
      <c r="C3349" s="242" t="s">
        <v>27</v>
      </c>
      <c r="D3349" s="244">
        <v>258.01</v>
      </c>
    </row>
    <row r="3350" spans="1:4" ht="18">
      <c r="A3350" s="242">
        <v>2003775</v>
      </c>
      <c r="B3350" s="243" t="s">
        <v>17770</v>
      </c>
      <c r="C3350" s="242" t="s">
        <v>27</v>
      </c>
      <c r="D3350" s="244">
        <v>424.5</v>
      </c>
    </row>
    <row r="3351" spans="1:4" ht="18">
      <c r="A3351" s="242">
        <v>2003880</v>
      </c>
      <c r="B3351" s="243" t="s">
        <v>17771</v>
      </c>
      <c r="C3351" s="242" t="s">
        <v>27</v>
      </c>
      <c r="D3351" s="244">
        <v>396.17</v>
      </c>
    </row>
    <row r="3352" spans="1:4" ht="18">
      <c r="A3352" s="242">
        <v>2003779</v>
      </c>
      <c r="B3352" s="243" t="s">
        <v>17772</v>
      </c>
      <c r="C3352" s="242" t="s">
        <v>27</v>
      </c>
      <c r="D3352" s="244">
        <v>635.33000000000004</v>
      </c>
    </row>
    <row r="3353" spans="1:4" ht="18">
      <c r="A3353" s="242">
        <v>2003884</v>
      </c>
      <c r="B3353" s="243" t="s">
        <v>17773</v>
      </c>
      <c r="C3353" s="242" t="s">
        <v>27</v>
      </c>
      <c r="D3353" s="244">
        <v>592.61</v>
      </c>
    </row>
    <row r="3354" spans="1:4" ht="18">
      <c r="A3354" s="242">
        <v>2003783</v>
      </c>
      <c r="B3354" s="243" t="s">
        <v>17774</v>
      </c>
      <c r="C3354" s="242" t="s">
        <v>27</v>
      </c>
      <c r="D3354" s="244">
        <v>909.86</v>
      </c>
    </row>
    <row r="3355" spans="1:4" ht="18">
      <c r="A3355" s="242">
        <v>2003888</v>
      </c>
      <c r="B3355" s="243" t="s">
        <v>17775</v>
      </c>
      <c r="C3355" s="242" t="s">
        <v>27</v>
      </c>
      <c r="D3355" s="244">
        <v>846.33</v>
      </c>
    </row>
    <row r="3356" spans="1:4" ht="18">
      <c r="A3356" s="242">
        <v>2003787</v>
      </c>
      <c r="B3356" s="243" t="s">
        <v>17776</v>
      </c>
      <c r="C3356" s="242" t="s">
        <v>27</v>
      </c>
      <c r="D3356" s="244">
        <v>1439.58</v>
      </c>
    </row>
    <row r="3357" spans="1:4" ht="18">
      <c r="A3357" s="242">
        <v>2003892</v>
      </c>
      <c r="B3357" s="243" t="s">
        <v>17777</v>
      </c>
      <c r="C3357" s="242" t="s">
        <v>27</v>
      </c>
      <c r="D3357" s="244">
        <v>1349.61</v>
      </c>
    </row>
    <row r="3358" spans="1:4" ht="18">
      <c r="A3358" s="242">
        <v>2003851</v>
      </c>
      <c r="B3358" s="243" t="s">
        <v>17778</v>
      </c>
      <c r="C3358" s="242" t="s">
        <v>27</v>
      </c>
      <c r="D3358" s="244">
        <v>67.33</v>
      </c>
    </row>
    <row r="3359" spans="1:4">
      <c r="A3359" s="242">
        <v>2003935</v>
      </c>
      <c r="B3359" s="243" t="s">
        <v>17779</v>
      </c>
      <c r="C3359" s="242" t="s">
        <v>27</v>
      </c>
      <c r="D3359" s="244">
        <v>8.9</v>
      </c>
    </row>
    <row r="3360" spans="1:4">
      <c r="A3360" s="242">
        <v>2003934</v>
      </c>
      <c r="B3360" s="243" t="s">
        <v>17780</v>
      </c>
      <c r="C3360" s="242" t="s">
        <v>27</v>
      </c>
      <c r="D3360" s="244">
        <v>11.72</v>
      </c>
    </row>
    <row r="3361" spans="1:4">
      <c r="A3361" s="242">
        <v>2003990</v>
      </c>
      <c r="B3361" s="243" t="s">
        <v>17781</v>
      </c>
      <c r="C3361" s="242" t="s">
        <v>27</v>
      </c>
      <c r="D3361" s="244">
        <v>904.64</v>
      </c>
    </row>
    <row r="3362" spans="1:4">
      <c r="A3362" s="242">
        <v>2003991</v>
      </c>
      <c r="B3362" s="243" t="s">
        <v>17782</v>
      </c>
      <c r="C3362" s="242" t="s">
        <v>27</v>
      </c>
      <c r="D3362" s="244">
        <v>922.51</v>
      </c>
    </row>
    <row r="3363" spans="1:4">
      <c r="A3363" s="242">
        <v>2003992</v>
      </c>
      <c r="B3363" s="243" t="s">
        <v>17783</v>
      </c>
      <c r="C3363" s="242" t="s">
        <v>27</v>
      </c>
      <c r="D3363" s="244">
        <v>1628.11</v>
      </c>
    </row>
    <row r="3364" spans="1:4">
      <c r="A3364" s="242">
        <v>2003993</v>
      </c>
      <c r="B3364" s="243" t="s">
        <v>17784</v>
      </c>
      <c r="C3364" s="242" t="s">
        <v>27</v>
      </c>
      <c r="D3364" s="244">
        <v>1685.5</v>
      </c>
    </row>
    <row r="3365" spans="1:4">
      <c r="A3365" s="242">
        <v>2003994</v>
      </c>
      <c r="B3365" s="243" t="s">
        <v>17785</v>
      </c>
      <c r="C3365" s="242" t="s">
        <v>27</v>
      </c>
      <c r="D3365" s="244">
        <v>6449.31</v>
      </c>
    </row>
    <row r="3366" spans="1:4">
      <c r="A3366" s="242">
        <v>2003995</v>
      </c>
      <c r="B3366" s="243" t="s">
        <v>17786</v>
      </c>
      <c r="C3366" s="242" t="s">
        <v>27</v>
      </c>
      <c r="D3366" s="244">
        <v>7796.33</v>
      </c>
    </row>
    <row r="3367" spans="1:4">
      <c r="A3367" s="242">
        <v>2003996</v>
      </c>
      <c r="B3367" s="243" t="s">
        <v>17787</v>
      </c>
      <c r="C3367" s="242" t="s">
        <v>27</v>
      </c>
      <c r="D3367" s="244">
        <v>13024.21</v>
      </c>
    </row>
    <row r="3368" spans="1:4">
      <c r="A3368" s="242">
        <v>2003997</v>
      </c>
      <c r="B3368" s="243" t="s">
        <v>17788</v>
      </c>
      <c r="C3368" s="242" t="s">
        <v>27</v>
      </c>
      <c r="D3368" s="244">
        <v>18333.04</v>
      </c>
    </row>
    <row r="3369" spans="1:4">
      <c r="A3369" s="242">
        <v>2003983</v>
      </c>
      <c r="B3369" s="243" t="s">
        <v>17789</v>
      </c>
      <c r="C3369" s="242" t="s">
        <v>27</v>
      </c>
      <c r="D3369" s="244">
        <v>211.13</v>
      </c>
    </row>
    <row r="3370" spans="1:4">
      <c r="A3370" s="242">
        <v>2003984</v>
      </c>
      <c r="B3370" s="243" t="s">
        <v>17790</v>
      </c>
      <c r="C3370" s="242" t="s">
        <v>27</v>
      </c>
      <c r="D3370" s="244">
        <v>216.73</v>
      </c>
    </row>
    <row r="3371" spans="1:4">
      <c r="A3371" s="242">
        <v>2003985</v>
      </c>
      <c r="B3371" s="243" t="s">
        <v>17791</v>
      </c>
      <c r="C3371" s="242" t="s">
        <v>27</v>
      </c>
      <c r="D3371" s="244">
        <v>345.86</v>
      </c>
    </row>
    <row r="3372" spans="1:4">
      <c r="A3372" s="242">
        <v>2003986</v>
      </c>
      <c r="B3372" s="243" t="s">
        <v>17792</v>
      </c>
      <c r="C3372" s="242" t="s">
        <v>27</v>
      </c>
      <c r="D3372" s="244">
        <v>504.6</v>
      </c>
    </row>
    <row r="3373" spans="1:4">
      <c r="A3373" s="242">
        <v>2003987</v>
      </c>
      <c r="B3373" s="243" t="s">
        <v>17793</v>
      </c>
      <c r="C3373" s="242" t="s">
        <v>27</v>
      </c>
      <c r="D3373" s="244">
        <v>557.03</v>
      </c>
    </row>
    <row r="3374" spans="1:4">
      <c r="A3374" s="242">
        <v>2003988</v>
      </c>
      <c r="B3374" s="243" t="s">
        <v>17794</v>
      </c>
      <c r="C3374" s="242" t="s">
        <v>27</v>
      </c>
      <c r="D3374" s="244">
        <v>689.07</v>
      </c>
    </row>
    <row r="3375" spans="1:4">
      <c r="A3375" s="242">
        <v>2003989</v>
      </c>
      <c r="B3375" s="243" t="s">
        <v>17795</v>
      </c>
      <c r="C3375" s="242" t="s">
        <v>27</v>
      </c>
      <c r="D3375" s="244">
        <v>696.64</v>
      </c>
    </row>
    <row r="3376" spans="1:4" ht="18">
      <c r="A3376" s="242">
        <v>2003313</v>
      </c>
      <c r="B3376" s="243" t="s">
        <v>17796</v>
      </c>
      <c r="C3376" s="242" t="s">
        <v>27</v>
      </c>
      <c r="D3376" s="244">
        <v>98.36</v>
      </c>
    </row>
    <row r="3377" spans="1:4" ht="18">
      <c r="A3377" s="242">
        <v>2003312</v>
      </c>
      <c r="B3377" s="243" t="s">
        <v>17797</v>
      </c>
      <c r="C3377" s="242" t="s">
        <v>27</v>
      </c>
      <c r="D3377" s="244">
        <v>84.38</v>
      </c>
    </row>
    <row r="3378" spans="1:4" ht="18">
      <c r="A3378" s="242">
        <v>2003315</v>
      </c>
      <c r="B3378" s="243" t="s">
        <v>17798</v>
      </c>
      <c r="C3378" s="242" t="s">
        <v>27</v>
      </c>
      <c r="D3378" s="244">
        <v>77.13</v>
      </c>
    </row>
    <row r="3379" spans="1:4" ht="18">
      <c r="A3379" s="242">
        <v>2003314</v>
      </c>
      <c r="B3379" s="243" t="s">
        <v>17799</v>
      </c>
      <c r="C3379" s="242" t="s">
        <v>27</v>
      </c>
      <c r="D3379" s="244">
        <v>66.180000000000007</v>
      </c>
    </row>
    <row r="3380" spans="1:4">
      <c r="A3380" s="242">
        <v>2003310</v>
      </c>
      <c r="B3380" s="243" t="s">
        <v>17800</v>
      </c>
      <c r="C3380" s="242" t="s">
        <v>27</v>
      </c>
      <c r="D3380" s="244">
        <v>46.94</v>
      </c>
    </row>
    <row r="3381" spans="1:4">
      <c r="A3381" s="242">
        <v>2003311</v>
      </c>
      <c r="B3381" s="243" t="s">
        <v>17801</v>
      </c>
      <c r="C3381" s="242" t="s">
        <v>27</v>
      </c>
      <c r="D3381" s="244">
        <v>36.71</v>
      </c>
    </row>
    <row r="3382" spans="1:4" ht="18">
      <c r="A3382" s="242">
        <v>2003307</v>
      </c>
      <c r="B3382" s="243" t="s">
        <v>17802</v>
      </c>
      <c r="C3382" s="242" t="s">
        <v>27</v>
      </c>
      <c r="D3382" s="244">
        <v>99.48</v>
      </c>
    </row>
    <row r="3383" spans="1:4" ht="18">
      <c r="A3383" s="242">
        <v>2003306</v>
      </c>
      <c r="B3383" s="243" t="s">
        <v>17803</v>
      </c>
      <c r="C3383" s="242" t="s">
        <v>27</v>
      </c>
      <c r="D3383" s="244">
        <v>85.5</v>
      </c>
    </row>
    <row r="3384" spans="1:4" ht="18">
      <c r="A3384" s="242">
        <v>2003309</v>
      </c>
      <c r="B3384" s="243" t="s">
        <v>17804</v>
      </c>
      <c r="C3384" s="242" t="s">
        <v>27</v>
      </c>
      <c r="D3384" s="244">
        <v>77.88</v>
      </c>
    </row>
    <row r="3385" spans="1:4" ht="18">
      <c r="A3385" s="242">
        <v>2003308</v>
      </c>
      <c r="B3385" s="243" t="s">
        <v>17805</v>
      </c>
      <c r="C3385" s="242" t="s">
        <v>27</v>
      </c>
      <c r="D3385" s="244">
        <v>66.930000000000007</v>
      </c>
    </row>
    <row r="3386" spans="1:4">
      <c r="A3386" s="242">
        <v>2003304</v>
      </c>
      <c r="B3386" s="243" t="s">
        <v>17806</v>
      </c>
      <c r="C3386" s="242" t="s">
        <v>27</v>
      </c>
      <c r="D3386" s="244">
        <v>48.43</v>
      </c>
    </row>
    <row r="3387" spans="1:4">
      <c r="A3387" s="242">
        <v>2003305</v>
      </c>
      <c r="B3387" s="243" t="s">
        <v>17807</v>
      </c>
      <c r="C3387" s="242" t="s">
        <v>27</v>
      </c>
      <c r="D3387" s="244">
        <v>36.71</v>
      </c>
    </row>
    <row r="3388" spans="1:4" ht="27">
      <c r="A3388" s="242">
        <v>2105846</v>
      </c>
      <c r="B3388" s="243" t="s">
        <v>17808</v>
      </c>
      <c r="C3388" s="242" t="s">
        <v>13752</v>
      </c>
      <c r="D3388" s="244">
        <v>454.75</v>
      </c>
    </row>
    <row r="3389" spans="1:4" ht="27">
      <c r="A3389" s="242">
        <v>2105929</v>
      </c>
      <c r="B3389" s="243" t="s">
        <v>17809</v>
      </c>
      <c r="C3389" s="242" t="s">
        <v>13752</v>
      </c>
      <c r="D3389" s="244">
        <v>522.44000000000005</v>
      </c>
    </row>
    <row r="3390" spans="1:4" ht="27">
      <c r="A3390" s="242">
        <v>2105933</v>
      </c>
      <c r="B3390" s="243" t="s">
        <v>17810</v>
      </c>
      <c r="C3390" s="242" t="s">
        <v>13752</v>
      </c>
      <c r="D3390" s="244">
        <v>590.12</v>
      </c>
    </row>
    <row r="3391" spans="1:4" ht="27">
      <c r="A3391" s="242">
        <v>2106293</v>
      </c>
      <c r="B3391" s="243" t="s">
        <v>17811</v>
      </c>
      <c r="C3391" s="242" t="s">
        <v>13752</v>
      </c>
      <c r="D3391" s="244">
        <v>183.44</v>
      </c>
    </row>
    <row r="3392" spans="1:4" ht="18">
      <c r="A3392" s="242">
        <v>2108165</v>
      </c>
      <c r="B3392" s="243" t="s">
        <v>17812</v>
      </c>
      <c r="C3392" s="242" t="s">
        <v>14616</v>
      </c>
      <c r="D3392" s="244">
        <v>30.57</v>
      </c>
    </row>
    <row r="3393" spans="1:4" ht="18">
      <c r="A3393" s="242">
        <v>2108166</v>
      </c>
      <c r="B3393" s="243" t="s">
        <v>17813</v>
      </c>
      <c r="C3393" s="242" t="s">
        <v>14616</v>
      </c>
      <c r="D3393" s="244">
        <v>21.26</v>
      </c>
    </row>
    <row r="3394" spans="1:4" ht="18">
      <c r="A3394" s="242">
        <v>2108167</v>
      </c>
      <c r="B3394" s="243" t="s">
        <v>17814</v>
      </c>
      <c r="C3394" s="242" t="s">
        <v>14616</v>
      </c>
      <c r="D3394" s="244">
        <v>18.87</v>
      </c>
    </row>
    <row r="3395" spans="1:4" ht="18">
      <c r="A3395" s="242">
        <v>2108168</v>
      </c>
      <c r="B3395" s="243" t="s">
        <v>17815</v>
      </c>
      <c r="C3395" s="242" t="s">
        <v>14616</v>
      </c>
      <c r="D3395" s="244">
        <v>18.23</v>
      </c>
    </row>
    <row r="3396" spans="1:4">
      <c r="A3396" s="242">
        <v>2108169</v>
      </c>
      <c r="B3396" s="243" t="s">
        <v>17816</v>
      </c>
      <c r="C3396" s="242" t="s">
        <v>14616</v>
      </c>
      <c r="D3396" s="244">
        <v>46.55</v>
      </c>
    </row>
    <row r="3397" spans="1:4" ht="18">
      <c r="A3397" s="242">
        <v>2108170</v>
      </c>
      <c r="B3397" s="243" t="s">
        <v>17817</v>
      </c>
      <c r="C3397" s="242" t="s">
        <v>14616</v>
      </c>
      <c r="D3397" s="244">
        <v>33.03</v>
      </c>
    </row>
    <row r="3398" spans="1:4" ht="18">
      <c r="A3398" s="242">
        <v>2108171</v>
      </c>
      <c r="B3398" s="243" t="s">
        <v>17818</v>
      </c>
      <c r="C3398" s="242" t="s">
        <v>14616</v>
      </c>
      <c r="D3398" s="244">
        <v>29.98</v>
      </c>
    </row>
    <row r="3399" spans="1:4" ht="18">
      <c r="A3399" s="242">
        <v>2108172</v>
      </c>
      <c r="B3399" s="243" t="s">
        <v>17819</v>
      </c>
      <c r="C3399" s="242" t="s">
        <v>14616</v>
      </c>
      <c r="D3399" s="244">
        <v>30.02</v>
      </c>
    </row>
    <row r="3400" spans="1:4" ht="27">
      <c r="A3400" s="242">
        <v>2106292</v>
      </c>
      <c r="B3400" s="243" t="s">
        <v>17820</v>
      </c>
      <c r="C3400" s="242" t="s">
        <v>13752</v>
      </c>
      <c r="D3400" s="244">
        <v>120.54</v>
      </c>
    </row>
    <row r="3401" spans="1:4" ht="27">
      <c r="A3401" s="242">
        <v>2106291</v>
      </c>
      <c r="B3401" s="243" t="s">
        <v>17821</v>
      </c>
      <c r="C3401" s="242" t="s">
        <v>13752</v>
      </c>
      <c r="D3401" s="244">
        <v>167.74</v>
      </c>
    </row>
    <row r="3402" spans="1:4" ht="18">
      <c r="A3402" s="242">
        <v>2106235</v>
      </c>
      <c r="B3402" s="243" t="s">
        <v>17822</v>
      </c>
      <c r="C3402" s="242" t="s">
        <v>14616</v>
      </c>
      <c r="D3402" s="244">
        <v>2.76</v>
      </c>
    </row>
    <row r="3403" spans="1:4" ht="27">
      <c r="A3403" s="242">
        <v>2106232</v>
      </c>
      <c r="B3403" s="243" t="s">
        <v>17823</v>
      </c>
      <c r="C3403" s="242" t="s">
        <v>1623</v>
      </c>
      <c r="D3403" s="244">
        <v>11.06</v>
      </c>
    </row>
    <row r="3404" spans="1:4" ht="27">
      <c r="A3404" s="242">
        <v>2106233</v>
      </c>
      <c r="B3404" s="243" t="s">
        <v>17824</v>
      </c>
      <c r="C3404" s="242" t="s">
        <v>1623</v>
      </c>
      <c r="D3404" s="244">
        <v>9.39</v>
      </c>
    </row>
    <row r="3405" spans="1:4" ht="18">
      <c r="A3405" s="242">
        <v>2105605</v>
      </c>
      <c r="B3405" s="243" t="s">
        <v>17825</v>
      </c>
      <c r="C3405" s="242" t="s">
        <v>14616</v>
      </c>
      <c r="D3405" s="244">
        <v>52.12</v>
      </c>
    </row>
    <row r="3406" spans="1:4">
      <c r="A3406" s="242">
        <v>2106298</v>
      </c>
      <c r="B3406" s="243" t="s">
        <v>17826</v>
      </c>
      <c r="C3406" s="242" t="s">
        <v>27</v>
      </c>
      <c r="D3406" s="244">
        <v>32.53</v>
      </c>
    </row>
    <row r="3407" spans="1:4">
      <c r="A3407" s="242">
        <v>2106295</v>
      </c>
      <c r="B3407" s="243" t="s">
        <v>17827</v>
      </c>
      <c r="C3407" s="242" t="s">
        <v>27</v>
      </c>
      <c r="D3407" s="244">
        <v>17.059999999999999</v>
      </c>
    </row>
    <row r="3408" spans="1:4">
      <c r="A3408" s="242">
        <v>2106294</v>
      </c>
      <c r="B3408" s="243" t="s">
        <v>17828</v>
      </c>
      <c r="C3408" s="242" t="s">
        <v>27</v>
      </c>
      <c r="D3408" s="244">
        <v>24.51</v>
      </c>
    </row>
    <row r="3409" spans="1:4">
      <c r="A3409" s="242">
        <v>2106297</v>
      </c>
      <c r="B3409" s="243" t="s">
        <v>17829</v>
      </c>
      <c r="C3409" s="242" t="s">
        <v>27</v>
      </c>
      <c r="D3409" s="244">
        <v>23.43</v>
      </c>
    </row>
    <row r="3410" spans="1:4">
      <c r="A3410" s="242">
        <v>2106296</v>
      </c>
      <c r="B3410" s="243" t="s">
        <v>17830</v>
      </c>
      <c r="C3410" s="242" t="s">
        <v>27</v>
      </c>
      <c r="D3410" s="244">
        <v>36.35</v>
      </c>
    </row>
    <row r="3411" spans="1:4">
      <c r="A3411" s="242">
        <v>2306731</v>
      </c>
      <c r="B3411" s="243" t="s">
        <v>17831</v>
      </c>
      <c r="C3411" s="242" t="s">
        <v>94</v>
      </c>
      <c r="D3411" s="244">
        <v>0.54</v>
      </c>
    </row>
    <row r="3412" spans="1:4" ht="18">
      <c r="A3412" s="242">
        <v>2306728</v>
      </c>
      <c r="B3412" s="243" t="s">
        <v>17832</v>
      </c>
      <c r="C3412" s="242" t="s">
        <v>27</v>
      </c>
      <c r="D3412" s="244">
        <v>1328.69</v>
      </c>
    </row>
    <row r="3413" spans="1:4" ht="18">
      <c r="A3413" s="242">
        <v>2306729</v>
      </c>
      <c r="B3413" s="243" t="s">
        <v>17833</v>
      </c>
      <c r="C3413" s="242" t="s">
        <v>27</v>
      </c>
      <c r="D3413" s="244">
        <v>1618.93</v>
      </c>
    </row>
    <row r="3414" spans="1:4">
      <c r="A3414" s="242">
        <v>2306727</v>
      </c>
      <c r="B3414" s="243" t="s">
        <v>17834</v>
      </c>
      <c r="C3414" s="242" t="s">
        <v>27</v>
      </c>
      <c r="D3414" s="244">
        <v>310.99</v>
      </c>
    </row>
    <row r="3415" spans="1:4">
      <c r="A3415" s="242">
        <v>2306730</v>
      </c>
      <c r="B3415" s="243" t="s">
        <v>17835</v>
      </c>
      <c r="C3415" s="242" t="s">
        <v>14616</v>
      </c>
      <c r="D3415" s="244">
        <v>105.1</v>
      </c>
    </row>
    <row r="3416" spans="1:4">
      <c r="A3416" s="242">
        <v>2306726</v>
      </c>
      <c r="B3416" s="243" t="s">
        <v>17836</v>
      </c>
      <c r="C3416" s="242" t="s">
        <v>27</v>
      </c>
      <c r="D3416" s="244">
        <v>203.2</v>
      </c>
    </row>
    <row r="3417" spans="1:4" ht="18">
      <c r="A3417" s="242">
        <v>2306076</v>
      </c>
      <c r="B3417" s="243" t="s">
        <v>17837</v>
      </c>
      <c r="C3417" s="242" t="s">
        <v>94</v>
      </c>
      <c r="D3417" s="244">
        <v>12.35</v>
      </c>
    </row>
    <row r="3418" spans="1:4">
      <c r="A3418" s="242">
        <v>2306247</v>
      </c>
      <c r="B3418" s="243" t="s">
        <v>17838</v>
      </c>
      <c r="C3418" s="242" t="s">
        <v>14616</v>
      </c>
      <c r="D3418" s="244">
        <v>169.63</v>
      </c>
    </row>
    <row r="3419" spans="1:4">
      <c r="A3419" s="242">
        <v>2306248</v>
      </c>
      <c r="B3419" s="243" t="s">
        <v>17839</v>
      </c>
      <c r="C3419" s="242" t="s">
        <v>14616</v>
      </c>
      <c r="D3419" s="244">
        <v>418.21</v>
      </c>
    </row>
    <row r="3420" spans="1:4" ht="18">
      <c r="A3420" s="242">
        <v>2306279</v>
      </c>
      <c r="B3420" s="243" t="s">
        <v>17840</v>
      </c>
      <c r="C3420" s="242" t="s">
        <v>14616</v>
      </c>
      <c r="D3420" s="244">
        <v>80.08</v>
      </c>
    </row>
    <row r="3421" spans="1:4" ht="18">
      <c r="A3421" s="242">
        <v>2306651</v>
      </c>
      <c r="B3421" s="243" t="s">
        <v>17841</v>
      </c>
      <c r="C3421" s="242" t="s">
        <v>27</v>
      </c>
      <c r="D3421" s="244">
        <v>7077.84</v>
      </c>
    </row>
    <row r="3422" spans="1:4" ht="18">
      <c r="A3422" s="242">
        <v>2306678</v>
      </c>
      <c r="B3422" s="243" t="s">
        <v>17842</v>
      </c>
      <c r="C3422" s="242" t="s">
        <v>27</v>
      </c>
      <c r="D3422" s="244">
        <v>6877.29</v>
      </c>
    </row>
    <row r="3423" spans="1:4" ht="18">
      <c r="A3423" s="242">
        <v>2306652</v>
      </c>
      <c r="B3423" s="243" t="s">
        <v>17843</v>
      </c>
      <c r="C3423" s="242" t="s">
        <v>27</v>
      </c>
      <c r="D3423" s="244">
        <v>7117.72</v>
      </c>
    </row>
    <row r="3424" spans="1:4" ht="18">
      <c r="A3424" s="242">
        <v>2306679</v>
      </c>
      <c r="B3424" s="243" t="s">
        <v>17844</v>
      </c>
      <c r="C3424" s="242" t="s">
        <v>27</v>
      </c>
      <c r="D3424" s="244">
        <v>6909.74</v>
      </c>
    </row>
    <row r="3425" spans="1:4" ht="18">
      <c r="A3425" s="242">
        <v>2306653</v>
      </c>
      <c r="B3425" s="243" t="s">
        <v>17845</v>
      </c>
      <c r="C3425" s="242" t="s">
        <v>27</v>
      </c>
      <c r="D3425" s="244">
        <v>7158.22</v>
      </c>
    </row>
    <row r="3426" spans="1:4" ht="18">
      <c r="A3426" s="242">
        <v>2306680</v>
      </c>
      <c r="B3426" s="243" t="s">
        <v>17846</v>
      </c>
      <c r="C3426" s="242" t="s">
        <v>27</v>
      </c>
      <c r="D3426" s="244">
        <v>6942.24</v>
      </c>
    </row>
    <row r="3427" spans="1:4" ht="18">
      <c r="A3427" s="242">
        <v>2306654</v>
      </c>
      <c r="B3427" s="243" t="s">
        <v>17847</v>
      </c>
      <c r="C3427" s="242" t="s">
        <v>27</v>
      </c>
      <c r="D3427" s="244">
        <v>7199.37</v>
      </c>
    </row>
    <row r="3428" spans="1:4" ht="18">
      <c r="A3428" s="242">
        <v>2306681</v>
      </c>
      <c r="B3428" s="243" t="s">
        <v>17848</v>
      </c>
      <c r="C3428" s="242" t="s">
        <v>27</v>
      </c>
      <c r="D3428" s="244">
        <v>6974.75</v>
      </c>
    </row>
    <row r="3429" spans="1:4" ht="18">
      <c r="A3429" s="242">
        <v>2306655</v>
      </c>
      <c r="B3429" s="243" t="s">
        <v>17849</v>
      </c>
      <c r="C3429" s="242" t="s">
        <v>27</v>
      </c>
      <c r="D3429" s="244">
        <v>7241.37</v>
      </c>
    </row>
    <row r="3430" spans="1:4" ht="18">
      <c r="A3430" s="242">
        <v>2306682</v>
      </c>
      <c r="B3430" s="243" t="s">
        <v>17850</v>
      </c>
      <c r="C3430" s="242" t="s">
        <v>27</v>
      </c>
      <c r="D3430" s="244">
        <v>7007.39</v>
      </c>
    </row>
    <row r="3431" spans="1:4" ht="18">
      <c r="A3431" s="242">
        <v>2306656</v>
      </c>
      <c r="B3431" s="243" t="s">
        <v>17851</v>
      </c>
      <c r="C3431" s="242" t="s">
        <v>27</v>
      </c>
      <c r="D3431" s="244">
        <v>9549.6299999999992</v>
      </c>
    </row>
    <row r="3432" spans="1:4" ht="18">
      <c r="A3432" s="242">
        <v>2306683</v>
      </c>
      <c r="B3432" s="243" t="s">
        <v>17852</v>
      </c>
      <c r="C3432" s="242" t="s">
        <v>27</v>
      </c>
      <c r="D3432" s="244">
        <v>9341.65</v>
      </c>
    </row>
    <row r="3433" spans="1:4" ht="18">
      <c r="A3433" s="242">
        <v>2306657</v>
      </c>
      <c r="B3433" s="243" t="s">
        <v>17853</v>
      </c>
      <c r="C3433" s="242" t="s">
        <v>27</v>
      </c>
      <c r="D3433" s="244">
        <v>9622.93</v>
      </c>
    </row>
    <row r="3434" spans="1:4" ht="18">
      <c r="A3434" s="242">
        <v>2306684</v>
      </c>
      <c r="B3434" s="243" t="s">
        <v>17854</v>
      </c>
      <c r="C3434" s="242" t="s">
        <v>27</v>
      </c>
      <c r="D3434" s="244">
        <v>9406.9500000000007</v>
      </c>
    </row>
    <row r="3435" spans="1:4" ht="18">
      <c r="A3435" s="242">
        <v>2306658</v>
      </c>
      <c r="B3435" s="243" t="s">
        <v>17855</v>
      </c>
      <c r="C3435" s="242" t="s">
        <v>27</v>
      </c>
      <c r="D3435" s="244">
        <v>9696.89</v>
      </c>
    </row>
    <row r="3436" spans="1:4" ht="18">
      <c r="A3436" s="242">
        <v>2306685</v>
      </c>
      <c r="B3436" s="243" t="s">
        <v>17856</v>
      </c>
      <c r="C3436" s="242" t="s">
        <v>27</v>
      </c>
      <c r="D3436" s="244">
        <v>9472.27</v>
      </c>
    </row>
    <row r="3437" spans="1:4" ht="18">
      <c r="A3437" s="242">
        <v>2306659</v>
      </c>
      <c r="B3437" s="243" t="s">
        <v>17857</v>
      </c>
      <c r="C3437" s="242" t="s">
        <v>27</v>
      </c>
      <c r="D3437" s="244">
        <v>9771.68</v>
      </c>
    </row>
    <row r="3438" spans="1:4" ht="18">
      <c r="A3438" s="242">
        <v>2306686</v>
      </c>
      <c r="B3438" s="243" t="s">
        <v>17858</v>
      </c>
      <c r="C3438" s="242" t="s">
        <v>27</v>
      </c>
      <c r="D3438" s="244">
        <v>9537.7000000000007</v>
      </c>
    </row>
    <row r="3439" spans="1:4" ht="18">
      <c r="A3439" s="242">
        <v>2306637</v>
      </c>
      <c r="B3439" s="243" t="s">
        <v>17859</v>
      </c>
      <c r="C3439" s="242" t="s">
        <v>27</v>
      </c>
      <c r="D3439" s="244">
        <v>2434.02</v>
      </c>
    </row>
    <row r="3440" spans="1:4" ht="18">
      <c r="A3440" s="242">
        <v>2306664</v>
      </c>
      <c r="B3440" s="243" t="s">
        <v>17860</v>
      </c>
      <c r="C3440" s="242" t="s">
        <v>27</v>
      </c>
      <c r="D3440" s="244">
        <v>2258.5300000000002</v>
      </c>
    </row>
    <row r="3441" spans="1:4" ht="18">
      <c r="A3441" s="242">
        <v>2306732</v>
      </c>
      <c r="B3441" s="243" t="s">
        <v>17861</v>
      </c>
      <c r="C3441" s="242" t="s">
        <v>27</v>
      </c>
      <c r="D3441" s="244">
        <v>956.34</v>
      </c>
    </row>
    <row r="3442" spans="1:4" ht="18">
      <c r="A3442" s="242">
        <v>2306733</v>
      </c>
      <c r="B3442" s="243" t="s">
        <v>17862</v>
      </c>
      <c r="C3442" s="242" t="s">
        <v>27</v>
      </c>
      <c r="D3442" s="244">
        <v>808.56</v>
      </c>
    </row>
    <row r="3443" spans="1:4" ht="18">
      <c r="A3443" s="242">
        <v>2306734</v>
      </c>
      <c r="B3443" s="243" t="s">
        <v>17863</v>
      </c>
      <c r="C3443" s="242" t="s">
        <v>27</v>
      </c>
      <c r="D3443" s="244">
        <v>1168.78</v>
      </c>
    </row>
    <row r="3444" spans="1:4" ht="18">
      <c r="A3444" s="242">
        <v>2306735</v>
      </c>
      <c r="B3444" s="243" t="s">
        <v>17864</v>
      </c>
      <c r="C3444" s="242" t="s">
        <v>27</v>
      </c>
      <c r="D3444" s="244">
        <v>1017.01</v>
      </c>
    </row>
    <row r="3445" spans="1:4" ht="18">
      <c r="A3445" s="242">
        <v>2306633</v>
      </c>
      <c r="B3445" s="243" t="s">
        <v>17865</v>
      </c>
      <c r="C3445" s="242" t="s">
        <v>27</v>
      </c>
      <c r="D3445" s="244">
        <v>1331.7</v>
      </c>
    </row>
    <row r="3446" spans="1:4" ht="18">
      <c r="A3446" s="242">
        <v>2306660</v>
      </c>
      <c r="B3446" s="243" t="s">
        <v>17866</v>
      </c>
      <c r="C3446" s="242" t="s">
        <v>27</v>
      </c>
      <c r="D3446" s="244">
        <v>1175.72</v>
      </c>
    </row>
    <row r="3447" spans="1:4" ht="18">
      <c r="A3447" s="242">
        <v>2306634</v>
      </c>
      <c r="B3447" s="243" t="s">
        <v>17867</v>
      </c>
      <c r="C3447" s="242" t="s">
        <v>27</v>
      </c>
      <c r="D3447" s="244">
        <v>1554.54</v>
      </c>
    </row>
    <row r="3448" spans="1:4" ht="18">
      <c r="A3448" s="242">
        <v>2306661</v>
      </c>
      <c r="B3448" s="243" t="s">
        <v>17868</v>
      </c>
      <c r="C3448" s="242" t="s">
        <v>27</v>
      </c>
      <c r="D3448" s="244">
        <v>1394.1</v>
      </c>
    </row>
    <row r="3449" spans="1:4" ht="18">
      <c r="A3449" s="242">
        <v>2306635</v>
      </c>
      <c r="B3449" s="243" t="s">
        <v>17869</v>
      </c>
      <c r="C3449" s="242" t="s">
        <v>27</v>
      </c>
      <c r="D3449" s="244">
        <v>1882.2</v>
      </c>
    </row>
    <row r="3450" spans="1:4" ht="18">
      <c r="A3450" s="242">
        <v>2306662</v>
      </c>
      <c r="B3450" s="243" t="s">
        <v>17870</v>
      </c>
      <c r="C3450" s="242" t="s">
        <v>27</v>
      </c>
      <c r="D3450" s="244">
        <v>1717.04</v>
      </c>
    </row>
    <row r="3451" spans="1:4" ht="18">
      <c r="A3451" s="242">
        <v>2306636</v>
      </c>
      <c r="B3451" s="243" t="s">
        <v>17871</v>
      </c>
      <c r="C3451" s="242" t="s">
        <v>27</v>
      </c>
      <c r="D3451" s="244">
        <v>1896.74</v>
      </c>
    </row>
    <row r="3452" spans="1:4" ht="18">
      <c r="A3452" s="242">
        <v>2306663</v>
      </c>
      <c r="B3452" s="243" t="s">
        <v>17872</v>
      </c>
      <c r="C3452" s="242" t="s">
        <v>27</v>
      </c>
      <c r="D3452" s="244">
        <v>1726.57</v>
      </c>
    </row>
    <row r="3453" spans="1:4" ht="18">
      <c r="A3453" s="242">
        <v>2306641</v>
      </c>
      <c r="B3453" s="243" t="s">
        <v>17873</v>
      </c>
      <c r="C3453" s="242" t="s">
        <v>27</v>
      </c>
      <c r="D3453" s="244">
        <v>3064.74</v>
      </c>
    </row>
    <row r="3454" spans="1:4" ht="18">
      <c r="A3454" s="242">
        <v>2306668</v>
      </c>
      <c r="B3454" s="243" t="s">
        <v>17874</v>
      </c>
      <c r="C3454" s="242" t="s">
        <v>27</v>
      </c>
      <c r="D3454" s="244">
        <v>2889.25</v>
      </c>
    </row>
    <row r="3455" spans="1:4" ht="18">
      <c r="A3455" s="242">
        <v>2306642</v>
      </c>
      <c r="B3455" s="243" t="s">
        <v>17875</v>
      </c>
      <c r="C3455" s="242" t="s">
        <v>27</v>
      </c>
      <c r="D3455" s="244">
        <v>3084.26</v>
      </c>
    </row>
    <row r="3456" spans="1:4" ht="18">
      <c r="A3456" s="242">
        <v>2306669</v>
      </c>
      <c r="B3456" s="243" t="s">
        <v>17876</v>
      </c>
      <c r="C3456" s="242" t="s">
        <v>27</v>
      </c>
      <c r="D3456" s="244">
        <v>2903.11</v>
      </c>
    </row>
    <row r="3457" spans="1:4" ht="18">
      <c r="A3457" s="242">
        <v>2306643</v>
      </c>
      <c r="B3457" s="243" t="s">
        <v>17877</v>
      </c>
      <c r="C3457" s="242" t="s">
        <v>27</v>
      </c>
      <c r="D3457" s="244">
        <v>3104.18</v>
      </c>
    </row>
    <row r="3458" spans="1:4" ht="18">
      <c r="A3458" s="242">
        <v>2306670</v>
      </c>
      <c r="B3458" s="243" t="s">
        <v>17878</v>
      </c>
      <c r="C3458" s="242" t="s">
        <v>27</v>
      </c>
      <c r="D3458" s="244">
        <v>2917</v>
      </c>
    </row>
    <row r="3459" spans="1:4" ht="18">
      <c r="A3459" s="242">
        <v>2306638</v>
      </c>
      <c r="B3459" s="243" t="s">
        <v>17879</v>
      </c>
      <c r="C3459" s="242" t="s">
        <v>27</v>
      </c>
      <c r="D3459" s="244">
        <v>1947.08</v>
      </c>
    </row>
    <row r="3460" spans="1:4" ht="18">
      <c r="A3460" s="242">
        <v>2306665</v>
      </c>
      <c r="B3460" s="243" t="s">
        <v>17880</v>
      </c>
      <c r="C3460" s="242" t="s">
        <v>27</v>
      </c>
      <c r="D3460" s="244">
        <v>1786.63</v>
      </c>
    </row>
    <row r="3461" spans="1:4" ht="18">
      <c r="A3461" s="242">
        <v>2306639</v>
      </c>
      <c r="B3461" s="243" t="s">
        <v>17881</v>
      </c>
      <c r="C3461" s="242" t="s">
        <v>27</v>
      </c>
      <c r="D3461" s="244">
        <v>2363.5300000000002</v>
      </c>
    </row>
    <row r="3462" spans="1:4" ht="18">
      <c r="A3462" s="242">
        <v>2306666</v>
      </c>
      <c r="B3462" s="243" t="s">
        <v>17882</v>
      </c>
      <c r="C3462" s="242" t="s">
        <v>27</v>
      </c>
      <c r="D3462" s="244">
        <v>2198.37</v>
      </c>
    </row>
    <row r="3463" spans="1:4" ht="18">
      <c r="A3463" s="242">
        <v>2306640</v>
      </c>
      <c r="B3463" s="243" t="s">
        <v>17883</v>
      </c>
      <c r="C3463" s="242" t="s">
        <v>27</v>
      </c>
      <c r="D3463" s="244">
        <v>2382.31</v>
      </c>
    </row>
    <row r="3464" spans="1:4" ht="18">
      <c r="A3464" s="242">
        <v>2306667</v>
      </c>
      <c r="B3464" s="243" t="s">
        <v>17884</v>
      </c>
      <c r="C3464" s="242" t="s">
        <v>27</v>
      </c>
      <c r="D3464" s="244">
        <v>2212.15</v>
      </c>
    </row>
    <row r="3465" spans="1:4" ht="18">
      <c r="A3465" s="242">
        <v>2306645</v>
      </c>
      <c r="B3465" s="243" t="s">
        <v>17885</v>
      </c>
      <c r="C3465" s="242" t="s">
        <v>27</v>
      </c>
      <c r="D3465" s="244">
        <v>3644.25</v>
      </c>
    </row>
    <row r="3466" spans="1:4" ht="18">
      <c r="A3466" s="242">
        <v>2306672</v>
      </c>
      <c r="B3466" s="243" t="s">
        <v>17886</v>
      </c>
      <c r="C3466" s="242" t="s">
        <v>27</v>
      </c>
      <c r="D3466" s="244">
        <v>3468.77</v>
      </c>
    </row>
    <row r="3467" spans="1:4" ht="18">
      <c r="A3467" s="242">
        <v>2306646</v>
      </c>
      <c r="B3467" s="243" t="s">
        <v>17887</v>
      </c>
      <c r="C3467" s="242" t="s">
        <v>27</v>
      </c>
      <c r="D3467" s="244">
        <v>3668.93</v>
      </c>
    </row>
    <row r="3468" spans="1:4" ht="18">
      <c r="A3468" s="242">
        <v>2306673</v>
      </c>
      <c r="B3468" s="243" t="s">
        <v>17888</v>
      </c>
      <c r="C3468" s="242" t="s">
        <v>27</v>
      </c>
      <c r="D3468" s="244">
        <v>3487.79</v>
      </c>
    </row>
    <row r="3469" spans="1:4" ht="18">
      <c r="A3469" s="242">
        <v>2306647</v>
      </c>
      <c r="B3469" s="243" t="s">
        <v>17889</v>
      </c>
      <c r="C3469" s="242" t="s">
        <v>27</v>
      </c>
      <c r="D3469" s="244">
        <v>3694.02</v>
      </c>
    </row>
    <row r="3470" spans="1:4" ht="18">
      <c r="A3470" s="242">
        <v>2306674</v>
      </c>
      <c r="B3470" s="243" t="s">
        <v>17890</v>
      </c>
      <c r="C3470" s="242" t="s">
        <v>27</v>
      </c>
      <c r="D3470" s="244">
        <v>3506.84</v>
      </c>
    </row>
    <row r="3471" spans="1:4" ht="18">
      <c r="A3471" s="242">
        <v>2306648</v>
      </c>
      <c r="B3471" s="243" t="s">
        <v>17891</v>
      </c>
      <c r="C3471" s="242" t="s">
        <v>27</v>
      </c>
      <c r="D3471" s="244">
        <v>5294.92</v>
      </c>
    </row>
    <row r="3472" spans="1:4" ht="18">
      <c r="A3472" s="242">
        <v>2306675</v>
      </c>
      <c r="B3472" s="243" t="s">
        <v>17892</v>
      </c>
      <c r="C3472" s="242" t="s">
        <v>27</v>
      </c>
      <c r="D3472" s="244">
        <v>5101.29</v>
      </c>
    </row>
    <row r="3473" spans="1:4" ht="18">
      <c r="A3473" s="242">
        <v>2306649</v>
      </c>
      <c r="B3473" s="243" t="s">
        <v>17893</v>
      </c>
      <c r="C3473" s="242" t="s">
        <v>27</v>
      </c>
      <c r="D3473" s="244">
        <v>5320.98</v>
      </c>
    </row>
    <row r="3474" spans="1:4" ht="18">
      <c r="A3474" s="242">
        <v>2306676</v>
      </c>
      <c r="B3474" s="243" t="s">
        <v>17894</v>
      </c>
      <c r="C3474" s="242" t="s">
        <v>27</v>
      </c>
      <c r="D3474" s="244">
        <v>5120.43</v>
      </c>
    </row>
    <row r="3475" spans="1:4" ht="18">
      <c r="A3475" s="242">
        <v>2306650</v>
      </c>
      <c r="B3475" s="243" t="s">
        <v>17895</v>
      </c>
      <c r="C3475" s="242" t="s">
        <v>27</v>
      </c>
      <c r="D3475" s="244">
        <v>5347.6</v>
      </c>
    </row>
    <row r="3476" spans="1:4" ht="18">
      <c r="A3476" s="242">
        <v>2306677</v>
      </c>
      <c r="B3476" s="243" t="s">
        <v>17896</v>
      </c>
      <c r="C3476" s="242" t="s">
        <v>27</v>
      </c>
      <c r="D3476" s="244">
        <v>5139.62</v>
      </c>
    </row>
    <row r="3477" spans="1:4" ht="18">
      <c r="A3477" s="242">
        <v>2306644</v>
      </c>
      <c r="B3477" s="243" t="s">
        <v>17897</v>
      </c>
      <c r="C3477" s="242" t="s">
        <v>27</v>
      </c>
      <c r="D3477" s="244">
        <v>2832.25</v>
      </c>
    </row>
    <row r="3478" spans="1:4" ht="18">
      <c r="A3478" s="242">
        <v>2306671</v>
      </c>
      <c r="B3478" s="243" t="s">
        <v>17898</v>
      </c>
      <c r="C3478" s="242" t="s">
        <v>27</v>
      </c>
      <c r="D3478" s="244">
        <v>2662.09</v>
      </c>
    </row>
    <row r="3479" spans="1:4" ht="18">
      <c r="A3479" s="242">
        <v>2306141</v>
      </c>
      <c r="B3479" s="243" t="s">
        <v>17899</v>
      </c>
      <c r="C3479" s="242" t="s">
        <v>27</v>
      </c>
      <c r="D3479" s="244">
        <v>57.34</v>
      </c>
    </row>
    <row r="3480" spans="1:4" ht="18">
      <c r="A3480" s="242">
        <v>2306145</v>
      </c>
      <c r="B3480" s="243" t="s">
        <v>17900</v>
      </c>
      <c r="C3480" s="242" t="s">
        <v>27</v>
      </c>
      <c r="D3480" s="244">
        <v>49.81</v>
      </c>
    </row>
    <row r="3481" spans="1:4" ht="18">
      <c r="A3481" s="242">
        <v>2306142</v>
      </c>
      <c r="B3481" s="243" t="s">
        <v>17901</v>
      </c>
      <c r="C3481" s="242" t="s">
        <v>27</v>
      </c>
      <c r="D3481" s="244">
        <v>68.290000000000006</v>
      </c>
    </row>
    <row r="3482" spans="1:4" ht="18">
      <c r="A3482" s="242">
        <v>2306146</v>
      </c>
      <c r="B3482" s="243" t="s">
        <v>17902</v>
      </c>
      <c r="C3482" s="242" t="s">
        <v>27</v>
      </c>
      <c r="D3482" s="244">
        <v>57.45</v>
      </c>
    </row>
    <row r="3483" spans="1:4" ht="18">
      <c r="A3483" s="242">
        <v>2306143</v>
      </c>
      <c r="B3483" s="243" t="s">
        <v>17903</v>
      </c>
      <c r="C3483" s="242" t="s">
        <v>27</v>
      </c>
      <c r="D3483" s="244">
        <v>80.92</v>
      </c>
    </row>
    <row r="3484" spans="1:4" ht="18">
      <c r="A3484" s="242">
        <v>2306147</v>
      </c>
      <c r="B3484" s="243" t="s">
        <v>17904</v>
      </c>
      <c r="C3484" s="242" t="s">
        <v>27</v>
      </c>
      <c r="D3484" s="244">
        <v>66.17</v>
      </c>
    </row>
    <row r="3485" spans="1:4" ht="18">
      <c r="A3485" s="242">
        <v>2306144</v>
      </c>
      <c r="B3485" s="243" t="s">
        <v>17905</v>
      </c>
      <c r="C3485" s="242" t="s">
        <v>27</v>
      </c>
      <c r="D3485" s="244">
        <v>96.12</v>
      </c>
    </row>
    <row r="3486" spans="1:4" ht="18">
      <c r="A3486" s="242">
        <v>2306148</v>
      </c>
      <c r="B3486" s="243" t="s">
        <v>17906</v>
      </c>
      <c r="C3486" s="242" t="s">
        <v>27</v>
      </c>
      <c r="D3486" s="244">
        <v>76.849999999999994</v>
      </c>
    </row>
    <row r="3487" spans="1:4" ht="18">
      <c r="A3487" s="242">
        <v>2306624</v>
      </c>
      <c r="B3487" s="243" t="s">
        <v>17907</v>
      </c>
      <c r="C3487" s="242" t="s">
        <v>27</v>
      </c>
      <c r="D3487" s="244">
        <v>6842.32</v>
      </c>
    </row>
    <row r="3488" spans="1:4" ht="18">
      <c r="A3488" s="242">
        <v>2306625</v>
      </c>
      <c r="B3488" s="243" t="s">
        <v>17908</v>
      </c>
      <c r="C3488" s="242" t="s">
        <v>27</v>
      </c>
      <c r="D3488" s="244">
        <v>6872.99</v>
      </c>
    </row>
    <row r="3489" spans="1:4" ht="18">
      <c r="A3489" s="242">
        <v>2306626</v>
      </c>
      <c r="B3489" s="243" t="s">
        <v>17909</v>
      </c>
      <c r="C3489" s="242" t="s">
        <v>27</v>
      </c>
      <c r="D3489" s="244">
        <v>6903.66</v>
      </c>
    </row>
    <row r="3490" spans="1:4" ht="18">
      <c r="A3490" s="242">
        <v>2306627</v>
      </c>
      <c r="B3490" s="243" t="s">
        <v>17910</v>
      </c>
      <c r="C3490" s="242" t="s">
        <v>27</v>
      </c>
      <c r="D3490" s="244">
        <v>6934.27</v>
      </c>
    </row>
    <row r="3491" spans="1:4" ht="18">
      <c r="A3491" s="242">
        <v>2306628</v>
      </c>
      <c r="B3491" s="243" t="s">
        <v>17911</v>
      </c>
      <c r="C3491" s="242" t="s">
        <v>27</v>
      </c>
      <c r="D3491" s="244">
        <v>6964.94</v>
      </c>
    </row>
    <row r="3492" spans="1:4">
      <c r="A3492" s="242">
        <v>2306629</v>
      </c>
      <c r="B3492" s="243" t="s">
        <v>17912</v>
      </c>
      <c r="C3492" s="242" t="s">
        <v>27</v>
      </c>
      <c r="D3492" s="244">
        <v>9297.98</v>
      </c>
    </row>
    <row r="3493" spans="1:4">
      <c r="A3493" s="242">
        <v>2306630</v>
      </c>
      <c r="B3493" s="243" t="s">
        <v>17913</v>
      </c>
      <c r="C3493" s="242" t="s">
        <v>27</v>
      </c>
      <c r="D3493" s="244">
        <v>9361</v>
      </c>
    </row>
    <row r="3494" spans="1:4">
      <c r="A3494" s="242">
        <v>2306631</v>
      </c>
      <c r="B3494" s="243" t="s">
        <v>17914</v>
      </c>
      <c r="C3494" s="242" t="s">
        <v>27</v>
      </c>
      <c r="D3494" s="244">
        <v>9423.9699999999993</v>
      </c>
    </row>
    <row r="3495" spans="1:4">
      <c r="A3495" s="242">
        <v>2306632</v>
      </c>
      <c r="B3495" s="243" t="s">
        <v>17915</v>
      </c>
      <c r="C3495" s="242" t="s">
        <v>27</v>
      </c>
      <c r="D3495" s="244">
        <v>9486.98</v>
      </c>
    </row>
    <row r="3496" spans="1:4" ht="18">
      <c r="A3496" s="242">
        <v>2306610</v>
      </c>
      <c r="B3496" s="243" t="s">
        <v>17916</v>
      </c>
      <c r="C3496" s="242" t="s">
        <v>27</v>
      </c>
      <c r="D3496" s="244">
        <v>2236.71</v>
      </c>
    </row>
    <row r="3497" spans="1:4">
      <c r="A3497" s="242">
        <v>2306604</v>
      </c>
      <c r="B3497" s="243" t="s">
        <v>17917</v>
      </c>
      <c r="C3497" s="242" t="s">
        <v>27</v>
      </c>
      <c r="D3497" s="244">
        <v>791.9</v>
      </c>
    </row>
    <row r="3498" spans="1:4">
      <c r="A3498" s="242">
        <v>2306605</v>
      </c>
      <c r="B3498" s="243" t="s">
        <v>17918</v>
      </c>
      <c r="C3498" s="242" t="s">
        <v>27</v>
      </c>
      <c r="D3498" s="244">
        <v>999.55</v>
      </c>
    </row>
    <row r="3499" spans="1:4">
      <c r="A3499" s="242">
        <v>2306606</v>
      </c>
      <c r="B3499" s="243" t="s">
        <v>17919</v>
      </c>
      <c r="C3499" s="242" t="s">
        <v>27</v>
      </c>
      <c r="D3499" s="244">
        <v>1157.44</v>
      </c>
    </row>
    <row r="3500" spans="1:4">
      <c r="A3500" s="242">
        <v>2306607</v>
      </c>
      <c r="B3500" s="243" t="s">
        <v>17920</v>
      </c>
      <c r="C3500" s="242" t="s">
        <v>27</v>
      </c>
      <c r="D3500" s="244">
        <v>1374.98</v>
      </c>
    </row>
    <row r="3501" spans="1:4">
      <c r="A3501" s="242">
        <v>2306608</v>
      </c>
      <c r="B3501" s="243" t="s">
        <v>17921</v>
      </c>
      <c r="C3501" s="242" t="s">
        <v>27</v>
      </c>
      <c r="D3501" s="244">
        <v>1697.05</v>
      </c>
    </row>
    <row r="3502" spans="1:4">
      <c r="A3502" s="242">
        <v>2306609</v>
      </c>
      <c r="B3502" s="243" t="s">
        <v>17922</v>
      </c>
      <c r="C3502" s="242" t="s">
        <v>27</v>
      </c>
      <c r="D3502" s="244">
        <v>1705.68</v>
      </c>
    </row>
    <row r="3503" spans="1:4">
      <c r="A3503" s="242">
        <v>2306614</v>
      </c>
      <c r="B3503" s="243" t="s">
        <v>17923</v>
      </c>
      <c r="C3503" s="242" t="s">
        <v>27</v>
      </c>
      <c r="D3503" s="244">
        <v>2865.87</v>
      </c>
    </row>
    <row r="3504" spans="1:4">
      <c r="A3504" s="242">
        <v>2306615</v>
      </c>
      <c r="B3504" s="243" t="s">
        <v>17924</v>
      </c>
      <c r="C3504" s="242" t="s">
        <v>27</v>
      </c>
      <c r="D3504" s="244">
        <v>2878.61</v>
      </c>
    </row>
    <row r="3505" spans="1:4">
      <c r="A3505" s="242">
        <v>2306616</v>
      </c>
      <c r="B3505" s="243" t="s">
        <v>17925</v>
      </c>
      <c r="C3505" s="242" t="s">
        <v>27</v>
      </c>
      <c r="D3505" s="244">
        <v>2891.34</v>
      </c>
    </row>
    <row r="3506" spans="1:4">
      <c r="A3506" s="242">
        <v>2306611</v>
      </c>
      <c r="B3506" s="243" t="s">
        <v>17926</v>
      </c>
      <c r="C3506" s="242" t="s">
        <v>27</v>
      </c>
      <c r="D3506" s="244">
        <v>1766.41</v>
      </c>
    </row>
    <row r="3507" spans="1:4">
      <c r="A3507" s="242">
        <v>2306612</v>
      </c>
      <c r="B3507" s="243" t="s">
        <v>17927</v>
      </c>
      <c r="C3507" s="242" t="s">
        <v>27</v>
      </c>
      <c r="D3507" s="244">
        <v>2177.12</v>
      </c>
    </row>
    <row r="3508" spans="1:4">
      <c r="A3508" s="242">
        <v>2306613</v>
      </c>
      <c r="B3508" s="243" t="s">
        <v>17928</v>
      </c>
      <c r="C3508" s="242" t="s">
        <v>27</v>
      </c>
      <c r="D3508" s="244">
        <v>2189.85</v>
      </c>
    </row>
    <row r="3509" spans="1:4" ht="18">
      <c r="A3509" s="242">
        <v>2306618</v>
      </c>
      <c r="B3509" s="243" t="s">
        <v>17929</v>
      </c>
      <c r="C3509" s="242" t="s">
        <v>27</v>
      </c>
      <c r="D3509" s="244">
        <v>3443.87</v>
      </c>
    </row>
    <row r="3510" spans="1:4">
      <c r="A3510" s="242">
        <v>2306619</v>
      </c>
      <c r="B3510" s="243" t="s">
        <v>17930</v>
      </c>
      <c r="C3510" s="242" t="s">
        <v>27</v>
      </c>
      <c r="D3510" s="244">
        <v>3461.62</v>
      </c>
    </row>
    <row r="3511" spans="1:4" ht="18">
      <c r="A3511" s="242">
        <v>2306620</v>
      </c>
      <c r="B3511" s="243" t="s">
        <v>17931</v>
      </c>
      <c r="C3511" s="242" t="s">
        <v>27</v>
      </c>
      <c r="D3511" s="244">
        <v>3479.37</v>
      </c>
    </row>
    <row r="3512" spans="1:4" ht="18">
      <c r="A3512" s="242">
        <v>2306621</v>
      </c>
      <c r="B3512" s="243" t="s">
        <v>17932</v>
      </c>
      <c r="C3512" s="242" t="s">
        <v>27</v>
      </c>
      <c r="D3512" s="244">
        <v>5072.47</v>
      </c>
    </row>
    <row r="3513" spans="1:4" ht="18">
      <c r="A3513" s="242">
        <v>2306622</v>
      </c>
      <c r="B3513" s="243" t="s">
        <v>17933</v>
      </c>
      <c r="C3513" s="242" t="s">
        <v>27</v>
      </c>
      <c r="D3513" s="244">
        <v>5090.22</v>
      </c>
    </row>
    <row r="3514" spans="1:4" ht="18">
      <c r="A3514" s="242">
        <v>2306623</v>
      </c>
      <c r="B3514" s="243" t="s">
        <v>17934</v>
      </c>
      <c r="C3514" s="242" t="s">
        <v>27</v>
      </c>
      <c r="D3514" s="244">
        <v>5107.96</v>
      </c>
    </row>
    <row r="3515" spans="1:4">
      <c r="A3515" s="242">
        <v>2306617</v>
      </c>
      <c r="B3515" s="243" t="s">
        <v>17935</v>
      </c>
      <c r="C3515" s="242" t="s">
        <v>27</v>
      </c>
      <c r="D3515" s="244">
        <v>2638.42</v>
      </c>
    </row>
    <row r="3516" spans="1:4" ht="18">
      <c r="A3516" s="242">
        <v>2306014</v>
      </c>
      <c r="B3516" s="243" t="s">
        <v>17936</v>
      </c>
      <c r="C3516" s="242" t="s">
        <v>94</v>
      </c>
      <c r="D3516" s="244">
        <v>12.3</v>
      </c>
    </row>
    <row r="3517" spans="1:4" ht="18">
      <c r="A3517" s="242">
        <v>2306700</v>
      </c>
      <c r="B3517" s="243" t="s">
        <v>17937</v>
      </c>
      <c r="C3517" s="242" t="s">
        <v>27</v>
      </c>
      <c r="D3517" s="244">
        <v>2717.96</v>
      </c>
    </row>
    <row r="3518" spans="1:4" ht="18">
      <c r="A3518" s="242">
        <v>2306703</v>
      </c>
      <c r="B3518" s="243" t="s">
        <v>17938</v>
      </c>
      <c r="C3518" s="242" t="s">
        <v>27</v>
      </c>
      <c r="D3518" s="244">
        <v>2806.58</v>
      </c>
    </row>
    <row r="3519" spans="1:4" ht="18">
      <c r="A3519" s="242">
        <v>2306706</v>
      </c>
      <c r="B3519" s="243" t="s">
        <v>17939</v>
      </c>
      <c r="C3519" s="242" t="s">
        <v>27</v>
      </c>
      <c r="D3519" s="244">
        <v>2959.72</v>
      </c>
    </row>
    <row r="3520" spans="1:4" ht="18">
      <c r="A3520" s="242">
        <v>2306709</v>
      </c>
      <c r="B3520" s="243" t="s">
        <v>17940</v>
      </c>
      <c r="C3520" s="242" t="s">
        <v>27</v>
      </c>
      <c r="D3520" s="244">
        <v>3160.37</v>
      </c>
    </row>
    <row r="3521" spans="1:4" ht="18">
      <c r="A3521" s="242">
        <v>2306712</v>
      </c>
      <c r="B3521" s="243" t="s">
        <v>17941</v>
      </c>
      <c r="C3521" s="242" t="s">
        <v>27</v>
      </c>
      <c r="D3521" s="244">
        <v>3272.94</v>
      </c>
    </row>
    <row r="3522" spans="1:4" ht="18">
      <c r="A3522" s="242">
        <v>2306715</v>
      </c>
      <c r="B3522" s="243" t="s">
        <v>17942</v>
      </c>
      <c r="C3522" s="242" t="s">
        <v>27</v>
      </c>
      <c r="D3522" s="244">
        <v>3404.43</v>
      </c>
    </row>
    <row r="3523" spans="1:4" ht="18">
      <c r="A3523" s="242">
        <v>2306718</v>
      </c>
      <c r="B3523" s="243" t="s">
        <v>17943</v>
      </c>
      <c r="C3523" s="242" t="s">
        <v>27</v>
      </c>
      <c r="D3523" s="244">
        <v>3616.94</v>
      </c>
    </row>
    <row r="3524" spans="1:4" ht="18">
      <c r="A3524" s="242">
        <v>2306721</v>
      </c>
      <c r="B3524" s="243" t="s">
        <v>17944</v>
      </c>
      <c r="C3524" s="242" t="s">
        <v>27</v>
      </c>
      <c r="D3524" s="244">
        <v>3720.33</v>
      </c>
    </row>
    <row r="3525" spans="1:4" ht="18">
      <c r="A3525" s="242">
        <v>2306724</v>
      </c>
      <c r="B3525" s="243" t="s">
        <v>17945</v>
      </c>
      <c r="C3525" s="242" t="s">
        <v>27</v>
      </c>
      <c r="D3525" s="244">
        <v>3911.31</v>
      </c>
    </row>
    <row r="3526" spans="1:4" ht="18">
      <c r="A3526" s="242">
        <v>2306688</v>
      </c>
      <c r="B3526" s="243" t="s">
        <v>17946</v>
      </c>
      <c r="C3526" s="242" t="s">
        <v>27</v>
      </c>
      <c r="D3526" s="244">
        <v>2183.1</v>
      </c>
    </row>
    <row r="3527" spans="1:4" ht="18">
      <c r="A3527" s="242">
        <v>2306691</v>
      </c>
      <c r="B3527" s="243" t="s">
        <v>17947</v>
      </c>
      <c r="C3527" s="242" t="s">
        <v>27</v>
      </c>
      <c r="D3527" s="244">
        <v>2285.6799999999998</v>
      </c>
    </row>
    <row r="3528" spans="1:4" ht="18">
      <c r="A3528" s="242">
        <v>2306694</v>
      </c>
      <c r="B3528" s="243" t="s">
        <v>17948</v>
      </c>
      <c r="C3528" s="242" t="s">
        <v>27</v>
      </c>
      <c r="D3528" s="244">
        <v>2448.27</v>
      </c>
    </row>
    <row r="3529" spans="1:4" ht="18">
      <c r="A3529" s="242">
        <v>2306697</v>
      </c>
      <c r="B3529" s="243" t="s">
        <v>17949</v>
      </c>
      <c r="C3529" s="242" t="s">
        <v>27</v>
      </c>
      <c r="D3529" s="244">
        <v>2558.7600000000002</v>
      </c>
    </row>
    <row r="3530" spans="1:4" ht="18">
      <c r="A3530" s="242">
        <v>2306701</v>
      </c>
      <c r="B3530" s="243" t="s">
        <v>17950</v>
      </c>
      <c r="C3530" s="242" t="s">
        <v>27</v>
      </c>
      <c r="D3530" s="244">
        <v>4775.53</v>
      </c>
    </row>
    <row r="3531" spans="1:4" ht="18">
      <c r="A3531" s="242">
        <v>2306704</v>
      </c>
      <c r="B3531" s="243" t="s">
        <v>17951</v>
      </c>
      <c r="C3531" s="242" t="s">
        <v>27</v>
      </c>
      <c r="D3531" s="244">
        <v>5043.0600000000004</v>
      </c>
    </row>
    <row r="3532" spans="1:4" ht="18">
      <c r="A3532" s="242">
        <v>2306707</v>
      </c>
      <c r="B3532" s="243" t="s">
        <v>17952</v>
      </c>
      <c r="C3532" s="242" t="s">
        <v>27</v>
      </c>
      <c r="D3532" s="244">
        <v>5256.98</v>
      </c>
    </row>
    <row r="3533" spans="1:4" ht="18">
      <c r="A3533" s="242">
        <v>2306710</v>
      </c>
      <c r="B3533" s="243" t="s">
        <v>17953</v>
      </c>
      <c r="C3533" s="242" t="s">
        <v>27</v>
      </c>
      <c r="D3533" s="244">
        <v>5504.16</v>
      </c>
    </row>
    <row r="3534" spans="1:4" ht="18">
      <c r="A3534" s="242">
        <v>2306713</v>
      </c>
      <c r="B3534" s="243" t="s">
        <v>17954</v>
      </c>
      <c r="C3534" s="242" t="s">
        <v>27</v>
      </c>
      <c r="D3534" s="244">
        <v>5654.42</v>
      </c>
    </row>
    <row r="3535" spans="1:4" ht="18">
      <c r="A3535" s="242">
        <v>2306716</v>
      </c>
      <c r="B3535" s="243" t="s">
        <v>17955</v>
      </c>
      <c r="C3535" s="242" t="s">
        <v>27</v>
      </c>
      <c r="D3535" s="244">
        <v>5973.37</v>
      </c>
    </row>
    <row r="3536" spans="1:4" ht="18">
      <c r="A3536" s="242">
        <v>2306719</v>
      </c>
      <c r="B3536" s="243" t="s">
        <v>17956</v>
      </c>
      <c r="C3536" s="242" t="s">
        <v>27</v>
      </c>
      <c r="D3536" s="244">
        <v>6444.35</v>
      </c>
    </row>
    <row r="3537" spans="1:4" ht="18">
      <c r="A3537" s="242">
        <v>2306722</v>
      </c>
      <c r="B3537" s="243" t="s">
        <v>17957</v>
      </c>
      <c r="C3537" s="242" t="s">
        <v>27</v>
      </c>
      <c r="D3537" s="244">
        <v>6739.19</v>
      </c>
    </row>
    <row r="3538" spans="1:4" ht="18">
      <c r="A3538" s="242">
        <v>2306725</v>
      </c>
      <c r="B3538" s="243" t="s">
        <v>17958</v>
      </c>
      <c r="C3538" s="242" t="s">
        <v>27</v>
      </c>
      <c r="D3538" s="244">
        <v>7030.69</v>
      </c>
    </row>
    <row r="3539" spans="1:4" ht="18">
      <c r="A3539" s="242">
        <v>2306689</v>
      </c>
      <c r="B3539" s="243" t="s">
        <v>17959</v>
      </c>
      <c r="C3539" s="242" t="s">
        <v>27</v>
      </c>
      <c r="D3539" s="244">
        <v>3816.92</v>
      </c>
    </row>
    <row r="3540" spans="1:4" ht="18">
      <c r="A3540" s="242">
        <v>2306692</v>
      </c>
      <c r="B3540" s="243" t="s">
        <v>17960</v>
      </c>
      <c r="C3540" s="242" t="s">
        <v>27</v>
      </c>
      <c r="D3540" s="244">
        <v>4007.29</v>
      </c>
    </row>
    <row r="3541" spans="1:4" ht="18">
      <c r="A3541" s="242">
        <v>2306695</v>
      </c>
      <c r="B3541" s="243" t="s">
        <v>17961</v>
      </c>
      <c r="C3541" s="242" t="s">
        <v>27</v>
      </c>
      <c r="D3541" s="244">
        <v>4204.21</v>
      </c>
    </row>
    <row r="3542" spans="1:4" ht="18">
      <c r="A3542" s="242">
        <v>2306698</v>
      </c>
      <c r="B3542" s="243" t="s">
        <v>17962</v>
      </c>
      <c r="C3542" s="242" t="s">
        <v>27</v>
      </c>
      <c r="D3542" s="244">
        <v>4444.43</v>
      </c>
    </row>
    <row r="3543" spans="1:4">
      <c r="A3543" s="242">
        <v>2306699</v>
      </c>
      <c r="B3543" s="243" t="s">
        <v>17963</v>
      </c>
      <c r="C3543" s="242" t="s">
        <v>27</v>
      </c>
      <c r="D3543" s="244">
        <v>438.65</v>
      </c>
    </row>
    <row r="3544" spans="1:4">
      <c r="A3544" s="242">
        <v>2306702</v>
      </c>
      <c r="B3544" s="243" t="s">
        <v>17964</v>
      </c>
      <c r="C3544" s="242" t="s">
        <v>27</v>
      </c>
      <c r="D3544" s="244">
        <v>453.39</v>
      </c>
    </row>
    <row r="3545" spans="1:4">
      <c r="A3545" s="242">
        <v>2306705</v>
      </c>
      <c r="B3545" s="243" t="s">
        <v>17965</v>
      </c>
      <c r="C3545" s="242" t="s">
        <v>27</v>
      </c>
      <c r="D3545" s="244">
        <v>477.47</v>
      </c>
    </row>
    <row r="3546" spans="1:4">
      <c r="A3546" s="242">
        <v>2306708</v>
      </c>
      <c r="B3546" s="243" t="s">
        <v>17966</v>
      </c>
      <c r="C3546" s="242" t="s">
        <v>27</v>
      </c>
      <c r="D3546" s="244">
        <v>494.99</v>
      </c>
    </row>
    <row r="3547" spans="1:4">
      <c r="A3547" s="242">
        <v>2306711</v>
      </c>
      <c r="B3547" s="243" t="s">
        <v>17967</v>
      </c>
      <c r="C3547" s="242" t="s">
        <v>27</v>
      </c>
      <c r="D3547" s="244">
        <v>513.84</v>
      </c>
    </row>
    <row r="3548" spans="1:4">
      <c r="A3548" s="242">
        <v>2306714</v>
      </c>
      <c r="B3548" s="243" t="s">
        <v>17968</v>
      </c>
      <c r="C3548" s="242" t="s">
        <v>27</v>
      </c>
      <c r="D3548" s="244">
        <v>534.19000000000005</v>
      </c>
    </row>
    <row r="3549" spans="1:4">
      <c r="A3549" s="242">
        <v>2306717</v>
      </c>
      <c r="B3549" s="243" t="s">
        <v>17969</v>
      </c>
      <c r="C3549" s="242" t="s">
        <v>27</v>
      </c>
      <c r="D3549" s="244">
        <v>557.66</v>
      </c>
    </row>
    <row r="3550" spans="1:4">
      <c r="A3550" s="242">
        <v>2306720</v>
      </c>
      <c r="B3550" s="243" t="s">
        <v>17970</v>
      </c>
      <c r="C3550" s="242" t="s">
        <v>27</v>
      </c>
      <c r="D3550" s="244">
        <v>581.71</v>
      </c>
    </row>
    <row r="3551" spans="1:4">
      <c r="A3551" s="242">
        <v>2306723</v>
      </c>
      <c r="B3551" s="243" t="s">
        <v>17971</v>
      </c>
      <c r="C3551" s="242" t="s">
        <v>27</v>
      </c>
      <c r="D3551" s="244">
        <v>594.53</v>
      </c>
    </row>
    <row r="3552" spans="1:4">
      <c r="A3552" s="242">
        <v>2306687</v>
      </c>
      <c r="B3552" s="243" t="s">
        <v>17972</v>
      </c>
      <c r="C3552" s="242" t="s">
        <v>27</v>
      </c>
      <c r="D3552" s="244">
        <v>365.17</v>
      </c>
    </row>
    <row r="3553" spans="1:4">
      <c r="A3553" s="242">
        <v>2306690</v>
      </c>
      <c r="B3553" s="243" t="s">
        <v>17973</v>
      </c>
      <c r="C3553" s="242" t="s">
        <v>27</v>
      </c>
      <c r="D3553" s="244">
        <v>381.97</v>
      </c>
    </row>
    <row r="3554" spans="1:4">
      <c r="A3554" s="242">
        <v>2306693</v>
      </c>
      <c r="B3554" s="243" t="s">
        <v>17974</v>
      </c>
      <c r="C3554" s="242" t="s">
        <v>27</v>
      </c>
      <c r="D3554" s="244">
        <v>398.92</v>
      </c>
    </row>
    <row r="3555" spans="1:4">
      <c r="A3555" s="242">
        <v>2306696</v>
      </c>
      <c r="B3555" s="243" t="s">
        <v>17975</v>
      </c>
      <c r="C3555" s="242" t="s">
        <v>27</v>
      </c>
      <c r="D3555" s="244">
        <v>417.44</v>
      </c>
    </row>
    <row r="3556" spans="1:4">
      <c r="A3556" s="242">
        <v>2306239</v>
      </c>
      <c r="B3556" s="243" t="s">
        <v>17976</v>
      </c>
      <c r="C3556" s="242" t="s">
        <v>14616</v>
      </c>
      <c r="D3556" s="244">
        <v>224.81</v>
      </c>
    </row>
    <row r="3557" spans="1:4">
      <c r="A3557" s="242">
        <v>2306090</v>
      </c>
      <c r="B3557" s="243" t="s">
        <v>17977</v>
      </c>
      <c r="C3557" s="242" t="s">
        <v>27</v>
      </c>
      <c r="D3557" s="244">
        <v>34</v>
      </c>
    </row>
    <row r="3558" spans="1:4">
      <c r="A3558" s="242">
        <v>2306091</v>
      </c>
      <c r="B3558" s="243" t="s">
        <v>17978</v>
      </c>
      <c r="C3558" s="242" t="s">
        <v>27</v>
      </c>
      <c r="D3558" s="244">
        <v>45.34</v>
      </c>
    </row>
    <row r="3559" spans="1:4">
      <c r="A3559" s="242">
        <v>2306072</v>
      </c>
      <c r="B3559" s="243" t="s">
        <v>17979</v>
      </c>
      <c r="C3559" s="242" t="s">
        <v>14616</v>
      </c>
      <c r="D3559" s="244">
        <v>731.89</v>
      </c>
    </row>
    <row r="3560" spans="1:4">
      <c r="A3560" s="242">
        <v>2306133</v>
      </c>
      <c r="B3560" s="243" t="s">
        <v>17980</v>
      </c>
      <c r="C3560" s="242" t="s">
        <v>27</v>
      </c>
      <c r="D3560" s="244">
        <v>500.24</v>
      </c>
    </row>
    <row r="3561" spans="1:4">
      <c r="A3561" s="242">
        <v>2306114</v>
      </c>
      <c r="B3561" s="243" t="s">
        <v>17981</v>
      </c>
      <c r="C3561" s="242" t="s">
        <v>27</v>
      </c>
      <c r="D3561" s="244">
        <v>251.33</v>
      </c>
    </row>
    <row r="3562" spans="1:4">
      <c r="A3562" s="242">
        <v>2306115</v>
      </c>
      <c r="B3562" s="243" t="s">
        <v>17982</v>
      </c>
      <c r="C3562" s="242" t="s">
        <v>27</v>
      </c>
      <c r="D3562" s="244">
        <v>365.59</v>
      </c>
    </row>
    <row r="3563" spans="1:4">
      <c r="A3563" s="242">
        <v>2306116</v>
      </c>
      <c r="B3563" s="243" t="s">
        <v>17983</v>
      </c>
      <c r="C3563" s="242" t="s">
        <v>27</v>
      </c>
      <c r="D3563" s="244">
        <v>435.39</v>
      </c>
    </row>
    <row r="3564" spans="1:4">
      <c r="A3564" s="242">
        <v>2306118</v>
      </c>
      <c r="B3564" s="243" t="s">
        <v>17984</v>
      </c>
      <c r="C3564" s="242" t="s">
        <v>27</v>
      </c>
      <c r="D3564" s="244">
        <v>546.80999999999995</v>
      </c>
    </row>
    <row r="3565" spans="1:4">
      <c r="A3565" s="242">
        <v>2306122</v>
      </c>
      <c r="B3565" s="243" t="s">
        <v>17985</v>
      </c>
      <c r="C3565" s="242" t="s">
        <v>27</v>
      </c>
      <c r="D3565" s="244">
        <v>647.61</v>
      </c>
    </row>
    <row r="3566" spans="1:4">
      <c r="A3566" s="242">
        <v>2306078</v>
      </c>
      <c r="B3566" s="243" t="s">
        <v>17986</v>
      </c>
      <c r="C3566" s="242" t="s">
        <v>27</v>
      </c>
      <c r="D3566" s="244">
        <v>111.32</v>
      </c>
    </row>
    <row r="3567" spans="1:4">
      <c r="A3567" s="242">
        <v>2306080</v>
      </c>
      <c r="B3567" s="243" t="s">
        <v>17987</v>
      </c>
      <c r="C3567" s="242" t="s">
        <v>27</v>
      </c>
      <c r="D3567" s="244">
        <v>121.44</v>
      </c>
    </row>
    <row r="3568" spans="1:4">
      <c r="A3568" s="242">
        <v>2306082</v>
      </c>
      <c r="B3568" s="243" t="s">
        <v>17988</v>
      </c>
      <c r="C3568" s="242" t="s">
        <v>27</v>
      </c>
      <c r="D3568" s="244">
        <v>133.58000000000001</v>
      </c>
    </row>
    <row r="3569" spans="1:4">
      <c r="A3569" s="242">
        <v>2306084</v>
      </c>
      <c r="B3569" s="243" t="s">
        <v>17989</v>
      </c>
      <c r="C3569" s="242" t="s">
        <v>27</v>
      </c>
      <c r="D3569" s="244">
        <v>155.33000000000001</v>
      </c>
    </row>
    <row r="3570" spans="1:4">
      <c r="A3570" s="242">
        <v>2306086</v>
      </c>
      <c r="B3570" s="243" t="s">
        <v>17990</v>
      </c>
      <c r="C3570" s="242" t="s">
        <v>27</v>
      </c>
      <c r="D3570" s="244">
        <v>190.83</v>
      </c>
    </row>
    <row r="3571" spans="1:4">
      <c r="A3571" s="242">
        <v>2309088</v>
      </c>
      <c r="B3571" s="243" t="s">
        <v>17991</v>
      </c>
      <c r="C3571" s="242" t="s">
        <v>27</v>
      </c>
      <c r="D3571" s="244">
        <v>267.16000000000003</v>
      </c>
    </row>
    <row r="3572" spans="1:4">
      <c r="A3572" s="242">
        <v>2306074</v>
      </c>
      <c r="B3572" s="243" t="s">
        <v>17992</v>
      </c>
      <c r="C3572" s="242" t="s">
        <v>14616</v>
      </c>
      <c r="D3572" s="244">
        <v>197.23</v>
      </c>
    </row>
    <row r="3573" spans="1:4">
      <c r="A3573" s="242">
        <v>2306095</v>
      </c>
      <c r="B3573" s="243" t="s">
        <v>17993</v>
      </c>
      <c r="C3573" s="242" t="s">
        <v>14616</v>
      </c>
      <c r="D3573" s="244">
        <v>236.48</v>
      </c>
    </row>
    <row r="3574" spans="1:4">
      <c r="A3574" s="242">
        <v>2306132</v>
      </c>
      <c r="B3574" s="243" t="s">
        <v>17994</v>
      </c>
      <c r="C3574" s="242" t="s">
        <v>27</v>
      </c>
      <c r="D3574" s="244">
        <v>320.92</v>
      </c>
    </row>
    <row r="3575" spans="1:4">
      <c r="A3575" s="242">
        <v>2306015</v>
      </c>
      <c r="B3575" s="243" t="s">
        <v>17995</v>
      </c>
      <c r="C3575" s="242" t="s">
        <v>94</v>
      </c>
      <c r="D3575" s="244">
        <v>11.29</v>
      </c>
    </row>
    <row r="3576" spans="1:4">
      <c r="A3576" s="242">
        <v>2306019</v>
      </c>
      <c r="B3576" s="243" t="s">
        <v>17996</v>
      </c>
      <c r="C3576" s="242" t="s">
        <v>94</v>
      </c>
      <c r="D3576" s="244">
        <v>11.82</v>
      </c>
    </row>
    <row r="3577" spans="1:4" ht="18">
      <c r="A3577" s="242">
        <v>2306018</v>
      </c>
      <c r="B3577" s="243" t="s">
        <v>17997</v>
      </c>
      <c r="C3577" s="242" t="s">
        <v>94</v>
      </c>
      <c r="D3577" s="244">
        <v>2.2200000000000002</v>
      </c>
    </row>
    <row r="3578" spans="1:4">
      <c r="A3578" s="242">
        <v>2306016</v>
      </c>
      <c r="B3578" s="243" t="s">
        <v>17998</v>
      </c>
      <c r="C3578" s="242" t="s">
        <v>94</v>
      </c>
      <c r="D3578" s="244">
        <v>1.44</v>
      </c>
    </row>
    <row r="3579" spans="1:4" ht="18">
      <c r="A3579" s="242">
        <v>2305999</v>
      </c>
      <c r="B3579" s="243" t="s">
        <v>17999</v>
      </c>
      <c r="C3579" s="242" t="s">
        <v>27</v>
      </c>
      <c r="D3579" s="244">
        <v>253.41</v>
      </c>
    </row>
    <row r="3580" spans="1:4" ht="18">
      <c r="A3580" s="242">
        <v>2306000</v>
      </c>
      <c r="B3580" s="243" t="s">
        <v>18000</v>
      </c>
      <c r="C3580" s="242" t="s">
        <v>27</v>
      </c>
      <c r="D3580" s="244">
        <v>289.93</v>
      </c>
    </row>
    <row r="3581" spans="1:4" ht="18">
      <c r="A3581" s="242">
        <v>2306001</v>
      </c>
      <c r="B3581" s="243" t="s">
        <v>18001</v>
      </c>
      <c r="C3581" s="242" t="s">
        <v>27</v>
      </c>
      <c r="D3581" s="244">
        <v>454.59</v>
      </c>
    </row>
    <row r="3582" spans="1:4" ht="18">
      <c r="A3582" s="242">
        <v>2306002</v>
      </c>
      <c r="B3582" s="243" t="s">
        <v>18002</v>
      </c>
      <c r="C3582" s="242" t="s">
        <v>27</v>
      </c>
      <c r="D3582" s="244">
        <v>493.33</v>
      </c>
    </row>
    <row r="3583" spans="1:4" ht="18">
      <c r="A3583" s="242">
        <v>2306003</v>
      </c>
      <c r="B3583" s="243" t="s">
        <v>18003</v>
      </c>
      <c r="C3583" s="242" t="s">
        <v>27</v>
      </c>
      <c r="D3583" s="244">
        <v>717.72</v>
      </c>
    </row>
    <row r="3584" spans="1:4" ht="18">
      <c r="A3584" s="242">
        <v>2305997</v>
      </c>
      <c r="B3584" s="243" t="s">
        <v>18004</v>
      </c>
      <c r="C3584" s="242" t="s">
        <v>27</v>
      </c>
      <c r="D3584" s="244">
        <v>177.14</v>
      </c>
    </row>
    <row r="3585" spans="1:4" ht="18">
      <c r="A3585" s="242">
        <v>2305998</v>
      </c>
      <c r="B3585" s="243" t="s">
        <v>18005</v>
      </c>
      <c r="C3585" s="242" t="s">
        <v>27</v>
      </c>
      <c r="D3585" s="244">
        <v>226.6</v>
      </c>
    </row>
    <row r="3586" spans="1:4">
      <c r="A3586" s="242">
        <v>2306101</v>
      </c>
      <c r="B3586" s="243" t="s">
        <v>18006</v>
      </c>
      <c r="C3586" s="242" t="s">
        <v>27</v>
      </c>
      <c r="D3586" s="244">
        <v>68.260000000000005</v>
      </c>
    </row>
    <row r="3587" spans="1:4">
      <c r="A3587" s="242">
        <v>2306102</v>
      </c>
      <c r="B3587" s="243" t="s">
        <v>18007</v>
      </c>
      <c r="C3587" s="242" t="s">
        <v>27</v>
      </c>
      <c r="D3587" s="244">
        <v>72.349999999999994</v>
      </c>
    </row>
    <row r="3588" spans="1:4" ht="18">
      <c r="A3588" s="242">
        <v>2306103</v>
      </c>
      <c r="B3588" s="243" t="s">
        <v>18008</v>
      </c>
      <c r="C3588" s="242" t="s">
        <v>27</v>
      </c>
      <c r="D3588" s="244">
        <v>81.97</v>
      </c>
    </row>
    <row r="3589" spans="1:4">
      <c r="A3589" s="242">
        <v>2306104</v>
      </c>
      <c r="B3589" s="243" t="s">
        <v>18009</v>
      </c>
      <c r="C3589" s="242" t="s">
        <v>27</v>
      </c>
      <c r="D3589" s="244">
        <v>87.27</v>
      </c>
    </row>
    <row r="3590" spans="1:4" ht="18">
      <c r="A3590" s="242">
        <v>2306105</v>
      </c>
      <c r="B3590" s="243" t="s">
        <v>18010</v>
      </c>
      <c r="C3590" s="242" t="s">
        <v>27</v>
      </c>
      <c r="D3590" s="244">
        <v>92.52</v>
      </c>
    </row>
    <row r="3591" spans="1:4" ht="18">
      <c r="A3591" s="242">
        <v>2306106</v>
      </c>
      <c r="B3591" s="243" t="s">
        <v>18011</v>
      </c>
      <c r="C3591" s="242" t="s">
        <v>27</v>
      </c>
      <c r="D3591" s="244">
        <v>101.05</v>
      </c>
    </row>
    <row r="3592" spans="1:4" ht="18">
      <c r="A3592" s="242">
        <v>2306107</v>
      </c>
      <c r="B3592" s="243" t="s">
        <v>18012</v>
      </c>
      <c r="C3592" s="242" t="s">
        <v>27</v>
      </c>
      <c r="D3592" s="244">
        <v>103.9</v>
      </c>
    </row>
    <row r="3593" spans="1:4" ht="18">
      <c r="A3593" s="242">
        <v>2306269</v>
      </c>
      <c r="B3593" s="243" t="s">
        <v>18013</v>
      </c>
      <c r="C3593" s="242" t="s">
        <v>27</v>
      </c>
      <c r="D3593" s="244">
        <v>117.07</v>
      </c>
    </row>
    <row r="3594" spans="1:4" ht="18">
      <c r="A3594" s="242">
        <v>2306270</v>
      </c>
      <c r="B3594" s="243" t="s">
        <v>18014</v>
      </c>
      <c r="C3594" s="242" t="s">
        <v>27</v>
      </c>
      <c r="D3594" s="244">
        <v>131.13</v>
      </c>
    </row>
    <row r="3595" spans="1:4" ht="18">
      <c r="A3595" s="242">
        <v>2306271</v>
      </c>
      <c r="B3595" s="243" t="s">
        <v>18015</v>
      </c>
      <c r="C3595" s="242" t="s">
        <v>27</v>
      </c>
      <c r="D3595" s="244">
        <v>144.49</v>
      </c>
    </row>
    <row r="3596" spans="1:4" ht="18">
      <c r="A3596" s="242">
        <v>2306272</v>
      </c>
      <c r="B3596" s="243" t="s">
        <v>18016</v>
      </c>
      <c r="C3596" s="242" t="s">
        <v>27</v>
      </c>
      <c r="D3596" s="244">
        <v>152.69</v>
      </c>
    </row>
    <row r="3597" spans="1:4" ht="18">
      <c r="A3597" s="242">
        <v>2306273</v>
      </c>
      <c r="B3597" s="243" t="s">
        <v>18017</v>
      </c>
      <c r="C3597" s="242" t="s">
        <v>27</v>
      </c>
      <c r="D3597" s="244">
        <v>171.53</v>
      </c>
    </row>
    <row r="3598" spans="1:4" ht="18">
      <c r="A3598" s="242">
        <v>2306274</v>
      </c>
      <c r="B3598" s="243" t="s">
        <v>18018</v>
      </c>
      <c r="C3598" s="242" t="s">
        <v>27</v>
      </c>
      <c r="D3598" s="244">
        <v>184.09</v>
      </c>
    </row>
    <row r="3599" spans="1:4" ht="18">
      <c r="A3599" s="242">
        <v>2306275</v>
      </c>
      <c r="B3599" s="243" t="s">
        <v>18019</v>
      </c>
      <c r="C3599" s="242" t="s">
        <v>27</v>
      </c>
      <c r="D3599" s="244">
        <v>214.16</v>
      </c>
    </row>
    <row r="3600" spans="1:4" ht="18">
      <c r="A3600" s="242">
        <v>2306100</v>
      </c>
      <c r="B3600" s="243" t="s">
        <v>18020</v>
      </c>
      <c r="C3600" s="242" t="s">
        <v>27</v>
      </c>
      <c r="D3600" s="244">
        <v>228.83</v>
      </c>
    </row>
    <row r="3601" spans="1:4" ht="18">
      <c r="A3601" s="242">
        <v>2306004</v>
      </c>
      <c r="B3601" s="243" t="s">
        <v>18021</v>
      </c>
      <c r="C3601" s="242" t="s">
        <v>27</v>
      </c>
      <c r="D3601" s="244">
        <v>90.76</v>
      </c>
    </row>
    <row r="3602" spans="1:4" ht="18">
      <c r="A3602" s="242">
        <v>2306097</v>
      </c>
      <c r="B3602" s="243" t="s">
        <v>18022</v>
      </c>
      <c r="C3602" s="242" t="s">
        <v>27</v>
      </c>
      <c r="D3602" s="244">
        <v>114.18</v>
      </c>
    </row>
    <row r="3603" spans="1:4" ht="18">
      <c r="A3603" s="242">
        <v>2306098</v>
      </c>
      <c r="B3603" s="243" t="s">
        <v>18023</v>
      </c>
      <c r="C3603" s="242" t="s">
        <v>27</v>
      </c>
      <c r="D3603" s="244">
        <v>136.24</v>
      </c>
    </row>
    <row r="3604" spans="1:4" ht="18">
      <c r="A3604" s="242">
        <v>2306007</v>
      </c>
      <c r="B3604" s="243" t="s">
        <v>18024</v>
      </c>
      <c r="C3604" s="242" t="s">
        <v>27</v>
      </c>
      <c r="D3604" s="244">
        <v>202.71</v>
      </c>
    </row>
    <row r="3605" spans="1:4">
      <c r="A3605" s="242">
        <v>2306067</v>
      </c>
      <c r="B3605" s="243" t="s">
        <v>18025</v>
      </c>
      <c r="C3605" s="242" t="s">
        <v>27</v>
      </c>
      <c r="D3605" s="244">
        <v>370.41</v>
      </c>
    </row>
    <row r="3606" spans="1:4">
      <c r="A3606" s="242">
        <v>2306068</v>
      </c>
      <c r="B3606" s="243" t="s">
        <v>18026</v>
      </c>
      <c r="C3606" s="242" t="s">
        <v>27</v>
      </c>
      <c r="D3606" s="244">
        <v>470.24</v>
      </c>
    </row>
    <row r="3607" spans="1:4">
      <c r="A3607" s="242">
        <v>2306069</v>
      </c>
      <c r="B3607" s="243" t="s">
        <v>18027</v>
      </c>
      <c r="C3607" s="242" t="s">
        <v>27</v>
      </c>
      <c r="D3607" s="244">
        <v>639.03</v>
      </c>
    </row>
    <row r="3608" spans="1:4">
      <c r="A3608" s="242">
        <v>2306070</v>
      </c>
      <c r="B3608" s="243" t="s">
        <v>18028</v>
      </c>
      <c r="C3608" s="242" t="s">
        <v>27</v>
      </c>
      <c r="D3608" s="244">
        <v>1014.87</v>
      </c>
    </row>
    <row r="3609" spans="1:4">
      <c r="A3609" s="242">
        <v>2306071</v>
      </c>
      <c r="B3609" s="243" t="s">
        <v>18029</v>
      </c>
      <c r="C3609" s="242" t="s">
        <v>27</v>
      </c>
      <c r="D3609" s="244">
        <v>1527.53</v>
      </c>
    </row>
    <row r="3610" spans="1:4">
      <c r="A3610" s="242">
        <v>2306181</v>
      </c>
      <c r="B3610" s="243" t="s">
        <v>18030</v>
      </c>
      <c r="C3610" s="242" t="s">
        <v>27</v>
      </c>
      <c r="D3610" s="244">
        <v>1522.64</v>
      </c>
    </row>
    <row r="3611" spans="1:4">
      <c r="A3611" s="242">
        <v>2306062</v>
      </c>
      <c r="B3611" s="243" t="s">
        <v>18031</v>
      </c>
      <c r="C3611" s="242" t="s">
        <v>27</v>
      </c>
      <c r="D3611" s="244">
        <v>66.510000000000005</v>
      </c>
    </row>
    <row r="3612" spans="1:4">
      <c r="A3612" s="242">
        <v>2306063</v>
      </c>
      <c r="B3612" s="243" t="s">
        <v>18032</v>
      </c>
      <c r="C3612" s="242" t="s">
        <v>27</v>
      </c>
      <c r="D3612" s="244">
        <v>80.27</v>
      </c>
    </row>
    <row r="3613" spans="1:4">
      <c r="A3613" s="242">
        <v>2306064</v>
      </c>
      <c r="B3613" s="243" t="s">
        <v>18033</v>
      </c>
      <c r="C3613" s="242" t="s">
        <v>27</v>
      </c>
      <c r="D3613" s="244">
        <v>99.31</v>
      </c>
    </row>
    <row r="3614" spans="1:4">
      <c r="A3614" s="242">
        <v>2306065</v>
      </c>
      <c r="B3614" s="243" t="s">
        <v>18034</v>
      </c>
      <c r="C3614" s="242" t="s">
        <v>27</v>
      </c>
      <c r="D3614" s="244">
        <v>128.47999999999999</v>
      </c>
    </row>
    <row r="3615" spans="1:4">
      <c r="A3615" s="242">
        <v>2306066</v>
      </c>
      <c r="B3615" s="243" t="s">
        <v>18035</v>
      </c>
      <c r="C3615" s="242" t="s">
        <v>27</v>
      </c>
      <c r="D3615" s="244">
        <v>181.38</v>
      </c>
    </row>
    <row r="3616" spans="1:4">
      <c r="A3616" s="242">
        <v>2306180</v>
      </c>
      <c r="B3616" s="243" t="s">
        <v>18036</v>
      </c>
      <c r="C3616" s="242" t="s">
        <v>27</v>
      </c>
      <c r="D3616" s="244">
        <v>205.22</v>
      </c>
    </row>
    <row r="3617" spans="1:4">
      <c r="A3617" s="242">
        <v>2306009</v>
      </c>
      <c r="B3617" s="243" t="s">
        <v>18037</v>
      </c>
      <c r="C3617" s="242" t="s">
        <v>27</v>
      </c>
      <c r="D3617" s="244">
        <v>13.46</v>
      </c>
    </row>
    <row r="3618" spans="1:4">
      <c r="A3618" s="242">
        <v>2306010</v>
      </c>
      <c r="B3618" s="243" t="s">
        <v>18038</v>
      </c>
      <c r="C3618" s="242" t="s">
        <v>27</v>
      </c>
      <c r="D3618" s="244">
        <v>16.77</v>
      </c>
    </row>
    <row r="3619" spans="1:4">
      <c r="A3619" s="242">
        <v>2306011</v>
      </c>
      <c r="B3619" s="243" t="s">
        <v>18039</v>
      </c>
      <c r="C3619" s="242" t="s">
        <v>27</v>
      </c>
      <c r="D3619" s="244">
        <v>19.100000000000001</v>
      </c>
    </row>
    <row r="3620" spans="1:4">
      <c r="A3620" s="242">
        <v>2306012</v>
      </c>
      <c r="B3620" s="243" t="s">
        <v>18040</v>
      </c>
      <c r="C3620" s="242" t="s">
        <v>27</v>
      </c>
      <c r="D3620" s="244">
        <v>22.36</v>
      </c>
    </row>
    <row r="3621" spans="1:4">
      <c r="A3621" s="242">
        <v>2306108</v>
      </c>
      <c r="B3621" s="243" t="s">
        <v>18041</v>
      </c>
      <c r="C3621" s="242" t="s">
        <v>27</v>
      </c>
      <c r="D3621" s="244">
        <v>134.55000000000001</v>
      </c>
    </row>
    <row r="3622" spans="1:4">
      <c r="A3622" s="242">
        <v>2306110</v>
      </c>
      <c r="B3622" s="243" t="s">
        <v>18042</v>
      </c>
      <c r="C3622" s="242" t="s">
        <v>27</v>
      </c>
      <c r="D3622" s="244">
        <v>191.87</v>
      </c>
    </row>
    <row r="3623" spans="1:4">
      <c r="A3623" s="242">
        <v>2306111</v>
      </c>
      <c r="B3623" s="243" t="s">
        <v>18043</v>
      </c>
      <c r="C3623" s="242" t="s">
        <v>27</v>
      </c>
      <c r="D3623" s="244">
        <v>226.43</v>
      </c>
    </row>
    <row r="3624" spans="1:4">
      <c r="A3624" s="242">
        <v>2306112</v>
      </c>
      <c r="B3624" s="243" t="s">
        <v>18044</v>
      </c>
      <c r="C3624" s="242" t="s">
        <v>27</v>
      </c>
      <c r="D3624" s="244">
        <v>281.94</v>
      </c>
    </row>
    <row r="3625" spans="1:4">
      <c r="A3625" s="242">
        <v>2306113</v>
      </c>
      <c r="B3625" s="243" t="s">
        <v>18045</v>
      </c>
      <c r="C3625" s="242" t="s">
        <v>27</v>
      </c>
      <c r="D3625" s="244">
        <v>332.2</v>
      </c>
    </row>
    <row r="3626" spans="1:4">
      <c r="A3626" s="242">
        <v>2306123</v>
      </c>
      <c r="B3626" s="243" t="s">
        <v>18046</v>
      </c>
      <c r="C3626" s="242" t="s">
        <v>27</v>
      </c>
      <c r="D3626" s="244">
        <v>366.88</v>
      </c>
    </row>
    <row r="3627" spans="1:4">
      <c r="A3627" s="242">
        <v>2306124</v>
      </c>
      <c r="B3627" s="243" t="s">
        <v>18047</v>
      </c>
      <c r="C3627" s="242" t="s">
        <v>27</v>
      </c>
      <c r="D3627" s="244">
        <v>537.75</v>
      </c>
    </row>
    <row r="3628" spans="1:4">
      <c r="A3628" s="242">
        <v>2306125</v>
      </c>
      <c r="B3628" s="243" t="s">
        <v>18048</v>
      </c>
      <c r="C3628" s="242" t="s">
        <v>27</v>
      </c>
      <c r="D3628" s="244">
        <v>642.05999999999995</v>
      </c>
    </row>
    <row r="3629" spans="1:4">
      <c r="A3629" s="242">
        <v>2306126</v>
      </c>
      <c r="B3629" s="243" t="s">
        <v>18049</v>
      </c>
      <c r="C3629" s="242" t="s">
        <v>27</v>
      </c>
      <c r="D3629" s="244">
        <v>808.67</v>
      </c>
    </row>
    <row r="3630" spans="1:4">
      <c r="A3630" s="242">
        <v>2306127</v>
      </c>
      <c r="B3630" s="243" t="s">
        <v>18050</v>
      </c>
      <c r="C3630" s="242" t="s">
        <v>27</v>
      </c>
      <c r="D3630" s="244">
        <v>959.28</v>
      </c>
    </row>
    <row r="3631" spans="1:4">
      <c r="A3631" s="242">
        <v>2306300</v>
      </c>
      <c r="B3631" s="243" t="s">
        <v>18051</v>
      </c>
      <c r="C3631" s="242" t="s">
        <v>27</v>
      </c>
      <c r="D3631" s="244">
        <v>34.1</v>
      </c>
    </row>
    <row r="3632" spans="1:4">
      <c r="A3632" s="242">
        <v>2306301</v>
      </c>
      <c r="B3632" s="243" t="s">
        <v>18052</v>
      </c>
      <c r="C3632" s="242" t="s">
        <v>27</v>
      </c>
      <c r="D3632" s="244">
        <v>36.49</v>
      </c>
    </row>
    <row r="3633" spans="1:4">
      <c r="A3633" s="242">
        <v>2306302</v>
      </c>
      <c r="B3633" s="243" t="s">
        <v>18053</v>
      </c>
      <c r="C3633" s="242" t="s">
        <v>27</v>
      </c>
      <c r="D3633" s="244">
        <v>44.01</v>
      </c>
    </row>
    <row r="3634" spans="1:4">
      <c r="A3634" s="242">
        <v>2306303</v>
      </c>
      <c r="B3634" s="243" t="s">
        <v>18054</v>
      </c>
      <c r="C3634" s="242" t="s">
        <v>27</v>
      </c>
      <c r="D3634" s="244">
        <v>47.87</v>
      </c>
    </row>
    <row r="3635" spans="1:4">
      <c r="A3635" s="242">
        <v>2306304</v>
      </c>
      <c r="B3635" s="243" t="s">
        <v>18055</v>
      </c>
      <c r="C3635" s="242" t="s">
        <v>27</v>
      </c>
      <c r="D3635" s="244">
        <v>50.99</v>
      </c>
    </row>
    <row r="3636" spans="1:4">
      <c r="A3636" s="242">
        <v>2306305</v>
      </c>
      <c r="B3636" s="243" t="s">
        <v>18056</v>
      </c>
      <c r="C3636" s="242" t="s">
        <v>27</v>
      </c>
      <c r="D3636" s="244">
        <v>57.43</v>
      </c>
    </row>
    <row r="3637" spans="1:4">
      <c r="A3637" s="242">
        <v>2306306</v>
      </c>
      <c r="B3637" s="243" t="s">
        <v>18057</v>
      </c>
      <c r="C3637" s="242" t="s">
        <v>27</v>
      </c>
      <c r="D3637" s="244">
        <v>58.84</v>
      </c>
    </row>
    <row r="3638" spans="1:4">
      <c r="A3638" s="242">
        <v>2306307</v>
      </c>
      <c r="B3638" s="243" t="s">
        <v>18058</v>
      </c>
      <c r="C3638" s="242" t="s">
        <v>27</v>
      </c>
      <c r="D3638" s="244">
        <v>68.290000000000006</v>
      </c>
    </row>
    <row r="3639" spans="1:4">
      <c r="A3639" s="242">
        <v>2306308</v>
      </c>
      <c r="B3639" s="243" t="s">
        <v>18059</v>
      </c>
      <c r="C3639" s="242" t="s">
        <v>27</v>
      </c>
      <c r="D3639" s="244">
        <v>77.3</v>
      </c>
    </row>
    <row r="3640" spans="1:4">
      <c r="A3640" s="242">
        <v>2306309</v>
      </c>
      <c r="B3640" s="243" t="s">
        <v>18060</v>
      </c>
      <c r="C3640" s="242" t="s">
        <v>27</v>
      </c>
      <c r="D3640" s="244">
        <v>87.53</v>
      </c>
    </row>
    <row r="3641" spans="1:4">
      <c r="A3641" s="242">
        <v>2306310</v>
      </c>
      <c r="B3641" s="243" t="s">
        <v>18061</v>
      </c>
      <c r="C3641" s="242" t="s">
        <v>27</v>
      </c>
      <c r="D3641" s="244">
        <v>92.61</v>
      </c>
    </row>
    <row r="3642" spans="1:4">
      <c r="A3642" s="242">
        <v>2306311</v>
      </c>
      <c r="B3642" s="243" t="s">
        <v>18062</v>
      </c>
      <c r="C3642" s="242" t="s">
        <v>27</v>
      </c>
      <c r="D3642" s="244">
        <v>106.72</v>
      </c>
    </row>
    <row r="3643" spans="1:4">
      <c r="A3643" s="242">
        <v>2306312</v>
      </c>
      <c r="B3643" s="243" t="s">
        <v>18063</v>
      </c>
      <c r="C3643" s="242" t="s">
        <v>27</v>
      </c>
      <c r="D3643" s="244">
        <v>115.7</v>
      </c>
    </row>
    <row r="3644" spans="1:4">
      <c r="A3644" s="242">
        <v>2306313</v>
      </c>
      <c r="B3644" s="243" t="s">
        <v>18064</v>
      </c>
      <c r="C3644" s="242" t="s">
        <v>27</v>
      </c>
      <c r="D3644" s="244">
        <v>140.04</v>
      </c>
    </row>
    <row r="3645" spans="1:4">
      <c r="A3645" s="242">
        <v>2306013</v>
      </c>
      <c r="B3645" s="243" t="s">
        <v>18065</v>
      </c>
      <c r="C3645" s="242" t="s">
        <v>94</v>
      </c>
      <c r="D3645" s="244">
        <v>12.22</v>
      </c>
    </row>
    <row r="3646" spans="1:4">
      <c r="A3646" s="242">
        <v>2306243</v>
      </c>
      <c r="B3646" s="243" t="s">
        <v>18066</v>
      </c>
      <c r="C3646" s="242" t="s">
        <v>27</v>
      </c>
      <c r="D3646" s="244">
        <v>522.49</v>
      </c>
    </row>
    <row r="3647" spans="1:4">
      <c r="A3647" s="242">
        <v>2408149</v>
      </c>
      <c r="B3647" s="243" t="s">
        <v>18067</v>
      </c>
      <c r="C3647" s="242" t="s">
        <v>94</v>
      </c>
      <c r="D3647" s="244">
        <v>15.16</v>
      </c>
    </row>
    <row r="3648" spans="1:4">
      <c r="A3648" s="242">
        <v>2407972</v>
      </c>
      <c r="B3648" s="243" t="s">
        <v>18068</v>
      </c>
      <c r="C3648" s="242" t="s">
        <v>94</v>
      </c>
      <c r="D3648" s="244">
        <v>49.47</v>
      </c>
    </row>
    <row r="3649" spans="1:4">
      <c r="A3649" s="242">
        <v>2408075</v>
      </c>
      <c r="B3649" s="243" t="s">
        <v>18069</v>
      </c>
      <c r="C3649" s="242" t="s">
        <v>13752</v>
      </c>
      <c r="D3649" s="244">
        <v>4.4000000000000004</v>
      </c>
    </row>
    <row r="3650" spans="1:4">
      <c r="A3650" s="242">
        <v>2408069</v>
      </c>
      <c r="B3650" s="243" t="s">
        <v>18070</v>
      </c>
      <c r="C3650" s="242" t="s">
        <v>13752</v>
      </c>
      <c r="D3650" s="244">
        <v>4.4800000000000004</v>
      </c>
    </row>
    <row r="3651" spans="1:4">
      <c r="A3651" s="242">
        <v>2419790</v>
      </c>
      <c r="B3651" s="243" t="s">
        <v>18071</v>
      </c>
      <c r="C3651" s="242" t="s">
        <v>13752</v>
      </c>
      <c r="D3651" s="244">
        <v>8.1</v>
      </c>
    </row>
    <row r="3652" spans="1:4">
      <c r="A3652" s="242">
        <v>2408068</v>
      </c>
      <c r="B3652" s="243" t="s">
        <v>18072</v>
      </c>
      <c r="C3652" s="242" t="s">
        <v>13752</v>
      </c>
      <c r="D3652" s="244">
        <v>12.61</v>
      </c>
    </row>
    <row r="3653" spans="1:4" ht="18">
      <c r="A3653" s="242">
        <v>2419705</v>
      </c>
      <c r="B3653" s="243" t="s">
        <v>18073</v>
      </c>
      <c r="C3653" s="242" t="s">
        <v>13752</v>
      </c>
      <c r="D3653" s="244">
        <v>8.4499999999999993</v>
      </c>
    </row>
    <row r="3654" spans="1:4" ht="18">
      <c r="A3654" s="242">
        <v>2419704</v>
      </c>
      <c r="B3654" s="243" t="s">
        <v>18074</v>
      </c>
      <c r="C3654" s="242" t="s">
        <v>13752</v>
      </c>
      <c r="D3654" s="244">
        <v>10.62</v>
      </c>
    </row>
    <row r="3655" spans="1:4" ht="18">
      <c r="A3655" s="242">
        <v>2419703</v>
      </c>
      <c r="B3655" s="243" t="s">
        <v>18075</v>
      </c>
      <c r="C3655" s="242" t="s">
        <v>13752</v>
      </c>
      <c r="D3655" s="244">
        <v>13.07</v>
      </c>
    </row>
    <row r="3656" spans="1:4" ht="18">
      <c r="A3656" s="242">
        <v>2408080</v>
      </c>
      <c r="B3656" s="243" t="s">
        <v>18076</v>
      </c>
      <c r="C3656" s="242" t="s">
        <v>13752</v>
      </c>
      <c r="D3656" s="244">
        <v>6.25</v>
      </c>
    </row>
    <row r="3657" spans="1:4" ht="18">
      <c r="A3657" s="242">
        <v>2408078</v>
      </c>
      <c r="B3657" s="243" t="s">
        <v>18077</v>
      </c>
      <c r="C3657" s="242" t="s">
        <v>13752</v>
      </c>
      <c r="D3657" s="244">
        <v>2.64</v>
      </c>
    </row>
    <row r="3658" spans="1:4" ht="18">
      <c r="A3658" s="242">
        <v>2408077</v>
      </c>
      <c r="B3658" s="243" t="s">
        <v>18078</v>
      </c>
      <c r="C3658" s="242" t="s">
        <v>13752</v>
      </c>
      <c r="D3658" s="244">
        <v>4.6100000000000003</v>
      </c>
    </row>
    <row r="3659" spans="1:4" ht="18">
      <c r="A3659" s="242">
        <v>2408079</v>
      </c>
      <c r="B3659" s="243" t="s">
        <v>18079</v>
      </c>
      <c r="C3659" s="242" t="s">
        <v>13752</v>
      </c>
      <c r="D3659" s="244">
        <v>21.36</v>
      </c>
    </row>
    <row r="3660" spans="1:4">
      <c r="A3660" s="242">
        <v>2408076</v>
      </c>
      <c r="B3660" s="243" t="s">
        <v>18080</v>
      </c>
      <c r="C3660" s="242" t="s">
        <v>13752</v>
      </c>
      <c r="D3660" s="244">
        <v>7.91</v>
      </c>
    </row>
    <row r="3661" spans="1:4">
      <c r="A3661" s="242">
        <v>2408057</v>
      </c>
      <c r="B3661" s="243" t="s">
        <v>18081</v>
      </c>
      <c r="C3661" s="242" t="s">
        <v>94</v>
      </c>
      <c r="D3661" s="244">
        <v>87.08</v>
      </c>
    </row>
    <row r="3662" spans="1:4">
      <c r="A3662" s="242">
        <v>2408058</v>
      </c>
      <c r="B3662" s="243" t="s">
        <v>18082</v>
      </c>
      <c r="C3662" s="242" t="s">
        <v>94</v>
      </c>
      <c r="D3662" s="244">
        <v>57.25</v>
      </c>
    </row>
    <row r="3663" spans="1:4">
      <c r="A3663" s="242">
        <v>2419789</v>
      </c>
      <c r="B3663" s="243" t="s">
        <v>18083</v>
      </c>
      <c r="C3663" s="242" t="s">
        <v>13752</v>
      </c>
      <c r="D3663" s="244">
        <v>7.23</v>
      </c>
    </row>
    <row r="3664" spans="1:4">
      <c r="A3664" s="242">
        <v>2607183</v>
      </c>
      <c r="B3664" s="243" t="s">
        <v>18084</v>
      </c>
      <c r="C3664" s="242" t="s">
        <v>1623</v>
      </c>
      <c r="D3664" s="244">
        <v>258.06</v>
      </c>
    </row>
    <row r="3665" spans="1:4">
      <c r="A3665" s="242">
        <v>2607226</v>
      </c>
      <c r="B3665" s="243" t="s">
        <v>18085</v>
      </c>
      <c r="C3665" s="242" t="s">
        <v>1623</v>
      </c>
      <c r="D3665" s="244">
        <v>124477.74</v>
      </c>
    </row>
    <row r="3666" spans="1:4">
      <c r="A3666" s="242">
        <v>2607209</v>
      </c>
      <c r="B3666" s="243" t="s">
        <v>18086</v>
      </c>
      <c r="C3666" s="242" t="s">
        <v>1623</v>
      </c>
      <c r="D3666" s="244">
        <v>108546.52</v>
      </c>
    </row>
    <row r="3667" spans="1:4">
      <c r="A3667" s="242">
        <v>2607161</v>
      </c>
      <c r="B3667" s="243" t="s">
        <v>18087</v>
      </c>
      <c r="C3667" s="242" t="s">
        <v>1623</v>
      </c>
      <c r="D3667" s="244">
        <v>149172.91</v>
      </c>
    </row>
    <row r="3668" spans="1:4">
      <c r="A3668" s="242">
        <v>2607148</v>
      </c>
      <c r="B3668" s="243" t="s">
        <v>18088</v>
      </c>
      <c r="C3668" s="242" t="s">
        <v>1623</v>
      </c>
      <c r="D3668" s="244">
        <v>156923.54999999999</v>
      </c>
    </row>
    <row r="3669" spans="1:4">
      <c r="A3669" s="242">
        <v>2607213</v>
      </c>
      <c r="B3669" s="243" t="s">
        <v>18089</v>
      </c>
      <c r="C3669" s="242" t="s">
        <v>1623</v>
      </c>
      <c r="D3669" s="244">
        <v>136721.39000000001</v>
      </c>
    </row>
    <row r="3670" spans="1:4">
      <c r="A3670" s="242">
        <v>2607165</v>
      </c>
      <c r="B3670" s="243" t="s">
        <v>18090</v>
      </c>
      <c r="C3670" s="242" t="s">
        <v>1623</v>
      </c>
      <c r="D3670" s="244">
        <v>189670.9</v>
      </c>
    </row>
    <row r="3671" spans="1:4">
      <c r="A3671" s="242">
        <v>2607152</v>
      </c>
      <c r="B3671" s="243" t="s">
        <v>18091</v>
      </c>
      <c r="C3671" s="242" t="s">
        <v>1623</v>
      </c>
      <c r="D3671" s="244">
        <v>187559.38</v>
      </c>
    </row>
    <row r="3672" spans="1:4">
      <c r="A3672" s="242">
        <v>2607217</v>
      </c>
      <c r="B3672" s="243" t="s">
        <v>18092</v>
      </c>
      <c r="C3672" s="242" t="s">
        <v>1623</v>
      </c>
      <c r="D3672" s="244">
        <v>162491.01</v>
      </c>
    </row>
    <row r="3673" spans="1:4">
      <c r="A3673" s="242">
        <v>2607169</v>
      </c>
      <c r="B3673" s="243" t="s">
        <v>18093</v>
      </c>
      <c r="C3673" s="242" t="s">
        <v>1623</v>
      </c>
      <c r="D3673" s="244">
        <v>225282.64</v>
      </c>
    </row>
    <row r="3674" spans="1:4">
      <c r="A3674" s="242">
        <v>2607156</v>
      </c>
      <c r="B3674" s="243" t="s">
        <v>18094</v>
      </c>
      <c r="C3674" s="242" t="s">
        <v>1623</v>
      </c>
      <c r="D3674" s="244">
        <v>165120.9</v>
      </c>
    </row>
    <row r="3675" spans="1:4">
      <c r="A3675" s="242">
        <v>2607221</v>
      </c>
      <c r="B3675" s="243" t="s">
        <v>18095</v>
      </c>
      <c r="C3675" s="242" t="s">
        <v>1623</v>
      </c>
      <c r="D3675" s="244">
        <v>143783.67999999999</v>
      </c>
    </row>
    <row r="3676" spans="1:4">
      <c r="A3676" s="242">
        <v>2607173</v>
      </c>
      <c r="B3676" s="243" t="s">
        <v>18096</v>
      </c>
      <c r="C3676" s="242" t="s">
        <v>1623</v>
      </c>
      <c r="D3676" s="244">
        <v>199439.74</v>
      </c>
    </row>
    <row r="3677" spans="1:4">
      <c r="A3677" s="242">
        <v>2607227</v>
      </c>
      <c r="B3677" s="243" t="s">
        <v>18097</v>
      </c>
      <c r="C3677" s="242" t="s">
        <v>1623</v>
      </c>
      <c r="D3677" s="244">
        <v>136759.59</v>
      </c>
    </row>
    <row r="3678" spans="1:4">
      <c r="A3678" s="242">
        <v>2607210</v>
      </c>
      <c r="B3678" s="243" t="s">
        <v>18098</v>
      </c>
      <c r="C3678" s="242" t="s">
        <v>1623</v>
      </c>
      <c r="D3678" s="244">
        <v>119206.76</v>
      </c>
    </row>
    <row r="3679" spans="1:4">
      <c r="A3679" s="242">
        <v>2607162</v>
      </c>
      <c r="B3679" s="243" t="s">
        <v>18099</v>
      </c>
      <c r="C3679" s="242" t="s">
        <v>1623</v>
      </c>
      <c r="D3679" s="244">
        <v>163994.23000000001</v>
      </c>
    </row>
    <row r="3680" spans="1:4">
      <c r="A3680" s="242">
        <v>2607149</v>
      </c>
      <c r="B3680" s="243" t="s">
        <v>18100</v>
      </c>
      <c r="C3680" s="242" t="s">
        <v>1623</v>
      </c>
      <c r="D3680" s="244">
        <v>172479.96</v>
      </c>
    </row>
    <row r="3681" spans="1:4">
      <c r="A3681" s="242">
        <v>2607214</v>
      </c>
      <c r="B3681" s="243" t="s">
        <v>18101</v>
      </c>
      <c r="C3681" s="242" t="s">
        <v>1623</v>
      </c>
      <c r="D3681" s="244">
        <v>150221.54999999999</v>
      </c>
    </row>
    <row r="3682" spans="1:4">
      <c r="A3682" s="242">
        <v>2607166</v>
      </c>
      <c r="B3682" s="243" t="s">
        <v>18102</v>
      </c>
      <c r="C3682" s="242" t="s">
        <v>1623</v>
      </c>
      <c r="D3682" s="244">
        <v>208451.39</v>
      </c>
    </row>
    <row r="3683" spans="1:4">
      <c r="A3683" s="242">
        <v>2607153</v>
      </c>
      <c r="B3683" s="243" t="s">
        <v>18103</v>
      </c>
      <c r="C3683" s="242" t="s">
        <v>1623</v>
      </c>
      <c r="D3683" s="244">
        <v>206016.22</v>
      </c>
    </row>
    <row r="3684" spans="1:4">
      <c r="A3684" s="242">
        <v>2607218</v>
      </c>
      <c r="B3684" s="243" t="s">
        <v>18104</v>
      </c>
      <c r="C3684" s="242" t="s">
        <v>1623</v>
      </c>
      <c r="D3684" s="244">
        <v>179974.95</v>
      </c>
    </row>
    <row r="3685" spans="1:4">
      <c r="A3685" s="242">
        <v>2607170</v>
      </c>
      <c r="B3685" s="243" t="s">
        <v>18105</v>
      </c>
      <c r="C3685" s="242" t="s">
        <v>1623</v>
      </c>
      <c r="D3685" s="244">
        <v>247650.04</v>
      </c>
    </row>
    <row r="3686" spans="1:4">
      <c r="A3686" s="242">
        <v>2607157</v>
      </c>
      <c r="B3686" s="243" t="s">
        <v>18106</v>
      </c>
      <c r="C3686" s="242" t="s">
        <v>1623</v>
      </c>
      <c r="D3686" s="244">
        <v>182907.01</v>
      </c>
    </row>
    <row r="3687" spans="1:4">
      <c r="A3687" s="242">
        <v>2607222</v>
      </c>
      <c r="B3687" s="243" t="s">
        <v>18107</v>
      </c>
      <c r="C3687" s="242" t="s">
        <v>1623</v>
      </c>
      <c r="D3687" s="244">
        <v>157995.94</v>
      </c>
    </row>
    <row r="3688" spans="1:4">
      <c r="A3688" s="242">
        <v>2607174</v>
      </c>
      <c r="B3688" s="243" t="s">
        <v>18108</v>
      </c>
      <c r="C3688" s="242" t="s">
        <v>1623</v>
      </c>
      <c r="D3688" s="244">
        <v>219209.02</v>
      </c>
    </row>
    <row r="3689" spans="1:4">
      <c r="A3689" s="242">
        <v>2607228</v>
      </c>
      <c r="B3689" s="243" t="s">
        <v>18109</v>
      </c>
      <c r="C3689" s="242" t="s">
        <v>1623</v>
      </c>
      <c r="D3689" s="244">
        <v>150246.92000000001</v>
      </c>
    </row>
    <row r="3690" spans="1:4">
      <c r="A3690" s="242">
        <v>2607211</v>
      </c>
      <c r="B3690" s="243" t="s">
        <v>18110</v>
      </c>
      <c r="C3690" s="242" t="s">
        <v>1623</v>
      </c>
      <c r="D3690" s="244">
        <v>130915.99</v>
      </c>
    </row>
    <row r="3691" spans="1:4">
      <c r="A3691" s="242">
        <v>2607163</v>
      </c>
      <c r="B3691" s="243" t="s">
        <v>18111</v>
      </c>
      <c r="C3691" s="242" t="s">
        <v>1623</v>
      </c>
      <c r="D3691" s="244">
        <v>181655.32</v>
      </c>
    </row>
    <row r="3692" spans="1:4">
      <c r="A3692" s="242">
        <v>2607150</v>
      </c>
      <c r="B3692" s="243" t="s">
        <v>18112</v>
      </c>
      <c r="C3692" s="242" t="s">
        <v>1623</v>
      </c>
      <c r="D3692" s="244">
        <v>191012.87</v>
      </c>
    </row>
    <row r="3693" spans="1:4">
      <c r="A3693" s="242">
        <v>2607215</v>
      </c>
      <c r="B3693" s="243" t="s">
        <v>18113</v>
      </c>
      <c r="C3693" s="242" t="s">
        <v>1623</v>
      </c>
      <c r="D3693" s="244">
        <v>165050.31</v>
      </c>
    </row>
    <row r="3694" spans="1:4">
      <c r="A3694" s="242">
        <v>2607167</v>
      </c>
      <c r="B3694" s="243" t="s">
        <v>18114</v>
      </c>
      <c r="C3694" s="242" t="s">
        <v>1623</v>
      </c>
      <c r="D3694" s="244">
        <v>229063.42</v>
      </c>
    </row>
    <row r="3695" spans="1:4">
      <c r="A3695" s="242">
        <v>2607154</v>
      </c>
      <c r="B3695" s="243" t="s">
        <v>18115</v>
      </c>
      <c r="C3695" s="242" t="s">
        <v>1623</v>
      </c>
      <c r="D3695" s="244">
        <v>226294.91</v>
      </c>
    </row>
    <row r="3696" spans="1:4">
      <c r="A3696" s="242">
        <v>2607219</v>
      </c>
      <c r="B3696" s="243" t="s">
        <v>18116</v>
      </c>
      <c r="C3696" s="242" t="s">
        <v>1623</v>
      </c>
      <c r="D3696" s="244">
        <v>197649.52</v>
      </c>
    </row>
    <row r="3697" spans="1:4">
      <c r="A3697" s="242">
        <v>2607171</v>
      </c>
      <c r="B3697" s="243" t="s">
        <v>18117</v>
      </c>
      <c r="C3697" s="242" t="s">
        <v>1623</v>
      </c>
      <c r="D3697" s="244">
        <v>276385.82</v>
      </c>
    </row>
    <row r="3698" spans="1:4">
      <c r="A3698" s="242">
        <v>2607158</v>
      </c>
      <c r="B3698" s="243" t="s">
        <v>18118</v>
      </c>
      <c r="C3698" s="242" t="s">
        <v>1623</v>
      </c>
      <c r="D3698" s="244">
        <v>200906.3</v>
      </c>
    </row>
    <row r="3699" spans="1:4">
      <c r="A3699" s="242">
        <v>2607223</v>
      </c>
      <c r="B3699" s="243" t="s">
        <v>18119</v>
      </c>
      <c r="C3699" s="242" t="s">
        <v>1623</v>
      </c>
      <c r="D3699" s="244">
        <v>173606.9</v>
      </c>
    </row>
    <row r="3700" spans="1:4">
      <c r="A3700" s="242">
        <v>2607175</v>
      </c>
      <c r="B3700" s="243" t="s">
        <v>18120</v>
      </c>
      <c r="C3700" s="242" t="s">
        <v>1623</v>
      </c>
      <c r="D3700" s="244">
        <v>240906.84</v>
      </c>
    </row>
    <row r="3701" spans="1:4">
      <c r="A3701" s="242">
        <v>2607151</v>
      </c>
      <c r="B3701" s="243" t="s">
        <v>18121</v>
      </c>
      <c r="C3701" s="242" t="s">
        <v>1623</v>
      </c>
      <c r="D3701" s="244">
        <v>228770.25</v>
      </c>
    </row>
    <row r="3702" spans="1:4">
      <c r="A3702" s="242">
        <v>2607216</v>
      </c>
      <c r="B3702" s="243" t="s">
        <v>18122</v>
      </c>
      <c r="C3702" s="242" t="s">
        <v>1623</v>
      </c>
      <c r="D3702" s="244">
        <v>199238.94</v>
      </c>
    </row>
    <row r="3703" spans="1:4">
      <c r="A3703" s="242">
        <v>2607168</v>
      </c>
      <c r="B3703" s="243" t="s">
        <v>18123</v>
      </c>
      <c r="C3703" s="242" t="s">
        <v>1623</v>
      </c>
      <c r="D3703" s="244">
        <v>278963.8</v>
      </c>
    </row>
    <row r="3704" spans="1:4">
      <c r="A3704" s="242">
        <v>2607155</v>
      </c>
      <c r="B3704" s="243" t="s">
        <v>18124</v>
      </c>
      <c r="C3704" s="242" t="s">
        <v>1623</v>
      </c>
      <c r="D3704" s="244">
        <v>275281.8</v>
      </c>
    </row>
    <row r="3705" spans="1:4">
      <c r="A3705" s="242">
        <v>2607220</v>
      </c>
      <c r="B3705" s="243" t="s">
        <v>18125</v>
      </c>
      <c r="C3705" s="242" t="s">
        <v>1623</v>
      </c>
      <c r="D3705" s="244">
        <v>236724.46</v>
      </c>
    </row>
    <row r="3706" spans="1:4">
      <c r="A3706" s="242">
        <v>2607172</v>
      </c>
      <c r="B3706" s="243" t="s">
        <v>18126</v>
      </c>
      <c r="C3706" s="242" t="s">
        <v>1623</v>
      </c>
      <c r="D3706" s="244">
        <v>330813.90999999997</v>
      </c>
    </row>
    <row r="3707" spans="1:4">
      <c r="A3707" s="242">
        <v>2607159</v>
      </c>
      <c r="B3707" s="243" t="s">
        <v>18127</v>
      </c>
      <c r="C3707" s="242" t="s">
        <v>1623</v>
      </c>
      <c r="D3707" s="244">
        <v>240758.04</v>
      </c>
    </row>
    <row r="3708" spans="1:4">
      <c r="A3708" s="242">
        <v>2607224</v>
      </c>
      <c r="B3708" s="243" t="s">
        <v>18128</v>
      </c>
      <c r="C3708" s="242" t="s">
        <v>1623</v>
      </c>
      <c r="D3708" s="244">
        <v>209526</v>
      </c>
    </row>
    <row r="3709" spans="1:4">
      <c r="A3709" s="242">
        <v>2607176</v>
      </c>
      <c r="B3709" s="243" t="s">
        <v>18129</v>
      </c>
      <c r="C3709" s="242" t="s">
        <v>1623</v>
      </c>
      <c r="D3709" s="244">
        <v>293214.64</v>
      </c>
    </row>
    <row r="3710" spans="1:4">
      <c r="A3710" s="242">
        <v>2607225</v>
      </c>
      <c r="B3710" s="243" t="s">
        <v>18130</v>
      </c>
      <c r="C3710" s="242" t="s">
        <v>1623</v>
      </c>
      <c r="D3710" s="244">
        <v>113292.02</v>
      </c>
    </row>
    <row r="3711" spans="1:4">
      <c r="A3711" s="242">
        <v>2607208</v>
      </c>
      <c r="B3711" s="243" t="s">
        <v>18131</v>
      </c>
      <c r="C3711" s="242" t="s">
        <v>1623</v>
      </c>
      <c r="D3711" s="244">
        <v>98840.24</v>
      </c>
    </row>
    <row r="3712" spans="1:4">
      <c r="A3712" s="242">
        <v>2607160</v>
      </c>
      <c r="B3712" s="243" t="s">
        <v>18132</v>
      </c>
      <c r="C3712" s="242" t="s">
        <v>1623</v>
      </c>
      <c r="D3712" s="244">
        <v>135665.76999999999</v>
      </c>
    </row>
    <row r="3713" spans="1:4">
      <c r="A3713" s="242">
        <v>2607229</v>
      </c>
      <c r="B3713" s="243" t="s">
        <v>18133</v>
      </c>
      <c r="C3713" s="242" t="s">
        <v>1623</v>
      </c>
      <c r="D3713" s="244">
        <v>142745.45000000001</v>
      </c>
    </row>
    <row r="3714" spans="1:4">
      <c r="A3714" s="242">
        <v>2607212</v>
      </c>
      <c r="B3714" s="243" t="s">
        <v>18134</v>
      </c>
      <c r="C3714" s="242" t="s">
        <v>1623</v>
      </c>
      <c r="D3714" s="244">
        <v>124429.21</v>
      </c>
    </row>
    <row r="3715" spans="1:4">
      <c r="A3715" s="242">
        <v>2607164</v>
      </c>
      <c r="B3715" s="243" t="s">
        <v>18135</v>
      </c>
      <c r="C3715" s="242" t="s">
        <v>1623</v>
      </c>
      <c r="D3715" s="244">
        <v>171161.43</v>
      </c>
    </row>
    <row r="3716" spans="1:4">
      <c r="A3716" s="242">
        <v>2607207</v>
      </c>
      <c r="B3716" s="243" t="s">
        <v>18136</v>
      </c>
      <c r="C3716" s="242" t="s">
        <v>14616</v>
      </c>
      <c r="D3716" s="244">
        <v>98.3</v>
      </c>
    </row>
    <row r="3717" spans="1:4" ht="18">
      <c r="A3717" s="242">
        <v>2607206</v>
      </c>
      <c r="B3717" s="243" t="s">
        <v>18137</v>
      </c>
      <c r="C3717" s="242" t="s">
        <v>14616</v>
      </c>
      <c r="D3717" s="244">
        <v>94.31</v>
      </c>
    </row>
    <row r="3718" spans="1:4" ht="18">
      <c r="A3718" s="242">
        <v>2607344</v>
      </c>
      <c r="B3718" s="243" t="s">
        <v>18138</v>
      </c>
      <c r="C3718" s="242" t="s">
        <v>1623</v>
      </c>
      <c r="D3718" s="244">
        <v>188.03</v>
      </c>
    </row>
    <row r="3719" spans="1:4" ht="18">
      <c r="A3719" s="242">
        <v>2607339</v>
      </c>
      <c r="B3719" s="243" t="s">
        <v>18139</v>
      </c>
      <c r="C3719" s="242" t="s">
        <v>1623</v>
      </c>
      <c r="D3719" s="244">
        <v>129.18</v>
      </c>
    </row>
    <row r="3720" spans="1:4" ht="18">
      <c r="A3720" s="242">
        <v>2607349</v>
      </c>
      <c r="B3720" s="243" t="s">
        <v>18140</v>
      </c>
      <c r="C3720" s="242" t="s">
        <v>1623</v>
      </c>
      <c r="D3720" s="244">
        <v>287.04000000000002</v>
      </c>
    </row>
    <row r="3721" spans="1:4" ht="18">
      <c r="A3721" s="242">
        <v>2607345</v>
      </c>
      <c r="B3721" s="243" t="s">
        <v>18141</v>
      </c>
      <c r="C3721" s="242" t="s">
        <v>1623</v>
      </c>
      <c r="D3721" s="244">
        <v>214.56</v>
      </c>
    </row>
    <row r="3722" spans="1:4" ht="18">
      <c r="A3722" s="242">
        <v>2607340</v>
      </c>
      <c r="B3722" s="243" t="s">
        <v>18142</v>
      </c>
      <c r="C3722" s="242" t="s">
        <v>1623</v>
      </c>
      <c r="D3722" s="244">
        <v>147.47999999999999</v>
      </c>
    </row>
    <row r="3723" spans="1:4" ht="18">
      <c r="A3723" s="242">
        <v>2607350</v>
      </c>
      <c r="B3723" s="243" t="s">
        <v>18143</v>
      </c>
      <c r="C3723" s="242" t="s">
        <v>1623</v>
      </c>
      <c r="D3723" s="244">
        <v>327.87</v>
      </c>
    </row>
    <row r="3724" spans="1:4" ht="18">
      <c r="A3724" s="242">
        <v>2607346</v>
      </c>
      <c r="B3724" s="243" t="s">
        <v>18144</v>
      </c>
      <c r="C3724" s="242" t="s">
        <v>1623</v>
      </c>
      <c r="D3724" s="244">
        <v>249.2</v>
      </c>
    </row>
    <row r="3725" spans="1:4" ht="18">
      <c r="A3725" s="242">
        <v>2607341</v>
      </c>
      <c r="B3725" s="243" t="s">
        <v>18145</v>
      </c>
      <c r="C3725" s="242" t="s">
        <v>1623</v>
      </c>
      <c r="D3725" s="244">
        <v>173.98</v>
      </c>
    </row>
    <row r="3726" spans="1:4" ht="18">
      <c r="A3726" s="242">
        <v>2607351</v>
      </c>
      <c r="B3726" s="243" t="s">
        <v>18146</v>
      </c>
      <c r="C3726" s="242" t="s">
        <v>1623</v>
      </c>
      <c r="D3726" s="244">
        <v>380.86</v>
      </c>
    </row>
    <row r="3727" spans="1:4" ht="18">
      <c r="A3727" s="242">
        <v>2607347</v>
      </c>
      <c r="B3727" s="243" t="s">
        <v>18147</v>
      </c>
      <c r="C3727" s="242" t="s">
        <v>1623</v>
      </c>
      <c r="D3727" s="244">
        <v>328.8</v>
      </c>
    </row>
    <row r="3728" spans="1:4" ht="18">
      <c r="A3728" s="242">
        <v>2607342</v>
      </c>
      <c r="B3728" s="243" t="s">
        <v>18148</v>
      </c>
      <c r="C3728" s="242" t="s">
        <v>1623</v>
      </c>
      <c r="D3728" s="244">
        <v>214.56</v>
      </c>
    </row>
    <row r="3729" spans="1:4" ht="18">
      <c r="A3729" s="242">
        <v>2607352</v>
      </c>
      <c r="B3729" s="243" t="s">
        <v>18149</v>
      </c>
      <c r="C3729" s="242" t="s">
        <v>1623</v>
      </c>
      <c r="D3729" s="244">
        <v>501.11</v>
      </c>
    </row>
    <row r="3730" spans="1:4" ht="18">
      <c r="A3730" s="242">
        <v>2607343</v>
      </c>
      <c r="B3730" s="243" t="s">
        <v>18150</v>
      </c>
      <c r="C3730" s="242" t="s">
        <v>1623</v>
      </c>
      <c r="D3730" s="244">
        <v>150.94999999999999</v>
      </c>
    </row>
    <row r="3731" spans="1:4" ht="18">
      <c r="A3731" s="242">
        <v>2607338</v>
      </c>
      <c r="B3731" s="243" t="s">
        <v>18151</v>
      </c>
      <c r="C3731" s="242" t="s">
        <v>1623</v>
      </c>
      <c r="D3731" s="244">
        <v>110.44</v>
      </c>
    </row>
    <row r="3732" spans="1:4" ht="18">
      <c r="A3732" s="242">
        <v>2607348</v>
      </c>
      <c r="B3732" s="243" t="s">
        <v>18152</v>
      </c>
      <c r="C3732" s="242" t="s">
        <v>1623</v>
      </c>
      <c r="D3732" s="244">
        <v>230.6</v>
      </c>
    </row>
    <row r="3733" spans="1:4" ht="18">
      <c r="A3733" s="242">
        <v>2607329</v>
      </c>
      <c r="B3733" s="243" t="s">
        <v>18153</v>
      </c>
      <c r="C3733" s="242" t="s">
        <v>1623</v>
      </c>
      <c r="D3733" s="244">
        <v>429.06</v>
      </c>
    </row>
    <row r="3734" spans="1:4" ht="18">
      <c r="A3734" s="242">
        <v>2607324</v>
      </c>
      <c r="B3734" s="243" t="s">
        <v>18154</v>
      </c>
      <c r="C3734" s="242" t="s">
        <v>1623</v>
      </c>
      <c r="D3734" s="244">
        <v>292.93</v>
      </c>
    </row>
    <row r="3735" spans="1:4" ht="18">
      <c r="A3735" s="242">
        <v>2607334</v>
      </c>
      <c r="B3735" s="243" t="s">
        <v>18155</v>
      </c>
      <c r="C3735" s="242" t="s">
        <v>1623</v>
      </c>
      <c r="D3735" s="244">
        <v>622.09</v>
      </c>
    </row>
    <row r="3736" spans="1:4" ht="18">
      <c r="A3736" s="242">
        <v>2607330</v>
      </c>
      <c r="B3736" s="243" t="s">
        <v>18156</v>
      </c>
      <c r="C3736" s="242" t="s">
        <v>1623</v>
      </c>
      <c r="D3736" s="244">
        <v>490.63</v>
      </c>
    </row>
    <row r="3737" spans="1:4" ht="18">
      <c r="A3737" s="242">
        <v>2607325</v>
      </c>
      <c r="B3737" s="243" t="s">
        <v>18157</v>
      </c>
      <c r="C3737" s="242" t="s">
        <v>1623</v>
      </c>
      <c r="D3737" s="244">
        <v>336.41</v>
      </c>
    </row>
    <row r="3738" spans="1:4" ht="18">
      <c r="A3738" s="242">
        <v>2607335</v>
      </c>
      <c r="B3738" s="243" t="s">
        <v>18158</v>
      </c>
      <c r="C3738" s="242" t="s">
        <v>1623</v>
      </c>
      <c r="D3738" s="244">
        <v>710.85</v>
      </c>
    </row>
    <row r="3739" spans="1:4" ht="18">
      <c r="A3739" s="242">
        <v>2607331</v>
      </c>
      <c r="B3739" s="243" t="s">
        <v>18159</v>
      </c>
      <c r="C3739" s="242" t="s">
        <v>1623</v>
      </c>
      <c r="D3739" s="244">
        <v>570.37</v>
      </c>
    </row>
    <row r="3740" spans="1:4" ht="18">
      <c r="A3740" s="242">
        <v>2607326</v>
      </c>
      <c r="B3740" s="243" t="s">
        <v>18160</v>
      </c>
      <c r="C3740" s="242" t="s">
        <v>1623</v>
      </c>
      <c r="D3740" s="244">
        <v>397.97</v>
      </c>
    </row>
    <row r="3741" spans="1:4" ht="18">
      <c r="A3741" s="242">
        <v>2607336</v>
      </c>
      <c r="B3741" s="243" t="s">
        <v>18161</v>
      </c>
      <c r="C3741" s="242" t="s">
        <v>1623</v>
      </c>
      <c r="D3741" s="244">
        <v>826.88</v>
      </c>
    </row>
    <row r="3742" spans="1:4" ht="18">
      <c r="A3742" s="242">
        <v>2607332</v>
      </c>
      <c r="B3742" s="243" t="s">
        <v>18162</v>
      </c>
      <c r="C3742" s="242" t="s">
        <v>1623</v>
      </c>
      <c r="D3742" s="244">
        <v>755.11</v>
      </c>
    </row>
    <row r="3743" spans="1:4" ht="18">
      <c r="A3743" s="242">
        <v>2607327</v>
      </c>
      <c r="B3743" s="243" t="s">
        <v>18163</v>
      </c>
      <c r="C3743" s="242" t="s">
        <v>1623</v>
      </c>
      <c r="D3743" s="244">
        <v>490.63</v>
      </c>
    </row>
    <row r="3744" spans="1:4" ht="18">
      <c r="A3744" s="242">
        <v>2607337</v>
      </c>
      <c r="B3744" s="243" t="s">
        <v>18164</v>
      </c>
      <c r="C3744" s="242" t="s">
        <v>1623</v>
      </c>
      <c r="D3744" s="244">
        <v>1093.24</v>
      </c>
    </row>
    <row r="3745" spans="1:4" ht="18">
      <c r="A3745" s="242">
        <v>2607328</v>
      </c>
      <c r="B3745" s="243" t="s">
        <v>18165</v>
      </c>
      <c r="C3745" s="242" t="s">
        <v>1623</v>
      </c>
      <c r="D3745" s="244">
        <v>344.19</v>
      </c>
    </row>
    <row r="3746" spans="1:4" ht="18">
      <c r="A3746" s="242">
        <v>2607323</v>
      </c>
      <c r="B3746" s="243" t="s">
        <v>18166</v>
      </c>
      <c r="C3746" s="242" t="s">
        <v>1623</v>
      </c>
      <c r="D3746" s="244">
        <v>251.48</v>
      </c>
    </row>
    <row r="3747" spans="1:4" ht="18">
      <c r="A3747" s="242">
        <v>2607333</v>
      </c>
      <c r="B3747" s="243" t="s">
        <v>18167</v>
      </c>
      <c r="C3747" s="242" t="s">
        <v>1623</v>
      </c>
      <c r="D3747" s="244">
        <v>498.35</v>
      </c>
    </row>
    <row r="3748" spans="1:4">
      <c r="A3748" s="242">
        <v>2607106</v>
      </c>
      <c r="B3748" s="243" t="s">
        <v>18168</v>
      </c>
      <c r="C3748" s="242" t="s">
        <v>18169</v>
      </c>
      <c r="D3748" s="244">
        <v>79444.86</v>
      </c>
    </row>
    <row r="3749" spans="1:4">
      <c r="A3749" s="242">
        <v>2607102</v>
      </c>
      <c r="B3749" s="243" t="s">
        <v>18170</v>
      </c>
      <c r="C3749" s="242" t="s">
        <v>18169</v>
      </c>
      <c r="D3749" s="244">
        <v>39081.22</v>
      </c>
    </row>
    <row r="3750" spans="1:4">
      <c r="A3750" s="242">
        <v>2607261</v>
      </c>
      <c r="B3750" s="243" t="s">
        <v>18171</v>
      </c>
      <c r="C3750" s="242" t="s">
        <v>18169</v>
      </c>
      <c r="D3750" s="244">
        <v>79444.86</v>
      </c>
    </row>
    <row r="3751" spans="1:4">
      <c r="A3751" s="242">
        <v>2607107</v>
      </c>
      <c r="B3751" s="243" t="s">
        <v>18172</v>
      </c>
      <c r="C3751" s="242" t="s">
        <v>18169</v>
      </c>
      <c r="D3751" s="244">
        <v>90672.3</v>
      </c>
    </row>
    <row r="3752" spans="1:4">
      <c r="A3752" s="242">
        <v>2607103</v>
      </c>
      <c r="B3752" s="243" t="s">
        <v>18173</v>
      </c>
      <c r="C3752" s="242" t="s">
        <v>18169</v>
      </c>
      <c r="D3752" s="244">
        <v>44478.47</v>
      </c>
    </row>
    <row r="3753" spans="1:4">
      <c r="A3753" s="242">
        <v>2607262</v>
      </c>
      <c r="B3753" s="243" t="s">
        <v>18174</v>
      </c>
      <c r="C3753" s="242" t="s">
        <v>18169</v>
      </c>
      <c r="D3753" s="244">
        <v>90672.3</v>
      </c>
    </row>
    <row r="3754" spans="1:4">
      <c r="A3754" s="242">
        <v>2607108</v>
      </c>
      <c r="B3754" s="243" t="s">
        <v>18175</v>
      </c>
      <c r="C3754" s="242" t="s">
        <v>18169</v>
      </c>
      <c r="D3754" s="244">
        <v>105622.73</v>
      </c>
    </row>
    <row r="3755" spans="1:4">
      <c r="A3755" s="242">
        <v>2607104</v>
      </c>
      <c r="B3755" s="243" t="s">
        <v>18176</v>
      </c>
      <c r="C3755" s="242" t="s">
        <v>18169</v>
      </c>
      <c r="D3755" s="244">
        <v>52554.77</v>
      </c>
    </row>
    <row r="3756" spans="1:4">
      <c r="A3756" s="242">
        <v>2607263</v>
      </c>
      <c r="B3756" s="243" t="s">
        <v>18177</v>
      </c>
      <c r="C3756" s="242" t="s">
        <v>18169</v>
      </c>
      <c r="D3756" s="244">
        <v>105622.73</v>
      </c>
    </row>
    <row r="3757" spans="1:4">
      <c r="A3757" s="242">
        <v>2607109</v>
      </c>
      <c r="B3757" s="243" t="s">
        <v>18178</v>
      </c>
      <c r="C3757" s="242" t="s">
        <v>18169</v>
      </c>
      <c r="D3757" s="244">
        <v>139266.04</v>
      </c>
    </row>
    <row r="3758" spans="1:4">
      <c r="A3758" s="242">
        <v>2607105</v>
      </c>
      <c r="B3758" s="243" t="s">
        <v>18179</v>
      </c>
      <c r="C3758" s="242" t="s">
        <v>18169</v>
      </c>
      <c r="D3758" s="244">
        <v>65358.559999999998</v>
      </c>
    </row>
    <row r="3759" spans="1:4">
      <c r="A3759" s="242">
        <v>2607264</v>
      </c>
      <c r="B3759" s="243" t="s">
        <v>18180</v>
      </c>
      <c r="C3759" s="242" t="s">
        <v>18169</v>
      </c>
      <c r="D3759" s="244">
        <v>139266.04</v>
      </c>
    </row>
    <row r="3760" spans="1:4">
      <c r="A3760" s="242">
        <v>2607093</v>
      </c>
      <c r="B3760" s="243" t="s">
        <v>18181</v>
      </c>
      <c r="C3760" s="242" t="s">
        <v>18169</v>
      </c>
      <c r="D3760" s="244">
        <v>41224</v>
      </c>
    </row>
    <row r="3761" spans="1:4">
      <c r="A3761" s="242">
        <v>2607088</v>
      </c>
      <c r="B3761" s="243" t="s">
        <v>18182</v>
      </c>
      <c r="C3761" s="242" t="s">
        <v>18169</v>
      </c>
      <c r="D3761" s="244">
        <v>16997.64</v>
      </c>
    </row>
    <row r="3762" spans="1:4">
      <c r="A3762" s="242">
        <v>2607098</v>
      </c>
      <c r="B3762" s="243" t="s">
        <v>18183</v>
      </c>
      <c r="C3762" s="242" t="s">
        <v>18169</v>
      </c>
      <c r="D3762" s="244">
        <v>41504.1</v>
      </c>
    </row>
    <row r="3763" spans="1:4">
      <c r="A3763" s="242">
        <v>2607094</v>
      </c>
      <c r="B3763" s="243" t="s">
        <v>18184</v>
      </c>
      <c r="C3763" s="242" t="s">
        <v>18169</v>
      </c>
      <c r="D3763" s="244">
        <v>46465.36</v>
      </c>
    </row>
    <row r="3764" spans="1:4">
      <c r="A3764" s="242">
        <v>2607089</v>
      </c>
      <c r="B3764" s="243" t="s">
        <v>18185</v>
      </c>
      <c r="C3764" s="242" t="s">
        <v>18169</v>
      </c>
      <c r="D3764" s="244">
        <v>19460.419999999998</v>
      </c>
    </row>
    <row r="3765" spans="1:4">
      <c r="A3765" s="242">
        <v>2607099</v>
      </c>
      <c r="B3765" s="243" t="s">
        <v>18186</v>
      </c>
      <c r="C3765" s="242" t="s">
        <v>18169</v>
      </c>
      <c r="D3765" s="244">
        <v>46784.47</v>
      </c>
    </row>
    <row r="3766" spans="1:4">
      <c r="A3766" s="242">
        <v>2607095</v>
      </c>
      <c r="B3766" s="243" t="s">
        <v>18187</v>
      </c>
      <c r="C3766" s="242" t="s">
        <v>18169</v>
      </c>
      <c r="D3766" s="244">
        <v>54583.18</v>
      </c>
    </row>
    <row r="3767" spans="1:4">
      <c r="A3767" s="242">
        <v>2607090</v>
      </c>
      <c r="B3767" s="243" t="s">
        <v>18188</v>
      </c>
      <c r="C3767" s="242" t="s">
        <v>18169</v>
      </c>
      <c r="D3767" s="244">
        <v>23697.72</v>
      </c>
    </row>
    <row r="3768" spans="1:4">
      <c r="A3768" s="242">
        <v>2607260</v>
      </c>
      <c r="B3768" s="243" t="s">
        <v>18189</v>
      </c>
      <c r="C3768" s="242" t="s">
        <v>18169</v>
      </c>
      <c r="D3768" s="244">
        <v>54953.8</v>
      </c>
    </row>
    <row r="3769" spans="1:4">
      <c r="A3769" s="242">
        <v>2607096</v>
      </c>
      <c r="B3769" s="243" t="s">
        <v>18190</v>
      </c>
      <c r="C3769" s="242" t="s">
        <v>18169</v>
      </c>
      <c r="D3769" s="244">
        <v>71955.06</v>
      </c>
    </row>
    <row r="3770" spans="1:4">
      <c r="A3770" s="242">
        <v>2607091</v>
      </c>
      <c r="B3770" s="243" t="s">
        <v>18191</v>
      </c>
      <c r="C3770" s="242" t="s">
        <v>18169</v>
      </c>
      <c r="D3770" s="244">
        <v>29772.93</v>
      </c>
    </row>
    <row r="3771" spans="1:4">
      <c r="A3771" s="242">
        <v>2607101</v>
      </c>
      <c r="B3771" s="243" t="s">
        <v>18192</v>
      </c>
      <c r="C3771" s="242" t="s">
        <v>18169</v>
      </c>
      <c r="D3771" s="244">
        <v>72443.53</v>
      </c>
    </row>
    <row r="3772" spans="1:4">
      <c r="A3772" s="242">
        <v>2607092</v>
      </c>
      <c r="B3772" s="243" t="s">
        <v>18193</v>
      </c>
      <c r="C3772" s="242" t="s">
        <v>18169</v>
      </c>
      <c r="D3772" s="244">
        <v>32802.959999999999</v>
      </c>
    </row>
    <row r="3773" spans="1:4">
      <c r="A3773" s="242">
        <v>2607087</v>
      </c>
      <c r="B3773" s="243" t="s">
        <v>18194</v>
      </c>
      <c r="C3773" s="242" t="s">
        <v>18169</v>
      </c>
      <c r="D3773" s="244">
        <v>14187.4</v>
      </c>
    </row>
    <row r="3774" spans="1:4">
      <c r="A3774" s="242">
        <v>2607097</v>
      </c>
      <c r="B3774" s="243" t="s">
        <v>18195</v>
      </c>
      <c r="C3774" s="242" t="s">
        <v>18169</v>
      </c>
      <c r="D3774" s="244">
        <v>33027.22</v>
      </c>
    </row>
    <row r="3775" spans="1:4">
      <c r="A3775" s="242">
        <v>2607198</v>
      </c>
      <c r="B3775" s="243" t="s">
        <v>18196</v>
      </c>
      <c r="C3775" s="242" t="s">
        <v>1623</v>
      </c>
      <c r="D3775" s="244">
        <v>260.08999999999997</v>
      </c>
    </row>
    <row r="3776" spans="1:4" ht="18">
      <c r="A3776" s="242">
        <v>2809170</v>
      </c>
      <c r="B3776" s="243" t="s">
        <v>18197</v>
      </c>
      <c r="C3776" s="242" t="s">
        <v>1623</v>
      </c>
      <c r="D3776" s="244">
        <v>1614.69</v>
      </c>
    </row>
    <row r="3777" spans="1:4" ht="18">
      <c r="A3777" s="242">
        <v>2809183</v>
      </c>
      <c r="B3777" s="243" t="s">
        <v>18198</v>
      </c>
      <c r="C3777" s="242" t="s">
        <v>1623</v>
      </c>
      <c r="D3777" s="244">
        <v>2336.83</v>
      </c>
    </row>
    <row r="3778" spans="1:4" ht="18">
      <c r="A3778" s="242">
        <v>2809174</v>
      </c>
      <c r="B3778" s="243" t="s">
        <v>18199</v>
      </c>
      <c r="C3778" s="242" t="s">
        <v>1623</v>
      </c>
      <c r="D3778" s="244">
        <v>1695.2</v>
      </c>
    </row>
    <row r="3779" spans="1:4" ht="18">
      <c r="A3779" s="242">
        <v>2809196</v>
      </c>
      <c r="B3779" s="243" t="s">
        <v>18200</v>
      </c>
      <c r="C3779" s="242" t="s">
        <v>1623</v>
      </c>
      <c r="D3779" s="244">
        <v>2462.94</v>
      </c>
    </row>
    <row r="3780" spans="1:4" ht="18">
      <c r="A3780" s="242">
        <v>2809187</v>
      </c>
      <c r="B3780" s="243" t="s">
        <v>18201</v>
      </c>
      <c r="C3780" s="242" t="s">
        <v>1623</v>
      </c>
      <c r="D3780" s="244">
        <v>2457.5500000000002</v>
      </c>
    </row>
    <row r="3781" spans="1:4" ht="18">
      <c r="A3781" s="242">
        <v>2809178</v>
      </c>
      <c r="B3781" s="243" t="s">
        <v>18202</v>
      </c>
      <c r="C3781" s="242" t="s">
        <v>1623</v>
      </c>
      <c r="D3781" s="244">
        <v>1815.87</v>
      </c>
    </row>
    <row r="3782" spans="1:4" ht="18">
      <c r="A3782" s="242">
        <v>2809200</v>
      </c>
      <c r="B3782" s="243" t="s">
        <v>18203</v>
      </c>
      <c r="C3782" s="242" t="s">
        <v>1623</v>
      </c>
      <c r="D3782" s="244">
        <v>2588.6999999999998</v>
      </c>
    </row>
    <row r="3783" spans="1:4" ht="18">
      <c r="A3783" s="242">
        <v>2809191</v>
      </c>
      <c r="B3783" s="243" t="s">
        <v>18204</v>
      </c>
      <c r="C3783" s="242" t="s">
        <v>1623</v>
      </c>
      <c r="D3783" s="244">
        <v>2568.2600000000002</v>
      </c>
    </row>
    <row r="3784" spans="1:4" ht="18">
      <c r="A3784" s="242">
        <v>2809204</v>
      </c>
      <c r="B3784" s="243" t="s">
        <v>18205</v>
      </c>
      <c r="C3784" s="242" t="s">
        <v>1623</v>
      </c>
      <c r="D3784" s="244">
        <v>2703.84</v>
      </c>
    </row>
    <row r="3785" spans="1:4" ht="18">
      <c r="A3785" s="242">
        <v>2809171</v>
      </c>
      <c r="B3785" s="243" t="s">
        <v>18206</v>
      </c>
      <c r="C3785" s="242" t="s">
        <v>1623</v>
      </c>
      <c r="D3785" s="244">
        <v>1822.54</v>
      </c>
    </row>
    <row r="3786" spans="1:4" ht="18">
      <c r="A3786" s="242">
        <v>2809184</v>
      </c>
      <c r="B3786" s="243" t="s">
        <v>18207</v>
      </c>
      <c r="C3786" s="242" t="s">
        <v>1623</v>
      </c>
      <c r="D3786" s="244">
        <v>2635.87</v>
      </c>
    </row>
    <row r="3787" spans="1:4" ht="18">
      <c r="A3787" s="242">
        <v>2809175</v>
      </c>
      <c r="B3787" s="243" t="s">
        <v>18208</v>
      </c>
      <c r="C3787" s="242" t="s">
        <v>1623</v>
      </c>
      <c r="D3787" s="244">
        <v>1911.11</v>
      </c>
    </row>
    <row r="3788" spans="1:4" ht="18">
      <c r="A3788" s="242">
        <v>2809197</v>
      </c>
      <c r="B3788" s="243" t="s">
        <v>18209</v>
      </c>
      <c r="C3788" s="242" t="s">
        <v>1623</v>
      </c>
      <c r="D3788" s="244">
        <v>2775.4</v>
      </c>
    </row>
    <row r="3789" spans="1:4" ht="18">
      <c r="A3789" s="242">
        <v>2809188</v>
      </c>
      <c r="B3789" s="243" t="s">
        <v>18210</v>
      </c>
      <c r="C3789" s="242" t="s">
        <v>1623</v>
      </c>
      <c r="D3789" s="244">
        <v>2768.66</v>
      </c>
    </row>
    <row r="3790" spans="1:4" ht="18">
      <c r="A3790" s="242">
        <v>2809179</v>
      </c>
      <c r="B3790" s="243" t="s">
        <v>18211</v>
      </c>
      <c r="C3790" s="242" t="s">
        <v>1623</v>
      </c>
      <c r="D3790" s="244">
        <v>2043.83</v>
      </c>
    </row>
    <row r="3791" spans="1:4" ht="18">
      <c r="A3791" s="242">
        <v>2809201</v>
      </c>
      <c r="B3791" s="243" t="s">
        <v>18212</v>
      </c>
      <c r="C3791" s="242" t="s">
        <v>1623</v>
      </c>
      <c r="D3791" s="244">
        <v>2913.74</v>
      </c>
    </row>
    <row r="3792" spans="1:4" ht="18">
      <c r="A3792" s="242">
        <v>2809192</v>
      </c>
      <c r="B3792" s="243" t="s">
        <v>18213</v>
      </c>
      <c r="C3792" s="242" t="s">
        <v>1623</v>
      </c>
      <c r="D3792" s="244">
        <v>2890.44</v>
      </c>
    </row>
    <row r="3793" spans="1:4" ht="18">
      <c r="A3793" s="242">
        <v>2809205</v>
      </c>
      <c r="B3793" s="243" t="s">
        <v>18214</v>
      </c>
      <c r="C3793" s="242" t="s">
        <v>1623</v>
      </c>
      <c r="D3793" s="244">
        <v>3040.39</v>
      </c>
    </row>
    <row r="3794" spans="1:4" ht="18">
      <c r="A3794" s="242">
        <v>2809172</v>
      </c>
      <c r="B3794" s="243" t="s">
        <v>18215</v>
      </c>
      <c r="C3794" s="242" t="s">
        <v>1623</v>
      </c>
      <c r="D3794" s="244">
        <v>2130.36</v>
      </c>
    </row>
    <row r="3795" spans="1:4" ht="18">
      <c r="A3795" s="242">
        <v>2809185</v>
      </c>
      <c r="B3795" s="243" t="s">
        <v>18216</v>
      </c>
      <c r="C3795" s="242" t="s">
        <v>1623</v>
      </c>
      <c r="D3795" s="244">
        <v>3034.58</v>
      </c>
    </row>
    <row r="3796" spans="1:4" ht="18">
      <c r="A3796" s="242">
        <v>2809176</v>
      </c>
      <c r="B3796" s="243" t="s">
        <v>18217</v>
      </c>
      <c r="C3796" s="242" t="s">
        <v>1623</v>
      </c>
      <c r="D3796" s="244">
        <v>2227.79</v>
      </c>
    </row>
    <row r="3797" spans="1:4" ht="18">
      <c r="A3797" s="242">
        <v>2809198</v>
      </c>
      <c r="B3797" s="243" t="s">
        <v>18218</v>
      </c>
      <c r="C3797" s="242" t="s">
        <v>1623</v>
      </c>
      <c r="D3797" s="244">
        <v>3191.08</v>
      </c>
    </row>
    <row r="3798" spans="1:4" ht="18">
      <c r="A3798" s="242">
        <v>2809189</v>
      </c>
      <c r="B3798" s="243" t="s">
        <v>18219</v>
      </c>
      <c r="C3798" s="242" t="s">
        <v>1623</v>
      </c>
      <c r="D3798" s="244">
        <v>3180.65</v>
      </c>
    </row>
    <row r="3799" spans="1:4" ht="18">
      <c r="A3799" s="242">
        <v>2809180</v>
      </c>
      <c r="B3799" s="243" t="s">
        <v>18220</v>
      </c>
      <c r="C3799" s="242" t="s">
        <v>1623</v>
      </c>
      <c r="D3799" s="244">
        <v>2373.79</v>
      </c>
    </row>
    <row r="3800" spans="1:4" ht="18">
      <c r="A3800" s="242">
        <v>2809202</v>
      </c>
      <c r="B3800" s="243" t="s">
        <v>18221</v>
      </c>
      <c r="C3800" s="242" t="s">
        <v>1623</v>
      </c>
      <c r="D3800" s="244">
        <v>3343.26</v>
      </c>
    </row>
    <row r="3801" spans="1:4" ht="18">
      <c r="A3801" s="242">
        <v>2809193</v>
      </c>
      <c r="B3801" s="243" t="s">
        <v>18222</v>
      </c>
      <c r="C3801" s="242" t="s">
        <v>1623</v>
      </c>
      <c r="D3801" s="244">
        <v>3314.61</v>
      </c>
    </row>
    <row r="3802" spans="1:4" ht="18">
      <c r="A3802" s="242">
        <v>2809206</v>
      </c>
      <c r="B3802" s="243" t="s">
        <v>18223</v>
      </c>
      <c r="C3802" s="242" t="s">
        <v>1623</v>
      </c>
      <c r="D3802" s="244">
        <v>3482.57</v>
      </c>
    </row>
    <row r="3803" spans="1:4" ht="18">
      <c r="A3803" s="242">
        <v>2809190</v>
      </c>
      <c r="B3803" s="243" t="s">
        <v>18224</v>
      </c>
      <c r="C3803" s="242" t="s">
        <v>1623</v>
      </c>
      <c r="D3803" s="244">
        <v>4118.1400000000003</v>
      </c>
    </row>
    <row r="3804" spans="1:4" ht="18">
      <c r="A3804" s="242">
        <v>2809181</v>
      </c>
      <c r="B3804" s="243" t="s">
        <v>18225</v>
      </c>
      <c r="C3804" s="242" t="s">
        <v>1623</v>
      </c>
      <c r="D3804" s="244">
        <v>2917.73</v>
      </c>
    </row>
    <row r="3805" spans="1:4" ht="18">
      <c r="A3805" s="242">
        <v>2809203</v>
      </c>
      <c r="B3805" s="243" t="s">
        <v>18226</v>
      </c>
      <c r="C3805" s="242" t="s">
        <v>1623</v>
      </c>
      <c r="D3805" s="244">
        <v>4316.34</v>
      </c>
    </row>
    <row r="3806" spans="1:4" ht="18">
      <c r="A3806" s="242">
        <v>2809194</v>
      </c>
      <c r="B3806" s="243" t="s">
        <v>18227</v>
      </c>
      <c r="C3806" s="242" t="s">
        <v>1623</v>
      </c>
      <c r="D3806" s="244">
        <v>4278.8900000000003</v>
      </c>
    </row>
    <row r="3807" spans="1:4" ht="18">
      <c r="A3807" s="242">
        <v>2809207</v>
      </c>
      <c r="B3807" s="243" t="s">
        <v>18228</v>
      </c>
      <c r="C3807" s="242" t="s">
        <v>1623</v>
      </c>
      <c r="D3807" s="244">
        <v>4483.5200000000004</v>
      </c>
    </row>
    <row r="3808" spans="1:4" ht="18">
      <c r="A3808" s="242">
        <v>2809169</v>
      </c>
      <c r="B3808" s="243" t="s">
        <v>18229</v>
      </c>
      <c r="C3808" s="242" t="s">
        <v>1623</v>
      </c>
      <c r="D3808" s="244">
        <v>1388.72</v>
      </c>
    </row>
    <row r="3809" spans="1:4" ht="18">
      <c r="A3809" s="242">
        <v>2809182</v>
      </c>
      <c r="B3809" s="243" t="s">
        <v>18230</v>
      </c>
      <c r="C3809" s="242" t="s">
        <v>1623</v>
      </c>
      <c r="D3809" s="244">
        <v>1924.95</v>
      </c>
    </row>
    <row r="3810" spans="1:4" ht="18">
      <c r="A3810" s="242">
        <v>2809173</v>
      </c>
      <c r="B3810" s="243" t="s">
        <v>18231</v>
      </c>
      <c r="C3810" s="242" t="s">
        <v>1623</v>
      </c>
      <c r="D3810" s="244">
        <v>1461.92</v>
      </c>
    </row>
    <row r="3811" spans="1:4" ht="18">
      <c r="A3811" s="242">
        <v>2809195</v>
      </c>
      <c r="B3811" s="243" t="s">
        <v>18232</v>
      </c>
      <c r="C3811" s="242" t="s">
        <v>1623</v>
      </c>
      <c r="D3811" s="244">
        <v>2019.97</v>
      </c>
    </row>
    <row r="3812" spans="1:4" ht="18">
      <c r="A3812" s="242">
        <v>2809186</v>
      </c>
      <c r="B3812" s="243" t="s">
        <v>18233</v>
      </c>
      <c r="C3812" s="242" t="s">
        <v>1623</v>
      </c>
      <c r="D3812" s="244">
        <v>2034.69</v>
      </c>
    </row>
    <row r="3813" spans="1:4" ht="18">
      <c r="A3813" s="242">
        <v>2809177</v>
      </c>
      <c r="B3813" s="243" t="s">
        <v>18234</v>
      </c>
      <c r="C3813" s="242" t="s">
        <v>1623</v>
      </c>
      <c r="D3813" s="244">
        <v>1571.61</v>
      </c>
    </row>
    <row r="3814" spans="1:4" ht="18">
      <c r="A3814" s="242">
        <v>2809199</v>
      </c>
      <c r="B3814" s="243" t="s">
        <v>18235</v>
      </c>
      <c r="C3814" s="242" t="s">
        <v>1623</v>
      </c>
      <c r="D3814" s="244">
        <v>2134.3000000000002</v>
      </c>
    </row>
    <row r="3815" spans="1:4" ht="18">
      <c r="A3815" s="242">
        <v>2809219</v>
      </c>
      <c r="B3815" s="243" t="s">
        <v>18236</v>
      </c>
      <c r="C3815" s="242" t="s">
        <v>16234</v>
      </c>
      <c r="D3815" s="244">
        <v>19096.68</v>
      </c>
    </row>
    <row r="3816" spans="1:4" ht="18">
      <c r="A3816" s="242">
        <v>2809220</v>
      </c>
      <c r="B3816" s="243" t="s">
        <v>18237</v>
      </c>
      <c r="C3816" s="242" t="s">
        <v>16234</v>
      </c>
      <c r="D3816" s="244">
        <v>20431.259999999998</v>
      </c>
    </row>
    <row r="3817" spans="1:4" ht="18">
      <c r="A3817" s="242">
        <v>2809221</v>
      </c>
      <c r="B3817" s="243" t="s">
        <v>18238</v>
      </c>
      <c r="C3817" s="242" t="s">
        <v>16234</v>
      </c>
      <c r="D3817" s="244">
        <v>21031.17</v>
      </c>
    </row>
    <row r="3818" spans="1:4" ht="18">
      <c r="A3818" s="242">
        <v>2809163</v>
      </c>
      <c r="B3818" s="243" t="s">
        <v>18239</v>
      </c>
      <c r="C3818" s="242" t="s">
        <v>16234</v>
      </c>
      <c r="D3818" s="244">
        <v>19941.39</v>
      </c>
    </row>
    <row r="3819" spans="1:4" ht="18">
      <c r="A3819" s="242">
        <v>2809164</v>
      </c>
      <c r="B3819" s="243" t="s">
        <v>18240</v>
      </c>
      <c r="C3819" s="242" t="s">
        <v>16234</v>
      </c>
      <c r="D3819" s="244">
        <v>21326.71</v>
      </c>
    </row>
    <row r="3820" spans="1:4" ht="18">
      <c r="A3820" s="242">
        <v>2809165</v>
      </c>
      <c r="B3820" s="243" t="s">
        <v>18241</v>
      </c>
      <c r="C3820" s="242" t="s">
        <v>16234</v>
      </c>
      <c r="D3820" s="244">
        <v>21943.78</v>
      </c>
    </row>
    <row r="3821" spans="1:4" ht="18">
      <c r="A3821" s="242">
        <v>2809216</v>
      </c>
      <c r="B3821" s="243" t="s">
        <v>18242</v>
      </c>
      <c r="C3821" s="242" t="s">
        <v>16234</v>
      </c>
      <c r="D3821" s="244">
        <v>17846.46</v>
      </c>
    </row>
    <row r="3822" spans="1:4" ht="18">
      <c r="A3822" s="242">
        <v>2809217</v>
      </c>
      <c r="B3822" s="243" t="s">
        <v>18243</v>
      </c>
      <c r="C3822" s="242" t="s">
        <v>16234</v>
      </c>
      <c r="D3822" s="244">
        <v>18164.43</v>
      </c>
    </row>
    <row r="3823" spans="1:4" ht="18">
      <c r="A3823" s="242">
        <v>2809218</v>
      </c>
      <c r="B3823" s="243" t="s">
        <v>18244</v>
      </c>
      <c r="C3823" s="242" t="s">
        <v>16234</v>
      </c>
      <c r="D3823" s="244">
        <v>19497.21</v>
      </c>
    </row>
    <row r="3824" spans="1:4" ht="18">
      <c r="A3824" s="242">
        <v>2809160</v>
      </c>
      <c r="B3824" s="243" t="s">
        <v>18245</v>
      </c>
      <c r="C3824" s="242" t="s">
        <v>16234</v>
      </c>
      <c r="D3824" s="244">
        <v>18642.490000000002</v>
      </c>
    </row>
    <row r="3825" spans="1:4" ht="18">
      <c r="A3825" s="242">
        <v>2809161</v>
      </c>
      <c r="B3825" s="243" t="s">
        <v>18246</v>
      </c>
      <c r="C3825" s="242" t="s">
        <v>16234</v>
      </c>
      <c r="D3825" s="244">
        <v>18962.8</v>
      </c>
    </row>
    <row r="3826" spans="1:4" ht="18">
      <c r="A3826" s="242">
        <v>2809162</v>
      </c>
      <c r="B3826" s="243" t="s">
        <v>18247</v>
      </c>
      <c r="C3826" s="242" t="s">
        <v>16234</v>
      </c>
      <c r="D3826" s="244">
        <v>20346.240000000002</v>
      </c>
    </row>
    <row r="3827" spans="1:4" ht="18">
      <c r="A3827" s="242">
        <v>2809222</v>
      </c>
      <c r="B3827" s="243" t="s">
        <v>18248</v>
      </c>
      <c r="C3827" s="242" t="s">
        <v>16234</v>
      </c>
      <c r="D3827" s="244">
        <v>17444.13</v>
      </c>
    </row>
    <row r="3828" spans="1:4" ht="18">
      <c r="A3828" s="242">
        <v>2809223</v>
      </c>
      <c r="B3828" s="243" t="s">
        <v>18249</v>
      </c>
      <c r="C3828" s="242" t="s">
        <v>16234</v>
      </c>
      <c r="D3828" s="244">
        <v>22498.62</v>
      </c>
    </row>
    <row r="3829" spans="1:4" ht="18">
      <c r="A3829" s="242">
        <v>2809224</v>
      </c>
      <c r="B3829" s="243" t="s">
        <v>18250</v>
      </c>
      <c r="C3829" s="242" t="s">
        <v>16234</v>
      </c>
      <c r="D3829" s="244">
        <v>23398.48</v>
      </c>
    </row>
    <row r="3830" spans="1:4" ht="18">
      <c r="A3830" s="242">
        <v>2809166</v>
      </c>
      <c r="B3830" s="243" t="s">
        <v>18251</v>
      </c>
      <c r="C3830" s="242" t="s">
        <v>16234</v>
      </c>
      <c r="D3830" s="244">
        <v>18155.59</v>
      </c>
    </row>
    <row r="3831" spans="1:4" ht="18">
      <c r="A3831" s="242">
        <v>2809167</v>
      </c>
      <c r="B3831" s="243" t="s">
        <v>18252</v>
      </c>
      <c r="C3831" s="242" t="s">
        <v>16234</v>
      </c>
      <c r="D3831" s="244">
        <v>23458.080000000002</v>
      </c>
    </row>
    <row r="3832" spans="1:4" ht="18">
      <c r="A3832" s="242">
        <v>2809168</v>
      </c>
      <c r="B3832" s="243" t="s">
        <v>18253</v>
      </c>
      <c r="C3832" s="242" t="s">
        <v>16234</v>
      </c>
      <c r="D3832" s="244">
        <v>24383.69</v>
      </c>
    </row>
    <row r="3833" spans="1:4">
      <c r="A3833" s="242">
        <v>2909152</v>
      </c>
      <c r="B3833" s="243" t="s">
        <v>18254</v>
      </c>
      <c r="C3833" s="242" t="s">
        <v>16234</v>
      </c>
      <c r="D3833" s="244">
        <v>103.03</v>
      </c>
    </row>
    <row r="3834" spans="1:4">
      <c r="A3834" s="242">
        <v>2909153</v>
      </c>
      <c r="B3834" s="243" t="s">
        <v>18255</v>
      </c>
      <c r="C3834" s="242" t="s">
        <v>16234</v>
      </c>
      <c r="D3834" s="244">
        <v>145.65</v>
      </c>
    </row>
    <row r="3835" spans="1:4">
      <c r="A3835" s="242">
        <v>2909151</v>
      </c>
      <c r="B3835" s="243" t="s">
        <v>18256</v>
      </c>
      <c r="C3835" s="242" t="s">
        <v>16234</v>
      </c>
      <c r="D3835" s="244">
        <v>57.98</v>
      </c>
    </row>
    <row r="3836" spans="1:4">
      <c r="A3836" s="242">
        <v>2909145</v>
      </c>
      <c r="B3836" s="243" t="s">
        <v>18257</v>
      </c>
      <c r="C3836" s="242" t="s">
        <v>1623</v>
      </c>
      <c r="D3836" s="244">
        <v>8.6</v>
      </c>
    </row>
    <row r="3837" spans="1:4" ht="18">
      <c r="A3837" s="242">
        <v>2909379</v>
      </c>
      <c r="B3837" s="243" t="s">
        <v>18258</v>
      </c>
      <c r="C3837" s="242" t="s">
        <v>16234</v>
      </c>
      <c r="D3837" s="244">
        <v>4804.8500000000004</v>
      </c>
    </row>
    <row r="3838" spans="1:4" ht="18">
      <c r="A3838" s="242">
        <v>2909381</v>
      </c>
      <c r="B3838" s="243" t="s">
        <v>18259</v>
      </c>
      <c r="C3838" s="242" t="s">
        <v>16234</v>
      </c>
      <c r="D3838" s="244">
        <v>5027.83</v>
      </c>
    </row>
    <row r="3839" spans="1:4" ht="18">
      <c r="A3839" s="242">
        <v>2909380</v>
      </c>
      <c r="B3839" s="243" t="s">
        <v>18260</v>
      </c>
      <c r="C3839" s="242" t="s">
        <v>16234</v>
      </c>
      <c r="D3839" s="244">
        <v>7043.07</v>
      </c>
    </row>
    <row r="3840" spans="1:4" ht="18">
      <c r="A3840" s="242">
        <v>2909382</v>
      </c>
      <c r="B3840" s="243" t="s">
        <v>18261</v>
      </c>
      <c r="C3840" s="242" t="s">
        <v>16234</v>
      </c>
      <c r="D3840" s="244">
        <v>7376.82</v>
      </c>
    </row>
    <row r="3841" spans="1:4" ht="18">
      <c r="A3841" s="242">
        <v>2909375</v>
      </c>
      <c r="B3841" s="243" t="s">
        <v>18262</v>
      </c>
      <c r="C3841" s="242" t="s">
        <v>16234</v>
      </c>
      <c r="D3841" s="244">
        <v>7675.79</v>
      </c>
    </row>
    <row r="3842" spans="1:4" ht="18">
      <c r="A3842" s="242">
        <v>2909377</v>
      </c>
      <c r="B3842" s="243" t="s">
        <v>18263</v>
      </c>
      <c r="C3842" s="242" t="s">
        <v>16234</v>
      </c>
      <c r="D3842" s="244">
        <v>8034.25</v>
      </c>
    </row>
    <row r="3843" spans="1:4" ht="18">
      <c r="A3843" s="242">
        <v>2909376</v>
      </c>
      <c r="B3843" s="243" t="s">
        <v>18264</v>
      </c>
      <c r="C3843" s="242" t="s">
        <v>16234</v>
      </c>
      <c r="D3843" s="244">
        <v>11273.92</v>
      </c>
    </row>
    <row r="3844" spans="1:4" ht="18">
      <c r="A3844" s="242">
        <v>2909378</v>
      </c>
      <c r="B3844" s="243" t="s">
        <v>18265</v>
      </c>
      <c r="C3844" s="242" t="s">
        <v>16234</v>
      </c>
      <c r="D3844" s="244">
        <v>11815.93</v>
      </c>
    </row>
    <row r="3845" spans="1:4" ht="18">
      <c r="A3845" s="242">
        <v>2909383</v>
      </c>
      <c r="B3845" s="243" t="s">
        <v>18266</v>
      </c>
      <c r="C3845" s="242" t="s">
        <v>16234</v>
      </c>
      <c r="D3845" s="244">
        <v>5211.68</v>
      </c>
    </row>
    <row r="3846" spans="1:4" ht="18">
      <c r="A3846" s="242">
        <v>2909384</v>
      </c>
      <c r="B3846" s="243" t="s">
        <v>18267</v>
      </c>
      <c r="C3846" s="242" t="s">
        <v>16234</v>
      </c>
      <c r="D3846" s="244">
        <v>5471.19</v>
      </c>
    </row>
    <row r="3847" spans="1:4">
      <c r="A3847" s="242">
        <v>2909148</v>
      </c>
      <c r="B3847" s="243" t="s">
        <v>18268</v>
      </c>
      <c r="C3847" s="242" t="s">
        <v>16234</v>
      </c>
      <c r="D3847" s="244">
        <v>446.61</v>
      </c>
    </row>
    <row r="3848" spans="1:4" ht="18">
      <c r="A3848" s="242">
        <v>3009336</v>
      </c>
      <c r="B3848" s="243" t="s">
        <v>18269</v>
      </c>
      <c r="C3848" s="242" t="s">
        <v>1623</v>
      </c>
      <c r="D3848" s="244">
        <v>78.17</v>
      </c>
    </row>
    <row r="3849" spans="1:4" ht="18">
      <c r="A3849" s="242">
        <v>3009337</v>
      </c>
      <c r="B3849" s="243" t="s">
        <v>18270</v>
      </c>
      <c r="C3849" s="242" t="s">
        <v>1623</v>
      </c>
      <c r="D3849" s="244">
        <v>80.239999999999995</v>
      </c>
    </row>
    <row r="3850" spans="1:4" ht="18">
      <c r="A3850" s="242">
        <v>3009340</v>
      </c>
      <c r="B3850" s="243" t="s">
        <v>18271</v>
      </c>
      <c r="C3850" s="242" t="s">
        <v>1623</v>
      </c>
      <c r="D3850" s="244">
        <v>149.21</v>
      </c>
    </row>
    <row r="3851" spans="1:4" ht="18">
      <c r="A3851" s="242">
        <v>3009341</v>
      </c>
      <c r="B3851" s="243" t="s">
        <v>18272</v>
      </c>
      <c r="C3851" s="242" t="s">
        <v>1623</v>
      </c>
      <c r="D3851" s="244">
        <v>153.34</v>
      </c>
    </row>
    <row r="3852" spans="1:4" ht="18">
      <c r="A3852" s="242">
        <v>3009344</v>
      </c>
      <c r="B3852" s="243" t="s">
        <v>18273</v>
      </c>
      <c r="C3852" s="242" t="s">
        <v>1623</v>
      </c>
      <c r="D3852" s="244">
        <v>78.540000000000006</v>
      </c>
    </row>
    <row r="3853" spans="1:4" ht="18">
      <c r="A3853" s="242">
        <v>3009345</v>
      </c>
      <c r="B3853" s="243" t="s">
        <v>18274</v>
      </c>
      <c r="C3853" s="242" t="s">
        <v>1623</v>
      </c>
      <c r="D3853" s="244">
        <v>80.61</v>
      </c>
    </row>
    <row r="3854" spans="1:4" ht="18">
      <c r="A3854" s="242">
        <v>3009348</v>
      </c>
      <c r="B3854" s="243" t="s">
        <v>18275</v>
      </c>
      <c r="C3854" s="242" t="s">
        <v>1623</v>
      </c>
      <c r="D3854" s="244">
        <v>149.26</v>
      </c>
    </row>
    <row r="3855" spans="1:4" ht="18">
      <c r="A3855" s="242">
        <v>3009349</v>
      </c>
      <c r="B3855" s="243" t="s">
        <v>18276</v>
      </c>
      <c r="C3855" s="242" t="s">
        <v>1623</v>
      </c>
      <c r="D3855" s="244">
        <v>153.38999999999999</v>
      </c>
    </row>
    <row r="3856" spans="1:4" ht="18">
      <c r="A3856" s="242">
        <v>3009338</v>
      </c>
      <c r="B3856" s="243" t="s">
        <v>18277</v>
      </c>
      <c r="C3856" s="242" t="s">
        <v>1623</v>
      </c>
      <c r="D3856" s="244">
        <v>78.17</v>
      </c>
    </row>
    <row r="3857" spans="1:4" ht="18">
      <c r="A3857" s="242">
        <v>3009339</v>
      </c>
      <c r="B3857" s="243" t="s">
        <v>18278</v>
      </c>
      <c r="C3857" s="242" t="s">
        <v>1623</v>
      </c>
      <c r="D3857" s="244">
        <v>80.239999999999995</v>
      </c>
    </row>
    <row r="3858" spans="1:4" ht="18">
      <c r="A3858" s="242">
        <v>3009342</v>
      </c>
      <c r="B3858" s="243" t="s">
        <v>18279</v>
      </c>
      <c r="C3858" s="242" t="s">
        <v>1623</v>
      </c>
      <c r="D3858" s="244">
        <v>149.21</v>
      </c>
    </row>
    <row r="3859" spans="1:4" ht="18">
      <c r="A3859" s="242">
        <v>3009343</v>
      </c>
      <c r="B3859" s="243" t="s">
        <v>18280</v>
      </c>
      <c r="C3859" s="242" t="s">
        <v>1623</v>
      </c>
      <c r="D3859" s="244">
        <v>153.34</v>
      </c>
    </row>
    <row r="3860" spans="1:4" ht="18">
      <c r="A3860" s="242">
        <v>3009346</v>
      </c>
      <c r="B3860" s="243" t="s">
        <v>18281</v>
      </c>
      <c r="C3860" s="242" t="s">
        <v>1623</v>
      </c>
      <c r="D3860" s="244">
        <v>78.540000000000006</v>
      </c>
    </row>
    <row r="3861" spans="1:4" ht="18">
      <c r="A3861" s="242">
        <v>3009347</v>
      </c>
      <c r="B3861" s="243" t="s">
        <v>18282</v>
      </c>
      <c r="C3861" s="242" t="s">
        <v>1623</v>
      </c>
      <c r="D3861" s="244">
        <v>80.61</v>
      </c>
    </row>
    <row r="3862" spans="1:4" ht="18">
      <c r="A3862" s="242">
        <v>3009350</v>
      </c>
      <c r="B3862" s="243" t="s">
        <v>18283</v>
      </c>
      <c r="C3862" s="242" t="s">
        <v>1623</v>
      </c>
      <c r="D3862" s="244">
        <v>149.26</v>
      </c>
    </row>
    <row r="3863" spans="1:4" ht="18">
      <c r="A3863" s="242">
        <v>3009351</v>
      </c>
      <c r="B3863" s="243" t="s">
        <v>18284</v>
      </c>
      <c r="C3863" s="242" t="s">
        <v>1623</v>
      </c>
      <c r="D3863" s="244">
        <v>153.38999999999999</v>
      </c>
    </row>
    <row r="3864" spans="1:4">
      <c r="A3864" s="242">
        <v>3009080</v>
      </c>
      <c r="B3864" s="243" t="s">
        <v>18285</v>
      </c>
      <c r="C3864" s="242" t="s">
        <v>1623</v>
      </c>
      <c r="D3864" s="244">
        <v>0.12</v>
      </c>
    </row>
    <row r="3865" spans="1:4">
      <c r="A3865" s="242">
        <v>3009075</v>
      </c>
      <c r="B3865" s="243" t="s">
        <v>18286</v>
      </c>
      <c r="C3865" s="242" t="s">
        <v>1623</v>
      </c>
      <c r="D3865" s="244">
        <v>28.31</v>
      </c>
    </row>
    <row r="3866" spans="1:4">
      <c r="A3866" s="242">
        <v>3009076</v>
      </c>
      <c r="B3866" s="243" t="s">
        <v>18287</v>
      </c>
      <c r="C3866" s="242" t="s">
        <v>1623</v>
      </c>
      <c r="D3866" s="244">
        <v>29.76</v>
      </c>
    </row>
    <row r="3867" spans="1:4">
      <c r="A3867" s="242">
        <v>3009077</v>
      </c>
      <c r="B3867" s="243" t="s">
        <v>18288</v>
      </c>
      <c r="C3867" s="242" t="s">
        <v>1623</v>
      </c>
      <c r="D3867" s="244">
        <v>29.78</v>
      </c>
    </row>
    <row r="3868" spans="1:4">
      <c r="A3868" s="242">
        <v>3009078</v>
      </c>
      <c r="B3868" s="243" t="s">
        <v>18289</v>
      </c>
      <c r="C3868" s="242" t="s">
        <v>1623</v>
      </c>
      <c r="D3868" s="244">
        <v>29.71</v>
      </c>
    </row>
    <row r="3869" spans="1:4">
      <c r="A3869" s="242">
        <v>3009087</v>
      </c>
      <c r="B3869" s="243" t="s">
        <v>18290</v>
      </c>
      <c r="C3869" s="242" t="s">
        <v>1623</v>
      </c>
      <c r="D3869" s="244">
        <v>0.09</v>
      </c>
    </row>
    <row r="3870" spans="1:4" ht="27">
      <c r="A3870" s="242">
        <v>3009085</v>
      </c>
      <c r="B3870" s="243" t="s">
        <v>18291</v>
      </c>
      <c r="C3870" s="242" t="s">
        <v>27</v>
      </c>
      <c r="D3870" s="244">
        <v>1068.1500000000001</v>
      </c>
    </row>
    <row r="3871" spans="1:4" ht="27">
      <c r="A3871" s="242">
        <v>3009086</v>
      </c>
      <c r="B3871" s="243" t="s">
        <v>18292</v>
      </c>
      <c r="C3871" s="242" t="s">
        <v>27</v>
      </c>
      <c r="D3871" s="244">
        <v>1343.41</v>
      </c>
    </row>
    <row r="3872" spans="1:4" ht="27">
      <c r="A3872" s="242">
        <v>3009089</v>
      </c>
      <c r="B3872" s="243" t="s">
        <v>18293</v>
      </c>
      <c r="C3872" s="242" t="s">
        <v>27</v>
      </c>
      <c r="D3872" s="244">
        <v>1623.72</v>
      </c>
    </row>
    <row r="3873" spans="1:4" ht="27">
      <c r="A3873" s="242">
        <v>3009090</v>
      </c>
      <c r="B3873" s="243" t="s">
        <v>18294</v>
      </c>
      <c r="C3873" s="242" t="s">
        <v>27</v>
      </c>
      <c r="D3873" s="244">
        <v>1668.84</v>
      </c>
    </row>
    <row r="3874" spans="1:4">
      <c r="A3874" s="242">
        <v>3009004</v>
      </c>
      <c r="B3874" s="243" t="s">
        <v>18295</v>
      </c>
      <c r="C3874" s="242" t="s">
        <v>1623</v>
      </c>
      <c r="D3874" s="244">
        <v>349.52</v>
      </c>
    </row>
    <row r="3875" spans="1:4">
      <c r="A3875" s="242">
        <v>3009002</v>
      </c>
      <c r="B3875" s="243" t="s">
        <v>18296</v>
      </c>
      <c r="C3875" s="242" t="s">
        <v>1623</v>
      </c>
      <c r="D3875" s="244">
        <v>264.32</v>
      </c>
    </row>
    <row r="3876" spans="1:4">
      <c r="A3876" s="242">
        <v>3009006</v>
      </c>
      <c r="B3876" s="243" t="s">
        <v>18297</v>
      </c>
      <c r="C3876" s="242" t="s">
        <v>1623</v>
      </c>
      <c r="D3876" s="244">
        <v>494.6</v>
      </c>
    </row>
    <row r="3877" spans="1:4">
      <c r="A3877" s="242">
        <v>3009335</v>
      </c>
      <c r="B3877" s="243" t="s">
        <v>18298</v>
      </c>
      <c r="C3877" s="242" t="s">
        <v>1623</v>
      </c>
      <c r="D3877" s="244">
        <v>914.35</v>
      </c>
    </row>
    <row r="3878" spans="1:4">
      <c r="A3878" s="242">
        <v>3009334</v>
      </c>
      <c r="B3878" s="243" t="s">
        <v>18299</v>
      </c>
      <c r="C3878" s="242" t="s">
        <v>1623</v>
      </c>
      <c r="D3878" s="244">
        <v>651.89</v>
      </c>
    </row>
    <row r="3879" spans="1:4" ht="18">
      <c r="A3879" s="242">
        <v>3009280</v>
      </c>
      <c r="B3879" s="243" t="s">
        <v>18300</v>
      </c>
      <c r="C3879" s="242" t="s">
        <v>16234</v>
      </c>
      <c r="D3879" s="244">
        <v>600276.93000000005</v>
      </c>
    </row>
    <row r="3880" spans="1:4" ht="18">
      <c r="A3880" s="242">
        <v>3009281</v>
      </c>
      <c r="B3880" s="243" t="s">
        <v>18301</v>
      </c>
      <c r="C3880" s="242" t="s">
        <v>16234</v>
      </c>
      <c r="D3880" s="244">
        <v>594793.74</v>
      </c>
    </row>
    <row r="3881" spans="1:4" ht="18">
      <c r="A3881" s="242">
        <v>3009061</v>
      </c>
      <c r="B3881" s="243" t="s">
        <v>18302</v>
      </c>
      <c r="C3881" s="242" t="s">
        <v>16234</v>
      </c>
      <c r="D3881" s="244">
        <v>630165.48</v>
      </c>
    </row>
    <row r="3882" spans="1:4" ht="18">
      <c r="A3882" s="242">
        <v>3009062</v>
      </c>
      <c r="B3882" s="243" t="s">
        <v>18303</v>
      </c>
      <c r="C3882" s="242" t="s">
        <v>16234</v>
      </c>
      <c r="D3882" s="244">
        <v>624408.5</v>
      </c>
    </row>
    <row r="3883" spans="1:4" ht="18">
      <c r="A3883" s="242">
        <v>3009278</v>
      </c>
      <c r="B3883" s="243" t="s">
        <v>18304</v>
      </c>
      <c r="C3883" s="242" t="s">
        <v>16234</v>
      </c>
      <c r="D3883" s="244">
        <v>454531.46</v>
      </c>
    </row>
    <row r="3884" spans="1:4" ht="18">
      <c r="A3884" s="242">
        <v>3009279</v>
      </c>
      <c r="B3884" s="243" t="s">
        <v>18305</v>
      </c>
      <c r="C3884" s="242" t="s">
        <v>16234</v>
      </c>
      <c r="D3884" s="244">
        <v>450904.66</v>
      </c>
    </row>
    <row r="3885" spans="1:4" ht="18">
      <c r="A3885" s="242">
        <v>3009059</v>
      </c>
      <c r="B3885" s="243" t="s">
        <v>18306</v>
      </c>
      <c r="C3885" s="242" t="s">
        <v>16234</v>
      </c>
      <c r="D3885" s="244">
        <v>477163.33</v>
      </c>
    </row>
    <row r="3886" spans="1:4" ht="18">
      <c r="A3886" s="242">
        <v>3009060</v>
      </c>
      <c r="B3886" s="243" t="s">
        <v>18307</v>
      </c>
      <c r="C3886" s="242" t="s">
        <v>16234</v>
      </c>
      <c r="D3886" s="244">
        <v>473355.18</v>
      </c>
    </row>
    <row r="3887" spans="1:4" ht="18">
      <c r="A3887" s="242">
        <v>3009282</v>
      </c>
      <c r="B3887" s="243" t="s">
        <v>18308</v>
      </c>
      <c r="C3887" s="242" t="s">
        <v>16234</v>
      </c>
      <c r="D3887" s="244">
        <v>842128.46</v>
      </c>
    </row>
    <row r="3888" spans="1:4" ht="18">
      <c r="A3888" s="242">
        <v>3009283</v>
      </c>
      <c r="B3888" s="243" t="s">
        <v>18309</v>
      </c>
      <c r="C3888" s="242" t="s">
        <v>16234</v>
      </c>
      <c r="D3888" s="244">
        <v>836647.26</v>
      </c>
    </row>
    <row r="3889" spans="1:4" ht="18">
      <c r="A3889" s="242">
        <v>3009063</v>
      </c>
      <c r="B3889" s="243" t="s">
        <v>18310</v>
      </c>
      <c r="C3889" s="242" t="s">
        <v>16234</v>
      </c>
      <c r="D3889" s="244">
        <v>884058.81</v>
      </c>
    </row>
    <row r="3890" spans="1:4" ht="18">
      <c r="A3890" s="242">
        <v>3009064</v>
      </c>
      <c r="B3890" s="243" t="s">
        <v>18311</v>
      </c>
      <c r="C3890" s="242" t="s">
        <v>16234</v>
      </c>
      <c r="D3890" s="244">
        <v>878303.92</v>
      </c>
    </row>
    <row r="3891" spans="1:4" ht="18">
      <c r="A3891" s="242">
        <v>3009081</v>
      </c>
      <c r="B3891" s="243" t="s">
        <v>18312</v>
      </c>
      <c r="C3891" s="242" t="s">
        <v>1623</v>
      </c>
      <c r="D3891" s="244">
        <v>634.49</v>
      </c>
    </row>
    <row r="3892" spans="1:4" ht="18">
      <c r="A3892" s="242">
        <v>3009082</v>
      </c>
      <c r="B3892" s="243" t="s">
        <v>18313</v>
      </c>
      <c r="C3892" s="242" t="s">
        <v>1623</v>
      </c>
      <c r="D3892" s="244">
        <v>720.16</v>
      </c>
    </row>
    <row r="3893" spans="1:4" ht="18">
      <c r="A3893" s="242">
        <v>3009083</v>
      </c>
      <c r="B3893" s="243" t="s">
        <v>18314</v>
      </c>
      <c r="C3893" s="242" t="s">
        <v>1623</v>
      </c>
      <c r="D3893" s="244">
        <v>730.17</v>
      </c>
    </row>
    <row r="3894" spans="1:4" ht="18">
      <c r="A3894" s="242">
        <v>3009084</v>
      </c>
      <c r="B3894" s="243" t="s">
        <v>18315</v>
      </c>
      <c r="C3894" s="242" t="s">
        <v>1623</v>
      </c>
      <c r="D3894" s="244">
        <v>730.73</v>
      </c>
    </row>
    <row r="3895" spans="1:4">
      <c r="A3895" s="242">
        <v>3009070</v>
      </c>
      <c r="B3895" s="243" t="s">
        <v>18316</v>
      </c>
      <c r="C3895" s="242" t="s">
        <v>1623</v>
      </c>
      <c r="D3895" s="244">
        <v>354.96</v>
      </c>
    </row>
    <row r="3896" spans="1:4" ht="18">
      <c r="A3896" s="242">
        <v>3009285</v>
      </c>
      <c r="B3896" s="243" t="s">
        <v>18317</v>
      </c>
      <c r="C3896" s="242" t="s">
        <v>16234</v>
      </c>
      <c r="D3896" s="244">
        <v>575256.64</v>
      </c>
    </row>
    <row r="3897" spans="1:4" ht="18">
      <c r="A3897" s="242">
        <v>3009072</v>
      </c>
      <c r="B3897" s="243" t="s">
        <v>18318</v>
      </c>
      <c r="C3897" s="242" t="s">
        <v>16234</v>
      </c>
      <c r="D3897" s="244">
        <v>603899.42000000004</v>
      </c>
    </row>
    <row r="3898" spans="1:4">
      <c r="A3898" s="242">
        <v>3009069</v>
      </c>
      <c r="B3898" s="243" t="s">
        <v>18319</v>
      </c>
      <c r="C3898" s="242" t="s">
        <v>1623</v>
      </c>
      <c r="D3898" s="244">
        <v>246.33</v>
      </c>
    </row>
    <row r="3899" spans="1:4" ht="18">
      <c r="A3899" s="242">
        <v>3009284</v>
      </c>
      <c r="B3899" s="243" t="s">
        <v>18320</v>
      </c>
      <c r="C3899" s="242" t="s">
        <v>16234</v>
      </c>
      <c r="D3899" s="244">
        <v>398001.81</v>
      </c>
    </row>
    <row r="3900" spans="1:4" ht="18">
      <c r="A3900" s="242">
        <v>3009071</v>
      </c>
      <c r="B3900" s="243" t="s">
        <v>18321</v>
      </c>
      <c r="C3900" s="242" t="s">
        <v>16234</v>
      </c>
      <c r="D3900" s="244">
        <v>417819.08</v>
      </c>
    </row>
    <row r="3901" spans="1:4" ht="18">
      <c r="A3901" s="242">
        <v>3009091</v>
      </c>
      <c r="B3901" s="243" t="s">
        <v>18322</v>
      </c>
      <c r="C3901" s="242" t="s">
        <v>14616</v>
      </c>
      <c r="D3901" s="244">
        <v>105.64</v>
      </c>
    </row>
    <row r="3902" spans="1:4">
      <c r="A3902" s="242">
        <v>3009058</v>
      </c>
      <c r="B3902" s="243" t="s">
        <v>18323</v>
      </c>
      <c r="C3902" s="242" t="s">
        <v>1623</v>
      </c>
      <c r="D3902" s="244">
        <v>83385.210000000006</v>
      </c>
    </row>
    <row r="3903" spans="1:4">
      <c r="A3903" s="242">
        <v>3009229</v>
      </c>
      <c r="B3903" s="243" t="s">
        <v>18324</v>
      </c>
      <c r="C3903" s="242" t="s">
        <v>16234</v>
      </c>
      <c r="D3903" s="244">
        <v>161.13999999999999</v>
      </c>
    </row>
    <row r="3904" spans="1:4">
      <c r="A3904" s="242">
        <v>3009132</v>
      </c>
      <c r="B3904" s="243" t="s">
        <v>18325</v>
      </c>
      <c r="C3904" s="242" t="s">
        <v>16234</v>
      </c>
      <c r="D3904" s="244">
        <v>1032.24</v>
      </c>
    </row>
    <row r="3905" spans="1:4">
      <c r="A3905" s="242">
        <v>3009133</v>
      </c>
      <c r="B3905" s="243" t="s">
        <v>18326</v>
      </c>
      <c r="C3905" s="242" t="s">
        <v>16234</v>
      </c>
      <c r="D3905" s="244">
        <v>1413.33</v>
      </c>
    </row>
    <row r="3906" spans="1:4" ht="18">
      <c r="A3906" s="242">
        <v>3009321</v>
      </c>
      <c r="B3906" s="243" t="s">
        <v>18327</v>
      </c>
      <c r="C3906" s="242" t="s">
        <v>1623</v>
      </c>
      <c r="D3906" s="244">
        <v>1263.03</v>
      </c>
    </row>
    <row r="3907" spans="1:4" ht="18">
      <c r="A3907" s="242">
        <v>3009322</v>
      </c>
      <c r="B3907" s="243" t="s">
        <v>18328</v>
      </c>
      <c r="C3907" s="242" t="s">
        <v>1623</v>
      </c>
      <c r="D3907" s="244">
        <v>1270.68</v>
      </c>
    </row>
    <row r="3908" spans="1:4" ht="18">
      <c r="A3908" s="242">
        <v>3009323</v>
      </c>
      <c r="B3908" s="243" t="s">
        <v>18329</v>
      </c>
      <c r="C3908" s="242" t="s">
        <v>1623</v>
      </c>
      <c r="D3908" s="244">
        <v>1342.79</v>
      </c>
    </row>
    <row r="3909" spans="1:4" ht="18">
      <c r="A3909" s="242">
        <v>3009324</v>
      </c>
      <c r="B3909" s="243" t="s">
        <v>18330</v>
      </c>
      <c r="C3909" s="242" t="s">
        <v>1623</v>
      </c>
      <c r="D3909" s="244">
        <v>1284.52</v>
      </c>
    </row>
    <row r="3910" spans="1:4" ht="18">
      <c r="A3910" s="242">
        <v>3009096</v>
      </c>
      <c r="B3910" s="243" t="s">
        <v>18331</v>
      </c>
      <c r="C3910" s="242" t="s">
        <v>1623</v>
      </c>
      <c r="D3910" s="244">
        <v>235.2</v>
      </c>
    </row>
    <row r="3911" spans="1:4" ht="18">
      <c r="A3911" s="242">
        <v>3009330</v>
      </c>
      <c r="B3911" s="243" t="s">
        <v>18332</v>
      </c>
      <c r="C3911" s="242" t="s">
        <v>1623</v>
      </c>
      <c r="D3911" s="244">
        <v>206.82</v>
      </c>
    </row>
    <row r="3912" spans="1:4" ht="18">
      <c r="A3912" s="242">
        <v>3009326</v>
      </c>
      <c r="B3912" s="243" t="s">
        <v>18333</v>
      </c>
      <c r="C3912" s="242" t="s">
        <v>1623</v>
      </c>
      <c r="D3912" s="244">
        <v>212.6</v>
      </c>
    </row>
    <row r="3913" spans="1:4" ht="27">
      <c r="A3913" s="242">
        <v>3009234</v>
      </c>
      <c r="B3913" s="243" t="s">
        <v>18334</v>
      </c>
      <c r="C3913" s="242" t="s">
        <v>16234</v>
      </c>
      <c r="D3913" s="244">
        <v>1154801.01</v>
      </c>
    </row>
    <row r="3914" spans="1:4" ht="27">
      <c r="A3914" s="242">
        <v>3009022</v>
      </c>
      <c r="B3914" s="243" t="s">
        <v>18335</v>
      </c>
      <c r="C3914" s="242" t="s">
        <v>16234</v>
      </c>
      <c r="D3914" s="244">
        <v>1161543.33</v>
      </c>
    </row>
    <row r="3915" spans="1:4" ht="27">
      <c r="A3915" s="242">
        <v>3009230</v>
      </c>
      <c r="B3915" s="243" t="s">
        <v>18336</v>
      </c>
      <c r="C3915" s="242" t="s">
        <v>16234</v>
      </c>
      <c r="D3915" s="244">
        <v>1732330.64</v>
      </c>
    </row>
    <row r="3916" spans="1:4" ht="27">
      <c r="A3916" s="242">
        <v>3009018</v>
      </c>
      <c r="B3916" s="243" t="s">
        <v>18337</v>
      </c>
      <c r="C3916" s="242" t="s">
        <v>16234</v>
      </c>
      <c r="D3916" s="244">
        <v>1742444.13</v>
      </c>
    </row>
    <row r="3917" spans="1:4" ht="27">
      <c r="A3917" s="242">
        <v>3009288</v>
      </c>
      <c r="B3917" s="243" t="s">
        <v>18338</v>
      </c>
      <c r="C3917" s="242" t="s">
        <v>16234</v>
      </c>
      <c r="D3917" s="244">
        <v>1349914.9</v>
      </c>
    </row>
    <row r="3918" spans="1:4" ht="27">
      <c r="A3918" s="242">
        <v>3009013</v>
      </c>
      <c r="B3918" s="243" t="s">
        <v>18339</v>
      </c>
      <c r="C3918" s="242" t="s">
        <v>16234</v>
      </c>
      <c r="D3918" s="244">
        <v>1366202.12</v>
      </c>
    </row>
    <row r="3919" spans="1:4" ht="27">
      <c r="A3919" s="242">
        <v>3009292</v>
      </c>
      <c r="B3919" s="243" t="s">
        <v>18340</v>
      </c>
      <c r="C3919" s="242" t="s">
        <v>16234</v>
      </c>
      <c r="D3919" s="244">
        <v>2024874.6</v>
      </c>
    </row>
    <row r="3920" spans="1:4" ht="27">
      <c r="A3920" s="242">
        <v>3009225</v>
      </c>
      <c r="B3920" s="243" t="s">
        <v>18341</v>
      </c>
      <c r="C3920" s="242" t="s">
        <v>16234</v>
      </c>
      <c r="D3920" s="244">
        <v>2049305.57</v>
      </c>
    </row>
    <row r="3921" spans="1:4" ht="18">
      <c r="A3921" s="242">
        <v>3009100</v>
      </c>
      <c r="B3921" s="243" t="s">
        <v>18342</v>
      </c>
      <c r="C3921" s="242" t="s">
        <v>1623</v>
      </c>
      <c r="D3921" s="244">
        <v>57777.8</v>
      </c>
    </row>
    <row r="3922" spans="1:4" ht="27">
      <c r="A3922" s="242">
        <v>3009238</v>
      </c>
      <c r="B3922" s="243" t="s">
        <v>18343</v>
      </c>
      <c r="C3922" s="242" t="s">
        <v>16234</v>
      </c>
      <c r="D3922" s="244">
        <v>1110144.76</v>
      </c>
    </row>
    <row r="3923" spans="1:4" ht="27">
      <c r="A3923" s="242">
        <v>3009304</v>
      </c>
      <c r="B3923" s="243" t="s">
        <v>18344</v>
      </c>
      <c r="C3923" s="242" t="s">
        <v>16234</v>
      </c>
      <c r="D3923" s="244">
        <v>1665136.35</v>
      </c>
    </row>
    <row r="3924" spans="1:4" ht="27">
      <c r="A3924" s="242">
        <v>3009030</v>
      </c>
      <c r="B3924" s="243" t="s">
        <v>18345</v>
      </c>
      <c r="C3924" s="242" t="s">
        <v>16234</v>
      </c>
      <c r="D3924" s="244">
        <v>1675243.53</v>
      </c>
    </row>
    <row r="3925" spans="1:4" ht="27">
      <c r="A3925" s="242">
        <v>3009254</v>
      </c>
      <c r="B3925" s="243" t="s">
        <v>18346</v>
      </c>
      <c r="C3925" s="242" t="s">
        <v>16234</v>
      </c>
      <c r="D3925" s="244">
        <v>1428179.66</v>
      </c>
    </row>
    <row r="3926" spans="1:4" ht="27">
      <c r="A3926" s="242">
        <v>3009262</v>
      </c>
      <c r="B3926" s="243" t="s">
        <v>18347</v>
      </c>
      <c r="C3926" s="242" t="s">
        <v>16234</v>
      </c>
      <c r="D3926" s="244">
        <v>1304095.29</v>
      </c>
    </row>
    <row r="3927" spans="1:4" ht="27">
      <c r="A3927" s="242">
        <v>3009034</v>
      </c>
      <c r="B3927" s="243" t="s">
        <v>18348</v>
      </c>
      <c r="C3927" s="242" t="s">
        <v>16234</v>
      </c>
      <c r="D3927" s="244">
        <v>1450976.65</v>
      </c>
    </row>
    <row r="3928" spans="1:4" ht="27">
      <c r="A3928" s="242">
        <v>3009042</v>
      </c>
      <c r="B3928" s="243" t="s">
        <v>18349</v>
      </c>
      <c r="C3928" s="242" t="s">
        <v>16234</v>
      </c>
      <c r="D3928" s="244">
        <v>1320713.98</v>
      </c>
    </row>
    <row r="3929" spans="1:4" ht="27">
      <c r="A3929" s="242">
        <v>3009270</v>
      </c>
      <c r="B3929" s="243" t="s">
        <v>18350</v>
      </c>
      <c r="C3929" s="242" t="s">
        <v>16234</v>
      </c>
      <c r="D3929" s="244">
        <v>2142812.2599999998</v>
      </c>
    </row>
    <row r="3930" spans="1:4" ht="27">
      <c r="A3930" s="242">
        <v>3009050</v>
      </c>
      <c r="B3930" s="243" t="s">
        <v>18351</v>
      </c>
      <c r="C3930" s="242" t="s">
        <v>16234</v>
      </c>
      <c r="D3930" s="244">
        <v>2177039.16</v>
      </c>
    </row>
    <row r="3931" spans="1:4" ht="18">
      <c r="A3931" s="242">
        <v>3009101</v>
      </c>
      <c r="B3931" s="243" t="s">
        <v>18352</v>
      </c>
      <c r="C3931" s="242" t="s">
        <v>1623</v>
      </c>
      <c r="D3931" s="244">
        <v>115790.8</v>
      </c>
    </row>
    <row r="3932" spans="1:4" ht="27">
      <c r="A3932" s="242">
        <v>3009246</v>
      </c>
      <c r="B3932" s="243" t="s">
        <v>18353</v>
      </c>
      <c r="C3932" s="242" t="s">
        <v>16234</v>
      </c>
      <c r="D3932" s="244">
        <v>1107814</v>
      </c>
    </row>
    <row r="3933" spans="1:4" ht="27">
      <c r="A3933" s="242">
        <v>3009208</v>
      </c>
      <c r="B3933" s="243" t="s">
        <v>18354</v>
      </c>
      <c r="C3933" s="242" t="s">
        <v>16234</v>
      </c>
      <c r="D3933" s="244">
        <v>1114552.28</v>
      </c>
    </row>
    <row r="3934" spans="1:4" ht="27">
      <c r="A3934" s="242">
        <v>3009308</v>
      </c>
      <c r="B3934" s="243" t="s">
        <v>18355</v>
      </c>
      <c r="C3934" s="242" t="s">
        <v>16234</v>
      </c>
      <c r="D3934" s="244">
        <v>1661641.02</v>
      </c>
    </row>
    <row r="3935" spans="1:4" ht="27">
      <c r="A3935" s="242">
        <v>3009212</v>
      </c>
      <c r="B3935" s="243" t="s">
        <v>18356</v>
      </c>
      <c r="C3935" s="242" t="s">
        <v>16234</v>
      </c>
      <c r="D3935" s="244">
        <v>1671748.44</v>
      </c>
    </row>
    <row r="3936" spans="1:4" ht="27">
      <c r="A3936" s="242">
        <v>3009258</v>
      </c>
      <c r="B3936" s="243" t="s">
        <v>18357</v>
      </c>
      <c r="C3936" s="242" t="s">
        <v>16234</v>
      </c>
      <c r="D3936" s="244">
        <v>1425896.24</v>
      </c>
    </row>
    <row r="3937" spans="1:4" ht="27">
      <c r="A3937" s="242">
        <v>3009266</v>
      </c>
      <c r="B3937" s="243" t="s">
        <v>18358</v>
      </c>
      <c r="C3937" s="242" t="s">
        <v>16234</v>
      </c>
      <c r="D3937" s="244">
        <v>1301811.8600000001</v>
      </c>
    </row>
    <row r="3938" spans="1:4" ht="27">
      <c r="A3938" s="242">
        <v>3009038</v>
      </c>
      <c r="B3938" s="243" t="s">
        <v>18359</v>
      </c>
      <c r="C3938" s="242" t="s">
        <v>16234</v>
      </c>
      <c r="D3938" s="244">
        <v>1448693.22</v>
      </c>
    </row>
    <row r="3939" spans="1:4" ht="27">
      <c r="A3939" s="242">
        <v>3009046</v>
      </c>
      <c r="B3939" s="243" t="s">
        <v>18360</v>
      </c>
      <c r="C3939" s="242" t="s">
        <v>16234</v>
      </c>
      <c r="D3939" s="244">
        <v>1318430.55</v>
      </c>
    </row>
    <row r="3940" spans="1:4" ht="27">
      <c r="A3940" s="242">
        <v>3009274</v>
      </c>
      <c r="B3940" s="243" t="s">
        <v>18361</v>
      </c>
      <c r="C3940" s="242" t="s">
        <v>16234</v>
      </c>
      <c r="D3940" s="244">
        <v>2139387.9900000002</v>
      </c>
    </row>
    <row r="3941" spans="1:4" ht="27">
      <c r="A3941" s="242">
        <v>3009054</v>
      </c>
      <c r="B3941" s="243" t="s">
        <v>18362</v>
      </c>
      <c r="C3941" s="242" t="s">
        <v>16234</v>
      </c>
      <c r="D3941" s="244">
        <v>2173614.89</v>
      </c>
    </row>
    <row r="3942" spans="1:4" ht="27">
      <c r="A3942" s="242">
        <v>3009235</v>
      </c>
      <c r="B3942" s="243" t="s">
        <v>18363</v>
      </c>
      <c r="C3942" s="242" t="s">
        <v>16234</v>
      </c>
      <c r="D3942" s="244">
        <v>1430482.4</v>
      </c>
    </row>
    <row r="3943" spans="1:4" ht="27">
      <c r="A3943" s="242">
        <v>3009023</v>
      </c>
      <c r="B3943" s="243" t="s">
        <v>18364</v>
      </c>
      <c r="C3943" s="242" t="s">
        <v>16234</v>
      </c>
      <c r="D3943" s="244">
        <v>1437052.69</v>
      </c>
    </row>
    <row r="3944" spans="1:4" ht="27">
      <c r="A3944" s="242">
        <v>3009231</v>
      </c>
      <c r="B3944" s="243" t="s">
        <v>18365</v>
      </c>
      <c r="C3944" s="242" t="s">
        <v>16234</v>
      </c>
      <c r="D3944" s="244">
        <v>2144269.89</v>
      </c>
    </row>
    <row r="3945" spans="1:4" ht="27">
      <c r="A3945" s="242">
        <v>3009019</v>
      </c>
      <c r="B3945" s="243" t="s">
        <v>18366</v>
      </c>
      <c r="C3945" s="242" t="s">
        <v>16234</v>
      </c>
      <c r="D3945" s="244">
        <v>2156095.2799999998</v>
      </c>
    </row>
    <row r="3946" spans="1:4" ht="27">
      <c r="A3946" s="242">
        <v>3009289</v>
      </c>
      <c r="B3946" s="243" t="s">
        <v>18367</v>
      </c>
      <c r="C3946" s="242" t="s">
        <v>16234</v>
      </c>
      <c r="D3946" s="244">
        <v>1774746.84</v>
      </c>
    </row>
    <row r="3947" spans="1:4" ht="27">
      <c r="A3947" s="242">
        <v>3009014</v>
      </c>
      <c r="B3947" s="243" t="s">
        <v>18368</v>
      </c>
      <c r="C3947" s="242" t="s">
        <v>16234</v>
      </c>
      <c r="D3947" s="244">
        <v>1785271.99</v>
      </c>
    </row>
    <row r="3948" spans="1:4" ht="27">
      <c r="A3948" s="242">
        <v>3009293</v>
      </c>
      <c r="B3948" s="243" t="s">
        <v>18369</v>
      </c>
      <c r="C3948" s="242" t="s">
        <v>16234</v>
      </c>
      <c r="D3948" s="244">
        <v>2652296.63</v>
      </c>
    </row>
    <row r="3949" spans="1:4" ht="27">
      <c r="A3949" s="242">
        <v>3009226</v>
      </c>
      <c r="B3949" s="243" t="s">
        <v>18370</v>
      </c>
      <c r="C3949" s="242" t="s">
        <v>16234</v>
      </c>
      <c r="D3949" s="244">
        <v>2687736.49</v>
      </c>
    </row>
    <row r="3950" spans="1:4" ht="18">
      <c r="A3950" s="242">
        <v>3009102</v>
      </c>
      <c r="B3950" s="243" t="s">
        <v>18371</v>
      </c>
      <c r="C3950" s="242" t="s">
        <v>1623</v>
      </c>
      <c r="D3950" s="244">
        <v>74132.02</v>
      </c>
    </row>
    <row r="3951" spans="1:4" ht="27">
      <c r="A3951" s="242">
        <v>3009297</v>
      </c>
      <c r="B3951" s="243" t="s">
        <v>18372</v>
      </c>
      <c r="C3951" s="242" t="s">
        <v>16234</v>
      </c>
      <c r="D3951" s="244">
        <v>1382973.61</v>
      </c>
    </row>
    <row r="3952" spans="1:4" ht="27">
      <c r="A3952" s="242">
        <v>3009027</v>
      </c>
      <c r="B3952" s="243" t="s">
        <v>18373</v>
      </c>
      <c r="C3952" s="242" t="s">
        <v>16234</v>
      </c>
      <c r="D3952" s="244">
        <v>1389711.82</v>
      </c>
    </row>
    <row r="3953" spans="1:4" ht="27">
      <c r="A3953" s="242">
        <v>3009305</v>
      </c>
      <c r="B3953" s="243" t="s">
        <v>18374</v>
      </c>
      <c r="C3953" s="242" t="s">
        <v>16234</v>
      </c>
      <c r="D3953" s="244">
        <v>2074379.54</v>
      </c>
    </row>
    <row r="3954" spans="1:4" ht="27">
      <c r="A3954" s="242">
        <v>3009031</v>
      </c>
      <c r="B3954" s="243" t="s">
        <v>18375</v>
      </c>
      <c r="C3954" s="242" t="s">
        <v>16234</v>
      </c>
      <c r="D3954" s="244">
        <v>2084486.72</v>
      </c>
    </row>
    <row r="3955" spans="1:4" ht="27">
      <c r="A3955" s="242">
        <v>3009255</v>
      </c>
      <c r="B3955" s="243" t="s">
        <v>18376</v>
      </c>
      <c r="C3955" s="242" t="s">
        <v>16234</v>
      </c>
      <c r="D3955" s="244">
        <v>1708035.43</v>
      </c>
    </row>
    <row r="3956" spans="1:4" ht="27">
      <c r="A3956" s="242">
        <v>3009263</v>
      </c>
      <c r="B3956" s="243" t="s">
        <v>18377</v>
      </c>
      <c r="C3956" s="242" t="s">
        <v>16234</v>
      </c>
      <c r="D3956" s="244">
        <v>1719746.87</v>
      </c>
    </row>
    <row r="3957" spans="1:4" ht="27">
      <c r="A3957" s="242">
        <v>3009035</v>
      </c>
      <c r="B3957" s="243" t="s">
        <v>18378</v>
      </c>
      <c r="C3957" s="242" t="s">
        <v>16234</v>
      </c>
      <c r="D3957" s="244">
        <v>1731182.29</v>
      </c>
    </row>
    <row r="3958" spans="1:4" ht="27">
      <c r="A3958" s="242">
        <v>3009043</v>
      </c>
      <c r="B3958" s="243" t="s">
        <v>18379</v>
      </c>
      <c r="C3958" s="242" t="s">
        <v>16234</v>
      </c>
      <c r="D3958" s="244">
        <v>1743476.71</v>
      </c>
    </row>
    <row r="3959" spans="1:4" ht="27">
      <c r="A3959" s="242">
        <v>3009271</v>
      </c>
      <c r="B3959" s="243" t="s">
        <v>18380</v>
      </c>
      <c r="C3959" s="242" t="s">
        <v>16234</v>
      </c>
      <c r="D3959" s="244">
        <v>2562595.8399999999</v>
      </c>
    </row>
    <row r="3960" spans="1:4" ht="27">
      <c r="A3960" s="242">
        <v>3009051</v>
      </c>
      <c r="B3960" s="243" t="s">
        <v>18381</v>
      </c>
      <c r="C3960" s="242" t="s">
        <v>16234</v>
      </c>
      <c r="D3960" s="244">
        <v>2597347.54</v>
      </c>
    </row>
    <row r="3961" spans="1:4" ht="18">
      <c r="A3961" s="242">
        <v>3009103</v>
      </c>
      <c r="B3961" s="243" t="s">
        <v>18382</v>
      </c>
      <c r="C3961" s="242" t="s">
        <v>1623</v>
      </c>
      <c r="D3961" s="244">
        <v>148499.23000000001</v>
      </c>
    </row>
    <row r="3962" spans="1:4" ht="27">
      <c r="A3962" s="242">
        <v>3009247</v>
      </c>
      <c r="B3962" s="243" t="s">
        <v>18383</v>
      </c>
      <c r="C3962" s="242" t="s">
        <v>16234</v>
      </c>
      <c r="D3962" s="244">
        <v>1380514.41</v>
      </c>
    </row>
    <row r="3963" spans="1:4" ht="27">
      <c r="A3963" s="242">
        <v>3009209</v>
      </c>
      <c r="B3963" s="243" t="s">
        <v>18384</v>
      </c>
      <c r="C3963" s="242" t="s">
        <v>16234</v>
      </c>
      <c r="D3963" s="244">
        <v>1387252.69</v>
      </c>
    </row>
    <row r="3964" spans="1:4" ht="27">
      <c r="A3964" s="242">
        <v>3009309</v>
      </c>
      <c r="B3964" s="243" t="s">
        <v>18385</v>
      </c>
      <c r="C3964" s="242" t="s">
        <v>16234</v>
      </c>
      <c r="D3964" s="244">
        <v>2070691.79</v>
      </c>
    </row>
    <row r="3965" spans="1:4" ht="27">
      <c r="A3965" s="242">
        <v>3009213</v>
      </c>
      <c r="B3965" s="243" t="s">
        <v>18386</v>
      </c>
      <c r="C3965" s="242" t="s">
        <v>16234</v>
      </c>
      <c r="D3965" s="244">
        <v>2080799.21</v>
      </c>
    </row>
    <row r="3966" spans="1:4" ht="27">
      <c r="A3966" s="242">
        <v>3009259</v>
      </c>
      <c r="B3966" s="243" t="s">
        <v>18387</v>
      </c>
      <c r="C3966" s="242" t="s">
        <v>16234</v>
      </c>
      <c r="D3966" s="244">
        <v>1705623.57</v>
      </c>
    </row>
    <row r="3967" spans="1:4" ht="27">
      <c r="A3967" s="242">
        <v>3009267</v>
      </c>
      <c r="B3967" s="243" t="s">
        <v>18388</v>
      </c>
      <c r="C3967" s="242" t="s">
        <v>16234</v>
      </c>
      <c r="D3967" s="244">
        <v>1717335</v>
      </c>
    </row>
    <row r="3968" spans="1:4" ht="27">
      <c r="A3968" s="242">
        <v>3009039</v>
      </c>
      <c r="B3968" s="243" t="s">
        <v>18389</v>
      </c>
      <c r="C3968" s="242" t="s">
        <v>16234</v>
      </c>
      <c r="D3968" s="244">
        <v>1728770.43</v>
      </c>
    </row>
    <row r="3969" spans="1:4" ht="27">
      <c r="A3969" s="242">
        <v>3009047</v>
      </c>
      <c r="B3969" s="243" t="s">
        <v>18390</v>
      </c>
      <c r="C3969" s="242" t="s">
        <v>16234</v>
      </c>
      <c r="D3969" s="244">
        <v>1741064.84</v>
      </c>
    </row>
    <row r="3970" spans="1:4" ht="27">
      <c r="A3970" s="242">
        <v>3009275</v>
      </c>
      <c r="B3970" s="243" t="s">
        <v>18391</v>
      </c>
      <c r="C3970" s="242" t="s">
        <v>16234</v>
      </c>
      <c r="D3970" s="244">
        <v>2558979.15</v>
      </c>
    </row>
    <row r="3971" spans="1:4" ht="27">
      <c r="A3971" s="242">
        <v>3009055</v>
      </c>
      <c r="B3971" s="243" t="s">
        <v>18392</v>
      </c>
      <c r="C3971" s="242" t="s">
        <v>16234</v>
      </c>
      <c r="D3971" s="244">
        <v>2593730.86</v>
      </c>
    </row>
    <row r="3972" spans="1:4" ht="27">
      <c r="A3972" s="242">
        <v>3009236</v>
      </c>
      <c r="B3972" s="243" t="s">
        <v>18393</v>
      </c>
      <c r="C3972" s="242" t="s">
        <v>16234</v>
      </c>
      <c r="D3972" s="244">
        <v>1711979.63</v>
      </c>
    </row>
    <row r="3973" spans="1:4" ht="27">
      <c r="A3973" s="242">
        <v>3009024</v>
      </c>
      <c r="B3973" s="243" t="s">
        <v>18394</v>
      </c>
      <c r="C3973" s="242" t="s">
        <v>16234</v>
      </c>
      <c r="D3973" s="244">
        <v>1717268.13</v>
      </c>
    </row>
    <row r="3974" spans="1:4" ht="27">
      <c r="A3974" s="242">
        <v>3009232</v>
      </c>
      <c r="B3974" s="243" t="s">
        <v>18395</v>
      </c>
      <c r="C3974" s="242" t="s">
        <v>16234</v>
      </c>
      <c r="D3974" s="244">
        <v>2564765.09</v>
      </c>
    </row>
    <row r="3975" spans="1:4" ht="27">
      <c r="A3975" s="242">
        <v>3009020</v>
      </c>
      <c r="B3975" s="243" t="s">
        <v>18396</v>
      </c>
      <c r="C3975" s="242" t="s">
        <v>16234</v>
      </c>
      <c r="D3975" s="244">
        <v>2574577.5</v>
      </c>
    </row>
    <row r="3976" spans="1:4" ht="27">
      <c r="A3976" s="242">
        <v>3009290</v>
      </c>
      <c r="B3976" s="243" t="s">
        <v>18397</v>
      </c>
      <c r="C3976" s="242" t="s">
        <v>16234</v>
      </c>
      <c r="D3976" s="244">
        <v>2071634.28</v>
      </c>
    </row>
    <row r="3977" spans="1:4" ht="27">
      <c r="A3977" s="242">
        <v>3009015</v>
      </c>
      <c r="B3977" s="243" t="s">
        <v>18398</v>
      </c>
      <c r="C3977" s="242" t="s">
        <v>16234</v>
      </c>
      <c r="D3977" s="244">
        <v>2082989.53</v>
      </c>
    </row>
    <row r="3978" spans="1:4" ht="27">
      <c r="A3978" s="242">
        <v>3009294</v>
      </c>
      <c r="B3978" s="243" t="s">
        <v>18399</v>
      </c>
      <c r="C3978" s="242" t="s">
        <v>16234</v>
      </c>
      <c r="D3978" s="244">
        <v>3097627.79</v>
      </c>
    </row>
    <row r="3979" spans="1:4" ht="27">
      <c r="A3979" s="242">
        <v>3009227</v>
      </c>
      <c r="B3979" s="243" t="s">
        <v>18400</v>
      </c>
      <c r="C3979" s="242" t="s">
        <v>16234</v>
      </c>
      <c r="D3979" s="244">
        <v>3134312.8</v>
      </c>
    </row>
    <row r="3980" spans="1:4" ht="18">
      <c r="A3980" s="242">
        <v>3009104</v>
      </c>
      <c r="B3980" s="243" t="s">
        <v>18401</v>
      </c>
      <c r="C3980" s="242" t="s">
        <v>1623</v>
      </c>
      <c r="D3980" s="244">
        <v>89505.76</v>
      </c>
    </row>
    <row r="3981" spans="1:4" ht="27">
      <c r="A3981" s="242">
        <v>3009240</v>
      </c>
      <c r="B3981" s="243" t="s">
        <v>18402</v>
      </c>
      <c r="C3981" s="242" t="s">
        <v>16234</v>
      </c>
      <c r="D3981" s="244">
        <v>1641521.56</v>
      </c>
    </row>
    <row r="3982" spans="1:4" ht="27">
      <c r="A3982" s="242">
        <v>3009028</v>
      </c>
      <c r="B3982" s="243" t="s">
        <v>18403</v>
      </c>
      <c r="C3982" s="242" t="s">
        <v>16234</v>
      </c>
      <c r="D3982" s="244">
        <v>1648259.77</v>
      </c>
    </row>
    <row r="3983" spans="1:4" ht="27">
      <c r="A3983" s="242">
        <v>3009306</v>
      </c>
      <c r="B3983" s="243" t="s">
        <v>18404</v>
      </c>
      <c r="C3983" s="242" t="s">
        <v>16234</v>
      </c>
      <c r="D3983" s="244">
        <v>2462201.39</v>
      </c>
    </row>
    <row r="3984" spans="1:4" ht="27">
      <c r="A3984" s="242">
        <v>3009032</v>
      </c>
      <c r="B3984" s="243" t="s">
        <v>18405</v>
      </c>
      <c r="C3984" s="242" t="s">
        <v>16234</v>
      </c>
      <c r="D3984" s="244">
        <v>2472308.56</v>
      </c>
    </row>
    <row r="3985" spans="1:4" ht="27">
      <c r="A3985" s="242">
        <v>3009256</v>
      </c>
      <c r="B3985" s="243" t="s">
        <v>18406</v>
      </c>
      <c r="C3985" s="242" t="s">
        <v>16234</v>
      </c>
      <c r="D3985" s="244">
        <v>2094386.45</v>
      </c>
    </row>
    <row r="3986" spans="1:4" ht="27">
      <c r="A3986" s="242">
        <v>3009264</v>
      </c>
      <c r="B3986" s="243" t="s">
        <v>18407</v>
      </c>
      <c r="C3986" s="242" t="s">
        <v>16234</v>
      </c>
      <c r="D3986" s="244">
        <v>1994966.82</v>
      </c>
    </row>
    <row r="3987" spans="1:4" ht="27">
      <c r="A3987" s="242">
        <v>3009036</v>
      </c>
      <c r="B3987" s="243" t="s">
        <v>18408</v>
      </c>
      <c r="C3987" s="242" t="s">
        <v>16234</v>
      </c>
      <c r="D3987" s="244">
        <v>2123896.62</v>
      </c>
    </row>
    <row r="3988" spans="1:4" ht="27">
      <c r="A3988" s="242">
        <v>3009044</v>
      </c>
      <c r="B3988" s="243" t="s">
        <v>18409</v>
      </c>
      <c r="C3988" s="242" t="s">
        <v>16234</v>
      </c>
      <c r="D3988" s="244">
        <v>2019526.76</v>
      </c>
    </row>
    <row r="3989" spans="1:4" ht="27">
      <c r="A3989" s="242">
        <v>3009272</v>
      </c>
      <c r="B3989" s="243" t="s">
        <v>18410</v>
      </c>
      <c r="C3989" s="242" t="s">
        <v>16234</v>
      </c>
      <c r="D3989" s="244">
        <v>3142122.28</v>
      </c>
    </row>
    <row r="3990" spans="1:4" ht="27">
      <c r="A3990" s="242">
        <v>3009052</v>
      </c>
      <c r="B3990" s="243" t="s">
        <v>18411</v>
      </c>
      <c r="C3990" s="242" t="s">
        <v>16234</v>
      </c>
      <c r="D3990" s="244">
        <v>3186418.96</v>
      </c>
    </row>
    <row r="3991" spans="1:4" ht="18">
      <c r="A3991" s="242">
        <v>3009105</v>
      </c>
      <c r="B3991" s="243" t="s">
        <v>18412</v>
      </c>
      <c r="C3991" s="242" t="s">
        <v>1623</v>
      </c>
      <c r="D3991" s="244">
        <v>179246.72</v>
      </c>
    </row>
    <row r="3992" spans="1:4" ht="27">
      <c r="A3992" s="242">
        <v>3009248</v>
      </c>
      <c r="B3992" s="243" t="s">
        <v>18413</v>
      </c>
      <c r="C3992" s="242" t="s">
        <v>16234</v>
      </c>
      <c r="D3992" s="244">
        <v>1637905.59</v>
      </c>
    </row>
    <row r="3993" spans="1:4" ht="27">
      <c r="A3993" s="242">
        <v>3009210</v>
      </c>
      <c r="B3993" s="243" t="s">
        <v>18414</v>
      </c>
      <c r="C3993" s="242" t="s">
        <v>16234</v>
      </c>
      <c r="D3993" s="244">
        <v>1644643.87</v>
      </c>
    </row>
    <row r="3994" spans="1:4" ht="27">
      <c r="A3994" s="242">
        <v>3009310</v>
      </c>
      <c r="B3994" s="243" t="s">
        <v>18415</v>
      </c>
      <c r="C3994" s="242" t="s">
        <v>16234</v>
      </c>
      <c r="D3994" s="244">
        <v>2456778.71</v>
      </c>
    </row>
    <row r="3995" spans="1:4" ht="27">
      <c r="A3995" s="242">
        <v>3009214</v>
      </c>
      <c r="B3995" s="243" t="s">
        <v>18416</v>
      </c>
      <c r="C3995" s="242" t="s">
        <v>16234</v>
      </c>
      <c r="D3995" s="244">
        <v>2466886.13</v>
      </c>
    </row>
    <row r="3996" spans="1:4" ht="27">
      <c r="A3996" s="242">
        <v>3009260</v>
      </c>
      <c r="B3996" s="243" t="s">
        <v>18417</v>
      </c>
      <c r="C3996" s="242" t="s">
        <v>16234</v>
      </c>
      <c r="D3996" s="244">
        <v>2090817.81</v>
      </c>
    </row>
    <row r="3997" spans="1:4" ht="27">
      <c r="A3997" s="242">
        <v>3009268</v>
      </c>
      <c r="B3997" s="243" t="s">
        <v>18418</v>
      </c>
      <c r="C3997" s="242" t="s">
        <v>16234</v>
      </c>
      <c r="D3997" s="244">
        <v>1991398.18</v>
      </c>
    </row>
    <row r="3998" spans="1:4" ht="27">
      <c r="A3998" s="242">
        <v>3009040</v>
      </c>
      <c r="B3998" s="243" t="s">
        <v>18419</v>
      </c>
      <c r="C3998" s="242" t="s">
        <v>16234</v>
      </c>
      <c r="D3998" s="244">
        <v>2120327.9900000002</v>
      </c>
    </row>
    <row r="3999" spans="1:4" ht="27">
      <c r="A3999" s="242">
        <v>3009048</v>
      </c>
      <c r="B3999" s="243" t="s">
        <v>18420</v>
      </c>
      <c r="C3999" s="242" t="s">
        <v>16234</v>
      </c>
      <c r="D3999" s="244">
        <v>2015958.12</v>
      </c>
    </row>
    <row r="4000" spans="1:4" ht="27">
      <c r="A4000" s="242">
        <v>3009276</v>
      </c>
      <c r="B4000" s="243" t="s">
        <v>18421</v>
      </c>
      <c r="C4000" s="242" t="s">
        <v>16234</v>
      </c>
      <c r="D4000" s="244">
        <v>3136770.67</v>
      </c>
    </row>
    <row r="4001" spans="1:4" ht="27">
      <c r="A4001" s="242">
        <v>3009056</v>
      </c>
      <c r="B4001" s="243" t="s">
        <v>18422</v>
      </c>
      <c r="C4001" s="242" t="s">
        <v>16234</v>
      </c>
      <c r="D4001" s="244">
        <v>3181067.36</v>
      </c>
    </row>
    <row r="4002" spans="1:4" ht="27">
      <c r="A4002" s="242">
        <v>3009237</v>
      </c>
      <c r="B4002" s="243" t="s">
        <v>18423</v>
      </c>
      <c r="C4002" s="242" t="s">
        <v>16234</v>
      </c>
      <c r="D4002" s="244">
        <v>1757171.63</v>
      </c>
    </row>
    <row r="4003" spans="1:4" ht="27">
      <c r="A4003" s="242">
        <v>3009025</v>
      </c>
      <c r="B4003" s="243" t="s">
        <v>18424</v>
      </c>
      <c r="C4003" s="242" t="s">
        <v>16234</v>
      </c>
      <c r="D4003" s="244">
        <v>1762546.15</v>
      </c>
    </row>
    <row r="4004" spans="1:4" ht="27">
      <c r="A4004" s="242">
        <v>3009319</v>
      </c>
      <c r="B4004" s="243" t="s">
        <v>18425</v>
      </c>
      <c r="C4004" s="242" t="s">
        <v>16234</v>
      </c>
      <c r="D4004" s="244">
        <v>2634221.9900000002</v>
      </c>
    </row>
    <row r="4005" spans="1:4" ht="27">
      <c r="A4005" s="242">
        <v>3009021</v>
      </c>
      <c r="B4005" s="243" t="s">
        <v>18426</v>
      </c>
      <c r="C4005" s="242" t="s">
        <v>16234</v>
      </c>
      <c r="D4005" s="244">
        <v>2642537.56</v>
      </c>
    </row>
    <row r="4006" spans="1:4" ht="27">
      <c r="A4006" s="242">
        <v>3009291</v>
      </c>
      <c r="B4006" s="243" t="s">
        <v>18427</v>
      </c>
      <c r="C4006" s="242" t="s">
        <v>16234</v>
      </c>
      <c r="D4006" s="244">
        <v>2117760.91</v>
      </c>
    </row>
    <row r="4007" spans="1:4" ht="27">
      <c r="A4007" s="242">
        <v>3009016</v>
      </c>
      <c r="B4007" s="243" t="s">
        <v>18428</v>
      </c>
      <c r="C4007" s="242" t="s">
        <v>16234</v>
      </c>
      <c r="D4007" s="244">
        <v>2129162.7000000002</v>
      </c>
    </row>
    <row r="4008" spans="1:4" ht="27">
      <c r="A4008" s="242">
        <v>3009295</v>
      </c>
      <c r="B4008" s="243" t="s">
        <v>18429</v>
      </c>
      <c r="C4008" s="242" t="s">
        <v>16234</v>
      </c>
      <c r="D4008" s="244">
        <v>3166817.74</v>
      </c>
    </row>
    <row r="4009" spans="1:4" ht="27">
      <c r="A4009" s="242">
        <v>3009228</v>
      </c>
      <c r="B4009" s="243" t="s">
        <v>18430</v>
      </c>
      <c r="C4009" s="242" t="s">
        <v>16234</v>
      </c>
      <c r="D4009" s="244">
        <v>3203572.55</v>
      </c>
    </row>
    <row r="4010" spans="1:4" ht="18">
      <c r="A4010" s="242">
        <v>3009106</v>
      </c>
      <c r="B4010" s="243" t="s">
        <v>18431</v>
      </c>
      <c r="C4010" s="242" t="s">
        <v>1623</v>
      </c>
      <c r="D4010" s="244">
        <v>93329.76</v>
      </c>
    </row>
    <row r="4011" spans="1:4" ht="27">
      <c r="A4011" s="242">
        <v>3009299</v>
      </c>
      <c r="B4011" s="243" t="s">
        <v>18432</v>
      </c>
      <c r="C4011" s="242" t="s">
        <v>16234</v>
      </c>
      <c r="D4011" s="244">
        <v>1703467.36</v>
      </c>
    </row>
    <row r="4012" spans="1:4" ht="27">
      <c r="A4012" s="242">
        <v>3009029</v>
      </c>
      <c r="B4012" s="243" t="s">
        <v>18433</v>
      </c>
      <c r="C4012" s="242" t="s">
        <v>16234</v>
      </c>
      <c r="D4012" s="244">
        <v>1710205.57</v>
      </c>
    </row>
    <row r="4013" spans="1:4" ht="27">
      <c r="A4013" s="242">
        <v>3009245</v>
      </c>
      <c r="B4013" s="243" t="s">
        <v>18434</v>
      </c>
      <c r="C4013" s="242" t="s">
        <v>16234</v>
      </c>
      <c r="D4013" s="244">
        <v>2555120.08</v>
      </c>
    </row>
    <row r="4014" spans="1:4" ht="27">
      <c r="A4014" s="242">
        <v>3009033</v>
      </c>
      <c r="B4014" s="243" t="s">
        <v>18435</v>
      </c>
      <c r="C4014" s="242" t="s">
        <v>16234</v>
      </c>
      <c r="D4014" s="244">
        <v>2565227.25</v>
      </c>
    </row>
    <row r="4015" spans="1:4" ht="27">
      <c r="A4015" s="242">
        <v>3009257</v>
      </c>
      <c r="B4015" s="243" t="s">
        <v>18436</v>
      </c>
      <c r="C4015" s="242" t="s">
        <v>16234</v>
      </c>
      <c r="D4015" s="244">
        <v>2096098.21</v>
      </c>
    </row>
    <row r="4016" spans="1:4" ht="27">
      <c r="A4016" s="242">
        <v>3009265</v>
      </c>
      <c r="B4016" s="243" t="s">
        <v>18437</v>
      </c>
      <c r="C4016" s="242" t="s">
        <v>16234</v>
      </c>
      <c r="D4016" s="244">
        <v>2057847.25</v>
      </c>
    </row>
    <row r="4017" spans="1:4" ht="27">
      <c r="A4017" s="242">
        <v>3009037</v>
      </c>
      <c r="B4017" s="243" t="s">
        <v>18438</v>
      </c>
      <c r="C4017" s="242" t="s">
        <v>16234</v>
      </c>
      <c r="D4017" s="244">
        <v>2122609.33</v>
      </c>
    </row>
    <row r="4018" spans="1:4" ht="27">
      <c r="A4018" s="242">
        <v>3009045</v>
      </c>
      <c r="B4018" s="243" t="s">
        <v>18439</v>
      </c>
      <c r="C4018" s="242" t="s">
        <v>16234</v>
      </c>
      <c r="D4018" s="244">
        <v>2082453.73</v>
      </c>
    </row>
    <row r="4019" spans="1:4" ht="27">
      <c r="A4019" s="242">
        <v>3009273</v>
      </c>
      <c r="B4019" s="243" t="s">
        <v>18440</v>
      </c>
      <c r="C4019" s="242" t="s">
        <v>16234</v>
      </c>
      <c r="D4019" s="244">
        <v>3144689.9</v>
      </c>
    </row>
    <row r="4020" spans="1:4" ht="27">
      <c r="A4020" s="242">
        <v>3009053</v>
      </c>
      <c r="B4020" s="243" t="s">
        <v>18441</v>
      </c>
      <c r="C4020" s="242" t="s">
        <v>16234</v>
      </c>
      <c r="D4020" s="244">
        <v>3184488</v>
      </c>
    </row>
    <row r="4021" spans="1:4" ht="18">
      <c r="A4021" s="242">
        <v>3009107</v>
      </c>
      <c r="B4021" s="243" t="s">
        <v>18442</v>
      </c>
      <c r="C4021" s="242" t="s">
        <v>1623</v>
      </c>
      <c r="D4021" s="244">
        <v>186894.72</v>
      </c>
    </row>
    <row r="4022" spans="1:4" ht="27">
      <c r="A4022" s="242">
        <v>3009249</v>
      </c>
      <c r="B4022" s="243" t="s">
        <v>18443</v>
      </c>
      <c r="C4022" s="242" t="s">
        <v>16234</v>
      </c>
      <c r="D4022" s="244">
        <v>1700745.25</v>
      </c>
    </row>
    <row r="4023" spans="1:4" ht="27">
      <c r="A4023" s="242">
        <v>3009211</v>
      </c>
      <c r="B4023" s="243" t="s">
        <v>18444</v>
      </c>
      <c r="C4023" s="242" t="s">
        <v>16234</v>
      </c>
      <c r="D4023" s="244">
        <v>1707483.52</v>
      </c>
    </row>
    <row r="4024" spans="1:4" ht="27">
      <c r="A4024" s="242">
        <v>3009253</v>
      </c>
      <c r="B4024" s="243" t="s">
        <v>18445</v>
      </c>
      <c r="C4024" s="242" t="s">
        <v>16234</v>
      </c>
      <c r="D4024" s="244">
        <v>2551038.23</v>
      </c>
    </row>
    <row r="4025" spans="1:4" ht="27">
      <c r="A4025" s="242">
        <v>3009215</v>
      </c>
      <c r="B4025" s="243" t="s">
        <v>18446</v>
      </c>
      <c r="C4025" s="242" t="s">
        <v>16234</v>
      </c>
      <c r="D4025" s="244">
        <v>2561145.65</v>
      </c>
    </row>
    <row r="4026" spans="1:4" ht="27">
      <c r="A4026" s="242">
        <v>3009261</v>
      </c>
      <c r="B4026" s="243" t="s">
        <v>18447</v>
      </c>
      <c r="C4026" s="242" t="s">
        <v>16234</v>
      </c>
      <c r="D4026" s="244">
        <v>2093423.42</v>
      </c>
    </row>
    <row r="4027" spans="1:4" ht="27">
      <c r="A4027" s="242">
        <v>3009269</v>
      </c>
      <c r="B4027" s="243" t="s">
        <v>18448</v>
      </c>
      <c r="C4027" s="242" t="s">
        <v>16234</v>
      </c>
      <c r="D4027" s="244">
        <v>2055172.46</v>
      </c>
    </row>
    <row r="4028" spans="1:4" ht="27">
      <c r="A4028" s="242">
        <v>3009041</v>
      </c>
      <c r="B4028" s="243" t="s">
        <v>18449</v>
      </c>
      <c r="C4028" s="242" t="s">
        <v>16234</v>
      </c>
      <c r="D4028" s="244">
        <v>2119934.54</v>
      </c>
    </row>
    <row r="4029" spans="1:4" ht="27">
      <c r="A4029" s="242">
        <v>3009049</v>
      </c>
      <c r="B4029" s="243" t="s">
        <v>18450</v>
      </c>
      <c r="C4029" s="242" t="s">
        <v>16234</v>
      </c>
      <c r="D4029" s="244">
        <v>2079778.94</v>
      </c>
    </row>
    <row r="4030" spans="1:4" ht="27">
      <c r="A4030" s="242">
        <v>3009277</v>
      </c>
      <c r="B4030" s="243" t="s">
        <v>18451</v>
      </c>
      <c r="C4030" s="242" t="s">
        <v>16234</v>
      </c>
      <c r="D4030" s="244">
        <v>3140679.12</v>
      </c>
    </row>
    <row r="4031" spans="1:4" ht="27">
      <c r="A4031" s="242">
        <v>3009057</v>
      </c>
      <c r="B4031" s="243" t="s">
        <v>18452</v>
      </c>
      <c r="C4031" s="242" t="s">
        <v>16234</v>
      </c>
      <c r="D4031" s="244">
        <v>3180477.23</v>
      </c>
    </row>
    <row r="4032" spans="1:4">
      <c r="A4032" s="242">
        <v>3108073</v>
      </c>
      <c r="B4032" s="243" t="s">
        <v>18453</v>
      </c>
      <c r="C4032" s="242" t="s">
        <v>13752</v>
      </c>
      <c r="D4032" s="244">
        <v>433.84</v>
      </c>
    </row>
    <row r="4033" spans="1:4">
      <c r="A4033" s="242">
        <v>3107965</v>
      </c>
      <c r="B4033" s="243" t="s">
        <v>18454</v>
      </c>
      <c r="C4033" s="242" t="s">
        <v>13752</v>
      </c>
      <c r="D4033" s="244">
        <v>697.66</v>
      </c>
    </row>
    <row r="4034" spans="1:4" ht="18">
      <c r="A4034" s="242">
        <v>3117751</v>
      </c>
      <c r="B4034" s="243" t="s">
        <v>18455</v>
      </c>
      <c r="C4034" s="242" t="s">
        <v>13752</v>
      </c>
      <c r="D4034" s="244">
        <v>538.39</v>
      </c>
    </row>
    <row r="4035" spans="1:4" ht="18">
      <c r="A4035" s="242">
        <v>3105941</v>
      </c>
      <c r="B4035" s="243" t="s">
        <v>18456</v>
      </c>
      <c r="C4035" s="242" t="s">
        <v>13752</v>
      </c>
      <c r="D4035" s="244">
        <v>28.33</v>
      </c>
    </row>
    <row r="4036" spans="1:4" ht="18">
      <c r="A4036" s="242">
        <v>3108150</v>
      </c>
      <c r="B4036" s="243" t="s">
        <v>18457</v>
      </c>
      <c r="C4036" s="242" t="s">
        <v>13752</v>
      </c>
      <c r="D4036" s="244">
        <v>18.64</v>
      </c>
    </row>
    <row r="4037" spans="1:4" ht="18">
      <c r="A4037" s="242">
        <v>3108071</v>
      </c>
      <c r="B4037" s="243" t="s">
        <v>18458</v>
      </c>
      <c r="C4037" s="242" t="s">
        <v>13752</v>
      </c>
      <c r="D4037" s="244">
        <v>14.37</v>
      </c>
    </row>
    <row r="4038" spans="1:4" ht="18">
      <c r="A4038" s="242">
        <v>3107967</v>
      </c>
      <c r="B4038" s="243" t="s">
        <v>18459</v>
      </c>
      <c r="C4038" s="242" t="s">
        <v>13752</v>
      </c>
      <c r="D4038" s="244">
        <v>10.36</v>
      </c>
    </row>
    <row r="4039" spans="1:4" ht="18">
      <c r="A4039" s="242">
        <v>3117752</v>
      </c>
      <c r="B4039" s="243" t="s">
        <v>18460</v>
      </c>
      <c r="C4039" s="242" t="s">
        <v>13752</v>
      </c>
      <c r="D4039" s="244">
        <v>12.28</v>
      </c>
    </row>
    <row r="4040" spans="1:4" ht="18">
      <c r="A4040" s="242">
        <v>3107966</v>
      </c>
      <c r="B4040" s="243" t="s">
        <v>18461</v>
      </c>
      <c r="C4040" s="242" t="s">
        <v>13752</v>
      </c>
      <c r="D4040" s="244">
        <v>27.17</v>
      </c>
    </row>
    <row r="4041" spans="1:4" ht="18">
      <c r="A4041" s="242">
        <v>3108072</v>
      </c>
      <c r="B4041" s="243" t="s">
        <v>18462</v>
      </c>
      <c r="C4041" s="242" t="s">
        <v>13752</v>
      </c>
      <c r="D4041" s="244">
        <v>15.58</v>
      </c>
    </row>
    <row r="4042" spans="1:4" ht="18">
      <c r="A4042" s="242">
        <v>3117750</v>
      </c>
      <c r="B4042" s="243" t="s">
        <v>18463</v>
      </c>
      <c r="C4042" s="242" t="s">
        <v>13752</v>
      </c>
      <c r="D4042" s="244">
        <v>19.600000000000001</v>
      </c>
    </row>
    <row r="4043" spans="1:4">
      <c r="A4043" s="242">
        <v>3117749</v>
      </c>
      <c r="B4043" s="243" t="s">
        <v>18464</v>
      </c>
      <c r="C4043" s="242" t="s">
        <v>13752</v>
      </c>
      <c r="D4043" s="244">
        <v>13.96</v>
      </c>
    </row>
    <row r="4044" spans="1:4">
      <c r="A4044" s="242">
        <v>3106551</v>
      </c>
      <c r="B4044" s="243" t="s">
        <v>18465</v>
      </c>
      <c r="C4044" s="242" t="s">
        <v>13752</v>
      </c>
      <c r="D4044" s="244">
        <v>11.09</v>
      </c>
    </row>
    <row r="4045" spans="1:4" ht="18">
      <c r="A4045" s="242">
        <v>3106427</v>
      </c>
      <c r="B4045" s="243" t="s">
        <v>18466</v>
      </c>
      <c r="C4045" s="242" t="s">
        <v>13752</v>
      </c>
      <c r="D4045" s="244">
        <v>44.39</v>
      </c>
    </row>
    <row r="4046" spans="1:4">
      <c r="A4046" s="242">
        <v>3106552</v>
      </c>
      <c r="B4046" s="243" t="s">
        <v>18467</v>
      </c>
      <c r="C4046" s="242" t="s">
        <v>13752</v>
      </c>
      <c r="D4046" s="244">
        <v>10.53</v>
      </c>
    </row>
    <row r="4047" spans="1:4" ht="18">
      <c r="A4047" s="242">
        <v>3107969</v>
      </c>
      <c r="B4047" s="243" t="s">
        <v>18468</v>
      </c>
      <c r="C4047" s="242" t="s">
        <v>13752</v>
      </c>
      <c r="D4047" s="244">
        <v>99.04</v>
      </c>
    </row>
    <row r="4048" spans="1:4" ht="18">
      <c r="A4048" s="242">
        <v>3107970</v>
      </c>
      <c r="B4048" s="243" t="s">
        <v>18469</v>
      </c>
      <c r="C4048" s="242" t="s">
        <v>13752</v>
      </c>
      <c r="D4048" s="244">
        <v>93.89</v>
      </c>
    </row>
    <row r="4049" spans="1:4" ht="18">
      <c r="A4049" s="242">
        <v>3108007</v>
      </c>
      <c r="B4049" s="243" t="s">
        <v>18470</v>
      </c>
      <c r="C4049" s="242" t="s">
        <v>13752</v>
      </c>
      <c r="D4049" s="244">
        <v>113.29</v>
      </c>
    </row>
    <row r="4050" spans="1:4" ht="18">
      <c r="A4050" s="242">
        <v>3108008</v>
      </c>
      <c r="B4050" s="243" t="s">
        <v>18471</v>
      </c>
      <c r="C4050" s="242" t="s">
        <v>13752</v>
      </c>
      <c r="D4050" s="244">
        <v>75.39</v>
      </c>
    </row>
    <row r="4051" spans="1:4" ht="18">
      <c r="A4051" s="242">
        <v>3108009</v>
      </c>
      <c r="B4051" s="243" t="s">
        <v>18472</v>
      </c>
      <c r="C4051" s="242" t="s">
        <v>13752</v>
      </c>
      <c r="D4051" s="244">
        <v>63.98</v>
      </c>
    </row>
    <row r="4052" spans="1:4" ht="18">
      <c r="A4052" s="242">
        <v>3108011</v>
      </c>
      <c r="B4052" s="243" t="s">
        <v>18473</v>
      </c>
      <c r="C4052" s="242" t="s">
        <v>13752</v>
      </c>
      <c r="D4052" s="244">
        <v>117.09</v>
      </c>
    </row>
    <row r="4053" spans="1:4" ht="18">
      <c r="A4053" s="242">
        <v>3108012</v>
      </c>
      <c r="B4053" s="243" t="s">
        <v>18474</v>
      </c>
      <c r="C4053" s="242" t="s">
        <v>13752</v>
      </c>
      <c r="D4053" s="244">
        <v>77.38</v>
      </c>
    </row>
    <row r="4054" spans="1:4" ht="18">
      <c r="A4054" s="242">
        <v>3108013</v>
      </c>
      <c r="B4054" s="243" t="s">
        <v>18475</v>
      </c>
      <c r="C4054" s="242" t="s">
        <v>13752</v>
      </c>
      <c r="D4054" s="244">
        <v>65.37</v>
      </c>
    </row>
    <row r="4055" spans="1:4" ht="18">
      <c r="A4055" s="242">
        <v>3108015</v>
      </c>
      <c r="B4055" s="243" t="s">
        <v>18476</v>
      </c>
      <c r="C4055" s="242" t="s">
        <v>13752</v>
      </c>
      <c r="D4055" s="244">
        <v>122.56</v>
      </c>
    </row>
    <row r="4056" spans="1:4" ht="18">
      <c r="A4056" s="242">
        <v>3108016</v>
      </c>
      <c r="B4056" s="243" t="s">
        <v>18477</v>
      </c>
      <c r="C4056" s="242" t="s">
        <v>13752</v>
      </c>
      <c r="D4056" s="244">
        <v>80.260000000000005</v>
      </c>
    </row>
    <row r="4057" spans="1:4" ht="18">
      <c r="A4057" s="242">
        <v>3108017</v>
      </c>
      <c r="B4057" s="243" t="s">
        <v>18478</v>
      </c>
      <c r="C4057" s="242" t="s">
        <v>13752</v>
      </c>
      <c r="D4057" s="244">
        <v>67.38</v>
      </c>
    </row>
    <row r="4058" spans="1:4" ht="18">
      <c r="A4058" s="242">
        <v>3107995</v>
      </c>
      <c r="B4058" s="243" t="s">
        <v>18479</v>
      </c>
      <c r="C4058" s="242" t="s">
        <v>13752</v>
      </c>
      <c r="D4058" s="244">
        <v>104.23</v>
      </c>
    </row>
    <row r="4059" spans="1:4" ht="18">
      <c r="A4059" s="242">
        <v>3107996</v>
      </c>
      <c r="B4059" s="243" t="s">
        <v>18480</v>
      </c>
      <c r="C4059" s="242" t="s">
        <v>13752</v>
      </c>
      <c r="D4059" s="244">
        <v>70.67</v>
      </c>
    </row>
    <row r="4060" spans="1:4" ht="18">
      <c r="A4060" s="242">
        <v>3107997</v>
      </c>
      <c r="B4060" s="243" t="s">
        <v>18481</v>
      </c>
      <c r="C4060" s="242" t="s">
        <v>13752</v>
      </c>
      <c r="D4060" s="244">
        <v>60.71</v>
      </c>
    </row>
    <row r="4061" spans="1:4" ht="18">
      <c r="A4061" s="242">
        <v>3107999</v>
      </c>
      <c r="B4061" s="243" t="s">
        <v>18482</v>
      </c>
      <c r="C4061" s="242" t="s">
        <v>13752</v>
      </c>
      <c r="D4061" s="244">
        <v>109.49</v>
      </c>
    </row>
    <row r="4062" spans="1:4" ht="18">
      <c r="A4062" s="242">
        <v>3108000</v>
      </c>
      <c r="B4062" s="243" t="s">
        <v>18483</v>
      </c>
      <c r="C4062" s="242" t="s">
        <v>13752</v>
      </c>
      <c r="D4062" s="244">
        <v>73.44</v>
      </c>
    </row>
    <row r="4063" spans="1:4" ht="18">
      <c r="A4063" s="242">
        <v>3108001</v>
      </c>
      <c r="B4063" s="243" t="s">
        <v>18484</v>
      </c>
      <c r="C4063" s="242" t="s">
        <v>13752</v>
      </c>
      <c r="D4063" s="244">
        <v>62.64</v>
      </c>
    </row>
    <row r="4064" spans="1:4" ht="18">
      <c r="A4064" s="242">
        <v>3108003</v>
      </c>
      <c r="B4064" s="243" t="s">
        <v>18485</v>
      </c>
      <c r="C4064" s="242" t="s">
        <v>13752</v>
      </c>
      <c r="D4064" s="244">
        <v>110.67</v>
      </c>
    </row>
    <row r="4065" spans="1:4" ht="18">
      <c r="A4065" s="242">
        <v>3108004</v>
      </c>
      <c r="B4065" s="243" t="s">
        <v>18486</v>
      </c>
      <c r="C4065" s="242" t="s">
        <v>13752</v>
      </c>
      <c r="D4065" s="244">
        <v>74.05</v>
      </c>
    </row>
    <row r="4066" spans="1:4" ht="18">
      <c r="A4066" s="242">
        <v>3108005</v>
      </c>
      <c r="B4066" s="243" t="s">
        <v>18487</v>
      </c>
      <c r="C4066" s="242" t="s">
        <v>13752</v>
      </c>
      <c r="D4066" s="244">
        <v>63.07</v>
      </c>
    </row>
    <row r="4067" spans="1:4">
      <c r="A4067" s="242">
        <v>3106119</v>
      </c>
      <c r="B4067" s="243" t="s">
        <v>18488</v>
      </c>
      <c r="C4067" s="242" t="s">
        <v>13752</v>
      </c>
      <c r="D4067" s="244">
        <v>134.83000000000001</v>
      </c>
    </row>
    <row r="4068" spans="1:4">
      <c r="A4068" s="242">
        <v>3106120</v>
      </c>
      <c r="B4068" s="243" t="s">
        <v>18489</v>
      </c>
      <c r="C4068" s="242" t="s">
        <v>13752</v>
      </c>
      <c r="D4068" s="244">
        <v>93.72</v>
      </c>
    </row>
    <row r="4069" spans="1:4">
      <c r="A4069" s="242">
        <v>3106121</v>
      </c>
      <c r="B4069" s="243" t="s">
        <v>18490</v>
      </c>
      <c r="C4069" s="242" t="s">
        <v>13752</v>
      </c>
      <c r="D4069" s="244">
        <v>81.47</v>
      </c>
    </row>
    <row r="4070" spans="1:4" ht="18">
      <c r="A4070" s="242">
        <v>3103302</v>
      </c>
      <c r="B4070" s="243" t="s">
        <v>18491</v>
      </c>
      <c r="C4070" s="242" t="s">
        <v>13752</v>
      </c>
      <c r="D4070" s="244">
        <v>56.79</v>
      </c>
    </row>
    <row r="4071" spans="1:4" ht="18">
      <c r="A4071" s="242">
        <v>3103303</v>
      </c>
      <c r="B4071" s="243" t="s">
        <v>18492</v>
      </c>
      <c r="C4071" s="242" t="s">
        <v>13752</v>
      </c>
      <c r="D4071" s="244">
        <v>29.77</v>
      </c>
    </row>
    <row r="4072" spans="1:4" ht="18">
      <c r="A4072" s="242">
        <v>3106759</v>
      </c>
      <c r="B4072" s="243" t="s">
        <v>18493</v>
      </c>
      <c r="C4072" s="242" t="s">
        <v>13752</v>
      </c>
      <c r="D4072" s="244">
        <v>105.59</v>
      </c>
    </row>
    <row r="4073" spans="1:4">
      <c r="A4073" s="242">
        <v>3108023</v>
      </c>
      <c r="B4073" s="243" t="s">
        <v>18494</v>
      </c>
      <c r="C4073" s="242" t="s">
        <v>27</v>
      </c>
      <c r="D4073" s="244">
        <v>3.48</v>
      </c>
    </row>
    <row r="4074" spans="1:4">
      <c r="A4074" s="242">
        <v>3108018</v>
      </c>
      <c r="B4074" s="243" t="s">
        <v>18495</v>
      </c>
      <c r="C4074" s="242" t="s">
        <v>27</v>
      </c>
      <c r="D4074" s="244">
        <v>2.56</v>
      </c>
    </row>
    <row r="4075" spans="1:4">
      <c r="A4075" s="242">
        <v>3108022</v>
      </c>
      <c r="B4075" s="243" t="s">
        <v>18496</v>
      </c>
      <c r="C4075" s="242" t="s">
        <v>27</v>
      </c>
      <c r="D4075" s="244">
        <v>2.87</v>
      </c>
    </row>
    <row r="4076" spans="1:4" ht="18">
      <c r="A4076" s="242">
        <v>3205864</v>
      </c>
      <c r="B4076" s="243" t="s">
        <v>18497</v>
      </c>
      <c r="C4076" s="242" t="s">
        <v>14616</v>
      </c>
      <c r="D4076" s="244">
        <v>559.04999999999995</v>
      </c>
    </row>
    <row r="4077" spans="1:4" ht="18">
      <c r="A4077" s="242">
        <v>3205863</v>
      </c>
      <c r="B4077" s="243" t="s">
        <v>18498</v>
      </c>
      <c r="C4077" s="242" t="s">
        <v>14616</v>
      </c>
      <c r="D4077" s="244">
        <v>509.19</v>
      </c>
    </row>
    <row r="4078" spans="1:4" ht="18">
      <c r="A4078" s="242">
        <v>3205868</v>
      </c>
      <c r="B4078" s="243" t="s">
        <v>18499</v>
      </c>
      <c r="C4078" s="242" t="s">
        <v>14616</v>
      </c>
      <c r="D4078" s="244">
        <v>481.01</v>
      </c>
    </row>
    <row r="4079" spans="1:4" ht="18">
      <c r="A4079" s="242">
        <v>3205867</v>
      </c>
      <c r="B4079" s="243" t="s">
        <v>18500</v>
      </c>
      <c r="C4079" s="242" t="s">
        <v>14616</v>
      </c>
      <c r="D4079" s="244">
        <v>431.15</v>
      </c>
    </row>
    <row r="4080" spans="1:4" ht="18">
      <c r="A4080" s="242">
        <v>3205866</v>
      </c>
      <c r="B4080" s="243" t="s">
        <v>18501</v>
      </c>
      <c r="C4080" s="242" t="s">
        <v>14616</v>
      </c>
      <c r="D4080" s="244">
        <v>436.56</v>
      </c>
    </row>
    <row r="4081" spans="1:4" ht="18">
      <c r="A4081" s="242">
        <v>3205865</v>
      </c>
      <c r="B4081" s="243" t="s">
        <v>18502</v>
      </c>
      <c r="C4081" s="242" t="s">
        <v>14616</v>
      </c>
      <c r="D4081" s="244">
        <v>386.69</v>
      </c>
    </row>
    <row r="4082" spans="1:4" ht="18">
      <c r="A4082" s="242">
        <v>3205870</v>
      </c>
      <c r="B4082" s="243" t="s">
        <v>18503</v>
      </c>
      <c r="C4082" s="242" t="s">
        <v>14616</v>
      </c>
      <c r="D4082" s="244">
        <v>468.73</v>
      </c>
    </row>
    <row r="4083" spans="1:4" ht="18">
      <c r="A4083" s="242">
        <v>3205869</v>
      </c>
      <c r="B4083" s="243" t="s">
        <v>18504</v>
      </c>
      <c r="C4083" s="242" t="s">
        <v>14616</v>
      </c>
      <c r="D4083" s="244">
        <v>418.87</v>
      </c>
    </row>
    <row r="4084" spans="1:4" ht="18">
      <c r="A4084" s="242">
        <v>3205872</v>
      </c>
      <c r="B4084" s="243" t="s">
        <v>18505</v>
      </c>
      <c r="C4084" s="242" t="s">
        <v>13752</v>
      </c>
      <c r="D4084" s="244">
        <v>221.74</v>
      </c>
    </row>
    <row r="4085" spans="1:4" ht="18">
      <c r="A4085" s="242">
        <v>3205871</v>
      </c>
      <c r="B4085" s="243" t="s">
        <v>18506</v>
      </c>
      <c r="C4085" s="242" t="s">
        <v>13752</v>
      </c>
      <c r="D4085" s="244">
        <v>213.27</v>
      </c>
    </row>
    <row r="4086" spans="1:4" ht="18">
      <c r="A4086" s="242">
        <v>3205874</v>
      </c>
      <c r="B4086" s="243" t="s">
        <v>18507</v>
      </c>
      <c r="C4086" s="242" t="s">
        <v>13752</v>
      </c>
      <c r="D4086" s="244">
        <v>245.33</v>
      </c>
    </row>
    <row r="4087" spans="1:4" ht="18">
      <c r="A4087" s="242">
        <v>3205873</v>
      </c>
      <c r="B4087" s="243" t="s">
        <v>18508</v>
      </c>
      <c r="C4087" s="242" t="s">
        <v>13752</v>
      </c>
      <c r="D4087" s="244">
        <v>233.86</v>
      </c>
    </row>
    <row r="4088" spans="1:4" ht="18">
      <c r="A4088" s="242">
        <v>3205876</v>
      </c>
      <c r="B4088" s="243" t="s">
        <v>18509</v>
      </c>
      <c r="C4088" s="242" t="s">
        <v>13752</v>
      </c>
      <c r="D4088" s="244">
        <v>274.17</v>
      </c>
    </row>
    <row r="4089" spans="1:4" ht="18">
      <c r="A4089" s="242">
        <v>3205875</v>
      </c>
      <c r="B4089" s="243" t="s">
        <v>18510</v>
      </c>
      <c r="C4089" s="242" t="s">
        <v>13752</v>
      </c>
      <c r="D4089" s="244">
        <v>259.20999999999998</v>
      </c>
    </row>
    <row r="4090" spans="1:4" ht="18">
      <c r="A4090" s="242">
        <v>3205862</v>
      </c>
      <c r="B4090" s="243" t="s">
        <v>18511</v>
      </c>
      <c r="C4090" s="242" t="s">
        <v>14616</v>
      </c>
      <c r="D4090" s="244">
        <v>673.25</v>
      </c>
    </row>
    <row r="4091" spans="1:4" ht="18">
      <c r="A4091" s="242">
        <v>3205861</v>
      </c>
      <c r="B4091" s="243" t="s">
        <v>18512</v>
      </c>
      <c r="C4091" s="242" t="s">
        <v>14616</v>
      </c>
      <c r="D4091" s="244">
        <v>623.38</v>
      </c>
    </row>
    <row r="4092" spans="1:4" ht="18">
      <c r="A4092" s="242">
        <v>3606579</v>
      </c>
      <c r="B4092" s="243" t="s">
        <v>18513</v>
      </c>
      <c r="C4092" s="242" t="s">
        <v>14616</v>
      </c>
      <c r="D4092" s="244">
        <v>20.64</v>
      </c>
    </row>
    <row r="4093" spans="1:4" ht="18">
      <c r="A4093" s="242">
        <v>3606583</v>
      </c>
      <c r="B4093" s="243" t="s">
        <v>18514</v>
      </c>
      <c r="C4093" s="242" t="s">
        <v>14616</v>
      </c>
      <c r="D4093" s="244">
        <v>21.44</v>
      </c>
    </row>
    <row r="4094" spans="1:4" ht="18">
      <c r="A4094" s="242">
        <v>3606584</v>
      </c>
      <c r="B4094" s="243" t="s">
        <v>18515</v>
      </c>
      <c r="C4094" s="242" t="s">
        <v>14616</v>
      </c>
      <c r="D4094" s="244">
        <v>21.55</v>
      </c>
    </row>
    <row r="4095" spans="1:4" ht="18">
      <c r="A4095" s="242">
        <v>3606585</v>
      </c>
      <c r="B4095" s="243" t="s">
        <v>18516</v>
      </c>
      <c r="C4095" s="242" t="s">
        <v>14616</v>
      </c>
      <c r="D4095" s="244">
        <v>21.66</v>
      </c>
    </row>
    <row r="4096" spans="1:4" ht="18">
      <c r="A4096" s="242">
        <v>3606586</v>
      </c>
      <c r="B4096" s="243" t="s">
        <v>18517</v>
      </c>
      <c r="C4096" s="242" t="s">
        <v>14616</v>
      </c>
      <c r="D4096" s="244">
        <v>21.89</v>
      </c>
    </row>
    <row r="4097" spans="1:4" ht="18">
      <c r="A4097" s="242">
        <v>3606587</v>
      </c>
      <c r="B4097" s="243" t="s">
        <v>18518</v>
      </c>
      <c r="C4097" s="242" t="s">
        <v>14616</v>
      </c>
      <c r="D4097" s="244">
        <v>22.12</v>
      </c>
    </row>
    <row r="4098" spans="1:4" ht="18">
      <c r="A4098" s="242">
        <v>3606588</v>
      </c>
      <c r="B4098" s="243" t="s">
        <v>18519</v>
      </c>
      <c r="C4098" s="242" t="s">
        <v>14616</v>
      </c>
      <c r="D4098" s="244">
        <v>22.23</v>
      </c>
    </row>
    <row r="4099" spans="1:4" ht="18">
      <c r="A4099" s="242">
        <v>3606589</v>
      </c>
      <c r="B4099" s="243" t="s">
        <v>18520</v>
      </c>
      <c r="C4099" s="242" t="s">
        <v>14616</v>
      </c>
      <c r="D4099" s="244">
        <v>22.35</v>
      </c>
    </row>
    <row r="4100" spans="1:4" ht="18">
      <c r="A4100" s="242">
        <v>3606580</v>
      </c>
      <c r="B4100" s="243" t="s">
        <v>18521</v>
      </c>
      <c r="C4100" s="242" t="s">
        <v>14616</v>
      </c>
      <c r="D4100" s="244">
        <v>20.87</v>
      </c>
    </row>
    <row r="4101" spans="1:4" ht="18">
      <c r="A4101" s="242">
        <v>3606581</v>
      </c>
      <c r="B4101" s="243" t="s">
        <v>18522</v>
      </c>
      <c r="C4101" s="242" t="s">
        <v>14616</v>
      </c>
      <c r="D4101" s="244">
        <v>21.09</v>
      </c>
    </row>
    <row r="4102" spans="1:4" ht="18">
      <c r="A4102" s="242">
        <v>3606582</v>
      </c>
      <c r="B4102" s="243" t="s">
        <v>18523</v>
      </c>
      <c r="C4102" s="242" t="s">
        <v>14616</v>
      </c>
      <c r="D4102" s="244">
        <v>21.21</v>
      </c>
    </row>
    <row r="4103" spans="1:4" ht="18">
      <c r="A4103" s="242">
        <v>3606527</v>
      </c>
      <c r="B4103" s="243" t="s">
        <v>18524</v>
      </c>
      <c r="C4103" s="242" t="s">
        <v>14616</v>
      </c>
      <c r="D4103" s="244">
        <v>45.4</v>
      </c>
    </row>
    <row r="4104" spans="1:4" ht="18">
      <c r="A4104" s="242">
        <v>3606528</v>
      </c>
      <c r="B4104" s="243" t="s">
        <v>18525</v>
      </c>
      <c r="C4104" s="242" t="s">
        <v>14616</v>
      </c>
      <c r="D4104" s="244">
        <v>46.02</v>
      </c>
    </row>
    <row r="4105" spans="1:4" ht="18">
      <c r="A4105" s="242">
        <v>3606529</v>
      </c>
      <c r="B4105" s="243" t="s">
        <v>18526</v>
      </c>
      <c r="C4105" s="242" t="s">
        <v>14616</v>
      </c>
      <c r="D4105" s="244">
        <v>46.52</v>
      </c>
    </row>
    <row r="4106" spans="1:4" ht="18">
      <c r="A4106" s="242">
        <v>3606530</v>
      </c>
      <c r="B4106" s="243" t="s">
        <v>18527</v>
      </c>
      <c r="C4106" s="242" t="s">
        <v>14616</v>
      </c>
      <c r="D4106" s="244">
        <v>47.15</v>
      </c>
    </row>
    <row r="4107" spans="1:4" ht="18">
      <c r="A4107" s="242">
        <v>3606531</v>
      </c>
      <c r="B4107" s="243" t="s">
        <v>18528</v>
      </c>
      <c r="C4107" s="242" t="s">
        <v>14616</v>
      </c>
      <c r="D4107" s="244">
        <v>47.77</v>
      </c>
    </row>
    <row r="4108" spans="1:4" ht="18">
      <c r="A4108" s="242">
        <v>3606532</v>
      </c>
      <c r="B4108" s="243" t="s">
        <v>18529</v>
      </c>
      <c r="C4108" s="242" t="s">
        <v>14616</v>
      </c>
      <c r="D4108" s="244">
        <v>48.77</v>
      </c>
    </row>
    <row r="4109" spans="1:4" ht="18">
      <c r="A4109" s="242">
        <v>3606533</v>
      </c>
      <c r="B4109" s="243" t="s">
        <v>18530</v>
      </c>
      <c r="C4109" s="242" t="s">
        <v>14616</v>
      </c>
      <c r="D4109" s="244">
        <v>52.14</v>
      </c>
    </row>
    <row r="4110" spans="1:4" ht="18">
      <c r="A4110" s="242">
        <v>3606534</v>
      </c>
      <c r="B4110" s="243" t="s">
        <v>18531</v>
      </c>
      <c r="C4110" s="242" t="s">
        <v>14616</v>
      </c>
      <c r="D4110" s="244">
        <v>52.98</v>
      </c>
    </row>
    <row r="4111" spans="1:4" ht="18">
      <c r="A4111" s="242">
        <v>3606535</v>
      </c>
      <c r="B4111" s="243" t="s">
        <v>18532</v>
      </c>
      <c r="C4111" s="242" t="s">
        <v>14616</v>
      </c>
      <c r="D4111" s="244">
        <v>41.82</v>
      </c>
    </row>
    <row r="4112" spans="1:4" ht="18">
      <c r="A4112" s="242">
        <v>3606536</v>
      </c>
      <c r="B4112" s="243" t="s">
        <v>18533</v>
      </c>
      <c r="C4112" s="242" t="s">
        <v>14616</v>
      </c>
      <c r="D4112" s="244">
        <v>42.15</v>
      </c>
    </row>
    <row r="4113" spans="1:4" ht="18">
      <c r="A4113" s="242">
        <v>3606537</v>
      </c>
      <c r="B4113" s="243" t="s">
        <v>18534</v>
      </c>
      <c r="C4113" s="242" t="s">
        <v>14616</v>
      </c>
      <c r="D4113" s="244">
        <v>42.57</v>
      </c>
    </row>
    <row r="4114" spans="1:4" ht="18">
      <c r="A4114" s="242">
        <v>3606538</v>
      </c>
      <c r="B4114" s="243" t="s">
        <v>18535</v>
      </c>
      <c r="C4114" s="242" t="s">
        <v>14616</v>
      </c>
      <c r="D4114" s="244">
        <v>42.9</v>
      </c>
    </row>
    <row r="4115" spans="1:4" ht="18">
      <c r="A4115" s="242">
        <v>3606539</v>
      </c>
      <c r="B4115" s="243" t="s">
        <v>18536</v>
      </c>
      <c r="C4115" s="242" t="s">
        <v>14616</v>
      </c>
      <c r="D4115" s="244">
        <v>43.32</v>
      </c>
    </row>
    <row r="4116" spans="1:4" ht="18">
      <c r="A4116" s="242">
        <v>3606540</v>
      </c>
      <c r="B4116" s="243" t="s">
        <v>18537</v>
      </c>
      <c r="C4116" s="242" t="s">
        <v>14616</v>
      </c>
      <c r="D4116" s="244">
        <v>45.65</v>
      </c>
    </row>
    <row r="4117" spans="1:4" ht="18">
      <c r="A4117" s="242">
        <v>3606541</v>
      </c>
      <c r="B4117" s="243" t="s">
        <v>18538</v>
      </c>
      <c r="C4117" s="242" t="s">
        <v>14616</v>
      </c>
      <c r="D4117" s="244">
        <v>46.77</v>
      </c>
    </row>
    <row r="4118" spans="1:4" ht="18">
      <c r="A4118" s="242">
        <v>3606542</v>
      </c>
      <c r="B4118" s="243" t="s">
        <v>18539</v>
      </c>
      <c r="C4118" s="242" t="s">
        <v>14616</v>
      </c>
      <c r="D4118" s="244">
        <v>47.27</v>
      </c>
    </row>
    <row r="4119" spans="1:4" ht="18">
      <c r="A4119" s="242">
        <v>3606543</v>
      </c>
      <c r="B4119" s="243" t="s">
        <v>18540</v>
      </c>
      <c r="C4119" s="242" t="s">
        <v>14616</v>
      </c>
      <c r="D4119" s="244">
        <v>41.23</v>
      </c>
    </row>
    <row r="4120" spans="1:4" ht="18">
      <c r="A4120" s="242">
        <v>3606544</v>
      </c>
      <c r="B4120" s="243" t="s">
        <v>18541</v>
      </c>
      <c r="C4120" s="242" t="s">
        <v>14616</v>
      </c>
      <c r="D4120" s="244">
        <v>41.48</v>
      </c>
    </row>
    <row r="4121" spans="1:4" ht="18">
      <c r="A4121" s="242">
        <v>3606545</v>
      </c>
      <c r="B4121" s="243" t="s">
        <v>18542</v>
      </c>
      <c r="C4121" s="242" t="s">
        <v>14616</v>
      </c>
      <c r="D4121" s="244">
        <v>41.82</v>
      </c>
    </row>
    <row r="4122" spans="1:4" ht="18">
      <c r="A4122" s="242">
        <v>3606546</v>
      </c>
      <c r="B4122" s="243" t="s">
        <v>18543</v>
      </c>
      <c r="C4122" s="242" t="s">
        <v>14616</v>
      </c>
      <c r="D4122" s="244">
        <v>42.15</v>
      </c>
    </row>
    <row r="4123" spans="1:4" ht="18">
      <c r="A4123" s="242">
        <v>3606547</v>
      </c>
      <c r="B4123" s="243" t="s">
        <v>18544</v>
      </c>
      <c r="C4123" s="242" t="s">
        <v>14616</v>
      </c>
      <c r="D4123" s="244">
        <v>42.4</v>
      </c>
    </row>
    <row r="4124" spans="1:4" ht="18">
      <c r="A4124" s="242">
        <v>3606548</v>
      </c>
      <c r="B4124" s="243" t="s">
        <v>18545</v>
      </c>
      <c r="C4124" s="242" t="s">
        <v>14616</v>
      </c>
      <c r="D4124" s="244">
        <v>42.98</v>
      </c>
    </row>
    <row r="4125" spans="1:4" ht="18">
      <c r="A4125" s="242">
        <v>3606549</v>
      </c>
      <c r="B4125" s="243" t="s">
        <v>18546</v>
      </c>
      <c r="C4125" s="242" t="s">
        <v>14616</v>
      </c>
      <c r="D4125" s="244">
        <v>45.52</v>
      </c>
    </row>
    <row r="4126" spans="1:4" ht="18">
      <c r="A4126" s="242">
        <v>3606550</v>
      </c>
      <c r="B4126" s="243" t="s">
        <v>18547</v>
      </c>
      <c r="C4126" s="242" t="s">
        <v>14616</v>
      </c>
      <c r="D4126" s="244">
        <v>46.02</v>
      </c>
    </row>
    <row r="4127" spans="1:4" ht="18">
      <c r="A4127" s="242">
        <v>3606500</v>
      </c>
      <c r="B4127" s="243" t="s">
        <v>18548</v>
      </c>
      <c r="C4127" s="242" t="s">
        <v>14616</v>
      </c>
      <c r="D4127" s="244">
        <v>41.16</v>
      </c>
    </row>
    <row r="4128" spans="1:4" ht="18">
      <c r="A4128" s="242">
        <v>3606501</v>
      </c>
      <c r="B4128" s="243" t="s">
        <v>18549</v>
      </c>
      <c r="C4128" s="242" t="s">
        <v>14616</v>
      </c>
      <c r="D4128" s="244">
        <v>41.79</v>
      </c>
    </row>
    <row r="4129" spans="1:4" ht="18">
      <c r="A4129" s="242">
        <v>3606502</v>
      </c>
      <c r="B4129" s="243" t="s">
        <v>18550</v>
      </c>
      <c r="C4129" s="242" t="s">
        <v>14616</v>
      </c>
      <c r="D4129" s="244">
        <v>42.29</v>
      </c>
    </row>
    <row r="4130" spans="1:4" ht="18">
      <c r="A4130" s="242">
        <v>3606503</v>
      </c>
      <c r="B4130" s="243" t="s">
        <v>18551</v>
      </c>
      <c r="C4130" s="242" t="s">
        <v>14616</v>
      </c>
      <c r="D4130" s="244">
        <v>42.91</v>
      </c>
    </row>
    <row r="4131" spans="1:4" ht="18">
      <c r="A4131" s="242">
        <v>3606504</v>
      </c>
      <c r="B4131" s="243" t="s">
        <v>18552</v>
      </c>
      <c r="C4131" s="242" t="s">
        <v>14616</v>
      </c>
      <c r="D4131" s="244">
        <v>43.54</v>
      </c>
    </row>
    <row r="4132" spans="1:4" ht="18">
      <c r="A4132" s="242">
        <v>3606505</v>
      </c>
      <c r="B4132" s="243" t="s">
        <v>18553</v>
      </c>
      <c r="C4132" s="242" t="s">
        <v>14616</v>
      </c>
      <c r="D4132" s="244">
        <v>44.54</v>
      </c>
    </row>
    <row r="4133" spans="1:4" ht="18">
      <c r="A4133" s="242">
        <v>3606506</v>
      </c>
      <c r="B4133" s="243" t="s">
        <v>18554</v>
      </c>
      <c r="C4133" s="242" t="s">
        <v>14616</v>
      </c>
      <c r="D4133" s="244">
        <v>47.82</v>
      </c>
    </row>
    <row r="4134" spans="1:4" ht="18">
      <c r="A4134" s="242">
        <v>3606507</v>
      </c>
      <c r="B4134" s="243" t="s">
        <v>18555</v>
      </c>
      <c r="C4134" s="242" t="s">
        <v>14616</v>
      </c>
      <c r="D4134" s="244">
        <v>48.82</v>
      </c>
    </row>
    <row r="4135" spans="1:4" ht="18">
      <c r="A4135" s="242">
        <v>3606509</v>
      </c>
      <c r="B4135" s="243" t="s">
        <v>18556</v>
      </c>
      <c r="C4135" s="242" t="s">
        <v>14616</v>
      </c>
      <c r="D4135" s="244">
        <v>37.58</v>
      </c>
    </row>
    <row r="4136" spans="1:4" ht="18">
      <c r="A4136" s="242">
        <v>3606510</v>
      </c>
      <c r="B4136" s="243" t="s">
        <v>18557</v>
      </c>
      <c r="C4136" s="242" t="s">
        <v>14616</v>
      </c>
      <c r="D4136" s="244">
        <v>38</v>
      </c>
    </row>
    <row r="4137" spans="1:4" ht="18">
      <c r="A4137" s="242">
        <v>3606511</v>
      </c>
      <c r="B4137" s="243" t="s">
        <v>18558</v>
      </c>
      <c r="C4137" s="242" t="s">
        <v>14616</v>
      </c>
      <c r="D4137" s="244">
        <v>38.33</v>
      </c>
    </row>
    <row r="4138" spans="1:4" ht="18">
      <c r="A4138" s="242">
        <v>3606512</v>
      </c>
      <c r="B4138" s="243" t="s">
        <v>18559</v>
      </c>
      <c r="C4138" s="242" t="s">
        <v>14616</v>
      </c>
      <c r="D4138" s="244">
        <v>38.659999999999997</v>
      </c>
    </row>
    <row r="4139" spans="1:4" ht="18">
      <c r="A4139" s="242">
        <v>3606513</v>
      </c>
      <c r="B4139" s="243" t="s">
        <v>18560</v>
      </c>
      <c r="C4139" s="242" t="s">
        <v>14616</v>
      </c>
      <c r="D4139" s="244">
        <v>40.79</v>
      </c>
    </row>
    <row r="4140" spans="1:4" ht="18">
      <c r="A4140" s="242">
        <v>3606514</v>
      </c>
      <c r="B4140" s="243" t="s">
        <v>18561</v>
      </c>
      <c r="C4140" s="242" t="s">
        <v>14616</v>
      </c>
      <c r="D4140" s="244">
        <v>41.54</v>
      </c>
    </row>
    <row r="4141" spans="1:4" ht="18">
      <c r="A4141" s="242">
        <v>3606515</v>
      </c>
      <c r="B4141" s="243" t="s">
        <v>18562</v>
      </c>
      <c r="C4141" s="242" t="s">
        <v>14616</v>
      </c>
      <c r="D4141" s="244">
        <v>42.54</v>
      </c>
    </row>
    <row r="4142" spans="1:4" ht="18">
      <c r="A4142" s="242">
        <v>3606516</v>
      </c>
      <c r="B4142" s="243" t="s">
        <v>18563</v>
      </c>
      <c r="C4142" s="242" t="s">
        <v>14616</v>
      </c>
      <c r="D4142" s="244">
        <v>43.04</v>
      </c>
    </row>
    <row r="4143" spans="1:4" ht="18">
      <c r="A4143" s="242">
        <v>3606518</v>
      </c>
      <c r="B4143" s="243" t="s">
        <v>18564</v>
      </c>
      <c r="C4143" s="242" t="s">
        <v>14616</v>
      </c>
      <c r="D4143" s="244">
        <v>37</v>
      </c>
    </row>
    <row r="4144" spans="1:4" ht="18">
      <c r="A4144" s="242">
        <v>3606519</v>
      </c>
      <c r="B4144" s="243" t="s">
        <v>18565</v>
      </c>
      <c r="C4144" s="242" t="s">
        <v>14616</v>
      </c>
      <c r="D4144" s="244">
        <v>37.33</v>
      </c>
    </row>
    <row r="4145" spans="1:4" ht="18">
      <c r="A4145" s="242">
        <v>3606520</v>
      </c>
      <c r="B4145" s="243" t="s">
        <v>18566</v>
      </c>
      <c r="C4145" s="242" t="s">
        <v>14616</v>
      </c>
      <c r="D4145" s="244">
        <v>37.58</v>
      </c>
    </row>
    <row r="4146" spans="1:4" ht="18">
      <c r="A4146" s="242">
        <v>3606521</v>
      </c>
      <c r="B4146" s="243" t="s">
        <v>18567</v>
      </c>
      <c r="C4146" s="242" t="s">
        <v>14616</v>
      </c>
      <c r="D4146" s="244">
        <v>37.909999999999997</v>
      </c>
    </row>
    <row r="4147" spans="1:4" ht="18">
      <c r="A4147" s="242">
        <v>3606522</v>
      </c>
      <c r="B4147" s="243" t="s">
        <v>18568</v>
      </c>
      <c r="C4147" s="242" t="s">
        <v>14616</v>
      </c>
      <c r="D4147" s="244">
        <v>38.159999999999997</v>
      </c>
    </row>
    <row r="4148" spans="1:4" ht="18">
      <c r="A4148" s="242">
        <v>3606523</v>
      </c>
      <c r="B4148" s="243" t="s">
        <v>18569</v>
      </c>
      <c r="C4148" s="242" t="s">
        <v>14616</v>
      </c>
      <c r="D4148" s="244">
        <v>38.75</v>
      </c>
    </row>
    <row r="4149" spans="1:4" ht="18">
      <c r="A4149" s="242">
        <v>3606524</v>
      </c>
      <c r="B4149" s="243" t="s">
        <v>18570</v>
      </c>
      <c r="C4149" s="242" t="s">
        <v>14616</v>
      </c>
      <c r="D4149" s="244">
        <v>41.41</v>
      </c>
    </row>
    <row r="4150" spans="1:4" ht="18">
      <c r="A4150" s="242">
        <v>3606525</v>
      </c>
      <c r="B4150" s="243" t="s">
        <v>18571</v>
      </c>
      <c r="C4150" s="242" t="s">
        <v>14616</v>
      </c>
      <c r="D4150" s="244">
        <v>41.79</v>
      </c>
    </row>
    <row r="4151" spans="1:4">
      <c r="A4151" s="242">
        <v>3606561</v>
      </c>
      <c r="B4151" s="243" t="s">
        <v>18572</v>
      </c>
      <c r="C4151" s="242" t="s">
        <v>1623</v>
      </c>
      <c r="D4151" s="244">
        <v>1598.62</v>
      </c>
    </row>
    <row r="4152" spans="1:4">
      <c r="A4152" s="242">
        <v>3606556</v>
      </c>
      <c r="B4152" s="243" t="s">
        <v>18573</v>
      </c>
      <c r="C4152" s="242" t="s">
        <v>1623</v>
      </c>
      <c r="D4152" s="244">
        <v>1201.83</v>
      </c>
    </row>
    <row r="4153" spans="1:4">
      <c r="A4153" s="242">
        <v>3606562</v>
      </c>
      <c r="B4153" s="243" t="s">
        <v>18574</v>
      </c>
      <c r="C4153" s="242" t="s">
        <v>1623</v>
      </c>
      <c r="D4153" s="244">
        <v>1744.81</v>
      </c>
    </row>
    <row r="4154" spans="1:4">
      <c r="A4154" s="242">
        <v>3606557</v>
      </c>
      <c r="B4154" s="243" t="s">
        <v>18575</v>
      </c>
      <c r="C4154" s="242" t="s">
        <v>1623</v>
      </c>
      <c r="D4154" s="244">
        <v>1308.3399999999999</v>
      </c>
    </row>
    <row r="4155" spans="1:4">
      <c r="A4155" s="242">
        <v>3606563</v>
      </c>
      <c r="B4155" s="243" t="s">
        <v>18576</v>
      </c>
      <c r="C4155" s="242" t="s">
        <v>1623</v>
      </c>
      <c r="D4155" s="244">
        <v>1899.76</v>
      </c>
    </row>
    <row r="4156" spans="1:4">
      <c r="A4156" s="242">
        <v>3606558</v>
      </c>
      <c r="B4156" s="243" t="s">
        <v>18577</v>
      </c>
      <c r="C4156" s="242" t="s">
        <v>1623</v>
      </c>
      <c r="D4156" s="244">
        <v>1423.61</v>
      </c>
    </row>
    <row r="4157" spans="1:4">
      <c r="A4157" s="242">
        <v>3606559</v>
      </c>
      <c r="B4157" s="243" t="s">
        <v>18578</v>
      </c>
      <c r="C4157" s="242" t="s">
        <v>1623</v>
      </c>
      <c r="D4157" s="244">
        <v>1279.42</v>
      </c>
    </row>
    <row r="4158" spans="1:4">
      <c r="A4158" s="242">
        <v>3606554</v>
      </c>
      <c r="B4158" s="243" t="s">
        <v>18579</v>
      </c>
      <c r="C4158" s="242" t="s">
        <v>1623</v>
      </c>
      <c r="D4158" s="244">
        <v>961.99</v>
      </c>
    </row>
    <row r="4159" spans="1:4">
      <c r="A4159" s="242">
        <v>3606560</v>
      </c>
      <c r="B4159" s="243" t="s">
        <v>18580</v>
      </c>
      <c r="C4159" s="242" t="s">
        <v>1623</v>
      </c>
      <c r="D4159" s="244">
        <v>1426.47</v>
      </c>
    </row>
    <row r="4160" spans="1:4">
      <c r="A4160" s="242">
        <v>3606555</v>
      </c>
      <c r="B4160" s="243" t="s">
        <v>18581</v>
      </c>
      <c r="C4160" s="242" t="s">
        <v>1623</v>
      </c>
      <c r="D4160" s="244">
        <v>1069.3499999999999</v>
      </c>
    </row>
    <row r="4161" spans="1:4">
      <c r="A4161" s="242">
        <v>3606571</v>
      </c>
      <c r="B4161" s="243" t="s">
        <v>18582</v>
      </c>
      <c r="C4161" s="242" t="s">
        <v>1623</v>
      </c>
      <c r="D4161" s="244">
        <v>1569.17</v>
      </c>
    </row>
    <row r="4162" spans="1:4">
      <c r="A4162" s="242">
        <v>3606566</v>
      </c>
      <c r="B4162" s="243" t="s">
        <v>18583</v>
      </c>
      <c r="C4162" s="242" t="s">
        <v>1623</v>
      </c>
      <c r="D4162" s="244">
        <v>1172.3699999999999</v>
      </c>
    </row>
    <row r="4163" spans="1:4">
      <c r="A4163" s="242">
        <v>3606572</v>
      </c>
      <c r="B4163" s="243" t="s">
        <v>18584</v>
      </c>
      <c r="C4163" s="242" t="s">
        <v>1623</v>
      </c>
      <c r="D4163" s="244">
        <v>1718.4</v>
      </c>
    </row>
    <row r="4164" spans="1:4">
      <c r="A4164" s="242">
        <v>3606567</v>
      </c>
      <c r="B4164" s="243" t="s">
        <v>18585</v>
      </c>
      <c r="C4164" s="242" t="s">
        <v>1623</v>
      </c>
      <c r="D4164" s="244">
        <v>1281.93</v>
      </c>
    </row>
    <row r="4165" spans="1:4">
      <c r="A4165" s="242">
        <v>3606573</v>
      </c>
      <c r="B4165" s="243" t="s">
        <v>18586</v>
      </c>
      <c r="C4165" s="242" t="s">
        <v>1623</v>
      </c>
      <c r="D4165" s="244">
        <v>1867.2</v>
      </c>
    </row>
    <row r="4166" spans="1:4">
      <c r="A4166" s="242">
        <v>3606568</v>
      </c>
      <c r="B4166" s="243" t="s">
        <v>18587</v>
      </c>
      <c r="C4166" s="242" t="s">
        <v>1623</v>
      </c>
      <c r="D4166" s="244">
        <v>1391.05</v>
      </c>
    </row>
    <row r="4167" spans="1:4">
      <c r="A4167" s="242">
        <v>3606569</v>
      </c>
      <c r="B4167" s="243" t="s">
        <v>18588</v>
      </c>
      <c r="C4167" s="242" t="s">
        <v>1623</v>
      </c>
      <c r="D4167" s="244">
        <v>1269.1199999999999</v>
      </c>
    </row>
    <row r="4168" spans="1:4">
      <c r="A4168" s="242">
        <v>3606564</v>
      </c>
      <c r="B4168" s="243" t="s">
        <v>18589</v>
      </c>
      <c r="C4168" s="242" t="s">
        <v>1623</v>
      </c>
      <c r="D4168" s="244">
        <v>951.69</v>
      </c>
    </row>
    <row r="4169" spans="1:4">
      <c r="A4169" s="242">
        <v>3606570</v>
      </c>
      <c r="B4169" s="243" t="s">
        <v>18590</v>
      </c>
      <c r="C4169" s="242" t="s">
        <v>1623</v>
      </c>
      <c r="D4169" s="244">
        <v>1419.43</v>
      </c>
    </row>
    <row r="4170" spans="1:4">
      <c r="A4170" s="242">
        <v>3606565</v>
      </c>
      <c r="B4170" s="243" t="s">
        <v>18591</v>
      </c>
      <c r="C4170" s="242" t="s">
        <v>1623</v>
      </c>
      <c r="D4170" s="244">
        <v>1062.32</v>
      </c>
    </row>
    <row r="4171" spans="1:4">
      <c r="A4171" s="242">
        <v>3606578</v>
      </c>
      <c r="B4171" s="243" t="s">
        <v>18592</v>
      </c>
      <c r="C4171" s="242" t="s">
        <v>1623</v>
      </c>
      <c r="D4171" s="244">
        <v>83.58</v>
      </c>
    </row>
    <row r="4172" spans="1:4">
      <c r="A4172" s="242">
        <v>3606577</v>
      </c>
      <c r="B4172" s="243" t="s">
        <v>18593</v>
      </c>
      <c r="C4172" s="242" t="s">
        <v>14616</v>
      </c>
      <c r="D4172" s="244">
        <v>8.5500000000000007</v>
      </c>
    </row>
    <row r="4173" spans="1:4">
      <c r="A4173" s="242">
        <v>3606576</v>
      </c>
      <c r="B4173" s="243" t="s">
        <v>18594</v>
      </c>
      <c r="C4173" s="242" t="s">
        <v>14616</v>
      </c>
      <c r="D4173" s="244">
        <v>3.49</v>
      </c>
    </row>
    <row r="4174" spans="1:4">
      <c r="A4174" s="242">
        <v>3606575</v>
      </c>
      <c r="B4174" s="243" t="s">
        <v>18595</v>
      </c>
      <c r="C4174" s="242" t="s">
        <v>14616</v>
      </c>
      <c r="D4174" s="244">
        <v>1.45</v>
      </c>
    </row>
    <row r="4175" spans="1:4">
      <c r="A4175" s="242">
        <v>3606574</v>
      </c>
      <c r="B4175" s="243" t="s">
        <v>18596</v>
      </c>
      <c r="C4175" s="242" t="s">
        <v>14616</v>
      </c>
      <c r="D4175" s="244">
        <v>0.72</v>
      </c>
    </row>
    <row r="4176" spans="1:4">
      <c r="A4176" s="242">
        <v>3713603</v>
      </c>
      <c r="B4176" s="243" t="s">
        <v>18597</v>
      </c>
      <c r="C4176" s="242" t="s">
        <v>27</v>
      </c>
      <c r="D4176" s="244">
        <v>846.14</v>
      </c>
    </row>
    <row r="4177" spans="1:4">
      <c r="A4177" s="242">
        <v>3713601</v>
      </c>
      <c r="B4177" s="243" t="s">
        <v>18598</v>
      </c>
      <c r="C4177" s="242" t="s">
        <v>27</v>
      </c>
      <c r="D4177" s="244">
        <v>707.31</v>
      </c>
    </row>
    <row r="4178" spans="1:4">
      <c r="A4178" s="242">
        <v>3713607</v>
      </c>
      <c r="B4178" s="243" t="s">
        <v>18599</v>
      </c>
      <c r="C4178" s="242" t="s">
        <v>27</v>
      </c>
      <c r="D4178" s="244">
        <v>748.5</v>
      </c>
    </row>
    <row r="4179" spans="1:4">
      <c r="A4179" s="242">
        <v>3713605</v>
      </c>
      <c r="B4179" s="243" t="s">
        <v>18600</v>
      </c>
      <c r="C4179" s="242" t="s">
        <v>27</v>
      </c>
      <c r="D4179" s="244">
        <v>457.38</v>
      </c>
    </row>
    <row r="4180" spans="1:4" ht="18">
      <c r="A4180" s="242">
        <v>3719530</v>
      </c>
      <c r="B4180" s="243" t="s">
        <v>18601</v>
      </c>
      <c r="C4180" s="242" t="s">
        <v>27</v>
      </c>
      <c r="D4180" s="244">
        <v>316.67</v>
      </c>
    </row>
    <row r="4181" spans="1:4" ht="18">
      <c r="A4181" s="242">
        <v>3713828</v>
      </c>
      <c r="B4181" s="243" t="s">
        <v>18602</v>
      </c>
      <c r="C4181" s="242" t="s">
        <v>27</v>
      </c>
      <c r="D4181" s="244">
        <v>235.54</v>
      </c>
    </row>
    <row r="4182" spans="1:4">
      <c r="A4182" s="242">
        <v>3713875</v>
      </c>
      <c r="B4182" s="243" t="s">
        <v>18603</v>
      </c>
      <c r="C4182" s="242" t="s">
        <v>27</v>
      </c>
      <c r="D4182" s="244">
        <v>68.58</v>
      </c>
    </row>
    <row r="4183" spans="1:4" ht="18">
      <c r="A4183" s="242">
        <v>3713619</v>
      </c>
      <c r="B4183" s="243" t="s">
        <v>18604</v>
      </c>
      <c r="C4183" s="242" t="s">
        <v>27</v>
      </c>
      <c r="D4183" s="244">
        <v>69.02</v>
      </c>
    </row>
    <row r="4184" spans="1:4" ht="18">
      <c r="A4184" s="242">
        <v>3713876</v>
      </c>
      <c r="B4184" s="243" t="s">
        <v>18605</v>
      </c>
      <c r="C4184" s="242" t="s">
        <v>27</v>
      </c>
      <c r="D4184" s="244">
        <v>82.86</v>
      </c>
    </row>
    <row r="4185" spans="1:4" ht="18">
      <c r="A4185" s="242">
        <v>3713827</v>
      </c>
      <c r="B4185" s="243" t="s">
        <v>18606</v>
      </c>
      <c r="C4185" s="242" t="s">
        <v>27</v>
      </c>
      <c r="D4185" s="244">
        <v>81.63</v>
      </c>
    </row>
    <row r="4186" spans="1:4" ht="18">
      <c r="A4186" s="242">
        <v>3713904</v>
      </c>
      <c r="B4186" s="243" t="s">
        <v>18607</v>
      </c>
      <c r="C4186" s="242" t="s">
        <v>27</v>
      </c>
      <c r="D4186" s="244">
        <v>273.36</v>
      </c>
    </row>
    <row r="4187" spans="1:4" ht="18">
      <c r="A4187" s="242">
        <v>3719529</v>
      </c>
      <c r="B4187" s="243" t="s">
        <v>18608</v>
      </c>
      <c r="C4187" s="242" t="s">
        <v>27</v>
      </c>
      <c r="D4187" s="244">
        <v>198.57</v>
      </c>
    </row>
    <row r="4188" spans="1:4">
      <c r="A4188" s="242">
        <v>3713878</v>
      </c>
      <c r="B4188" s="243" t="s">
        <v>18609</v>
      </c>
      <c r="C4188" s="242" t="s">
        <v>27</v>
      </c>
      <c r="D4188" s="244">
        <v>68.19</v>
      </c>
    </row>
    <row r="4189" spans="1:4" ht="18">
      <c r="A4189" s="242">
        <v>3713617</v>
      </c>
      <c r="B4189" s="243" t="s">
        <v>18610</v>
      </c>
      <c r="C4189" s="242" t="s">
        <v>27</v>
      </c>
      <c r="D4189" s="244">
        <v>68.400000000000006</v>
      </c>
    </row>
    <row r="4190" spans="1:4" ht="18">
      <c r="A4190" s="242">
        <v>3713879</v>
      </c>
      <c r="B4190" s="243" t="s">
        <v>18611</v>
      </c>
      <c r="C4190" s="242" t="s">
        <v>27</v>
      </c>
      <c r="D4190" s="244">
        <v>75.42</v>
      </c>
    </row>
    <row r="4191" spans="1:4" ht="18">
      <c r="A4191" s="242">
        <v>3713826</v>
      </c>
      <c r="B4191" s="243" t="s">
        <v>18612</v>
      </c>
      <c r="C4191" s="242" t="s">
        <v>27</v>
      </c>
      <c r="D4191" s="244">
        <v>72.42</v>
      </c>
    </row>
    <row r="4192" spans="1:4" ht="18">
      <c r="A4192" s="242">
        <v>3713610</v>
      </c>
      <c r="B4192" s="243" t="s">
        <v>18613</v>
      </c>
      <c r="C4192" s="242" t="s">
        <v>27</v>
      </c>
      <c r="D4192" s="244">
        <v>29.01</v>
      </c>
    </row>
    <row r="4193" spans="1:4" ht="18">
      <c r="A4193" s="242">
        <v>3713609</v>
      </c>
      <c r="B4193" s="243" t="s">
        <v>18614</v>
      </c>
      <c r="C4193" s="242" t="s">
        <v>27</v>
      </c>
      <c r="D4193" s="244">
        <v>27.97</v>
      </c>
    </row>
    <row r="4194" spans="1:4" ht="18">
      <c r="A4194" s="242">
        <v>3713612</v>
      </c>
      <c r="B4194" s="243" t="s">
        <v>18615</v>
      </c>
      <c r="C4194" s="242" t="s">
        <v>27</v>
      </c>
      <c r="D4194" s="244">
        <v>23.99</v>
      </c>
    </row>
    <row r="4195" spans="1:4" ht="18">
      <c r="A4195" s="242">
        <v>3713611</v>
      </c>
      <c r="B4195" s="243" t="s">
        <v>18616</v>
      </c>
      <c r="C4195" s="242" t="s">
        <v>27</v>
      </c>
      <c r="D4195" s="244">
        <v>23.54</v>
      </c>
    </row>
    <row r="4196" spans="1:4" ht="18">
      <c r="A4196" s="242">
        <v>3713608</v>
      </c>
      <c r="B4196" s="243" t="s">
        <v>18617</v>
      </c>
      <c r="C4196" s="242" t="s">
        <v>27</v>
      </c>
      <c r="D4196" s="244">
        <v>17.850000000000001</v>
      </c>
    </row>
    <row r="4197" spans="1:4" ht="18">
      <c r="A4197" s="242">
        <v>3713613</v>
      </c>
      <c r="B4197" s="243" t="s">
        <v>18618</v>
      </c>
      <c r="C4197" s="242" t="s">
        <v>27</v>
      </c>
      <c r="D4197" s="244">
        <v>15.7</v>
      </c>
    </row>
    <row r="4198" spans="1:4" ht="18">
      <c r="A4198" s="242">
        <v>3713822</v>
      </c>
      <c r="B4198" s="243" t="s">
        <v>18619</v>
      </c>
      <c r="C4198" s="242" t="s">
        <v>27</v>
      </c>
      <c r="D4198" s="244">
        <v>310.95999999999998</v>
      </c>
    </row>
    <row r="4199" spans="1:4" ht="18">
      <c r="A4199" s="242">
        <v>3713824</v>
      </c>
      <c r="B4199" s="243" t="s">
        <v>18620</v>
      </c>
      <c r="C4199" s="242" t="s">
        <v>27</v>
      </c>
      <c r="D4199" s="244">
        <v>229.83</v>
      </c>
    </row>
    <row r="4200" spans="1:4" ht="18">
      <c r="A4200" s="242">
        <v>3713825</v>
      </c>
      <c r="B4200" s="243" t="s">
        <v>18621</v>
      </c>
      <c r="C4200" s="242" t="s">
        <v>27</v>
      </c>
      <c r="D4200" s="244">
        <v>267.64999999999998</v>
      </c>
    </row>
    <row r="4201" spans="1:4" ht="18">
      <c r="A4201" s="242">
        <v>3713823</v>
      </c>
      <c r="B4201" s="243" t="s">
        <v>18622</v>
      </c>
      <c r="C4201" s="242" t="s">
        <v>27</v>
      </c>
      <c r="D4201" s="244">
        <v>192.86</v>
      </c>
    </row>
    <row r="4202" spans="1:4">
      <c r="A4202" s="242">
        <v>3713602</v>
      </c>
      <c r="B4202" s="243" t="s">
        <v>18623</v>
      </c>
      <c r="C4202" s="242" t="s">
        <v>27</v>
      </c>
      <c r="D4202" s="244">
        <v>780.97</v>
      </c>
    </row>
    <row r="4203" spans="1:4">
      <c r="A4203" s="242">
        <v>3713600</v>
      </c>
      <c r="B4203" s="243" t="s">
        <v>18624</v>
      </c>
      <c r="C4203" s="242" t="s">
        <v>27</v>
      </c>
      <c r="D4203" s="244">
        <v>653.37</v>
      </c>
    </row>
    <row r="4204" spans="1:4">
      <c r="A4204" s="242">
        <v>3713606</v>
      </c>
      <c r="B4204" s="243" t="s">
        <v>18625</v>
      </c>
      <c r="C4204" s="242" t="s">
        <v>27</v>
      </c>
      <c r="D4204" s="244">
        <v>683.34</v>
      </c>
    </row>
    <row r="4205" spans="1:4">
      <c r="A4205" s="242">
        <v>3713604</v>
      </c>
      <c r="B4205" s="243" t="s">
        <v>18626</v>
      </c>
      <c r="C4205" s="242" t="s">
        <v>27</v>
      </c>
      <c r="D4205" s="244">
        <v>412.75</v>
      </c>
    </row>
    <row r="4206" spans="1:4" ht="18">
      <c r="A4206" s="242">
        <v>3716129</v>
      </c>
      <c r="B4206" s="243" t="s">
        <v>18627</v>
      </c>
      <c r="C4206" s="242" t="s">
        <v>1623</v>
      </c>
      <c r="D4206" s="244">
        <v>43.14</v>
      </c>
    </row>
    <row r="4207" spans="1:4" ht="18">
      <c r="A4207" s="242">
        <v>3716128</v>
      </c>
      <c r="B4207" s="243" t="s">
        <v>18628</v>
      </c>
      <c r="C4207" s="242" t="s">
        <v>1623</v>
      </c>
      <c r="D4207" s="244">
        <v>38.76</v>
      </c>
    </row>
    <row r="4208" spans="1:4" ht="18">
      <c r="A4208" s="242">
        <v>3716133</v>
      </c>
      <c r="B4208" s="243" t="s">
        <v>18629</v>
      </c>
      <c r="C4208" s="242" t="s">
        <v>1623</v>
      </c>
      <c r="D4208" s="244">
        <v>26.49</v>
      </c>
    </row>
    <row r="4209" spans="1:4" ht="18">
      <c r="A4209" s="242">
        <v>3716132</v>
      </c>
      <c r="B4209" s="243" t="s">
        <v>18630</v>
      </c>
      <c r="C4209" s="242" t="s">
        <v>1623</v>
      </c>
      <c r="D4209" s="244">
        <v>24.59</v>
      </c>
    </row>
    <row r="4210" spans="1:4" ht="18">
      <c r="A4210" s="242">
        <v>3716131</v>
      </c>
      <c r="B4210" s="243" t="s">
        <v>18631</v>
      </c>
      <c r="C4210" s="242" t="s">
        <v>1623</v>
      </c>
      <c r="D4210" s="244">
        <v>28.96</v>
      </c>
    </row>
    <row r="4211" spans="1:4" ht="18">
      <c r="A4211" s="242">
        <v>3716130</v>
      </c>
      <c r="B4211" s="243" t="s">
        <v>18632</v>
      </c>
      <c r="C4211" s="242" t="s">
        <v>1623</v>
      </c>
      <c r="D4211" s="244">
        <v>26.7</v>
      </c>
    </row>
    <row r="4212" spans="1:4" ht="18">
      <c r="A4212" s="242">
        <v>3716135</v>
      </c>
      <c r="B4212" s="243" t="s">
        <v>18633</v>
      </c>
      <c r="C4212" s="242" t="s">
        <v>1623</v>
      </c>
      <c r="D4212" s="244">
        <v>18.82</v>
      </c>
    </row>
    <row r="4213" spans="1:4" ht="18">
      <c r="A4213" s="242">
        <v>3716134</v>
      </c>
      <c r="B4213" s="243" t="s">
        <v>18634</v>
      </c>
      <c r="C4213" s="242" t="s">
        <v>1623</v>
      </c>
      <c r="D4213" s="244">
        <v>17.84</v>
      </c>
    </row>
    <row r="4214" spans="1:4" ht="18">
      <c r="A4214" s="242">
        <v>3713698</v>
      </c>
      <c r="B4214" s="243" t="s">
        <v>18635</v>
      </c>
      <c r="C4214" s="242" t="s">
        <v>1623</v>
      </c>
      <c r="D4214" s="244">
        <v>207989.09</v>
      </c>
    </row>
    <row r="4215" spans="1:4" ht="18">
      <c r="A4215" s="242">
        <v>3713699</v>
      </c>
      <c r="B4215" s="243" t="s">
        <v>18636</v>
      </c>
      <c r="C4215" s="242" t="s">
        <v>1623</v>
      </c>
      <c r="D4215" s="244">
        <v>219474.95</v>
      </c>
    </row>
    <row r="4216" spans="1:4" ht="18">
      <c r="A4216" s="242">
        <v>3713700</v>
      </c>
      <c r="B4216" s="243" t="s">
        <v>18637</v>
      </c>
      <c r="C4216" s="242" t="s">
        <v>1623</v>
      </c>
      <c r="D4216" s="244">
        <v>223314.15</v>
      </c>
    </row>
    <row r="4217" spans="1:4" ht="18">
      <c r="A4217" s="242">
        <v>3713701</v>
      </c>
      <c r="B4217" s="243" t="s">
        <v>18638</v>
      </c>
      <c r="C4217" s="242" t="s">
        <v>1623</v>
      </c>
      <c r="D4217" s="244">
        <v>234167.7</v>
      </c>
    </row>
    <row r="4218" spans="1:4" ht="18">
      <c r="A4218" s="242">
        <v>3713702</v>
      </c>
      <c r="B4218" s="243" t="s">
        <v>18639</v>
      </c>
      <c r="C4218" s="242" t="s">
        <v>1623</v>
      </c>
      <c r="D4218" s="244">
        <v>247970.34</v>
      </c>
    </row>
    <row r="4219" spans="1:4" ht="18">
      <c r="A4219" s="242">
        <v>3713693</v>
      </c>
      <c r="B4219" s="243" t="s">
        <v>18640</v>
      </c>
      <c r="C4219" s="242" t="s">
        <v>1623</v>
      </c>
      <c r="D4219" s="244">
        <v>154012.04999999999</v>
      </c>
    </row>
    <row r="4220" spans="1:4" ht="18">
      <c r="A4220" s="242">
        <v>3713694</v>
      </c>
      <c r="B4220" s="243" t="s">
        <v>18641</v>
      </c>
      <c r="C4220" s="242" t="s">
        <v>1623</v>
      </c>
      <c r="D4220" s="244">
        <v>162384.79999999999</v>
      </c>
    </row>
    <row r="4221" spans="1:4" ht="18">
      <c r="A4221" s="242">
        <v>3713695</v>
      </c>
      <c r="B4221" s="243" t="s">
        <v>18642</v>
      </c>
      <c r="C4221" s="242" t="s">
        <v>1623</v>
      </c>
      <c r="D4221" s="244">
        <v>170013.57</v>
      </c>
    </row>
    <row r="4222" spans="1:4" ht="18">
      <c r="A4222" s="242">
        <v>3713696</v>
      </c>
      <c r="B4222" s="243" t="s">
        <v>18643</v>
      </c>
      <c r="C4222" s="242" t="s">
        <v>1623</v>
      </c>
      <c r="D4222" s="244">
        <v>188135.01</v>
      </c>
    </row>
    <row r="4223" spans="1:4" ht="18">
      <c r="A4223" s="242">
        <v>3713697</v>
      </c>
      <c r="B4223" s="243" t="s">
        <v>18644</v>
      </c>
      <c r="C4223" s="242" t="s">
        <v>1623</v>
      </c>
      <c r="D4223" s="244">
        <v>195912.3</v>
      </c>
    </row>
    <row r="4224" spans="1:4" ht="18">
      <c r="A4224" s="242">
        <v>3713692</v>
      </c>
      <c r="B4224" s="243" t="s">
        <v>18645</v>
      </c>
      <c r="C4224" s="242" t="s">
        <v>1623</v>
      </c>
      <c r="D4224" s="244">
        <v>150309.07</v>
      </c>
    </row>
    <row r="4225" spans="1:4" ht="18">
      <c r="A4225" s="242">
        <v>3713691</v>
      </c>
      <c r="B4225" s="243" t="s">
        <v>18646</v>
      </c>
      <c r="C4225" s="242" t="s">
        <v>1623</v>
      </c>
      <c r="D4225" s="244">
        <v>119160.93</v>
      </c>
    </row>
    <row r="4226" spans="1:4">
      <c r="A4226" s="242">
        <v>3713873</v>
      </c>
      <c r="B4226" s="243" t="s">
        <v>18647</v>
      </c>
      <c r="C4226" s="242" t="s">
        <v>1623</v>
      </c>
      <c r="D4226" s="244">
        <v>6044.18</v>
      </c>
    </row>
    <row r="4227" spans="1:4">
      <c r="A4227" s="242">
        <v>3713705</v>
      </c>
      <c r="B4227" s="243" t="s">
        <v>18648</v>
      </c>
      <c r="C4227" s="242" t="s">
        <v>27</v>
      </c>
      <c r="D4227" s="244">
        <v>18.54</v>
      </c>
    </row>
    <row r="4228" spans="1:4" ht="18">
      <c r="A4228" s="242">
        <v>3713902</v>
      </c>
      <c r="B4228" s="243" t="s">
        <v>18649</v>
      </c>
      <c r="C4228" s="242" t="s">
        <v>1623</v>
      </c>
      <c r="D4228" s="244">
        <v>22116.42</v>
      </c>
    </row>
    <row r="4229" spans="1:4" ht="18">
      <c r="A4229" s="242">
        <v>3713903</v>
      </c>
      <c r="B4229" s="243" t="s">
        <v>18650</v>
      </c>
      <c r="C4229" s="242" t="s">
        <v>1623</v>
      </c>
      <c r="D4229" s="244">
        <v>62671.519999999997</v>
      </c>
    </row>
    <row r="4230" spans="1:4">
      <c r="A4230" s="242">
        <v>3713689</v>
      </c>
      <c r="B4230" s="243" t="s">
        <v>18651</v>
      </c>
      <c r="C4230" s="242" t="s">
        <v>1623</v>
      </c>
      <c r="D4230" s="244">
        <v>372.05</v>
      </c>
    </row>
    <row r="4231" spans="1:4" ht="18">
      <c r="A4231" s="242">
        <v>3713690</v>
      </c>
      <c r="B4231" s="243" t="s">
        <v>18652</v>
      </c>
      <c r="C4231" s="242" t="s">
        <v>1623</v>
      </c>
      <c r="D4231" s="244">
        <v>495.35</v>
      </c>
    </row>
    <row r="4232" spans="1:4" ht="18">
      <c r="A4232" s="242">
        <v>3713897</v>
      </c>
      <c r="B4232" s="243" t="s">
        <v>18653</v>
      </c>
      <c r="C4232" s="242" t="s">
        <v>27</v>
      </c>
      <c r="D4232" s="244">
        <v>278</v>
      </c>
    </row>
    <row r="4233" spans="1:4" ht="18">
      <c r="A4233" s="242">
        <v>3713893</v>
      </c>
      <c r="B4233" s="243" t="s">
        <v>18654</v>
      </c>
      <c r="C4233" s="242" t="s">
        <v>27</v>
      </c>
      <c r="D4233" s="244">
        <v>280.69</v>
      </c>
    </row>
    <row r="4234" spans="1:4" ht="18">
      <c r="A4234" s="242">
        <v>3713898</v>
      </c>
      <c r="B4234" s="243" t="s">
        <v>18655</v>
      </c>
      <c r="C4234" s="242" t="s">
        <v>27</v>
      </c>
      <c r="D4234" s="244">
        <v>288.39</v>
      </c>
    </row>
    <row r="4235" spans="1:4" ht="18">
      <c r="A4235" s="242">
        <v>3713894</v>
      </c>
      <c r="B4235" s="243" t="s">
        <v>18656</v>
      </c>
      <c r="C4235" s="242" t="s">
        <v>27</v>
      </c>
      <c r="D4235" s="244">
        <v>288.99</v>
      </c>
    </row>
    <row r="4236" spans="1:4" ht="18">
      <c r="A4236" s="242">
        <v>3713895</v>
      </c>
      <c r="B4236" s="243" t="s">
        <v>18657</v>
      </c>
      <c r="C4236" s="242" t="s">
        <v>27</v>
      </c>
      <c r="D4236" s="244">
        <v>263.39</v>
      </c>
    </row>
    <row r="4237" spans="1:4" ht="18">
      <c r="A4237" s="242">
        <v>3713891</v>
      </c>
      <c r="B4237" s="243" t="s">
        <v>18658</v>
      </c>
      <c r="C4237" s="242" t="s">
        <v>27</v>
      </c>
      <c r="D4237" s="244">
        <v>262.32</v>
      </c>
    </row>
    <row r="4238" spans="1:4" ht="18">
      <c r="A4238" s="242">
        <v>3713896</v>
      </c>
      <c r="B4238" s="243" t="s">
        <v>18659</v>
      </c>
      <c r="C4238" s="242" t="s">
        <v>27</v>
      </c>
      <c r="D4238" s="244">
        <v>268.67</v>
      </c>
    </row>
    <row r="4239" spans="1:4" ht="18">
      <c r="A4239" s="242">
        <v>3713892</v>
      </c>
      <c r="B4239" s="243" t="s">
        <v>18660</v>
      </c>
      <c r="C4239" s="242" t="s">
        <v>27</v>
      </c>
      <c r="D4239" s="244">
        <v>264.43</v>
      </c>
    </row>
    <row r="4240" spans="1:4" ht="18">
      <c r="A4240" s="242">
        <v>3806412</v>
      </c>
      <c r="B4240" s="243" t="s">
        <v>18661</v>
      </c>
      <c r="C4240" s="242" t="s">
        <v>1623</v>
      </c>
      <c r="D4240" s="244">
        <v>49.41</v>
      </c>
    </row>
    <row r="4241" spans="1:4">
      <c r="A4241" s="242">
        <v>3806413</v>
      </c>
      <c r="B4241" s="243" t="s">
        <v>18662</v>
      </c>
      <c r="C4241" s="242" t="s">
        <v>13752</v>
      </c>
      <c r="D4241" s="244">
        <v>14.47</v>
      </c>
    </row>
    <row r="4242" spans="1:4" ht="18">
      <c r="A4242" s="242">
        <v>3807863</v>
      </c>
      <c r="B4242" s="243" t="s">
        <v>18663</v>
      </c>
      <c r="C4242" s="242" t="s">
        <v>1623</v>
      </c>
      <c r="D4242" s="244">
        <v>10.37</v>
      </c>
    </row>
    <row r="4243" spans="1:4" ht="18">
      <c r="A4243" s="242">
        <v>3807864</v>
      </c>
      <c r="B4243" s="243" t="s">
        <v>18664</v>
      </c>
      <c r="C4243" s="242" t="s">
        <v>1623</v>
      </c>
      <c r="D4243" s="244">
        <v>14.76</v>
      </c>
    </row>
    <row r="4244" spans="1:4" ht="18">
      <c r="A4244" s="242">
        <v>3807865</v>
      </c>
      <c r="B4244" s="243" t="s">
        <v>18665</v>
      </c>
      <c r="C4244" s="242" t="s">
        <v>1623</v>
      </c>
      <c r="D4244" s="244">
        <v>24.66</v>
      </c>
    </row>
    <row r="4245" spans="1:4" ht="18">
      <c r="A4245" s="242">
        <v>3807861</v>
      </c>
      <c r="B4245" s="243" t="s">
        <v>18666</v>
      </c>
      <c r="C4245" s="242" t="s">
        <v>1623</v>
      </c>
      <c r="D4245" s="244">
        <v>3.12</v>
      </c>
    </row>
    <row r="4246" spans="1:4" ht="18">
      <c r="A4246" s="242">
        <v>3807862</v>
      </c>
      <c r="B4246" s="243" t="s">
        <v>18667</v>
      </c>
      <c r="C4246" s="242" t="s">
        <v>1623</v>
      </c>
      <c r="D4246" s="244">
        <v>4.12</v>
      </c>
    </row>
    <row r="4247" spans="1:4">
      <c r="A4247" s="242">
        <v>3806415</v>
      </c>
      <c r="B4247" s="243" t="s">
        <v>18668</v>
      </c>
      <c r="C4247" s="242" t="s">
        <v>14616</v>
      </c>
      <c r="D4247" s="244">
        <v>457.95</v>
      </c>
    </row>
    <row r="4248" spans="1:4" ht="18">
      <c r="A4248" s="242">
        <v>3806416</v>
      </c>
      <c r="B4248" s="243" t="s">
        <v>18669</v>
      </c>
      <c r="C4248" s="242" t="s">
        <v>1623</v>
      </c>
      <c r="D4248" s="244">
        <v>69.7</v>
      </c>
    </row>
    <row r="4249" spans="1:4" ht="18">
      <c r="A4249" s="242">
        <v>3806419</v>
      </c>
      <c r="B4249" s="243" t="s">
        <v>18670</v>
      </c>
      <c r="C4249" s="242" t="s">
        <v>1623</v>
      </c>
      <c r="D4249" s="244">
        <v>91.79</v>
      </c>
    </row>
    <row r="4250" spans="1:4" ht="18">
      <c r="A4250" s="242">
        <v>3806417</v>
      </c>
      <c r="B4250" s="243" t="s">
        <v>18671</v>
      </c>
      <c r="C4250" s="242" t="s">
        <v>1623</v>
      </c>
      <c r="D4250" s="244">
        <v>78.540000000000006</v>
      </c>
    </row>
    <row r="4251" spans="1:4" ht="18">
      <c r="A4251" s="242">
        <v>3806418</v>
      </c>
      <c r="B4251" s="243" t="s">
        <v>18672</v>
      </c>
      <c r="C4251" s="242" t="s">
        <v>1623</v>
      </c>
      <c r="D4251" s="244">
        <v>90.79</v>
      </c>
    </row>
    <row r="4252" spans="1:4" ht="18">
      <c r="A4252" s="242">
        <v>3808207</v>
      </c>
      <c r="B4252" s="243" t="s">
        <v>18673</v>
      </c>
      <c r="C4252" s="242" t="s">
        <v>27</v>
      </c>
      <c r="D4252" s="244">
        <v>147.9</v>
      </c>
    </row>
    <row r="4253" spans="1:4">
      <c r="A4253" s="242">
        <v>3806400</v>
      </c>
      <c r="B4253" s="243" t="s">
        <v>18674</v>
      </c>
      <c r="C4253" s="242" t="s">
        <v>1623</v>
      </c>
      <c r="D4253" s="244">
        <v>149163.53</v>
      </c>
    </row>
    <row r="4254" spans="1:4">
      <c r="A4254" s="242">
        <v>3806399</v>
      </c>
      <c r="B4254" s="243" t="s">
        <v>18675</v>
      </c>
      <c r="C4254" s="242" t="s">
        <v>1623</v>
      </c>
      <c r="D4254" s="244">
        <v>212421.17</v>
      </c>
    </row>
    <row r="4255" spans="1:4">
      <c r="A4255" s="242">
        <v>3806387</v>
      </c>
      <c r="B4255" s="243" t="s">
        <v>18676</v>
      </c>
      <c r="C4255" s="242" t="s">
        <v>1623</v>
      </c>
      <c r="D4255" s="244">
        <v>265574.82</v>
      </c>
    </row>
    <row r="4256" spans="1:4">
      <c r="A4256" s="242">
        <v>3806397</v>
      </c>
      <c r="B4256" s="243" t="s">
        <v>18677</v>
      </c>
      <c r="C4256" s="242" t="s">
        <v>1623</v>
      </c>
      <c r="D4256" s="244">
        <v>356925.17</v>
      </c>
    </row>
    <row r="4257" spans="1:4">
      <c r="A4257" s="242">
        <v>3806396</v>
      </c>
      <c r="B4257" s="243" t="s">
        <v>18678</v>
      </c>
      <c r="C4257" s="242" t="s">
        <v>1623</v>
      </c>
      <c r="D4257" s="244">
        <v>411564.04</v>
      </c>
    </row>
    <row r="4258" spans="1:4" ht="18">
      <c r="A4258" s="242">
        <v>3806386</v>
      </c>
      <c r="B4258" s="243" t="s">
        <v>18679</v>
      </c>
      <c r="C4258" s="242" t="s">
        <v>27</v>
      </c>
      <c r="D4258" s="244">
        <v>618.03</v>
      </c>
    </row>
    <row r="4259" spans="1:4">
      <c r="A4259" s="242">
        <v>3816118</v>
      </c>
      <c r="B4259" s="243" t="s">
        <v>18680</v>
      </c>
      <c r="C4259" s="242" t="s">
        <v>27</v>
      </c>
      <c r="D4259" s="244">
        <v>90.07</v>
      </c>
    </row>
    <row r="4260" spans="1:4">
      <c r="A4260" s="242">
        <v>3816117</v>
      </c>
      <c r="B4260" s="243" t="s">
        <v>18681</v>
      </c>
      <c r="C4260" s="242" t="s">
        <v>27</v>
      </c>
      <c r="D4260" s="244">
        <v>84.94</v>
      </c>
    </row>
    <row r="4261" spans="1:4">
      <c r="A4261" s="242">
        <v>3816196</v>
      </c>
      <c r="B4261" s="243" t="s">
        <v>18682</v>
      </c>
      <c r="C4261" s="242" t="s">
        <v>14616</v>
      </c>
      <c r="D4261" s="244">
        <v>723.68</v>
      </c>
    </row>
    <row r="4262" spans="1:4">
      <c r="A4262" s="242">
        <v>3806426</v>
      </c>
      <c r="B4262" s="243" t="s">
        <v>18683</v>
      </c>
      <c r="C4262" s="242" t="s">
        <v>1624</v>
      </c>
      <c r="D4262" s="244">
        <v>50.98</v>
      </c>
    </row>
    <row r="4263" spans="1:4">
      <c r="A4263" s="242">
        <v>3806401</v>
      </c>
      <c r="B4263" s="243" t="s">
        <v>18684</v>
      </c>
      <c r="C4263" s="242" t="s">
        <v>1623</v>
      </c>
      <c r="D4263" s="244">
        <v>12700.4</v>
      </c>
    </row>
    <row r="4264" spans="1:4">
      <c r="A4264" s="242">
        <v>3806423</v>
      </c>
      <c r="B4264" s="243" t="s">
        <v>18685</v>
      </c>
      <c r="C4264" s="242" t="s">
        <v>1623</v>
      </c>
      <c r="D4264" s="244">
        <v>8684.0400000000009</v>
      </c>
    </row>
    <row r="4265" spans="1:4">
      <c r="A4265" s="242">
        <v>3806421</v>
      </c>
      <c r="B4265" s="243" t="s">
        <v>18686</v>
      </c>
      <c r="C4265" s="242" t="s">
        <v>1623</v>
      </c>
      <c r="D4265" s="244">
        <v>4224.59</v>
      </c>
    </row>
    <row r="4266" spans="1:4">
      <c r="A4266" s="242">
        <v>3806422</v>
      </c>
      <c r="B4266" s="243" t="s">
        <v>18687</v>
      </c>
      <c r="C4266" s="242" t="s">
        <v>1623</v>
      </c>
      <c r="D4266" s="244">
        <v>7815.65</v>
      </c>
    </row>
    <row r="4267" spans="1:4">
      <c r="A4267" s="242">
        <v>3806425</v>
      </c>
      <c r="B4267" s="243" t="s">
        <v>18688</v>
      </c>
      <c r="C4267" s="242" t="s">
        <v>1623</v>
      </c>
      <c r="D4267" s="244">
        <v>2292.5300000000002</v>
      </c>
    </row>
    <row r="4268" spans="1:4" ht="18">
      <c r="A4268" s="242">
        <v>3806424</v>
      </c>
      <c r="B4268" s="243" t="s">
        <v>18689</v>
      </c>
      <c r="C4268" s="242" t="s">
        <v>1623</v>
      </c>
      <c r="D4268" s="244">
        <v>4028.67</v>
      </c>
    </row>
    <row r="4269" spans="1:4">
      <c r="A4269" s="242">
        <v>3806420</v>
      </c>
      <c r="B4269" s="243" t="s">
        <v>18690</v>
      </c>
      <c r="C4269" s="242" t="s">
        <v>1623</v>
      </c>
      <c r="D4269" s="244">
        <v>3696.53</v>
      </c>
    </row>
    <row r="4270" spans="1:4">
      <c r="A4270" s="242">
        <v>3806405</v>
      </c>
      <c r="B4270" s="243" t="s">
        <v>18691</v>
      </c>
      <c r="C4270" s="242" t="s">
        <v>1623</v>
      </c>
      <c r="D4270" s="244">
        <v>614.12</v>
      </c>
    </row>
    <row r="4271" spans="1:4">
      <c r="A4271" s="242">
        <v>3806404</v>
      </c>
      <c r="B4271" s="243" t="s">
        <v>18692</v>
      </c>
      <c r="C4271" s="242" t="s">
        <v>14616</v>
      </c>
      <c r="D4271" s="244">
        <v>41.69</v>
      </c>
    </row>
    <row r="4272" spans="1:4">
      <c r="A4272" s="242">
        <v>3806406</v>
      </c>
      <c r="B4272" s="243" t="s">
        <v>18693</v>
      </c>
      <c r="C4272" s="242" t="s">
        <v>27</v>
      </c>
      <c r="D4272" s="244">
        <v>4.95</v>
      </c>
    </row>
    <row r="4273" spans="1:4">
      <c r="A4273" s="242">
        <v>3806403</v>
      </c>
      <c r="B4273" s="243" t="s">
        <v>18694</v>
      </c>
      <c r="C4273" s="242" t="s">
        <v>13752</v>
      </c>
      <c r="D4273" s="244">
        <v>7.27</v>
      </c>
    </row>
    <row r="4274" spans="1:4">
      <c r="A4274" s="242">
        <v>3806402</v>
      </c>
      <c r="B4274" s="243" t="s">
        <v>18695</v>
      </c>
      <c r="C4274" s="242" t="s">
        <v>13752</v>
      </c>
      <c r="D4274" s="244">
        <v>1.98</v>
      </c>
    </row>
    <row r="4275" spans="1:4" ht="18">
      <c r="A4275" s="242">
        <v>3806407</v>
      </c>
      <c r="B4275" s="243" t="s">
        <v>18696</v>
      </c>
      <c r="C4275" s="242" t="s">
        <v>27</v>
      </c>
      <c r="D4275" s="244">
        <v>235.25</v>
      </c>
    </row>
    <row r="4276" spans="1:4">
      <c r="A4276" s="242">
        <v>3808043</v>
      </c>
      <c r="B4276" s="243" t="s">
        <v>18697</v>
      </c>
      <c r="C4276" s="242" t="s">
        <v>13752</v>
      </c>
      <c r="D4276" s="244">
        <v>3.43</v>
      </c>
    </row>
    <row r="4277" spans="1:4" ht="18">
      <c r="A4277" s="242">
        <v>3806431</v>
      </c>
      <c r="B4277" s="243" t="s">
        <v>18698</v>
      </c>
      <c r="C4277" s="242" t="s">
        <v>1623</v>
      </c>
      <c r="D4277" s="244">
        <v>5596.87</v>
      </c>
    </row>
    <row r="4278" spans="1:4" ht="18">
      <c r="A4278" s="242">
        <v>3806432</v>
      </c>
      <c r="B4278" s="243" t="s">
        <v>18699</v>
      </c>
      <c r="C4278" s="242" t="s">
        <v>1623</v>
      </c>
      <c r="D4278" s="244">
        <v>2929.71</v>
      </c>
    </row>
    <row r="4279" spans="1:4" ht="18">
      <c r="A4279" s="242">
        <v>3806429</v>
      </c>
      <c r="B4279" s="243" t="s">
        <v>18700</v>
      </c>
      <c r="C4279" s="242" t="s">
        <v>14616</v>
      </c>
      <c r="D4279" s="244">
        <v>14.54</v>
      </c>
    </row>
    <row r="4280" spans="1:4" ht="18">
      <c r="A4280" s="242">
        <v>3806430</v>
      </c>
      <c r="B4280" s="243" t="s">
        <v>18701</v>
      </c>
      <c r="C4280" s="242" t="s">
        <v>14616</v>
      </c>
      <c r="D4280" s="244">
        <v>9.08</v>
      </c>
    </row>
    <row r="4281" spans="1:4" ht="18">
      <c r="A4281" s="242">
        <v>3806428</v>
      </c>
      <c r="B4281" s="243" t="s">
        <v>18702</v>
      </c>
      <c r="C4281" s="242" t="s">
        <v>14616</v>
      </c>
      <c r="D4281" s="244">
        <v>31.4</v>
      </c>
    </row>
    <row r="4282" spans="1:4" ht="18">
      <c r="A4282" s="242">
        <v>3816198</v>
      </c>
      <c r="B4282" s="243" t="s">
        <v>18703</v>
      </c>
      <c r="C4282" s="242" t="s">
        <v>14616</v>
      </c>
      <c r="D4282" s="244">
        <v>66.010000000000005</v>
      </c>
    </row>
    <row r="4283" spans="1:4" ht="18">
      <c r="A4283" s="242">
        <v>3816197</v>
      </c>
      <c r="B4283" s="243" t="s">
        <v>18704</v>
      </c>
      <c r="C4283" s="242" t="s">
        <v>14616</v>
      </c>
      <c r="D4283" s="244">
        <v>61.05</v>
      </c>
    </row>
    <row r="4284" spans="1:4" ht="18">
      <c r="A4284" s="242">
        <v>3806410</v>
      </c>
      <c r="B4284" s="243" t="s">
        <v>18705</v>
      </c>
      <c r="C4284" s="242" t="s">
        <v>13752</v>
      </c>
      <c r="D4284" s="244">
        <v>53.38</v>
      </c>
    </row>
    <row r="4285" spans="1:4" ht="18">
      <c r="A4285" s="242">
        <v>3806411</v>
      </c>
      <c r="B4285" s="243" t="s">
        <v>18706</v>
      </c>
      <c r="C4285" s="242" t="s">
        <v>1628</v>
      </c>
      <c r="D4285" s="244">
        <v>562.6</v>
      </c>
    </row>
    <row r="4286" spans="1:4" ht="18">
      <c r="A4286" s="242">
        <v>3815644</v>
      </c>
      <c r="B4286" s="243" t="s">
        <v>18707</v>
      </c>
      <c r="C4286" s="242" t="s">
        <v>1623</v>
      </c>
      <c r="D4286" s="244">
        <v>79.319999999999993</v>
      </c>
    </row>
    <row r="4287" spans="1:4" ht="18">
      <c r="A4287" s="242">
        <v>3815643</v>
      </c>
      <c r="B4287" s="243" t="s">
        <v>18708</v>
      </c>
      <c r="C4287" s="242" t="s">
        <v>1623</v>
      </c>
      <c r="D4287" s="244">
        <v>62.3</v>
      </c>
    </row>
    <row r="4288" spans="1:4">
      <c r="A4288" s="242">
        <v>3815706</v>
      </c>
      <c r="B4288" s="243" t="s">
        <v>18709</v>
      </c>
      <c r="C4288" s="242" t="s">
        <v>27</v>
      </c>
      <c r="D4288" s="244">
        <v>116.11</v>
      </c>
    </row>
    <row r="4289" spans="1:4">
      <c r="A4289" s="242">
        <v>3815597</v>
      </c>
      <c r="B4289" s="243" t="s">
        <v>18710</v>
      </c>
      <c r="C4289" s="242" t="s">
        <v>27</v>
      </c>
      <c r="D4289" s="244">
        <v>110.98</v>
      </c>
    </row>
    <row r="4290" spans="1:4">
      <c r="A4290" s="242">
        <v>3815600</v>
      </c>
      <c r="B4290" s="243" t="s">
        <v>18711</v>
      </c>
      <c r="C4290" s="242" t="s">
        <v>13752</v>
      </c>
      <c r="D4290" s="244">
        <v>41.96</v>
      </c>
    </row>
    <row r="4291" spans="1:4">
      <c r="A4291" s="242">
        <v>3815601</v>
      </c>
      <c r="B4291" s="243" t="s">
        <v>18712</v>
      </c>
      <c r="C4291" s="242" t="s">
        <v>13752</v>
      </c>
      <c r="D4291" s="244">
        <v>37.909999999999997</v>
      </c>
    </row>
    <row r="4292" spans="1:4">
      <c r="A4292" s="242">
        <v>3815599</v>
      </c>
      <c r="B4292" s="243" t="s">
        <v>18713</v>
      </c>
      <c r="C4292" s="242" t="s">
        <v>13752</v>
      </c>
      <c r="D4292" s="244">
        <v>21.25</v>
      </c>
    </row>
    <row r="4293" spans="1:4">
      <c r="A4293" s="242">
        <v>3806414</v>
      </c>
      <c r="B4293" s="243" t="s">
        <v>18714</v>
      </c>
      <c r="C4293" s="242" t="s">
        <v>14616</v>
      </c>
      <c r="D4293" s="244">
        <v>468.33</v>
      </c>
    </row>
    <row r="4294" spans="1:4">
      <c r="A4294" s="242">
        <v>3806409</v>
      </c>
      <c r="B4294" s="243" t="s">
        <v>18715</v>
      </c>
      <c r="C4294" s="242" t="s">
        <v>27</v>
      </c>
      <c r="D4294" s="244">
        <v>48.98</v>
      </c>
    </row>
    <row r="4295" spans="1:4">
      <c r="A4295" s="242">
        <v>3815602</v>
      </c>
      <c r="B4295" s="243" t="s">
        <v>18716</v>
      </c>
      <c r="C4295" s="242" t="s">
        <v>27</v>
      </c>
      <c r="D4295" s="244">
        <v>26.89</v>
      </c>
    </row>
    <row r="4296" spans="1:4">
      <c r="A4296" s="242">
        <v>4011444</v>
      </c>
      <c r="B4296" s="243" t="s">
        <v>18717</v>
      </c>
      <c r="C4296" s="242" t="s">
        <v>1624</v>
      </c>
      <c r="D4296" s="244">
        <v>138.19999999999999</v>
      </c>
    </row>
    <row r="4297" spans="1:4">
      <c r="A4297" s="242">
        <v>4011443</v>
      </c>
      <c r="B4297" s="243" t="s">
        <v>18718</v>
      </c>
      <c r="C4297" s="242" t="s">
        <v>1624</v>
      </c>
      <c r="D4297" s="244">
        <v>93.56</v>
      </c>
    </row>
    <row r="4298" spans="1:4">
      <c r="A4298" s="242">
        <v>4011446</v>
      </c>
      <c r="B4298" s="243" t="s">
        <v>18719</v>
      </c>
      <c r="C4298" s="242" t="s">
        <v>1624</v>
      </c>
      <c r="D4298" s="244">
        <v>130.86000000000001</v>
      </c>
    </row>
    <row r="4299" spans="1:4">
      <c r="A4299" s="242">
        <v>4011445</v>
      </c>
      <c r="B4299" s="243" t="s">
        <v>18720</v>
      </c>
      <c r="C4299" s="242" t="s">
        <v>1624</v>
      </c>
      <c r="D4299" s="244">
        <v>85.23</v>
      </c>
    </row>
    <row r="4300" spans="1:4">
      <c r="A4300" s="242">
        <v>4011448</v>
      </c>
      <c r="B4300" s="243" t="s">
        <v>18721</v>
      </c>
      <c r="C4300" s="242" t="s">
        <v>1624</v>
      </c>
      <c r="D4300" s="244">
        <v>132.69</v>
      </c>
    </row>
    <row r="4301" spans="1:4">
      <c r="A4301" s="242">
        <v>4011447</v>
      </c>
      <c r="B4301" s="243" t="s">
        <v>18722</v>
      </c>
      <c r="C4301" s="242" t="s">
        <v>1624</v>
      </c>
      <c r="D4301" s="244">
        <v>85.78</v>
      </c>
    </row>
    <row r="4302" spans="1:4">
      <c r="A4302" s="242">
        <v>4011450</v>
      </c>
      <c r="B4302" s="243" t="s">
        <v>18723</v>
      </c>
      <c r="C4302" s="242" t="s">
        <v>1624</v>
      </c>
      <c r="D4302" s="244">
        <v>136.85</v>
      </c>
    </row>
    <row r="4303" spans="1:4">
      <c r="A4303" s="242">
        <v>4011449</v>
      </c>
      <c r="B4303" s="243" t="s">
        <v>18724</v>
      </c>
      <c r="C4303" s="242" t="s">
        <v>1624</v>
      </c>
      <c r="D4303" s="244">
        <v>90.77</v>
      </c>
    </row>
    <row r="4304" spans="1:4">
      <c r="A4304" s="242">
        <v>4011452</v>
      </c>
      <c r="B4304" s="243" t="s">
        <v>18725</v>
      </c>
      <c r="C4304" s="242" t="s">
        <v>1624</v>
      </c>
      <c r="D4304" s="244">
        <v>139.55000000000001</v>
      </c>
    </row>
    <row r="4305" spans="1:4">
      <c r="A4305" s="242">
        <v>4011451</v>
      </c>
      <c r="B4305" s="243" t="s">
        <v>18726</v>
      </c>
      <c r="C4305" s="242" t="s">
        <v>1624</v>
      </c>
      <c r="D4305" s="244">
        <v>94.08</v>
      </c>
    </row>
    <row r="4306" spans="1:4">
      <c r="A4306" s="242">
        <v>4011219</v>
      </c>
      <c r="B4306" s="243" t="s">
        <v>18727</v>
      </c>
      <c r="C4306" s="242" t="s">
        <v>14616</v>
      </c>
      <c r="D4306" s="244">
        <v>9.08</v>
      </c>
    </row>
    <row r="4307" spans="1:4">
      <c r="A4307" s="242">
        <v>4011291</v>
      </c>
      <c r="B4307" s="243" t="s">
        <v>18728</v>
      </c>
      <c r="C4307" s="242" t="s">
        <v>14616</v>
      </c>
      <c r="D4307" s="244">
        <v>42.2</v>
      </c>
    </row>
    <row r="4308" spans="1:4">
      <c r="A4308" s="242">
        <v>4011287</v>
      </c>
      <c r="B4308" s="243" t="s">
        <v>18729</v>
      </c>
      <c r="C4308" s="242" t="s">
        <v>14616</v>
      </c>
      <c r="D4308" s="244">
        <v>38.49</v>
      </c>
    </row>
    <row r="4309" spans="1:4">
      <c r="A4309" s="242">
        <v>4011305</v>
      </c>
      <c r="B4309" s="243" t="s">
        <v>18730</v>
      </c>
      <c r="C4309" s="242" t="s">
        <v>14616</v>
      </c>
      <c r="D4309" s="244">
        <v>63.73</v>
      </c>
    </row>
    <row r="4310" spans="1:4">
      <c r="A4310" s="242">
        <v>4011313</v>
      </c>
      <c r="B4310" s="243" t="s">
        <v>18731</v>
      </c>
      <c r="C4310" s="242" t="s">
        <v>14616</v>
      </c>
      <c r="D4310" s="244">
        <v>72.36</v>
      </c>
    </row>
    <row r="4311" spans="1:4">
      <c r="A4311" s="242">
        <v>4011297</v>
      </c>
      <c r="B4311" s="243" t="s">
        <v>18732</v>
      </c>
      <c r="C4311" s="242" t="s">
        <v>14616</v>
      </c>
      <c r="D4311" s="244">
        <v>76.150000000000006</v>
      </c>
    </row>
    <row r="4312" spans="1:4" ht="18">
      <c r="A4312" s="242">
        <v>4011221</v>
      </c>
      <c r="B4312" s="243" t="s">
        <v>18733</v>
      </c>
      <c r="C4312" s="242" t="s">
        <v>14616</v>
      </c>
      <c r="D4312" s="244">
        <v>9.66</v>
      </c>
    </row>
    <row r="4313" spans="1:4" ht="18">
      <c r="A4313" s="242">
        <v>4011226</v>
      </c>
      <c r="B4313" s="243" t="s">
        <v>18734</v>
      </c>
      <c r="C4313" s="242" t="s">
        <v>14616</v>
      </c>
      <c r="D4313" s="244">
        <v>23.54</v>
      </c>
    </row>
    <row r="4314" spans="1:4" ht="18">
      <c r="A4314" s="242">
        <v>4011240</v>
      </c>
      <c r="B4314" s="243" t="s">
        <v>18735</v>
      </c>
      <c r="C4314" s="242" t="s">
        <v>14616</v>
      </c>
      <c r="D4314" s="244">
        <v>79.489999999999995</v>
      </c>
    </row>
    <row r="4315" spans="1:4" ht="18">
      <c r="A4315" s="242">
        <v>4011239</v>
      </c>
      <c r="B4315" s="243" t="s">
        <v>18736</v>
      </c>
      <c r="C4315" s="242" t="s">
        <v>14616</v>
      </c>
      <c r="D4315" s="244">
        <v>64.180000000000007</v>
      </c>
    </row>
    <row r="4316" spans="1:4" ht="18">
      <c r="A4316" s="242">
        <v>4011268</v>
      </c>
      <c r="B4316" s="243" t="s">
        <v>18737</v>
      </c>
      <c r="C4316" s="242" t="s">
        <v>14616</v>
      </c>
      <c r="D4316" s="244">
        <v>52.26</v>
      </c>
    </row>
    <row r="4317" spans="1:4" ht="18">
      <c r="A4317" s="242">
        <v>4011267</v>
      </c>
      <c r="B4317" s="243" t="s">
        <v>18738</v>
      </c>
      <c r="C4317" s="242" t="s">
        <v>14616</v>
      </c>
      <c r="D4317" s="244">
        <v>36.479999999999997</v>
      </c>
    </row>
    <row r="4318" spans="1:4" ht="18">
      <c r="A4318" s="242">
        <v>4011256</v>
      </c>
      <c r="B4318" s="243" t="s">
        <v>18739</v>
      </c>
      <c r="C4318" s="242" t="s">
        <v>14616</v>
      </c>
      <c r="D4318" s="244">
        <v>42.27</v>
      </c>
    </row>
    <row r="4319" spans="1:4" ht="18">
      <c r="A4319" s="242">
        <v>4011255</v>
      </c>
      <c r="B4319" s="243" t="s">
        <v>18740</v>
      </c>
      <c r="C4319" s="242" t="s">
        <v>14616</v>
      </c>
      <c r="D4319" s="244">
        <v>26.49</v>
      </c>
    </row>
    <row r="4320" spans="1:4">
      <c r="A4320" s="242">
        <v>4011276</v>
      </c>
      <c r="B4320" s="243" t="s">
        <v>18741</v>
      </c>
      <c r="C4320" s="242" t="s">
        <v>14616</v>
      </c>
      <c r="D4320" s="244">
        <v>140.84</v>
      </c>
    </row>
    <row r="4321" spans="1:4">
      <c r="A4321" s="242">
        <v>4011275</v>
      </c>
      <c r="B4321" s="243" t="s">
        <v>18742</v>
      </c>
      <c r="C4321" s="242" t="s">
        <v>14616</v>
      </c>
      <c r="D4321" s="244">
        <v>82.08</v>
      </c>
    </row>
    <row r="4322" spans="1:4">
      <c r="A4322" s="242">
        <v>4011549</v>
      </c>
      <c r="B4322" s="243" t="s">
        <v>18743</v>
      </c>
      <c r="C4322" s="242" t="s">
        <v>14616</v>
      </c>
      <c r="D4322" s="244">
        <v>140.77000000000001</v>
      </c>
    </row>
    <row r="4323" spans="1:4">
      <c r="A4323" s="242">
        <v>4011548</v>
      </c>
      <c r="B4323" s="243" t="s">
        <v>18744</v>
      </c>
      <c r="C4323" s="242" t="s">
        <v>14616</v>
      </c>
      <c r="D4323" s="244">
        <v>82.01</v>
      </c>
    </row>
    <row r="4324" spans="1:4">
      <c r="A4324" s="242">
        <v>4011278</v>
      </c>
      <c r="B4324" s="243" t="s">
        <v>18745</v>
      </c>
      <c r="C4324" s="242" t="s">
        <v>14616</v>
      </c>
      <c r="D4324" s="244">
        <v>173.84</v>
      </c>
    </row>
    <row r="4325" spans="1:4">
      <c r="A4325" s="242">
        <v>4011277</v>
      </c>
      <c r="B4325" s="243" t="s">
        <v>18746</v>
      </c>
      <c r="C4325" s="242" t="s">
        <v>14616</v>
      </c>
      <c r="D4325" s="244">
        <v>111.86</v>
      </c>
    </row>
    <row r="4326" spans="1:4" ht="18">
      <c r="A4326" s="242">
        <v>4011561</v>
      </c>
      <c r="B4326" s="243" t="s">
        <v>18747</v>
      </c>
      <c r="C4326" s="242" t="s">
        <v>14616</v>
      </c>
      <c r="D4326" s="244">
        <v>173.77</v>
      </c>
    </row>
    <row r="4327" spans="1:4" ht="18">
      <c r="A4327" s="242">
        <v>4011560</v>
      </c>
      <c r="B4327" s="243" t="s">
        <v>18748</v>
      </c>
      <c r="C4327" s="242" t="s">
        <v>14616</v>
      </c>
      <c r="D4327" s="244">
        <v>111.79</v>
      </c>
    </row>
    <row r="4328" spans="1:4">
      <c r="A4328" s="242">
        <v>4011282</v>
      </c>
      <c r="B4328" s="243" t="s">
        <v>18749</v>
      </c>
      <c r="C4328" s="242" t="s">
        <v>14616</v>
      </c>
      <c r="D4328" s="244">
        <v>116.91</v>
      </c>
    </row>
    <row r="4329" spans="1:4">
      <c r="A4329" s="242">
        <v>4011281</v>
      </c>
      <c r="B4329" s="243" t="s">
        <v>18750</v>
      </c>
      <c r="C4329" s="242" t="s">
        <v>14616</v>
      </c>
      <c r="D4329" s="244">
        <v>71.45</v>
      </c>
    </row>
    <row r="4330" spans="1:4">
      <c r="A4330" s="242">
        <v>4011279</v>
      </c>
      <c r="B4330" s="243" t="s">
        <v>18751</v>
      </c>
      <c r="C4330" s="242" t="s">
        <v>14616</v>
      </c>
      <c r="D4330" s="244">
        <v>112.6</v>
      </c>
    </row>
    <row r="4331" spans="1:4">
      <c r="A4331" s="242">
        <v>4011280</v>
      </c>
      <c r="B4331" s="243" t="s">
        <v>18752</v>
      </c>
      <c r="C4331" s="242" t="s">
        <v>14616</v>
      </c>
      <c r="D4331" s="244">
        <v>67.14</v>
      </c>
    </row>
    <row r="4332" spans="1:4" ht="18">
      <c r="A4332" s="242">
        <v>4011327</v>
      </c>
      <c r="B4332" s="243" t="s">
        <v>18753</v>
      </c>
      <c r="C4332" s="242" t="s">
        <v>14616</v>
      </c>
      <c r="D4332" s="244">
        <v>30.34</v>
      </c>
    </row>
    <row r="4333" spans="1:4" ht="18">
      <c r="A4333" s="242">
        <v>4011325</v>
      </c>
      <c r="B4333" s="243" t="s">
        <v>18754</v>
      </c>
      <c r="C4333" s="242" t="s">
        <v>14616</v>
      </c>
      <c r="D4333" s="244">
        <v>19.02</v>
      </c>
    </row>
    <row r="4334" spans="1:4">
      <c r="A4334" s="242">
        <v>4011454</v>
      </c>
      <c r="B4334" s="243" t="s">
        <v>18755</v>
      </c>
      <c r="C4334" s="242" t="s">
        <v>1624</v>
      </c>
      <c r="D4334" s="244">
        <v>135.56</v>
      </c>
    </row>
    <row r="4335" spans="1:4">
      <c r="A4335" s="242">
        <v>4011453</v>
      </c>
      <c r="B4335" s="243" t="s">
        <v>18756</v>
      </c>
      <c r="C4335" s="242" t="s">
        <v>1624</v>
      </c>
      <c r="D4335" s="244">
        <v>101.64</v>
      </c>
    </row>
    <row r="4336" spans="1:4">
      <c r="A4336" s="242">
        <v>4011455</v>
      </c>
      <c r="B4336" s="243" t="s">
        <v>18757</v>
      </c>
      <c r="C4336" s="242" t="s">
        <v>1624</v>
      </c>
      <c r="D4336" s="244">
        <v>12.64</v>
      </c>
    </row>
    <row r="4337" spans="1:4">
      <c r="A4337" s="242">
        <v>4011459</v>
      </c>
      <c r="B4337" s="243" t="s">
        <v>18758</v>
      </c>
      <c r="C4337" s="242" t="s">
        <v>1624</v>
      </c>
      <c r="D4337" s="244">
        <v>139.38999999999999</v>
      </c>
    </row>
    <row r="4338" spans="1:4">
      <c r="A4338" s="242">
        <v>4011458</v>
      </c>
      <c r="B4338" s="243" t="s">
        <v>18759</v>
      </c>
      <c r="C4338" s="242" t="s">
        <v>1624</v>
      </c>
      <c r="D4338" s="244">
        <v>103.55</v>
      </c>
    </row>
    <row r="4339" spans="1:4">
      <c r="A4339" s="242">
        <v>4011463</v>
      </c>
      <c r="B4339" s="243" t="s">
        <v>18760</v>
      </c>
      <c r="C4339" s="242" t="s">
        <v>1624</v>
      </c>
      <c r="D4339" s="244">
        <v>141.37</v>
      </c>
    </row>
    <row r="4340" spans="1:4">
      <c r="A4340" s="242">
        <v>4011462</v>
      </c>
      <c r="B4340" s="243" t="s">
        <v>18761</v>
      </c>
      <c r="C4340" s="242" t="s">
        <v>1624</v>
      </c>
      <c r="D4340" s="244">
        <v>102.16</v>
      </c>
    </row>
    <row r="4341" spans="1:4">
      <c r="A4341" s="242">
        <v>4011464</v>
      </c>
      <c r="B4341" s="243" t="s">
        <v>18762</v>
      </c>
      <c r="C4341" s="242" t="s">
        <v>1624</v>
      </c>
      <c r="D4341" s="244">
        <v>12.64</v>
      </c>
    </row>
    <row r="4342" spans="1:4">
      <c r="A4342" s="242">
        <v>4011457</v>
      </c>
      <c r="B4342" s="243" t="s">
        <v>18763</v>
      </c>
      <c r="C4342" s="242" t="s">
        <v>1624</v>
      </c>
      <c r="D4342" s="244">
        <v>138.6</v>
      </c>
    </row>
    <row r="4343" spans="1:4">
      <c r="A4343" s="242">
        <v>4011456</v>
      </c>
      <c r="B4343" s="243" t="s">
        <v>18764</v>
      </c>
      <c r="C4343" s="242" t="s">
        <v>1624</v>
      </c>
      <c r="D4343" s="244">
        <v>101.82</v>
      </c>
    </row>
    <row r="4344" spans="1:4">
      <c r="A4344" s="242">
        <v>4011461</v>
      </c>
      <c r="B4344" s="243" t="s">
        <v>18765</v>
      </c>
      <c r="C4344" s="242" t="s">
        <v>1624</v>
      </c>
      <c r="D4344" s="244">
        <v>139.75</v>
      </c>
    </row>
    <row r="4345" spans="1:4">
      <c r="A4345" s="242">
        <v>4011460</v>
      </c>
      <c r="B4345" s="243" t="s">
        <v>18766</v>
      </c>
      <c r="C4345" s="242" t="s">
        <v>1624</v>
      </c>
      <c r="D4345" s="244">
        <v>103.73</v>
      </c>
    </row>
    <row r="4346" spans="1:4">
      <c r="A4346" s="242">
        <v>4011466</v>
      </c>
      <c r="B4346" s="243" t="s">
        <v>18767</v>
      </c>
      <c r="C4346" s="242" t="s">
        <v>1624</v>
      </c>
      <c r="D4346" s="244">
        <v>145.46</v>
      </c>
    </row>
    <row r="4347" spans="1:4">
      <c r="A4347" s="242">
        <v>4011465</v>
      </c>
      <c r="B4347" s="243" t="s">
        <v>18768</v>
      </c>
      <c r="C4347" s="242" t="s">
        <v>1624</v>
      </c>
      <c r="D4347" s="244">
        <v>105.5</v>
      </c>
    </row>
    <row r="4348" spans="1:4">
      <c r="A4348" s="242">
        <v>4011469</v>
      </c>
      <c r="B4348" s="243" t="s">
        <v>18769</v>
      </c>
      <c r="C4348" s="242" t="s">
        <v>1624</v>
      </c>
      <c r="D4348" s="244">
        <v>161.07</v>
      </c>
    </row>
    <row r="4349" spans="1:4">
      <c r="A4349" s="242">
        <v>4011473</v>
      </c>
      <c r="B4349" s="243" t="s">
        <v>18770</v>
      </c>
      <c r="C4349" s="242" t="s">
        <v>1624</v>
      </c>
      <c r="D4349" s="244">
        <v>139.15</v>
      </c>
    </row>
    <row r="4350" spans="1:4">
      <c r="A4350" s="242">
        <v>4011470</v>
      </c>
      <c r="B4350" s="243" t="s">
        <v>18771</v>
      </c>
      <c r="C4350" s="242" t="s">
        <v>1624</v>
      </c>
      <c r="D4350" s="244">
        <v>164.05</v>
      </c>
    </row>
    <row r="4351" spans="1:4">
      <c r="A4351" s="242">
        <v>4011474</v>
      </c>
      <c r="B4351" s="243" t="s">
        <v>18772</v>
      </c>
      <c r="C4351" s="242" t="s">
        <v>1624</v>
      </c>
      <c r="D4351" s="244">
        <v>142.13</v>
      </c>
    </row>
    <row r="4352" spans="1:4">
      <c r="A4352" s="242">
        <v>4011471</v>
      </c>
      <c r="B4352" s="243" t="s">
        <v>18773</v>
      </c>
      <c r="C4352" s="242" t="s">
        <v>1624</v>
      </c>
      <c r="D4352" s="244">
        <v>164.24</v>
      </c>
    </row>
    <row r="4353" spans="1:4">
      <c r="A4353" s="242">
        <v>4011475</v>
      </c>
      <c r="B4353" s="243" t="s">
        <v>18774</v>
      </c>
      <c r="C4353" s="242" t="s">
        <v>1624</v>
      </c>
      <c r="D4353" s="244">
        <v>143.61000000000001</v>
      </c>
    </row>
    <row r="4354" spans="1:4">
      <c r="A4354" s="242">
        <v>4011472</v>
      </c>
      <c r="B4354" s="243" t="s">
        <v>18775</v>
      </c>
      <c r="C4354" s="242" t="s">
        <v>1624</v>
      </c>
      <c r="D4354" s="244">
        <v>165.4</v>
      </c>
    </row>
    <row r="4355" spans="1:4">
      <c r="A4355" s="242">
        <v>4011476</v>
      </c>
      <c r="B4355" s="243" t="s">
        <v>18776</v>
      </c>
      <c r="C4355" s="242" t="s">
        <v>1624</v>
      </c>
      <c r="D4355" s="244">
        <v>139.15</v>
      </c>
    </row>
    <row r="4356" spans="1:4">
      <c r="A4356" s="242">
        <v>4011478</v>
      </c>
      <c r="B4356" s="243" t="s">
        <v>18777</v>
      </c>
      <c r="C4356" s="242" t="s">
        <v>1624</v>
      </c>
      <c r="D4356" s="244">
        <v>117.59</v>
      </c>
    </row>
    <row r="4357" spans="1:4">
      <c r="A4357" s="242">
        <v>4011477</v>
      </c>
      <c r="B4357" s="243" t="s">
        <v>18778</v>
      </c>
      <c r="C4357" s="242" t="s">
        <v>1624</v>
      </c>
      <c r="D4357" s="244">
        <v>102.31</v>
      </c>
    </row>
    <row r="4358" spans="1:4">
      <c r="A4358" s="242">
        <v>4011538</v>
      </c>
      <c r="B4358" s="243" t="s">
        <v>18779</v>
      </c>
      <c r="C4358" s="242" t="s">
        <v>13752</v>
      </c>
      <c r="D4358" s="244">
        <v>0.13</v>
      </c>
    </row>
    <row r="4359" spans="1:4">
      <c r="A4359" s="242">
        <v>4016096</v>
      </c>
      <c r="B4359" s="243" t="s">
        <v>18780</v>
      </c>
      <c r="C4359" s="242" t="s">
        <v>14616</v>
      </c>
      <c r="D4359" s="244">
        <v>1.1299999999999999</v>
      </c>
    </row>
    <row r="4360" spans="1:4">
      <c r="A4360" s="242">
        <v>4016008</v>
      </c>
      <c r="B4360" s="243" t="s">
        <v>18781</v>
      </c>
      <c r="C4360" s="242" t="s">
        <v>14616</v>
      </c>
      <c r="D4360" s="244">
        <v>2.95</v>
      </c>
    </row>
    <row r="4361" spans="1:4">
      <c r="A4361" s="242">
        <v>4016007</v>
      </c>
      <c r="B4361" s="243" t="s">
        <v>18782</v>
      </c>
      <c r="C4361" s="242" t="s">
        <v>14616</v>
      </c>
      <c r="D4361" s="244">
        <v>3.64</v>
      </c>
    </row>
    <row r="4362" spans="1:4">
      <c r="A4362" s="242">
        <v>4015612</v>
      </c>
      <c r="B4362" s="243" t="s">
        <v>18783</v>
      </c>
      <c r="C4362" s="242" t="s">
        <v>14616</v>
      </c>
      <c r="D4362" s="244">
        <v>8.9499999999999993</v>
      </c>
    </row>
    <row r="4363" spans="1:4">
      <c r="A4363" s="242">
        <v>4011479</v>
      </c>
      <c r="B4363" s="243" t="s">
        <v>18784</v>
      </c>
      <c r="C4363" s="242" t="s">
        <v>14616</v>
      </c>
      <c r="D4363" s="244">
        <v>44.94</v>
      </c>
    </row>
    <row r="4364" spans="1:4">
      <c r="A4364" s="242">
        <v>4011480</v>
      </c>
      <c r="B4364" s="243" t="s">
        <v>18785</v>
      </c>
      <c r="C4364" s="242" t="s">
        <v>14616</v>
      </c>
      <c r="D4364" s="244">
        <v>59.49</v>
      </c>
    </row>
    <row r="4365" spans="1:4" ht="18">
      <c r="A4365" s="242">
        <v>4011562</v>
      </c>
      <c r="B4365" s="243" t="s">
        <v>18786</v>
      </c>
      <c r="C4365" s="242" t="s">
        <v>13752</v>
      </c>
      <c r="D4365" s="244">
        <v>34.130000000000003</v>
      </c>
    </row>
    <row r="4366" spans="1:4">
      <c r="A4366" s="242">
        <v>4011351</v>
      </c>
      <c r="B4366" s="243" t="s">
        <v>18787</v>
      </c>
      <c r="C4366" s="242" t="s">
        <v>13752</v>
      </c>
      <c r="D4366" s="244">
        <v>0.32</v>
      </c>
    </row>
    <row r="4367" spans="1:4">
      <c r="A4367" s="242">
        <v>4011352</v>
      </c>
      <c r="B4367" s="243" t="s">
        <v>18788</v>
      </c>
      <c r="C4367" s="242" t="s">
        <v>13752</v>
      </c>
      <c r="D4367" s="244">
        <v>0.35</v>
      </c>
    </row>
    <row r="4368" spans="1:4">
      <c r="A4368" s="242">
        <v>4011402</v>
      </c>
      <c r="B4368" s="243" t="s">
        <v>18789</v>
      </c>
      <c r="C4368" s="242" t="s">
        <v>13752</v>
      </c>
      <c r="D4368" s="244">
        <v>0.61</v>
      </c>
    </row>
    <row r="4369" spans="1:4">
      <c r="A4369" s="242">
        <v>4011401</v>
      </c>
      <c r="B4369" s="243" t="s">
        <v>18790</v>
      </c>
      <c r="C4369" s="242" t="s">
        <v>13752</v>
      </c>
      <c r="D4369" s="244">
        <v>0.47</v>
      </c>
    </row>
    <row r="4370" spans="1:4">
      <c r="A4370" s="242">
        <v>4011404</v>
      </c>
      <c r="B4370" s="243" t="s">
        <v>18791</v>
      </c>
      <c r="C4370" s="242" t="s">
        <v>13752</v>
      </c>
      <c r="D4370" s="244">
        <v>0.43</v>
      </c>
    </row>
    <row r="4371" spans="1:4">
      <c r="A4371" s="242">
        <v>4011403</v>
      </c>
      <c r="B4371" s="243" t="s">
        <v>18792</v>
      </c>
      <c r="C4371" s="242" t="s">
        <v>13752</v>
      </c>
      <c r="D4371" s="244">
        <v>0.32</v>
      </c>
    </row>
    <row r="4372" spans="1:4">
      <c r="A4372" s="242">
        <v>4011406</v>
      </c>
      <c r="B4372" s="243" t="s">
        <v>18793</v>
      </c>
      <c r="C4372" s="242" t="s">
        <v>13752</v>
      </c>
      <c r="D4372" s="244">
        <v>0.8</v>
      </c>
    </row>
    <row r="4373" spans="1:4">
      <c r="A4373" s="242">
        <v>4011405</v>
      </c>
      <c r="B4373" s="243" t="s">
        <v>18794</v>
      </c>
      <c r="C4373" s="242" t="s">
        <v>13752</v>
      </c>
      <c r="D4373" s="244">
        <v>0.61</v>
      </c>
    </row>
    <row r="4374" spans="1:4">
      <c r="A4374" s="242">
        <v>4011392</v>
      </c>
      <c r="B4374" s="243" t="s">
        <v>18795</v>
      </c>
      <c r="C4374" s="242" t="s">
        <v>14616</v>
      </c>
      <c r="D4374" s="244">
        <v>143.02000000000001</v>
      </c>
    </row>
    <row r="4375" spans="1:4">
      <c r="A4375" s="242">
        <v>4011391</v>
      </c>
      <c r="B4375" s="243" t="s">
        <v>18796</v>
      </c>
      <c r="C4375" s="242" t="s">
        <v>14616</v>
      </c>
      <c r="D4375" s="244">
        <v>96.8</v>
      </c>
    </row>
    <row r="4376" spans="1:4">
      <c r="A4376" s="242">
        <v>4011394</v>
      </c>
      <c r="B4376" s="243" t="s">
        <v>18797</v>
      </c>
      <c r="C4376" s="242" t="s">
        <v>14616</v>
      </c>
      <c r="D4376" s="244">
        <v>143.52000000000001</v>
      </c>
    </row>
    <row r="4377" spans="1:4">
      <c r="A4377" s="242">
        <v>4011393</v>
      </c>
      <c r="B4377" s="243" t="s">
        <v>18798</v>
      </c>
      <c r="C4377" s="242" t="s">
        <v>14616</v>
      </c>
      <c r="D4377" s="244">
        <v>97.29</v>
      </c>
    </row>
    <row r="4378" spans="1:4">
      <c r="A4378" s="242">
        <v>4011396</v>
      </c>
      <c r="B4378" s="243" t="s">
        <v>18799</v>
      </c>
      <c r="C4378" s="242" t="s">
        <v>14616</v>
      </c>
      <c r="D4378" s="244">
        <v>145.07</v>
      </c>
    </row>
    <row r="4379" spans="1:4">
      <c r="A4379" s="242">
        <v>4011395</v>
      </c>
      <c r="B4379" s="243" t="s">
        <v>18800</v>
      </c>
      <c r="C4379" s="242" t="s">
        <v>14616</v>
      </c>
      <c r="D4379" s="244">
        <v>97.86</v>
      </c>
    </row>
    <row r="4380" spans="1:4">
      <c r="A4380" s="242">
        <v>4011398</v>
      </c>
      <c r="B4380" s="243" t="s">
        <v>18801</v>
      </c>
      <c r="C4380" s="242" t="s">
        <v>14616</v>
      </c>
      <c r="D4380" s="244">
        <v>148.80000000000001</v>
      </c>
    </row>
    <row r="4381" spans="1:4">
      <c r="A4381" s="242">
        <v>4011397</v>
      </c>
      <c r="B4381" s="243" t="s">
        <v>18802</v>
      </c>
      <c r="C4381" s="242" t="s">
        <v>14616</v>
      </c>
      <c r="D4381" s="244">
        <v>98.15</v>
      </c>
    </row>
    <row r="4382" spans="1:4" ht="18">
      <c r="A4382" s="242">
        <v>4011400</v>
      </c>
      <c r="B4382" s="243" t="s">
        <v>18803</v>
      </c>
      <c r="C4382" s="242" t="s">
        <v>14616</v>
      </c>
      <c r="D4382" s="244">
        <v>157.75</v>
      </c>
    </row>
    <row r="4383" spans="1:4">
      <c r="A4383" s="242">
        <v>4011399</v>
      </c>
      <c r="B4383" s="243" t="s">
        <v>18804</v>
      </c>
      <c r="C4383" s="242" t="s">
        <v>14616</v>
      </c>
      <c r="D4383" s="244">
        <v>112.56</v>
      </c>
    </row>
    <row r="4384" spans="1:4" ht="18">
      <c r="A4384" s="242">
        <v>4011490</v>
      </c>
      <c r="B4384" s="243" t="s">
        <v>18805</v>
      </c>
      <c r="C4384" s="242" t="s">
        <v>13752</v>
      </c>
      <c r="D4384" s="244">
        <v>3.43</v>
      </c>
    </row>
    <row r="4385" spans="1:4" ht="18">
      <c r="A4385" s="242">
        <v>4011536</v>
      </c>
      <c r="B4385" s="243" t="s">
        <v>18806</v>
      </c>
      <c r="C4385" s="242" t="s">
        <v>13752</v>
      </c>
      <c r="D4385" s="244">
        <v>1.44</v>
      </c>
    </row>
    <row r="4386" spans="1:4">
      <c r="A4386" s="242">
        <v>4011415</v>
      </c>
      <c r="B4386" s="243" t="s">
        <v>18807</v>
      </c>
      <c r="C4386" s="242" t="s">
        <v>1624</v>
      </c>
      <c r="D4386" s="244">
        <v>122.12</v>
      </c>
    </row>
    <row r="4387" spans="1:4">
      <c r="A4387" s="242">
        <v>4011416</v>
      </c>
      <c r="B4387" s="243" t="s">
        <v>18808</v>
      </c>
      <c r="C4387" s="242" t="s">
        <v>1624</v>
      </c>
      <c r="D4387" s="244">
        <v>103.92</v>
      </c>
    </row>
    <row r="4388" spans="1:4" ht="18">
      <c r="A4388" s="242">
        <v>4011408</v>
      </c>
      <c r="B4388" s="243" t="s">
        <v>18809</v>
      </c>
      <c r="C4388" s="242" t="s">
        <v>13752</v>
      </c>
      <c r="D4388" s="244">
        <v>1.59</v>
      </c>
    </row>
    <row r="4389" spans="1:4" ht="18">
      <c r="A4389" s="242">
        <v>4011407</v>
      </c>
      <c r="B4389" s="243" t="s">
        <v>18810</v>
      </c>
      <c r="C4389" s="242" t="s">
        <v>13752</v>
      </c>
      <c r="D4389" s="244">
        <v>1.37</v>
      </c>
    </row>
    <row r="4390" spans="1:4" ht="18">
      <c r="A4390" s="242">
        <v>4011410</v>
      </c>
      <c r="B4390" s="243" t="s">
        <v>18811</v>
      </c>
      <c r="C4390" s="242" t="s">
        <v>13752</v>
      </c>
      <c r="D4390" s="244">
        <v>2.99</v>
      </c>
    </row>
    <row r="4391" spans="1:4" ht="18">
      <c r="A4391" s="242">
        <v>4011409</v>
      </c>
      <c r="B4391" s="243" t="s">
        <v>18812</v>
      </c>
      <c r="C4391" s="242" t="s">
        <v>13752</v>
      </c>
      <c r="D4391" s="244">
        <v>2.56</v>
      </c>
    </row>
    <row r="4392" spans="1:4" ht="18">
      <c r="A4392" s="242">
        <v>4011412</v>
      </c>
      <c r="B4392" s="243" t="s">
        <v>18813</v>
      </c>
      <c r="C4392" s="242" t="s">
        <v>13752</v>
      </c>
      <c r="D4392" s="244">
        <v>4.1500000000000004</v>
      </c>
    </row>
    <row r="4393" spans="1:4" ht="18">
      <c r="A4393" s="242">
        <v>4011411</v>
      </c>
      <c r="B4393" s="243" t="s">
        <v>18814</v>
      </c>
      <c r="C4393" s="242" t="s">
        <v>13752</v>
      </c>
      <c r="D4393" s="244">
        <v>3.56</v>
      </c>
    </row>
    <row r="4394" spans="1:4">
      <c r="A4394" s="242">
        <v>4011520</v>
      </c>
      <c r="B4394" s="243" t="s">
        <v>18815</v>
      </c>
      <c r="C4394" s="242" t="s">
        <v>14616</v>
      </c>
      <c r="D4394" s="244">
        <v>395.16</v>
      </c>
    </row>
    <row r="4395" spans="1:4" ht="18">
      <c r="A4395" s="242">
        <v>4011507</v>
      </c>
      <c r="B4395" s="243" t="s">
        <v>18816</v>
      </c>
      <c r="C4395" s="242" t="s">
        <v>14616</v>
      </c>
      <c r="D4395" s="244">
        <v>303.62</v>
      </c>
    </row>
    <row r="4396" spans="1:4">
      <c r="A4396" s="242">
        <v>4011535</v>
      </c>
      <c r="B4396" s="243" t="s">
        <v>18817</v>
      </c>
      <c r="C4396" s="242" t="s">
        <v>14616</v>
      </c>
      <c r="D4396" s="244">
        <v>270.39999999999998</v>
      </c>
    </row>
    <row r="4397" spans="1:4">
      <c r="A4397" s="242">
        <v>4011534</v>
      </c>
      <c r="B4397" s="243" t="s">
        <v>18818</v>
      </c>
      <c r="C4397" s="242" t="s">
        <v>14616</v>
      </c>
      <c r="D4397" s="244">
        <v>204.95</v>
      </c>
    </row>
    <row r="4398" spans="1:4">
      <c r="A4398" s="242">
        <v>4011533</v>
      </c>
      <c r="B4398" s="243" t="s">
        <v>18819</v>
      </c>
      <c r="C4398" s="242" t="s">
        <v>14616</v>
      </c>
      <c r="D4398" s="244">
        <v>275.45</v>
      </c>
    </row>
    <row r="4399" spans="1:4">
      <c r="A4399" s="242">
        <v>4011532</v>
      </c>
      <c r="B4399" s="243" t="s">
        <v>18820</v>
      </c>
      <c r="C4399" s="242" t="s">
        <v>14616</v>
      </c>
      <c r="D4399" s="244">
        <v>210</v>
      </c>
    </row>
    <row r="4400" spans="1:4">
      <c r="A4400" s="242">
        <v>4011492</v>
      </c>
      <c r="B4400" s="243" t="s">
        <v>18821</v>
      </c>
      <c r="C4400" s="242" t="s">
        <v>14616</v>
      </c>
      <c r="D4400" s="244">
        <v>209.28</v>
      </c>
    </row>
    <row r="4401" spans="1:4">
      <c r="A4401" s="242">
        <v>4011491</v>
      </c>
      <c r="B4401" s="243" t="s">
        <v>18822</v>
      </c>
      <c r="C4401" s="242" t="s">
        <v>14616</v>
      </c>
      <c r="D4401" s="244">
        <v>157.41999999999999</v>
      </c>
    </row>
    <row r="4402" spans="1:4">
      <c r="A4402" s="242">
        <v>4011353</v>
      </c>
      <c r="B4402" s="243" t="s">
        <v>18823</v>
      </c>
      <c r="C4402" s="242" t="s">
        <v>13752</v>
      </c>
      <c r="D4402" s="244">
        <v>0.24</v>
      </c>
    </row>
    <row r="4403" spans="1:4">
      <c r="A4403" s="242">
        <v>4011354</v>
      </c>
      <c r="B4403" s="243" t="s">
        <v>18824</v>
      </c>
      <c r="C4403" s="242" t="s">
        <v>13752</v>
      </c>
      <c r="D4403" s="244">
        <v>0.24</v>
      </c>
    </row>
    <row r="4404" spans="1:4">
      <c r="A4404" s="242">
        <v>4011418</v>
      </c>
      <c r="B4404" s="243" t="s">
        <v>18825</v>
      </c>
      <c r="C4404" s="242" t="s">
        <v>14616</v>
      </c>
      <c r="D4404" s="244">
        <v>215.28</v>
      </c>
    </row>
    <row r="4405" spans="1:4">
      <c r="A4405" s="242">
        <v>4011417</v>
      </c>
      <c r="B4405" s="243" t="s">
        <v>18826</v>
      </c>
      <c r="C4405" s="242" t="s">
        <v>14616</v>
      </c>
      <c r="D4405" s="244">
        <v>138</v>
      </c>
    </row>
    <row r="4406" spans="1:4">
      <c r="A4406" s="242">
        <v>4011420</v>
      </c>
      <c r="B4406" s="243" t="s">
        <v>18827</v>
      </c>
      <c r="C4406" s="242" t="s">
        <v>14616</v>
      </c>
      <c r="D4406" s="244">
        <v>224.11</v>
      </c>
    </row>
    <row r="4407" spans="1:4">
      <c r="A4407" s="242">
        <v>4011419</v>
      </c>
      <c r="B4407" s="243" t="s">
        <v>18828</v>
      </c>
      <c r="C4407" s="242" t="s">
        <v>14616</v>
      </c>
      <c r="D4407" s="244">
        <v>135.66</v>
      </c>
    </row>
    <row r="4408" spans="1:4">
      <c r="A4408" s="242">
        <v>4011422</v>
      </c>
      <c r="B4408" s="243" t="s">
        <v>18829</v>
      </c>
      <c r="C4408" s="242" t="s">
        <v>14616</v>
      </c>
      <c r="D4408" s="244">
        <v>226.66</v>
      </c>
    </row>
    <row r="4409" spans="1:4">
      <c r="A4409" s="242">
        <v>4011421</v>
      </c>
      <c r="B4409" s="243" t="s">
        <v>18830</v>
      </c>
      <c r="C4409" s="242" t="s">
        <v>14616</v>
      </c>
      <c r="D4409" s="244">
        <v>146.27000000000001</v>
      </c>
    </row>
    <row r="4410" spans="1:4">
      <c r="A4410" s="242">
        <v>4011424</v>
      </c>
      <c r="B4410" s="243" t="s">
        <v>18831</v>
      </c>
      <c r="C4410" s="242" t="s">
        <v>14616</v>
      </c>
      <c r="D4410" s="244">
        <v>236.44</v>
      </c>
    </row>
    <row r="4411" spans="1:4">
      <c r="A4411" s="242">
        <v>4011423</v>
      </c>
      <c r="B4411" s="243" t="s">
        <v>18832</v>
      </c>
      <c r="C4411" s="242" t="s">
        <v>14616</v>
      </c>
      <c r="D4411" s="244">
        <v>143.93</v>
      </c>
    </row>
    <row r="4412" spans="1:4">
      <c r="A4412" s="242">
        <v>4011426</v>
      </c>
      <c r="B4412" s="243" t="s">
        <v>18833</v>
      </c>
      <c r="C4412" s="242" t="s">
        <v>14616</v>
      </c>
      <c r="D4412" s="244">
        <v>215.28</v>
      </c>
    </row>
    <row r="4413" spans="1:4" ht="18">
      <c r="A4413" s="242">
        <v>4011425</v>
      </c>
      <c r="B4413" s="243" t="s">
        <v>18834</v>
      </c>
      <c r="C4413" s="242" t="s">
        <v>14616</v>
      </c>
      <c r="D4413" s="244">
        <v>138</v>
      </c>
    </row>
    <row r="4414" spans="1:4">
      <c r="A4414" s="242">
        <v>4011428</v>
      </c>
      <c r="B4414" s="243" t="s">
        <v>18835</v>
      </c>
      <c r="C4414" s="242" t="s">
        <v>14616</v>
      </c>
      <c r="D4414" s="244">
        <v>224.11</v>
      </c>
    </row>
    <row r="4415" spans="1:4" ht="18">
      <c r="A4415" s="242">
        <v>4011427</v>
      </c>
      <c r="B4415" s="243" t="s">
        <v>18836</v>
      </c>
      <c r="C4415" s="242" t="s">
        <v>14616</v>
      </c>
      <c r="D4415" s="244">
        <v>135.66</v>
      </c>
    </row>
    <row r="4416" spans="1:4">
      <c r="A4416" s="242">
        <v>4011430</v>
      </c>
      <c r="B4416" s="243" t="s">
        <v>18837</v>
      </c>
      <c r="C4416" s="242" t="s">
        <v>14616</v>
      </c>
      <c r="D4416" s="244">
        <v>225.88</v>
      </c>
    </row>
    <row r="4417" spans="1:4" ht="18">
      <c r="A4417" s="242">
        <v>4011429</v>
      </c>
      <c r="B4417" s="243" t="s">
        <v>18838</v>
      </c>
      <c r="C4417" s="242" t="s">
        <v>14616</v>
      </c>
      <c r="D4417" s="244">
        <v>145.87</v>
      </c>
    </row>
    <row r="4418" spans="1:4">
      <c r="A4418" s="242">
        <v>4011432</v>
      </c>
      <c r="B4418" s="243" t="s">
        <v>18839</v>
      </c>
      <c r="C4418" s="242" t="s">
        <v>14616</v>
      </c>
      <c r="D4418" s="244">
        <v>235.61</v>
      </c>
    </row>
    <row r="4419" spans="1:4" ht="18">
      <c r="A4419" s="242">
        <v>4011431</v>
      </c>
      <c r="B4419" s="243" t="s">
        <v>18840</v>
      </c>
      <c r="C4419" s="242" t="s">
        <v>14616</v>
      </c>
      <c r="D4419" s="244">
        <v>143.54</v>
      </c>
    </row>
    <row r="4420" spans="1:4" ht="18">
      <c r="A4420" s="242">
        <v>4011434</v>
      </c>
      <c r="B4420" s="243" t="s">
        <v>18841</v>
      </c>
      <c r="C4420" s="242" t="s">
        <v>1624</v>
      </c>
      <c r="D4420" s="244">
        <v>139.16999999999999</v>
      </c>
    </row>
    <row r="4421" spans="1:4" ht="18">
      <c r="A4421" s="242">
        <v>4011433</v>
      </c>
      <c r="B4421" s="243" t="s">
        <v>18842</v>
      </c>
      <c r="C4421" s="242" t="s">
        <v>1624</v>
      </c>
      <c r="D4421" s="244">
        <v>101.4</v>
      </c>
    </row>
    <row r="4422" spans="1:4" ht="18">
      <c r="A4422" s="242">
        <v>4011436</v>
      </c>
      <c r="B4422" s="243" t="s">
        <v>18843</v>
      </c>
      <c r="C4422" s="242" t="s">
        <v>1624</v>
      </c>
      <c r="D4422" s="244">
        <v>133.63</v>
      </c>
    </row>
    <row r="4423" spans="1:4" ht="18">
      <c r="A4423" s="242">
        <v>4011435</v>
      </c>
      <c r="B4423" s="243" t="s">
        <v>18844</v>
      </c>
      <c r="C4423" s="242" t="s">
        <v>1624</v>
      </c>
      <c r="D4423" s="244">
        <v>94.57</v>
      </c>
    </row>
    <row r="4424" spans="1:4" ht="18">
      <c r="A4424" s="242">
        <v>4011438</v>
      </c>
      <c r="B4424" s="243" t="s">
        <v>18845</v>
      </c>
      <c r="C4424" s="242" t="s">
        <v>1624</v>
      </c>
      <c r="D4424" s="244">
        <v>140.08000000000001</v>
      </c>
    </row>
    <row r="4425" spans="1:4" ht="18">
      <c r="A4425" s="242">
        <v>4011437</v>
      </c>
      <c r="B4425" s="243" t="s">
        <v>18846</v>
      </c>
      <c r="C4425" s="242" t="s">
        <v>1624</v>
      </c>
      <c r="D4425" s="244">
        <v>100.07</v>
      </c>
    </row>
    <row r="4426" spans="1:4" ht="18">
      <c r="A4426" s="242">
        <v>4011440</v>
      </c>
      <c r="B4426" s="243" t="s">
        <v>18847</v>
      </c>
      <c r="C4426" s="242" t="s">
        <v>1624</v>
      </c>
      <c r="D4426" s="244">
        <v>141.69</v>
      </c>
    </row>
    <row r="4427" spans="1:4" ht="18">
      <c r="A4427" s="242">
        <v>4011439</v>
      </c>
      <c r="B4427" s="243" t="s">
        <v>18848</v>
      </c>
      <c r="C4427" s="242" t="s">
        <v>1624</v>
      </c>
      <c r="D4427" s="244">
        <v>104.64</v>
      </c>
    </row>
    <row r="4428" spans="1:4" ht="18">
      <c r="A4428" s="242">
        <v>4011442</v>
      </c>
      <c r="B4428" s="243" t="s">
        <v>18849</v>
      </c>
      <c r="C4428" s="242" t="s">
        <v>1624</v>
      </c>
      <c r="D4428" s="244">
        <v>140.11000000000001</v>
      </c>
    </row>
    <row r="4429" spans="1:4" ht="18">
      <c r="A4429" s="242">
        <v>4011441</v>
      </c>
      <c r="B4429" s="243" t="s">
        <v>18850</v>
      </c>
      <c r="C4429" s="242" t="s">
        <v>1624</v>
      </c>
      <c r="D4429" s="244">
        <v>104.33</v>
      </c>
    </row>
    <row r="4430" spans="1:4">
      <c r="A4430" s="242">
        <v>4011482</v>
      </c>
      <c r="B4430" s="243" t="s">
        <v>18851</v>
      </c>
      <c r="C4430" s="242" t="s">
        <v>14616</v>
      </c>
      <c r="D4430" s="244">
        <v>52.54</v>
      </c>
    </row>
    <row r="4431" spans="1:4">
      <c r="A4431" s="242">
        <v>4011484</v>
      </c>
      <c r="B4431" s="243" t="s">
        <v>18852</v>
      </c>
      <c r="C4431" s="242" t="s">
        <v>14616</v>
      </c>
      <c r="D4431" s="244">
        <v>49.67</v>
      </c>
    </row>
    <row r="4432" spans="1:4">
      <c r="A4432" s="242">
        <v>4011483</v>
      </c>
      <c r="B4432" s="243" t="s">
        <v>18853</v>
      </c>
      <c r="C4432" s="242" t="s">
        <v>14616</v>
      </c>
      <c r="D4432" s="244">
        <v>40.11</v>
      </c>
    </row>
    <row r="4433" spans="1:4" ht="18">
      <c r="A4433" s="242">
        <v>4011488</v>
      </c>
      <c r="B4433" s="243" t="s">
        <v>18854</v>
      </c>
      <c r="C4433" s="242" t="s">
        <v>14616</v>
      </c>
      <c r="D4433" s="244">
        <v>41.61</v>
      </c>
    </row>
    <row r="4434" spans="1:4" ht="18">
      <c r="A4434" s="242">
        <v>4011487</v>
      </c>
      <c r="B4434" s="243" t="s">
        <v>18855</v>
      </c>
      <c r="C4434" s="242" t="s">
        <v>14616</v>
      </c>
      <c r="D4434" s="244">
        <v>57.03</v>
      </c>
    </row>
    <row r="4435" spans="1:4" ht="18">
      <c r="A4435" s="242">
        <v>4011486</v>
      </c>
      <c r="B4435" s="243" t="s">
        <v>18856</v>
      </c>
      <c r="C4435" s="242" t="s">
        <v>14616</v>
      </c>
      <c r="D4435" s="244">
        <v>75.790000000000006</v>
      </c>
    </row>
    <row r="4436" spans="1:4" ht="18">
      <c r="A4436" s="242">
        <v>4011485</v>
      </c>
      <c r="B4436" s="243" t="s">
        <v>18857</v>
      </c>
      <c r="C4436" s="242" t="s">
        <v>14616</v>
      </c>
      <c r="D4436" s="244">
        <v>66.23</v>
      </c>
    </row>
    <row r="4437" spans="1:4" ht="18">
      <c r="A4437" s="242">
        <v>4011489</v>
      </c>
      <c r="B4437" s="243" t="s">
        <v>18858</v>
      </c>
      <c r="C4437" s="242" t="s">
        <v>14616</v>
      </c>
      <c r="D4437" s="244">
        <v>92.47</v>
      </c>
    </row>
    <row r="4438" spans="1:4">
      <c r="A4438" s="242">
        <v>4011481</v>
      </c>
      <c r="B4438" s="243" t="s">
        <v>18859</v>
      </c>
      <c r="C4438" s="242" t="s">
        <v>14616</v>
      </c>
      <c r="D4438" s="244">
        <v>26.42</v>
      </c>
    </row>
    <row r="4439" spans="1:4">
      <c r="A4439" s="242">
        <v>4011347</v>
      </c>
      <c r="B4439" s="243" t="s">
        <v>18860</v>
      </c>
      <c r="C4439" s="242" t="s">
        <v>14616</v>
      </c>
      <c r="D4439" s="244">
        <v>43.23</v>
      </c>
    </row>
    <row r="4440" spans="1:4">
      <c r="A4440" s="242">
        <v>4011342</v>
      </c>
      <c r="B4440" s="243" t="s">
        <v>18861</v>
      </c>
      <c r="C4440" s="242" t="s">
        <v>14616</v>
      </c>
      <c r="D4440" s="244">
        <v>55.04</v>
      </c>
    </row>
    <row r="4441" spans="1:4">
      <c r="A4441" s="242">
        <v>4011344</v>
      </c>
      <c r="B4441" s="243" t="s">
        <v>18862</v>
      </c>
      <c r="C4441" s="242" t="s">
        <v>14616</v>
      </c>
      <c r="D4441" s="244">
        <v>39.26</v>
      </c>
    </row>
    <row r="4442" spans="1:4">
      <c r="A4442" s="242">
        <v>4011341</v>
      </c>
      <c r="B4442" s="243" t="s">
        <v>18863</v>
      </c>
      <c r="C4442" s="242" t="s">
        <v>14616</v>
      </c>
      <c r="D4442" s="244">
        <v>9.15</v>
      </c>
    </row>
    <row r="4443" spans="1:4">
      <c r="A4443" s="242">
        <v>4011346</v>
      </c>
      <c r="B4443" s="243" t="s">
        <v>18864</v>
      </c>
      <c r="C4443" s="242" t="s">
        <v>14616</v>
      </c>
      <c r="D4443" s="244">
        <v>6.44</v>
      </c>
    </row>
    <row r="4444" spans="1:4">
      <c r="A4444" s="242">
        <v>4011211</v>
      </c>
      <c r="B4444" s="243" t="s">
        <v>18865</v>
      </c>
      <c r="C4444" s="242" t="s">
        <v>14616</v>
      </c>
      <c r="D4444" s="244">
        <v>8.58</v>
      </c>
    </row>
    <row r="4445" spans="1:4" ht="18">
      <c r="A4445" s="242">
        <v>4011304</v>
      </c>
      <c r="B4445" s="243" t="s">
        <v>18866</v>
      </c>
      <c r="C4445" s="242" t="s">
        <v>14616</v>
      </c>
      <c r="D4445" s="244">
        <v>40.58</v>
      </c>
    </row>
    <row r="4446" spans="1:4">
      <c r="A4446" s="242">
        <v>4011209</v>
      </c>
      <c r="B4446" s="243" t="s">
        <v>18867</v>
      </c>
      <c r="C4446" s="242" t="s">
        <v>13752</v>
      </c>
      <c r="D4446" s="244">
        <v>0.85</v>
      </c>
    </row>
    <row r="4447" spans="1:4">
      <c r="A4447" s="242">
        <v>4011210</v>
      </c>
      <c r="B4447" s="243" t="s">
        <v>18868</v>
      </c>
      <c r="C4447" s="242" t="s">
        <v>13752</v>
      </c>
      <c r="D4447" s="244">
        <v>0.96</v>
      </c>
    </row>
    <row r="4448" spans="1:4">
      <c r="A4448" s="242">
        <v>4011537</v>
      </c>
      <c r="B4448" s="243" t="s">
        <v>18869</v>
      </c>
      <c r="C4448" s="242" t="s">
        <v>27</v>
      </c>
      <c r="D4448" s="244">
        <v>10.44</v>
      </c>
    </row>
    <row r="4449" spans="1:4">
      <c r="A4449" s="242">
        <v>4011218</v>
      </c>
      <c r="B4449" s="243" t="s">
        <v>18870</v>
      </c>
      <c r="C4449" s="242" t="s">
        <v>14616</v>
      </c>
      <c r="D4449" s="244">
        <v>305.98</v>
      </c>
    </row>
    <row r="4450" spans="1:4">
      <c r="A4450" s="242">
        <v>4011217</v>
      </c>
      <c r="B4450" s="243" t="s">
        <v>18871</v>
      </c>
      <c r="C4450" s="242" t="s">
        <v>14616</v>
      </c>
      <c r="D4450" s="244">
        <v>206.13</v>
      </c>
    </row>
    <row r="4451" spans="1:4">
      <c r="A4451" s="242">
        <v>4011214</v>
      </c>
      <c r="B4451" s="243" t="s">
        <v>18872</v>
      </c>
      <c r="C4451" s="242" t="s">
        <v>14616</v>
      </c>
      <c r="D4451" s="244">
        <v>177.81</v>
      </c>
    </row>
    <row r="4452" spans="1:4">
      <c r="A4452" s="242">
        <v>4011213</v>
      </c>
      <c r="B4452" s="243" t="s">
        <v>18873</v>
      </c>
      <c r="C4452" s="242" t="s">
        <v>14616</v>
      </c>
      <c r="D4452" s="244">
        <v>123.59</v>
      </c>
    </row>
    <row r="4453" spans="1:4">
      <c r="A4453" s="242">
        <v>4011227</v>
      </c>
      <c r="B4453" s="243" t="s">
        <v>18874</v>
      </c>
      <c r="C4453" s="242" t="s">
        <v>14616</v>
      </c>
      <c r="D4453" s="244">
        <v>8.58</v>
      </c>
    </row>
    <row r="4454" spans="1:4">
      <c r="A4454" s="242">
        <v>4011302</v>
      </c>
      <c r="B4454" s="243" t="s">
        <v>18875</v>
      </c>
      <c r="C4454" s="242" t="s">
        <v>14616</v>
      </c>
      <c r="D4454" s="244">
        <v>41.93</v>
      </c>
    </row>
    <row r="4455" spans="1:4">
      <c r="A4455" s="242">
        <v>4011300</v>
      </c>
      <c r="B4455" s="243" t="s">
        <v>18876</v>
      </c>
      <c r="C4455" s="242" t="s">
        <v>14616</v>
      </c>
      <c r="D4455" s="244">
        <v>38.22</v>
      </c>
    </row>
    <row r="4456" spans="1:4">
      <c r="A4456" s="242">
        <v>4011306</v>
      </c>
      <c r="B4456" s="243" t="s">
        <v>18877</v>
      </c>
      <c r="C4456" s="242" t="s">
        <v>14616</v>
      </c>
      <c r="D4456" s="244">
        <v>63.46</v>
      </c>
    </row>
    <row r="4457" spans="1:4">
      <c r="A4457" s="242">
        <v>4011303</v>
      </c>
      <c r="B4457" s="243" t="s">
        <v>18878</v>
      </c>
      <c r="C4457" s="242" t="s">
        <v>14616</v>
      </c>
      <c r="D4457" s="244">
        <v>72.09</v>
      </c>
    </row>
    <row r="4458" spans="1:4">
      <c r="A4458" s="242">
        <v>4011301</v>
      </c>
      <c r="B4458" s="243" t="s">
        <v>18879</v>
      </c>
      <c r="C4458" s="242" t="s">
        <v>14616</v>
      </c>
      <c r="D4458" s="244">
        <v>75.88</v>
      </c>
    </row>
    <row r="4459" spans="1:4" ht="18">
      <c r="A4459" s="242">
        <v>4011228</v>
      </c>
      <c r="B4459" s="243" t="s">
        <v>18880</v>
      </c>
      <c r="C4459" s="242" t="s">
        <v>14616</v>
      </c>
      <c r="D4459" s="244">
        <v>9.39</v>
      </c>
    </row>
    <row r="4460" spans="1:4" ht="18">
      <c r="A4460" s="242">
        <v>4011229</v>
      </c>
      <c r="B4460" s="243" t="s">
        <v>18881</v>
      </c>
      <c r="C4460" s="242" t="s">
        <v>14616</v>
      </c>
      <c r="D4460" s="244">
        <v>23.27</v>
      </c>
    </row>
    <row r="4461" spans="1:4" ht="18">
      <c r="A4461" s="242">
        <v>4011231</v>
      </c>
      <c r="B4461" s="243" t="s">
        <v>18882</v>
      </c>
      <c r="C4461" s="242" t="s">
        <v>14616</v>
      </c>
      <c r="D4461" s="244">
        <v>79.22</v>
      </c>
    </row>
    <row r="4462" spans="1:4" ht="18">
      <c r="A4462" s="242">
        <v>4011230</v>
      </c>
      <c r="B4462" s="243" t="s">
        <v>18883</v>
      </c>
      <c r="C4462" s="242" t="s">
        <v>14616</v>
      </c>
      <c r="D4462" s="244">
        <v>63.91</v>
      </c>
    </row>
    <row r="4463" spans="1:4" ht="18">
      <c r="A4463" s="242">
        <v>4011235</v>
      </c>
      <c r="B4463" s="243" t="s">
        <v>18884</v>
      </c>
      <c r="C4463" s="242" t="s">
        <v>14616</v>
      </c>
      <c r="D4463" s="244">
        <v>51.99</v>
      </c>
    </row>
    <row r="4464" spans="1:4" ht="18">
      <c r="A4464" s="242">
        <v>4011234</v>
      </c>
      <c r="B4464" s="243" t="s">
        <v>18885</v>
      </c>
      <c r="C4464" s="242" t="s">
        <v>14616</v>
      </c>
      <c r="D4464" s="244">
        <v>36.21</v>
      </c>
    </row>
    <row r="4465" spans="1:4" ht="18">
      <c r="A4465" s="242">
        <v>4011233</v>
      </c>
      <c r="B4465" s="243" t="s">
        <v>18886</v>
      </c>
      <c r="C4465" s="242" t="s">
        <v>14616</v>
      </c>
      <c r="D4465" s="244">
        <v>42</v>
      </c>
    </row>
    <row r="4466" spans="1:4" ht="18">
      <c r="A4466" s="242">
        <v>4011232</v>
      </c>
      <c r="B4466" s="243" t="s">
        <v>18887</v>
      </c>
      <c r="C4466" s="242" t="s">
        <v>14616</v>
      </c>
      <c r="D4466" s="244">
        <v>26.22</v>
      </c>
    </row>
    <row r="4467" spans="1:4">
      <c r="A4467" s="242">
        <v>4011372</v>
      </c>
      <c r="B4467" s="243" t="s">
        <v>18888</v>
      </c>
      <c r="C4467" s="242" t="s">
        <v>13752</v>
      </c>
      <c r="D4467" s="244">
        <v>4.21</v>
      </c>
    </row>
    <row r="4468" spans="1:4">
      <c r="A4468" s="242">
        <v>4011371</v>
      </c>
      <c r="B4468" s="243" t="s">
        <v>18889</v>
      </c>
      <c r="C4468" s="242" t="s">
        <v>13752</v>
      </c>
      <c r="D4468" s="244">
        <v>3.17</v>
      </c>
    </row>
    <row r="4469" spans="1:4" ht="18">
      <c r="A4469" s="242">
        <v>4011378</v>
      </c>
      <c r="B4469" s="243" t="s">
        <v>18890</v>
      </c>
      <c r="C4469" s="242" t="s">
        <v>13752</v>
      </c>
      <c r="D4469" s="244">
        <v>4.21</v>
      </c>
    </row>
    <row r="4470" spans="1:4" ht="18">
      <c r="A4470" s="242">
        <v>4011377</v>
      </c>
      <c r="B4470" s="243" t="s">
        <v>18891</v>
      </c>
      <c r="C4470" s="242" t="s">
        <v>13752</v>
      </c>
      <c r="D4470" s="244">
        <v>3.17</v>
      </c>
    </row>
    <row r="4471" spans="1:4">
      <c r="A4471" s="242">
        <v>4011368</v>
      </c>
      <c r="B4471" s="243" t="s">
        <v>18892</v>
      </c>
      <c r="C4471" s="242" t="s">
        <v>13752</v>
      </c>
      <c r="D4471" s="244">
        <v>3.27</v>
      </c>
    </row>
    <row r="4472" spans="1:4">
      <c r="A4472" s="242">
        <v>4011367</v>
      </c>
      <c r="B4472" s="243" t="s">
        <v>18893</v>
      </c>
      <c r="C4472" s="242" t="s">
        <v>13752</v>
      </c>
      <c r="D4472" s="244">
        <v>2.23</v>
      </c>
    </row>
    <row r="4473" spans="1:4">
      <c r="A4473" s="242">
        <v>4011374</v>
      </c>
      <c r="B4473" s="243" t="s">
        <v>18894</v>
      </c>
      <c r="C4473" s="242" t="s">
        <v>13752</v>
      </c>
      <c r="D4473" s="244">
        <v>3.27</v>
      </c>
    </row>
    <row r="4474" spans="1:4">
      <c r="A4474" s="242">
        <v>4011373</v>
      </c>
      <c r="B4474" s="243" t="s">
        <v>18895</v>
      </c>
      <c r="C4474" s="242" t="s">
        <v>13752</v>
      </c>
      <c r="D4474" s="244">
        <v>2.23</v>
      </c>
    </row>
    <row r="4475" spans="1:4">
      <c r="A4475" s="242">
        <v>4011370</v>
      </c>
      <c r="B4475" s="243" t="s">
        <v>18896</v>
      </c>
      <c r="C4475" s="242" t="s">
        <v>13752</v>
      </c>
      <c r="D4475" s="244">
        <v>3.78</v>
      </c>
    </row>
    <row r="4476" spans="1:4">
      <c r="A4476" s="242">
        <v>4011369</v>
      </c>
      <c r="B4476" s="243" t="s">
        <v>18897</v>
      </c>
      <c r="C4476" s="242" t="s">
        <v>13752</v>
      </c>
      <c r="D4476" s="244">
        <v>2.74</v>
      </c>
    </row>
    <row r="4477" spans="1:4">
      <c r="A4477" s="242">
        <v>4011376</v>
      </c>
      <c r="B4477" s="243" t="s">
        <v>18898</v>
      </c>
      <c r="C4477" s="242" t="s">
        <v>13752</v>
      </c>
      <c r="D4477" s="244">
        <v>3.78</v>
      </c>
    </row>
    <row r="4478" spans="1:4">
      <c r="A4478" s="242">
        <v>4011375</v>
      </c>
      <c r="B4478" s="243" t="s">
        <v>18899</v>
      </c>
      <c r="C4478" s="242" t="s">
        <v>13752</v>
      </c>
      <c r="D4478" s="244">
        <v>2.74</v>
      </c>
    </row>
    <row r="4479" spans="1:4">
      <c r="A4479" s="242">
        <v>4011360</v>
      </c>
      <c r="B4479" s="243" t="s">
        <v>18900</v>
      </c>
      <c r="C4479" s="242" t="s">
        <v>13752</v>
      </c>
      <c r="D4479" s="244">
        <v>1.58</v>
      </c>
    </row>
    <row r="4480" spans="1:4">
      <c r="A4480" s="242">
        <v>4011359</v>
      </c>
      <c r="B4480" s="243" t="s">
        <v>18901</v>
      </c>
      <c r="C4480" s="242" t="s">
        <v>13752</v>
      </c>
      <c r="D4480" s="244">
        <v>1.1599999999999999</v>
      </c>
    </row>
    <row r="4481" spans="1:4" ht="18">
      <c r="A4481" s="242">
        <v>4011366</v>
      </c>
      <c r="B4481" s="243" t="s">
        <v>18902</v>
      </c>
      <c r="C4481" s="242" t="s">
        <v>13752</v>
      </c>
      <c r="D4481" s="244">
        <v>1.58</v>
      </c>
    </row>
    <row r="4482" spans="1:4" ht="18">
      <c r="A4482" s="242">
        <v>4011365</v>
      </c>
      <c r="B4482" s="243" t="s">
        <v>18903</v>
      </c>
      <c r="C4482" s="242" t="s">
        <v>13752</v>
      </c>
      <c r="D4482" s="244">
        <v>1.1599999999999999</v>
      </c>
    </row>
    <row r="4483" spans="1:4">
      <c r="A4483" s="242">
        <v>4011356</v>
      </c>
      <c r="B4483" s="243" t="s">
        <v>18904</v>
      </c>
      <c r="C4483" s="242" t="s">
        <v>13752</v>
      </c>
      <c r="D4483" s="244">
        <v>1.2</v>
      </c>
    </row>
    <row r="4484" spans="1:4">
      <c r="A4484" s="242">
        <v>4011355</v>
      </c>
      <c r="B4484" s="243" t="s">
        <v>18905</v>
      </c>
      <c r="C4484" s="242" t="s">
        <v>13752</v>
      </c>
      <c r="D4484" s="244">
        <v>0.77</v>
      </c>
    </row>
    <row r="4485" spans="1:4">
      <c r="A4485" s="242">
        <v>4011362</v>
      </c>
      <c r="B4485" s="243" t="s">
        <v>18906</v>
      </c>
      <c r="C4485" s="242" t="s">
        <v>13752</v>
      </c>
      <c r="D4485" s="244">
        <v>1.2</v>
      </c>
    </row>
    <row r="4486" spans="1:4">
      <c r="A4486" s="242">
        <v>4011361</v>
      </c>
      <c r="B4486" s="243" t="s">
        <v>18907</v>
      </c>
      <c r="C4486" s="242" t="s">
        <v>13752</v>
      </c>
      <c r="D4486" s="244">
        <v>0.77</v>
      </c>
    </row>
    <row r="4487" spans="1:4">
      <c r="A4487" s="242">
        <v>4011358</v>
      </c>
      <c r="B4487" s="243" t="s">
        <v>18908</v>
      </c>
      <c r="C4487" s="242" t="s">
        <v>13752</v>
      </c>
      <c r="D4487" s="244">
        <v>1.4</v>
      </c>
    </row>
    <row r="4488" spans="1:4">
      <c r="A4488" s="242">
        <v>4011357</v>
      </c>
      <c r="B4488" s="243" t="s">
        <v>18909</v>
      </c>
      <c r="C4488" s="242" t="s">
        <v>13752</v>
      </c>
      <c r="D4488" s="244">
        <v>0.98</v>
      </c>
    </row>
    <row r="4489" spans="1:4">
      <c r="A4489" s="242">
        <v>4011364</v>
      </c>
      <c r="B4489" s="243" t="s">
        <v>18910</v>
      </c>
      <c r="C4489" s="242" t="s">
        <v>13752</v>
      </c>
      <c r="D4489" s="244">
        <v>1.4</v>
      </c>
    </row>
    <row r="4490" spans="1:4">
      <c r="A4490" s="242">
        <v>4011363</v>
      </c>
      <c r="B4490" s="243" t="s">
        <v>18911</v>
      </c>
      <c r="C4490" s="242" t="s">
        <v>13752</v>
      </c>
      <c r="D4490" s="244">
        <v>0.98</v>
      </c>
    </row>
    <row r="4491" spans="1:4">
      <c r="A4491" s="242">
        <v>4011384</v>
      </c>
      <c r="B4491" s="243" t="s">
        <v>18912</v>
      </c>
      <c r="C4491" s="242" t="s">
        <v>13752</v>
      </c>
      <c r="D4491" s="244">
        <v>4.51</v>
      </c>
    </row>
    <row r="4492" spans="1:4">
      <c r="A4492" s="242">
        <v>4011383</v>
      </c>
      <c r="B4492" s="243" t="s">
        <v>18913</v>
      </c>
      <c r="C4492" s="242" t="s">
        <v>13752</v>
      </c>
      <c r="D4492" s="244">
        <v>3.45</v>
      </c>
    </row>
    <row r="4493" spans="1:4">
      <c r="A4493" s="242">
        <v>4011390</v>
      </c>
      <c r="B4493" s="243" t="s">
        <v>18914</v>
      </c>
      <c r="C4493" s="242" t="s">
        <v>13752</v>
      </c>
      <c r="D4493" s="244">
        <v>4.51</v>
      </c>
    </row>
    <row r="4494" spans="1:4">
      <c r="A4494" s="242">
        <v>4011389</v>
      </c>
      <c r="B4494" s="243" t="s">
        <v>18915</v>
      </c>
      <c r="C4494" s="242" t="s">
        <v>13752</v>
      </c>
      <c r="D4494" s="244">
        <v>3.45</v>
      </c>
    </row>
    <row r="4495" spans="1:4">
      <c r="A4495" s="242">
        <v>4011380</v>
      </c>
      <c r="B4495" s="243" t="s">
        <v>18916</v>
      </c>
      <c r="C4495" s="242" t="s">
        <v>13752</v>
      </c>
      <c r="D4495" s="244">
        <v>3.58</v>
      </c>
    </row>
    <row r="4496" spans="1:4">
      <c r="A4496" s="242">
        <v>4011379</v>
      </c>
      <c r="B4496" s="243" t="s">
        <v>18917</v>
      </c>
      <c r="C4496" s="242" t="s">
        <v>13752</v>
      </c>
      <c r="D4496" s="244">
        <v>2.5099999999999998</v>
      </c>
    </row>
    <row r="4497" spans="1:4">
      <c r="A4497" s="242">
        <v>4011386</v>
      </c>
      <c r="B4497" s="243" t="s">
        <v>18918</v>
      </c>
      <c r="C4497" s="242" t="s">
        <v>13752</v>
      </c>
      <c r="D4497" s="244">
        <v>3.58</v>
      </c>
    </row>
    <row r="4498" spans="1:4">
      <c r="A4498" s="242">
        <v>4011385</v>
      </c>
      <c r="B4498" s="243" t="s">
        <v>18919</v>
      </c>
      <c r="C4498" s="242" t="s">
        <v>13752</v>
      </c>
      <c r="D4498" s="244">
        <v>2.5099999999999998</v>
      </c>
    </row>
    <row r="4499" spans="1:4">
      <c r="A4499" s="242">
        <v>4011382</v>
      </c>
      <c r="B4499" s="243" t="s">
        <v>18920</v>
      </c>
      <c r="C4499" s="242" t="s">
        <v>13752</v>
      </c>
      <c r="D4499" s="244">
        <v>4.09</v>
      </c>
    </row>
    <row r="4500" spans="1:4">
      <c r="A4500" s="242">
        <v>4011381</v>
      </c>
      <c r="B4500" s="243" t="s">
        <v>18921</v>
      </c>
      <c r="C4500" s="242" t="s">
        <v>13752</v>
      </c>
      <c r="D4500" s="244">
        <v>3.02</v>
      </c>
    </row>
    <row r="4501" spans="1:4">
      <c r="A4501" s="242">
        <v>4011388</v>
      </c>
      <c r="B4501" s="243" t="s">
        <v>18922</v>
      </c>
      <c r="C4501" s="242" t="s">
        <v>13752</v>
      </c>
      <c r="D4501" s="244">
        <v>4.09</v>
      </c>
    </row>
    <row r="4502" spans="1:4">
      <c r="A4502" s="242">
        <v>4011387</v>
      </c>
      <c r="B4502" s="243" t="s">
        <v>18923</v>
      </c>
      <c r="C4502" s="242" t="s">
        <v>13752</v>
      </c>
      <c r="D4502" s="244">
        <v>3.02</v>
      </c>
    </row>
    <row r="4503" spans="1:4">
      <c r="A4503" s="242">
        <v>4011212</v>
      </c>
      <c r="B4503" s="243" t="s">
        <v>18924</v>
      </c>
      <c r="C4503" s="242" t="s">
        <v>13752</v>
      </c>
      <c r="D4503" s="244">
        <v>0.05</v>
      </c>
    </row>
    <row r="4504" spans="1:4">
      <c r="A4504" s="242">
        <v>4208197</v>
      </c>
      <c r="B4504" s="243" t="s">
        <v>18925</v>
      </c>
      <c r="C4504" s="242" t="s">
        <v>1623</v>
      </c>
      <c r="D4504" s="244">
        <v>11126.59</v>
      </c>
    </row>
    <row r="4505" spans="1:4">
      <c r="A4505" s="242">
        <v>4208158</v>
      </c>
      <c r="B4505" s="243" t="s">
        <v>18926</v>
      </c>
      <c r="C4505" s="242" t="s">
        <v>1623</v>
      </c>
      <c r="D4505" s="244">
        <v>15472.99</v>
      </c>
    </row>
    <row r="4506" spans="1:4">
      <c r="A4506" s="242">
        <v>4208198</v>
      </c>
      <c r="B4506" s="243" t="s">
        <v>18927</v>
      </c>
      <c r="C4506" s="242" t="s">
        <v>1623</v>
      </c>
      <c r="D4506" s="244">
        <v>16662.66</v>
      </c>
    </row>
    <row r="4507" spans="1:4">
      <c r="A4507" s="242">
        <v>4208159</v>
      </c>
      <c r="B4507" s="243" t="s">
        <v>18928</v>
      </c>
      <c r="C4507" s="242" t="s">
        <v>1623</v>
      </c>
      <c r="D4507" s="244">
        <v>25018.55</v>
      </c>
    </row>
    <row r="4508" spans="1:4">
      <c r="A4508" s="242">
        <v>4208160</v>
      </c>
      <c r="B4508" s="243" t="s">
        <v>18929</v>
      </c>
      <c r="C4508" s="242" t="s">
        <v>1623</v>
      </c>
      <c r="D4508" s="244">
        <v>29810.76</v>
      </c>
    </row>
    <row r="4509" spans="1:4">
      <c r="A4509" s="242">
        <v>4208199</v>
      </c>
      <c r="B4509" s="243" t="s">
        <v>18930</v>
      </c>
      <c r="C4509" s="242" t="s">
        <v>1623</v>
      </c>
      <c r="D4509" s="244">
        <v>34624.14</v>
      </c>
    </row>
    <row r="4510" spans="1:4">
      <c r="A4510" s="242">
        <v>4208161</v>
      </c>
      <c r="B4510" s="243" t="s">
        <v>18931</v>
      </c>
      <c r="C4510" s="242" t="s">
        <v>1623</v>
      </c>
      <c r="D4510" s="244">
        <v>44168.800000000003</v>
      </c>
    </row>
    <row r="4511" spans="1:4">
      <c r="A4511" s="242">
        <v>4208162</v>
      </c>
      <c r="B4511" s="243" t="s">
        <v>18932</v>
      </c>
      <c r="C4511" s="242" t="s">
        <v>1623</v>
      </c>
      <c r="D4511" s="244">
        <v>49416.25</v>
      </c>
    </row>
    <row r="4512" spans="1:4">
      <c r="A4512" s="242">
        <v>4208163</v>
      </c>
      <c r="B4512" s="243" t="s">
        <v>18933</v>
      </c>
      <c r="C4512" s="242" t="s">
        <v>1623</v>
      </c>
      <c r="D4512" s="244">
        <v>64292.51</v>
      </c>
    </row>
    <row r="4513" spans="1:4">
      <c r="A4513" s="242">
        <v>4208200</v>
      </c>
      <c r="B4513" s="243" t="s">
        <v>18934</v>
      </c>
      <c r="C4513" s="242" t="s">
        <v>1623</v>
      </c>
      <c r="D4513" s="244">
        <v>68119.7</v>
      </c>
    </row>
    <row r="4514" spans="1:4">
      <c r="A4514" s="242">
        <v>4208164</v>
      </c>
      <c r="B4514" s="243" t="s">
        <v>18935</v>
      </c>
      <c r="C4514" s="242" t="s">
        <v>1623</v>
      </c>
      <c r="D4514" s="244">
        <v>86517.119999999995</v>
      </c>
    </row>
    <row r="4515" spans="1:4" ht="18">
      <c r="A4515" s="242">
        <v>4208201</v>
      </c>
      <c r="B4515" s="243" t="s">
        <v>18936</v>
      </c>
      <c r="C4515" s="242" t="s">
        <v>1623</v>
      </c>
      <c r="D4515" s="244">
        <v>11900.18</v>
      </c>
    </row>
    <row r="4516" spans="1:4" ht="18">
      <c r="A4516" s="242">
        <v>4208151</v>
      </c>
      <c r="B4516" s="243" t="s">
        <v>18937</v>
      </c>
      <c r="C4516" s="242" t="s">
        <v>1623</v>
      </c>
      <c r="D4516" s="244">
        <v>18430.52</v>
      </c>
    </row>
    <row r="4517" spans="1:4" ht="18">
      <c r="A4517" s="242">
        <v>4208202</v>
      </c>
      <c r="B4517" s="243" t="s">
        <v>18938</v>
      </c>
      <c r="C4517" s="242" t="s">
        <v>1623</v>
      </c>
      <c r="D4517" s="244">
        <v>21279.56</v>
      </c>
    </row>
    <row r="4518" spans="1:4" ht="18">
      <c r="A4518" s="242">
        <v>4208152</v>
      </c>
      <c r="B4518" s="243" t="s">
        <v>18939</v>
      </c>
      <c r="C4518" s="242" t="s">
        <v>1623</v>
      </c>
      <c r="D4518" s="244">
        <v>29670.49</v>
      </c>
    </row>
    <row r="4519" spans="1:4" ht="18">
      <c r="A4519" s="242">
        <v>4208153</v>
      </c>
      <c r="B4519" s="243" t="s">
        <v>18940</v>
      </c>
      <c r="C4519" s="242" t="s">
        <v>1623</v>
      </c>
      <c r="D4519" s="244">
        <v>35346.26</v>
      </c>
    </row>
    <row r="4520" spans="1:4" ht="18">
      <c r="A4520" s="242">
        <v>4208203</v>
      </c>
      <c r="B4520" s="243" t="s">
        <v>18941</v>
      </c>
      <c r="C4520" s="242" t="s">
        <v>1623</v>
      </c>
      <c r="D4520" s="244">
        <v>41136.5</v>
      </c>
    </row>
    <row r="4521" spans="1:4" ht="18">
      <c r="A4521" s="242">
        <v>4208154</v>
      </c>
      <c r="B4521" s="243" t="s">
        <v>18942</v>
      </c>
      <c r="C4521" s="242" t="s">
        <v>1623</v>
      </c>
      <c r="D4521" s="244">
        <v>52409.31</v>
      </c>
    </row>
    <row r="4522" spans="1:4" ht="18">
      <c r="A4522" s="242">
        <v>4208155</v>
      </c>
      <c r="B4522" s="243" t="s">
        <v>18943</v>
      </c>
      <c r="C4522" s="242" t="s">
        <v>1623</v>
      </c>
      <c r="D4522" s="244">
        <v>60439.69</v>
      </c>
    </row>
    <row r="4523" spans="1:4" ht="18">
      <c r="A4523" s="242">
        <v>4208156</v>
      </c>
      <c r="B4523" s="243" t="s">
        <v>18944</v>
      </c>
      <c r="C4523" s="242" t="s">
        <v>1623</v>
      </c>
      <c r="D4523" s="244">
        <v>74970.87</v>
      </c>
    </row>
    <row r="4524" spans="1:4" ht="18">
      <c r="A4524" s="242">
        <v>4208204</v>
      </c>
      <c r="B4524" s="243" t="s">
        <v>18945</v>
      </c>
      <c r="C4524" s="242" t="s">
        <v>1623</v>
      </c>
      <c r="D4524" s="244">
        <v>81979.960000000006</v>
      </c>
    </row>
    <row r="4525" spans="1:4" ht="18">
      <c r="A4525" s="242">
        <v>4208157</v>
      </c>
      <c r="B4525" s="243" t="s">
        <v>18946</v>
      </c>
      <c r="C4525" s="242" t="s">
        <v>1623</v>
      </c>
      <c r="D4525" s="244">
        <v>105888.04</v>
      </c>
    </row>
    <row r="4526" spans="1:4">
      <c r="A4526" s="242">
        <v>4208127</v>
      </c>
      <c r="B4526" s="243" t="s">
        <v>18947</v>
      </c>
      <c r="C4526" s="242" t="s">
        <v>94</v>
      </c>
      <c r="D4526" s="244">
        <v>27.07</v>
      </c>
    </row>
    <row r="4527" spans="1:4" ht="18">
      <c r="A4527" s="242">
        <v>4208196</v>
      </c>
      <c r="B4527" s="243" t="s">
        <v>18948</v>
      </c>
      <c r="C4527" s="242" t="s">
        <v>1623</v>
      </c>
      <c r="D4527" s="244">
        <v>2058.6</v>
      </c>
    </row>
    <row r="4528" spans="1:4" ht="18">
      <c r="A4528" s="242">
        <v>4208209</v>
      </c>
      <c r="B4528" s="243" t="s">
        <v>18949</v>
      </c>
      <c r="C4528" s="242" t="s">
        <v>1623</v>
      </c>
      <c r="D4528" s="244">
        <v>10409.200000000001</v>
      </c>
    </row>
    <row r="4529" spans="1:4" ht="18">
      <c r="A4529" s="242">
        <v>4208206</v>
      </c>
      <c r="B4529" s="243" t="s">
        <v>18950</v>
      </c>
      <c r="C4529" s="242" t="s">
        <v>1628</v>
      </c>
      <c r="D4529" s="244">
        <v>84.41</v>
      </c>
    </row>
    <row r="4530" spans="1:4">
      <c r="A4530" s="242">
        <v>4208210</v>
      </c>
      <c r="B4530" s="243" t="s">
        <v>18951</v>
      </c>
      <c r="C4530" s="242" t="s">
        <v>1623</v>
      </c>
      <c r="D4530" s="244">
        <v>23336.29</v>
      </c>
    </row>
    <row r="4531" spans="1:4" ht="18">
      <c r="A4531" s="242">
        <v>4208195</v>
      </c>
      <c r="B4531" s="243" t="s">
        <v>18952</v>
      </c>
      <c r="C4531" s="242" t="s">
        <v>1623</v>
      </c>
      <c r="D4531" s="244">
        <v>10516.31</v>
      </c>
    </row>
    <row r="4532" spans="1:4" ht="18">
      <c r="A4532" s="242">
        <v>4208208</v>
      </c>
      <c r="B4532" s="243" t="s">
        <v>18953</v>
      </c>
      <c r="C4532" s="242" t="s">
        <v>1628</v>
      </c>
      <c r="D4532" s="244">
        <v>447.12</v>
      </c>
    </row>
    <row r="4533" spans="1:4" ht="18">
      <c r="A4533" s="242">
        <v>4208135</v>
      </c>
      <c r="B4533" s="243" t="s">
        <v>18954</v>
      </c>
      <c r="C4533" s="242" t="s">
        <v>27</v>
      </c>
      <c r="D4533" s="244">
        <v>7850.72</v>
      </c>
    </row>
    <row r="4534" spans="1:4" ht="18">
      <c r="A4534" s="242">
        <v>4208136</v>
      </c>
      <c r="B4534" s="243" t="s">
        <v>18955</v>
      </c>
      <c r="C4534" s="242" t="s">
        <v>27</v>
      </c>
      <c r="D4534" s="244">
        <v>9297.7199999999993</v>
      </c>
    </row>
    <row r="4535" spans="1:4" ht="18">
      <c r="A4535" s="242">
        <v>4208137</v>
      </c>
      <c r="B4535" s="243" t="s">
        <v>18956</v>
      </c>
      <c r="C4535" s="242" t="s">
        <v>27</v>
      </c>
      <c r="D4535" s="244">
        <v>10858.77</v>
      </c>
    </row>
    <row r="4536" spans="1:4" ht="18">
      <c r="A4536" s="242">
        <v>4208138</v>
      </c>
      <c r="B4536" s="243" t="s">
        <v>18957</v>
      </c>
      <c r="C4536" s="242" t="s">
        <v>27</v>
      </c>
      <c r="D4536" s="244">
        <v>13593.23</v>
      </c>
    </row>
    <row r="4537" spans="1:4" ht="18">
      <c r="A4537" s="242">
        <v>4208139</v>
      </c>
      <c r="B4537" s="243" t="s">
        <v>18958</v>
      </c>
      <c r="C4537" s="242" t="s">
        <v>27</v>
      </c>
      <c r="D4537" s="244">
        <v>15675.67</v>
      </c>
    </row>
    <row r="4538" spans="1:4" ht="18">
      <c r="A4538" s="242">
        <v>4208140</v>
      </c>
      <c r="B4538" s="243" t="s">
        <v>18959</v>
      </c>
      <c r="C4538" s="242" t="s">
        <v>27</v>
      </c>
      <c r="D4538" s="244">
        <v>20488.990000000002</v>
      </c>
    </row>
    <row r="4539" spans="1:4" ht="18">
      <c r="A4539" s="242">
        <v>4208141</v>
      </c>
      <c r="B4539" s="243" t="s">
        <v>18960</v>
      </c>
      <c r="C4539" s="242" t="s">
        <v>27</v>
      </c>
      <c r="D4539" s="244">
        <v>23095.75</v>
      </c>
    </row>
    <row r="4540" spans="1:4" ht="18">
      <c r="A4540" s="242">
        <v>4208212</v>
      </c>
      <c r="B4540" s="243" t="s">
        <v>18961</v>
      </c>
      <c r="C4540" s="242" t="s">
        <v>27</v>
      </c>
      <c r="D4540" s="244">
        <v>26476.45</v>
      </c>
    </row>
    <row r="4541" spans="1:4" ht="18">
      <c r="A4541" s="242">
        <v>4208213</v>
      </c>
      <c r="B4541" s="243" t="s">
        <v>18962</v>
      </c>
      <c r="C4541" s="242" t="s">
        <v>27</v>
      </c>
      <c r="D4541" s="244">
        <v>33579.49</v>
      </c>
    </row>
    <row r="4542" spans="1:4" ht="18">
      <c r="A4542" s="242">
        <v>4208214</v>
      </c>
      <c r="B4542" s="243" t="s">
        <v>18963</v>
      </c>
      <c r="C4542" s="242" t="s">
        <v>27</v>
      </c>
      <c r="D4542" s="244">
        <v>39094.269999999997</v>
      </c>
    </row>
    <row r="4543" spans="1:4" ht="18">
      <c r="A4543" s="242">
        <v>4208215</v>
      </c>
      <c r="B4543" s="243" t="s">
        <v>18964</v>
      </c>
      <c r="C4543" s="242" t="s">
        <v>27</v>
      </c>
      <c r="D4543" s="244">
        <v>51810.44</v>
      </c>
    </row>
    <row r="4544" spans="1:4" ht="18">
      <c r="A4544" s="242">
        <v>4208216</v>
      </c>
      <c r="B4544" s="243" t="s">
        <v>18965</v>
      </c>
      <c r="C4544" s="242" t="s">
        <v>27</v>
      </c>
      <c r="D4544" s="244">
        <v>7322.38</v>
      </c>
    </row>
    <row r="4545" spans="1:4" ht="18">
      <c r="A4545" s="242">
        <v>4208217</v>
      </c>
      <c r="B4545" s="243" t="s">
        <v>18966</v>
      </c>
      <c r="C4545" s="242" t="s">
        <v>27</v>
      </c>
      <c r="D4545" s="244">
        <v>8628.23</v>
      </c>
    </row>
    <row r="4546" spans="1:4" ht="18">
      <c r="A4546" s="242">
        <v>4208218</v>
      </c>
      <c r="B4546" s="243" t="s">
        <v>18967</v>
      </c>
      <c r="C4546" s="242" t="s">
        <v>27</v>
      </c>
      <c r="D4546" s="244">
        <v>10581.19</v>
      </c>
    </row>
    <row r="4547" spans="1:4" ht="18">
      <c r="A4547" s="242">
        <v>4208219</v>
      </c>
      <c r="B4547" s="243" t="s">
        <v>18968</v>
      </c>
      <c r="C4547" s="242" t="s">
        <v>27</v>
      </c>
      <c r="D4547" s="244">
        <v>13056.24</v>
      </c>
    </row>
    <row r="4548" spans="1:4" ht="18">
      <c r="A4548" s="242">
        <v>4208220</v>
      </c>
      <c r="B4548" s="243" t="s">
        <v>18969</v>
      </c>
      <c r="C4548" s="242" t="s">
        <v>27</v>
      </c>
      <c r="D4548" s="244">
        <v>15271.98</v>
      </c>
    </row>
    <row r="4549" spans="1:4" ht="18">
      <c r="A4549" s="242">
        <v>4208221</v>
      </c>
      <c r="B4549" s="243" t="s">
        <v>18970</v>
      </c>
      <c r="C4549" s="242" t="s">
        <v>27</v>
      </c>
      <c r="D4549" s="244">
        <v>20089.900000000001</v>
      </c>
    </row>
    <row r="4550" spans="1:4" ht="18">
      <c r="A4550" s="242">
        <v>4208222</v>
      </c>
      <c r="B4550" s="243" t="s">
        <v>18971</v>
      </c>
      <c r="C4550" s="242" t="s">
        <v>27</v>
      </c>
      <c r="D4550" s="244">
        <v>22436.99</v>
      </c>
    </row>
    <row r="4551" spans="1:4" ht="18">
      <c r="A4551" s="242">
        <v>4208223</v>
      </c>
      <c r="B4551" s="243" t="s">
        <v>18972</v>
      </c>
      <c r="C4551" s="242" t="s">
        <v>27</v>
      </c>
      <c r="D4551" s="244">
        <v>25948.32</v>
      </c>
    </row>
    <row r="4552" spans="1:4" ht="18">
      <c r="A4552" s="242">
        <v>4208224</v>
      </c>
      <c r="B4552" s="243" t="s">
        <v>18973</v>
      </c>
      <c r="C4552" s="242" t="s">
        <v>27</v>
      </c>
      <c r="D4552" s="244">
        <v>32983.46</v>
      </c>
    </row>
    <row r="4553" spans="1:4" ht="18">
      <c r="A4553" s="242">
        <v>4208225</v>
      </c>
      <c r="B4553" s="243" t="s">
        <v>18974</v>
      </c>
      <c r="C4553" s="242" t="s">
        <v>27</v>
      </c>
      <c r="D4553" s="244">
        <v>38575.379999999997</v>
      </c>
    </row>
    <row r="4554" spans="1:4" ht="18">
      <c r="A4554" s="242">
        <v>4208226</v>
      </c>
      <c r="B4554" s="243" t="s">
        <v>18975</v>
      </c>
      <c r="C4554" s="242" t="s">
        <v>27</v>
      </c>
      <c r="D4554" s="244">
        <v>51078.69</v>
      </c>
    </row>
    <row r="4555" spans="1:4" ht="18">
      <c r="A4555" s="242">
        <v>4208227</v>
      </c>
      <c r="B4555" s="243" t="s">
        <v>18976</v>
      </c>
      <c r="C4555" s="242" t="s">
        <v>27</v>
      </c>
      <c r="D4555" s="244">
        <v>7317.12</v>
      </c>
    </row>
    <row r="4556" spans="1:4" ht="18">
      <c r="A4556" s="242">
        <v>4208228</v>
      </c>
      <c r="B4556" s="243" t="s">
        <v>18977</v>
      </c>
      <c r="C4556" s="242" t="s">
        <v>27</v>
      </c>
      <c r="D4556" s="244">
        <v>8628.2900000000009</v>
      </c>
    </row>
    <row r="4557" spans="1:4" ht="18">
      <c r="A4557" s="242">
        <v>4208229</v>
      </c>
      <c r="B4557" s="243" t="s">
        <v>18978</v>
      </c>
      <c r="C4557" s="242" t="s">
        <v>27</v>
      </c>
      <c r="D4557" s="244">
        <v>10581.21</v>
      </c>
    </row>
    <row r="4558" spans="1:4" ht="18">
      <c r="A4558" s="242">
        <v>4208230</v>
      </c>
      <c r="B4558" s="243" t="s">
        <v>18979</v>
      </c>
      <c r="C4558" s="242" t="s">
        <v>27</v>
      </c>
      <c r="D4558" s="244">
        <v>13056.38</v>
      </c>
    </row>
    <row r="4559" spans="1:4" ht="18">
      <c r="A4559" s="242">
        <v>4208231</v>
      </c>
      <c r="B4559" s="243" t="s">
        <v>18980</v>
      </c>
      <c r="C4559" s="242" t="s">
        <v>27</v>
      </c>
      <c r="D4559" s="244">
        <v>15272.03</v>
      </c>
    </row>
    <row r="4560" spans="1:4" ht="18">
      <c r="A4560" s="242">
        <v>4208232</v>
      </c>
      <c r="B4560" s="243" t="s">
        <v>18981</v>
      </c>
      <c r="C4560" s="242" t="s">
        <v>27</v>
      </c>
      <c r="D4560" s="244">
        <v>20090</v>
      </c>
    </row>
    <row r="4561" spans="1:4" ht="18">
      <c r="A4561" s="242">
        <v>4208233</v>
      </c>
      <c r="B4561" s="243" t="s">
        <v>18982</v>
      </c>
      <c r="C4561" s="242" t="s">
        <v>27</v>
      </c>
      <c r="D4561" s="244">
        <v>22437.14</v>
      </c>
    </row>
    <row r="4562" spans="1:4" ht="18">
      <c r="A4562" s="242">
        <v>4208234</v>
      </c>
      <c r="B4562" s="243" t="s">
        <v>18983</v>
      </c>
      <c r="C4562" s="242" t="s">
        <v>27</v>
      </c>
      <c r="D4562" s="244">
        <v>25948.34</v>
      </c>
    </row>
    <row r="4563" spans="1:4" ht="18">
      <c r="A4563" s="242">
        <v>4208235</v>
      </c>
      <c r="B4563" s="243" t="s">
        <v>18984</v>
      </c>
      <c r="C4563" s="242" t="s">
        <v>27</v>
      </c>
      <c r="D4563" s="244">
        <v>32983.64</v>
      </c>
    </row>
    <row r="4564" spans="1:4" ht="18">
      <c r="A4564" s="242">
        <v>4208236</v>
      </c>
      <c r="B4564" s="243" t="s">
        <v>18985</v>
      </c>
      <c r="C4564" s="242" t="s">
        <v>27</v>
      </c>
      <c r="D4564" s="244">
        <v>38576.15</v>
      </c>
    </row>
    <row r="4565" spans="1:4" ht="18">
      <c r="A4565" s="242">
        <v>4208237</v>
      </c>
      <c r="B4565" s="243" t="s">
        <v>18986</v>
      </c>
      <c r="C4565" s="242" t="s">
        <v>27</v>
      </c>
      <c r="D4565" s="244">
        <v>51078.82</v>
      </c>
    </row>
    <row r="4566" spans="1:4">
      <c r="A4566" s="242">
        <v>4208128</v>
      </c>
      <c r="B4566" s="243" t="s">
        <v>18987</v>
      </c>
      <c r="C4566" s="242" t="s">
        <v>27</v>
      </c>
      <c r="D4566" s="244">
        <v>280.01</v>
      </c>
    </row>
    <row r="4567" spans="1:4">
      <c r="A4567" s="242">
        <v>4208129</v>
      </c>
      <c r="B4567" s="243" t="s">
        <v>18988</v>
      </c>
      <c r="C4567" s="242" t="s">
        <v>27</v>
      </c>
      <c r="D4567" s="244">
        <v>441.58</v>
      </c>
    </row>
    <row r="4568" spans="1:4">
      <c r="A4568" s="242">
        <v>4208130</v>
      </c>
      <c r="B4568" s="243" t="s">
        <v>18989</v>
      </c>
      <c r="C4568" s="242" t="s">
        <v>27</v>
      </c>
      <c r="D4568" s="244">
        <v>575.91</v>
      </c>
    </row>
    <row r="4569" spans="1:4">
      <c r="A4569" s="242">
        <v>4208131</v>
      </c>
      <c r="B4569" s="243" t="s">
        <v>18990</v>
      </c>
      <c r="C4569" s="242" t="s">
        <v>27</v>
      </c>
      <c r="D4569" s="244">
        <v>737.18</v>
      </c>
    </row>
    <row r="4570" spans="1:4">
      <c r="A4570" s="242">
        <v>4208132</v>
      </c>
      <c r="B4570" s="243" t="s">
        <v>18991</v>
      </c>
      <c r="C4570" s="242" t="s">
        <v>27</v>
      </c>
      <c r="D4570" s="244">
        <v>845.32</v>
      </c>
    </row>
    <row r="4571" spans="1:4">
      <c r="A4571" s="242">
        <v>4208133</v>
      </c>
      <c r="B4571" s="243" t="s">
        <v>18992</v>
      </c>
      <c r="C4571" s="242" t="s">
        <v>27</v>
      </c>
      <c r="D4571" s="244">
        <v>1059.6199999999999</v>
      </c>
    </row>
    <row r="4572" spans="1:4">
      <c r="A4572" s="242">
        <v>4208134</v>
      </c>
      <c r="B4572" s="243" t="s">
        <v>18993</v>
      </c>
      <c r="C4572" s="242" t="s">
        <v>27</v>
      </c>
      <c r="D4572" s="244">
        <v>1181.83</v>
      </c>
    </row>
    <row r="4573" spans="1:4">
      <c r="A4573" s="242">
        <v>4208238</v>
      </c>
      <c r="B4573" s="243" t="s">
        <v>18994</v>
      </c>
      <c r="C4573" s="242" t="s">
        <v>27</v>
      </c>
      <c r="D4573" s="244">
        <v>1370.25</v>
      </c>
    </row>
    <row r="4574" spans="1:4">
      <c r="A4574" s="242">
        <v>4208239</v>
      </c>
      <c r="B4574" s="243" t="s">
        <v>18995</v>
      </c>
      <c r="C4574" s="242" t="s">
        <v>27</v>
      </c>
      <c r="D4574" s="244">
        <v>1585.94</v>
      </c>
    </row>
    <row r="4575" spans="1:4" ht="18">
      <c r="A4575" s="242">
        <v>4413920</v>
      </c>
      <c r="B4575" s="243" t="s">
        <v>18996</v>
      </c>
      <c r="C4575" s="242" t="s">
        <v>13752</v>
      </c>
      <c r="D4575" s="244">
        <v>0.34</v>
      </c>
    </row>
    <row r="4576" spans="1:4" ht="18">
      <c r="A4576" s="242">
        <v>4413024</v>
      </c>
      <c r="B4576" s="243" t="s">
        <v>18997</v>
      </c>
      <c r="C4576" s="242" t="s">
        <v>13752</v>
      </c>
      <c r="D4576" s="244">
        <v>0.28000000000000003</v>
      </c>
    </row>
    <row r="4577" spans="1:4">
      <c r="A4577" s="242">
        <v>4413022</v>
      </c>
      <c r="B4577" s="243" t="s">
        <v>18998</v>
      </c>
      <c r="C4577" s="242" t="s">
        <v>13752</v>
      </c>
      <c r="D4577" s="244">
        <v>0.41</v>
      </c>
    </row>
    <row r="4578" spans="1:4" ht="18">
      <c r="A4578" s="242">
        <v>4413020</v>
      </c>
      <c r="B4578" s="243" t="s">
        <v>18999</v>
      </c>
      <c r="C4578" s="242" t="s">
        <v>27</v>
      </c>
      <c r="D4578" s="244">
        <v>24.04</v>
      </c>
    </row>
    <row r="4579" spans="1:4" ht="18">
      <c r="A4579" s="242">
        <v>4413013</v>
      </c>
      <c r="B4579" s="243" t="s">
        <v>19000</v>
      </c>
      <c r="C4579" s="242" t="s">
        <v>27</v>
      </c>
      <c r="D4579" s="244">
        <v>77.3</v>
      </c>
    </row>
    <row r="4580" spans="1:4" ht="18">
      <c r="A4580" s="242">
        <v>4413019</v>
      </c>
      <c r="B4580" s="243" t="s">
        <v>19001</v>
      </c>
      <c r="C4580" s="242" t="s">
        <v>27</v>
      </c>
      <c r="D4580" s="244">
        <v>25.17</v>
      </c>
    </row>
    <row r="4581" spans="1:4">
      <c r="A4581" s="242">
        <v>4413026</v>
      </c>
      <c r="B4581" s="243" t="s">
        <v>19002</v>
      </c>
      <c r="C4581" s="242" t="s">
        <v>13752</v>
      </c>
      <c r="D4581" s="244">
        <v>208.85</v>
      </c>
    </row>
    <row r="4582" spans="1:4">
      <c r="A4582" s="242">
        <v>4413996</v>
      </c>
      <c r="B4582" s="243" t="s">
        <v>19003</v>
      </c>
      <c r="C4582" s="242" t="s">
        <v>13752</v>
      </c>
      <c r="D4582" s="244">
        <v>7.47</v>
      </c>
    </row>
    <row r="4583" spans="1:4">
      <c r="A4583" s="242">
        <v>4413942</v>
      </c>
      <c r="B4583" s="243" t="s">
        <v>19004</v>
      </c>
      <c r="C4583" s="242" t="s">
        <v>14616</v>
      </c>
      <c r="D4583" s="244">
        <v>1.27</v>
      </c>
    </row>
    <row r="4584" spans="1:4" ht="18">
      <c r="A4584" s="242">
        <v>4413018</v>
      </c>
      <c r="B4584" s="243" t="s">
        <v>19005</v>
      </c>
      <c r="C4584" s="242" t="s">
        <v>94</v>
      </c>
      <c r="D4584" s="244">
        <v>13.34</v>
      </c>
    </row>
    <row r="4585" spans="1:4">
      <c r="A4585" s="242">
        <v>4413905</v>
      </c>
      <c r="B4585" s="243" t="s">
        <v>19006</v>
      </c>
      <c r="C4585" s="242" t="s">
        <v>13752</v>
      </c>
      <c r="D4585" s="244">
        <v>3.27</v>
      </c>
    </row>
    <row r="4586" spans="1:4">
      <c r="A4586" s="242">
        <v>4413987</v>
      </c>
      <c r="B4586" s="243" t="s">
        <v>19007</v>
      </c>
      <c r="C4586" s="242" t="s">
        <v>13752</v>
      </c>
      <c r="D4586" s="244">
        <v>0.28000000000000003</v>
      </c>
    </row>
    <row r="4587" spans="1:4">
      <c r="A4587" s="242">
        <v>4413995</v>
      </c>
      <c r="B4587" s="243" t="s">
        <v>19008</v>
      </c>
      <c r="C4587" s="242" t="s">
        <v>13752</v>
      </c>
      <c r="D4587" s="244">
        <v>2.19</v>
      </c>
    </row>
    <row r="4588" spans="1:4" ht="18">
      <c r="A4588" s="242">
        <v>4413994</v>
      </c>
      <c r="B4588" s="243" t="s">
        <v>19009</v>
      </c>
      <c r="C4588" s="242" t="s">
        <v>27</v>
      </c>
      <c r="D4588" s="244">
        <v>527.57000000000005</v>
      </c>
    </row>
    <row r="4589" spans="1:4">
      <c r="A4589" s="242">
        <v>4413200</v>
      </c>
      <c r="B4589" s="243" t="s">
        <v>19010</v>
      </c>
      <c r="C4589" s="242" t="s">
        <v>13752</v>
      </c>
      <c r="D4589" s="244">
        <v>10.79</v>
      </c>
    </row>
    <row r="4590" spans="1:4">
      <c r="A4590" s="242">
        <v>4413990</v>
      </c>
      <c r="B4590" s="243" t="s">
        <v>19011</v>
      </c>
      <c r="C4590" s="242" t="s">
        <v>1623</v>
      </c>
      <c r="D4590" s="244">
        <v>25.17</v>
      </c>
    </row>
    <row r="4591" spans="1:4">
      <c r="A4591" s="242">
        <v>4413989</v>
      </c>
      <c r="B4591" s="243" t="s">
        <v>19012</v>
      </c>
      <c r="C4591" s="242" t="s">
        <v>1623</v>
      </c>
      <c r="D4591" s="244">
        <v>24.04</v>
      </c>
    </row>
    <row r="4592" spans="1:4">
      <c r="A4592" s="242">
        <v>4413951</v>
      </c>
      <c r="B4592" s="243" t="s">
        <v>19013</v>
      </c>
      <c r="C4592" s="242" t="s">
        <v>1623</v>
      </c>
      <c r="D4592" s="244">
        <v>73.63</v>
      </c>
    </row>
    <row r="4593" spans="1:4" ht="18">
      <c r="A4593" s="242">
        <v>4413950</v>
      </c>
      <c r="B4593" s="243" t="s">
        <v>19014</v>
      </c>
      <c r="C4593" s="242" t="s">
        <v>1623</v>
      </c>
      <c r="D4593" s="244">
        <v>115.78</v>
      </c>
    </row>
    <row r="4594" spans="1:4" ht="18">
      <c r="A4594" s="242">
        <v>4413949</v>
      </c>
      <c r="B4594" s="243" t="s">
        <v>19015</v>
      </c>
      <c r="C4594" s="242" t="s">
        <v>1623</v>
      </c>
      <c r="D4594" s="244">
        <v>174.79</v>
      </c>
    </row>
    <row r="4595" spans="1:4">
      <c r="A4595" s="242">
        <v>4413948</v>
      </c>
      <c r="B4595" s="243" t="s">
        <v>19016</v>
      </c>
      <c r="C4595" s="242" t="s">
        <v>1623</v>
      </c>
      <c r="D4595" s="244">
        <v>52.17</v>
      </c>
    </row>
    <row r="4596" spans="1:4" ht="18">
      <c r="A4596" s="242">
        <v>4413947</v>
      </c>
      <c r="B4596" s="243" t="s">
        <v>19017</v>
      </c>
      <c r="C4596" s="242" t="s">
        <v>1623</v>
      </c>
      <c r="D4596" s="244">
        <v>106.81</v>
      </c>
    </row>
    <row r="4597" spans="1:4" ht="18">
      <c r="A4597" s="242">
        <v>4413946</v>
      </c>
      <c r="B4597" s="243" t="s">
        <v>19018</v>
      </c>
      <c r="C4597" s="242" t="s">
        <v>1623</v>
      </c>
      <c r="D4597" s="244">
        <v>122.12</v>
      </c>
    </row>
    <row r="4598" spans="1:4">
      <c r="A4598" s="242">
        <v>4413952</v>
      </c>
      <c r="B4598" s="243" t="s">
        <v>19019</v>
      </c>
      <c r="C4598" s="242" t="s">
        <v>13752</v>
      </c>
      <c r="D4598" s="244">
        <v>59.12</v>
      </c>
    </row>
    <row r="4599" spans="1:4" ht="18">
      <c r="A4599" s="242">
        <v>4413012</v>
      </c>
      <c r="B4599" s="243" t="s">
        <v>19020</v>
      </c>
      <c r="C4599" s="242" t="s">
        <v>14616</v>
      </c>
      <c r="D4599" s="244">
        <v>276.14</v>
      </c>
    </row>
    <row r="4600" spans="1:4" ht="18">
      <c r="A4600" s="242">
        <v>4413014</v>
      </c>
      <c r="B4600" s="243" t="s">
        <v>19021</v>
      </c>
      <c r="C4600" s="242" t="s">
        <v>13752</v>
      </c>
      <c r="D4600" s="244">
        <v>14.73</v>
      </c>
    </row>
    <row r="4601" spans="1:4" ht="18">
      <c r="A4601" s="242">
        <v>4413016</v>
      </c>
      <c r="B4601" s="243" t="s">
        <v>19022</v>
      </c>
      <c r="C4601" s="242" t="s">
        <v>13752</v>
      </c>
      <c r="D4601" s="244">
        <v>9.07</v>
      </c>
    </row>
    <row r="4602" spans="1:4">
      <c r="A4602" s="242">
        <v>4413984</v>
      </c>
      <c r="B4602" s="243" t="s">
        <v>19023</v>
      </c>
      <c r="C4602" s="242" t="s">
        <v>14616</v>
      </c>
      <c r="D4602" s="244">
        <v>2.91</v>
      </c>
    </row>
    <row r="4603" spans="1:4">
      <c r="A4603" s="242">
        <v>4413986</v>
      </c>
      <c r="B4603" s="243" t="s">
        <v>19024</v>
      </c>
      <c r="C4603" s="242" t="s">
        <v>13752</v>
      </c>
      <c r="D4603" s="244">
        <v>0.05</v>
      </c>
    </row>
    <row r="4604" spans="1:4">
      <c r="A4604" s="242">
        <v>4413985</v>
      </c>
      <c r="B4604" s="243" t="s">
        <v>19025</v>
      </c>
      <c r="C4604" s="242" t="s">
        <v>13752</v>
      </c>
      <c r="D4604" s="244">
        <v>17.52</v>
      </c>
    </row>
    <row r="4605" spans="1:4">
      <c r="A4605" s="242">
        <v>4413017</v>
      </c>
      <c r="B4605" s="243" t="s">
        <v>19026</v>
      </c>
      <c r="C4605" s="242" t="s">
        <v>27</v>
      </c>
      <c r="D4605" s="244">
        <v>48.27</v>
      </c>
    </row>
    <row r="4606" spans="1:4">
      <c r="A4606" s="242">
        <v>4415673</v>
      </c>
      <c r="B4606" s="243" t="s">
        <v>19027</v>
      </c>
      <c r="C4606" s="242" t="s">
        <v>13752</v>
      </c>
      <c r="D4606" s="244">
        <v>6.24</v>
      </c>
    </row>
    <row r="4607" spans="1:4">
      <c r="A4607" s="242">
        <v>4415684</v>
      </c>
      <c r="B4607" s="243" t="s">
        <v>19028</v>
      </c>
      <c r="C4607" s="242" t="s">
        <v>13752</v>
      </c>
      <c r="D4607" s="244">
        <v>3.5</v>
      </c>
    </row>
    <row r="4608" spans="1:4">
      <c r="A4608" s="242">
        <v>4413993</v>
      </c>
      <c r="B4608" s="243" t="s">
        <v>19029</v>
      </c>
      <c r="C4608" s="242" t="s">
        <v>13752</v>
      </c>
      <c r="D4608" s="244">
        <v>0.34</v>
      </c>
    </row>
    <row r="4609" spans="1:4">
      <c r="A4609" s="242">
        <v>4507754</v>
      </c>
      <c r="B4609" s="243" t="s">
        <v>19030</v>
      </c>
      <c r="C4609" s="242" t="s">
        <v>1623</v>
      </c>
      <c r="D4609" s="244">
        <v>593.08000000000004</v>
      </c>
    </row>
    <row r="4610" spans="1:4">
      <c r="A4610" s="242">
        <v>4507738</v>
      </c>
      <c r="B4610" s="243" t="s">
        <v>19031</v>
      </c>
      <c r="C4610" s="242" t="s">
        <v>1623</v>
      </c>
      <c r="D4610" s="244">
        <v>767.81</v>
      </c>
    </row>
    <row r="4611" spans="1:4">
      <c r="A4611" s="242">
        <v>4507755</v>
      </c>
      <c r="B4611" s="243" t="s">
        <v>19032</v>
      </c>
      <c r="C4611" s="242" t="s">
        <v>1623</v>
      </c>
      <c r="D4611" s="244">
        <v>719.81</v>
      </c>
    </row>
    <row r="4612" spans="1:4">
      <c r="A4612" s="242">
        <v>4507756</v>
      </c>
      <c r="B4612" s="243" t="s">
        <v>19033</v>
      </c>
      <c r="C4612" s="242" t="s">
        <v>1623</v>
      </c>
      <c r="D4612" s="244">
        <v>937.29</v>
      </c>
    </row>
    <row r="4613" spans="1:4">
      <c r="A4613" s="242">
        <v>4507757</v>
      </c>
      <c r="B4613" s="243" t="s">
        <v>19034</v>
      </c>
      <c r="C4613" s="242" t="s">
        <v>1623</v>
      </c>
      <c r="D4613" s="244">
        <v>1012.3</v>
      </c>
    </row>
    <row r="4614" spans="1:4">
      <c r="A4614" s="242">
        <v>4507758</v>
      </c>
      <c r="B4614" s="243" t="s">
        <v>19035</v>
      </c>
      <c r="C4614" s="242" t="s">
        <v>1623</v>
      </c>
      <c r="D4614" s="244">
        <v>1207.1500000000001</v>
      </c>
    </row>
    <row r="4615" spans="1:4">
      <c r="A4615" s="242">
        <v>4507759</v>
      </c>
      <c r="B4615" s="243" t="s">
        <v>19036</v>
      </c>
      <c r="C4615" s="242" t="s">
        <v>1623</v>
      </c>
      <c r="D4615" s="244">
        <v>1214.49</v>
      </c>
    </row>
    <row r="4616" spans="1:4">
      <c r="A4616" s="242">
        <v>4507760</v>
      </c>
      <c r="B4616" s="243" t="s">
        <v>19037</v>
      </c>
      <c r="C4616" s="242" t="s">
        <v>1623</v>
      </c>
      <c r="D4616" s="244">
        <v>1541.13</v>
      </c>
    </row>
    <row r="4617" spans="1:4">
      <c r="A4617" s="242">
        <v>4507761</v>
      </c>
      <c r="B4617" s="243" t="s">
        <v>19038</v>
      </c>
      <c r="C4617" s="242" t="s">
        <v>1623</v>
      </c>
      <c r="D4617" s="244">
        <v>1544.99</v>
      </c>
    </row>
    <row r="4618" spans="1:4">
      <c r="A4618" s="242">
        <v>4507762</v>
      </c>
      <c r="B4618" s="243" t="s">
        <v>19039</v>
      </c>
      <c r="C4618" s="242" t="s">
        <v>1623</v>
      </c>
      <c r="D4618" s="244">
        <v>1939.79</v>
      </c>
    </row>
    <row r="4619" spans="1:4">
      <c r="A4619" s="242">
        <v>4507763</v>
      </c>
      <c r="B4619" s="243" t="s">
        <v>19040</v>
      </c>
      <c r="C4619" s="242" t="s">
        <v>1623</v>
      </c>
      <c r="D4619" s="244">
        <v>1850.69</v>
      </c>
    </row>
    <row r="4620" spans="1:4">
      <c r="A4620" s="242">
        <v>4507764</v>
      </c>
      <c r="B4620" s="243" t="s">
        <v>19041</v>
      </c>
      <c r="C4620" s="242" t="s">
        <v>1623</v>
      </c>
      <c r="D4620" s="244">
        <v>2526.85</v>
      </c>
    </row>
    <row r="4621" spans="1:4">
      <c r="A4621" s="242">
        <v>4507765</v>
      </c>
      <c r="B4621" s="243" t="s">
        <v>19042</v>
      </c>
      <c r="C4621" s="242" t="s">
        <v>1623</v>
      </c>
      <c r="D4621" s="244">
        <v>2655.27</v>
      </c>
    </row>
    <row r="4622" spans="1:4">
      <c r="A4622" s="242">
        <v>4508192</v>
      </c>
      <c r="B4622" s="243" t="s">
        <v>19043</v>
      </c>
      <c r="C4622" s="242" t="s">
        <v>1623</v>
      </c>
      <c r="D4622" s="244">
        <v>3588.28</v>
      </c>
    </row>
    <row r="4623" spans="1:4">
      <c r="A4623" s="242">
        <v>4507766</v>
      </c>
      <c r="B4623" s="243" t="s">
        <v>19044</v>
      </c>
      <c r="C4623" s="242" t="s">
        <v>1623</v>
      </c>
      <c r="D4623" s="244">
        <v>263.52999999999997</v>
      </c>
    </row>
    <row r="4624" spans="1:4">
      <c r="A4624" s="242">
        <v>4507767</v>
      </c>
      <c r="B4624" s="243" t="s">
        <v>19045</v>
      </c>
      <c r="C4624" s="242" t="s">
        <v>1623</v>
      </c>
      <c r="D4624" s="244">
        <v>316.27999999999997</v>
      </c>
    </row>
    <row r="4625" spans="1:4">
      <c r="A4625" s="242">
        <v>4507768</v>
      </c>
      <c r="B4625" s="243" t="s">
        <v>19046</v>
      </c>
      <c r="C4625" s="242" t="s">
        <v>1623</v>
      </c>
      <c r="D4625" s="244">
        <v>380.72</v>
      </c>
    </row>
    <row r="4626" spans="1:4">
      <c r="A4626" s="242">
        <v>4507769</v>
      </c>
      <c r="B4626" s="243" t="s">
        <v>19047</v>
      </c>
      <c r="C4626" s="242" t="s">
        <v>1623</v>
      </c>
      <c r="D4626" s="244">
        <v>456.12</v>
      </c>
    </row>
    <row r="4627" spans="1:4">
      <c r="A4627" s="242">
        <v>4507770</v>
      </c>
      <c r="B4627" s="243" t="s">
        <v>19048</v>
      </c>
      <c r="C4627" s="242" t="s">
        <v>1623</v>
      </c>
      <c r="D4627" s="244">
        <v>393.68</v>
      </c>
    </row>
    <row r="4628" spans="1:4">
      <c r="A4628" s="242">
        <v>4507771</v>
      </c>
      <c r="B4628" s="243" t="s">
        <v>19049</v>
      </c>
      <c r="C4628" s="242" t="s">
        <v>1623</v>
      </c>
      <c r="D4628" s="244">
        <v>532.92999999999995</v>
      </c>
    </row>
    <row r="4629" spans="1:4">
      <c r="A4629" s="242">
        <v>4507772</v>
      </c>
      <c r="B4629" s="243" t="s">
        <v>19050</v>
      </c>
      <c r="C4629" s="242" t="s">
        <v>1623</v>
      </c>
      <c r="D4629" s="244">
        <v>484.87</v>
      </c>
    </row>
    <row r="4630" spans="1:4">
      <c r="A4630" s="242">
        <v>4508193</v>
      </c>
      <c r="B4630" s="243" t="s">
        <v>19051</v>
      </c>
      <c r="C4630" s="242" t="s">
        <v>1623</v>
      </c>
      <c r="D4630" s="244">
        <v>606.95000000000005</v>
      </c>
    </row>
    <row r="4631" spans="1:4">
      <c r="A4631" s="242">
        <v>4507773</v>
      </c>
      <c r="B4631" s="243" t="s">
        <v>19052</v>
      </c>
      <c r="C4631" s="242" t="s">
        <v>1623</v>
      </c>
      <c r="D4631" s="244">
        <v>543.80999999999995</v>
      </c>
    </row>
    <row r="4632" spans="1:4">
      <c r="A4632" s="242">
        <v>4507774</v>
      </c>
      <c r="B4632" s="243" t="s">
        <v>19053</v>
      </c>
      <c r="C4632" s="242" t="s">
        <v>1623</v>
      </c>
      <c r="D4632" s="244">
        <v>709.12</v>
      </c>
    </row>
    <row r="4633" spans="1:4" ht="18">
      <c r="A4633" s="242">
        <v>4507775</v>
      </c>
      <c r="B4633" s="243" t="s">
        <v>19054</v>
      </c>
      <c r="C4633" s="242" t="s">
        <v>1623</v>
      </c>
      <c r="D4633" s="244">
        <v>178.57</v>
      </c>
    </row>
    <row r="4634" spans="1:4" ht="18">
      <c r="A4634" s="242">
        <v>4507776</v>
      </c>
      <c r="B4634" s="243" t="s">
        <v>19055</v>
      </c>
      <c r="C4634" s="242" t="s">
        <v>1623</v>
      </c>
      <c r="D4634" s="244">
        <v>227.44</v>
      </c>
    </row>
    <row r="4635" spans="1:4" ht="18">
      <c r="A4635" s="242">
        <v>4507783</v>
      </c>
      <c r="B4635" s="243" t="s">
        <v>19056</v>
      </c>
      <c r="C4635" s="242" t="s">
        <v>1623</v>
      </c>
      <c r="D4635" s="244">
        <v>66.56</v>
      </c>
    </row>
    <row r="4636" spans="1:4" ht="18">
      <c r="A4636" s="242">
        <v>4507784</v>
      </c>
      <c r="B4636" s="243" t="s">
        <v>19057</v>
      </c>
      <c r="C4636" s="242" t="s">
        <v>1623</v>
      </c>
      <c r="D4636" s="244">
        <v>93.25</v>
      </c>
    </row>
    <row r="4637" spans="1:4" ht="18">
      <c r="A4637" s="242">
        <v>4507777</v>
      </c>
      <c r="B4637" s="243" t="s">
        <v>19058</v>
      </c>
      <c r="C4637" s="242" t="s">
        <v>1623</v>
      </c>
      <c r="D4637" s="244">
        <v>403.1</v>
      </c>
    </row>
    <row r="4638" spans="1:4" ht="18">
      <c r="A4638" s="242">
        <v>4507778</v>
      </c>
      <c r="B4638" s="243" t="s">
        <v>19059</v>
      </c>
      <c r="C4638" s="242" t="s">
        <v>1623</v>
      </c>
      <c r="D4638" s="244">
        <v>523.14</v>
      </c>
    </row>
    <row r="4639" spans="1:4" ht="18">
      <c r="A4639" s="242">
        <v>4507779</v>
      </c>
      <c r="B4639" s="243" t="s">
        <v>19060</v>
      </c>
      <c r="C4639" s="242" t="s">
        <v>1623</v>
      </c>
      <c r="D4639" s="244">
        <v>786.88</v>
      </c>
    </row>
    <row r="4640" spans="1:4" ht="18">
      <c r="A4640" s="242">
        <v>4507780</v>
      </c>
      <c r="B4640" s="243" t="s">
        <v>19061</v>
      </c>
      <c r="C4640" s="242" t="s">
        <v>1623</v>
      </c>
      <c r="D4640" s="244">
        <v>978.54</v>
      </c>
    </row>
    <row r="4641" spans="1:4" ht="18">
      <c r="A4641" s="242">
        <v>4507781</v>
      </c>
      <c r="B4641" s="243" t="s">
        <v>19062</v>
      </c>
      <c r="C4641" s="242" t="s">
        <v>1623</v>
      </c>
      <c r="D4641" s="244">
        <v>860.63</v>
      </c>
    </row>
    <row r="4642" spans="1:4" ht="18">
      <c r="A4642" s="242">
        <v>4507782</v>
      </c>
      <c r="B4642" s="243" t="s">
        <v>19063</v>
      </c>
      <c r="C4642" s="242" t="s">
        <v>1623</v>
      </c>
      <c r="D4642" s="244">
        <v>1052.8</v>
      </c>
    </row>
    <row r="4643" spans="1:4">
      <c r="A4643" s="242">
        <v>4507785</v>
      </c>
      <c r="B4643" s="243" t="s">
        <v>19064</v>
      </c>
      <c r="C4643" s="242" t="s">
        <v>1623</v>
      </c>
      <c r="D4643" s="244">
        <v>253.18</v>
      </c>
    </row>
    <row r="4644" spans="1:4">
      <c r="A4644" s="242">
        <v>4508194</v>
      </c>
      <c r="B4644" s="243" t="s">
        <v>19065</v>
      </c>
      <c r="C4644" s="242" t="s">
        <v>1623</v>
      </c>
      <c r="D4644" s="244">
        <v>351.09</v>
      </c>
    </row>
    <row r="4645" spans="1:4">
      <c r="A4645" s="242">
        <v>4507786</v>
      </c>
      <c r="B4645" s="243" t="s">
        <v>19066</v>
      </c>
      <c r="C4645" s="242" t="s">
        <v>1623</v>
      </c>
      <c r="D4645" s="244">
        <v>301.48</v>
      </c>
    </row>
    <row r="4646" spans="1:4">
      <c r="A4646" s="242">
        <v>4507787</v>
      </c>
      <c r="B4646" s="243" t="s">
        <v>19067</v>
      </c>
      <c r="C4646" s="242" t="s">
        <v>1623</v>
      </c>
      <c r="D4646" s="244">
        <v>423.22</v>
      </c>
    </row>
    <row r="4647" spans="1:4">
      <c r="A4647" s="242">
        <v>4507788</v>
      </c>
      <c r="B4647" s="243" t="s">
        <v>19068</v>
      </c>
      <c r="C4647" s="242" t="s">
        <v>1623</v>
      </c>
      <c r="D4647" s="244">
        <v>448.4</v>
      </c>
    </row>
    <row r="4648" spans="1:4">
      <c r="A4648" s="242">
        <v>4507789</v>
      </c>
      <c r="B4648" s="243" t="s">
        <v>19069</v>
      </c>
      <c r="C4648" s="242" t="s">
        <v>1623</v>
      </c>
      <c r="D4648" s="244">
        <v>549.21</v>
      </c>
    </row>
    <row r="4649" spans="1:4">
      <c r="A4649" s="242">
        <v>4507790</v>
      </c>
      <c r="B4649" s="243" t="s">
        <v>19070</v>
      </c>
      <c r="C4649" s="242" t="s">
        <v>1623</v>
      </c>
      <c r="D4649" s="244">
        <v>569.86</v>
      </c>
    </row>
    <row r="4650" spans="1:4">
      <c r="A4650" s="242">
        <v>4507791</v>
      </c>
      <c r="B4650" s="243" t="s">
        <v>19071</v>
      </c>
      <c r="C4650" s="242" t="s">
        <v>1623</v>
      </c>
      <c r="D4650" s="244">
        <v>695.97</v>
      </c>
    </row>
    <row r="4651" spans="1:4">
      <c r="A4651" s="242">
        <v>4507792</v>
      </c>
      <c r="B4651" s="243" t="s">
        <v>19072</v>
      </c>
      <c r="C4651" s="242" t="s">
        <v>1623</v>
      </c>
      <c r="D4651" s="244">
        <v>673.26</v>
      </c>
    </row>
    <row r="4652" spans="1:4">
      <c r="A4652" s="242">
        <v>4507793</v>
      </c>
      <c r="B4652" s="243" t="s">
        <v>19073</v>
      </c>
      <c r="C4652" s="242" t="s">
        <v>1623</v>
      </c>
      <c r="D4652" s="244">
        <v>814.17</v>
      </c>
    </row>
    <row r="4653" spans="1:4">
      <c r="A4653" s="242">
        <v>4507794</v>
      </c>
      <c r="B4653" s="243" t="s">
        <v>19074</v>
      </c>
      <c r="C4653" s="242" t="s">
        <v>1623</v>
      </c>
      <c r="D4653" s="244">
        <v>847</v>
      </c>
    </row>
    <row r="4654" spans="1:4">
      <c r="A4654" s="242">
        <v>4507795</v>
      </c>
      <c r="B4654" s="243" t="s">
        <v>19075</v>
      </c>
      <c r="C4654" s="242" t="s">
        <v>1623</v>
      </c>
      <c r="D4654" s="244">
        <v>1020.36</v>
      </c>
    </row>
    <row r="4655" spans="1:4">
      <c r="A4655" s="242">
        <v>4507796</v>
      </c>
      <c r="B4655" s="243" t="s">
        <v>19076</v>
      </c>
      <c r="C4655" s="242" t="s">
        <v>1623</v>
      </c>
      <c r="D4655" s="244">
        <v>973.41</v>
      </c>
    </row>
    <row r="4656" spans="1:4">
      <c r="A4656" s="242">
        <v>4508190</v>
      </c>
      <c r="B4656" s="243" t="s">
        <v>19077</v>
      </c>
      <c r="C4656" s="242" t="s">
        <v>1623</v>
      </c>
      <c r="D4656" s="244">
        <v>1183.72</v>
      </c>
    </row>
    <row r="4657" spans="1:4">
      <c r="A4657" s="242">
        <v>4507797</v>
      </c>
      <c r="B4657" s="243" t="s">
        <v>19078</v>
      </c>
      <c r="C4657" s="242" t="s">
        <v>1623</v>
      </c>
      <c r="D4657" s="244">
        <v>128.06</v>
      </c>
    </row>
    <row r="4658" spans="1:4">
      <c r="A4658" s="242">
        <v>4507798</v>
      </c>
      <c r="B4658" s="243" t="s">
        <v>19079</v>
      </c>
      <c r="C4658" s="242" t="s">
        <v>1623</v>
      </c>
      <c r="D4658" s="244">
        <v>176.41</v>
      </c>
    </row>
    <row r="4659" spans="1:4">
      <c r="A4659" s="242">
        <v>4507799</v>
      </c>
      <c r="B4659" s="243" t="s">
        <v>19080</v>
      </c>
      <c r="C4659" s="242" t="s">
        <v>1623</v>
      </c>
      <c r="D4659" s="244">
        <v>190.76</v>
      </c>
    </row>
    <row r="4660" spans="1:4">
      <c r="A4660" s="242">
        <v>4507800</v>
      </c>
      <c r="B4660" s="243" t="s">
        <v>19081</v>
      </c>
      <c r="C4660" s="242" t="s">
        <v>1623</v>
      </c>
      <c r="D4660" s="244">
        <v>262.45</v>
      </c>
    </row>
    <row r="4661" spans="1:4">
      <c r="A4661" s="242">
        <v>4507801</v>
      </c>
      <c r="B4661" s="243" t="s">
        <v>19082</v>
      </c>
      <c r="C4661" s="242" t="s">
        <v>1623</v>
      </c>
      <c r="D4661" s="244">
        <v>202.32</v>
      </c>
    </row>
    <row r="4662" spans="1:4">
      <c r="A4662" s="242">
        <v>4507802</v>
      </c>
      <c r="B4662" s="243" t="s">
        <v>19083</v>
      </c>
      <c r="C4662" s="242" t="s">
        <v>1623</v>
      </c>
      <c r="D4662" s="244">
        <v>274.76</v>
      </c>
    </row>
    <row r="4663" spans="1:4">
      <c r="A4663" s="242">
        <v>4507803</v>
      </c>
      <c r="B4663" s="243" t="s">
        <v>19084</v>
      </c>
      <c r="C4663" s="242" t="s">
        <v>1623</v>
      </c>
      <c r="D4663" s="244">
        <v>226.47</v>
      </c>
    </row>
    <row r="4664" spans="1:4">
      <c r="A4664" s="242">
        <v>4508191</v>
      </c>
      <c r="B4664" s="243" t="s">
        <v>19085</v>
      </c>
      <c r="C4664" s="242" t="s">
        <v>1623</v>
      </c>
      <c r="D4664" s="244">
        <v>310.81</v>
      </c>
    </row>
    <row r="4665" spans="1:4">
      <c r="A4665" s="242">
        <v>4507804</v>
      </c>
      <c r="B4665" s="243" t="s">
        <v>19086</v>
      </c>
      <c r="C4665" s="242" t="s">
        <v>1623</v>
      </c>
      <c r="D4665" s="244">
        <v>251.5</v>
      </c>
    </row>
    <row r="4666" spans="1:4">
      <c r="A4666" s="242">
        <v>4507805</v>
      </c>
      <c r="B4666" s="243" t="s">
        <v>19087</v>
      </c>
      <c r="C4666" s="242" t="s">
        <v>1623</v>
      </c>
      <c r="D4666" s="244">
        <v>348.36</v>
      </c>
    </row>
    <row r="4667" spans="1:4" ht="18">
      <c r="A4667" s="242">
        <v>4507806</v>
      </c>
      <c r="B4667" s="243" t="s">
        <v>19088</v>
      </c>
      <c r="C4667" s="242" t="s">
        <v>1623</v>
      </c>
      <c r="D4667" s="244">
        <v>26.9</v>
      </c>
    </row>
    <row r="4668" spans="1:4" ht="18">
      <c r="A4668" s="242">
        <v>4507807</v>
      </c>
      <c r="B4668" s="243" t="s">
        <v>19089</v>
      </c>
      <c r="C4668" s="242" t="s">
        <v>1623</v>
      </c>
      <c r="D4668" s="244">
        <v>34.75</v>
      </c>
    </row>
    <row r="4669" spans="1:4" ht="18">
      <c r="A4669" s="242">
        <v>4507866</v>
      </c>
      <c r="B4669" s="243" t="s">
        <v>19090</v>
      </c>
      <c r="C4669" s="242" t="s">
        <v>1623</v>
      </c>
      <c r="D4669" s="244">
        <v>61.8</v>
      </c>
    </row>
    <row r="4670" spans="1:4" ht="18">
      <c r="A4670" s="242">
        <v>4507867</v>
      </c>
      <c r="B4670" s="243" t="s">
        <v>19091</v>
      </c>
      <c r="C4670" s="242" t="s">
        <v>1623</v>
      </c>
      <c r="D4670" s="244">
        <v>88.49</v>
      </c>
    </row>
    <row r="4671" spans="1:4" ht="18">
      <c r="A4671" s="242">
        <v>4507808</v>
      </c>
      <c r="B4671" s="243" t="s">
        <v>19092</v>
      </c>
      <c r="C4671" s="242" t="s">
        <v>1623</v>
      </c>
      <c r="D4671" s="244">
        <v>31.52</v>
      </c>
    </row>
    <row r="4672" spans="1:4" ht="18">
      <c r="A4672" s="242">
        <v>4507809</v>
      </c>
      <c r="B4672" s="243" t="s">
        <v>19093</v>
      </c>
      <c r="C4672" s="242" t="s">
        <v>1623</v>
      </c>
      <c r="D4672" s="244">
        <v>40.44</v>
      </c>
    </row>
    <row r="4673" spans="1:4" ht="18">
      <c r="A4673" s="242">
        <v>4507810</v>
      </c>
      <c r="B4673" s="243" t="s">
        <v>19094</v>
      </c>
      <c r="C4673" s="242" t="s">
        <v>1623</v>
      </c>
      <c r="D4673" s="244">
        <v>48.78</v>
      </c>
    </row>
    <row r="4674" spans="1:4" ht="18">
      <c r="A4674" s="242">
        <v>4507811</v>
      </c>
      <c r="B4674" s="243" t="s">
        <v>19095</v>
      </c>
      <c r="C4674" s="242" t="s">
        <v>1623</v>
      </c>
      <c r="D4674" s="244">
        <v>54.03</v>
      </c>
    </row>
    <row r="4675" spans="1:4" ht="18">
      <c r="A4675" s="242">
        <v>4507812</v>
      </c>
      <c r="B4675" s="243" t="s">
        <v>19096</v>
      </c>
      <c r="C4675" s="242" t="s">
        <v>1623</v>
      </c>
      <c r="D4675" s="244">
        <v>60.99</v>
      </c>
    </row>
    <row r="4676" spans="1:4" ht="18">
      <c r="A4676" s="242">
        <v>4507813</v>
      </c>
      <c r="B4676" s="243" t="s">
        <v>19097</v>
      </c>
      <c r="C4676" s="242" t="s">
        <v>1623</v>
      </c>
      <c r="D4676" s="244">
        <v>81.17</v>
      </c>
    </row>
    <row r="4677" spans="1:4" ht="18">
      <c r="A4677" s="242">
        <v>4507851</v>
      </c>
      <c r="B4677" s="243" t="s">
        <v>19098</v>
      </c>
      <c r="C4677" s="242" t="s">
        <v>27</v>
      </c>
      <c r="D4677" s="244">
        <v>33.56</v>
      </c>
    </row>
    <row r="4678" spans="1:4" ht="18">
      <c r="A4678" s="242">
        <v>4507852</v>
      </c>
      <c r="B4678" s="243" t="s">
        <v>19099</v>
      </c>
      <c r="C4678" s="242" t="s">
        <v>27</v>
      </c>
      <c r="D4678" s="244">
        <v>33.46</v>
      </c>
    </row>
    <row r="4679" spans="1:4" ht="18">
      <c r="A4679" s="242">
        <v>4507853</v>
      </c>
      <c r="B4679" s="243" t="s">
        <v>19100</v>
      </c>
      <c r="C4679" s="242" t="s">
        <v>27</v>
      </c>
      <c r="D4679" s="244">
        <v>37.979999999999997</v>
      </c>
    </row>
    <row r="4680" spans="1:4" ht="18">
      <c r="A4680" s="242">
        <v>4507854</v>
      </c>
      <c r="B4680" s="243" t="s">
        <v>19101</v>
      </c>
      <c r="C4680" s="242" t="s">
        <v>27</v>
      </c>
      <c r="D4680" s="244">
        <v>42.58</v>
      </c>
    </row>
    <row r="4681" spans="1:4" ht="18">
      <c r="A4681" s="242">
        <v>4507855</v>
      </c>
      <c r="B4681" s="243" t="s">
        <v>19102</v>
      </c>
      <c r="C4681" s="242" t="s">
        <v>27</v>
      </c>
      <c r="D4681" s="244">
        <v>33.67</v>
      </c>
    </row>
    <row r="4682" spans="1:4" ht="18">
      <c r="A4682" s="242">
        <v>4507856</v>
      </c>
      <c r="B4682" s="243" t="s">
        <v>19103</v>
      </c>
      <c r="C4682" s="242" t="s">
        <v>27</v>
      </c>
      <c r="D4682" s="244">
        <v>33.53</v>
      </c>
    </row>
    <row r="4683" spans="1:4" ht="18">
      <c r="A4683" s="242">
        <v>4507857</v>
      </c>
      <c r="B4683" s="243" t="s">
        <v>19104</v>
      </c>
      <c r="C4683" s="242" t="s">
        <v>27</v>
      </c>
      <c r="D4683" s="244">
        <v>39.979999999999997</v>
      </c>
    </row>
    <row r="4684" spans="1:4" ht="18">
      <c r="A4684" s="242">
        <v>4507858</v>
      </c>
      <c r="B4684" s="243" t="s">
        <v>19105</v>
      </c>
      <c r="C4684" s="242" t="s">
        <v>27</v>
      </c>
      <c r="D4684" s="244">
        <v>46.07</v>
      </c>
    </row>
    <row r="4685" spans="1:4" ht="18">
      <c r="A4685" s="242">
        <v>4508177</v>
      </c>
      <c r="B4685" s="243" t="s">
        <v>19106</v>
      </c>
      <c r="C4685" s="242" t="s">
        <v>27</v>
      </c>
      <c r="D4685" s="244">
        <v>120.24</v>
      </c>
    </row>
    <row r="4686" spans="1:4" ht="18">
      <c r="A4686" s="242">
        <v>4508178</v>
      </c>
      <c r="B4686" s="243" t="s">
        <v>19107</v>
      </c>
      <c r="C4686" s="242" t="s">
        <v>27</v>
      </c>
      <c r="D4686" s="244">
        <v>120.09</v>
      </c>
    </row>
    <row r="4687" spans="1:4" ht="18">
      <c r="A4687" s="242">
        <v>4507821</v>
      </c>
      <c r="B4687" s="243" t="s">
        <v>19108</v>
      </c>
      <c r="C4687" s="242" t="s">
        <v>27</v>
      </c>
      <c r="D4687" s="244">
        <v>119.8</v>
      </c>
    </row>
    <row r="4688" spans="1:4" ht="18">
      <c r="A4688" s="242">
        <v>4507822</v>
      </c>
      <c r="B4688" s="243" t="s">
        <v>19109</v>
      </c>
      <c r="C4688" s="242" t="s">
        <v>27</v>
      </c>
      <c r="D4688" s="244">
        <v>119.66</v>
      </c>
    </row>
    <row r="4689" spans="1:4" ht="18">
      <c r="A4689" s="242">
        <v>4507823</v>
      </c>
      <c r="B4689" s="243" t="s">
        <v>19110</v>
      </c>
      <c r="C4689" s="242" t="s">
        <v>27</v>
      </c>
      <c r="D4689" s="244">
        <v>120.25</v>
      </c>
    </row>
    <row r="4690" spans="1:4" ht="18">
      <c r="A4690" s="242">
        <v>4508188</v>
      </c>
      <c r="B4690" s="243" t="s">
        <v>19111</v>
      </c>
      <c r="C4690" s="242" t="s">
        <v>27</v>
      </c>
      <c r="D4690" s="244">
        <v>120.14</v>
      </c>
    </row>
    <row r="4691" spans="1:4" ht="18">
      <c r="A4691" s="242">
        <v>4507824</v>
      </c>
      <c r="B4691" s="243" t="s">
        <v>19112</v>
      </c>
      <c r="C4691" s="242" t="s">
        <v>27</v>
      </c>
      <c r="D4691" s="244">
        <v>127.93</v>
      </c>
    </row>
    <row r="4692" spans="1:4" ht="18">
      <c r="A4692" s="242">
        <v>4507825</v>
      </c>
      <c r="B4692" s="243" t="s">
        <v>19113</v>
      </c>
      <c r="C4692" s="242" t="s">
        <v>27</v>
      </c>
      <c r="D4692" s="244">
        <v>128.1</v>
      </c>
    </row>
    <row r="4693" spans="1:4" ht="18">
      <c r="A4693" s="242">
        <v>4507826</v>
      </c>
      <c r="B4693" s="243" t="s">
        <v>19114</v>
      </c>
      <c r="C4693" s="242" t="s">
        <v>27</v>
      </c>
      <c r="D4693" s="244">
        <v>134.99</v>
      </c>
    </row>
    <row r="4694" spans="1:4" ht="18">
      <c r="A4694" s="242">
        <v>4508179</v>
      </c>
      <c r="B4694" s="243" t="s">
        <v>19115</v>
      </c>
      <c r="C4694" s="242" t="s">
        <v>27</v>
      </c>
      <c r="D4694" s="244">
        <v>134.84</v>
      </c>
    </row>
    <row r="4695" spans="1:4" ht="18">
      <c r="A4695" s="242">
        <v>4507827</v>
      </c>
      <c r="B4695" s="243" t="s">
        <v>19116</v>
      </c>
      <c r="C4695" s="242" t="s">
        <v>27</v>
      </c>
      <c r="D4695" s="244">
        <v>147.4</v>
      </c>
    </row>
    <row r="4696" spans="1:4" ht="18">
      <c r="A4696" s="242">
        <v>4508180</v>
      </c>
      <c r="B4696" s="243" t="s">
        <v>19117</v>
      </c>
      <c r="C4696" s="242" t="s">
        <v>27</v>
      </c>
      <c r="D4696" s="244">
        <v>30.54</v>
      </c>
    </row>
    <row r="4697" spans="1:4" ht="18">
      <c r="A4697" s="242">
        <v>4507739</v>
      </c>
      <c r="B4697" s="243" t="s">
        <v>19118</v>
      </c>
      <c r="C4697" s="242" t="s">
        <v>27</v>
      </c>
      <c r="D4697" s="244">
        <v>33.21</v>
      </c>
    </row>
    <row r="4698" spans="1:4" ht="18">
      <c r="A4698" s="242">
        <v>4508181</v>
      </c>
      <c r="B4698" s="243" t="s">
        <v>19119</v>
      </c>
      <c r="C4698" s="242" t="s">
        <v>27</v>
      </c>
      <c r="D4698" s="244">
        <v>33.200000000000003</v>
      </c>
    </row>
    <row r="4699" spans="1:4" ht="18">
      <c r="A4699" s="242">
        <v>4508125</v>
      </c>
      <c r="B4699" s="243" t="s">
        <v>19120</v>
      </c>
      <c r="C4699" s="242" t="s">
        <v>27</v>
      </c>
      <c r="D4699" s="244">
        <v>38.21</v>
      </c>
    </row>
    <row r="4700" spans="1:4" ht="18">
      <c r="A4700" s="242">
        <v>4507828</v>
      </c>
      <c r="B4700" s="243" t="s">
        <v>19121</v>
      </c>
      <c r="C4700" s="242" t="s">
        <v>27</v>
      </c>
      <c r="D4700" s="244">
        <v>38.24</v>
      </c>
    </row>
    <row r="4701" spans="1:4" ht="18">
      <c r="A4701" s="242">
        <v>4507829</v>
      </c>
      <c r="B4701" s="243" t="s">
        <v>19122</v>
      </c>
      <c r="C4701" s="242" t="s">
        <v>27</v>
      </c>
      <c r="D4701" s="244">
        <v>40.29</v>
      </c>
    </row>
    <row r="4702" spans="1:4" ht="18">
      <c r="A4702" s="242">
        <v>4508182</v>
      </c>
      <c r="B4702" s="243" t="s">
        <v>19123</v>
      </c>
      <c r="C4702" s="242" t="s">
        <v>27</v>
      </c>
      <c r="D4702" s="244">
        <v>40.369999999999997</v>
      </c>
    </row>
    <row r="4703" spans="1:4" ht="18">
      <c r="A4703" s="242">
        <v>4508092</v>
      </c>
      <c r="B4703" s="243" t="s">
        <v>19124</v>
      </c>
      <c r="C4703" s="242" t="s">
        <v>27</v>
      </c>
      <c r="D4703" s="244">
        <v>43.67</v>
      </c>
    </row>
    <row r="4704" spans="1:4" ht="18">
      <c r="A4704" s="242">
        <v>4507830</v>
      </c>
      <c r="B4704" s="243" t="s">
        <v>19125</v>
      </c>
      <c r="C4704" s="242" t="s">
        <v>27</v>
      </c>
      <c r="D4704" s="244">
        <v>43.78</v>
      </c>
    </row>
    <row r="4705" spans="1:4" ht="18">
      <c r="A4705" s="242">
        <v>4508183</v>
      </c>
      <c r="B4705" s="243" t="s">
        <v>19126</v>
      </c>
      <c r="C4705" s="242" t="s">
        <v>27</v>
      </c>
      <c r="D4705" s="244">
        <v>61.44</v>
      </c>
    </row>
    <row r="4706" spans="1:4" ht="18">
      <c r="A4706" s="242">
        <v>4507831</v>
      </c>
      <c r="B4706" s="243" t="s">
        <v>19127</v>
      </c>
      <c r="C4706" s="242" t="s">
        <v>27</v>
      </c>
      <c r="D4706" s="244">
        <v>47.4</v>
      </c>
    </row>
    <row r="4707" spans="1:4" ht="18">
      <c r="A4707" s="242">
        <v>4507832</v>
      </c>
      <c r="B4707" s="243" t="s">
        <v>19128</v>
      </c>
      <c r="C4707" s="242" t="s">
        <v>27</v>
      </c>
      <c r="D4707" s="244">
        <v>61.93</v>
      </c>
    </row>
    <row r="4708" spans="1:4" ht="18">
      <c r="A4708" s="242">
        <v>4507833</v>
      </c>
      <c r="B4708" s="243" t="s">
        <v>19129</v>
      </c>
      <c r="C4708" s="242" t="s">
        <v>27</v>
      </c>
      <c r="D4708" s="244">
        <v>61.89</v>
      </c>
    </row>
    <row r="4709" spans="1:4" ht="18">
      <c r="A4709" s="242">
        <v>4507834</v>
      </c>
      <c r="B4709" s="243" t="s">
        <v>19130</v>
      </c>
      <c r="C4709" s="242" t="s">
        <v>27</v>
      </c>
      <c r="D4709" s="244">
        <v>69.05</v>
      </c>
    </row>
    <row r="4710" spans="1:4" ht="18">
      <c r="A4710" s="242">
        <v>4508184</v>
      </c>
      <c r="B4710" s="243" t="s">
        <v>19131</v>
      </c>
      <c r="C4710" s="242" t="s">
        <v>27</v>
      </c>
      <c r="D4710" s="244">
        <v>68.95</v>
      </c>
    </row>
    <row r="4711" spans="1:4" ht="18">
      <c r="A4711" s="242">
        <v>4507835</v>
      </c>
      <c r="B4711" s="243" t="s">
        <v>19132</v>
      </c>
      <c r="C4711" s="242" t="s">
        <v>27</v>
      </c>
      <c r="D4711" s="244">
        <v>68.849999999999994</v>
      </c>
    </row>
    <row r="4712" spans="1:4" ht="18">
      <c r="A4712" s="242">
        <v>4508174</v>
      </c>
      <c r="B4712" s="243" t="s">
        <v>19133</v>
      </c>
      <c r="C4712" s="242" t="s">
        <v>27</v>
      </c>
      <c r="D4712" s="244">
        <v>69.05</v>
      </c>
    </row>
    <row r="4713" spans="1:4" ht="18">
      <c r="A4713" s="242">
        <v>4507836</v>
      </c>
      <c r="B4713" s="243" t="s">
        <v>19134</v>
      </c>
      <c r="C4713" s="242" t="s">
        <v>27</v>
      </c>
      <c r="D4713" s="244">
        <v>68.900000000000006</v>
      </c>
    </row>
    <row r="4714" spans="1:4" ht="18">
      <c r="A4714" s="242">
        <v>4507837</v>
      </c>
      <c r="B4714" s="243" t="s">
        <v>19135</v>
      </c>
      <c r="C4714" s="242" t="s">
        <v>27</v>
      </c>
      <c r="D4714" s="244">
        <v>72.39</v>
      </c>
    </row>
    <row r="4715" spans="1:4" ht="18">
      <c r="A4715" s="242">
        <v>4507838</v>
      </c>
      <c r="B4715" s="243" t="s">
        <v>19136</v>
      </c>
      <c r="C4715" s="242" t="s">
        <v>27</v>
      </c>
      <c r="D4715" s="244">
        <v>72.599999999999994</v>
      </c>
    </row>
    <row r="4716" spans="1:4" ht="18">
      <c r="A4716" s="242">
        <v>4507839</v>
      </c>
      <c r="B4716" s="243" t="s">
        <v>19137</v>
      </c>
      <c r="C4716" s="242" t="s">
        <v>27</v>
      </c>
      <c r="D4716" s="244">
        <v>73.58</v>
      </c>
    </row>
    <row r="4717" spans="1:4" ht="18">
      <c r="A4717" s="242">
        <v>4508175</v>
      </c>
      <c r="B4717" s="243" t="s">
        <v>19138</v>
      </c>
      <c r="C4717" s="242" t="s">
        <v>27</v>
      </c>
      <c r="D4717" s="244">
        <v>73.44</v>
      </c>
    </row>
    <row r="4718" spans="1:4" ht="18">
      <c r="A4718" s="242">
        <v>4507840</v>
      </c>
      <c r="B4718" s="243" t="s">
        <v>19139</v>
      </c>
      <c r="C4718" s="242" t="s">
        <v>27</v>
      </c>
      <c r="D4718" s="244">
        <v>73.41</v>
      </c>
    </row>
    <row r="4719" spans="1:4" ht="18">
      <c r="A4719" s="242">
        <v>4507841</v>
      </c>
      <c r="B4719" s="243" t="s">
        <v>19140</v>
      </c>
      <c r="C4719" s="242" t="s">
        <v>27</v>
      </c>
      <c r="D4719" s="244">
        <v>73.209999999999994</v>
      </c>
    </row>
    <row r="4720" spans="1:4" ht="18">
      <c r="A4720" s="242">
        <v>4507842</v>
      </c>
      <c r="B4720" s="243" t="s">
        <v>19141</v>
      </c>
      <c r="C4720" s="242" t="s">
        <v>27</v>
      </c>
      <c r="D4720" s="244">
        <v>74.260000000000005</v>
      </c>
    </row>
    <row r="4721" spans="1:4" ht="18">
      <c r="A4721" s="242">
        <v>4508185</v>
      </c>
      <c r="B4721" s="243" t="s">
        <v>19142</v>
      </c>
      <c r="C4721" s="242" t="s">
        <v>27</v>
      </c>
      <c r="D4721" s="244">
        <v>74.08</v>
      </c>
    </row>
    <row r="4722" spans="1:4" ht="18">
      <c r="A4722" s="242">
        <v>4507843</v>
      </c>
      <c r="B4722" s="243" t="s">
        <v>19143</v>
      </c>
      <c r="C4722" s="242" t="s">
        <v>27</v>
      </c>
      <c r="D4722" s="244">
        <v>73.98</v>
      </c>
    </row>
    <row r="4723" spans="1:4" ht="18">
      <c r="A4723" s="242">
        <v>4507844</v>
      </c>
      <c r="B4723" s="243" t="s">
        <v>19144</v>
      </c>
      <c r="C4723" s="242" t="s">
        <v>27</v>
      </c>
      <c r="D4723" s="244">
        <v>97.58</v>
      </c>
    </row>
    <row r="4724" spans="1:4" ht="18">
      <c r="A4724" s="242">
        <v>4508186</v>
      </c>
      <c r="B4724" s="243" t="s">
        <v>19145</v>
      </c>
      <c r="C4724" s="242" t="s">
        <v>27</v>
      </c>
      <c r="D4724" s="244">
        <v>97.63</v>
      </c>
    </row>
    <row r="4725" spans="1:4" ht="18">
      <c r="A4725" s="242">
        <v>4508187</v>
      </c>
      <c r="B4725" s="243" t="s">
        <v>19146</v>
      </c>
      <c r="C4725" s="242" t="s">
        <v>27</v>
      </c>
      <c r="D4725" s="244">
        <v>97.53</v>
      </c>
    </row>
    <row r="4726" spans="1:4" ht="18">
      <c r="A4726" s="242">
        <v>4507845</v>
      </c>
      <c r="B4726" s="243" t="s">
        <v>19147</v>
      </c>
      <c r="C4726" s="242" t="s">
        <v>27</v>
      </c>
      <c r="D4726" s="244">
        <v>97.33</v>
      </c>
    </row>
    <row r="4727" spans="1:4" ht="18">
      <c r="A4727" s="242">
        <v>4507846</v>
      </c>
      <c r="B4727" s="243" t="s">
        <v>19148</v>
      </c>
      <c r="C4727" s="242" t="s">
        <v>27</v>
      </c>
      <c r="D4727" s="244">
        <v>97.23</v>
      </c>
    </row>
    <row r="4728" spans="1:4" ht="18">
      <c r="A4728" s="242">
        <v>4507847</v>
      </c>
      <c r="B4728" s="243" t="s">
        <v>19149</v>
      </c>
      <c r="C4728" s="242" t="s">
        <v>27</v>
      </c>
      <c r="D4728" s="244">
        <v>103.69</v>
      </c>
    </row>
    <row r="4729" spans="1:4" ht="18">
      <c r="A4729" s="242">
        <v>4507848</v>
      </c>
      <c r="B4729" s="243" t="s">
        <v>19150</v>
      </c>
      <c r="C4729" s="242" t="s">
        <v>27</v>
      </c>
      <c r="D4729" s="244">
        <v>103.4</v>
      </c>
    </row>
    <row r="4730" spans="1:4" ht="18">
      <c r="A4730" s="242">
        <v>4507849</v>
      </c>
      <c r="B4730" s="243" t="s">
        <v>19151</v>
      </c>
      <c r="C4730" s="242" t="s">
        <v>27</v>
      </c>
      <c r="D4730" s="244">
        <v>103.28</v>
      </c>
    </row>
    <row r="4731" spans="1:4" ht="18">
      <c r="A4731" s="242">
        <v>4508176</v>
      </c>
      <c r="B4731" s="243" t="s">
        <v>19152</v>
      </c>
      <c r="C4731" s="242" t="s">
        <v>27</v>
      </c>
      <c r="D4731" s="244">
        <v>110.86</v>
      </c>
    </row>
    <row r="4732" spans="1:4" ht="18">
      <c r="A4732" s="242">
        <v>4507850</v>
      </c>
      <c r="B4732" s="243" t="s">
        <v>19153</v>
      </c>
      <c r="C4732" s="242" t="s">
        <v>27</v>
      </c>
      <c r="D4732" s="244">
        <v>110.72</v>
      </c>
    </row>
    <row r="4733" spans="1:4">
      <c r="A4733" s="242">
        <v>4507956</v>
      </c>
      <c r="B4733" s="243" t="s">
        <v>19154</v>
      </c>
      <c r="C4733" s="242" t="s">
        <v>94</v>
      </c>
      <c r="D4733" s="244">
        <v>11.4</v>
      </c>
    </row>
    <row r="4734" spans="1:4">
      <c r="A4734" s="242">
        <v>4507957</v>
      </c>
      <c r="B4734" s="243" t="s">
        <v>19155</v>
      </c>
      <c r="C4734" s="242" t="s">
        <v>94</v>
      </c>
      <c r="D4734" s="244">
        <v>11.65</v>
      </c>
    </row>
    <row r="4735" spans="1:4">
      <c r="A4735" s="242">
        <v>4507958</v>
      </c>
      <c r="B4735" s="243" t="s">
        <v>19156</v>
      </c>
      <c r="C4735" s="242" t="s">
        <v>94</v>
      </c>
      <c r="D4735" s="244">
        <v>14.1</v>
      </c>
    </row>
    <row r="4736" spans="1:4">
      <c r="A4736" s="242">
        <v>4507959</v>
      </c>
      <c r="B4736" s="243" t="s">
        <v>19157</v>
      </c>
      <c r="C4736" s="242" t="s">
        <v>94</v>
      </c>
      <c r="D4736" s="244">
        <v>14.41</v>
      </c>
    </row>
    <row r="4737" spans="1:4" ht="18">
      <c r="A4737" s="242">
        <v>4516138</v>
      </c>
      <c r="B4737" s="243" t="s">
        <v>19158</v>
      </c>
      <c r="C4737" s="242" t="s">
        <v>94</v>
      </c>
      <c r="D4737" s="244">
        <v>8.1300000000000008</v>
      </c>
    </row>
    <row r="4738" spans="1:4">
      <c r="A4738" s="242">
        <v>4516137</v>
      </c>
      <c r="B4738" s="243" t="s">
        <v>19159</v>
      </c>
      <c r="C4738" s="242" t="s">
        <v>13752</v>
      </c>
      <c r="D4738" s="244">
        <v>104.13</v>
      </c>
    </row>
    <row r="4739" spans="1:4">
      <c r="A4739" s="242">
        <v>4805755</v>
      </c>
      <c r="B4739" s="243" t="s">
        <v>19160</v>
      </c>
      <c r="C4739" s="242" t="s">
        <v>14616</v>
      </c>
      <c r="D4739" s="244">
        <v>25.68</v>
      </c>
    </row>
    <row r="4740" spans="1:4">
      <c r="A4740" s="242">
        <v>4816020</v>
      </c>
      <c r="B4740" s="243" t="s">
        <v>19161</v>
      </c>
      <c r="C4740" s="242" t="s">
        <v>14616</v>
      </c>
      <c r="D4740" s="244">
        <v>9.36</v>
      </c>
    </row>
    <row r="4741" spans="1:4">
      <c r="A4741" s="242">
        <v>4816019</v>
      </c>
      <c r="B4741" s="243" t="s">
        <v>19162</v>
      </c>
      <c r="C4741" s="242" t="s">
        <v>14616</v>
      </c>
      <c r="D4741" s="244">
        <v>5.47</v>
      </c>
    </row>
    <row r="4742" spans="1:4">
      <c r="A4742" s="242">
        <v>4816018</v>
      </c>
      <c r="B4742" s="243" t="s">
        <v>19163</v>
      </c>
      <c r="C4742" s="242" t="s">
        <v>14616</v>
      </c>
      <c r="D4742" s="244">
        <v>3.65</v>
      </c>
    </row>
    <row r="4743" spans="1:4">
      <c r="A4743" s="242">
        <v>4816012</v>
      </c>
      <c r="B4743" s="243" t="s">
        <v>19164</v>
      </c>
      <c r="C4743" s="242" t="s">
        <v>14616</v>
      </c>
      <c r="D4743" s="244">
        <v>40.72</v>
      </c>
    </row>
    <row r="4744" spans="1:4">
      <c r="A4744" s="242">
        <v>4815805</v>
      </c>
      <c r="B4744" s="243" t="s">
        <v>19165</v>
      </c>
      <c r="C4744" s="242" t="s">
        <v>13752</v>
      </c>
      <c r="D4744" s="244">
        <v>9.73</v>
      </c>
    </row>
    <row r="4745" spans="1:4">
      <c r="A4745" s="242">
        <v>4815802</v>
      </c>
      <c r="B4745" s="243" t="s">
        <v>19166</v>
      </c>
      <c r="C4745" s="242" t="s">
        <v>13752</v>
      </c>
      <c r="D4745" s="244">
        <v>14.33</v>
      </c>
    </row>
    <row r="4746" spans="1:4">
      <c r="A4746" s="242">
        <v>4805754</v>
      </c>
      <c r="B4746" s="243" t="s">
        <v>19167</v>
      </c>
      <c r="C4746" s="242" t="s">
        <v>14616</v>
      </c>
      <c r="D4746" s="244">
        <v>5.79</v>
      </c>
    </row>
    <row r="4747" spans="1:4">
      <c r="A4747" s="242">
        <v>4816145</v>
      </c>
      <c r="B4747" s="243" t="s">
        <v>19168</v>
      </c>
      <c r="C4747" s="242" t="s">
        <v>27</v>
      </c>
      <c r="D4747" s="244">
        <v>18.66</v>
      </c>
    </row>
    <row r="4748" spans="1:4">
      <c r="A4748" s="242">
        <v>4816144</v>
      </c>
      <c r="B4748" s="243" t="s">
        <v>19169</v>
      </c>
      <c r="C4748" s="242" t="s">
        <v>27</v>
      </c>
      <c r="D4748" s="244">
        <v>17.12</v>
      </c>
    </row>
    <row r="4749" spans="1:4">
      <c r="A4749" s="242">
        <v>4816147</v>
      </c>
      <c r="B4749" s="243" t="s">
        <v>19170</v>
      </c>
      <c r="C4749" s="242" t="s">
        <v>27</v>
      </c>
      <c r="D4749" s="244">
        <v>26.54</v>
      </c>
    </row>
    <row r="4750" spans="1:4">
      <c r="A4750" s="242">
        <v>4816146</v>
      </c>
      <c r="B4750" s="243" t="s">
        <v>19171</v>
      </c>
      <c r="C4750" s="242" t="s">
        <v>27</v>
      </c>
      <c r="D4750" s="244">
        <v>23.76</v>
      </c>
    </row>
    <row r="4751" spans="1:4">
      <c r="A4751" s="242">
        <v>4816121</v>
      </c>
      <c r="B4751" s="243" t="s">
        <v>19172</v>
      </c>
      <c r="C4751" s="242" t="s">
        <v>27</v>
      </c>
      <c r="D4751" s="244">
        <v>21.11</v>
      </c>
    </row>
    <row r="4752" spans="1:4">
      <c r="A4752" s="242">
        <v>4816120</v>
      </c>
      <c r="B4752" s="243" t="s">
        <v>19173</v>
      </c>
      <c r="C4752" s="242" t="s">
        <v>27</v>
      </c>
      <c r="D4752" s="244">
        <v>18.95</v>
      </c>
    </row>
    <row r="4753" spans="1:4">
      <c r="A4753" s="242">
        <v>4816123</v>
      </c>
      <c r="B4753" s="243" t="s">
        <v>19174</v>
      </c>
      <c r="C4753" s="242" t="s">
        <v>27</v>
      </c>
      <c r="D4753" s="244">
        <v>28.87</v>
      </c>
    </row>
    <row r="4754" spans="1:4">
      <c r="A4754" s="242">
        <v>4816122</v>
      </c>
      <c r="B4754" s="243" t="s">
        <v>19175</v>
      </c>
      <c r="C4754" s="242" t="s">
        <v>27</v>
      </c>
      <c r="D4754" s="244">
        <v>25.79</v>
      </c>
    </row>
    <row r="4755" spans="1:4">
      <c r="A4755" s="242">
        <v>4816125</v>
      </c>
      <c r="B4755" s="243" t="s">
        <v>19176</v>
      </c>
      <c r="C4755" s="242" t="s">
        <v>27</v>
      </c>
      <c r="D4755" s="244">
        <v>41.62</v>
      </c>
    </row>
    <row r="4756" spans="1:4">
      <c r="A4756" s="242">
        <v>4816124</v>
      </c>
      <c r="B4756" s="243" t="s">
        <v>19177</v>
      </c>
      <c r="C4756" s="242" t="s">
        <v>27</v>
      </c>
      <c r="D4756" s="244">
        <v>36.07</v>
      </c>
    </row>
    <row r="4757" spans="1:4">
      <c r="A4757" s="242">
        <v>4816022</v>
      </c>
      <c r="B4757" s="243" t="s">
        <v>19178</v>
      </c>
      <c r="C4757" s="242" t="s">
        <v>27</v>
      </c>
      <c r="D4757" s="244">
        <v>56.21</v>
      </c>
    </row>
    <row r="4758" spans="1:4">
      <c r="A4758" s="242">
        <v>4816021</v>
      </c>
      <c r="B4758" s="243" t="s">
        <v>19179</v>
      </c>
      <c r="C4758" s="242" t="s">
        <v>27</v>
      </c>
      <c r="D4758" s="244">
        <v>47.67</v>
      </c>
    </row>
    <row r="4759" spans="1:4">
      <c r="A4759" s="242">
        <v>4816106</v>
      </c>
      <c r="B4759" s="243" t="s">
        <v>19180</v>
      </c>
      <c r="C4759" s="242" t="s">
        <v>27</v>
      </c>
      <c r="D4759" s="244">
        <v>21.96</v>
      </c>
    </row>
    <row r="4760" spans="1:4">
      <c r="A4760" s="242">
        <v>4816105</v>
      </c>
      <c r="B4760" s="243" t="s">
        <v>19181</v>
      </c>
      <c r="C4760" s="242" t="s">
        <v>27</v>
      </c>
      <c r="D4760" s="244">
        <v>19.809999999999999</v>
      </c>
    </row>
    <row r="4761" spans="1:4">
      <c r="A4761" s="242">
        <v>4816108</v>
      </c>
      <c r="B4761" s="243" t="s">
        <v>19182</v>
      </c>
      <c r="C4761" s="242" t="s">
        <v>27</v>
      </c>
      <c r="D4761" s="244">
        <v>29.73</v>
      </c>
    </row>
    <row r="4762" spans="1:4">
      <c r="A4762" s="242">
        <v>4816107</v>
      </c>
      <c r="B4762" s="243" t="s">
        <v>19183</v>
      </c>
      <c r="C4762" s="242" t="s">
        <v>27</v>
      </c>
      <c r="D4762" s="244">
        <v>26.64</v>
      </c>
    </row>
    <row r="4763" spans="1:4">
      <c r="A4763" s="242">
        <v>4816110</v>
      </c>
      <c r="B4763" s="243" t="s">
        <v>19184</v>
      </c>
      <c r="C4763" s="242" t="s">
        <v>27</v>
      </c>
      <c r="D4763" s="244">
        <v>42.48</v>
      </c>
    </row>
    <row r="4764" spans="1:4">
      <c r="A4764" s="242">
        <v>4816109</v>
      </c>
      <c r="B4764" s="243" t="s">
        <v>19185</v>
      </c>
      <c r="C4764" s="242" t="s">
        <v>27</v>
      </c>
      <c r="D4764" s="244">
        <v>36.93</v>
      </c>
    </row>
    <row r="4765" spans="1:4">
      <c r="A4765" s="242">
        <v>4816100</v>
      </c>
      <c r="B4765" s="243" t="s">
        <v>19186</v>
      </c>
      <c r="C4765" s="242" t="s">
        <v>27</v>
      </c>
      <c r="D4765" s="244">
        <v>21.76</v>
      </c>
    </row>
    <row r="4766" spans="1:4">
      <c r="A4766" s="242">
        <v>4816099</v>
      </c>
      <c r="B4766" s="243" t="s">
        <v>19187</v>
      </c>
      <c r="C4766" s="242" t="s">
        <v>27</v>
      </c>
      <c r="D4766" s="244">
        <v>20.34</v>
      </c>
    </row>
    <row r="4767" spans="1:4">
      <c r="A4767" s="242">
        <v>4816102</v>
      </c>
      <c r="B4767" s="243" t="s">
        <v>19188</v>
      </c>
      <c r="C4767" s="242" t="s">
        <v>27</v>
      </c>
      <c r="D4767" s="244">
        <v>28.54</v>
      </c>
    </row>
    <row r="4768" spans="1:4">
      <c r="A4768" s="242">
        <v>4816101</v>
      </c>
      <c r="B4768" s="243" t="s">
        <v>19189</v>
      </c>
      <c r="C4768" s="242" t="s">
        <v>27</v>
      </c>
      <c r="D4768" s="244">
        <v>27.4</v>
      </c>
    </row>
    <row r="4769" spans="1:4">
      <c r="A4769" s="242">
        <v>4816104</v>
      </c>
      <c r="B4769" s="243" t="s">
        <v>19190</v>
      </c>
      <c r="C4769" s="242" t="s">
        <v>27</v>
      </c>
      <c r="D4769" s="244">
        <v>41.4</v>
      </c>
    </row>
    <row r="4770" spans="1:4">
      <c r="A4770" s="242">
        <v>4816103</v>
      </c>
      <c r="B4770" s="243" t="s">
        <v>19191</v>
      </c>
      <c r="C4770" s="242" t="s">
        <v>27</v>
      </c>
      <c r="D4770" s="244">
        <v>37.729999999999997</v>
      </c>
    </row>
    <row r="4771" spans="1:4" ht="18">
      <c r="A4771" s="242">
        <v>4815804</v>
      </c>
      <c r="B4771" s="243" t="s">
        <v>19192</v>
      </c>
      <c r="C4771" s="242" t="s">
        <v>1623</v>
      </c>
      <c r="D4771" s="244">
        <v>0.48</v>
      </c>
    </row>
    <row r="4772" spans="1:4">
      <c r="A4772" s="242">
        <v>4816002</v>
      </c>
      <c r="B4772" s="243" t="s">
        <v>19193</v>
      </c>
      <c r="C4772" s="242" t="s">
        <v>14616</v>
      </c>
      <c r="D4772" s="244">
        <v>1066.3599999999999</v>
      </c>
    </row>
    <row r="4773" spans="1:4">
      <c r="A4773" s="242">
        <v>4805765</v>
      </c>
      <c r="B4773" s="243" t="s">
        <v>19194</v>
      </c>
      <c r="C4773" s="242" t="s">
        <v>14616</v>
      </c>
      <c r="D4773" s="244">
        <v>141.59</v>
      </c>
    </row>
    <row r="4774" spans="1:4">
      <c r="A4774" s="242">
        <v>4816000</v>
      </c>
      <c r="B4774" s="243" t="s">
        <v>19195</v>
      </c>
      <c r="C4774" s="242" t="s">
        <v>14616</v>
      </c>
      <c r="D4774" s="244">
        <v>367.57</v>
      </c>
    </row>
    <row r="4775" spans="1:4">
      <c r="A4775" s="242">
        <v>4816001</v>
      </c>
      <c r="B4775" s="243" t="s">
        <v>19196</v>
      </c>
      <c r="C4775" s="242" t="s">
        <v>14616</v>
      </c>
      <c r="D4775" s="244">
        <v>598.88</v>
      </c>
    </row>
    <row r="4776" spans="1:4">
      <c r="A4776" s="242">
        <v>4805749</v>
      </c>
      <c r="B4776" s="243" t="s">
        <v>19197</v>
      </c>
      <c r="C4776" s="242" t="s">
        <v>14616</v>
      </c>
      <c r="D4776" s="244">
        <v>58.41</v>
      </c>
    </row>
    <row r="4777" spans="1:4">
      <c r="A4777" s="242">
        <v>4805751</v>
      </c>
      <c r="B4777" s="243" t="s">
        <v>19198</v>
      </c>
      <c r="C4777" s="242" t="s">
        <v>14616</v>
      </c>
      <c r="D4777" s="244">
        <v>43.81</v>
      </c>
    </row>
    <row r="4778" spans="1:4">
      <c r="A4778" s="242">
        <v>4805752</v>
      </c>
      <c r="B4778" s="243" t="s">
        <v>19199</v>
      </c>
      <c r="C4778" s="242" t="s">
        <v>14616</v>
      </c>
      <c r="D4778" s="244">
        <v>52.57</v>
      </c>
    </row>
    <row r="4779" spans="1:4">
      <c r="A4779" s="242">
        <v>4805753</v>
      </c>
      <c r="B4779" s="243" t="s">
        <v>19200</v>
      </c>
      <c r="C4779" s="242" t="s">
        <v>14616</v>
      </c>
      <c r="D4779" s="244">
        <v>61.34</v>
      </c>
    </row>
    <row r="4780" spans="1:4">
      <c r="A4780" s="242">
        <v>4805750</v>
      </c>
      <c r="B4780" s="243" t="s">
        <v>19201</v>
      </c>
      <c r="C4780" s="242" t="s">
        <v>14616</v>
      </c>
      <c r="D4780" s="244">
        <v>35.049999999999997</v>
      </c>
    </row>
    <row r="4781" spans="1:4">
      <c r="A4781" s="242">
        <v>4805767</v>
      </c>
      <c r="B4781" s="243" t="s">
        <v>19202</v>
      </c>
      <c r="C4781" s="242" t="s">
        <v>14616</v>
      </c>
      <c r="D4781" s="244">
        <v>60.39</v>
      </c>
    </row>
    <row r="4782" spans="1:4">
      <c r="A4782" s="242">
        <v>4805769</v>
      </c>
      <c r="B4782" s="243" t="s">
        <v>19203</v>
      </c>
      <c r="C4782" s="242" t="s">
        <v>14616</v>
      </c>
      <c r="D4782" s="244">
        <v>71.900000000000006</v>
      </c>
    </row>
    <row r="4783" spans="1:4">
      <c r="A4783" s="242">
        <v>4805770</v>
      </c>
      <c r="B4783" s="243" t="s">
        <v>19204</v>
      </c>
      <c r="C4783" s="242" t="s">
        <v>14616</v>
      </c>
      <c r="D4783" s="244">
        <v>83.4</v>
      </c>
    </row>
    <row r="4784" spans="1:4">
      <c r="A4784" s="242">
        <v>4805760</v>
      </c>
      <c r="B4784" s="243" t="s">
        <v>19205</v>
      </c>
      <c r="C4784" s="242" t="s">
        <v>14616</v>
      </c>
      <c r="D4784" s="244">
        <v>48.89</v>
      </c>
    </row>
    <row r="4785" spans="1:4">
      <c r="A4785" s="242">
        <v>4805757</v>
      </c>
      <c r="B4785" s="243" t="s">
        <v>19206</v>
      </c>
      <c r="C4785" s="242" t="s">
        <v>14616</v>
      </c>
      <c r="D4785" s="244">
        <v>5.24</v>
      </c>
    </row>
    <row r="4786" spans="1:4">
      <c r="A4786" s="242">
        <v>4805762</v>
      </c>
      <c r="B4786" s="243" t="s">
        <v>19207</v>
      </c>
      <c r="C4786" s="242" t="s">
        <v>14616</v>
      </c>
      <c r="D4786" s="244">
        <v>6.45</v>
      </c>
    </row>
    <row r="4787" spans="1:4">
      <c r="A4787" s="242">
        <v>4806395</v>
      </c>
      <c r="B4787" s="243" t="s">
        <v>19208</v>
      </c>
      <c r="C4787" s="242" t="s">
        <v>1623</v>
      </c>
      <c r="D4787" s="244">
        <v>4.8600000000000003</v>
      </c>
    </row>
    <row r="4788" spans="1:4">
      <c r="A4788" s="242">
        <v>4816003</v>
      </c>
      <c r="B4788" s="243" t="s">
        <v>19209</v>
      </c>
      <c r="C4788" s="242" t="s">
        <v>27</v>
      </c>
      <c r="D4788" s="244">
        <v>40.43</v>
      </c>
    </row>
    <row r="4789" spans="1:4" ht="18">
      <c r="A4789" s="242">
        <v>4816017</v>
      </c>
      <c r="B4789" s="243" t="s">
        <v>19210</v>
      </c>
      <c r="C4789" s="242" t="s">
        <v>14616</v>
      </c>
      <c r="D4789" s="244">
        <v>18.559999999999999</v>
      </c>
    </row>
    <row r="4790" spans="1:4">
      <c r="A4790" s="242">
        <v>4816005</v>
      </c>
      <c r="B4790" s="243" t="s">
        <v>19211</v>
      </c>
      <c r="C4790" s="242" t="s">
        <v>14616</v>
      </c>
      <c r="D4790" s="244">
        <v>67.78</v>
      </c>
    </row>
    <row r="4791" spans="1:4">
      <c r="A4791" s="242">
        <v>4816016</v>
      </c>
      <c r="B4791" s="243" t="s">
        <v>19212</v>
      </c>
      <c r="C4791" s="242" t="s">
        <v>14616</v>
      </c>
      <c r="D4791" s="244">
        <v>30.56</v>
      </c>
    </row>
    <row r="4792" spans="1:4">
      <c r="A4792" s="242">
        <v>4815671</v>
      </c>
      <c r="B4792" s="243" t="s">
        <v>19213</v>
      </c>
      <c r="C4792" s="242" t="s">
        <v>14616</v>
      </c>
      <c r="D4792" s="244">
        <v>13.98</v>
      </c>
    </row>
    <row r="4793" spans="1:4">
      <c r="A4793" s="242">
        <v>4815803</v>
      </c>
      <c r="B4793" s="243" t="s">
        <v>19214</v>
      </c>
      <c r="C4793" s="242" t="s">
        <v>27</v>
      </c>
      <c r="D4793" s="244">
        <v>9.4600000000000009</v>
      </c>
    </row>
    <row r="4794" spans="1:4">
      <c r="A4794" s="242">
        <v>4816014</v>
      </c>
      <c r="B4794" s="243" t="s">
        <v>19215</v>
      </c>
      <c r="C4794" s="242" t="s">
        <v>14616</v>
      </c>
      <c r="D4794" s="244">
        <v>37.450000000000003</v>
      </c>
    </row>
    <row r="4795" spans="1:4">
      <c r="A4795" s="242">
        <v>4816010</v>
      </c>
      <c r="B4795" s="243" t="s">
        <v>19216</v>
      </c>
      <c r="C4795" s="242" t="s">
        <v>14616</v>
      </c>
      <c r="D4795" s="244">
        <v>28.46</v>
      </c>
    </row>
    <row r="4796" spans="1:4">
      <c r="A4796" s="242">
        <v>4816015</v>
      </c>
      <c r="B4796" s="243" t="s">
        <v>19217</v>
      </c>
      <c r="C4796" s="242" t="s">
        <v>14616</v>
      </c>
      <c r="D4796" s="244">
        <v>17.16</v>
      </c>
    </row>
    <row r="4797" spans="1:4">
      <c r="A4797" s="242">
        <v>4816119</v>
      </c>
      <c r="B4797" s="243" t="s">
        <v>19218</v>
      </c>
      <c r="C4797" s="242" t="s">
        <v>14616</v>
      </c>
      <c r="D4797" s="244">
        <v>29.1</v>
      </c>
    </row>
    <row r="4798" spans="1:4">
      <c r="A4798" s="242">
        <v>4816004</v>
      </c>
      <c r="B4798" s="243" t="s">
        <v>19219</v>
      </c>
      <c r="C4798" s="242" t="s">
        <v>27</v>
      </c>
      <c r="D4798" s="244">
        <v>33.46</v>
      </c>
    </row>
    <row r="4799" spans="1:4" ht="18">
      <c r="A4799" s="242">
        <v>4915652</v>
      </c>
      <c r="B4799" s="243" t="s">
        <v>19220</v>
      </c>
      <c r="C4799" s="242" t="s">
        <v>1623</v>
      </c>
      <c r="D4799" s="244">
        <v>6.22</v>
      </c>
    </row>
    <row r="4800" spans="1:4" ht="18">
      <c r="A4800" s="242">
        <v>4915651</v>
      </c>
      <c r="B4800" s="243" t="s">
        <v>19221</v>
      </c>
      <c r="C4800" s="242" t="s">
        <v>1623</v>
      </c>
      <c r="D4800" s="244">
        <v>7.19</v>
      </c>
    </row>
    <row r="4801" spans="1:4">
      <c r="A4801" s="242">
        <v>4915723</v>
      </c>
      <c r="B4801" s="243" t="s">
        <v>19222</v>
      </c>
      <c r="C4801" s="242" t="s">
        <v>13752</v>
      </c>
      <c r="D4801" s="244">
        <v>2.4900000000000002</v>
      </c>
    </row>
    <row r="4802" spans="1:4">
      <c r="A4802" s="242">
        <v>4915724</v>
      </c>
      <c r="B4802" s="243" t="s">
        <v>19223</v>
      </c>
      <c r="C4802" s="242" t="s">
        <v>13752</v>
      </c>
      <c r="D4802" s="244">
        <v>1.3</v>
      </c>
    </row>
    <row r="4803" spans="1:4">
      <c r="A4803" s="242">
        <v>4915637</v>
      </c>
      <c r="B4803" s="243" t="s">
        <v>19224</v>
      </c>
      <c r="C4803" s="242" t="s">
        <v>13752</v>
      </c>
      <c r="D4803" s="244">
        <v>0.74</v>
      </c>
    </row>
    <row r="4804" spans="1:4">
      <c r="A4804" s="242">
        <v>4915779</v>
      </c>
      <c r="B4804" s="243" t="s">
        <v>19225</v>
      </c>
      <c r="C4804" s="242" t="s">
        <v>13752</v>
      </c>
      <c r="D4804" s="244">
        <v>0.52</v>
      </c>
    </row>
    <row r="4805" spans="1:4">
      <c r="A4805" s="242">
        <v>4915638</v>
      </c>
      <c r="B4805" s="243" t="s">
        <v>19226</v>
      </c>
      <c r="C4805" s="242" t="s">
        <v>13752</v>
      </c>
      <c r="D4805" s="244">
        <v>0.61</v>
      </c>
    </row>
    <row r="4806" spans="1:4">
      <c r="A4806" s="242">
        <v>4915636</v>
      </c>
      <c r="B4806" s="243" t="s">
        <v>19227</v>
      </c>
      <c r="C4806" s="242" t="s">
        <v>13752</v>
      </c>
      <c r="D4806" s="244">
        <v>0.77</v>
      </c>
    </row>
    <row r="4807" spans="1:4">
      <c r="A4807" s="242">
        <v>4915744</v>
      </c>
      <c r="B4807" s="243" t="s">
        <v>19228</v>
      </c>
      <c r="C4807" s="242" t="s">
        <v>13752</v>
      </c>
      <c r="D4807" s="244">
        <v>0.57999999999999996</v>
      </c>
    </row>
    <row r="4808" spans="1:4">
      <c r="A4808" s="242">
        <v>4915700</v>
      </c>
      <c r="B4808" s="243" t="s">
        <v>19229</v>
      </c>
      <c r="C4808" s="242" t="s">
        <v>13752</v>
      </c>
      <c r="D4808" s="244">
        <v>0.91</v>
      </c>
    </row>
    <row r="4809" spans="1:4">
      <c r="A4809" s="242">
        <v>4915590</v>
      </c>
      <c r="B4809" s="243" t="s">
        <v>19230</v>
      </c>
      <c r="C4809" s="242" t="s">
        <v>13752</v>
      </c>
      <c r="D4809" s="244">
        <v>0.56999999999999995</v>
      </c>
    </row>
    <row r="4810" spans="1:4">
      <c r="A4810" s="242">
        <v>4915591</v>
      </c>
      <c r="B4810" s="243" t="s">
        <v>19231</v>
      </c>
      <c r="C4810" s="242" t="s">
        <v>13752</v>
      </c>
      <c r="D4810" s="244">
        <v>0.67</v>
      </c>
    </row>
    <row r="4811" spans="1:4">
      <c r="A4811" s="242">
        <v>4915701</v>
      </c>
      <c r="B4811" s="243" t="s">
        <v>19232</v>
      </c>
      <c r="C4811" s="242" t="s">
        <v>13752</v>
      </c>
      <c r="D4811" s="244">
        <v>0.83</v>
      </c>
    </row>
    <row r="4812" spans="1:4">
      <c r="A4812" s="242">
        <v>4915703</v>
      </c>
      <c r="B4812" s="243" t="s">
        <v>19233</v>
      </c>
      <c r="C4812" s="242" t="s">
        <v>14616</v>
      </c>
      <c r="D4812" s="244">
        <v>85.54</v>
      </c>
    </row>
    <row r="4813" spans="1:4">
      <c r="A4813" s="242">
        <v>4915705</v>
      </c>
      <c r="B4813" s="243" t="s">
        <v>19234</v>
      </c>
      <c r="C4813" s="242" t="s">
        <v>14616</v>
      </c>
      <c r="D4813" s="244">
        <v>84.02</v>
      </c>
    </row>
    <row r="4814" spans="1:4">
      <c r="A4814" s="242">
        <v>4915743</v>
      </c>
      <c r="B4814" s="243" t="s">
        <v>19235</v>
      </c>
      <c r="C4814" s="242" t="s">
        <v>13752</v>
      </c>
      <c r="D4814" s="244">
        <v>7.0000000000000007E-2</v>
      </c>
    </row>
    <row r="4815" spans="1:4">
      <c r="A4815" s="242">
        <v>4915768</v>
      </c>
      <c r="B4815" s="243" t="s">
        <v>19236</v>
      </c>
      <c r="C4815" s="242" t="s">
        <v>14616</v>
      </c>
      <c r="D4815" s="244">
        <v>11.94</v>
      </c>
    </row>
    <row r="4816" spans="1:4">
      <c r="A4816" s="242">
        <v>4915713</v>
      </c>
      <c r="B4816" s="243" t="s">
        <v>19237</v>
      </c>
      <c r="C4816" s="242" t="s">
        <v>14616</v>
      </c>
      <c r="D4816" s="244">
        <v>51.36</v>
      </c>
    </row>
    <row r="4817" spans="1:4" ht="18">
      <c r="A4817" s="242">
        <v>4915650</v>
      </c>
      <c r="B4817" s="243" t="s">
        <v>19238</v>
      </c>
      <c r="C4817" s="242" t="s">
        <v>94</v>
      </c>
      <c r="D4817" s="244">
        <v>281.3</v>
      </c>
    </row>
    <row r="4818" spans="1:4" ht="18">
      <c r="A4818" s="242">
        <v>4915645</v>
      </c>
      <c r="B4818" s="243" t="s">
        <v>19239</v>
      </c>
      <c r="C4818" s="242" t="s">
        <v>94</v>
      </c>
      <c r="D4818" s="244">
        <v>219.32</v>
      </c>
    </row>
    <row r="4819" spans="1:4">
      <c r="A4819" s="242">
        <v>4915712</v>
      </c>
      <c r="B4819" s="243" t="s">
        <v>19240</v>
      </c>
      <c r="C4819" s="242" t="s">
        <v>14616</v>
      </c>
      <c r="D4819" s="244">
        <v>17.12</v>
      </c>
    </row>
    <row r="4820" spans="1:4" ht="18">
      <c r="A4820" s="242">
        <v>4915791</v>
      </c>
      <c r="B4820" s="243" t="s">
        <v>19241</v>
      </c>
      <c r="C4820" s="242" t="s">
        <v>14616</v>
      </c>
      <c r="D4820" s="244">
        <v>59.49</v>
      </c>
    </row>
    <row r="4821" spans="1:4">
      <c r="A4821" s="242">
        <v>4915711</v>
      </c>
      <c r="B4821" s="243" t="s">
        <v>19242</v>
      </c>
      <c r="C4821" s="242" t="s">
        <v>27</v>
      </c>
      <c r="D4821" s="244">
        <v>1.1399999999999999</v>
      </c>
    </row>
    <row r="4822" spans="1:4" ht="18">
      <c r="A4822" s="242">
        <v>4915790</v>
      </c>
      <c r="B4822" s="243" t="s">
        <v>19243</v>
      </c>
      <c r="C4822" s="242" t="s">
        <v>1624</v>
      </c>
      <c r="D4822" s="244">
        <v>179.54</v>
      </c>
    </row>
    <row r="4823" spans="1:4" ht="18">
      <c r="A4823" s="242">
        <v>4915793</v>
      </c>
      <c r="B4823" s="243" t="s">
        <v>19244</v>
      </c>
      <c r="C4823" s="242" t="s">
        <v>1624</v>
      </c>
      <c r="D4823" s="244">
        <v>138.02000000000001</v>
      </c>
    </row>
    <row r="4824" spans="1:4" ht="18">
      <c r="A4824" s="242">
        <v>4915792</v>
      </c>
      <c r="B4824" s="243" t="s">
        <v>19245</v>
      </c>
      <c r="C4824" s="242" t="s">
        <v>1624</v>
      </c>
      <c r="D4824" s="244">
        <v>53.62</v>
      </c>
    </row>
    <row r="4825" spans="1:4">
      <c r="A4825" s="242">
        <v>4915718</v>
      </c>
      <c r="B4825" s="243" t="s">
        <v>19246</v>
      </c>
      <c r="C4825" s="242" t="s">
        <v>13752</v>
      </c>
      <c r="D4825" s="244">
        <v>7.21</v>
      </c>
    </row>
    <row r="4826" spans="1:4">
      <c r="A4826" s="242">
        <v>4915672</v>
      </c>
      <c r="B4826" s="243" t="s">
        <v>19247</v>
      </c>
      <c r="C4826" s="242" t="s">
        <v>27</v>
      </c>
      <c r="D4826" s="244">
        <v>3.42</v>
      </c>
    </row>
    <row r="4827" spans="1:4">
      <c r="A4827" s="242">
        <v>4915708</v>
      </c>
      <c r="B4827" s="243" t="s">
        <v>19248</v>
      </c>
      <c r="C4827" s="242" t="s">
        <v>27</v>
      </c>
      <c r="D4827" s="244">
        <v>0.56999999999999995</v>
      </c>
    </row>
    <row r="4828" spans="1:4">
      <c r="A4828" s="242">
        <v>4915710</v>
      </c>
      <c r="B4828" s="243" t="s">
        <v>19249</v>
      </c>
      <c r="C4828" s="242" t="s">
        <v>27</v>
      </c>
      <c r="D4828" s="244">
        <v>3.42</v>
      </c>
    </row>
    <row r="4829" spans="1:4">
      <c r="A4829" s="242">
        <v>4915709</v>
      </c>
      <c r="B4829" s="243" t="s">
        <v>19250</v>
      </c>
      <c r="C4829" s="242" t="s">
        <v>27</v>
      </c>
      <c r="D4829" s="244">
        <v>0.86</v>
      </c>
    </row>
    <row r="4830" spans="1:4">
      <c r="A4830" s="242">
        <v>4915686</v>
      </c>
      <c r="B4830" s="243" t="s">
        <v>19251</v>
      </c>
      <c r="C4830" s="242" t="s">
        <v>1623</v>
      </c>
      <c r="D4830" s="244">
        <v>3.42</v>
      </c>
    </row>
    <row r="4831" spans="1:4">
      <c r="A4831" s="242">
        <v>4915687</v>
      </c>
      <c r="B4831" s="243" t="s">
        <v>19252</v>
      </c>
      <c r="C4831" s="242" t="s">
        <v>1623</v>
      </c>
      <c r="D4831" s="244">
        <v>2.14</v>
      </c>
    </row>
    <row r="4832" spans="1:4">
      <c r="A4832" s="242">
        <v>4915634</v>
      </c>
      <c r="B4832" s="243" t="s">
        <v>19253</v>
      </c>
      <c r="C4832" s="242" t="s">
        <v>27</v>
      </c>
      <c r="D4832" s="244">
        <v>49.86</v>
      </c>
    </row>
    <row r="4833" spans="1:4">
      <c r="A4833" s="242">
        <v>4915633</v>
      </c>
      <c r="B4833" s="243" t="s">
        <v>19254</v>
      </c>
      <c r="C4833" s="242" t="s">
        <v>27</v>
      </c>
      <c r="D4833" s="244">
        <v>16.45</v>
      </c>
    </row>
    <row r="4834" spans="1:4" ht="27">
      <c r="A4834" s="242">
        <v>4915714</v>
      </c>
      <c r="B4834" s="243" t="s">
        <v>19255</v>
      </c>
      <c r="C4834" s="242" t="s">
        <v>27</v>
      </c>
      <c r="D4834" s="244">
        <v>2.92</v>
      </c>
    </row>
    <row r="4835" spans="1:4" ht="18">
      <c r="A4835" s="242">
        <v>4915759</v>
      </c>
      <c r="B4835" s="243" t="s">
        <v>19256</v>
      </c>
      <c r="C4835" s="242" t="s">
        <v>1623</v>
      </c>
      <c r="D4835" s="244">
        <v>5.8</v>
      </c>
    </row>
    <row r="4836" spans="1:4">
      <c r="A4836" s="242">
        <v>4915758</v>
      </c>
      <c r="B4836" s="243" t="s">
        <v>19257</v>
      </c>
      <c r="C4836" s="242" t="s">
        <v>27</v>
      </c>
      <c r="D4836" s="244">
        <v>3.45</v>
      </c>
    </row>
    <row r="4837" spans="1:4">
      <c r="A4837" s="242">
        <v>4915640</v>
      </c>
      <c r="B4837" s="243" t="s">
        <v>19258</v>
      </c>
      <c r="C4837" s="242" t="s">
        <v>14616</v>
      </c>
      <c r="D4837" s="244">
        <v>17.12</v>
      </c>
    </row>
    <row r="4838" spans="1:4">
      <c r="A4838" s="242">
        <v>4915639</v>
      </c>
      <c r="B4838" s="243" t="s">
        <v>19259</v>
      </c>
      <c r="C4838" s="242" t="s">
        <v>13752</v>
      </c>
      <c r="D4838" s="244">
        <v>3.42</v>
      </c>
    </row>
    <row r="4839" spans="1:4" ht="18">
      <c r="A4839" s="242">
        <v>4915695</v>
      </c>
      <c r="B4839" s="243" t="s">
        <v>19260</v>
      </c>
      <c r="C4839" s="242" t="s">
        <v>27</v>
      </c>
      <c r="D4839" s="244">
        <v>5.51</v>
      </c>
    </row>
    <row r="4840" spans="1:4" ht="18">
      <c r="A4840" s="242">
        <v>4915696</v>
      </c>
      <c r="B4840" s="243" t="s">
        <v>19261</v>
      </c>
      <c r="C4840" s="242" t="s">
        <v>27</v>
      </c>
      <c r="D4840" s="244">
        <v>5.51</v>
      </c>
    </row>
    <row r="4841" spans="1:4" ht="18">
      <c r="A4841" s="242">
        <v>4915694</v>
      </c>
      <c r="B4841" s="243" t="s">
        <v>19262</v>
      </c>
      <c r="C4841" s="242" t="s">
        <v>27</v>
      </c>
      <c r="D4841" s="244">
        <v>23.32</v>
      </c>
    </row>
    <row r="4842" spans="1:4">
      <c r="A4842" s="242">
        <v>4915654</v>
      </c>
      <c r="B4842" s="243" t="s">
        <v>19263</v>
      </c>
      <c r="C4842" s="242" t="s">
        <v>13752</v>
      </c>
      <c r="D4842" s="244">
        <v>8.7100000000000009</v>
      </c>
    </row>
    <row r="4843" spans="1:4">
      <c r="A4843" s="242">
        <v>4900001</v>
      </c>
      <c r="B4843" s="243" t="s">
        <v>19264</v>
      </c>
      <c r="C4843" s="242" t="s">
        <v>14616</v>
      </c>
      <c r="D4843" s="244">
        <v>0</v>
      </c>
    </row>
    <row r="4844" spans="1:4">
      <c r="A4844" s="242">
        <v>4915801</v>
      </c>
      <c r="B4844" s="243" t="s">
        <v>19265</v>
      </c>
      <c r="C4844" s="242" t="s">
        <v>14616</v>
      </c>
      <c r="D4844" s="244">
        <v>0</v>
      </c>
    </row>
    <row r="4845" spans="1:4">
      <c r="A4845" s="242">
        <v>4916290</v>
      </c>
      <c r="B4845" s="243" t="s">
        <v>19266</v>
      </c>
      <c r="C4845" s="242" t="s">
        <v>14616</v>
      </c>
      <c r="D4845" s="244">
        <v>241.72</v>
      </c>
    </row>
    <row r="4846" spans="1:4">
      <c r="A4846" s="242">
        <v>4915765</v>
      </c>
      <c r="B4846" s="243" t="s">
        <v>19267</v>
      </c>
      <c r="C4846" s="242" t="s">
        <v>14616</v>
      </c>
      <c r="D4846" s="244">
        <v>165.38</v>
      </c>
    </row>
    <row r="4847" spans="1:4">
      <c r="A4847" s="242">
        <v>4915766</v>
      </c>
      <c r="B4847" s="243" t="s">
        <v>19268</v>
      </c>
      <c r="C4847" s="242" t="s">
        <v>14616</v>
      </c>
      <c r="D4847" s="244">
        <v>97.07</v>
      </c>
    </row>
    <row r="4848" spans="1:4">
      <c r="A4848" s="242">
        <v>4915764</v>
      </c>
      <c r="B4848" s="243" t="s">
        <v>19269</v>
      </c>
      <c r="C4848" s="242" t="s">
        <v>14616</v>
      </c>
      <c r="D4848" s="244">
        <v>297.68</v>
      </c>
    </row>
    <row r="4849" spans="1:4">
      <c r="A4849" s="242">
        <v>4915767</v>
      </c>
      <c r="B4849" s="243" t="s">
        <v>19270</v>
      </c>
      <c r="C4849" s="242" t="s">
        <v>14616</v>
      </c>
      <c r="D4849" s="244">
        <v>63.79</v>
      </c>
    </row>
    <row r="4850" spans="1:4">
      <c r="A4850" s="242">
        <v>4915777</v>
      </c>
      <c r="B4850" s="243" t="s">
        <v>19271</v>
      </c>
      <c r="C4850" s="242" t="s">
        <v>27</v>
      </c>
      <c r="D4850" s="244">
        <v>11.27</v>
      </c>
    </row>
    <row r="4851" spans="1:4">
      <c r="A4851" s="242">
        <v>4915618</v>
      </c>
      <c r="B4851" s="243" t="s">
        <v>19272</v>
      </c>
      <c r="C4851" s="242" t="s">
        <v>13752</v>
      </c>
      <c r="D4851" s="244">
        <v>2.5</v>
      </c>
    </row>
    <row r="4852" spans="1:4">
      <c r="A4852" s="242">
        <v>4915774</v>
      </c>
      <c r="B4852" s="243" t="s">
        <v>19273</v>
      </c>
      <c r="C4852" s="242" t="s">
        <v>14616</v>
      </c>
      <c r="D4852" s="244">
        <v>19.559999999999999</v>
      </c>
    </row>
    <row r="4853" spans="1:4">
      <c r="A4853" s="242">
        <v>4915719</v>
      </c>
      <c r="B4853" s="243" t="s">
        <v>19274</v>
      </c>
      <c r="C4853" s="242" t="s">
        <v>13752</v>
      </c>
      <c r="D4853" s="244">
        <v>26.86</v>
      </c>
    </row>
    <row r="4854" spans="1:4">
      <c r="A4854" s="242">
        <v>4915611</v>
      </c>
      <c r="B4854" s="243" t="s">
        <v>19275</v>
      </c>
      <c r="C4854" s="242" t="s">
        <v>14616</v>
      </c>
      <c r="D4854" s="244">
        <v>8.24</v>
      </c>
    </row>
    <row r="4855" spans="1:4">
      <c r="A4855" s="242">
        <v>4915733</v>
      </c>
      <c r="B4855" s="243" t="s">
        <v>19276</v>
      </c>
      <c r="C4855" s="242" t="s">
        <v>14616</v>
      </c>
      <c r="D4855" s="244">
        <v>32.04</v>
      </c>
    </row>
    <row r="4856" spans="1:4">
      <c r="A4856" s="242">
        <v>4915734</v>
      </c>
      <c r="B4856" s="243" t="s">
        <v>19277</v>
      </c>
      <c r="C4856" s="242" t="s">
        <v>14616</v>
      </c>
      <c r="D4856" s="244">
        <v>9.18</v>
      </c>
    </row>
    <row r="4857" spans="1:4">
      <c r="A4857" s="242">
        <v>4915727</v>
      </c>
      <c r="B4857" s="243" t="s">
        <v>19278</v>
      </c>
      <c r="C4857" s="242" t="s">
        <v>27</v>
      </c>
      <c r="D4857" s="244">
        <v>9.5</v>
      </c>
    </row>
    <row r="4858" spans="1:4" ht="18">
      <c r="A4858" s="242">
        <v>4915726</v>
      </c>
      <c r="B4858" s="243" t="s">
        <v>19279</v>
      </c>
      <c r="C4858" s="242" t="s">
        <v>27</v>
      </c>
      <c r="D4858" s="244">
        <v>20.84</v>
      </c>
    </row>
    <row r="4859" spans="1:4" ht="18">
      <c r="A4859" s="242">
        <v>4915594</v>
      </c>
      <c r="B4859" s="243" t="s">
        <v>19280</v>
      </c>
      <c r="C4859" s="242" t="s">
        <v>27</v>
      </c>
      <c r="D4859" s="244">
        <v>19.8</v>
      </c>
    </row>
    <row r="4860" spans="1:4" ht="18">
      <c r="A4860" s="242">
        <v>4915729</v>
      </c>
      <c r="B4860" s="243" t="s">
        <v>19281</v>
      </c>
      <c r="C4860" s="242" t="s">
        <v>27</v>
      </c>
      <c r="D4860" s="244">
        <v>16.25</v>
      </c>
    </row>
    <row r="4861" spans="1:4" ht="18">
      <c r="A4861" s="242">
        <v>4915596</v>
      </c>
      <c r="B4861" s="243" t="s">
        <v>19282</v>
      </c>
      <c r="C4861" s="242" t="s">
        <v>27</v>
      </c>
      <c r="D4861" s="244">
        <v>15.8</v>
      </c>
    </row>
    <row r="4862" spans="1:4">
      <c r="A4862" s="242">
        <v>4915732</v>
      </c>
      <c r="B4862" s="243" t="s">
        <v>19283</v>
      </c>
      <c r="C4862" s="242" t="s">
        <v>27</v>
      </c>
      <c r="D4862" s="244">
        <v>7.5</v>
      </c>
    </row>
    <row r="4863" spans="1:4">
      <c r="A4863" s="242">
        <v>4915731</v>
      </c>
      <c r="B4863" s="243" t="s">
        <v>19284</v>
      </c>
      <c r="C4863" s="242" t="s">
        <v>27</v>
      </c>
      <c r="D4863" s="244">
        <v>14.22</v>
      </c>
    </row>
    <row r="4864" spans="1:4" ht="18">
      <c r="A4864" s="242">
        <v>4915725</v>
      </c>
      <c r="B4864" s="243" t="s">
        <v>19285</v>
      </c>
      <c r="C4864" s="242" t="s">
        <v>27</v>
      </c>
      <c r="D4864" s="244">
        <v>25.86</v>
      </c>
    </row>
    <row r="4865" spans="1:4" ht="18">
      <c r="A4865" s="242">
        <v>4915593</v>
      </c>
      <c r="B4865" s="243" t="s">
        <v>19286</v>
      </c>
      <c r="C4865" s="242" t="s">
        <v>27</v>
      </c>
      <c r="D4865" s="244">
        <v>24.83</v>
      </c>
    </row>
    <row r="4866" spans="1:4" ht="18">
      <c r="A4866" s="242">
        <v>4915728</v>
      </c>
      <c r="B4866" s="243" t="s">
        <v>19287</v>
      </c>
      <c r="C4866" s="242" t="s">
        <v>27</v>
      </c>
      <c r="D4866" s="244">
        <v>25.36</v>
      </c>
    </row>
    <row r="4867" spans="1:4" ht="18">
      <c r="A4867" s="242">
        <v>4915595</v>
      </c>
      <c r="B4867" s="243" t="s">
        <v>19288</v>
      </c>
      <c r="C4867" s="242" t="s">
        <v>27</v>
      </c>
      <c r="D4867" s="244">
        <v>24.91</v>
      </c>
    </row>
    <row r="4868" spans="1:4">
      <c r="A4868" s="242">
        <v>4915730</v>
      </c>
      <c r="B4868" s="243" t="s">
        <v>19289</v>
      </c>
      <c r="C4868" s="242" t="s">
        <v>27</v>
      </c>
      <c r="D4868" s="244">
        <v>21.05</v>
      </c>
    </row>
    <row r="4869" spans="1:4">
      <c r="A4869" s="242">
        <v>4915598</v>
      </c>
      <c r="B4869" s="243" t="s">
        <v>19290</v>
      </c>
      <c r="C4869" s="242" t="s">
        <v>13752</v>
      </c>
      <c r="D4869" s="244">
        <v>7.0000000000000007E-2</v>
      </c>
    </row>
    <row r="4870" spans="1:4">
      <c r="A4870" s="242">
        <v>4915748</v>
      </c>
      <c r="B4870" s="243" t="s">
        <v>19291</v>
      </c>
      <c r="C4870" s="242" t="s">
        <v>13752</v>
      </c>
      <c r="D4870" s="244">
        <v>160.88</v>
      </c>
    </row>
    <row r="4871" spans="1:4">
      <c r="A4871" s="242">
        <v>4915608</v>
      </c>
      <c r="B4871" s="243" t="s">
        <v>19292</v>
      </c>
      <c r="C4871" s="242" t="s">
        <v>13752</v>
      </c>
      <c r="D4871" s="244">
        <v>2.15</v>
      </c>
    </row>
    <row r="4872" spans="1:4">
      <c r="A4872" s="242">
        <v>4915613</v>
      </c>
      <c r="B4872" s="243" t="s">
        <v>19293</v>
      </c>
      <c r="C4872" s="242" t="s">
        <v>13752</v>
      </c>
      <c r="D4872" s="244">
        <v>0.12</v>
      </c>
    </row>
    <row r="4873" spans="1:4">
      <c r="A4873" s="242">
        <v>4915692</v>
      </c>
      <c r="B4873" s="243" t="s">
        <v>19294</v>
      </c>
      <c r="C4873" s="242" t="s">
        <v>14616</v>
      </c>
      <c r="D4873" s="244">
        <v>288.56</v>
      </c>
    </row>
    <row r="4874" spans="1:4" ht="18">
      <c r="A4874" s="242">
        <v>4915746</v>
      </c>
      <c r="B4874" s="243" t="s">
        <v>19295</v>
      </c>
      <c r="C4874" s="242" t="s">
        <v>14616</v>
      </c>
      <c r="D4874" s="244">
        <v>221.02</v>
      </c>
    </row>
    <row r="4875" spans="1:4">
      <c r="A4875" s="242">
        <v>4915630</v>
      </c>
      <c r="B4875" s="243" t="s">
        <v>19296</v>
      </c>
      <c r="C4875" s="242" t="s">
        <v>14616</v>
      </c>
      <c r="D4875" s="244">
        <v>288.56</v>
      </c>
    </row>
    <row r="4876" spans="1:4" ht="18">
      <c r="A4876" s="242">
        <v>4915631</v>
      </c>
      <c r="B4876" s="243" t="s">
        <v>19297</v>
      </c>
      <c r="C4876" s="242" t="s">
        <v>14616</v>
      </c>
      <c r="D4876" s="244">
        <v>221.02</v>
      </c>
    </row>
    <row r="4877" spans="1:4">
      <c r="A4877" s="242">
        <v>4915785</v>
      </c>
      <c r="B4877" s="243" t="s">
        <v>19298</v>
      </c>
      <c r="C4877" s="242" t="s">
        <v>1624</v>
      </c>
      <c r="D4877" s="244">
        <v>311</v>
      </c>
    </row>
    <row r="4878" spans="1:4">
      <c r="A4878" s="242">
        <v>4915786</v>
      </c>
      <c r="B4878" s="243" t="s">
        <v>19299</v>
      </c>
      <c r="C4878" s="242" t="s">
        <v>1624</v>
      </c>
      <c r="D4878" s="244">
        <v>131.32</v>
      </c>
    </row>
    <row r="4879" spans="1:4">
      <c r="A4879" s="242">
        <v>4915795</v>
      </c>
      <c r="B4879" s="243" t="s">
        <v>19300</v>
      </c>
      <c r="C4879" s="242" t="s">
        <v>1624</v>
      </c>
      <c r="D4879" s="244">
        <v>269.94</v>
      </c>
    </row>
    <row r="4880" spans="1:4">
      <c r="A4880" s="242">
        <v>4915800</v>
      </c>
      <c r="B4880" s="243" t="s">
        <v>19301</v>
      </c>
      <c r="C4880" s="242" t="s">
        <v>1624</v>
      </c>
      <c r="D4880" s="244">
        <v>43.7</v>
      </c>
    </row>
    <row r="4881" spans="1:4">
      <c r="A4881" s="242">
        <v>4915799</v>
      </c>
      <c r="B4881" s="243" t="s">
        <v>19302</v>
      </c>
      <c r="C4881" s="242" t="s">
        <v>1624</v>
      </c>
      <c r="D4881" s="244">
        <v>34.21</v>
      </c>
    </row>
    <row r="4882" spans="1:4">
      <c r="A4882" s="242">
        <v>4915698</v>
      </c>
      <c r="B4882" s="243" t="s">
        <v>19303</v>
      </c>
      <c r="C4882" s="242" t="s">
        <v>1624</v>
      </c>
      <c r="D4882" s="244">
        <v>14.44</v>
      </c>
    </row>
    <row r="4883" spans="1:4">
      <c r="A4883" s="242">
        <v>4915794</v>
      </c>
      <c r="B4883" s="243" t="s">
        <v>19304</v>
      </c>
      <c r="C4883" s="242" t="s">
        <v>1624</v>
      </c>
      <c r="D4883" s="244">
        <v>467.3</v>
      </c>
    </row>
    <row r="4884" spans="1:4" ht="18">
      <c r="A4884" s="242">
        <v>4915789</v>
      </c>
      <c r="B4884" s="243" t="s">
        <v>19305</v>
      </c>
      <c r="C4884" s="242" t="s">
        <v>1623</v>
      </c>
      <c r="D4884" s="244">
        <v>1599.49</v>
      </c>
    </row>
    <row r="4885" spans="1:4" ht="18">
      <c r="A4885" s="242">
        <v>4915798</v>
      </c>
      <c r="B4885" s="243" t="s">
        <v>19306</v>
      </c>
      <c r="C4885" s="242" t="s">
        <v>1623</v>
      </c>
      <c r="D4885" s="244">
        <v>1225.0899999999999</v>
      </c>
    </row>
    <row r="4886" spans="1:4" ht="18">
      <c r="A4886" s="242">
        <v>4915788</v>
      </c>
      <c r="B4886" s="243" t="s">
        <v>19307</v>
      </c>
      <c r="C4886" s="242" t="s">
        <v>1623</v>
      </c>
      <c r="D4886" s="244">
        <v>1450.11</v>
      </c>
    </row>
    <row r="4887" spans="1:4" ht="18">
      <c r="A4887" s="242">
        <v>4915797</v>
      </c>
      <c r="B4887" s="243" t="s">
        <v>19308</v>
      </c>
      <c r="C4887" s="242" t="s">
        <v>1623</v>
      </c>
      <c r="D4887" s="244">
        <v>610.11</v>
      </c>
    </row>
    <row r="4888" spans="1:4" ht="18">
      <c r="A4888" s="242">
        <v>4915787</v>
      </c>
      <c r="B4888" s="243" t="s">
        <v>19309</v>
      </c>
      <c r="C4888" s="242" t="s">
        <v>1623</v>
      </c>
      <c r="D4888" s="244">
        <v>698.85</v>
      </c>
    </row>
    <row r="4889" spans="1:4" ht="18">
      <c r="A4889" s="242">
        <v>4915796</v>
      </c>
      <c r="B4889" s="243" t="s">
        <v>19310</v>
      </c>
      <c r="C4889" s="242" t="s">
        <v>1623</v>
      </c>
      <c r="D4889" s="244">
        <v>245.74</v>
      </c>
    </row>
    <row r="4890" spans="1:4">
      <c r="A4890" s="242">
        <v>4915760</v>
      </c>
      <c r="B4890" s="243" t="s">
        <v>19311</v>
      </c>
      <c r="C4890" s="242" t="s">
        <v>13752</v>
      </c>
      <c r="D4890" s="244">
        <v>44.06</v>
      </c>
    </row>
    <row r="4891" spans="1:4">
      <c r="A4891" s="242">
        <v>4915699</v>
      </c>
      <c r="B4891" s="243" t="s">
        <v>19312</v>
      </c>
      <c r="C4891" s="242" t="s">
        <v>1624</v>
      </c>
      <c r="D4891" s="244">
        <v>22.28</v>
      </c>
    </row>
    <row r="4892" spans="1:4">
      <c r="A4892" s="242">
        <v>4915736</v>
      </c>
      <c r="B4892" s="243" t="s">
        <v>19313</v>
      </c>
      <c r="C4892" s="242" t="s">
        <v>14616</v>
      </c>
      <c r="D4892" s="244">
        <v>12.89</v>
      </c>
    </row>
    <row r="4893" spans="1:4">
      <c r="A4893" s="242">
        <v>4915735</v>
      </c>
      <c r="B4893" s="243" t="s">
        <v>19314</v>
      </c>
      <c r="C4893" s="242" t="s">
        <v>14616</v>
      </c>
      <c r="D4893" s="244">
        <v>10.51</v>
      </c>
    </row>
    <row r="4894" spans="1:4">
      <c r="A4894" s="242">
        <v>4915670</v>
      </c>
      <c r="B4894" s="243" t="s">
        <v>19315</v>
      </c>
      <c r="C4894" s="242" t="s">
        <v>14616</v>
      </c>
      <c r="D4894" s="244">
        <v>152.35</v>
      </c>
    </row>
    <row r="4895" spans="1:4">
      <c r="A4895" s="242">
        <v>4915668</v>
      </c>
      <c r="B4895" s="243" t="s">
        <v>19316</v>
      </c>
      <c r="C4895" s="242" t="s">
        <v>14616</v>
      </c>
      <c r="D4895" s="244">
        <v>237.59</v>
      </c>
    </row>
    <row r="4896" spans="1:4">
      <c r="A4896" s="242">
        <v>4915761</v>
      </c>
      <c r="B4896" s="243" t="s">
        <v>19317</v>
      </c>
      <c r="C4896" s="242" t="s">
        <v>13752</v>
      </c>
      <c r="D4896" s="244">
        <v>3.42</v>
      </c>
    </row>
    <row r="4897" spans="1:4">
      <c r="A4897" s="242">
        <v>4915762</v>
      </c>
      <c r="B4897" s="243" t="s">
        <v>19318</v>
      </c>
      <c r="C4897" s="242" t="s">
        <v>27</v>
      </c>
      <c r="D4897" s="244">
        <v>1.71</v>
      </c>
    </row>
    <row r="4898" spans="1:4">
      <c r="A4898" s="242">
        <v>4915738</v>
      </c>
      <c r="B4898" s="243" t="s">
        <v>19319</v>
      </c>
      <c r="C4898" s="242" t="s">
        <v>14616</v>
      </c>
      <c r="D4898" s="244">
        <v>4.3899999999999997</v>
      </c>
    </row>
    <row r="4899" spans="1:4">
      <c r="A4899" s="242">
        <v>4915737</v>
      </c>
      <c r="B4899" s="243" t="s">
        <v>19320</v>
      </c>
      <c r="C4899" s="242" t="s">
        <v>14616</v>
      </c>
      <c r="D4899" s="244">
        <v>3.71</v>
      </c>
    </row>
    <row r="4900" spans="1:4">
      <c r="A4900" s="242">
        <v>4915669</v>
      </c>
      <c r="B4900" s="243" t="s">
        <v>19321</v>
      </c>
      <c r="C4900" s="242" t="s">
        <v>14616</v>
      </c>
      <c r="D4900" s="244">
        <v>6</v>
      </c>
    </row>
    <row r="4901" spans="1:4">
      <c r="A4901" s="242">
        <v>4915667</v>
      </c>
      <c r="B4901" s="243" t="s">
        <v>19322</v>
      </c>
      <c r="C4901" s="242" t="s">
        <v>14616</v>
      </c>
      <c r="D4901" s="244">
        <v>9.1</v>
      </c>
    </row>
    <row r="4902" spans="1:4">
      <c r="A4902" s="242">
        <v>4915632</v>
      </c>
      <c r="B4902" s="243" t="s">
        <v>19323</v>
      </c>
      <c r="C4902" s="242" t="s">
        <v>14616</v>
      </c>
      <c r="D4902" s="244">
        <v>317.07</v>
      </c>
    </row>
    <row r="4903" spans="1:4">
      <c r="A4903" s="242">
        <v>4915753</v>
      </c>
      <c r="B4903" s="243" t="s">
        <v>19324</v>
      </c>
      <c r="C4903" s="242" t="s">
        <v>14616</v>
      </c>
      <c r="D4903" s="244">
        <v>973.11</v>
      </c>
    </row>
    <row r="4904" spans="1:4">
      <c r="A4904" s="242">
        <v>4915776</v>
      </c>
      <c r="B4904" s="243" t="s">
        <v>19325</v>
      </c>
      <c r="C4904" s="242" t="s">
        <v>1675</v>
      </c>
      <c r="D4904" s="244">
        <v>653.77</v>
      </c>
    </row>
    <row r="4905" spans="1:4">
      <c r="A4905" s="242">
        <v>4915740</v>
      </c>
      <c r="B4905" s="243" t="s">
        <v>19326</v>
      </c>
      <c r="C4905" s="242" t="s">
        <v>1675</v>
      </c>
      <c r="D4905" s="244">
        <v>1460.37</v>
      </c>
    </row>
    <row r="4906" spans="1:4">
      <c r="A4906" s="242">
        <v>4915741</v>
      </c>
      <c r="B4906" s="243" t="s">
        <v>19327</v>
      </c>
      <c r="C4906" s="242" t="s">
        <v>1675</v>
      </c>
      <c r="D4906" s="244">
        <v>3504.9</v>
      </c>
    </row>
    <row r="4907" spans="1:4">
      <c r="A4907" s="242">
        <v>4915742</v>
      </c>
      <c r="B4907" s="243" t="s">
        <v>19328</v>
      </c>
      <c r="C4907" s="242" t="s">
        <v>1675</v>
      </c>
      <c r="D4907" s="244">
        <v>323.58999999999997</v>
      </c>
    </row>
    <row r="4908" spans="1:4">
      <c r="A4908" s="242">
        <v>4915626</v>
      </c>
      <c r="B4908" s="243" t="s">
        <v>19329</v>
      </c>
      <c r="C4908" s="242" t="s">
        <v>27</v>
      </c>
      <c r="D4908" s="244">
        <v>1.71</v>
      </c>
    </row>
    <row r="4909" spans="1:4" ht="18">
      <c r="A4909" s="242">
        <v>4915653</v>
      </c>
      <c r="B4909" s="243" t="s">
        <v>19330</v>
      </c>
      <c r="C4909" s="242" t="s">
        <v>94</v>
      </c>
      <c r="D4909" s="244">
        <v>57.92</v>
      </c>
    </row>
    <row r="4910" spans="1:4">
      <c r="A4910" s="242">
        <v>4900002</v>
      </c>
      <c r="B4910" s="243" t="s">
        <v>19331</v>
      </c>
      <c r="C4910" s="242" t="s">
        <v>14616</v>
      </c>
      <c r="D4910" s="244">
        <v>0</v>
      </c>
    </row>
    <row r="4911" spans="1:4">
      <c r="A4911" s="242">
        <v>4915623</v>
      </c>
      <c r="B4911" s="243" t="s">
        <v>19332</v>
      </c>
      <c r="C4911" s="242" t="s">
        <v>14616</v>
      </c>
      <c r="D4911" s="244">
        <v>36.99</v>
      </c>
    </row>
    <row r="4912" spans="1:4">
      <c r="A4912" s="242">
        <v>4915625</v>
      </c>
      <c r="B4912" s="243" t="s">
        <v>19333</v>
      </c>
      <c r="C4912" s="242" t="s">
        <v>14616</v>
      </c>
      <c r="D4912" s="244">
        <v>31.8</v>
      </c>
    </row>
    <row r="4913" spans="1:4">
      <c r="A4913" s="242">
        <v>4915621</v>
      </c>
      <c r="B4913" s="243" t="s">
        <v>19334</v>
      </c>
      <c r="C4913" s="242" t="s">
        <v>14616</v>
      </c>
      <c r="D4913" s="244">
        <v>3.72</v>
      </c>
    </row>
    <row r="4914" spans="1:4">
      <c r="A4914" s="242">
        <v>4915720</v>
      </c>
      <c r="B4914" s="243" t="s">
        <v>19335</v>
      </c>
      <c r="C4914" s="242" t="s">
        <v>1623</v>
      </c>
      <c r="D4914" s="244">
        <v>24.65</v>
      </c>
    </row>
    <row r="4915" spans="1:4">
      <c r="A4915" s="242">
        <v>4915592</v>
      </c>
      <c r="B4915" s="243" t="s">
        <v>19336</v>
      </c>
      <c r="C4915" s="242" t="s">
        <v>1623</v>
      </c>
      <c r="D4915" s="244">
        <v>24.16</v>
      </c>
    </row>
    <row r="4916" spans="1:4" ht="18">
      <c r="A4916" s="242">
        <v>4913703</v>
      </c>
      <c r="B4916" s="243" t="s">
        <v>19337</v>
      </c>
      <c r="C4916" s="242" t="s">
        <v>1623</v>
      </c>
      <c r="D4916" s="244">
        <v>2855.2</v>
      </c>
    </row>
    <row r="4917" spans="1:4" ht="18">
      <c r="A4917" s="242">
        <v>4913704</v>
      </c>
      <c r="B4917" s="243" t="s">
        <v>19338</v>
      </c>
      <c r="C4917" s="242" t="s">
        <v>1623</v>
      </c>
      <c r="D4917" s="244">
        <v>2855.2</v>
      </c>
    </row>
    <row r="4918" spans="1:4">
      <c r="A4918" s="242">
        <v>4915757</v>
      </c>
      <c r="B4918" s="243" t="s">
        <v>19339</v>
      </c>
      <c r="C4918" s="242" t="s">
        <v>14616</v>
      </c>
      <c r="D4918" s="244">
        <v>338.5</v>
      </c>
    </row>
    <row r="4919" spans="1:4">
      <c r="A4919" s="242">
        <v>4915678</v>
      </c>
      <c r="B4919" s="243" t="s">
        <v>19340</v>
      </c>
      <c r="C4919" s="242" t="s">
        <v>14616</v>
      </c>
      <c r="D4919" s="244">
        <v>293.02999999999997</v>
      </c>
    </row>
    <row r="4920" spans="1:4">
      <c r="A4920" s="242">
        <v>4919547</v>
      </c>
      <c r="B4920" s="243" t="s">
        <v>19341</v>
      </c>
      <c r="C4920" s="242" t="s">
        <v>1623</v>
      </c>
      <c r="D4920" s="244">
        <v>468.05</v>
      </c>
    </row>
    <row r="4921" spans="1:4">
      <c r="A4921" s="242">
        <v>4915716</v>
      </c>
      <c r="B4921" s="243" t="s">
        <v>19342</v>
      </c>
      <c r="C4921" s="242" t="s">
        <v>13752</v>
      </c>
      <c r="D4921" s="244">
        <v>7.92</v>
      </c>
    </row>
    <row r="4922" spans="1:4" ht="18">
      <c r="A4922" s="242">
        <v>4915750</v>
      </c>
      <c r="B4922" s="243" t="s">
        <v>19343</v>
      </c>
      <c r="C4922" s="242" t="s">
        <v>27</v>
      </c>
      <c r="D4922" s="244">
        <v>143.94999999999999</v>
      </c>
    </row>
    <row r="4923" spans="1:4">
      <c r="A4923" s="242">
        <v>4915769</v>
      </c>
      <c r="B4923" s="243" t="s">
        <v>19344</v>
      </c>
      <c r="C4923" s="242" t="s">
        <v>14616</v>
      </c>
      <c r="D4923" s="244">
        <v>25.11</v>
      </c>
    </row>
    <row r="4924" spans="1:4" ht="18">
      <c r="A4924" s="242">
        <v>5213836</v>
      </c>
      <c r="B4924" s="243" t="s">
        <v>19345</v>
      </c>
      <c r="C4924" s="242" t="s">
        <v>19346</v>
      </c>
      <c r="D4924" s="244">
        <v>3.97</v>
      </c>
    </row>
    <row r="4925" spans="1:4">
      <c r="A4925" s="242">
        <v>5213368</v>
      </c>
      <c r="B4925" s="243" t="s">
        <v>19347</v>
      </c>
      <c r="C4925" s="242" t="s">
        <v>1623</v>
      </c>
      <c r="D4925" s="244">
        <v>15.69</v>
      </c>
    </row>
    <row r="4926" spans="1:4">
      <c r="A4926" s="242">
        <v>5213367</v>
      </c>
      <c r="B4926" s="243" t="s">
        <v>19348</v>
      </c>
      <c r="C4926" s="242" t="s">
        <v>1623</v>
      </c>
      <c r="D4926" s="244">
        <v>14.81</v>
      </c>
    </row>
    <row r="4927" spans="1:4">
      <c r="A4927" s="242">
        <v>5213385</v>
      </c>
      <c r="B4927" s="243" t="s">
        <v>19349</v>
      </c>
      <c r="C4927" s="242" t="s">
        <v>1623</v>
      </c>
      <c r="D4927" s="244">
        <v>297.39999999999998</v>
      </c>
    </row>
    <row r="4928" spans="1:4" ht="18">
      <c r="A4928" s="242">
        <v>5213343</v>
      </c>
      <c r="B4928" s="243" t="s">
        <v>19350</v>
      </c>
      <c r="C4928" s="242" t="s">
        <v>19346</v>
      </c>
      <c r="D4928" s="244">
        <v>11.5</v>
      </c>
    </row>
    <row r="4929" spans="1:4">
      <c r="A4929" s="242">
        <v>5213390</v>
      </c>
      <c r="B4929" s="243" t="s">
        <v>19351</v>
      </c>
      <c r="C4929" s="242" t="s">
        <v>27</v>
      </c>
      <c r="D4929" s="244">
        <v>259.01</v>
      </c>
    </row>
    <row r="4930" spans="1:4" ht="18">
      <c r="A4930" s="242">
        <v>5213344</v>
      </c>
      <c r="B4930" s="243" t="s">
        <v>19352</v>
      </c>
      <c r="C4930" s="242" t="s">
        <v>19353</v>
      </c>
      <c r="D4930" s="244">
        <v>12.83</v>
      </c>
    </row>
    <row r="4931" spans="1:4">
      <c r="A4931" s="242">
        <v>5213386</v>
      </c>
      <c r="B4931" s="243" t="s">
        <v>19354</v>
      </c>
      <c r="C4931" s="242" t="s">
        <v>1623</v>
      </c>
      <c r="D4931" s="244">
        <v>442.92</v>
      </c>
    </row>
    <row r="4932" spans="1:4" ht="18">
      <c r="A4932" s="242">
        <v>5213345</v>
      </c>
      <c r="B4932" s="243" t="s">
        <v>19355</v>
      </c>
      <c r="C4932" s="242" t="s">
        <v>19346</v>
      </c>
      <c r="D4932" s="244">
        <v>14.06</v>
      </c>
    </row>
    <row r="4933" spans="1:4">
      <c r="A4933" s="242">
        <v>5213387</v>
      </c>
      <c r="B4933" s="243" t="s">
        <v>19356</v>
      </c>
      <c r="C4933" s="242" t="s">
        <v>1623</v>
      </c>
      <c r="D4933" s="244">
        <v>645.79999999999995</v>
      </c>
    </row>
    <row r="4934" spans="1:4" ht="18">
      <c r="A4934" s="242">
        <v>5213346</v>
      </c>
      <c r="B4934" s="243" t="s">
        <v>19357</v>
      </c>
      <c r="C4934" s="242" t="s">
        <v>19346</v>
      </c>
      <c r="D4934" s="244">
        <v>20.97</v>
      </c>
    </row>
    <row r="4935" spans="1:4" ht="18">
      <c r="A4935" s="242">
        <v>5213843</v>
      </c>
      <c r="B4935" s="243" t="s">
        <v>19358</v>
      </c>
      <c r="C4935" s="242" t="s">
        <v>19353</v>
      </c>
      <c r="D4935" s="244">
        <v>1.62</v>
      </c>
    </row>
    <row r="4936" spans="1:4" ht="18">
      <c r="A4936" s="242">
        <v>5213833</v>
      </c>
      <c r="B4936" s="243" t="s">
        <v>19359</v>
      </c>
      <c r="C4936" s="242" t="s">
        <v>19346</v>
      </c>
      <c r="D4936" s="244">
        <v>10.92</v>
      </c>
    </row>
    <row r="4937" spans="1:4" ht="18">
      <c r="A4937" s="242">
        <v>5213834</v>
      </c>
      <c r="B4937" s="243" t="s">
        <v>19360</v>
      </c>
      <c r="C4937" s="242" t="s">
        <v>19346</v>
      </c>
      <c r="D4937" s="244">
        <v>7.42</v>
      </c>
    </row>
    <row r="4938" spans="1:4">
      <c r="A4938" s="242">
        <v>5219544</v>
      </c>
      <c r="B4938" s="243" t="s">
        <v>19361</v>
      </c>
      <c r="C4938" s="242" t="s">
        <v>1623</v>
      </c>
      <c r="D4938" s="244">
        <v>186.45</v>
      </c>
    </row>
    <row r="4939" spans="1:4" ht="18">
      <c r="A4939" s="242">
        <v>5213383</v>
      </c>
      <c r="B4939" s="243" t="s">
        <v>19362</v>
      </c>
      <c r="C4939" s="242" t="s">
        <v>19346</v>
      </c>
      <c r="D4939" s="244">
        <v>1.28</v>
      </c>
    </row>
    <row r="4940" spans="1:4" ht="18">
      <c r="A4940" s="242">
        <v>5213380</v>
      </c>
      <c r="B4940" s="243" t="s">
        <v>19363</v>
      </c>
      <c r="C4940" s="242" t="s">
        <v>19346</v>
      </c>
      <c r="D4940" s="244">
        <v>2.23</v>
      </c>
    </row>
    <row r="4941" spans="1:4" ht="18">
      <c r="A4941" s="242">
        <v>5213838</v>
      </c>
      <c r="B4941" s="243" t="s">
        <v>19364</v>
      </c>
      <c r="C4941" s="242" t="s">
        <v>19346</v>
      </c>
      <c r="D4941" s="244">
        <v>11.39</v>
      </c>
    </row>
    <row r="4942" spans="1:4" ht="18">
      <c r="A4942" s="242">
        <v>5213837</v>
      </c>
      <c r="B4942" s="243" t="s">
        <v>19365</v>
      </c>
      <c r="C4942" s="242" t="s">
        <v>1623</v>
      </c>
      <c r="D4942" s="244">
        <v>194.69</v>
      </c>
    </row>
    <row r="4943" spans="1:4" ht="18">
      <c r="A4943" s="242">
        <v>5213835</v>
      </c>
      <c r="B4943" s="243" t="s">
        <v>19366</v>
      </c>
      <c r="C4943" s="242" t="s">
        <v>19346</v>
      </c>
      <c r="D4943" s="244">
        <v>0.63</v>
      </c>
    </row>
    <row r="4944" spans="1:4">
      <c r="A4944" s="242">
        <v>5213839</v>
      </c>
      <c r="B4944" s="243" t="s">
        <v>19367</v>
      </c>
      <c r="C4944" s="242" t="s">
        <v>13752</v>
      </c>
      <c r="D4944" s="244">
        <v>248.71</v>
      </c>
    </row>
    <row r="4945" spans="1:4" ht="18">
      <c r="A4945" s="242">
        <v>5213347</v>
      </c>
      <c r="B4945" s="243" t="s">
        <v>19368</v>
      </c>
      <c r="C4945" s="242" t="s">
        <v>19369</v>
      </c>
      <c r="D4945" s="244">
        <v>6.05</v>
      </c>
    </row>
    <row r="4946" spans="1:4">
      <c r="A4946" s="242">
        <v>5213840</v>
      </c>
      <c r="B4946" s="243" t="s">
        <v>19370</v>
      </c>
      <c r="C4946" s="242" t="s">
        <v>13752</v>
      </c>
      <c r="D4946" s="244">
        <v>51.93</v>
      </c>
    </row>
    <row r="4947" spans="1:4" ht="18">
      <c r="A4947" s="242">
        <v>5213349</v>
      </c>
      <c r="B4947" s="243" t="s">
        <v>19371</v>
      </c>
      <c r="C4947" s="242" t="s">
        <v>19369</v>
      </c>
      <c r="D4947" s="244">
        <v>0.7</v>
      </c>
    </row>
    <row r="4948" spans="1:4" ht="18">
      <c r="A4948" s="242">
        <v>5213841</v>
      </c>
      <c r="B4948" s="243" t="s">
        <v>19372</v>
      </c>
      <c r="C4948" s="242" t="s">
        <v>13752</v>
      </c>
      <c r="D4948" s="244">
        <v>71.78</v>
      </c>
    </row>
    <row r="4949" spans="1:4" ht="18">
      <c r="A4949" s="242">
        <v>5213348</v>
      </c>
      <c r="B4949" s="243" t="s">
        <v>19373</v>
      </c>
      <c r="C4949" s="242" t="s">
        <v>19369</v>
      </c>
      <c r="D4949" s="244">
        <v>4.75</v>
      </c>
    </row>
    <row r="4950" spans="1:4">
      <c r="A4950" s="242">
        <v>5216116</v>
      </c>
      <c r="B4950" s="243" t="s">
        <v>19374</v>
      </c>
      <c r="C4950" s="242" t="s">
        <v>1623</v>
      </c>
      <c r="D4950" s="244">
        <v>13.51</v>
      </c>
    </row>
    <row r="4951" spans="1:4" ht="18">
      <c r="A4951" s="242">
        <v>5216115</v>
      </c>
      <c r="B4951" s="243" t="s">
        <v>19375</v>
      </c>
      <c r="C4951" s="242" t="s">
        <v>1623</v>
      </c>
      <c r="D4951" s="244">
        <v>13.02</v>
      </c>
    </row>
    <row r="4952" spans="1:4" ht="18">
      <c r="A4952" s="242">
        <v>5213842</v>
      </c>
      <c r="B4952" s="243" t="s">
        <v>19376</v>
      </c>
      <c r="C4952" s="242" t="s">
        <v>27</v>
      </c>
      <c r="D4952" s="244">
        <v>0.11</v>
      </c>
    </row>
    <row r="4953" spans="1:4" ht="18">
      <c r="A4953" s="242">
        <v>5213358</v>
      </c>
      <c r="B4953" s="243" t="s">
        <v>19377</v>
      </c>
      <c r="C4953" s="242" t="s">
        <v>13752</v>
      </c>
      <c r="D4953" s="244">
        <v>231.12</v>
      </c>
    </row>
    <row r="4954" spans="1:4" ht="18">
      <c r="A4954" s="242">
        <v>5213848</v>
      </c>
      <c r="B4954" s="243" t="s">
        <v>19378</v>
      </c>
      <c r="C4954" s="242" t="s">
        <v>19346</v>
      </c>
      <c r="D4954" s="244">
        <v>0.95</v>
      </c>
    </row>
    <row r="4955" spans="1:4" ht="18">
      <c r="A4955" s="242">
        <v>5214012</v>
      </c>
      <c r="B4955" s="243" t="s">
        <v>19379</v>
      </c>
      <c r="C4955" s="242" t="s">
        <v>13752</v>
      </c>
      <c r="D4955" s="244">
        <v>23.53</v>
      </c>
    </row>
    <row r="4956" spans="1:4" ht="18">
      <c r="A4956" s="242">
        <v>5213356</v>
      </c>
      <c r="B4956" s="243" t="s">
        <v>19380</v>
      </c>
      <c r="C4956" s="242" t="s">
        <v>13752</v>
      </c>
      <c r="D4956" s="244">
        <v>33.31</v>
      </c>
    </row>
    <row r="4957" spans="1:4" ht="18">
      <c r="A4957" s="242">
        <v>5214011</v>
      </c>
      <c r="B4957" s="243" t="s">
        <v>19381</v>
      </c>
      <c r="C4957" s="242" t="s">
        <v>13752</v>
      </c>
      <c r="D4957" s="244">
        <v>10.68</v>
      </c>
    </row>
    <row r="4958" spans="1:4" ht="18">
      <c r="A4958" s="242">
        <v>5213354</v>
      </c>
      <c r="B4958" s="243" t="s">
        <v>19382</v>
      </c>
      <c r="C4958" s="242" t="s">
        <v>13752</v>
      </c>
      <c r="D4958" s="244">
        <v>12.86</v>
      </c>
    </row>
    <row r="4959" spans="1:4" ht="18">
      <c r="A4959" s="242">
        <v>5213355</v>
      </c>
      <c r="B4959" s="243" t="s">
        <v>19383</v>
      </c>
      <c r="C4959" s="242" t="s">
        <v>13752</v>
      </c>
      <c r="D4959" s="244">
        <v>15.07</v>
      </c>
    </row>
    <row r="4960" spans="1:4">
      <c r="A4960" s="242">
        <v>5213850</v>
      </c>
      <c r="B4960" s="243" t="s">
        <v>19384</v>
      </c>
      <c r="C4960" s="242" t="s">
        <v>1628</v>
      </c>
      <c r="D4960" s="244">
        <v>17.12</v>
      </c>
    </row>
    <row r="4961" spans="1:4">
      <c r="A4961" s="242">
        <v>5213846</v>
      </c>
      <c r="B4961" s="243" t="s">
        <v>19385</v>
      </c>
      <c r="C4961" s="242" t="s">
        <v>1628</v>
      </c>
      <c r="D4961" s="244">
        <v>4.95</v>
      </c>
    </row>
    <row r="4962" spans="1:4" ht="18">
      <c r="A4962" s="242">
        <v>5213847</v>
      </c>
      <c r="B4962" s="243" t="s">
        <v>19386</v>
      </c>
      <c r="C4962" s="242" t="s">
        <v>1628</v>
      </c>
      <c r="D4962" s="244">
        <v>47.69</v>
      </c>
    </row>
    <row r="4963" spans="1:4" ht="18">
      <c r="A4963" s="242">
        <v>5213845</v>
      </c>
      <c r="B4963" s="243" t="s">
        <v>19387</v>
      </c>
      <c r="C4963" s="242" t="s">
        <v>1628</v>
      </c>
      <c r="D4963" s="244">
        <v>23.42</v>
      </c>
    </row>
    <row r="4964" spans="1:4" ht="18">
      <c r="A4964" s="242">
        <v>5213412</v>
      </c>
      <c r="B4964" s="243" t="s">
        <v>19388</v>
      </c>
      <c r="C4964" s="242" t="s">
        <v>13752</v>
      </c>
      <c r="D4964" s="244">
        <v>133.6</v>
      </c>
    </row>
    <row r="4965" spans="1:4" ht="18">
      <c r="A4965" s="242">
        <v>5213411</v>
      </c>
      <c r="B4965" s="243" t="s">
        <v>19389</v>
      </c>
      <c r="C4965" s="242" t="s">
        <v>13752</v>
      </c>
      <c r="D4965" s="244">
        <v>241.05</v>
      </c>
    </row>
    <row r="4966" spans="1:4" ht="18">
      <c r="A4966" s="242">
        <v>5214009</v>
      </c>
      <c r="B4966" s="243" t="s">
        <v>19390</v>
      </c>
      <c r="C4966" s="242" t="s">
        <v>13752</v>
      </c>
      <c r="D4966" s="244">
        <v>133.6</v>
      </c>
    </row>
    <row r="4967" spans="1:4" ht="18">
      <c r="A4967" s="242">
        <v>5214010</v>
      </c>
      <c r="B4967" s="243" t="s">
        <v>19391</v>
      </c>
      <c r="C4967" s="242" t="s">
        <v>13752</v>
      </c>
      <c r="D4967" s="244">
        <v>250.68</v>
      </c>
    </row>
    <row r="4968" spans="1:4" ht="18">
      <c r="A4968" s="242">
        <v>5213413</v>
      </c>
      <c r="B4968" s="243" t="s">
        <v>19392</v>
      </c>
      <c r="C4968" s="242" t="s">
        <v>13752</v>
      </c>
      <c r="D4968" s="244">
        <v>55.35</v>
      </c>
    </row>
    <row r="4969" spans="1:4" ht="18">
      <c r="A4969" s="242">
        <v>5213410</v>
      </c>
      <c r="B4969" s="243" t="s">
        <v>19393</v>
      </c>
      <c r="C4969" s="242" t="s">
        <v>13752</v>
      </c>
      <c r="D4969" s="244">
        <v>109.37</v>
      </c>
    </row>
    <row r="4970" spans="1:4" ht="18">
      <c r="A4970" s="242">
        <v>5214004</v>
      </c>
      <c r="B4970" s="243" t="s">
        <v>19394</v>
      </c>
      <c r="C4970" s="242" t="s">
        <v>13752</v>
      </c>
      <c r="D4970" s="244">
        <v>130.88</v>
      </c>
    </row>
    <row r="4971" spans="1:4" ht="18">
      <c r="A4971" s="242">
        <v>5214005</v>
      </c>
      <c r="B4971" s="243" t="s">
        <v>19395</v>
      </c>
      <c r="C4971" s="242" t="s">
        <v>13752</v>
      </c>
      <c r="D4971" s="244">
        <v>117.58</v>
      </c>
    </row>
    <row r="4972" spans="1:4" ht="18">
      <c r="A4972" s="242">
        <v>5214006</v>
      </c>
      <c r="B4972" s="243" t="s">
        <v>19396</v>
      </c>
      <c r="C4972" s="242" t="s">
        <v>13752</v>
      </c>
      <c r="D4972" s="244">
        <v>76.290000000000006</v>
      </c>
    </row>
    <row r="4973" spans="1:4" ht="18">
      <c r="A4973" s="242">
        <v>5214007</v>
      </c>
      <c r="B4973" s="243" t="s">
        <v>19397</v>
      </c>
      <c r="C4973" s="242" t="s">
        <v>13752</v>
      </c>
      <c r="D4973" s="244">
        <v>65.41</v>
      </c>
    </row>
    <row r="4974" spans="1:4" ht="18">
      <c r="A4974" s="242">
        <v>5214008</v>
      </c>
      <c r="B4974" s="243" t="s">
        <v>19398</v>
      </c>
      <c r="C4974" s="242" t="s">
        <v>13752</v>
      </c>
      <c r="D4974" s="244">
        <v>64.27</v>
      </c>
    </row>
    <row r="4975" spans="1:4">
      <c r="A4975" s="242">
        <v>5213408</v>
      </c>
      <c r="B4975" s="243" t="s">
        <v>19399</v>
      </c>
      <c r="C4975" s="242" t="s">
        <v>13752</v>
      </c>
      <c r="D4975" s="244">
        <v>39.53</v>
      </c>
    </row>
    <row r="4976" spans="1:4">
      <c r="A4976" s="242">
        <v>5213400</v>
      </c>
      <c r="B4976" s="243" t="s">
        <v>19400</v>
      </c>
      <c r="C4976" s="242" t="s">
        <v>13752</v>
      </c>
      <c r="D4976" s="244">
        <v>23.75</v>
      </c>
    </row>
    <row r="4977" spans="1:4">
      <c r="A4977" s="242">
        <v>5213401</v>
      </c>
      <c r="B4977" s="243" t="s">
        <v>19401</v>
      </c>
      <c r="C4977" s="242" t="s">
        <v>13752</v>
      </c>
      <c r="D4977" s="244">
        <v>33.57</v>
      </c>
    </row>
    <row r="4978" spans="1:4">
      <c r="A4978" s="242">
        <v>5214001</v>
      </c>
      <c r="B4978" s="243" t="s">
        <v>19402</v>
      </c>
      <c r="C4978" s="242" t="s">
        <v>13752</v>
      </c>
      <c r="D4978" s="244">
        <v>10.89</v>
      </c>
    </row>
    <row r="4979" spans="1:4">
      <c r="A4979" s="242">
        <v>5213402</v>
      </c>
      <c r="B4979" s="243" t="s">
        <v>19403</v>
      </c>
      <c r="C4979" s="242" t="s">
        <v>13752</v>
      </c>
      <c r="D4979" s="244">
        <v>13.08</v>
      </c>
    </row>
    <row r="4980" spans="1:4">
      <c r="A4980" s="242">
        <v>5213403</v>
      </c>
      <c r="B4980" s="243" t="s">
        <v>19404</v>
      </c>
      <c r="C4980" s="242" t="s">
        <v>13752</v>
      </c>
      <c r="D4980" s="244">
        <v>15.31</v>
      </c>
    </row>
    <row r="4981" spans="1:4">
      <c r="A4981" s="242">
        <v>5214003</v>
      </c>
      <c r="B4981" s="243" t="s">
        <v>19405</v>
      </c>
      <c r="C4981" s="242" t="s">
        <v>13752</v>
      </c>
      <c r="D4981" s="244">
        <v>47.75</v>
      </c>
    </row>
    <row r="4982" spans="1:4">
      <c r="A4982" s="242">
        <v>5213409</v>
      </c>
      <c r="B4982" s="243" t="s">
        <v>19406</v>
      </c>
      <c r="C4982" s="242" t="s">
        <v>13752</v>
      </c>
      <c r="D4982" s="244">
        <v>75.010000000000005</v>
      </c>
    </row>
    <row r="4983" spans="1:4">
      <c r="A4983" s="242">
        <v>5213404</v>
      </c>
      <c r="B4983" s="243" t="s">
        <v>19407</v>
      </c>
      <c r="C4983" s="242" t="s">
        <v>13752</v>
      </c>
      <c r="D4983" s="244">
        <v>35</v>
      </c>
    </row>
    <row r="4984" spans="1:4">
      <c r="A4984" s="242">
        <v>5213405</v>
      </c>
      <c r="B4984" s="243" t="s">
        <v>19408</v>
      </c>
      <c r="C4984" s="242" t="s">
        <v>13752</v>
      </c>
      <c r="D4984" s="244">
        <v>44.4</v>
      </c>
    </row>
    <row r="4985" spans="1:4">
      <c r="A4985" s="242">
        <v>5214002</v>
      </c>
      <c r="B4985" s="243" t="s">
        <v>19409</v>
      </c>
      <c r="C4985" s="242" t="s">
        <v>13752</v>
      </c>
      <c r="D4985" s="244">
        <v>22.31</v>
      </c>
    </row>
    <row r="4986" spans="1:4">
      <c r="A4986" s="242">
        <v>5213406</v>
      </c>
      <c r="B4986" s="243" t="s">
        <v>19410</v>
      </c>
      <c r="C4986" s="242" t="s">
        <v>13752</v>
      </c>
      <c r="D4986" s="244">
        <v>24.34</v>
      </c>
    </row>
    <row r="4987" spans="1:4">
      <c r="A4987" s="242">
        <v>5213407</v>
      </c>
      <c r="B4987" s="243" t="s">
        <v>19411</v>
      </c>
      <c r="C4987" s="242" t="s">
        <v>13752</v>
      </c>
      <c r="D4987" s="244">
        <v>26.37</v>
      </c>
    </row>
    <row r="4988" spans="1:4">
      <c r="A4988" s="242">
        <v>5212552</v>
      </c>
      <c r="B4988" s="243" t="s">
        <v>19412</v>
      </c>
      <c r="C4988" s="242" t="s">
        <v>13752</v>
      </c>
      <c r="D4988" s="244">
        <v>12.71</v>
      </c>
    </row>
    <row r="4989" spans="1:4" ht="18">
      <c r="A4989" s="242">
        <v>5213464</v>
      </c>
      <c r="B4989" s="243" t="s">
        <v>19413</v>
      </c>
      <c r="C4989" s="242" t="s">
        <v>1623</v>
      </c>
      <c r="D4989" s="244">
        <v>229.23</v>
      </c>
    </row>
    <row r="4990" spans="1:4" ht="18">
      <c r="A4990" s="242">
        <v>5213465</v>
      </c>
      <c r="B4990" s="243" t="s">
        <v>19414</v>
      </c>
      <c r="C4990" s="242" t="s">
        <v>1623</v>
      </c>
      <c r="D4990" s="244">
        <v>397.12</v>
      </c>
    </row>
    <row r="4991" spans="1:4" ht="18">
      <c r="A4991" s="242">
        <v>5213466</v>
      </c>
      <c r="B4991" s="243" t="s">
        <v>19415</v>
      </c>
      <c r="C4991" s="242" t="s">
        <v>1623</v>
      </c>
      <c r="D4991" s="244">
        <v>559.1</v>
      </c>
    </row>
    <row r="4992" spans="1:4" ht="18">
      <c r="A4992" s="242">
        <v>5213467</v>
      </c>
      <c r="B4992" s="243" t="s">
        <v>19416</v>
      </c>
      <c r="C4992" s="242" t="s">
        <v>1623</v>
      </c>
      <c r="D4992" s="244">
        <v>807.9</v>
      </c>
    </row>
    <row r="4993" spans="1:4" ht="18">
      <c r="A4993" s="242">
        <v>5213468</v>
      </c>
      <c r="B4993" s="243" t="s">
        <v>19417</v>
      </c>
      <c r="C4993" s="242" t="s">
        <v>1623</v>
      </c>
      <c r="D4993" s="244">
        <v>212.77</v>
      </c>
    </row>
    <row r="4994" spans="1:4" ht="18">
      <c r="A4994" s="242">
        <v>5213469</v>
      </c>
      <c r="B4994" s="243" t="s">
        <v>19418</v>
      </c>
      <c r="C4994" s="242" t="s">
        <v>1623</v>
      </c>
      <c r="D4994" s="244">
        <v>365.77</v>
      </c>
    </row>
    <row r="4995" spans="1:4" ht="18">
      <c r="A4995" s="242">
        <v>5213470</v>
      </c>
      <c r="B4995" s="243" t="s">
        <v>19419</v>
      </c>
      <c r="C4995" s="242" t="s">
        <v>1623</v>
      </c>
      <c r="D4995" s="244">
        <v>513.38</v>
      </c>
    </row>
    <row r="4996" spans="1:4" ht="18">
      <c r="A4996" s="242">
        <v>5213471</v>
      </c>
      <c r="B4996" s="243" t="s">
        <v>19420</v>
      </c>
      <c r="C4996" s="242" t="s">
        <v>1623</v>
      </c>
      <c r="D4996" s="244">
        <v>742.05</v>
      </c>
    </row>
    <row r="4997" spans="1:4" ht="18">
      <c r="A4997" s="242">
        <v>5212560</v>
      </c>
      <c r="B4997" s="243" t="s">
        <v>19421</v>
      </c>
      <c r="C4997" s="242" t="s">
        <v>19346</v>
      </c>
      <c r="D4997" s="244">
        <v>3.21</v>
      </c>
    </row>
    <row r="4998" spans="1:4" ht="18">
      <c r="A4998" s="242">
        <v>5213472</v>
      </c>
      <c r="B4998" s="243" t="s">
        <v>19422</v>
      </c>
      <c r="C4998" s="242" t="s">
        <v>1623</v>
      </c>
      <c r="D4998" s="244">
        <v>266.47000000000003</v>
      </c>
    </row>
    <row r="4999" spans="1:4" ht="18">
      <c r="A4999" s="242">
        <v>5213473</v>
      </c>
      <c r="B4999" s="243" t="s">
        <v>19423</v>
      </c>
      <c r="C4999" s="242" t="s">
        <v>1623</v>
      </c>
      <c r="D4999" s="244">
        <v>342.43</v>
      </c>
    </row>
    <row r="5000" spans="1:4" ht="18">
      <c r="A5000" s="242">
        <v>5213474</v>
      </c>
      <c r="B5000" s="243" t="s">
        <v>19424</v>
      </c>
      <c r="C5000" s="242" t="s">
        <v>1623</v>
      </c>
      <c r="D5000" s="244">
        <v>239.03</v>
      </c>
    </row>
    <row r="5001" spans="1:4" ht="18">
      <c r="A5001" s="242">
        <v>5213475</v>
      </c>
      <c r="B5001" s="243" t="s">
        <v>19425</v>
      </c>
      <c r="C5001" s="242" t="s">
        <v>1623</v>
      </c>
      <c r="D5001" s="244">
        <v>308.14</v>
      </c>
    </row>
    <row r="5002" spans="1:4" ht="18">
      <c r="A5002" s="242">
        <v>5213440</v>
      </c>
      <c r="B5002" s="243" t="s">
        <v>19426</v>
      </c>
      <c r="C5002" s="242" t="s">
        <v>1623</v>
      </c>
      <c r="D5002" s="244">
        <v>229.23</v>
      </c>
    </row>
    <row r="5003" spans="1:4" ht="18">
      <c r="A5003" s="242">
        <v>5213441</v>
      </c>
      <c r="B5003" s="243" t="s">
        <v>19427</v>
      </c>
      <c r="C5003" s="242" t="s">
        <v>1623</v>
      </c>
      <c r="D5003" s="244">
        <v>397.13</v>
      </c>
    </row>
    <row r="5004" spans="1:4" ht="18">
      <c r="A5004" s="242">
        <v>5213442</v>
      </c>
      <c r="B5004" s="243" t="s">
        <v>19428</v>
      </c>
      <c r="C5004" s="242" t="s">
        <v>1623</v>
      </c>
      <c r="D5004" s="244">
        <v>559.1</v>
      </c>
    </row>
    <row r="5005" spans="1:4" ht="18">
      <c r="A5005" s="242">
        <v>5213443</v>
      </c>
      <c r="B5005" s="243" t="s">
        <v>19429</v>
      </c>
      <c r="C5005" s="242" t="s">
        <v>1623</v>
      </c>
      <c r="D5005" s="244">
        <v>807.9</v>
      </c>
    </row>
    <row r="5006" spans="1:4" ht="18">
      <c r="A5006" s="242">
        <v>5213444</v>
      </c>
      <c r="B5006" s="243" t="s">
        <v>19430</v>
      </c>
      <c r="C5006" s="242" t="s">
        <v>1623</v>
      </c>
      <c r="D5006" s="244">
        <v>229.23</v>
      </c>
    </row>
    <row r="5007" spans="1:4" ht="18">
      <c r="A5007" s="242">
        <v>5213445</v>
      </c>
      <c r="B5007" s="243" t="s">
        <v>19431</v>
      </c>
      <c r="C5007" s="242" t="s">
        <v>1623</v>
      </c>
      <c r="D5007" s="244">
        <v>397.1</v>
      </c>
    </row>
    <row r="5008" spans="1:4" ht="18">
      <c r="A5008" s="242">
        <v>5213446</v>
      </c>
      <c r="B5008" s="243" t="s">
        <v>19432</v>
      </c>
      <c r="C5008" s="242" t="s">
        <v>1623</v>
      </c>
      <c r="D5008" s="244">
        <v>559.08000000000004</v>
      </c>
    </row>
    <row r="5009" spans="1:4" ht="18">
      <c r="A5009" s="242">
        <v>5213447</v>
      </c>
      <c r="B5009" s="243" t="s">
        <v>19433</v>
      </c>
      <c r="C5009" s="242" t="s">
        <v>1623</v>
      </c>
      <c r="D5009" s="244">
        <v>807.94</v>
      </c>
    </row>
    <row r="5010" spans="1:4" ht="18">
      <c r="A5010" s="242">
        <v>5213448</v>
      </c>
      <c r="B5010" s="243" t="s">
        <v>19434</v>
      </c>
      <c r="C5010" s="242" t="s">
        <v>1623</v>
      </c>
      <c r="D5010" s="244">
        <v>156.13</v>
      </c>
    </row>
    <row r="5011" spans="1:4" ht="18">
      <c r="A5011" s="242">
        <v>5213449</v>
      </c>
      <c r="B5011" s="243" t="s">
        <v>19435</v>
      </c>
      <c r="C5011" s="242" t="s">
        <v>1623</v>
      </c>
      <c r="D5011" s="244">
        <v>249.85</v>
      </c>
    </row>
    <row r="5012" spans="1:4" ht="18">
      <c r="A5012" s="242">
        <v>5213450</v>
      </c>
      <c r="B5012" s="243" t="s">
        <v>19436</v>
      </c>
      <c r="C5012" s="242" t="s">
        <v>1623</v>
      </c>
      <c r="D5012" s="244">
        <v>352.93</v>
      </c>
    </row>
    <row r="5013" spans="1:4" ht="18">
      <c r="A5013" s="242">
        <v>5213451</v>
      </c>
      <c r="B5013" s="243" t="s">
        <v>19437</v>
      </c>
      <c r="C5013" s="242" t="s">
        <v>1623</v>
      </c>
      <c r="D5013" s="244">
        <v>468.26</v>
      </c>
    </row>
    <row r="5014" spans="1:4" ht="18">
      <c r="A5014" s="242">
        <v>5213452</v>
      </c>
      <c r="B5014" s="243" t="s">
        <v>19438</v>
      </c>
      <c r="C5014" s="242" t="s">
        <v>1623</v>
      </c>
      <c r="D5014" s="244">
        <v>212.77</v>
      </c>
    </row>
    <row r="5015" spans="1:4" ht="18">
      <c r="A5015" s="242">
        <v>5213453</v>
      </c>
      <c r="B5015" s="243" t="s">
        <v>19439</v>
      </c>
      <c r="C5015" s="242" t="s">
        <v>1623</v>
      </c>
      <c r="D5015" s="244">
        <v>365.78</v>
      </c>
    </row>
    <row r="5016" spans="1:4" ht="18">
      <c r="A5016" s="242">
        <v>5213454</v>
      </c>
      <c r="B5016" s="243" t="s">
        <v>19440</v>
      </c>
      <c r="C5016" s="242" t="s">
        <v>1623</v>
      </c>
      <c r="D5016" s="244">
        <v>513.38</v>
      </c>
    </row>
    <row r="5017" spans="1:4" ht="18">
      <c r="A5017" s="242">
        <v>5213455</v>
      </c>
      <c r="B5017" s="243" t="s">
        <v>19441</v>
      </c>
      <c r="C5017" s="242" t="s">
        <v>1623</v>
      </c>
      <c r="D5017" s="244">
        <v>742.05</v>
      </c>
    </row>
    <row r="5018" spans="1:4" ht="18">
      <c r="A5018" s="242">
        <v>5213456</v>
      </c>
      <c r="B5018" s="243" t="s">
        <v>19442</v>
      </c>
      <c r="C5018" s="242" t="s">
        <v>1623</v>
      </c>
      <c r="D5018" s="244">
        <v>212.77</v>
      </c>
    </row>
    <row r="5019" spans="1:4" ht="18">
      <c r="A5019" s="242">
        <v>5213457</v>
      </c>
      <c r="B5019" s="243" t="s">
        <v>19443</v>
      </c>
      <c r="C5019" s="242" t="s">
        <v>1623</v>
      </c>
      <c r="D5019" s="244">
        <v>365.75</v>
      </c>
    </row>
    <row r="5020" spans="1:4" ht="18">
      <c r="A5020" s="242">
        <v>5213458</v>
      </c>
      <c r="B5020" s="243" t="s">
        <v>19444</v>
      </c>
      <c r="C5020" s="242" t="s">
        <v>1623</v>
      </c>
      <c r="D5020" s="244">
        <v>513.37</v>
      </c>
    </row>
    <row r="5021" spans="1:4" ht="18">
      <c r="A5021" s="242">
        <v>5213459</v>
      </c>
      <c r="B5021" s="243" t="s">
        <v>19445</v>
      </c>
      <c r="C5021" s="242" t="s">
        <v>1623</v>
      </c>
      <c r="D5021" s="244">
        <v>742.08</v>
      </c>
    </row>
    <row r="5022" spans="1:4" ht="18">
      <c r="A5022" s="242">
        <v>5213460</v>
      </c>
      <c r="B5022" s="243" t="s">
        <v>19446</v>
      </c>
      <c r="C5022" s="242" t="s">
        <v>1623</v>
      </c>
      <c r="D5022" s="244">
        <v>146.15</v>
      </c>
    </row>
    <row r="5023" spans="1:4" ht="18">
      <c r="A5023" s="242">
        <v>5213461</v>
      </c>
      <c r="B5023" s="243" t="s">
        <v>19447</v>
      </c>
      <c r="C5023" s="242" t="s">
        <v>1623</v>
      </c>
      <c r="D5023" s="244">
        <v>231.56</v>
      </c>
    </row>
    <row r="5024" spans="1:4" ht="18">
      <c r="A5024" s="242">
        <v>5213462</v>
      </c>
      <c r="B5024" s="243" t="s">
        <v>19448</v>
      </c>
      <c r="C5024" s="242" t="s">
        <v>1623</v>
      </c>
      <c r="D5024" s="244">
        <v>325.49</v>
      </c>
    </row>
    <row r="5025" spans="1:4" ht="18">
      <c r="A5025" s="242">
        <v>5213463</v>
      </c>
      <c r="B5025" s="243" t="s">
        <v>19449</v>
      </c>
      <c r="C5025" s="242" t="s">
        <v>1623</v>
      </c>
      <c r="D5025" s="244">
        <v>419.45</v>
      </c>
    </row>
    <row r="5026" spans="1:4" ht="18">
      <c r="A5026" s="242">
        <v>5212557</v>
      </c>
      <c r="B5026" s="243" t="s">
        <v>19450</v>
      </c>
      <c r="C5026" s="242" t="s">
        <v>19346</v>
      </c>
      <c r="D5026" s="244">
        <v>3</v>
      </c>
    </row>
    <row r="5027" spans="1:4" ht="18">
      <c r="A5027" s="242">
        <v>5212558</v>
      </c>
      <c r="B5027" s="243" t="s">
        <v>19451</v>
      </c>
      <c r="C5027" s="242" t="s">
        <v>19346</v>
      </c>
      <c r="D5027" s="244">
        <v>3.04</v>
      </c>
    </row>
    <row r="5028" spans="1:4" ht="18">
      <c r="A5028" s="242">
        <v>5212559</v>
      </c>
      <c r="B5028" s="243" t="s">
        <v>19452</v>
      </c>
      <c r="C5028" s="242" t="s">
        <v>19346</v>
      </c>
      <c r="D5028" s="244">
        <v>2.67</v>
      </c>
    </row>
    <row r="5029" spans="1:4" ht="18">
      <c r="A5029" s="242">
        <v>5213477</v>
      </c>
      <c r="B5029" s="243" t="s">
        <v>19453</v>
      </c>
      <c r="C5029" s="242" t="s">
        <v>1623</v>
      </c>
      <c r="D5029" s="244">
        <v>140.4</v>
      </c>
    </row>
    <row r="5030" spans="1:4" ht="18">
      <c r="A5030" s="242">
        <v>5213476</v>
      </c>
      <c r="B5030" s="243" t="s">
        <v>19454</v>
      </c>
      <c r="C5030" s="242" t="s">
        <v>1623</v>
      </c>
      <c r="D5030" s="244">
        <v>151.15</v>
      </c>
    </row>
    <row r="5031" spans="1:4" ht="18">
      <c r="A5031" s="242">
        <v>5213479</v>
      </c>
      <c r="B5031" s="243" t="s">
        <v>19455</v>
      </c>
      <c r="C5031" s="242" t="s">
        <v>1623</v>
      </c>
      <c r="D5031" s="244">
        <v>128.06</v>
      </c>
    </row>
    <row r="5032" spans="1:4" ht="18">
      <c r="A5032" s="242">
        <v>5213478</v>
      </c>
      <c r="B5032" s="243" t="s">
        <v>19456</v>
      </c>
      <c r="C5032" s="242" t="s">
        <v>1623</v>
      </c>
      <c r="D5032" s="244">
        <v>137.43</v>
      </c>
    </row>
    <row r="5033" spans="1:4">
      <c r="A5033" s="242">
        <v>5213489</v>
      </c>
      <c r="B5033" s="243" t="s">
        <v>19457</v>
      </c>
      <c r="C5033" s="242" t="s">
        <v>1623</v>
      </c>
      <c r="D5033" s="244">
        <v>808.14</v>
      </c>
    </row>
    <row r="5034" spans="1:4">
      <c r="A5034" s="242">
        <v>5213498</v>
      </c>
      <c r="B5034" s="243" t="s">
        <v>19458</v>
      </c>
      <c r="C5034" s="242" t="s">
        <v>1623</v>
      </c>
      <c r="D5034" s="244">
        <v>862.16</v>
      </c>
    </row>
    <row r="5035" spans="1:4">
      <c r="A5035" s="242">
        <v>5213365</v>
      </c>
      <c r="B5035" s="243" t="s">
        <v>19459</v>
      </c>
      <c r="C5035" s="242" t="s">
        <v>1623</v>
      </c>
      <c r="D5035" s="244">
        <v>1059.18</v>
      </c>
    </row>
    <row r="5036" spans="1:4">
      <c r="A5036" s="242">
        <v>5213507</v>
      </c>
      <c r="B5036" s="243" t="s">
        <v>19460</v>
      </c>
      <c r="C5036" s="242" t="s">
        <v>1623</v>
      </c>
      <c r="D5036" s="244">
        <v>997.26</v>
      </c>
    </row>
    <row r="5037" spans="1:4">
      <c r="A5037" s="242">
        <v>5213372</v>
      </c>
      <c r="B5037" s="243" t="s">
        <v>19461</v>
      </c>
      <c r="C5037" s="242" t="s">
        <v>1623</v>
      </c>
      <c r="D5037" s="244">
        <v>1194.26</v>
      </c>
    </row>
    <row r="5038" spans="1:4">
      <c r="A5038" s="242">
        <v>5213490</v>
      </c>
      <c r="B5038" s="243" t="s">
        <v>19462</v>
      </c>
      <c r="C5038" s="242" t="s">
        <v>1623</v>
      </c>
      <c r="D5038" s="244">
        <v>1736.41</v>
      </c>
    </row>
    <row r="5039" spans="1:4">
      <c r="A5039" s="242">
        <v>5213499</v>
      </c>
      <c r="B5039" s="243" t="s">
        <v>19463</v>
      </c>
      <c r="C5039" s="242" t="s">
        <v>1623</v>
      </c>
      <c r="D5039" s="244">
        <v>1857.96</v>
      </c>
    </row>
    <row r="5040" spans="1:4">
      <c r="A5040" s="242">
        <v>5213366</v>
      </c>
      <c r="B5040" s="243" t="s">
        <v>19464</v>
      </c>
      <c r="C5040" s="242" t="s">
        <v>1623</v>
      </c>
      <c r="D5040" s="244">
        <v>2301.25</v>
      </c>
    </row>
    <row r="5041" spans="1:4">
      <c r="A5041" s="242">
        <v>5213508</v>
      </c>
      <c r="B5041" s="243" t="s">
        <v>19465</v>
      </c>
      <c r="C5041" s="242" t="s">
        <v>1623</v>
      </c>
      <c r="D5041" s="244">
        <v>2161.9299999999998</v>
      </c>
    </row>
    <row r="5042" spans="1:4">
      <c r="A5042" s="242">
        <v>5213373</v>
      </c>
      <c r="B5042" s="243" t="s">
        <v>19466</v>
      </c>
      <c r="C5042" s="242" t="s">
        <v>1623</v>
      </c>
      <c r="D5042" s="244">
        <v>2605.1799999999998</v>
      </c>
    </row>
    <row r="5043" spans="1:4">
      <c r="A5043" s="242">
        <v>5213491</v>
      </c>
      <c r="B5043" s="243" t="s">
        <v>19467</v>
      </c>
      <c r="C5043" s="242" t="s">
        <v>1623</v>
      </c>
      <c r="D5043" s="244">
        <v>2293.38</v>
      </c>
    </row>
    <row r="5044" spans="1:4">
      <c r="A5044" s="242">
        <v>5213500</v>
      </c>
      <c r="B5044" s="243" t="s">
        <v>19468</v>
      </c>
      <c r="C5044" s="242" t="s">
        <v>1623</v>
      </c>
      <c r="D5044" s="244">
        <v>2455.44</v>
      </c>
    </row>
    <row r="5045" spans="1:4">
      <c r="A5045" s="242">
        <v>5213369</v>
      </c>
      <c r="B5045" s="243" t="s">
        <v>19469</v>
      </c>
      <c r="C5045" s="242" t="s">
        <v>1623</v>
      </c>
      <c r="D5045" s="244">
        <v>3046.5</v>
      </c>
    </row>
    <row r="5046" spans="1:4">
      <c r="A5046" s="242">
        <v>5213509</v>
      </c>
      <c r="B5046" s="243" t="s">
        <v>19470</v>
      </c>
      <c r="C5046" s="242" t="s">
        <v>1623</v>
      </c>
      <c r="D5046" s="244">
        <v>2860.74</v>
      </c>
    </row>
    <row r="5047" spans="1:4">
      <c r="A5047" s="242">
        <v>5213374</v>
      </c>
      <c r="B5047" s="243" t="s">
        <v>19471</v>
      </c>
      <c r="C5047" s="242" t="s">
        <v>1623</v>
      </c>
      <c r="D5047" s="244">
        <v>3451.74</v>
      </c>
    </row>
    <row r="5048" spans="1:4">
      <c r="A5048" s="242">
        <v>5213492</v>
      </c>
      <c r="B5048" s="243" t="s">
        <v>19472</v>
      </c>
      <c r="C5048" s="242" t="s">
        <v>1623</v>
      </c>
      <c r="D5048" s="244">
        <v>3101.52</v>
      </c>
    </row>
    <row r="5049" spans="1:4">
      <c r="A5049" s="242">
        <v>5213501</v>
      </c>
      <c r="B5049" s="243" t="s">
        <v>19473</v>
      </c>
      <c r="C5049" s="242" t="s">
        <v>1623</v>
      </c>
      <c r="D5049" s="244">
        <v>3317.6</v>
      </c>
    </row>
    <row r="5050" spans="1:4">
      <c r="A5050" s="242">
        <v>5213370</v>
      </c>
      <c r="B5050" s="243" t="s">
        <v>19474</v>
      </c>
      <c r="C5050" s="242" t="s">
        <v>1623</v>
      </c>
      <c r="D5050" s="244">
        <v>4105.68</v>
      </c>
    </row>
    <row r="5051" spans="1:4">
      <c r="A5051" s="242">
        <v>5213510</v>
      </c>
      <c r="B5051" s="243" t="s">
        <v>19475</v>
      </c>
      <c r="C5051" s="242" t="s">
        <v>1623</v>
      </c>
      <c r="D5051" s="244">
        <v>3858</v>
      </c>
    </row>
    <row r="5052" spans="1:4">
      <c r="A5052" s="242">
        <v>5213375</v>
      </c>
      <c r="B5052" s="243" t="s">
        <v>19476</v>
      </c>
      <c r="C5052" s="242" t="s">
        <v>1623</v>
      </c>
      <c r="D5052" s="244">
        <v>4646</v>
      </c>
    </row>
    <row r="5053" spans="1:4">
      <c r="A5053" s="242">
        <v>5213494</v>
      </c>
      <c r="B5053" s="243" t="s">
        <v>19477</v>
      </c>
      <c r="C5053" s="242" t="s">
        <v>1623</v>
      </c>
      <c r="D5053" s="244">
        <v>4586.76</v>
      </c>
    </row>
    <row r="5054" spans="1:4">
      <c r="A5054" s="242">
        <v>5213503</v>
      </c>
      <c r="B5054" s="243" t="s">
        <v>19478</v>
      </c>
      <c r="C5054" s="242" t="s">
        <v>1623</v>
      </c>
      <c r="D5054" s="244">
        <v>4910.88</v>
      </c>
    </row>
    <row r="5055" spans="1:4">
      <c r="A5055" s="242">
        <v>5213371</v>
      </c>
      <c r="B5055" s="243" t="s">
        <v>19479</v>
      </c>
      <c r="C5055" s="242" t="s">
        <v>1623</v>
      </c>
      <c r="D5055" s="244">
        <v>6093</v>
      </c>
    </row>
    <row r="5056" spans="1:4">
      <c r="A5056" s="242">
        <v>5213512</v>
      </c>
      <c r="B5056" s="243" t="s">
        <v>19480</v>
      </c>
      <c r="C5056" s="242" t="s">
        <v>1623</v>
      </c>
      <c r="D5056" s="244">
        <v>5721.48</v>
      </c>
    </row>
    <row r="5057" spans="1:4">
      <c r="A5057" s="242">
        <v>5213376</v>
      </c>
      <c r="B5057" s="243" t="s">
        <v>19481</v>
      </c>
      <c r="C5057" s="242" t="s">
        <v>1623</v>
      </c>
      <c r="D5057" s="244">
        <v>6903.48</v>
      </c>
    </row>
    <row r="5058" spans="1:4">
      <c r="A5058" s="242">
        <v>5213377</v>
      </c>
      <c r="B5058" s="243" t="s">
        <v>19482</v>
      </c>
      <c r="C5058" s="242" t="s">
        <v>13752</v>
      </c>
      <c r="D5058" s="244">
        <v>277.37</v>
      </c>
    </row>
    <row r="5059" spans="1:4">
      <c r="A5059" s="242">
        <v>5213570</v>
      </c>
      <c r="B5059" s="243" t="s">
        <v>19483</v>
      </c>
      <c r="C5059" s="242" t="s">
        <v>13752</v>
      </c>
      <c r="D5059" s="244">
        <v>414.99</v>
      </c>
    </row>
    <row r="5060" spans="1:4">
      <c r="A5060" s="242">
        <v>5213378</v>
      </c>
      <c r="B5060" s="243" t="s">
        <v>19484</v>
      </c>
      <c r="C5060" s="242" t="s">
        <v>13752</v>
      </c>
      <c r="D5060" s="244">
        <v>304.38</v>
      </c>
    </row>
    <row r="5061" spans="1:4">
      <c r="A5061" s="242">
        <v>5213571</v>
      </c>
      <c r="B5061" s="243" t="s">
        <v>19485</v>
      </c>
      <c r="C5061" s="242" t="s">
        <v>13752</v>
      </c>
      <c r="D5061" s="244">
        <v>442</v>
      </c>
    </row>
    <row r="5062" spans="1:4">
      <c r="A5062" s="242">
        <v>5213379</v>
      </c>
      <c r="B5062" s="243" t="s">
        <v>19486</v>
      </c>
      <c r="C5062" s="242" t="s">
        <v>13752</v>
      </c>
      <c r="D5062" s="244">
        <v>371.93</v>
      </c>
    </row>
    <row r="5063" spans="1:4">
      <c r="A5063" s="242">
        <v>5213572</v>
      </c>
      <c r="B5063" s="243" t="s">
        <v>19487</v>
      </c>
      <c r="C5063" s="242" t="s">
        <v>13752</v>
      </c>
      <c r="D5063" s="244">
        <v>509.55</v>
      </c>
    </row>
    <row r="5064" spans="1:4" ht="18">
      <c r="A5064" s="242">
        <v>5212553</v>
      </c>
      <c r="B5064" s="243" t="s">
        <v>19488</v>
      </c>
      <c r="C5064" s="242" t="s">
        <v>13752</v>
      </c>
      <c r="D5064" s="244">
        <v>233.69</v>
      </c>
    </row>
    <row r="5065" spans="1:4">
      <c r="A5065" s="242">
        <v>5213416</v>
      </c>
      <c r="B5065" s="243" t="s">
        <v>19489</v>
      </c>
      <c r="C5065" s="242" t="s">
        <v>13752</v>
      </c>
      <c r="D5065" s="244">
        <v>371.31</v>
      </c>
    </row>
    <row r="5066" spans="1:4" ht="18">
      <c r="A5066" s="242">
        <v>5212554</v>
      </c>
      <c r="B5066" s="243" t="s">
        <v>19490</v>
      </c>
      <c r="C5066" s="242" t="s">
        <v>13752</v>
      </c>
      <c r="D5066" s="244">
        <v>260.7</v>
      </c>
    </row>
    <row r="5067" spans="1:4">
      <c r="A5067" s="242">
        <v>5213417</v>
      </c>
      <c r="B5067" s="243" t="s">
        <v>19491</v>
      </c>
      <c r="C5067" s="242" t="s">
        <v>13752</v>
      </c>
      <c r="D5067" s="244">
        <v>398.32</v>
      </c>
    </row>
    <row r="5068" spans="1:4">
      <c r="A5068" s="242">
        <v>5213421</v>
      </c>
      <c r="B5068" s="243" t="s">
        <v>19492</v>
      </c>
      <c r="C5068" s="242" t="s">
        <v>13752</v>
      </c>
      <c r="D5068" s="244">
        <v>358.23</v>
      </c>
    </row>
    <row r="5069" spans="1:4">
      <c r="A5069" s="242">
        <v>5213414</v>
      </c>
      <c r="B5069" s="243" t="s">
        <v>19493</v>
      </c>
      <c r="C5069" s="242" t="s">
        <v>13752</v>
      </c>
      <c r="D5069" s="244">
        <v>515.41999999999996</v>
      </c>
    </row>
    <row r="5070" spans="1:4">
      <c r="A5070" s="242">
        <v>5213419</v>
      </c>
      <c r="B5070" s="243" t="s">
        <v>19494</v>
      </c>
      <c r="C5070" s="242" t="s">
        <v>13752</v>
      </c>
      <c r="D5070" s="244">
        <v>496.83</v>
      </c>
    </row>
    <row r="5071" spans="1:4" ht="18">
      <c r="A5071" s="242">
        <v>5212555</v>
      </c>
      <c r="B5071" s="243" t="s">
        <v>19495</v>
      </c>
      <c r="C5071" s="242" t="s">
        <v>13752</v>
      </c>
      <c r="D5071" s="244">
        <v>328.25</v>
      </c>
    </row>
    <row r="5072" spans="1:4">
      <c r="A5072" s="242">
        <v>5213418</v>
      </c>
      <c r="B5072" s="243" t="s">
        <v>19496</v>
      </c>
      <c r="C5072" s="242" t="s">
        <v>13752</v>
      </c>
      <c r="D5072" s="244">
        <v>465.87</v>
      </c>
    </row>
    <row r="5073" spans="1:4">
      <c r="A5073" s="242">
        <v>5213415</v>
      </c>
      <c r="B5073" s="243" t="s">
        <v>19497</v>
      </c>
      <c r="C5073" s="242" t="s">
        <v>13752</v>
      </c>
      <c r="D5073" s="244">
        <v>530.71</v>
      </c>
    </row>
    <row r="5074" spans="1:4">
      <c r="A5074" s="242">
        <v>5213420</v>
      </c>
      <c r="B5074" s="243" t="s">
        <v>19498</v>
      </c>
      <c r="C5074" s="242" t="s">
        <v>13752</v>
      </c>
      <c r="D5074" s="244">
        <v>564.37</v>
      </c>
    </row>
    <row r="5075" spans="1:4" ht="18">
      <c r="A5075" s="242">
        <v>5213543</v>
      </c>
      <c r="B5075" s="243" t="s">
        <v>19499</v>
      </c>
      <c r="C5075" s="242" t="s">
        <v>1623</v>
      </c>
      <c r="D5075" s="244">
        <v>1043.6400000000001</v>
      </c>
    </row>
    <row r="5076" spans="1:4" ht="18">
      <c r="A5076" s="242">
        <v>5213552</v>
      </c>
      <c r="B5076" s="243" t="s">
        <v>19500</v>
      </c>
      <c r="C5076" s="242" t="s">
        <v>1623</v>
      </c>
      <c r="D5076" s="244">
        <v>1097.68</v>
      </c>
    </row>
    <row r="5077" spans="1:4" ht="18">
      <c r="A5077" s="242">
        <v>5213561</v>
      </c>
      <c r="B5077" s="243" t="s">
        <v>19501</v>
      </c>
      <c r="C5077" s="242" t="s">
        <v>1623</v>
      </c>
      <c r="D5077" s="244">
        <v>1232.78</v>
      </c>
    </row>
    <row r="5078" spans="1:4" ht="18">
      <c r="A5078" s="242">
        <v>5213544</v>
      </c>
      <c r="B5078" s="243" t="s">
        <v>19502</v>
      </c>
      <c r="C5078" s="242" t="s">
        <v>1623</v>
      </c>
      <c r="D5078" s="244">
        <v>2266.29</v>
      </c>
    </row>
    <row r="5079" spans="1:4" ht="18">
      <c r="A5079" s="242">
        <v>5213553</v>
      </c>
      <c r="B5079" s="243" t="s">
        <v>19503</v>
      </c>
      <c r="C5079" s="242" t="s">
        <v>1623</v>
      </c>
      <c r="D5079" s="244">
        <v>2387.88</v>
      </c>
    </row>
    <row r="5080" spans="1:4" ht="18">
      <c r="A5080" s="242">
        <v>5213562</v>
      </c>
      <c r="B5080" s="243" t="s">
        <v>19504</v>
      </c>
      <c r="C5080" s="242" t="s">
        <v>1623</v>
      </c>
      <c r="D5080" s="244">
        <v>2691.85</v>
      </c>
    </row>
    <row r="5081" spans="1:4" ht="18">
      <c r="A5081" s="242">
        <v>5213545</v>
      </c>
      <c r="B5081" s="243" t="s">
        <v>19505</v>
      </c>
      <c r="C5081" s="242" t="s">
        <v>1623</v>
      </c>
      <c r="D5081" s="244">
        <v>2999.88</v>
      </c>
    </row>
    <row r="5082" spans="1:4" ht="18">
      <c r="A5082" s="242">
        <v>5213554</v>
      </c>
      <c r="B5082" s="243" t="s">
        <v>19506</v>
      </c>
      <c r="C5082" s="242" t="s">
        <v>1623</v>
      </c>
      <c r="D5082" s="244">
        <v>3162</v>
      </c>
    </row>
    <row r="5083" spans="1:4" ht="18">
      <c r="A5083" s="242">
        <v>5213563</v>
      </c>
      <c r="B5083" s="243" t="s">
        <v>19507</v>
      </c>
      <c r="C5083" s="242" t="s">
        <v>1623</v>
      </c>
      <c r="D5083" s="244">
        <v>3567.3</v>
      </c>
    </row>
    <row r="5084" spans="1:4" ht="18">
      <c r="A5084" s="242">
        <v>5213546</v>
      </c>
      <c r="B5084" s="243" t="s">
        <v>19508</v>
      </c>
      <c r="C5084" s="242" t="s">
        <v>1623</v>
      </c>
      <c r="D5084" s="244">
        <v>4043.52</v>
      </c>
    </row>
    <row r="5085" spans="1:4" ht="18">
      <c r="A5085" s="242">
        <v>5213555</v>
      </c>
      <c r="B5085" s="243" t="s">
        <v>19509</v>
      </c>
      <c r="C5085" s="242" t="s">
        <v>1623</v>
      </c>
      <c r="D5085" s="244">
        <v>4259.68</v>
      </c>
    </row>
    <row r="5086" spans="1:4" ht="18">
      <c r="A5086" s="242">
        <v>5213564</v>
      </c>
      <c r="B5086" s="243" t="s">
        <v>19510</v>
      </c>
      <c r="C5086" s="242" t="s">
        <v>1623</v>
      </c>
      <c r="D5086" s="244">
        <v>4800.08</v>
      </c>
    </row>
    <row r="5087" spans="1:4" ht="18">
      <c r="A5087" s="242">
        <v>5213548</v>
      </c>
      <c r="B5087" s="243" t="s">
        <v>19511</v>
      </c>
      <c r="C5087" s="242" t="s">
        <v>1623</v>
      </c>
      <c r="D5087" s="244">
        <v>5999.76</v>
      </c>
    </row>
    <row r="5088" spans="1:4" ht="18">
      <c r="A5088" s="242">
        <v>5213557</v>
      </c>
      <c r="B5088" s="243" t="s">
        <v>19512</v>
      </c>
      <c r="C5088" s="242" t="s">
        <v>1623</v>
      </c>
      <c r="D5088" s="244">
        <v>6324</v>
      </c>
    </row>
    <row r="5089" spans="1:4" ht="18">
      <c r="A5089" s="242">
        <v>5213566</v>
      </c>
      <c r="B5089" s="243" t="s">
        <v>19513</v>
      </c>
      <c r="C5089" s="242" t="s">
        <v>1623</v>
      </c>
      <c r="D5089" s="244">
        <v>7134.6</v>
      </c>
    </row>
    <row r="5090" spans="1:4">
      <c r="A5090" s="242">
        <v>5213576</v>
      </c>
      <c r="B5090" s="243" t="s">
        <v>19514</v>
      </c>
      <c r="C5090" s="242" t="s">
        <v>13752</v>
      </c>
      <c r="D5090" s="244">
        <v>532.74</v>
      </c>
    </row>
    <row r="5091" spans="1:4">
      <c r="A5091" s="242">
        <v>5213577</v>
      </c>
      <c r="B5091" s="243" t="s">
        <v>19515</v>
      </c>
      <c r="C5091" s="242" t="s">
        <v>13752</v>
      </c>
      <c r="D5091" s="244">
        <v>559.76</v>
      </c>
    </row>
    <row r="5092" spans="1:4">
      <c r="A5092" s="242">
        <v>5213578</v>
      </c>
      <c r="B5092" s="243" t="s">
        <v>19516</v>
      </c>
      <c r="C5092" s="242" t="s">
        <v>13752</v>
      </c>
      <c r="D5092" s="244">
        <v>627.30999999999995</v>
      </c>
    </row>
    <row r="5093" spans="1:4" ht="18">
      <c r="A5093" s="242">
        <v>5213425</v>
      </c>
      <c r="B5093" s="243" t="s">
        <v>19517</v>
      </c>
      <c r="C5093" s="242" t="s">
        <v>13752</v>
      </c>
      <c r="D5093" s="244">
        <v>517.26</v>
      </c>
    </row>
    <row r="5094" spans="1:4" ht="18">
      <c r="A5094" s="242">
        <v>5213426</v>
      </c>
      <c r="B5094" s="243" t="s">
        <v>19518</v>
      </c>
      <c r="C5094" s="242" t="s">
        <v>13752</v>
      </c>
      <c r="D5094" s="244">
        <v>584.79999999999995</v>
      </c>
    </row>
    <row r="5095" spans="1:4" ht="18">
      <c r="A5095" s="242">
        <v>5213427</v>
      </c>
      <c r="B5095" s="243" t="s">
        <v>19519</v>
      </c>
      <c r="C5095" s="242" t="s">
        <v>13752</v>
      </c>
      <c r="D5095" s="244">
        <v>683.31</v>
      </c>
    </row>
    <row r="5096" spans="1:4" ht="18">
      <c r="A5096" s="242">
        <v>5213486</v>
      </c>
      <c r="B5096" s="243" t="s">
        <v>19520</v>
      </c>
      <c r="C5096" s="242" t="s">
        <v>13752</v>
      </c>
      <c r="D5096" s="244">
        <v>805.17</v>
      </c>
    </row>
    <row r="5097" spans="1:4" ht="18">
      <c r="A5097" s="242">
        <v>5213487</v>
      </c>
      <c r="B5097" s="243" t="s">
        <v>19521</v>
      </c>
      <c r="C5097" s="242" t="s">
        <v>13752</v>
      </c>
      <c r="D5097" s="244">
        <v>872.71</v>
      </c>
    </row>
    <row r="5098" spans="1:4" ht="18">
      <c r="A5098" s="242">
        <v>5213488</v>
      </c>
      <c r="B5098" s="243" t="s">
        <v>19522</v>
      </c>
      <c r="C5098" s="242" t="s">
        <v>13752</v>
      </c>
      <c r="D5098" s="244">
        <v>971.22</v>
      </c>
    </row>
    <row r="5099" spans="1:4" ht="18">
      <c r="A5099" s="242">
        <v>5213483</v>
      </c>
      <c r="B5099" s="243" t="s">
        <v>19523</v>
      </c>
      <c r="C5099" s="242" t="s">
        <v>13752</v>
      </c>
      <c r="D5099" s="244">
        <v>836.23</v>
      </c>
    </row>
    <row r="5100" spans="1:4" ht="18">
      <c r="A5100" s="242">
        <v>5213484</v>
      </c>
      <c r="B5100" s="243" t="s">
        <v>19524</v>
      </c>
      <c r="C5100" s="242" t="s">
        <v>13752</v>
      </c>
      <c r="D5100" s="244">
        <v>903.77</v>
      </c>
    </row>
    <row r="5101" spans="1:4" ht="18">
      <c r="A5101" s="242">
        <v>5213485</v>
      </c>
      <c r="B5101" s="243" t="s">
        <v>19525</v>
      </c>
      <c r="C5101" s="242" t="s">
        <v>13752</v>
      </c>
      <c r="D5101" s="244">
        <v>1002.28</v>
      </c>
    </row>
    <row r="5102" spans="1:4" ht="18">
      <c r="A5102" s="242">
        <v>5213434</v>
      </c>
      <c r="B5102" s="243" t="s">
        <v>19526</v>
      </c>
      <c r="C5102" s="242" t="s">
        <v>13752</v>
      </c>
      <c r="D5102" s="244">
        <v>548.32000000000005</v>
      </c>
    </row>
    <row r="5103" spans="1:4" ht="18">
      <c r="A5103" s="242">
        <v>5213435</v>
      </c>
      <c r="B5103" s="243" t="s">
        <v>19527</v>
      </c>
      <c r="C5103" s="242" t="s">
        <v>13752</v>
      </c>
      <c r="D5103" s="244">
        <v>615.86</v>
      </c>
    </row>
    <row r="5104" spans="1:4" ht="18">
      <c r="A5104" s="242">
        <v>5213436</v>
      </c>
      <c r="B5104" s="243" t="s">
        <v>19528</v>
      </c>
      <c r="C5104" s="242" t="s">
        <v>13752</v>
      </c>
      <c r="D5104" s="244">
        <v>714.37</v>
      </c>
    </row>
    <row r="5105" spans="1:4" ht="18">
      <c r="A5105" s="242">
        <v>5213430</v>
      </c>
      <c r="B5105" s="243" t="s">
        <v>19529</v>
      </c>
      <c r="C5105" s="242" t="s">
        <v>13752</v>
      </c>
      <c r="D5105" s="244">
        <v>325.58</v>
      </c>
    </row>
    <row r="5106" spans="1:4" ht="18">
      <c r="A5106" s="242">
        <v>5213431</v>
      </c>
      <c r="B5106" s="243" t="s">
        <v>19530</v>
      </c>
      <c r="C5106" s="242" t="s">
        <v>13752</v>
      </c>
      <c r="D5106" s="244">
        <v>352.6</v>
      </c>
    </row>
    <row r="5107" spans="1:4" ht="18">
      <c r="A5107" s="242">
        <v>5213433</v>
      </c>
      <c r="B5107" s="243" t="s">
        <v>19531</v>
      </c>
      <c r="C5107" s="242" t="s">
        <v>13752</v>
      </c>
      <c r="D5107" s="244">
        <v>312.51</v>
      </c>
    </row>
    <row r="5108" spans="1:4" ht="18">
      <c r="A5108" s="242">
        <v>5213428</v>
      </c>
      <c r="B5108" s="243" t="s">
        <v>19532</v>
      </c>
      <c r="C5108" s="242" t="s">
        <v>13752</v>
      </c>
      <c r="D5108" s="244">
        <v>469.7</v>
      </c>
    </row>
    <row r="5109" spans="1:4" ht="18">
      <c r="A5109" s="242">
        <v>5213432</v>
      </c>
      <c r="B5109" s="243" t="s">
        <v>19533</v>
      </c>
      <c r="C5109" s="242" t="s">
        <v>13752</v>
      </c>
      <c r="D5109" s="244">
        <v>420.15</v>
      </c>
    </row>
    <row r="5110" spans="1:4" ht="18">
      <c r="A5110" s="242">
        <v>5213429</v>
      </c>
      <c r="B5110" s="243" t="s">
        <v>19534</v>
      </c>
      <c r="C5110" s="242" t="s">
        <v>13752</v>
      </c>
      <c r="D5110" s="244">
        <v>484.98</v>
      </c>
    </row>
    <row r="5111" spans="1:4">
      <c r="A5111" s="242">
        <v>5213516</v>
      </c>
      <c r="B5111" s="243" t="s">
        <v>19535</v>
      </c>
      <c r="C5111" s="242" t="s">
        <v>1623</v>
      </c>
      <c r="D5111" s="244">
        <v>716.68</v>
      </c>
    </row>
    <row r="5112" spans="1:4">
      <c r="A5112" s="242">
        <v>5213525</v>
      </c>
      <c r="B5112" s="243" t="s">
        <v>19536</v>
      </c>
      <c r="C5112" s="242" t="s">
        <v>1623</v>
      </c>
      <c r="D5112" s="244">
        <v>770.72</v>
      </c>
    </row>
    <row r="5113" spans="1:4">
      <c r="A5113" s="242">
        <v>5213534</v>
      </c>
      <c r="B5113" s="243" t="s">
        <v>19537</v>
      </c>
      <c r="C5113" s="242" t="s">
        <v>1623</v>
      </c>
      <c r="D5113" s="244">
        <v>905.82</v>
      </c>
    </row>
    <row r="5114" spans="1:4">
      <c r="A5114" s="242">
        <v>5213517</v>
      </c>
      <c r="B5114" s="243" t="s">
        <v>19538</v>
      </c>
      <c r="C5114" s="242" t="s">
        <v>1623</v>
      </c>
      <c r="D5114" s="244">
        <v>1530.63</v>
      </c>
    </row>
    <row r="5115" spans="1:4">
      <c r="A5115" s="242">
        <v>5213526</v>
      </c>
      <c r="B5115" s="243" t="s">
        <v>19539</v>
      </c>
      <c r="C5115" s="242" t="s">
        <v>1623</v>
      </c>
      <c r="D5115" s="244">
        <v>1652.22</v>
      </c>
    </row>
    <row r="5116" spans="1:4">
      <c r="A5116" s="242">
        <v>5213535</v>
      </c>
      <c r="B5116" s="243" t="s">
        <v>19540</v>
      </c>
      <c r="C5116" s="242" t="s">
        <v>1623</v>
      </c>
      <c r="D5116" s="244">
        <v>1956.19</v>
      </c>
    </row>
    <row r="5117" spans="1:4">
      <c r="A5117" s="242">
        <v>5213518</v>
      </c>
      <c r="B5117" s="243" t="s">
        <v>19541</v>
      </c>
      <c r="C5117" s="242" t="s">
        <v>1623</v>
      </c>
      <c r="D5117" s="244">
        <v>2019</v>
      </c>
    </row>
    <row r="5118" spans="1:4">
      <c r="A5118" s="242">
        <v>5213527</v>
      </c>
      <c r="B5118" s="243" t="s">
        <v>19542</v>
      </c>
      <c r="C5118" s="242" t="s">
        <v>1623</v>
      </c>
      <c r="D5118" s="244">
        <v>2181.12</v>
      </c>
    </row>
    <row r="5119" spans="1:4">
      <c r="A5119" s="242">
        <v>5213536</v>
      </c>
      <c r="B5119" s="243" t="s">
        <v>19543</v>
      </c>
      <c r="C5119" s="242" t="s">
        <v>1623</v>
      </c>
      <c r="D5119" s="244">
        <v>2586.42</v>
      </c>
    </row>
    <row r="5120" spans="1:4">
      <c r="A5120" s="242">
        <v>5213519</v>
      </c>
      <c r="B5120" s="243" t="s">
        <v>19544</v>
      </c>
      <c r="C5120" s="242" t="s">
        <v>1623</v>
      </c>
      <c r="D5120" s="244">
        <v>2735.68</v>
      </c>
    </row>
    <row r="5121" spans="1:4">
      <c r="A5121" s="242">
        <v>5213528</v>
      </c>
      <c r="B5121" s="243" t="s">
        <v>19545</v>
      </c>
      <c r="C5121" s="242" t="s">
        <v>1623</v>
      </c>
      <c r="D5121" s="244">
        <v>2951.84</v>
      </c>
    </row>
    <row r="5122" spans="1:4">
      <c r="A5122" s="242">
        <v>5213537</v>
      </c>
      <c r="B5122" s="243" t="s">
        <v>19546</v>
      </c>
      <c r="C5122" s="242" t="s">
        <v>1623</v>
      </c>
      <c r="D5122" s="244">
        <v>3492.24</v>
      </c>
    </row>
    <row r="5123" spans="1:4">
      <c r="A5123" s="242">
        <v>5213521</v>
      </c>
      <c r="B5123" s="243" t="s">
        <v>19547</v>
      </c>
      <c r="C5123" s="242" t="s">
        <v>1623</v>
      </c>
      <c r="D5123" s="244">
        <v>4038</v>
      </c>
    </row>
    <row r="5124" spans="1:4">
      <c r="A5124" s="242">
        <v>5213530</v>
      </c>
      <c r="B5124" s="243" t="s">
        <v>19548</v>
      </c>
      <c r="C5124" s="242" t="s">
        <v>1623</v>
      </c>
      <c r="D5124" s="244">
        <v>4362.24</v>
      </c>
    </row>
    <row r="5125" spans="1:4">
      <c r="A5125" s="242">
        <v>5213539</v>
      </c>
      <c r="B5125" s="243" t="s">
        <v>19549</v>
      </c>
      <c r="C5125" s="242" t="s">
        <v>1623</v>
      </c>
      <c r="D5125" s="244">
        <v>5172.84</v>
      </c>
    </row>
    <row r="5126" spans="1:4">
      <c r="A5126" s="242">
        <v>5213573</v>
      </c>
      <c r="B5126" s="243" t="s">
        <v>19550</v>
      </c>
      <c r="C5126" s="242" t="s">
        <v>13752</v>
      </c>
      <c r="D5126" s="244">
        <v>369.26</v>
      </c>
    </row>
    <row r="5127" spans="1:4">
      <c r="A5127" s="242">
        <v>5213574</v>
      </c>
      <c r="B5127" s="243" t="s">
        <v>19551</v>
      </c>
      <c r="C5127" s="242" t="s">
        <v>13752</v>
      </c>
      <c r="D5127" s="244">
        <v>396.28</v>
      </c>
    </row>
    <row r="5128" spans="1:4">
      <c r="A5128" s="242">
        <v>5213575</v>
      </c>
      <c r="B5128" s="243" t="s">
        <v>19552</v>
      </c>
      <c r="C5128" s="242" t="s">
        <v>13752</v>
      </c>
      <c r="D5128" s="244">
        <v>463.83</v>
      </c>
    </row>
    <row r="5129" spans="1:4" ht="18">
      <c r="A5129" s="242">
        <v>5213480</v>
      </c>
      <c r="B5129" s="243" t="s">
        <v>19553</v>
      </c>
      <c r="C5129" s="242" t="s">
        <v>13752</v>
      </c>
      <c r="D5129" s="244">
        <v>761.77</v>
      </c>
    </row>
    <row r="5130" spans="1:4" ht="18">
      <c r="A5130" s="242">
        <v>5213481</v>
      </c>
      <c r="B5130" s="243" t="s">
        <v>19554</v>
      </c>
      <c r="C5130" s="242" t="s">
        <v>13752</v>
      </c>
      <c r="D5130" s="244">
        <v>829.31</v>
      </c>
    </row>
    <row r="5131" spans="1:4" ht="18">
      <c r="A5131" s="242">
        <v>5213482</v>
      </c>
      <c r="B5131" s="243" t="s">
        <v>19555</v>
      </c>
      <c r="C5131" s="242" t="s">
        <v>13752</v>
      </c>
      <c r="D5131" s="244">
        <v>927.82</v>
      </c>
    </row>
    <row r="5132" spans="1:4">
      <c r="A5132" s="242">
        <v>5213422</v>
      </c>
      <c r="B5132" s="243" t="s">
        <v>19556</v>
      </c>
      <c r="C5132" s="242" t="s">
        <v>13752</v>
      </c>
      <c r="D5132" s="244">
        <v>489.06</v>
      </c>
    </row>
    <row r="5133" spans="1:4">
      <c r="A5133" s="242">
        <v>5213423</v>
      </c>
      <c r="B5133" s="243" t="s">
        <v>19557</v>
      </c>
      <c r="C5133" s="242" t="s">
        <v>13752</v>
      </c>
      <c r="D5133" s="244">
        <v>516.08000000000004</v>
      </c>
    </row>
    <row r="5134" spans="1:4">
      <c r="A5134" s="242">
        <v>5213424</v>
      </c>
      <c r="B5134" s="243" t="s">
        <v>19558</v>
      </c>
      <c r="C5134" s="242" t="s">
        <v>13752</v>
      </c>
      <c r="D5134" s="244">
        <v>583.63</v>
      </c>
    </row>
    <row r="5135" spans="1:4" ht="18">
      <c r="A5135" s="242">
        <v>5213437</v>
      </c>
      <c r="B5135" s="243" t="s">
        <v>19559</v>
      </c>
      <c r="C5135" s="242" t="s">
        <v>13752</v>
      </c>
      <c r="D5135" s="244">
        <v>473.86</v>
      </c>
    </row>
    <row r="5136" spans="1:4" ht="18">
      <c r="A5136" s="242">
        <v>5213438</v>
      </c>
      <c r="B5136" s="243" t="s">
        <v>19560</v>
      </c>
      <c r="C5136" s="242" t="s">
        <v>13752</v>
      </c>
      <c r="D5136" s="244">
        <v>541.4</v>
      </c>
    </row>
    <row r="5137" spans="1:4" ht="18">
      <c r="A5137" s="242">
        <v>5213439</v>
      </c>
      <c r="B5137" s="243" t="s">
        <v>19561</v>
      </c>
      <c r="C5137" s="242" t="s">
        <v>13752</v>
      </c>
      <c r="D5137" s="244">
        <v>639.91</v>
      </c>
    </row>
    <row r="5138" spans="1:4" ht="18">
      <c r="A5138" s="242">
        <v>5212556</v>
      </c>
      <c r="B5138" s="243" t="s">
        <v>19562</v>
      </c>
      <c r="C5138" s="242" t="s">
        <v>19346</v>
      </c>
      <c r="D5138" s="244">
        <v>1.68</v>
      </c>
    </row>
    <row r="5139" spans="1:4" ht="18">
      <c r="A5139" s="242">
        <v>5213649</v>
      </c>
      <c r="B5139" s="243" t="s">
        <v>19563</v>
      </c>
      <c r="C5139" s="242" t="s">
        <v>1623</v>
      </c>
      <c r="D5139" s="244">
        <v>75475</v>
      </c>
    </row>
    <row r="5140" spans="1:4" ht="18">
      <c r="A5140" s="242">
        <v>5213591</v>
      </c>
      <c r="B5140" s="243" t="s">
        <v>19564</v>
      </c>
      <c r="C5140" s="242" t="s">
        <v>1623</v>
      </c>
      <c r="D5140" s="244">
        <v>75475</v>
      </c>
    </row>
    <row r="5141" spans="1:4" ht="18">
      <c r="A5141" s="242">
        <v>5213718</v>
      </c>
      <c r="B5141" s="243" t="s">
        <v>19565</v>
      </c>
      <c r="C5141" s="242" t="s">
        <v>1623</v>
      </c>
      <c r="D5141" s="244">
        <v>83482.77</v>
      </c>
    </row>
    <row r="5142" spans="1:4" ht="18">
      <c r="A5142" s="242">
        <v>5213741</v>
      </c>
      <c r="B5142" s="243" t="s">
        <v>19566</v>
      </c>
      <c r="C5142" s="242" t="s">
        <v>1623</v>
      </c>
      <c r="D5142" s="244">
        <v>83482.77</v>
      </c>
    </row>
    <row r="5143" spans="1:4" ht="18">
      <c r="A5143" s="242">
        <v>5213776</v>
      </c>
      <c r="B5143" s="243" t="s">
        <v>19567</v>
      </c>
      <c r="C5143" s="242" t="s">
        <v>1623</v>
      </c>
      <c r="D5143" s="244">
        <v>91490.53</v>
      </c>
    </row>
    <row r="5144" spans="1:4" ht="18">
      <c r="A5144" s="242">
        <v>5213799</v>
      </c>
      <c r="B5144" s="243" t="s">
        <v>19568</v>
      </c>
      <c r="C5144" s="242" t="s">
        <v>1623</v>
      </c>
      <c r="D5144" s="244">
        <v>91490.53</v>
      </c>
    </row>
    <row r="5145" spans="1:4">
      <c r="A5145" s="242">
        <v>5213363</v>
      </c>
      <c r="B5145" s="243" t="s">
        <v>19569</v>
      </c>
      <c r="C5145" s="242" t="s">
        <v>13752</v>
      </c>
      <c r="D5145" s="244">
        <v>32.9</v>
      </c>
    </row>
    <row r="5146" spans="1:4">
      <c r="A5146" s="242">
        <v>5213616</v>
      </c>
      <c r="B5146" s="243" t="s">
        <v>19570</v>
      </c>
      <c r="C5146" s="242" t="s">
        <v>14616</v>
      </c>
      <c r="D5146" s="244">
        <v>609.86</v>
      </c>
    </row>
    <row r="5147" spans="1:4">
      <c r="A5147" s="242">
        <v>5213667</v>
      </c>
      <c r="B5147" s="243" t="s">
        <v>19571</v>
      </c>
      <c r="C5147" s="242" t="s">
        <v>1623</v>
      </c>
      <c r="D5147" s="244">
        <v>272.79000000000002</v>
      </c>
    </row>
    <row r="5148" spans="1:4">
      <c r="A5148" s="242">
        <v>5213683</v>
      </c>
      <c r="B5148" s="243" t="s">
        <v>19572</v>
      </c>
      <c r="C5148" s="242" t="s">
        <v>1623</v>
      </c>
      <c r="D5148" s="244">
        <v>194.32</v>
      </c>
    </row>
    <row r="5149" spans="1:4">
      <c r="A5149" s="242">
        <v>5213660</v>
      </c>
      <c r="B5149" s="243" t="s">
        <v>19573</v>
      </c>
      <c r="C5149" s="242" t="s">
        <v>1623</v>
      </c>
      <c r="D5149" s="244">
        <v>161.94</v>
      </c>
    </row>
    <row r="5150" spans="1:4">
      <c r="A5150" s="242">
        <v>5213364</v>
      </c>
      <c r="B5150" s="243" t="s">
        <v>19574</v>
      </c>
      <c r="C5150" s="242" t="s">
        <v>13752</v>
      </c>
      <c r="D5150" s="244">
        <v>16</v>
      </c>
    </row>
    <row r="5151" spans="1:4">
      <c r="A5151" s="242">
        <v>5213832</v>
      </c>
      <c r="B5151" s="243" t="s">
        <v>19575</v>
      </c>
      <c r="C5151" s="242" t="s">
        <v>13752</v>
      </c>
      <c r="D5151" s="244">
        <v>2.69</v>
      </c>
    </row>
    <row r="5152" spans="1:4">
      <c r="A5152" s="242">
        <v>5213830</v>
      </c>
      <c r="B5152" s="243" t="s">
        <v>19576</v>
      </c>
      <c r="C5152" s="242" t="s">
        <v>13752</v>
      </c>
      <c r="D5152" s="244">
        <v>3.72</v>
      </c>
    </row>
    <row r="5153" spans="1:4" ht="18">
      <c r="A5153" s="242">
        <v>5213831</v>
      </c>
      <c r="B5153" s="243" t="s">
        <v>19577</v>
      </c>
      <c r="C5153" s="242" t="s">
        <v>13752</v>
      </c>
      <c r="D5153" s="244">
        <v>42.58</v>
      </c>
    </row>
    <row r="5154" spans="1:4">
      <c r="A5154" s="242">
        <v>5213849</v>
      </c>
      <c r="B5154" s="243" t="s">
        <v>19578</v>
      </c>
      <c r="C5154" s="242" t="s">
        <v>1628</v>
      </c>
      <c r="D5154" s="244">
        <v>2.89</v>
      </c>
    </row>
    <row r="5155" spans="1:4" ht="18">
      <c r="A5155" s="242">
        <v>5213636</v>
      </c>
      <c r="B5155" s="243" t="s">
        <v>19579</v>
      </c>
      <c r="C5155" s="242" t="s">
        <v>1623</v>
      </c>
      <c r="D5155" s="244">
        <v>66771.98</v>
      </c>
    </row>
    <row r="5156" spans="1:4" ht="18">
      <c r="A5156" s="242">
        <v>5213642</v>
      </c>
      <c r="B5156" s="243" t="s">
        <v>19580</v>
      </c>
      <c r="C5156" s="242" t="s">
        <v>1623</v>
      </c>
      <c r="D5156" s="244">
        <v>66771.98</v>
      </c>
    </row>
    <row r="5157" spans="1:4" ht="18">
      <c r="A5157" s="242">
        <v>5213757</v>
      </c>
      <c r="B5157" s="243" t="s">
        <v>19581</v>
      </c>
      <c r="C5157" s="242" t="s">
        <v>1623</v>
      </c>
      <c r="D5157" s="244">
        <v>73994.84</v>
      </c>
    </row>
    <row r="5158" spans="1:4" ht="18">
      <c r="A5158" s="242">
        <v>5213763</v>
      </c>
      <c r="B5158" s="243" t="s">
        <v>19582</v>
      </c>
      <c r="C5158" s="242" t="s">
        <v>1623</v>
      </c>
      <c r="D5158" s="244">
        <v>73994.84</v>
      </c>
    </row>
    <row r="5159" spans="1:4" ht="18">
      <c r="A5159" s="242">
        <v>5213815</v>
      </c>
      <c r="B5159" s="243" t="s">
        <v>19583</v>
      </c>
      <c r="C5159" s="242" t="s">
        <v>1623</v>
      </c>
      <c r="D5159" s="244">
        <v>81217.710000000006</v>
      </c>
    </row>
    <row r="5160" spans="1:4" ht="18">
      <c r="A5160" s="242">
        <v>5213821</v>
      </c>
      <c r="B5160" s="243" t="s">
        <v>19584</v>
      </c>
      <c r="C5160" s="242" t="s">
        <v>1623</v>
      </c>
      <c r="D5160" s="244">
        <v>81217.710000000006</v>
      </c>
    </row>
    <row r="5161" spans="1:4" ht="18">
      <c r="A5161" s="242">
        <v>5213630</v>
      </c>
      <c r="B5161" s="243" t="s">
        <v>19585</v>
      </c>
      <c r="C5161" s="242" t="s">
        <v>1623</v>
      </c>
      <c r="D5161" s="244">
        <v>40231.17</v>
      </c>
    </row>
    <row r="5162" spans="1:4" ht="18">
      <c r="A5162" s="242">
        <v>5213584</v>
      </c>
      <c r="B5162" s="243" t="s">
        <v>19586</v>
      </c>
      <c r="C5162" s="242" t="s">
        <v>1623</v>
      </c>
      <c r="D5162" s="244">
        <v>40231.17</v>
      </c>
    </row>
    <row r="5163" spans="1:4" ht="18">
      <c r="A5163" s="242">
        <v>5213711</v>
      </c>
      <c r="B5163" s="243" t="s">
        <v>19587</v>
      </c>
      <c r="C5163" s="242" t="s">
        <v>1623</v>
      </c>
      <c r="D5163" s="244">
        <v>44354.99</v>
      </c>
    </row>
    <row r="5164" spans="1:4" ht="18">
      <c r="A5164" s="242">
        <v>5213734</v>
      </c>
      <c r="B5164" s="243" t="s">
        <v>19588</v>
      </c>
      <c r="C5164" s="242" t="s">
        <v>1623</v>
      </c>
      <c r="D5164" s="244">
        <v>44354.99</v>
      </c>
    </row>
    <row r="5165" spans="1:4" ht="18">
      <c r="A5165" s="242">
        <v>5213769</v>
      </c>
      <c r="B5165" s="243" t="s">
        <v>19589</v>
      </c>
      <c r="C5165" s="242" t="s">
        <v>1623</v>
      </c>
      <c r="D5165" s="244">
        <v>48778.93</v>
      </c>
    </row>
    <row r="5166" spans="1:4" ht="18">
      <c r="A5166" s="242">
        <v>5213792</v>
      </c>
      <c r="B5166" s="243" t="s">
        <v>19590</v>
      </c>
      <c r="C5166" s="242" t="s">
        <v>1623</v>
      </c>
      <c r="D5166" s="244">
        <v>48778.93</v>
      </c>
    </row>
    <row r="5167" spans="1:4" ht="18">
      <c r="A5167" s="242">
        <v>5213844</v>
      </c>
      <c r="B5167" s="243" t="s">
        <v>19591</v>
      </c>
      <c r="C5167" s="242" t="s">
        <v>1628</v>
      </c>
      <c r="D5167" s="244">
        <v>3.79</v>
      </c>
    </row>
    <row r="5168" spans="1:4">
      <c r="A5168" s="242">
        <v>5213869</v>
      </c>
      <c r="B5168" s="243" t="s">
        <v>19592</v>
      </c>
      <c r="C5168" s="242" t="s">
        <v>1623</v>
      </c>
      <c r="D5168" s="244">
        <v>1753.83</v>
      </c>
    </row>
    <row r="5169" spans="1:4">
      <c r="A5169" s="242">
        <v>5213870</v>
      </c>
      <c r="B5169" s="243" t="s">
        <v>19593</v>
      </c>
      <c r="C5169" s="242" t="s">
        <v>1623</v>
      </c>
      <c r="D5169" s="244">
        <v>2347.96</v>
      </c>
    </row>
    <row r="5170" spans="1:4">
      <c r="A5170" s="242">
        <v>5213871</v>
      </c>
      <c r="B5170" s="243" t="s">
        <v>19594</v>
      </c>
      <c r="C5170" s="242" t="s">
        <v>1623</v>
      </c>
      <c r="D5170" s="244">
        <v>2421.46</v>
      </c>
    </row>
    <row r="5171" spans="1:4">
      <c r="A5171" s="242">
        <v>5213872</v>
      </c>
      <c r="B5171" s="243" t="s">
        <v>19595</v>
      </c>
      <c r="C5171" s="242" t="s">
        <v>1623</v>
      </c>
      <c r="D5171" s="244">
        <v>3854.22</v>
      </c>
    </row>
    <row r="5172" spans="1:4">
      <c r="A5172" s="242">
        <v>5213867</v>
      </c>
      <c r="B5172" s="243" t="s">
        <v>19596</v>
      </c>
      <c r="C5172" s="242" t="s">
        <v>1623</v>
      </c>
      <c r="D5172" s="244">
        <v>410.17</v>
      </c>
    </row>
    <row r="5173" spans="1:4" ht="18">
      <c r="A5173" s="242">
        <v>5213863</v>
      </c>
      <c r="B5173" s="243" t="s">
        <v>19597</v>
      </c>
      <c r="C5173" s="242" t="s">
        <v>1623</v>
      </c>
      <c r="D5173" s="244">
        <v>330.88</v>
      </c>
    </row>
    <row r="5174" spans="1:4" ht="18">
      <c r="A5174" s="242">
        <v>5213864</v>
      </c>
      <c r="B5174" s="243" t="s">
        <v>19598</v>
      </c>
      <c r="C5174" s="242" t="s">
        <v>1623</v>
      </c>
      <c r="D5174" s="244">
        <v>352.52</v>
      </c>
    </row>
    <row r="5175" spans="1:4" ht="18">
      <c r="A5175" s="242">
        <v>5213865</v>
      </c>
      <c r="B5175" s="243" t="s">
        <v>19599</v>
      </c>
      <c r="C5175" s="242" t="s">
        <v>1623</v>
      </c>
      <c r="D5175" s="244">
        <v>374.3</v>
      </c>
    </row>
    <row r="5176" spans="1:4" ht="18">
      <c r="A5176" s="242">
        <v>5213866</v>
      </c>
      <c r="B5176" s="243" t="s">
        <v>19600</v>
      </c>
      <c r="C5176" s="242" t="s">
        <v>1623</v>
      </c>
      <c r="D5176" s="244">
        <v>422.85</v>
      </c>
    </row>
    <row r="5177" spans="1:4" ht="18">
      <c r="A5177" s="242">
        <v>5213855</v>
      </c>
      <c r="B5177" s="243" t="s">
        <v>19601</v>
      </c>
      <c r="C5177" s="242" t="s">
        <v>1623</v>
      </c>
      <c r="D5177" s="244">
        <v>297.02999999999997</v>
      </c>
    </row>
    <row r="5178" spans="1:4" ht="18">
      <c r="A5178" s="242">
        <v>5213856</v>
      </c>
      <c r="B5178" s="243" t="s">
        <v>19602</v>
      </c>
      <c r="C5178" s="242" t="s">
        <v>1623</v>
      </c>
      <c r="D5178" s="244">
        <v>308.20999999999998</v>
      </c>
    </row>
    <row r="5179" spans="1:4" ht="18">
      <c r="A5179" s="242">
        <v>5213857</v>
      </c>
      <c r="B5179" s="243" t="s">
        <v>19603</v>
      </c>
      <c r="C5179" s="242" t="s">
        <v>1623</v>
      </c>
      <c r="D5179" s="244">
        <v>318.89</v>
      </c>
    </row>
    <row r="5180" spans="1:4" ht="18">
      <c r="A5180" s="242">
        <v>5213858</v>
      </c>
      <c r="B5180" s="243" t="s">
        <v>19604</v>
      </c>
      <c r="C5180" s="242" t="s">
        <v>1623</v>
      </c>
      <c r="D5180" s="244">
        <v>330.22</v>
      </c>
    </row>
    <row r="5181" spans="1:4" ht="18">
      <c r="A5181" s="242">
        <v>5213859</v>
      </c>
      <c r="B5181" s="243" t="s">
        <v>19605</v>
      </c>
      <c r="C5181" s="242" t="s">
        <v>1623</v>
      </c>
      <c r="D5181" s="244">
        <v>326.83</v>
      </c>
    </row>
    <row r="5182" spans="1:4" ht="18">
      <c r="A5182" s="242">
        <v>5213860</v>
      </c>
      <c r="B5182" s="243" t="s">
        <v>19606</v>
      </c>
      <c r="C5182" s="242" t="s">
        <v>1623</v>
      </c>
      <c r="D5182" s="244">
        <v>337.97</v>
      </c>
    </row>
    <row r="5183" spans="1:4" ht="18">
      <c r="A5183" s="242">
        <v>5213861</v>
      </c>
      <c r="B5183" s="243" t="s">
        <v>19607</v>
      </c>
      <c r="C5183" s="242" t="s">
        <v>1623</v>
      </c>
      <c r="D5183" s="244">
        <v>358.73</v>
      </c>
    </row>
    <row r="5184" spans="1:4" ht="18">
      <c r="A5184" s="242">
        <v>5213862</v>
      </c>
      <c r="B5184" s="243" t="s">
        <v>19608</v>
      </c>
      <c r="C5184" s="242" t="s">
        <v>1623</v>
      </c>
      <c r="D5184" s="244">
        <v>407</v>
      </c>
    </row>
    <row r="5185" spans="1:4">
      <c r="A5185" s="242">
        <v>5213868</v>
      </c>
      <c r="B5185" s="243" t="s">
        <v>19609</v>
      </c>
      <c r="C5185" s="242" t="s">
        <v>1623</v>
      </c>
      <c r="D5185" s="244">
        <v>812.79</v>
      </c>
    </row>
    <row r="5186" spans="1:4">
      <c r="A5186" s="242">
        <v>5219546</v>
      </c>
      <c r="B5186" s="243" t="s">
        <v>19610</v>
      </c>
      <c r="C5186" s="242" t="s">
        <v>1623</v>
      </c>
      <c r="D5186" s="244">
        <v>250.63</v>
      </c>
    </row>
    <row r="5187" spans="1:4" ht="18">
      <c r="A5187" s="242">
        <v>5216111</v>
      </c>
      <c r="B5187" s="243" t="s">
        <v>19611</v>
      </c>
      <c r="C5187" s="242" t="s">
        <v>1623</v>
      </c>
      <c r="D5187" s="244">
        <v>93.55</v>
      </c>
    </row>
    <row r="5188" spans="1:4" ht="18">
      <c r="A5188" s="242">
        <v>5213351</v>
      </c>
      <c r="B5188" s="243" t="s">
        <v>19612</v>
      </c>
      <c r="C5188" s="242" t="s">
        <v>1623</v>
      </c>
      <c r="D5188" s="244">
        <v>542.33000000000004</v>
      </c>
    </row>
    <row r="5189" spans="1:4" ht="18">
      <c r="A5189" s="242">
        <v>5213350</v>
      </c>
      <c r="B5189" s="243" t="s">
        <v>19613</v>
      </c>
      <c r="C5189" s="242" t="s">
        <v>1623</v>
      </c>
      <c r="D5189" s="244">
        <v>1382.95</v>
      </c>
    </row>
    <row r="5190" spans="1:4" ht="18">
      <c r="A5190" s="242">
        <v>5213352</v>
      </c>
      <c r="B5190" s="243" t="s">
        <v>19614</v>
      </c>
      <c r="C5190" s="242" t="s">
        <v>1623</v>
      </c>
      <c r="D5190" s="244">
        <v>752.82</v>
      </c>
    </row>
    <row r="5191" spans="1:4" ht="18">
      <c r="A5191" s="242">
        <v>5213353</v>
      </c>
      <c r="B5191" s="243" t="s">
        <v>19615</v>
      </c>
      <c r="C5191" s="242" t="s">
        <v>1623</v>
      </c>
      <c r="D5191" s="244">
        <v>1999.86</v>
      </c>
    </row>
    <row r="5192" spans="1:4" ht="18">
      <c r="A5192" s="242">
        <v>5213360</v>
      </c>
      <c r="B5192" s="243" t="s">
        <v>19616</v>
      </c>
      <c r="C5192" s="242" t="s">
        <v>1623</v>
      </c>
      <c r="D5192" s="244">
        <v>18.559999999999999</v>
      </c>
    </row>
    <row r="5193" spans="1:4">
      <c r="A5193" s="242">
        <v>5219605</v>
      </c>
      <c r="B5193" s="243" t="s">
        <v>19617</v>
      </c>
      <c r="C5193" s="242" t="s">
        <v>1623</v>
      </c>
      <c r="D5193" s="244">
        <v>16.329999999999998</v>
      </c>
    </row>
    <row r="5194" spans="1:4" ht="18">
      <c r="A5194" s="242">
        <v>5219606</v>
      </c>
      <c r="B5194" s="243" t="s">
        <v>19618</v>
      </c>
      <c r="C5194" s="242" t="s">
        <v>1623</v>
      </c>
      <c r="D5194" s="244">
        <v>27.11</v>
      </c>
    </row>
    <row r="5195" spans="1:4">
      <c r="A5195" s="242">
        <v>5219607</v>
      </c>
      <c r="B5195" s="243" t="s">
        <v>19619</v>
      </c>
      <c r="C5195" s="242" t="s">
        <v>1623</v>
      </c>
      <c r="D5195" s="244">
        <v>24.11</v>
      </c>
    </row>
    <row r="5196" spans="1:4" ht="18">
      <c r="A5196" s="242">
        <v>5219608</v>
      </c>
      <c r="B5196" s="243" t="s">
        <v>19620</v>
      </c>
      <c r="C5196" s="242" t="s">
        <v>1623</v>
      </c>
      <c r="D5196" s="244">
        <v>28.16</v>
      </c>
    </row>
    <row r="5197" spans="1:4">
      <c r="A5197" s="242">
        <v>5219609</v>
      </c>
      <c r="B5197" s="243" t="s">
        <v>19621</v>
      </c>
      <c r="C5197" s="242" t="s">
        <v>1623</v>
      </c>
      <c r="D5197" s="244">
        <v>23.7</v>
      </c>
    </row>
    <row r="5198" spans="1:4" ht="18">
      <c r="A5198" s="242">
        <v>5219610</v>
      </c>
      <c r="B5198" s="243" t="s">
        <v>19622</v>
      </c>
      <c r="C5198" s="242" t="s">
        <v>1623</v>
      </c>
      <c r="D5198" s="244">
        <v>31.97</v>
      </c>
    </row>
    <row r="5199" spans="1:4">
      <c r="A5199" s="242">
        <v>5219611</v>
      </c>
      <c r="B5199" s="243" t="s">
        <v>19623</v>
      </c>
      <c r="C5199" s="242" t="s">
        <v>1623</v>
      </c>
      <c r="D5199" s="244">
        <v>24.57</v>
      </c>
    </row>
    <row r="5200" spans="1:4" ht="18">
      <c r="A5200" s="242">
        <v>5213359</v>
      </c>
      <c r="B5200" s="243" t="s">
        <v>19624</v>
      </c>
      <c r="C5200" s="242" t="s">
        <v>1623</v>
      </c>
      <c r="D5200" s="244">
        <v>17.05</v>
      </c>
    </row>
    <row r="5201" spans="1:4">
      <c r="A5201" s="242">
        <v>5219612</v>
      </c>
      <c r="B5201" s="243" t="s">
        <v>19625</v>
      </c>
      <c r="C5201" s="242" t="s">
        <v>1623</v>
      </c>
      <c r="D5201" s="244">
        <v>14.96</v>
      </c>
    </row>
    <row r="5202" spans="1:4" ht="18">
      <c r="A5202" s="242">
        <v>5219613</v>
      </c>
      <c r="B5202" s="243" t="s">
        <v>19626</v>
      </c>
      <c r="C5202" s="242" t="s">
        <v>1623</v>
      </c>
      <c r="D5202" s="244">
        <v>23.71</v>
      </c>
    </row>
    <row r="5203" spans="1:4">
      <c r="A5203" s="242">
        <v>5219614</v>
      </c>
      <c r="B5203" s="243" t="s">
        <v>19627</v>
      </c>
      <c r="C5203" s="242" t="s">
        <v>1623</v>
      </c>
      <c r="D5203" s="244">
        <v>21.02</v>
      </c>
    </row>
    <row r="5204" spans="1:4" ht="18">
      <c r="A5204" s="242">
        <v>5219615</v>
      </c>
      <c r="B5204" s="243" t="s">
        <v>19628</v>
      </c>
      <c r="C5204" s="242" t="s">
        <v>1623</v>
      </c>
      <c r="D5204" s="244">
        <v>25.04</v>
      </c>
    </row>
    <row r="5205" spans="1:4">
      <c r="A5205" s="242">
        <v>5219616</v>
      </c>
      <c r="B5205" s="243" t="s">
        <v>19629</v>
      </c>
      <c r="C5205" s="242" t="s">
        <v>1623</v>
      </c>
      <c r="D5205" s="244">
        <v>21.37</v>
      </c>
    </row>
    <row r="5206" spans="1:4" ht="18">
      <c r="A5206" s="242">
        <v>5219617</v>
      </c>
      <c r="B5206" s="243" t="s">
        <v>19630</v>
      </c>
      <c r="C5206" s="242" t="s">
        <v>1623</v>
      </c>
      <c r="D5206" s="244">
        <v>31.49</v>
      </c>
    </row>
    <row r="5207" spans="1:4">
      <c r="A5207" s="242">
        <v>5219618</v>
      </c>
      <c r="B5207" s="243" t="s">
        <v>19631</v>
      </c>
      <c r="C5207" s="242" t="s">
        <v>1623</v>
      </c>
      <c r="D5207" s="244">
        <v>22.24</v>
      </c>
    </row>
    <row r="5208" spans="1:4" ht="18">
      <c r="A5208" s="242">
        <v>5219619</v>
      </c>
      <c r="B5208" s="243" t="s">
        <v>19632</v>
      </c>
      <c r="C5208" s="242" t="s">
        <v>1623</v>
      </c>
      <c r="D5208" s="244">
        <v>32.630000000000003</v>
      </c>
    </row>
    <row r="5209" spans="1:4">
      <c r="A5209" s="242">
        <v>5219620</v>
      </c>
      <c r="B5209" s="243" t="s">
        <v>19633</v>
      </c>
      <c r="C5209" s="242" t="s">
        <v>1623</v>
      </c>
      <c r="D5209" s="244">
        <v>30.77</v>
      </c>
    </row>
    <row r="5210" spans="1:4" ht="18">
      <c r="A5210" s="242">
        <v>5219621</v>
      </c>
      <c r="B5210" s="243" t="s">
        <v>19634</v>
      </c>
      <c r="C5210" s="242" t="s">
        <v>1623</v>
      </c>
      <c r="D5210" s="244">
        <v>38.03</v>
      </c>
    </row>
    <row r="5211" spans="1:4">
      <c r="A5211" s="242">
        <v>5219622</v>
      </c>
      <c r="B5211" s="243" t="s">
        <v>19635</v>
      </c>
      <c r="C5211" s="242" t="s">
        <v>1623</v>
      </c>
      <c r="D5211" s="244">
        <v>36.1</v>
      </c>
    </row>
    <row r="5212" spans="1:4" ht="18">
      <c r="A5212" s="242">
        <v>5219623</v>
      </c>
      <c r="B5212" s="243" t="s">
        <v>19636</v>
      </c>
      <c r="C5212" s="242" t="s">
        <v>1623</v>
      </c>
      <c r="D5212" s="244">
        <v>41.27</v>
      </c>
    </row>
    <row r="5213" spans="1:4">
      <c r="A5213" s="242">
        <v>5219624</v>
      </c>
      <c r="B5213" s="243" t="s">
        <v>19637</v>
      </c>
      <c r="C5213" s="242" t="s">
        <v>1623</v>
      </c>
      <c r="D5213" s="244">
        <v>39.340000000000003</v>
      </c>
    </row>
    <row r="5214" spans="1:4" ht="18">
      <c r="A5214" s="242">
        <v>5219625</v>
      </c>
      <c r="B5214" s="243" t="s">
        <v>19638</v>
      </c>
      <c r="C5214" s="242" t="s">
        <v>1623</v>
      </c>
      <c r="D5214" s="244">
        <v>30.57</v>
      </c>
    </row>
    <row r="5215" spans="1:4">
      <c r="A5215" s="242">
        <v>5219626</v>
      </c>
      <c r="B5215" s="243" t="s">
        <v>19639</v>
      </c>
      <c r="C5215" s="242" t="s">
        <v>1623</v>
      </c>
      <c r="D5215" s="244">
        <v>53.37</v>
      </c>
    </row>
    <row r="5216" spans="1:4" ht="18">
      <c r="A5216" s="242">
        <v>5219627</v>
      </c>
      <c r="B5216" s="243" t="s">
        <v>19640</v>
      </c>
      <c r="C5216" s="242" t="s">
        <v>1623</v>
      </c>
      <c r="D5216" s="244">
        <v>32.630000000000003</v>
      </c>
    </row>
    <row r="5217" spans="1:4">
      <c r="A5217" s="242">
        <v>5219628</v>
      </c>
      <c r="B5217" s="243" t="s">
        <v>19641</v>
      </c>
      <c r="C5217" s="242" t="s">
        <v>1623</v>
      </c>
      <c r="D5217" s="244">
        <v>30.7</v>
      </c>
    </row>
    <row r="5218" spans="1:4" ht="18">
      <c r="A5218" s="242">
        <v>5219629</v>
      </c>
      <c r="B5218" s="243" t="s">
        <v>19642</v>
      </c>
      <c r="C5218" s="242" t="s">
        <v>1623</v>
      </c>
      <c r="D5218" s="244">
        <v>38.03</v>
      </c>
    </row>
    <row r="5219" spans="1:4">
      <c r="A5219" s="242">
        <v>5219630</v>
      </c>
      <c r="B5219" s="243" t="s">
        <v>19643</v>
      </c>
      <c r="C5219" s="242" t="s">
        <v>1623</v>
      </c>
      <c r="D5219" s="244">
        <v>36.1</v>
      </c>
    </row>
    <row r="5220" spans="1:4" ht="18">
      <c r="A5220" s="242">
        <v>5219631</v>
      </c>
      <c r="B5220" s="243" t="s">
        <v>19644</v>
      </c>
      <c r="C5220" s="242" t="s">
        <v>1623</v>
      </c>
      <c r="D5220" s="244">
        <v>41.27</v>
      </c>
    </row>
    <row r="5221" spans="1:4">
      <c r="A5221" s="242">
        <v>5219632</v>
      </c>
      <c r="B5221" s="243" t="s">
        <v>19645</v>
      </c>
      <c r="C5221" s="242" t="s">
        <v>1623</v>
      </c>
      <c r="D5221" s="244">
        <v>39.340000000000003</v>
      </c>
    </row>
    <row r="5222" spans="1:4" ht="18">
      <c r="A5222" s="242">
        <v>5219633</v>
      </c>
      <c r="B5222" s="243" t="s">
        <v>19646</v>
      </c>
      <c r="C5222" s="242" t="s">
        <v>1623</v>
      </c>
      <c r="D5222" s="244">
        <v>30.33</v>
      </c>
    </row>
    <row r="5223" spans="1:4">
      <c r="A5223" s="242">
        <v>5219634</v>
      </c>
      <c r="B5223" s="243" t="s">
        <v>19647</v>
      </c>
      <c r="C5223" s="242" t="s">
        <v>1623</v>
      </c>
      <c r="D5223" s="244">
        <v>53.37</v>
      </c>
    </row>
    <row r="5224" spans="1:4">
      <c r="A5224" s="242">
        <v>5213395</v>
      </c>
      <c r="B5224" s="243" t="s">
        <v>19648</v>
      </c>
      <c r="C5224" s="242" t="s">
        <v>1623</v>
      </c>
      <c r="D5224" s="244">
        <v>27.94</v>
      </c>
    </row>
    <row r="5225" spans="1:4">
      <c r="A5225" s="242">
        <v>5213394</v>
      </c>
      <c r="B5225" s="243" t="s">
        <v>19649</v>
      </c>
      <c r="C5225" s="242" t="s">
        <v>1623</v>
      </c>
      <c r="D5225" s="244">
        <v>25.94</v>
      </c>
    </row>
    <row r="5226" spans="1:4">
      <c r="A5226" s="242">
        <v>5219635</v>
      </c>
      <c r="B5226" s="243" t="s">
        <v>19650</v>
      </c>
      <c r="C5226" s="242" t="s">
        <v>1623</v>
      </c>
      <c r="D5226" s="244">
        <v>26.43</v>
      </c>
    </row>
    <row r="5227" spans="1:4">
      <c r="A5227" s="242">
        <v>5219636</v>
      </c>
      <c r="B5227" s="243" t="s">
        <v>19651</v>
      </c>
      <c r="C5227" s="242" t="s">
        <v>1623</v>
      </c>
      <c r="D5227" s="244">
        <v>24.43</v>
      </c>
    </row>
    <row r="5228" spans="1:4">
      <c r="A5228" s="242">
        <v>5219637</v>
      </c>
      <c r="B5228" s="243" t="s">
        <v>19652</v>
      </c>
      <c r="C5228" s="242" t="s">
        <v>1623</v>
      </c>
      <c r="D5228" s="244">
        <v>27.72</v>
      </c>
    </row>
    <row r="5229" spans="1:4">
      <c r="A5229" s="242">
        <v>5219638</v>
      </c>
      <c r="B5229" s="243" t="s">
        <v>19653</v>
      </c>
      <c r="C5229" s="242" t="s">
        <v>1623</v>
      </c>
      <c r="D5229" s="244">
        <v>57.48</v>
      </c>
    </row>
    <row r="5230" spans="1:4" ht="18">
      <c r="A5230" s="242">
        <v>5213393</v>
      </c>
      <c r="B5230" s="243" t="s">
        <v>19654</v>
      </c>
      <c r="C5230" s="242" t="s">
        <v>1623</v>
      </c>
      <c r="D5230" s="244">
        <v>25.93</v>
      </c>
    </row>
    <row r="5231" spans="1:4">
      <c r="A5231" s="242">
        <v>5213392</v>
      </c>
      <c r="B5231" s="243" t="s">
        <v>19655</v>
      </c>
      <c r="C5231" s="242" t="s">
        <v>1623</v>
      </c>
      <c r="D5231" s="244">
        <v>23.93</v>
      </c>
    </row>
    <row r="5232" spans="1:4" ht="18">
      <c r="A5232" s="242">
        <v>5219639</v>
      </c>
      <c r="B5232" s="243" t="s">
        <v>19656</v>
      </c>
      <c r="C5232" s="242" t="s">
        <v>1623</v>
      </c>
      <c r="D5232" s="244">
        <v>24.43</v>
      </c>
    </row>
    <row r="5233" spans="1:4">
      <c r="A5233" s="242">
        <v>5219640</v>
      </c>
      <c r="B5233" s="243" t="s">
        <v>19657</v>
      </c>
      <c r="C5233" s="242" t="s">
        <v>1623</v>
      </c>
      <c r="D5233" s="244">
        <v>22.43</v>
      </c>
    </row>
    <row r="5234" spans="1:4" ht="18">
      <c r="A5234" s="242">
        <v>5219641</v>
      </c>
      <c r="B5234" s="243" t="s">
        <v>19658</v>
      </c>
      <c r="C5234" s="242" t="s">
        <v>1623</v>
      </c>
      <c r="D5234" s="244">
        <v>27.17</v>
      </c>
    </row>
    <row r="5235" spans="1:4">
      <c r="A5235" s="242">
        <v>5219642</v>
      </c>
      <c r="B5235" s="243" t="s">
        <v>19659</v>
      </c>
      <c r="C5235" s="242" t="s">
        <v>1623</v>
      </c>
      <c r="D5235" s="244">
        <v>55.34</v>
      </c>
    </row>
    <row r="5236" spans="1:4">
      <c r="A5236" s="242">
        <v>5213362</v>
      </c>
      <c r="B5236" s="243" t="s">
        <v>19660</v>
      </c>
      <c r="C5236" s="242" t="s">
        <v>1623</v>
      </c>
      <c r="D5236" s="244">
        <v>74.25</v>
      </c>
    </row>
    <row r="5237" spans="1:4">
      <c r="A5237" s="242">
        <v>5213361</v>
      </c>
      <c r="B5237" s="243" t="s">
        <v>19661</v>
      </c>
      <c r="C5237" s="242" t="s">
        <v>1623</v>
      </c>
      <c r="D5237" s="244">
        <v>73.2</v>
      </c>
    </row>
    <row r="5238" spans="1:4">
      <c r="A5238" s="242">
        <v>5219643</v>
      </c>
      <c r="B5238" s="243" t="s">
        <v>19662</v>
      </c>
      <c r="C5238" s="242" t="s">
        <v>1623</v>
      </c>
      <c r="D5238" s="244">
        <v>59.31</v>
      </c>
    </row>
    <row r="5239" spans="1:4">
      <c r="A5239" s="242">
        <v>5219644</v>
      </c>
      <c r="B5239" s="243" t="s">
        <v>19663</v>
      </c>
      <c r="C5239" s="242" t="s">
        <v>1623</v>
      </c>
      <c r="D5239" s="244">
        <v>57.79</v>
      </c>
    </row>
    <row r="5240" spans="1:4" ht="18">
      <c r="A5240" s="242">
        <v>5214000</v>
      </c>
      <c r="B5240" s="243" t="s">
        <v>19664</v>
      </c>
      <c r="C5240" s="242" t="s">
        <v>13752</v>
      </c>
      <c r="D5240" s="244">
        <v>244.98</v>
      </c>
    </row>
    <row r="5241" spans="1:4">
      <c r="A5241" s="242">
        <v>5301014</v>
      </c>
      <c r="B5241" s="243" t="s">
        <v>19665</v>
      </c>
      <c r="C5241" s="242" t="s">
        <v>16234</v>
      </c>
      <c r="D5241" s="244">
        <v>105.48</v>
      </c>
    </row>
    <row r="5242" spans="1:4">
      <c r="A5242" s="242">
        <v>5300995</v>
      </c>
      <c r="B5242" s="243" t="s">
        <v>19666</v>
      </c>
      <c r="C5242" s="242" t="s">
        <v>1623</v>
      </c>
      <c r="D5242" s="244">
        <v>2683.98</v>
      </c>
    </row>
    <row r="5243" spans="1:4">
      <c r="A5243" s="242">
        <v>5300996</v>
      </c>
      <c r="B5243" s="243" t="s">
        <v>19667</v>
      </c>
      <c r="C5243" s="242" t="s">
        <v>1623</v>
      </c>
      <c r="D5243" s="244">
        <v>3445.98</v>
      </c>
    </row>
    <row r="5244" spans="1:4">
      <c r="A5244" s="242">
        <v>5300998</v>
      </c>
      <c r="B5244" s="243" t="s">
        <v>19668</v>
      </c>
      <c r="C5244" s="242" t="s">
        <v>1623</v>
      </c>
      <c r="D5244" s="244">
        <v>6809.03</v>
      </c>
    </row>
    <row r="5245" spans="1:4">
      <c r="A5245" s="242">
        <v>5300997</v>
      </c>
      <c r="B5245" s="243" t="s">
        <v>19669</v>
      </c>
      <c r="C5245" s="242" t="s">
        <v>1623</v>
      </c>
      <c r="D5245" s="244">
        <v>5687.48</v>
      </c>
    </row>
    <row r="5246" spans="1:4">
      <c r="A5246" s="242">
        <v>5300999</v>
      </c>
      <c r="B5246" s="243" t="s">
        <v>19670</v>
      </c>
      <c r="C5246" s="242" t="s">
        <v>1623</v>
      </c>
      <c r="D5246" s="244">
        <v>741.19</v>
      </c>
    </row>
    <row r="5247" spans="1:4">
      <c r="A5247" s="242">
        <v>5301000</v>
      </c>
      <c r="B5247" s="243" t="s">
        <v>19671</v>
      </c>
      <c r="C5247" s="242" t="s">
        <v>1623</v>
      </c>
      <c r="D5247" s="244">
        <v>1095.74</v>
      </c>
    </row>
    <row r="5248" spans="1:4">
      <c r="A5248" s="242">
        <v>5301001</v>
      </c>
      <c r="B5248" s="243" t="s">
        <v>19672</v>
      </c>
      <c r="C5248" s="242" t="s">
        <v>1623</v>
      </c>
      <c r="D5248" s="244">
        <v>489.97</v>
      </c>
    </row>
    <row r="5249" spans="1:4">
      <c r="A5249" s="242">
        <v>5301002</v>
      </c>
      <c r="B5249" s="243" t="s">
        <v>19673</v>
      </c>
      <c r="C5249" s="242" t="s">
        <v>1623</v>
      </c>
      <c r="D5249" s="244">
        <v>312.2</v>
      </c>
    </row>
    <row r="5250" spans="1:4">
      <c r="A5250" s="242">
        <v>5301003</v>
      </c>
      <c r="B5250" s="243" t="s">
        <v>19674</v>
      </c>
      <c r="C5250" s="242" t="s">
        <v>1623</v>
      </c>
      <c r="D5250" s="244">
        <v>304.22000000000003</v>
      </c>
    </row>
    <row r="5251" spans="1:4" ht="18">
      <c r="A5251" s="242">
        <v>5301064</v>
      </c>
      <c r="B5251" s="243" t="s">
        <v>19675</v>
      </c>
      <c r="C5251" s="242" t="s">
        <v>1623</v>
      </c>
      <c r="D5251" s="244">
        <v>456.12</v>
      </c>
    </row>
    <row r="5252" spans="1:4" ht="18">
      <c r="A5252" s="242">
        <v>5301046</v>
      </c>
      <c r="B5252" s="243" t="s">
        <v>19676</v>
      </c>
      <c r="C5252" s="242" t="s">
        <v>1623</v>
      </c>
      <c r="D5252" s="244">
        <v>920.16</v>
      </c>
    </row>
    <row r="5253" spans="1:4" ht="18">
      <c r="A5253" s="242">
        <v>5301065</v>
      </c>
      <c r="B5253" s="243" t="s">
        <v>19677</v>
      </c>
      <c r="C5253" s="242" t="s">
        <v>1623</v>
      </c>
      <c r="D5253" s="244">
        <v>810.68</v>
      </c>
    </row>
    <row r="5254" spans="1:4" ht="18">
      <c r="A5254" s="242">
        <v>5301047</v>
      </c>
      <c r="B5254" s="243" t="s">
        <v>19678</v>
      </c>
      <c r="C5254" s="242" t="s">
        <v>1623</v>
      </c>
      <c r="D5254" s="244">
        <v>1558.14</v>
      </c>
    </row>
    <row r="5255" spans="1:4" ht="18">
      <c r="A5255" s="242">
        <v>5301066</v>
      </c>
      <c r="B5255" s="243" t="s">
        <v>19679</v>
      </c>
      <c r="C5255" s="242" t="s">
        <v>1623</v>
      </c>
      <c r="D5255" s="244">
        <v>907.91</v>
      </c>
    </row>
    <row r="5256" spans="1:4" ht="18">
      <c r="A5256" s="242">
        <v>5301048</v>
      </c>
      <c r="B5256" s="243" t="s">
        <v>19680</v>
      </c>
      <c r="C5256" s="242" t="s">
        <v>1623</v>
      </c>
      <c r="D5256" s="244">
        <v>1695.85</v>
      </c>
    </row>
    <row r="5257" spans="1:4" ht="18">
      <c r="A5257" s="242">
        <v>5301040</v>
      </c>
      <c r="B5257" s="243" t="s">
        <v>19681</v>
      </c>
      <c r="C5257" s="242" t="s">
        <v>1623</v>
      </c>
      <c r="D5257" s="244">
        <v>1654.28</v>
      </c>
    </row>
    <row r="5258" spans="1:4" ht="18">
      <c r="A5258" s="242">
        <v>5301058</v>
      </c>
      <c r="B5258" s="243" t="s">
        <v>19682</v>
      </c>
      <c r="C5258" s="242" t="s">
        <v>1623</v>
      </c>
      <c r="D5258" s="244">
        <v>1185.5</v>
      </c>
    </row>
    <row r="5259" spans="1:4" ht="18">
      <c r="A5259" s="242">
        <v>5301041</v>
      </c>
      <c r="B5259" s="243" t="s">
        <v>19683</v>
      </c>
      <c r="C5259" s="242" t="s">
        <v>1623</v>
      </c>
      <c r="D5259" s="244">
        <v>3618.34</v>
      </c>
    </row>
    <row r="5260" spans="1:4" ht="18">
      <c r="A5260" s="242">
        <v>5301059</v>
      </c>
      <c r="B5260" s="243" t="s">
        <v>19684</v>
      </c>
      <c r="C5260" s="242" t="s">
        <v>1623</v>
      </c>
      <c r="D5260" s="244">
        <v>2856.77</v>
      </c>
    </row>
    <row r="5261" spans="1:4" ht="18">
      <c r="A5261" s="242">
        <v>5301060</v>
      </c>
      <c r="B5261" s="243" t="s">
        <v>19685</v>
      </c>
      <c r="C5261" s="242" t="s">
        <v>1623</v>
      </c>
      <c r="D5261" s="244">
        <v>3157.97</v>
      </c>
    </row>
    <row r="5262" spans="1:4" ht="18">
      <c r="A5262" s="242">
        <v>5301042</v>
      </c>
      <c r="B5262" s="243" t="s">
        <v>19686</v>
      </c>
      <c r="C5262" s="242" t="s">
        <v>1623</v>
      </c>
      <c r="D5262" s="244">
        <v>3961.22</v>
      </c>
    </row>
    <row r="5263" spans="1:4" ht="18">
      <c r="A5263" s="242">
        <v>5301072</v>
      </c>
      <c r="B5263" s="243" t="s">
        <v>19687</v>
      </c>
      <c r="C5263" s="242" t="s">
        <v>1623</v>
      </c>
      <c r="D5263" s="244">
        <v>3870.8</v>
      </c>
    </row>
    <row r="5264" spans="1:4" ht="18">
      <c r="A5264" s="242">
        <v>5301054</v>
      </c>
      <c r="B5264" s="243" t="s">
        <v>19688</v>
      </c>
      <c r="C5264" s="242" t="s">
        <v>1623</v>
      </c>
      <c r="D5264" s="244">
        <v>4257.29</v>
      </c>
    </row>
    <row r="5265" spans="1:4" ht="18">
      <c r="A5265" s="242">
        <v>5301070</v>
      </c>
      <c r="B5265" s="243" t="s">
        <v>19689</v>
      </c>
      <c r="C5265" s="242" t="s">
        <v>1623</v>
      </c>
      <c r="D5265" s="244">
        <v>1733.83</v>
      </c>
    </row>
    <row r="5266" spans="1:4" ht="18">
      <c r="A5266" s="242">
        <v>5301052</v>
      </c>
      <c r="B5266" s="243" t="s">
        <v>19690</v>
      </c>
      <c r="C5266" s="242" t="s">
        <v>1623</v>
      </c>
      <c r="D5266" s="244">
        <v>2109.85</v>
      </c>
    </row>
    <row r="5267" spans="1:4" ht="18">
      <c r="A5267" s="242">
        <v>5301071</v>
      </c>
      <c r="B5267" s="243" t="s">
        <v>19691</v>
      </c>
      <c r="C5267" s="242" t="s">
        <v>1623</v>
      </c>
      <c r="D5267" s="244">
        <v>2305.33</v>
      </c>
    </row>
    <row r="5268" spans="1:4" ht="18">
      <c r="A5268" s="242">
        <v>5301053</v>
      </c>
      <c r="B5268" s="243" t="s">
        <v>19692</v>
      </c>
      <c r="C5268" s="242" t="s">
        <v>1623</v>
      </c>
      <c r="D5268" s="244">
        <v>2681.65</v>
      </c>
    </row>
    <row r="5269" spans="1:4" ht="18">
      <c r="A5269" s="242">
        <v>5301061</v>
      </c>
      <c r="B5269" s="243" t="s">
        <v>19693</v>
      </c>
      <c r="C5269" s="242" t="s">
        <v>1623</v>
      </c>
      <c r="D5269" s="244">
        <v>145.72</v>
      </c>
    </row>
    <row r="5270" spans="1:4" ht="18">
      <c r="A5270" s="242">
        <v>5301043</v>
      </c>
      <c r="B5270" s="243" t="s">
        <v>19694</v>
      </c>
      <c r="C5270" s="242" t="s">
        <v>1623</v>
      </c>
      <c r="D5270" s="244">
        <v>519.33000000000004</v>
      </c>
    </row>
    <row r="5271" spans="1:4" ht="18">
      <c r="A5271" s="242">
        <v>5301062</v>
      </c>
      <c r="B5271" s="243" t="s">
        <v>19695</v>
      </c>
      <c r="C5271" s="242" t="s">
        <v>1623</v>
      </c>
      <c r="D5271" s="244">
        <v>247.8</v>
      </c>
    </row>
    <row r="5272" spans="1:4" ht="18">
      <c r="A5272" s="242">
        <v>5301044</v>
      </c>
      <c r="B5272" s="243" t="s">
        <v>19696</v>
      </c>
      <c r="C5272" s="242" t="s">
        <v>1623</v>
      </c>
      <c r="D5272" s="244">
        <v>769.69</v>
      </c>
    </row>
    <row r="5273" spans="1:4" ht="18">
      <c r="A5273" s="242">
        <v>5301063</v>
      </c>
      <c r="B5273" s="243" t="s">
        <v>19697</v>
      </c>
      <c r="C5273" s="242" t="s">
        <v>1623</v>
      </c>
      <c r="D5273" s="244">
        <v>282.01</v>
      </c>
    </row>
    <row r="5274" spans="1:4" ht="18">
      <c r="A5274" s="242">
        <v>5301045</v>
      </c>
      <c r="B5274" s="243" t="s">
        <v>19698</v>
      </c>
      <c r="C5274" s="242" t="s">
        <v>1623</v>
      </c>
      <c r="D5274" s="244">
        <v>829.18</v>
      </c>
    </row>
    <row r="5275" spans="1:4" ht="18">
      <c r="A5275" s="242">
        <v>5301037</v>
      </c>
      <c r="B5275" s="243" t="s">
        <v>19699</v>
      </c>
      <c r="C5275" s="242" t="s">
        <v>1623</v>
      </c>
      <c r="D5275" s="244">
        <v>901.75</v>
      </c>
    </row>
    <row r="5276" spans="1:4" ht="18">
      <c r="A5276" s="242">
        <v>5301055</v>
      </c>
      <c r="B5276" s="243" t="s">
        <v>19700</v>
      </c>
      <c r="C5276" s="242" t="s">
        <v>1623</v>
      </c>
      <c r="D5276" s="244">
        <v>525.69000000000005</v>
      </c>
    </row>
    <row r="5277" spans="1:4" ht="18">
      <c r="A5277" s="242">
        <v>5301038</v>
      </c>
      <c r="B5277" s="243" t="s">
        <v>19701</v>
      </c>
      <c r="C5277" s="242" t="s">
        <v>1623</v>
      </c>
      <c r="D5277" s="244">
        <v>1806.7</v>
      </c>
    </row>
    <row r="5278" spans="1:4" ht="18">
      <c r="A5278" s="242">
        <v>5301056</v>
      </c>
      <c r="B5278" s="243" t="s">
        <v>19702</v>
      </c>
      <c r="C5278" s="242" t="s">
        <v>1623</v>
      </c>
      <c r="D5278" s="244">
        <v>1277.49</v>
      </c>
    </row>
    <row r="5279" spans="1:4" ht="18">
      <c r="A5279" s="242">
        <v>5301057</v>
      </c>
      <c r="B5279" s="243" t="s">
        <v>19703</v>
      </c>
      <c r="C5279" s="242" t="s">
        <v>1623</v>
      </c>
      <c r="D5279" s="244">
        <v>1412.37</v>
      </c>
    </row>
    <row r="5280" spans="1:4" ht="18">
      <c r="A5280" s="242">
        <v>5301039</v>
      </c>
      <c r="B5280" s="243" t="s">
        <v>19704</v>
      </c>
      <c r="C5280" s="242" t="s">
        <v>1623</v>
      </c>
      <c r="D5280" s="244">
        <v>1967.51</v>
      </c>
    </row>
    <row r="5281" spans="1:4" ht="18">
      <c r="A5281" s="242">
        <v>5301069</v>
      </c>
      <c r="B5281" s="243" t="s">
        <v>19705</v>
      </c>
      <c r="C5281" s="242" t="s">
        <v>1623</v>
      </c>
      <c r="D5281" s="244">
        <v>1758.26</v>
      </c>
    </row>
    <row r="5282" spans="1:4" ht="18">
      <c r="A5282" s="242">
        <v>5301051</v>
      </c>
      <c r="B5282" s="243" t="s">
        <v>19706</v>
      </c>
      <c r="C5282" s="242" t="s">
        <v>1623</v>
      </c>
      <c r="D5282" s="244">
        <v>2085.2399999999998</v>
      </c>
    </row>
    <row r="5283" spans="1:4" ht="18">
      <c r="A5283" s="242">
        <v>5301067</v>
      </c>
      <c r="B5283" s="243" t="s">
        <v>19707</v>
      </c>
      <c r="C5283" s="242" t="s">
        <v>1623</v>
      </c>
      <c r="D5283" s="244">
        <v>783.44</v>
      </c>
    </row>
    <row r="5284" spans="1:4" ht="18">
      <c r="A5284" s="242">
        <v>5301049</v>
      </c>
      <c r="B5284" s="243" t="s">
        <v>19708</v>
      </c>
      <c r="C5284" s="242" t="s">
        <v>1623</v>
      </c>
      <c r="D5284" s="244">
        <v>1109.74</v>
      </c>
    </row>
    <row r="5285" spans="1:4" ht="18">
      <c r="A5285" s="242">
        <v>5301068</v>
      </c>
      <c r="B5285" s="243" t="s">
        <v>19709</v>
      </c>
      <c r="C5285" s="242" t="s">
        <v>1623</v>
      </c>
      <c r="D5285" s="244">
        <v>991.43</v>
      </c>
    </row>
    <row r="5286" spans="1:4" ht="18">
      <c r="A5286" s="242">
        <v>5301050</v>
      </c>
      <c r="B5286" s="243" t="s">
        <v>19710</v>
      </c>
      <c r="C5286" s="242" t="s">
        <v>1623</v>
      </c>
      <c r="D5286" s="244">
        <v>1317.88</v>
      </c>
    </row>
    <row r="5287" spans="1:4" ht="18">
      <c r="A5287" s="242">
        <v>5301022</v>
      </c>
      <c r="B5287" s="243" t="s">
        <v>19711</v>
      </c>
      <c r="C5287" s="242" t="s">
        <v>1623</v>
      </c>
      <c r="D5287" s="244">
        <v>744.53</v>
      </c>
    </row>
    <row r="5288" spans="1:4" ht="18">
      <c r="A5288" s="242">
        <v>5301021</v>
      </c>
      <c r="B5288" s="243" t="s">
        <v>19712</v>
      </c>
      <c r="C5288" s="242" t="s">
        <v>1623</v>
      </c>
      <c r="D5288" s="244">
        <v>471.49</v>
      </c>
    </row>
    <row r="5289" spans="1:4" ht="18">
      <c r="A5289" s="242">
        <v>5301020</v>
      </c>
      <c r="B5289" s="243" t="s">
        <v>19713</v>
      </c>
      <c r="C5289" s="242" t="s">
        <v>27</v>
      </c>
      <c r="D5289" s="244">
        <v>284</v>
      </c>
    </row>
    <row r="5290" spans="1:4" ht="18">
      <c r="A5290" s="242">
        <v>5301018</v>
      </c>
      <c r="B5290" s="243" t="s">
        <v>19714</v>
      </c>
      <c r="C5290" s="242" t="s">
        <v>27</v>
      </c>
      <c r="D5290" s="244">
        <v>64.55</v>
      </c>
    </row>
    <row r="5291" spans="1:4" ht="18">
      <c r="A5291" s="242">
        <v>5301019</v>
      </c>
      <c r="B5291" s="243" t="s">
        <v>19715</v>
      </c>
      <c r="C5291" s="242" t="s">
        <v>27</v>
      </c>
      <c r="D5291" s="244">
        <v>179.76</v>
      </c>
    </row>
    <row r="5292" spans="1:4" ht="18">
      <c r="A5292" s="242">
        <v>5301077</v>
      </c>
      <c r="B5292" s="243" t="s">
        <v>19716</v>
      </c>
      <c r="C5292" s="242" t="s">
        <v>1623</v>
      </c>
      <c r="D5292" s="244">
        <v>5728.51</v>
      </c>
    </row>
    <row r="5293" spans="1:4" ht="18">
      <c r="A5293" s="242">
        <v>5301078</v>
      </c>
      <c r="B5293" s="243" t="s">
        <v>19717</v>
      </c>
      <c r="C5293" s="242" t="s">
        <v>1623</v>
      </c>
      <c r="D5293" s="244">
        <v>5921.28</v>
      </c>
    </row>
    <row r="5294" spans="1:4" ht="18">
      <c r="A5294" s="242">
        <v>5301079</v>
      </c>
      <c r="B5294" s="243" t="s">
        <v>19718</v>
      </c>
      <c r="C5294" s="242" t="s">
        <v>1623</v>
      </c>
      <c r="D5294" s="244">
        <v>9378.66</v>
      </c>
    </row>
    <row r="5295" spans="1:4" ht="18">
      <c r="A5295" s="242">
        <v>5301080</v>
      </c>
      <c r="B5295" s="243" t="s">
        <v>19719</v>
      </c>
      <c r="C5295" s="242" t="s">
        <v>1623</v>
      </c>
      <c r="D5295" s="244">
        <v>9719.44</v>
      </c>
    </row>
    <row r="5296" spans="1:4" ht="18">
      <c r="A5296" s="242">
        <v>5301081</v>
      </c>
      <c r="B5296" s="243" t="s">
        <v>19720</v>
      </c>
      <c r="C5296" s="242" t="s">
        <v>1623</v>
      </c>
      <c r="D5296" s="244">
        <v>10903.59</v>
      </c>
    </row>
    <row r="5297" spans="1:4" ht="18">
      <c r="A5297" s="242">
        <v>5301023</v>
      </c>
      <c r="B5297" s="243" t="s">
        <v>19721</v>
      </c>
      <c r="C5297" s="242" t="s">
        <v>1623</v>
      </c>
      <c r="D5297" s="244">
        <v>4917.09</v>
      </c>
    </row>
    <row r="5298" spans="1:4" ht="18">
      <c r="A5298" s="242">
        <v>5301024</v>
      </c>
      <c r="B5298" s="243" t="s">
        <v>19722</v>
      </c>
      <c r="C5298" s="242" t="s">
        <v>1623</v>
      </c>
      <c r="D5298" s="244">
        <v>5109.8599999999997</v>
      </c>
    </row>
    <row r="5299" spans="1:4" ht="18">
      <c r="A5299" s="242">
        <v>5301025</v>
      </c>
      <c r="B5299" s="243" t="s">
        <v>19723</v>
      </c>
      <c r="C5299" s="242" t="s">
        <v>1623</v>
      </c>
      <c r="D5299" s="244">
        <v>8567.24</v>
      </c>
    </row>
    <row r="5300" spans="1:4" ht="18">
      <c r="A5300" s="242">
        <v>5301026</v>
      </c>
      <c r="B5300" s="243" t="s">
        <v>19724</v>
      </c>
      <c r="C5300" s="242" t="s">
        <v>1623</v>
      </c>
      <c r="D5300" s="244">
        <v>8908.01</v>
      </c>
    </row>
    <row r="5301" spans="1:4" ht="18">
      <c r="A5301" s="242">
        <v>5301027</v>
      </c>
      <c r="B5301" s="243" t="s">
        <v>19725</v>
      </c>
      <c r="C5301" s="242" t="s">
        <v>1623</v>
      </c>
      <c r="D5301" s="244">
        <v>10092.17</v>
      </c>
    </row>
    <row r="5302" spans="1:4" ht="18">
      <c r="A5302" s="242">
        <v>5301028</v>
      </c>
      <c r="B5302" s="243" t="s">
        <v>19726</v>
      </c>
      <c r="C5302" s="242" t="s">
        <v>1623</v>
      </c>
      <c r="D5302" s="244">
        <v>4860.09</v>
      </c>
    </row>
    <row r="5303" spans="1:4" ht="18">
      <c r="A5303" s="242">
        <v>5301082</v>
      </c>
      <c r="B5303" s="243" t="s">
        <v>19727</v>
      </c>
      <c r="C5303" s="242" t="s">
        <v>1623</v>
      </c>
      <c r="D5303" s="244">
        <v>5634.17</v>
      </c>
    </row>
    <row r="5304" spans="1:4" ht="18">
      <c r="A5304" s="242">
        <v>5301029</v>
      </c>
      <c r="B5304" s="243" t="s">
        <v>19728</v>
      </c>
      <c r="C5304" s="242" t="s">
        <v>1623</v>
      </c>
      <c r="D5304" s="244">
        <v>5052.8599999999997</v>
      </c>
    </row>
    <row r="5305" spans="1:4" ht="18">
      <c r="A5305" s="242">
        <v>5301083</v>
      </c>
      <c r="B5305" s="243" t="s">
        <v>19729</v>
      </c>
      <c r="C5305" s="242" t="s">
        <v>1623</v>
      </c>
      <c r="D5305" s="244">
        <v>5826.94</v>
      </c>
    </row>
    <row r="5306" spans="1:4" ht="18">
      <c r="A5306" s="242">
        <v>5301030</v>
      </c>
      <c r="B5306" s="243" t="s">
        <v>19730</v>
      </c>
      <c r="C5306" s="242" t="s">
        <v>1623</v>
      </c>
      <c r="D5306" s="244">
        <v>8510.24</v>
      </c>
    </row>
    <row r="5307" spans="1:4" ht="18">
      <c r="A5307" s="242">
        <v>5301084</v>
      </c>
      <c r="B5307" s="243" t="s">
        <v>19731</v>
      </c>
      <c r="C5307" s="242" t="s">
        <v>1623</v>
      </c>
      <c r="D5307" s="244">
        <v>9284.32</v>
      </c>
    </row>
    <row r="5308" spans="1:4" ht="18">
      <c r="A5308" s="242">
        <v>5301031</v>
      </c>
      <c r="B5308" s="243" t="s">
        <v>19732</v>
      </c>
      <c r="C5308" s="242" t="s">
        <v>1623</v>
      </c>
      <c r="D5308" s="244">
        <v>8851.01</v>
      </c>
    </row>
    <row r="5309" spans="1:4" ht="18">
      <c r="A5309" s="242">
        <v>5301085</v>
      </c>
      <c r="B5309" s="243" t="s">
        <v>19733</v>
      </c>
      <c r="C5309" s="242" t="s">
        <v>1623</v>
      </c>
      <c r="D5309" s="244">
        <v>9625.09</v>
      </c>
    </row>
    <row r="5310" spans="1:4" ht="18">
      <c r="A5310" s="242">
        <v>5301032</v>
      </c>
      <c r="B5310" s="243" t="s">
        <v>19734</v>
      </c>
      <c r="C5310" s="242" t="s">
        <v>1623</v>
      </c>
      <c r="D5310" s="244">
        <v>10035.17</v>
      </c>
    </row>
    <row r="5311" spans="1:4" ht="18">
      <c r="A5311" s="242">
        <v>5301086</v>
      </c>
      <c r="B5311" s="243" t="s">
        <v>19735</v>
      </c>
      <c r="C5311" s="242" t="s">
        <v>1623</v>
      </c>
      <c r="D5311" s="244">
        <v>10809.25</v>
      </c>
    </row>
    <row r="5312" spans="1:4">
      <c r="A5312" s="242">
        <v>5301033</v>
      </c>
      <c r="B5312" s="243" t="s">
        <v>19736</v>
      </c>
      <c r="C5312" s="242" t="s">
        <v>1623</v>
      </c>
      <c r="D5312" s="244">
        <v>60.33</v>
      </c>
    </row>
    <row r="5313" spans="1:4" ht="18">
      <c r="A5313" s="242">
        <v>5301034</v>
      </c>
      <c r="B5313" s="243" t="s">
        <v>19737</v>
      </c>
      <c r="C5313" s="242" t="s">
        <v>1623</v>
      </c>
      <c r="D5313" s="244">
        <v>418.43</v>
      </c>
    </row>
    <row r="5314" spans="1:4" ht="18">
      <c r="A5314" s="242">
        <v>5301073</v>
      </c>
      <c r="B5314" s="243" t="s">
        <v>19738</v>
      </c>
      <c r="C5314" s="242" t="s">
        <v>1623</v>
      </c>
      <c r="D5314" s="244">
        <v>367.81</v>
      </c>
    </row>
    <row r="5315" spans="1:4" ht="18">
      <c r="A5315" s="242">
        <v>5301074</v>
      </c>
      <c r="B5315" s="243" t="s">
        <v>19739</v>
      </c>
      <c r="C5315" s="242" t="s">
        <v>1623</v>
      </c>
      <c r="D5315" s="244">
        <v>1139.3399999999999</v>
      </c>
    </row>
    <row r="5316" spans="1:4" ht="18">
      <c r="A5316" s="242">
        <v>5301015</v>
      </c>
      <c r="B5316" s="243" t="s">
        <v>19740</v>
      </c>
      <c r="C5316" s="242" t="s">
        <v>1623</v>
      </c>
      <c r="D5316" s="244">
        <v>769.41</v>
      </c>
    </row>
    <row r="5317" spans="1:4" ht="18">
      <c r="A5317" s="242">
        <v>5300992</v>
      </c>
      <c r="B5317" s="243" t="s">
        <v>19741</v>
      </c>
      <c r="C5317" s="242" t="s">
        <v>13752</v>
      </c>
      <c r="D5317" s="244">
        <v>10.31</v>
      </c>
    </row>
    <row r="5318" spans="1:4" ht="18">
      <c r="A5318" s="242">
        <v>5300994</v>
      </c>
      <c r="B5318" s="243" t="s">
        <v>19742</v>
      </c>
      <c r="C5318" s="242" t="s">
        <v>13752</v>
      </c>
      <c r="D5318" s="244">
        <v>10.24</v>
      </c>
    </row>
    <row r="5319" spans="1:4" ht="18">
      <c r="A5319" s="242">
        <v>5300993</v>
      </c>
      <c r="B5319" s="243" t="s">
        <v>19743</v>
      </c>
      <c r="C5319" s="242" t="s">
        <v>13752</v>
      </c>
      <c r="D5319" s="244">
        <v>7.91</v>
      </c>
    </row>
    <row r="5320" spans="1:4">
      <c r="A5320" s="242">
        <v>5301088</v>
      </c>
      <c r="B5320" s="243" t="s">
        <v>19744</v>
      </c>
      <c r="C5320" s="242" t="s">
        <v>1623</v>
      </c>
      <c r="D5320" s="244">
        <v>284.54000000000002</v>
      </c>
    </row>
    <row r="5321" spans="1:4">
      <c r="A5321" s="242">
        <v>5301004</v>
      </c>
      <c r="B5321" s="243" t="s">
        <v>19745</v>
      </c>
      <c r="C5321" s="242" t="s">
        <v>1623</v>
      </c>
      <c r="D5321" s="244">
        <v>398.6</v>
      </c>
    </row>
    <row r="5322" spans="1:4">
      <c r="A5322" s="242">
        <v>5301087</v>
      </c>
      <c r="B5322" s="243" t="s">
        <v>19746</v>
      </c>
      <c r="C5322" s="242" t="s">
        <v>1623</v>
      </c>
      <c r="D5322" s="244">
        <v>173.2</v>
      </c>
    </row>
    <row r="5323" spans="1:4">
      <c r="A5323" s="242">
        <v>5301005</v>
      </c>
      <c r="B5323" s="243" t="s">
        <v>19747</v>
      </c>
      <c r="C5323" s="242" t="s">
        <v>1623</v>
      </c>
      <c r="D5323" s="244">
        <v>301.5</v>
      </c>
    </row>
    <row r="5324" spans="1:4">
      <c r="A5324" s="242">
        <v>5301006</v>
      </c>
      <c r="B5324" s="243" t="s">
        <v>19748</v>
      </c>
      <c r="C5324" s="242" t="s">
        <v>1623</v>
      </c>
      <c r="D5324" s="244">
        <v>371.05</v>
      </c>
    </row>
    <row r="5325" spans="1:4">
      <c r="A5325" s="242">
        <v>5301008</v>
      </c>
      <c r="B5325" s="243" t="s">
        <v>19749</v>
      </c>
      <c r="C5325" s="242" t="s">
        <v>1623</v>
      </c>
      <c r="D5325" s="244">
        <v>668.05</v>
      </c>
    </row>
    <row r="5326" spans="1:4">
      <c r="A5326" s="242">
        <v>5301007</v>
      </c>
      <c r="B5326" s="243" t="s">
        <v>19750</v>
      </c>
      <c r="C5326" s="242" t="s">
        <v>1623</v>
      </c>
      <c r="D5326" s="244">
        <v>628.91999999999996</v>
      </c>
    </row>
    <row r="5327" spans="1:4">
      <c r="A5327" s="242">
        <v>5301009</v>
      </c>
      <c r="B5327" s="243" t="s">
        <v>19751</v>
      </c>
      <c r="C5327" s="242" t="s">
        <v>1623</v>
      </c>
      <c r="D5327" s="244">
        <v>189.18</v>
      </c>
    </row>
    <row r="5328" spans="1:4">
      <c r="A5328" s="242">
        <v>5301010</v>
      </c>
      <c r="B5328" s="243" t="s">
        <v>19752</v>
      </c>
      <c r="C5328" s="242" t="s">
        <v>1623</v>
      </c>
      <c r="D5328" s="244">
        <v>286.52</v>
      </c>
    </row>
    <row r="5329" spans="1:4">
      <c r="A5329" s="242">
        <v>5301011</v>
      </c>
      <c r="B5329" s="243" t="s">
        <v>19753</v>
      </c>
      <c r="C5329" s="242" t="s">
        <v>1623</v>
      </c>
      <c r="D5329" s="244">
        <v>237.15</v>
      </c>
    </row>
    <row r="5330" spans="1:4">
      <c r="A5330" s="242">
        <v>5301012</v>
      </c>
      <c r="B5330" s="243" t="s">
        <v>19754</v>
      </c>
      <c r="C5330" s="242" t="s">
        <v>1623</v>
      </c>
      <c r="D5330" s="244">
        <v>167.89</v>
      </c>
    </row>
    <row r="5331" spans="1:4">
      <c r="A5331" s="242">
        <v>5301013</v>
      </c>
      <c r="B5331" s="243" t="s">
        <v>19755</v>
      </c>
      <c r="C5331" s="242" t="s">
        <v>1623</v>
      </c>
      <c r="D5331" s="244">
        <v>144.47999999999999</v>
      </c>
    </row>
    <row r="5332" spans="1:4" ht="18">
      <c r="A5332" s="242">
        <v>5301016</v>
      </c>
      <c r="B5332" s="243" t="s">
        <v>19756</v>
      </c>
      <c r="C5332" s="242" t="s">
        <v>1623</v>
      </c>
      <c r="D5332" s="244">
        <v>1257.5999999999999</v>
      </c>
    </row>
    <row r="5333" spans="1:4" ht="18">
      <c r="A5333" s="242">
        <v>5301017</v>
      </c>
      <c r="B5333" s="243" t="s">
        <v>19757</v>
      </c>
      <c r="C5333" s="242" t="s">
        <v>1623</v>
      </c>
      <c r="D5333" s="244">
        <v>934.46</v>
      </c>
    </row>
    <row r="5334" spans="1:4">
      <c r="A5334" s="242">
        <v>5301035</v>
      </c>
      <c r="B5334" s="243" t="s">
        <v>19758</v>
      </c>
      <c r="C5334" s="242" t="s">
        <v>1623</v>
      </c>
      <c r="D5334" s="244">
        <v>87.36</v>
      </c>
    </row>
    <row r="5335" spans="1:4" ht="18">
      <c r="A5335" s="242">
        <v>5301036</v>
      </c>
      <c r="B5335" s="243" t="s">
        <v>19759</v>
      </c>
      <c r="C5335" s="242" t="s">
        <v>1623</v>
      </c>
      <c r="D5335" s="244">
        <v>836.87</v>
      </c>
    </row>
    <row r="5336" spans="1:4" ht="18">
      <c r="A5336" s="242">
        <v>5301075</v>
      </c>
      <c r="B5336" s="243" t="s">
        <v>19760</v>
      </c>
      <c r="C5336" s="242" t="s">
        <v>1623</v>
      </c>
      <c r="D5336" s="244">
        <v>418.73</v>
      </c>
    </row>
    <row r="5337" spans="1:4" ht="18">
      <c r="A5337" s="242">
        <v>5301076</v>
      </c>
      <c r="B5337" s="243" t="s">
        <v>19761</v>
      </c>
      <c r="C5337" s="242" t="s">
        <v>1623</v>
      </c>
      <c r="D5337" s="244">
        <v>1242.6099999999999</v>
      </c>
    </row>
    <row r="5338" spans="1:4" ht="18">
      <c r="A5338" s="242">
        <v>5405977</v>
      </c>
      <c r="B5338" s="243" t="s">
        <v>19762</v>
      </c>
      <c r="C5338" s="242" t="s">
        <v>14616</v>
      </c>
      <c r="D5338" s="244">
        <v>33.36</v>
      </c>
    </row>
    <row r="5339" spans="1:4" ht="18">
      <c r="A5339" s="242">
        <v>5406044</v>
      </c>
      <c r="B5339" s="243" t="s">
        <v>19763</v>
      </c>
      <c r="C5339" s="242" t="s">
        <v>14616</v>
      </c>
      <c r="D5339" s="244">
        <v>198.14</v>
      </c>
    </row>
    <row r="5340" spans="1:4" ht="18">
      <c r="A5340" s="242">
        <v>5406045</v>
      </c>
      <c r="B5340" s="243" t="s">
        <v>19764</v>
      </c>
      <c r="C5340" s="242" t="s">
        <v>14616</v>
      </c>
      <c r="D5340" s="244">
        <v>210.87</v>
      </c>
    </row>
    <row r="5341" spans="1:4" ht="18">
      <c r="A5341" s="242">
        <v>5406046</v>
      </c>
      <c r="B5341" s="243" t="s">
        <v>19765</v>
      </c>
      <c r="C5341" s="242" t="s">
        <v>14616</v>
      </c>
      <c r="D5341" s="244">
        <v>236.16</v>
      </c>
    </row>
    <row r="5342" spans="1:4" ht="18">
      <c r="A5342" s="242">
        <v>5406047</v>
      </c>
      <c r="B5342" s="243" t="s">
        <v>19766</v>
      </c>
      <c r="C5342" s="242" t="s">
        <v>14616</v>
      </c>
      <c r="D5342" s="244">
        <v>312.19</v>
      </c>
    </row>
    <row r="5343" spans="1:4" ht="18">
      <c r="A5343" s="242">
        <v>5405978</v>
      </c>
      <c r="B5343" s="243" t="s">
        <v>19767</v>
      </c>
      <c r="C5343" s="242" t="s">
        <v>14616</v>
      </c>
      <c r="D5343" s="244">
        <v>58.81</v>
      </c>
    </row>
    <row r="5344" spans="1:4" ht="18">
      <c r="A5344" s="242">
        <v>5405982</v>
      </c>
      <c r="B5344" s="243" t="s">
        <v>19768</v>
      </c>
      <c r="C5344" s="242" t="s">
        <v>14616</v>
      </c>
      <c r="D5344" s="244">
        <v>71.38</v>
      </c>
    </row>
    <row r="5345" spans="1:4" ht="18">
      <c r="A5345" s="242">
        <v>5405983</v>
      </c>
      <c r="B5345" s="243" t="s">
        <v>19769</v>
      </c>
      <c r="C5345" s="242" t="s">
        <v>14616</v>
      </c>
      <c r="D5345" s="244">
        <v>84.1</v>
      </c>
    </row>
    <row r="5346" spans="1:4" ht="18">
      <c r="A5346" s="242">
        <v>5405984</v>
      </c>
      <c r="B5346" s="243" t="s">
        <v>19770</v>
      </c>
      <c r="C5346" s="242" t="s">
        <v>14616</v>
      </c>
      <c r="D5346" s="244">
        <v>109.39</v>
      </c>
    </row>
    <row r="5347" spans="1:4" ht="18">
      <c r="A5347" s="242">
        <v>5405985</v>
      </c>
      <c r="B5347" s="243" t="s">
        <v>19771</v>
      </c>
      <c r="C5347" s="242" t="s">
        <v>14616</v>
      </c>
      <c r="D5347" s="244">
        <v>134.84</v>
      </c>
    </row>
    <row r="5348" spans="1:4" ht="18">
      <c r="A5348" s="242">
        <v>5406043</v>
      </c>
      <c r="B5348" s="243" t="s">
        <v>19772</v>
      </c>
      <c r="C5348" s="242" t="s">
        <v>14616</v>
      </c>
      <c r="D5348" s="244">
        <v>160.13</v>
      </c>
    </row>
    <row r="5349" spans="1:4" ht="18">
      <c r="A5349" s="242">
        <v>5405975</v>
      </c>
      <c r="B5349" s="243" t="s">
        <v>19773</v>
      </c>
      <c r="C5349" s="242" t="s">
        <v>13752</v>
      </c>
      <c r="D5349" s="244">
        <v>33.94</v>
      </c>
    </row>
    <row r="5350" spans="1:4" ht="18">
      <c r="A5350" s="242">
        <v>5405970</v>
      </c>
      <c r="B5350" s="243" t="s">
        <v>19774</v>
      </c>
      <c r="C5350" s="242" t="s">
        <v>14616</v>
      </c>
      <c r="D5350" s="244">
        <v>1266.25</v>
      </c>
    </row>
    <row r="5351" spans="1:4" ht="18">
      <c r="A5351" s="242">
        <v>5405972</v>
      </c>
      <c r="B5351" s="243" t="s">
        <v>19775</v>
      </c>
      <c r="C5351" s="242" t="s">
        <v>14616</v>
      </c>
      <c r="D5351" s="244">
        <v>1173.48</v>
      </c>
    </row>
    <row r="5352" spans="1:4" ht="18">
      <c r="A5352" s="242">
        <v>5405971</v>
      </c>
      <c r="B5352" s="243" t="s">
        <v>19776</v>
      </c>
      <c r="C5352" s="242" t="s">
        <v>14616</v>
      </c>
      <c r="D5352" s="244">
        <v>1379.31</v>
      </c>
    </row>
    <row r="5353" spans="1:4" ht="18">
      <c r="A5353" s="242">
        <v>5405973</v>
      </c>
      <c r="B5353" s="243" t="s">
        <v>19777</v>
      </c>
      <c r="C5353" s="242" t="s">
        <v>14616</v>
      </c>
      <c r="D5353" s="244">
        <v>1286.54</v>
      </c>
    </row>
    <row r="5354" spans="1:4" ht="18">
      <c r="A5354" s="242">
        <v>5405986</v>
      </c>
      <c r="B5354" s="243" t="s">
        <v>19778</v>
      </c>
      <c r="C5354" s="242" t="s">
        <v>13752</v>
      </c>
      <c r="D5354" s="244">
        <v>11.08</v>
      </c>
    </row>
    <row r="5355" spans="1:4">
      <c r="A5355" s="242">
        <v>5405976</v>
      </c>
      <c r="B5355" s="243" t="s">
        <v>19779</v>
      </c>
      <c r="C5355" s="242" t="s">
        <v>13752</v>
      </c>
      <c r="D5355" s="244">
        <v>100.54</v>
      </c>
    </row>
    <row r="5356" spans="1:4" ht="18">
      <c r="A5356" s="242">
        <v>5406023</v>
      </c>
      <c r="B5356" s="243" t="s">
        <v>19780</v>
      </c>
      <c r="C5356" s="242" t="s">
        <v>13752</v>
      </c>
      <c r="D5356" s="244">
        <v>296.91000000000003</v>
      </c>
    </row>
    <row r="5357" spans="1:4" ht="18">
      <c r="A5357" s="242">
        <v>5406033</v>
      </c>
      <c r="B5357" s="243" t="s">
        <v>19781</v>
      </c>
      <c r="C5357" s="242" t="s">
        <v>13752</v>
      </c>
      <c r="D5357" s="244">
        <v>283.92</v>
      </c>
    </row>
    <row r="5358" spans="1:4" ht="18">
      <c r="A5358" s="242">
        <v>5406024</v>
      </c>
      <c r="B5358" s="243" t="s">
        <v>19782</v>
      </c>
      <c r="C5358" s="242" t="s">
        <v>13752</v>
      </c>
      <c r="D5358" s="244">
        <v>312.73</v>
      </c>
    </row>
    <row r="5359" spans="1:4" ht="18">
      <c r="A5359" s="242">
        <v>5406034</v>
      </c>
      <c r="B5359" s="243" t="s">
        <v>19783</v>
      </c>
      <c r="C5359" s="242" t="s">
        <v>13752</v>
      </c>
      <c r="D5359" s="244">
        <v>299.75</v>
      </c>
    </row>
    <row r="5360" spans="1:4" ht="18">
      <c r="A5360" s="242">
        <v>5406031</v>
      </c>
      <c r="B5360" s="243" t="s">
        <v>19784</v>
      </c>
      <c r="C5360" s="242" t="s">
        <v>13752</v>
      </c>
      <c r="D5360" s="244">
        <v>281.29000000000002</v>
      </c>
    </row>
    <row r="5361" spans="1:4" ht="18">
      <c r="A5361" s="242">
        <v>5406041</v>
      </c>
      <c r="B5361" s="243" t="s">
        <v>19785</v>
      </c>
      <c r="C5361" s="242" t="s">
        <v>13752</v>
      </c>
      <c r="D5361" s="244">
        <v>268.3</v>
      </c>
    </row>
    <row r="5362" spans="1:4" ht="18">
      <c r="A5362" s="242">
        <v>5406032</v>
      </c>
      <c r="B5362" s="243" t="s">
        <v>19786</v>
      </c>
      <c r="C5362" s="242" t="s">
        <v>13752</v>
      </c>
      <c r="D5362" s="244">
        <v>297.11</v>
      </c>
    </row>
    <row r="5363" spans="1:4" ht="18">
      <c r="A5363" s="242">
        <v>5406042</v>
      </c>
      <c r="B5363" s="243" t="s">
        <v>19787</v>
      </c>
      <c r="C5363" s="242" t="s">
        <v>13752</v>
      </c>
      <c r="D5363" s="244">
        <v>284.13</v>
      </c>
    </row>
    <row r="5364" spans="1:4" ht="18">
      <c r="A5364" s="242">
        <v>5406025</v>
      </c>
      <c r="B5364" s="243" t="s">
        <v>19788</v>
      </c>
      <c r="C5364" s="242" t="s">
        <v>13752</v>
      </c>
      <c r="D5364" s="244">
        <v>285.45</v>
      </c>
    </row>
    <row r="5365" spans="1:4" ht="18">
      <c r="A5365" s="242">
        <v>5406035</v>
      </c>
      <c r="B5365" s="243" t="s">
        <v>19789</v>
      </c>
      <c r="C5365" s="242" t="s">
        <v>13752</v>
      </c>
      <c r="D5365" s="244">
        <v>272.45999999999998</v>
      </c>
    </row>
    <row r="5366" spans="1:4" ht="18">
      <c r="A5366" s="242">
        <v>5406026</v>
      </c>
      <c r="B5366" s="243" t="s">
        <v>19790</v>
      </c>
      <c r="C5366" s="242" t="s">
        <v>13752</v>
      </c>
      <c r="D5366" s="244">
        <v>301.27999999999997</v>
      </c>
    </row>
    <row r="5367" spans="1:4" ht="18">
      <c r="A5367" s="242">
        <v>5406036</v>
      </c>
      <c r="B5367" s="243" t="s">
        <v>19791</v>
      </c>
      <c r="C5367" s="242" t="s">
        <v>13752</v>
      </c>
      <c r="D5367" s="244">
        <v>288.29000000000002</v>
      </c>
    </row>
    <row r="5368" spans="1:4" ht="18">
      <c r="A5368" s="242">
        <v>5406027</v>
      </c>
      <c r="B5368" s="243" t="s">
        <v>19792</v>
      </c>
      <c r="C5368" s="242" t="s">
        <v>13752</v>
      </c>
      <c r="D5368" s="244">
        <v>283.27</v>
      </c>
    </row>
    <row r="5369" spans="1:4" ht="18">
      <c r="A5369" s="242">
        <v>5406037</v>
      </c>
      <c r="B5369" s="243" t="s">
        <v>19793</v>
      </c>
      <c r="C5369" s="242" t="s">
        <v>13752</v>
      </c>
      <c r="D5369" s="244">
        <v>270.27999999999997</v>
      </c>
    </row>
    <row r="5370" spans="1:4" ht="18">
      <c r="A5370" s="242">
        <v>5406028</v>
      </c>
      <c r="B5370" s="243" t="s">
        <v>19794</v>
      </c>
      <c r="C5370" s="242" t="s">
        <v>13752</v>
      </c>
      <c r="D5370" s="244">
        <v>299.10000000000002</v>
      </c>
    </row>
    <row r="5371" spans="1:4" ht="18">
      <c r="A5371" s="242">
        <v>5406038</v>
      </c>
      <c r="B5371" s="243" t="s">
        <v>19795</v>
      </c>
      <c r="C5371" s="242" t="s">
        <v>13752</v>
      </c>
      <c r="D5371" s="244">
        <v>286.11</v>
      </c>
    </row>
    <row r="5372" spans="1:4" ht="18">
      <c r="A5372" s="242">
        <v>5406029</v>
      </c>
      <c r="B5372" s="243" t="s">
        <v>19796</v>
      </c>
      <c r="C5372" s="242" t="s">
        <v>13752</v>
      </c>
      <c r="D5372" s="244">
        <v>282.06</v>
      </c>
    </row>
    <row r="5373" spans="1:4" ht="18">
      <c r="A5373" s="242">
        <v>5406039</v>
      </c>
      <c r="B5373" s="243" t="s">
        <v>19797</v>
      </c>
      <c r="C5373" s="242" t="s">
        <v>13752</v>
      </c>
      <c r="D5373" s="244">
        <v>269.07</v>
      </c>
    </row>
    <row r="5374" spans="1:4" ht="18">
      <c r="A5374" s="242">
        <v>5406030</v>
      </c>
      <c r="B5374" s="243" t="s">
        <v>19798</v>
      </c>
      <c r="C5374" s="242" t="s">
        <v>13752</v>
      </c>
      <c r="D5374" s="244">
        <v>297.89</v>
      </c>
    </row>
    <row r="5375" spans="1:4" ht="18">
      <c r="A5375" s="242">
        <v>5406040</v>
      </c>
      <c r="B5375" s="243" t="s">
        <v>19799</v>
      </c>
      <c r="C5375" s="242" t="s">
        <v>13752</v>
      </c>
      <c r="D5375" s="244">
        <v>284.89999999999998</v>
      </c>
    </row>
    <row r="5376" spans="1:4">
      <c r="A5376" s="242">
        <v>5405987</v>
      </c>
      <c r="B5376" s="243" t="s">
        <v>19800</v>
      </c>
      <c r="C5376" s="242" t="s">
        <v>1623</v>
      </c>
      <c r="D5376" s="244">
        <v>7.59</v>
      </c>
    </row>
    <row r="5377" spans="1:4" ht="18">
      <c r="A5377" s="242">
        <v>5405979</v>
      </c>
      <c r="B5377" s="243" t="s">
        <v>19801</v>
      </c>
      <c r="C5377" s="242" t="s">
        <v>13752</v>
      </c>
      <c r="D5377" s="244">
        <v>13.13</v>
      </c>
    </row>
    <row r="5378" spans="1:4">
      <c r="A5378" s="242">
        <v>5502806</v>
      </c>
      <c r="B5378" s="243" t="s">
        <v>19802</v>
      </c>
      <c r="C5378" s="242" t="s">
        <v>14616</v>
      </c>
      <c r="D5378" s="244">
        <v>94.18</v>
      </c>
    </row>
    <row r="5379" spans="1:4">
      <c r="A5379" s="242">
        <v>5502807</v>
      </c>
      <c r="B5379" s="243" t="s">
        <v>19803</v>
      </c>
      <c r="C5379" s="242" t="s">
        <v>14616</v>
      </c>
      <c r="D5379" s="244">
        <v>10.85</v>
      </c>
    </row>
    <row r="5380" spans="1:4">
      <c r="A5380" s="242">
        <v>5503041</v>
      </c>
      <c r="B5380" s="243" t="s">
        <v>19804</v>
      </c>
      <c r="C5380" s="242" t="s">
        <v>14616</v>
      </c>
      <c r="D5380" s="244">
        <v>6.35</v>
      </c>
    </row>
    <row r="5381" spans="1:4">
      <c r="A5381" s="242">
        <v>5502978</v>
      </c>
      <c r="B5381" s="243" t="s">
        <v>19805</v>
      </c>
      <c r="C5381" s="242" t="s">
        <v>14616</v>
      </c>
      <c r="D5381" s="244">
        <v>3.71</v>
      </c>
    </row>
    <row r="5382" spans="1:4">
      <c r="A5382" s="242">
        <v>5502822</v>
      </c>
      <c r="B5382" s="243" t="s">
        <v>19806</v>
      </c>
      <c r="C5382" s="242" t="s">
        <v>14616</v>
      </c>
      <c r="D5382" s="244">
        <v>32.72</v>
      </c>
    </row>
    <row r="5383" spans="1:4">
      <c r="A5383" s="242">
        <v>5502979</v>
      </c>
      <c r="B5383" s="243" t="s">
        <v>19807</v>
      </c>
      <c r="C5383" s="242" t="s">
        <v>14616</v>
      </c>
      <c r="D5383" s="244">
        <v>12.69</v>
      </c>
    </row>
    <row r="5384" spans="1:4" ht="18">
      <c r="A5384" s="242">
        <v>5501700</v>
      </c>
      <c r="B5384" s="243" t="s">
        <v>19808</v>
      </c>
      <c r="C5384" s="242" t="s">
        <v>13752</v>
      </c>
      <c r="D5384" s="244">
        <v>0.4</v>
      </c>
    </row>
    <row r="5385" spans="1:4">
      <c r="A5385" s="242">
        <v>5500991</v>
      </c>
      <c r="B5385" s="243" t="s">
        <v>19809</v>
      </c>
      <c r="C5385" s="242" t="s">
        <v>14616</v>
      </c>
      <c r="D5385" s="244">
        <v>119.32</v>
      </c>
    </row>
    <row r="5386" spans="1:4">
      <c r="A5386" s="242">
        <v>5515739</v>
      </c>
      <c r="B5386" s="243" t="s">
        <v>19810</v>
      </c>
      <c r="C5386" s="242" t="s">
        <v>14616</v>
      </c>
      <c r="D5386" s="244">
        <v>33.68</v>
      </c>
    </row>
    <row r="5387" spans="1:4">
      <c r="A5387" s="242">
        <v>5505766</v>
      </c>
      <c r="B5387" s="243" t="s">
        <v>19811</v>
      </c>
      <c r="C5387" s="242" t="s">
        <v>14616</v>
      </c>
      <c r="D5387" s="244">
        <v>243.64</v>
      </c>
    </row>
    <row r="5388" spans="1:4">
      <c r="A5388" s="242">
        <v>5501701</v>
      </c>
      <c r="B5388" s="243" t="s">
        <v>19812</v>
      </c>
      <c r="C5388" s="242" t="s">
        <v>1623</v>
      </c>
      <c r="D5388" s="244">
        <v>29.81</v>
      </c>
    </row>
    <row r="5389" spans="1:4">
      <c r="A5389" s="242">
        <v>5501702</v>
      </c>
      <c r="B5389" s="243" t="s">
        <v>19813</v>
      </c>
      <c r="C5389" s="242" t="s">
        <v>1623</v>
      </c>
      <c r="D5389" s="244">
        <v>74.53</v>
      </c>
    </row>
    <row r="5390" spans="1:4" ht="18">
      <c r="A5390" s="242">
        <v>5502972</v>
      </c>
      <c r="B5390" s="243" t="s">
        <v>19814</v>
      </c>
      <c r="C5390" s="242" t="s">
        <v>14616</v>
      </c>
      <c r="D5390" s="244">
        <v>139.82</v>
      </c>
    </row>
    <row r="5391" spans="1:4" ht="18">
      <c r="A5391" s="242">
        <v>5502968</v>
      </c>
      <c r="B5391" s="243" t="s">
        <v>19815</v>
      </c>
      <c r="C5391" s="242" t="s">
        <v>14616</v>
      </c>
      <c r="D5391" s="244">
        <v>15.65</v>
      </c>
    </row>
    <row r="5392" spans="1:4" ht="18">
      <c r="A5392" s="242">
        <v>5502969</v>
      </c>
      <c r="B5392" s="243" t="s">
        <v>19816</v>
      </c>
      <c r="C5392" s="242" t="s">
        <v>14616</v>
      </c>
      <c r="D5392" s="244">
        <v>19.760000000000002</v>
      </c>
    </row>
    <row r="5393" spans="1:4" ht="18">
      <c r="A5393" s="242">
        <v>5502970</v>
      </c>
      <c r="B5393" s="243" t="s">
        <v>19817</v>
      </c>
      <c r="C5393" s="242" t="s">
        <v>14616</v>
      </c>
      <c r="D5393" s="244">
        <v>36.270000000000003</v>
      </c>
    </row>
    <row r="5394" spans="1:4" ht="18">
      <c r="A5394" s="242">
        <v>5502971</v>
      </c>
      <c r="B5394" s="243" t="s">
        <v>19818</v>
      </c>
      <c r="C5394" s="242" t="s">
        <v>14616</v>
      </c>
      <c r="D5394" s="244">
        <v>67.67</v>
      </c>
    </row>
    <row r="5395" spans="1:4">
      <c r="A5395" s="242">
        <v>5502663</v>
      </c>
      <c r="B5395" s="243" t="s">
        <v>19819</v>
      </c>
      <c r="C5395" s="242" t="s">
        <v>14616</v>
      </c>
      <c r="D5395" s="244">
        <v>26.83</v>
      </c>
    </row>
    <row r="5396" spans="1:4">
      <c r="A5396" s="242">
        <v>5502993</v>
      </c>
      <c r="B5396" s="243" t="s">
        <v>19820</v>
      </c>
      <c r="C5396" s="242" t="s">
        <v>14616</v>
      </c>
      <c r="D5396" s="244">
        <v>20.399999999999999</v>
      </c>
    </row>
    <row r="5397" spans="1:4" ht="18">
      <c r="A5397" s="242">
        <v>5502967</v>
      </c>
      <c r="B5397" s="243" t="s">
        <v>19821</v>
      </c>
      <c r="C5397" s="242" t="s">
        <v>14616</v>
      </c>
      <c r="D5397" s="244">
        <v>77.37</v>
      </c>
    </row>
    <row r="5398" spans="1:4" ht="18">
      <c r="A5398" s="242">
        <v>5502963</v>
      </c>
      <c r="B5398" s="243" t="s">
        <v>19822</v>
      </c>
      <c r="C5398" s="242" t="s">
        <v>14616</v>
      </c>
      <c r="D5398" s="244">
        <v>9.3699999999999992</v>
      </c>
    </row>
    <row r="5399" spans="1:4" ht="18">
      <c r="A5399" s="242">
        <v>5502964</v>
      </c>
      <c r="B5399" s="243" t="s">
        <v>19823</v>
      </c>
      <c r="C5399" s="242" t="s">
        <v>14616</v>
      </c>
      <c r="D5399" s="244">
        <v>11.75</v>
      </c>
    </row>
    <row r="5400" spans="1:4" ht="18">
      <c r="A5400" s="242">
        <v>5502965</v>
      </c>
      <c r="B5400" s="243" t="s">
        <v>19824</v>
      </c>
      <c r="C5400" s="242" t="s">
        <v>14616</v>
      </c>
      <c r="D5400" s="244">
        <v>21.19</v>
      </c>
    </row>
    <row r="5401" spans="1:4" ht="18">
      <c r="A5401" s="242">
        <v>5502966</v>
      </c>
      <c r="B5401" s="243" t="s">
        <v>19825</v>
      </c>
      <c r="C5401" s="242" t="s">
        <v>14616</v>
      </c>
      <c r="D5401" s="244">
        <v>38.92</v>
      </c>
    </row>
    <row r="5402" spans="1:4">
      <c r="A5402" s="242">
        <v>5501706</v>
      </c>
      <c r="B5402" s="243" t="s">
        <v>19826</v>
      </c>
      <c r="C5402" s="242" t="s">
        <v>14616</v>
      </c>
      <c r="D5402" s="244">
        <v>5.24</v>
      </c>
    </row>
    <row r="5403" spans="1:4" ht="18">
      <c r="A5403" s="242">
        <v>5501880</v>
      </c>
      <c r="B5403" s="243" t="s">
        <v>19827</v>
      </c>
      <c r="C5403" s="242" t="s">
        <v>14616</v>
      </c>
      <c r="D5403" s="244">
        <v>8.7899999999999991</v>
      </c>
    </row>
    <row r="5404" spans="1:4" ht="18">
      <c r="A5404" s="242">
        <v>5502114</v>
      </c>
      <c r="B5404" s="243" t="s">
        <v>19828</v>
      </c>
      <c r="C5404" s="242" t="s">
        <v>14616</v>
      </c>
      <c r="D5404" s="244">
        <v>5.89</v>
      </c>
    </row>
    <row r="5405" spans="1:4" ht="18">
      <c r="A5405" s="242">
        <v>5501906</v>
      </c>
      <c r="B5405" s="243" t="s">
        <v>19829</v>
      </c>
      <c r="C5405" s="242" t="s">
        <v>14616</v>
      </c>
      <c r="D5405" s="244">
        <v>7.87</v>
      </c>
    </row>
    <row r="5406" spans="1:4" ht="18">
      <c r="A5406" s="242">
        <v>5502140</v>
      </c>
      <c r="B5406" s="243" t="s">
        <v>19830</v>
      </c>
      <c r="C5406" s="242" t="s">
        <v>14616</v>
      </c>
      <c r="D5406" s="244">
        <v>4.96</v>
      </c>
    </row>
    <row r="5407" spans="1:4" ht="18">
      <c r="A5407" s="242">
        <v>5501932</v>
      </c>
      <c r="B5407" s="243" t="s">
        <v>19831</v>
      </c>
      <c r="C5407" s="242" t="s">
        <v>14616</v>
      </c>
      <c r="D5407" s="244">
        <v>7.4</v>
      </c>
    </row>
    <row r="5408" spans="1:4" ht="18">
      <c r="A5408" s="242">
        <v>5502166</v>
      </c>
      <c r="B5408" s="243" t="s">
        <v>19832</v>
      </c>
      <c r="C5408" s="242" t="s">
        <v>14616</v>
      </c>
      <c r="D5408" s="244">
        <v>4.7699999999999996</v>
      </c>
    </row>
    <row r="5409" spans="1:4" ht="18">
      <c r="A5409" s="242">
        <v>5501881</v>
      </c>
      <c r="B5409" s="243" t="s">
        <v>19833</v>
      </c>
      <c r="C5409" s="242" t="s">
        <v>14616</v>
      </c>
      <c r="D5409" s="244">
        <v>8.98</v>
      </c>
    </row>
    <row r="5410" spans="1:4" ht="18">
      <c r="A5410" s="242">
        <v>5502115</v>
      </c>
      <c r="B5410" s="243" t="s">
        <v>19834</v>
      </c>
      <c r="C5410" s="242" t="s">
        <v>14616</v>
      </c>
      <c r="D5410" s="244">
        <v>6.39</v>
      </c>
    </row>
    <row r="5411" spans="1:4" ht="18">
      <c r="A5411" s="242">
        <v>5501907</v>
      </c>
      <c r="B5411" s="243" t="s">
        <v>19835</v>
      </c>
      <c r="C5411" s="242" t="s">
        <v>14616</v>
      </c>
      <c r="D5411" s="244">
        <v>8</v>
      </c>
    </row>
    <row r="5412" spans="1:4" ht="18">
      <c r="A5412" s="242">
        <v>5502141</v>
      </c>
      <c r="B5412" s="243" t="s">
        <v>19836</v>
      </c>
      <c r="C5412" s="242" t="s">
        <v>14616</v>
      </c>
      <c r="D5412" s="244">
        <v>5.38</v>
      </c>
    </row>
    <row r="5413" spans="1:4" ht="18">
      <c r="A5413" s="242">
        <v>5501933</v>
      </c>
      <c r="B5413" s="243" t="s">
        <v>19837</v>
      </c>
      <c r="C5413" s="242" t="s">
        <v>14616</v>
      </c>
      <c r="D5413" s="244">
        <v>7.5</v>
      </c>
    </row>
    <row r="5414" spans="1:4" ht="18">
      <c r="A5414" s="242">
        <v>5502167</v>
      </c>
      <c r="B5414" s="243" t="s">
        <v>19838</v>
      </c>
      <c r="C5414" s="242" t="s">
        <v>14616</v>
      </c>
      <c r="D5414" s="244">
        <v>4.88</v>
      </c>
    </row>
    <row r="5415" spans="1:4" ht="18">
      <c r="A5415" s="242">
        <v>5501882</v>
      </c>
      <c r="B5415" s="243" t="s">
        <v>19839</v>
      </c>
      <c r="C5415" s="242" t="s">
        <v>14616</v>
      </c>
      <c r="D5415" s="244">
        <v>9.17</v>
      </c>
    </row>
    <row r="5416" spans="1:4" ht="18">
      <c r="A5416" s="242">
        <v>5502116</v>
      </c>
      <c r="B5416" s="243" t="s">
        <v>19840</v>
      </c>
      <c r="C5416" s="242" t="s">
        <v>14616</v>
      </c>
      <c r="D5416" s="244">
        <v>6.56</v>
      </c>
    </row>
    <row r="5417" spans="1:4" ht="18">
      <c r="A5417" s="242">
        <v>5501908</v>
      </c>
      <c r="B5417" s="243" t="s">
        <v>19841</v>
      </c>
      <c r="C5417" s="242" t="s">
        <v>14616</v>
      </c>
      <c r="D5417" s="244">
        <v>8.1199999999999992</v>
      </c>
    </row>
    <row r="5418" spans="1:4" ht="18">
      <c r="A5418" s="242">
        <v>5502142</v>
      </c>
      <c r="B5418" s="243" t="s">
        <v>19842</v>
      </c>
      <c r="C5418" s="242" t="s">
        <v>14616</v>
      </c>
      <c r="D5418" s="244">
        <v>5.52</v>
      </c>
    </row>
    <row r="5419" spans="1:4" ht="18">
      <c r="A5419" s="242">
        <v>5501934</v>
      </c>
      <c r="B5419" s="243" t="s">
        <v>19843</v>
      </c>
      <c r="C5419" s="242" t="s">
        <v>14616</v>
      </c>
      <c r="D5419" s="244">
        <v>7.87</v>
      </c>
    </row>
    <row r="5420" spans="1:4" ht="18">
      <c r="A5420" s="242">
        <v>5502168</v>
      </c>
      <c r="B5420" s="243" t="s">
        <v>19844</v>
      </c>
      <c r="C5420" s="242" t="s">
        <v>14616</v>
      </c>
      <c r="D5420" s="244">
        <v>4.96</v>
      </c>
    </row>
    <row r="5421" spans="1:4" ht="18">
      <c r="A5421" s="242">
        <v>5501883</v>
      </c>
      <c r="B5421" s="243" t="s">
        <v>19845</v>
      </c>
      <c r="C5421" s="242" t="s">
        <v>14616</v>
      </c>
      <c r="D5421" s="244">
        <v>9.36</v>
      </c>
    </row>
    <row r="5422" spans="1:4" ht="18">
      <c r="A5422" s="242">
        <v>5502117</v>
      </c>
      <c r="B5422" s="243" t="s">
        <v>19846</v>
      </c>
      <c r="C5422" s="242" t="s">
        <v>14616</v>
      </c>
      <c r="D5422" s="244">
        <v>6.76</v>
      </c>
    </row>
    <row r="5423" spans="1:4" ht="18">
      <c r="A5423" s="242">
        <v>5501909</v>
      </c>
      <c r="B5423" s="243" t="s">
        <v>19847</v>
      </c>
      <c r="C5423" s="242" t="s">
        <v>14616</v>
      </c>
      <c r="D5423" s="244">
        <v>8.25</v>
      </c>
    </row>
    <row r="5424" spans="1:4" ht="18">
      <c r="A5424" s="242">
        <v>5502143</v>
      </c>
      <c r="B5424" s="243" t="s">
        <v>19848</v>
      </c>
      <c r="C5424" s="242" t="s">
        <v>14616</v>
      </c>
      <c r="D5424" s="244">
        <v>5.65</v>
      </c>
    </row>
    <row r="5425" spans="1:4" ht="18">
      <c r="A5425" s="242">
        <v>5501935</v>
      </c>
      <c r="B5425" s="243" t="s">
        <v>19849</v>
      </c>
      <c r="C5425" s="242" t="s">
        <v>14616</v>
      </c>
      <c r="D5425" s="244">
        <v>8</v>
      </c>
    </row>
    <row r="5426" spans="1:4" ht="18">
      <c r="A5426" s="242">
        <v>5502169</v>
      </c>
      <c r="B5426" s="243" t="s">
        <v>19850</v>
      </c>
      <c r="C5426" s="242" t="s">
        <v>14616</v>
      </c>
      <c r="D5426" s="244">
        <v>5.38</v>
      </c>
    </row>
    <row r="5427" spans="1:4" ht="18">
      <c r="A5427" s="242">
        <v>5501884</v>
      </c>
      <c r="B5427" s="243" t="s">
        <v>19851</v>
      </c>
      <c r="C5427" s="242" t="s">
        <v>14616</v>
      </c>
      <c r="D5427" s="244">
        <v>9.83</v>
      </c>
    </row>
    <row r="5428" spans="1:4" ht="18">
      <c r="A5428" s="242">
        <v>5502118</v>
      </c>
      <c r="B5428" s="243" t="s">
        <v>19852</v>
      </c>
      <c r="C5428" s="242" t="s">
        <v>14616</v>
      </c>
      <c r="D5428" s="244">
        <v>6.96</v>
      </c>
    </row>
    <row r="5429" spans="1:4" ht="27">
      <c r="A5429" s="242">
        <v>5501910</v>
      </c>
      <c r="B5429" s="243" t="s">
        <v>19853</v>
      </c>
      <c r="C5429" s="242" t="s">
        <v>14616</v>
      </c>
      <c r="D5429" s="244">
        <v>8.3800000000000008</v>
      </c>
    </row>
    <row r="5430" spans="1:4" ht="27">
      <c r="A5430" s="242">
        <v>5502144</v>
      </c>
      <c r="B5430" s="243" t="s">
        <v>19854</v>
      </c>
      <c r="C5430" s="242" t="s">
        <v>14616</v>
      </c>
      <c r="D5430" s="244">
        <v>5.75</v>
      </c>
    </row>
    <row r="5431" spans="1:4" ht="18">
      <c r="A5431" s="242">
        <v>5501936</v>
      </c>
      <c r="B5431" s="243" t="s">
        <v>19855</v>
      </c>
      <c r="C5431" s="242" t="s">
        <v>14616</v>
      </c>
      <c r="D5431" s="244">
        <v>8.09</v>
      </c>
    </row>
    <row r="5432" spans="1:4" ht="18">
      <c r="A5432" s="242">
        <v>5502170</v>
      </c>
      <c r="B5432" s="243" t="s">
        <v>19856</v>
      </c>
      <c r="C5432" s="242" t="s">
        <v>14616</v>
      </c>
      <c r="D5432" s="244">
        <v>5.48</v>
      </c>
    </row>
    <row r="5433" spans="1:4" ht="18">
      <c r="A5433" s="242">
        <v>5501885</v>
      </c>
      <c r="B5433" s="243" t="s">
        <v>19857</v>
      </c>
      <c r="C5433" s="242" t="s">
        <v>14616</v>
      </c>
      <c r="D5433" s="244">
        <v>10.19</v>
      </c>
    </row>
    <row r="5434" spans="1:4" ht="18">
      <c r="A5434" s="242">
        <v>5502119</v>
      </c>
      <c r="B5434" s="243" t="s">
        <v>19858</v>
      </c>
      <c r="C5434" s="242" t="s">
        <v>14616</v>
      </c>
      <c r="D5434" s="244">
        <v>7.6</v>
      </c>
    </row>
    <row r="5435" spans="1:4" ht="27">
      <c r="A5435" s="242">
        <v>5501911</v>
      </c>
      <c r="B5435" s="243" t="s">
        <v>19859</v>
      </c>
      <c r="C5435" s="242" t="s">
        <v>14616</v>
      </c>
      <c r="D5435" s="244">
        <v>8.86</v>
      </c>
    </row>
    <row r="5436" spans="1:4" ht="27">
      <c r="A5436" s="242">
        <v>5502145</v>
      </c>
      <c r="B5436" s="243" t="s">
        <v>19860</v>
      </c>
      <c r="C5436" s="242" t="s">
        <v>14616</v>
      </c>
      <c r="D5436" s="244">
        <v>5.99</v>
      </c>
    </row>
    <row r="5437" spans="1:4" ht="18">
      <c r="A5437" s="242">
        <v>5501937</v>
      </c>
      <c r="B5437" s="243" t="s">
        <v>19861</v>
      </c>
      <c r="C5437" s="242" t="s">
        <v>14616</v>
      </c>
      <c r="D5437" s="244">
        <v>8.25</v>
      </c>
    </row>
    <row r="5438" spans="1:4" ht="18">
      <c r="A5438" s="242">
        <v>5502171</v>
      </c>
      <c r="B5438" s="243" t="s">
        <v>19862</v>
      </c>
      <c r="C5438" s="242" t="s">
        <v>14616</v>
      </c>
      <c r="D5438" s="244">
        <v>5.65</v>
      </c>
    </row>
    <row r="5439" spans="1:4" ht="18">
      <c r="A5439" s="242">
        <v>5501886</v>
      </c>
      <c r="B5439" s="243" t="s">
        <v>19863</v>
      </c>
      <c r="C5439" s="242" t="s">
        <v>14616</v>
      </c>
      <c r="D5439" s="244">
        <v>10.99</v>
      </c>
    </row>
    <row r="5440" spans="1:4" ht="18">
      <c r="A5440" s="242">
        <v>5502120</v>
      </c>
      <c r="B5440" s="243" t="s">
        <v>19864</v>
      </c>
      <c r="C5440" s="242" t="s">
        <v>14616</v>
      </c>
      <c r="D5440" s="244">
        <v>8.42</v>
      </c>
    </row>
    <row r="5441" spans="1:4" ht="27">
      <c r="A5441" s="242">
        <v>5501912</v>
      </c>
      <c r="B5441" s="243" t="s">
        <v>19865</v>
      </c>
      <c r="C5441" s="242" t="s">
        <v>14616</v>
      </c>
      <c r="D5441" s="244">
        <v>9.2100000000000009</v>
      </c>
    </row>
    <row r="5442" spans="1:4" ht="27">
      <c r="A5442" s="242">
        <v>5502146</v>
      </c>
      <c r="B5442" s="243" t="s">
        <v>19866</v>
      </c>
      <c r="C5442" s="242" t="s">
        <v>14616</v>
      </c>
      <c r="D5442" s="244">
        <v>6.64</v>
      </c>
    </row>
    <row r="5443" spans="1:4" ht="18">
      <c r="A5443" s="242">
        <v>5501938</v>
      </c>
      <c r="B5443" s="243" t="s">
        <v>19867</v>
      </c>
      <c r="C5443" s="242" t="s">
        <v>14616</v>
      </c>
      <c r="D5443" s="244">
        <v>8.83</v>
      </c>
    </row>
    <row r="5444" spans="1:4" ht="18">
      <c r="A5444" s="242">
        <v>5502172</v>
      </c>
      <c r="B5444" s="243" t="s">
        <v>19868</v>
      </c>
      <c r="C5444" s="242" t="s">
        <v>14616</v>
      </c>
      <c r="D5444" s="244">
        <v>5.95</v>
      </c>
    </row>
    <row r="5445" spans="1:4" ht="18">
      <c r="A5445" s="242">
        <v>5501876</v>
      </c>
      <c r="B5445" s="243" t="s">
        <v>19869</v>
      </c>
      <c r="C5445" s="242" t="s">
        <v>14616</v>
      </c>
      <c r="D5445" s="244">
        <v>7.32</v>
      </c>
    </row>
    <row r="5446" spans="1:4" ht="18">
      <c r="A5446" s="242">
        <v>5502110</v>
      </c>
      <c r="B5446" s="243" t="s">
        <v>19870</v>
      </c>
      <c r="C5446" s="242" t="s">
        <v>14616</v>
      </c>
      <c r="D5446" s="244">
        <v>4.6900000000000004</v>
      </c>
    </row>
    <row r="5447" spans="1:4" ht="18">
      <c r="A5447" s="242">
        <v>5501902</v>
      </c>
      <c r="B5447" s="243" t="s">
        <v>19871</v>
      </c>
      <c r="C5447" s="242" t="s">
        <v>14616</v>
      </c>
      <c r="D5447" s="244">
        <v>7.01</v>
      </c>
    </row>
    <row r="5448" spans="1:4" ht="18">
      <c r="A5448" s="242">
        <v>5502136</v>
      </c>
      <c r="B5448" s="243" t="s">
        <v>19872</v>
      </c>
      <c r="C5448" s="242" t="s">
        <v>14616</v>
      </c>
      <c r="D5448" s="244">
        <v>4.3899999999999997</v>
      </c>
    </row>
    <row r="5449" spans="1:4" ht="18">
      <c r="A5449" s="242">
        <v>5501928</v>
      </c>
      <c r="B5449" s="243" t="s">
        <v>19873</v>
      </c>
      <c r="C5449" s="242" t="s">
        <v>14616</v>
      </c>
      <c r="D5449" s="244">
        <v>6.63</v>
      </c>
    </row>
    <row r="5450" spans="1:4" ht="18">
      <c r="A5450" s="242">
        <v>5502162</v>
      </c>
      <c r="B5450" s="243" t="s">
        <v>19874</v>
      </c>
      <c r="C5450" s="242" t="s">
        <v>14616</v>
      </c>
      <c r="D5450" s="244">
        <v>3.98</v>
      </c>
    </row>
    <row r="5451" spans="1:4" ht="18">
      <c r="A5451" s="242">
        <v>5501877</v>
      </c>
      <c r="B5451" s="243" t="s">
        <v>19875</v>
      </c>
      <c r="C5451" s="242" t="s">
        <v>14616</v>
      </c>
      <c r="D5451" s="244">
        <v>7.87</v>
      </c>
    </row>
    <row r="5452" spans="1:4" ht="18">
      <c r="A5452" s="242">
        <v>5502111</v>
      </c>
      <c r="B5452" s="243" t="s">
        <v>19876</v>
      </c>
      <c r="C5452" s="242" t="s">
        <v>14616</v>
      </c>
      <c r="D5452" s="244">
        <v>4.96</v>
      </c>
    </row>
    <row r="5453" spans="1:4" ht="18">
      <c r="A5453" s="242">
        <v>5501903</v>
      </c>
      <c r="B5453" s="243" t="s">
        <v>19877</v>
      </c>
      <c r="C5453" s="242" t="s">
        <v>14616</v>
      </c>
      <c r="D5453" s="244">
        <v>7.19</v>
      </c>
    </row>
    <row r="5454" spans="1:4" ht="18">
      <c r="A5454" s="242">
        <v>5502137</v>
      </c>
      <c r="B5454" s="243" t="s">
        <v>19878</v>
      </c>
      <c r="C5454" s="242" t="s">
        <v>14616</v>
      </c>
      <c r="D5454" s="244">
        <v>4.5599999999999996</v>
      </c>
    </row>
    <row r="5455" spans="1:4" ht="18">
      <c r="A5455" s="242">
        <v>5501929</v>
      </c>
      <c r="B5455" s="243" t="s">
        <v>19879</v>
      </c>
      <c r="C5455" s="242" t="s">
        <v>14616</v>
      </c>
      <c r="D5455" s="244">
        <v>7.07</v>
      </c>
    </row>
    <row r="5456" spans="1:4" ht="18">
      <c r="A5456" s="242">
        <v>5502163</v>
      </c>
      <c r="B5456" s="243" t="s">
        <v>19880</v>
      </c>
      <c r="C5456" s="242" t="s">
        <v>14616</v>
      </c>
      <c r="D5456" s="244">
        <v>4.42</v>
      </c>
    </row>
    <row r="5457" spans="1:4" ht="18">
      <c r="A5457" s="242">
        <v>5501875</v>
      </c>
      <c r="B5457" s="243" t="s">
        <v>19881</v>
      </c>
      <c r="C5457" s="242" t="s">
        <v>14616</v>
      </c>
      <c r="D5457" s="244">
        <v>7.01</v>
      </c>
    </row>
    <row r="5458" spans="1:4" ht="18">
      <c r="A5458" s="242">
        <v>5502109</v>
      </c>
      <c r="B5458" s="243" t="s">
        <v>19882</v>
      </c>
      <c r="C5458" s="242" t="s">
        <v>14616</v>
      </c>
      <c r="D5458" s="244">
        <v>4.3899999999999997</v>
      </c>
    </row>
    <row r="5459" spans="1:4" ht="18">
      <c r="A5459" s="242">
        <v>5501901</v>
      </c>
      <c r="B5459" s="243" t="s">
        <v>19883</v>
      </c>
      <c r="C5459" s="242" t="s">
        <v>14616</v>
      </c>
      <c r="D5459" s="244">
        <v>6.53</v>
      </c>
    </row>
    <row r="5460" spans="1:4" ht="18">
      <c r="A5460" s="242">
        <v>5502135</v>
      </c>
      <c r="B5460" s="243" t="s">
        <v>19884</v>
      </c>
      <c r="C5460" s="242" t="s">
        <v>14616</v>
      </c>
      <c r="D5460" s="244">
        <v>3.88</v>
      </c>
    </row>
    <row r="5461" spans="1:4" ht="18">
      <c r="A5461" s="242">
        <v>5501927</v>
      </c>
      <c r="B5461" s="243" t="s">
        <v>19885</v>
      </c>
      <c r="C5461" s="242" t="s">
        <v>14616</v>
      </c>
      <c r="D5461" s="244">
        <v>6.47</v>
      </c>
    </row>
    <row r="5462" spans="1:4" ht="18">
      <c r="A5462" s="242">
        <v>5502161</v>
      </c>
      <c r="B5462" s="243" t="s">
        <v>19886</v>
      </c>
      <c r="C5462" s="242" t="s">
        <v>14616</v>
      </c>
      <c r="D5462" s="244">
        <v>3.82</v>
      </c>
    </row>
    <row r="5463" spans="1:4" ht="18">
      <c r="A5463" s="242">
        <v>5501878</v>
      </c>
      <c r="B5463" s="243" t="s">
        <v>19887</v>
      </c>
      <c r="C5463" s="242" t="s">
        <v>14616</v>
      </c>
      <c r="D5463" s="244">
        <v>8.09</v>
      </c>
    </row>
    <row r="5464" spans="1:4" ht="18">
      <c r="A5464" s="242">
        <v>5502112</v>
      </c>
      <c r="B5464" s="243" t="s">
        <v>19888</v>
      </c>
      <c r="C5464" s="242" t="s">
        <v>14616</v>
      </c>
      <c r="D5464" s="244">
        <v>5.48</v>
      </c>
    </row>
    <row r="5465" spans="1:4" ht="18">
      <c r="A5465" s="242">
        <v>5501904</v>
      </c>
      <c r="B5465" s="243" t="s">
        <v>19889</v>
      </c>
      <c r="C5465" s="242" t="s">
        <v>14616</v>
      </c>
      <c r="D5465" s="244">
        <v>7.32</v>
      </c>
    </row>
    <row r="5466" spans="1:4" ht="18">
      <c r="A5466" s="242">
        <v>5502138</v>
      </c>
      <c r="B5466" s="243" t="s">
        <v>19890</v>
      </c>
      <c r="C5466" s="242" t="s">
        <v>14616</v>
      </c>
      <c r="D5466" s="244">
        <v>4.72</v>
      </c>
    </row>
    <row r="5467" spans="1:4" ht="18">
      <c r="A5467" s="242">
        <v>5501930</v>
      </c>
      <c r="B5467" s="243" t="s">
        <v>19891</v>
      </c>
      <c r="C5467" s="242" t="s">
        <v>14616</v>
      </c>
      <c r="D5467" s="244">
        <v>7.17</v>
      </c>
    </row>
    <row r="5468" spans="1:4" ht="18">
      <c r="A5468" s="242">
        <v>5502164</v>
      </c>
      <c r="B5468" s="243" t="s">
        <v>19892</v>
      </c>
      <c r="C5468" s="242" t="s">
        <v>14616</v>
      </c>
      <c r="D5468" s="244">
        <v>4.5599999999999996</v>
      </c>
    </row>
    <row r="5469" spans="1:4" ht="18">
      <c r="A5469" s="242">
        <v>5501879</v>
      </c>
      <c r="B5469" s="243" t="s">
        <v>19893</v>
      </c>
      <c r="C5469" s="242" t="s">
        <v>14616</v>
      </c>
      <c r="D5469" s="244">
        <v>8.32</v>
      </c>
    </row>
    <row r="5470" spans="1:4" ht="18">
      <c r="A5470" s="242">
        <v>5502113</v>
      </c>
      <c r="B5470" s="243" t="s">
        <v>19894</v>
      </c>
      <c r="C5470" s="242" t="s">
        <v>14616</v>
      </c>
      <c r="D5470" s="244">
        <v>5.68</v>
      </c>
    </row>
    <row r="5471" spans="1:4" ht="18">
      <c r="A5471" s="242">
        <v>5501905</v>
      </c>
      <c r="B5471" s="243" t="s">
        <v>19895</v>
      </c>
      <c r="C5471" s="242" t="s">
        <v>14616</v>
      </c>
      <c r="D5471" s="244">
        <v>7.47</v>
      </c>
    </row>
    <row r="5472" spans="1:4" ht="18">
      <c r="A5472" s="242">
        <v>5502139</v>
      </c>
      <c r="B5472" s="243" t="s">
        <v>19896</v>
      </c>
      <c r="C5472" s="242" t="s">
        <v>14616</v>
      </c>
      <c r="D5472" s="244">
        <v>4.8499999999999996</v>
      </c>
    </row>
    <row r="5473" spans="1:4" ht="18">
      <c r="A5473" s="242">
        <v>5501931</v>
      </c>
      <c r="B5473" s="243" t="s">
        <v>19897</v>
      </c>
      <c r="C5473" s="242" t="s">
        <v>14616</v>
      </c>
      <c r="D5473" s="244">
        <v>7.3</v>
      </c>
    </row>
    <row r="5474" spans="1:4" ht="18">
      <c r="A5474" s="242">
        <v>5502165</v>
      </c>
      <c r="B5474" s="243" t="s">
        <v>19898</v>
      </c>
      <c r="C5474" s="242" t="s">
        <v>14616</v>
      </c>
      <c r="D5474" s="244">
        <v>4.67</v>
      </c>
    </row>
    <row r="5475" spans="1:4" ht="18">
      <c r="A5475" s="242">
        <v>5502825</v>
      </c>
      <c r="B5475" s="243" t="s">
        <v>19899</v>
      </c>
      <c r="C5475" s="242" t="s">
        <v>14616</v>
      </c>
      <c r="D5475" s="244">
        <v>11.6</v>
      </c>
    </row>
    <row r="5476" spans="1:4" ht="18">
      <c r="A5476" s="242">
        <v>5502834</v>
      </c>
      <c r="B5476" s="243" t="s">
        <v>19900</v>
      </c>
      <c r="C5476" s="242" t="s">
        <v>14616</v>
      </c>
      <c r="D5476" s="244">
        <v>8.74</v>
      </c>
    </row>
    <row r="5477" spans="1:4" ht="18">
      <c r="A5477" s="242">
        <v>5502826</v>
      </c>
      <c r="B5477" s="243" t="s">
        <v>19901</v>
      </c>
      <c r="C5477" s="242" t="s">
        <v>14616</v>
      </c>
      <c r="D5477" s="244">
        <v>9.4</v>
      </c>
    </row>
    <row r="5478" spans="1:4" ht="18">
      <c r="A5478" s="242">
        <v>5502835</v>
      </c>
      <c r="B5478" s="243" t="s">
        <v>19902</v>
      </c>
      <c r="C5478" s="242" t="s">
        <v>14616</v>
      </c>
      <c r="D5478" s="244">
        <v>6.84</v>
      </c>
    </row>
    <row r="5479" spans="1:4" ht="18">
      <c r="A5479" s="242">
        <v>5502827</v>
      </c>
      <c r="B5479" s="243" t="s">
        <v>19903</v>
      </c>
      <c r="C5479" s="242" t="s">
        <v>14616</v>
      </c>
      <c r="D5479" s="244">
        <v>8.98</v>
      </c>
    </row>
    <row r="5480" spans="1:4" ht="18">
      <c r="A5480" s="242">
        <v>5502836</v>
      </c>
      <c r="B5480" s="243" t="s">
        <v>19904</v>
      </c>
      <c r="C5480" s="242" t="s">
        <v>14616</v>
      </c>
      <c r="D5480" s="244">
        <v>6.39</v>
      </c>
    </row>
    <row r="5481" spans="1:4" ht="18">
      <c r="A5481" s="242">
        <v>5502356</v>
      </c>
      <c r="B5481" s="243" t="s">
        <v>19905</v>
      </c>
      <c r="C5481" s="242" t="s">
        <v>14616</v>
      </c>
      <c r="D5481" s="244">
        <v>13.5</v>
      </c>
    </row>
    <row r="5482" spans="1:4" ht="18">
      <c r="A5482" s="242">
        <v>5502590</v>
      </c>
      <c r="B5482" s="243" t="s">
        <v>19906</v>
      </c>
      <c r="C5482" s="242" t="s">
        <v>14616</v>
      </c>
      <c r="D5482" s="244">
        <v>7.99</v>
      </c>
    </row>
    <row r="5483" spans="1:4" ht="27">
      <c r="A5483" s="242">
        <v>5502382</v>
      </c>
      <c r="B5483" s="243" t="s">
        <v>19907</v>
      </c>
      <c r="C5483" s="242" t="s">
        <v>14616</v>
      </c>
      <c r="D5483" s="244">
        <v>12.44</v>
      </c>
    </row>
    <row r="5484" spans="1:4" ht="27">
      <c r="A5484" s="242">
        <v>5502616</v>
      </c>
      <c r="B5484" s="243" t="s">
        <v>19908</v>
      </c>
      <c r="C5484" s="242" t="s">
        <v>14616</v>
      </c>
      <c r="D5484" s="244">
        <v>6.82</v>
      </c>
    </row>
    <row r="5485" spans="1:4" ht="18">
      <c r="A5485" s="242">
        <v>5502408</v>
      </c>
      <c r="B5485" s="243" t="s">
        <v>19909</v>
      </c>
      <c r="C5485" s="242" t="s">
        <v>14616</v>
      </c>
      <c r="D5485" s="244">
        <v>12.23</v>
      </c>
    </row>
    <row r="5486" spans="1:4" ht="18">
      <c r="A5486" s="242">
        <v>5502642</v>
      </c>
      <c r="B5486" s="243" t="s">
        <v>19910</v>
      </c>
      <c r="C5486" s="242" t="s">
        <v>14616</v>
      </c>
      <c r="D5486" s="244">
        <v>6.58</v>
      </c>
    </row>
    <row r="5487" spans="1:4" ht="18">
      <c r="A5487" s="242">
        <v>5502357</v>
      </c>
      <c r="B5487" s="243" t="s">
        <v>19911</v>
      </c>
      <c r="C5487" s="242" t="s">
        <v>14616</v>
      </c>
      <c r="D5487" s="244">
        <v>13.71</v>
      </c>
    </row>
    <row r="5488" spans="1:4" ht="18">
      <c r="A5488" s="242">
        <v>5502591</v>
      </c>
      <c r="B5488" s="243" t="s">
        <v>19912</v>
      </c>
      <c r="C5488" s="242" t="s">
        <v>14616</v>
      </c>
      <c r="D5488" s="244">
        <v>8.2200000000000006</v>
      </c>
    </row>
    <row r="5489" spans="1:4" ht="27">
      <c r="A5489" s="242">
        <v>5502383</v>
      </c>
      <c r="B5489" s="243" t="s">
        <v>19913</v>
      </c>
      <c r="C5489" s="242" t="s">
        <v>14616</v>
      </c>
      <c r="D5489" s="244">
        <v>12.58</v>
      </c>
    </row>
    <row r="5490" spans="1:4" ht="27">
      <c r="A5490" s="242">
        <v>5502617</v>
      </c>
      <c r="B5490" s="243" t="s">
        <v>19914</v>
      </c>
      <c r="C5490" s="242" t="s">
        <v>14616</v>
      </c>
      <c r="D5490" s="244">
        <v>6.93</v>
      </c>
    </row>
    <row r="5491" spans="1:4" ht="18">
      <c r="A5491" s="242">
        <v>5502409</v>
      </c>
      <c r="B5491" s="243" t="s">
        <v>19915</v>
      </c>
      <c r="C5491" s="242" t="s">
        <v>14616</v>
      </c>
      <c r="D5491" s="244">
        <v>12.34</v>
      </c>
    </row>
    <row r="5492" spans="1:4" ht="18">
      <c r="A5492" s="242">
        <v>5502643</v>
      </c>
      <c r="B5492" s="243" t="s">
        <v>19916</v>
      </c>
      <c r="C5492" s="242" t="s">
        <v>14616</v>
      </c>
      <c r="D5492" s="244">
        <v>6.72</v>
      </c>
    </row>
    <row r="5493" spans="1:4" ht="18">
      <c r="A5493" s="242">
        <v>5502358</v>
      </c>
      <c r="B5493" s="243" t="s">
        <v>19917</v>
      </c>
      <c r="C5493" s="242" t="s">
        <v>14616</v>
      </c>
      <c r="D5493" s="244">
        <v>13.93</v>
      </c>
    </row>
    <row r="5494" spans="1:4" ht="18">
      <c r="A5494" s="242">
        <v>5502592</v>
      </c>
      <c r="B5494" s="243" t="s">
        <v>19918</v>
      </c>
      <c r="C5494" s="242" t="s">
        <v>14616</v>
      </c>
      <c r="D5494" s="244">
        <v>8.41</v>
      </c>
    </row>
    <row r="5495" spans="1:4" ht="27">
      <c r="A5495" s="242">
        <v>5502384</v>
      </c>
      <c r="B5495" s="243" t="s">
        <v>19919</v>
      </c>
      <c r="C5495" s="242" t="s">
        <v>14616</v>
      </c>
      <c r="D5495" s="244">
        <v>12.72</v>
      </c>
    </row>
    <row r="5496" spans="1:4" ht="27">
      <c r="A5496" s="242">
        <v>5502618</v>
      </c>
      <c r="B5496" s="243" t="s">
        <v>19920</v>
      </c>
      <c r="C5496" s="242" t="s">
        <v>14616</v>
      </c>
      <c r="D5496" s="244">
        <v>7.62</v>
      </c>
    </row>
    <row r="5497" spans="1:4" ht="18">
      <c r="A5497" s="242">
        <v>5502410</v>
      </c>
      <c r="B5497" s="243" t="s">
        <v>19921</v>
      </c>
      <c r="C5497" s="242" t="s">
        <v>14616</v>
      </c>
      <c r="D5497" s="244">
        <v>12.44</v>
      </c>
    </row>
    <row r="5498" spans="1:4" ht="18">
      <c r="A5498" s="242">
        <v>5502644</v>
      </c>
      <c r="B5498" s="243" t="s">
        <v>19922</v>
      </c>
      <c r="C5498" s="242" t="s">
        <v>14616</v>
      </c>
      <c r="D5498" s="244">
        <v>6.82</v>
      </c>
    </row>
    <row r="5499" spans="1:4" ht="18">
      <c r="A5499" s="242">
        <v>5502359</v>
      </c>
      <c r="B5499" s="243" t="s">
        <v>19923</v>
      </c>
      <c r="C5499" s="242" t="s">
        <v>14616</v>
      </c>
      <c r="D5499" s="244">
        <v>14.14</v>
      </c>
    </row>
    <row r="5500" spans="1:4" ht="18">
      <c r="A5500" s="242">
        <v>5502593</v>
      </c>
      <c r="B5500" s="243" t="s">
        <v>19924</v>
      </c>
      <c r="C5500" s="242" t="s">
        <v>14616</v>
      </c>
      <c r="D5500" s="244">
        <v>8.64</v>
      </c>
    </row>
    <row r="5501" spans="1:4" ht="27">
      <c r="A5501" s="242">
        <v>5502385</v>
      </c>
      <c r="B5501" s="243" t="s">
        <v>19925</v>
      </c>
      <c r="C5501" s="242" t="s">
        <v>14616</v>
      </c>
      <c r="D5501" s="244">
        <v>12.86</v>
      </c>
    </row>
    <row r="5502" spans="1:4" ht="27">
      <c r="A5502" s="242">
        <v>5502619</v>
      </c>
      <c r="B5502" s="243" t="s">
        <v>19926</v>
      </c>
      <c r="C5502" s="242" t="s">
        <v>14616</v>
      </c>
      <c r="D5502" s="244">
        <v>7.75</v>
      </c>
    </row>
    <row r="5503" spans="1:4" ht="18">
      <c r="A5503" s="242">
        <v>5502411</v>
      </c>
      <c r="B5503" s="243" t="s">
        <v>19927</v>
      </c>
      <c r="C5503" s="242" t="s">
        <v>14616</v>
      </c>
      <c r="D5503" s="244">
        <v>12.55</v>
      </c>
    </row>
    <row r="5504" spans="1:4" ht="18">
      <c r="A5504" s="242">
        <v>5502645</v>
      </c>
      <c r="B5504" s="243" t="s">
        <v>19928</v>
      </c>
      <c r="C5504" s="242" t="s">
        <v>14616</v>
      </c>
      <c r="D5504" s="244">
        <v>6.93</v>
      </c>
    </row>
    <row r="5505" spans="1:4" ht="18">
      <c r="A5505" s="242">
        <v>5502360</v>
      </c>
      <c r="B5505" s="243" t="s">
        <v>19929</v>
      </c>
      <c r="C5505" s="242" t="s">
        <v>14616</v>
      </c>
      <c r="D5505" s="244">
        <v>14.72</v>
      </c>
    </row>
    <row r="5506" spans="1:4" ht="18">
      <c r="A5506" s="242">
        <v>5502594</v>
      </c>
      <c r="B5506" s="243" t="s">
        <v>19930</v>
      </c>
      <c r="C5506" s="242" t="s">
        <v>14616</v>
      </c>
      <c r="D5506" s="244">
        <v>9.3800000000000008</v>
      </c>
    </row>
    <row r="5507" spans="1:4" ht="27">
      <c r="A5507" s="242">
        <v>5502386</v>
      </c>
      <c r="B5507" s="243" t="s">
        <v>19931</v>
      </c>
      <c r="C5507" s="242" t="s">
        <v>14616</v>
      </c>
      <c r="D5507" s="244">
        <v>13.37</v>
      </c>
    </row>
    <row r="5508" spans="1:4" ht="27">
      <c r="A5508" s="242">
        <v>5502620</v>
      </c>
      <c r="B5508" s="243" t="s">
        <v>19932</v>
      </c>
      <c r="C5508" s="242" t="s">
        <v>14616</v>
      </c>
      <c r="D5508" s="244">
        <v>7.85</v>
      </c>
    </row>
    <row r="5509" spans="1:4" ht="18">
      <c r="A5509" s="242">
        <v>5502412</v>
      </c>
      <c r="B5509" s="243" t="s">
        <v>19933</v>
      </c>
      <c r="C5509" s="242" t="s">
        <v>14616</v>
      </c>
      <c r="D5509" s="244">
        <v>12.65</v>
      </c>
    </row>
    <row r="5510" spans="1:4" ht="18">
      <c r="A5510" s="242">
        <v>5502646</v>
      </c>
      <c r="B5510" s="243" t="s">
        <v>19934</v>
      </c>
      <c r="C5510" s="242" t="s">
        <v>14616</v>
      </c>
      <c r="D5510" s="244">
        <v>7.57</v>
      </c>
    </row>
    <row r="5511" spans="1:4" ht="18">
      <c r="A5511" s="242">
        <v>5502361</v>
      </c>
      <c r="B5511" s="243" t="s">
        <v>19935</v>
      </c>
      <c r="C5511" s="242" t="s">
        <v>14616</v>
      </c>
      <c r="D5511" s="244">
        <v>15.08</v>
      </c>
    </row>
    <row r="5512" spans="1:4" ht="18">
      <c r="A5512" s="242">
        <v>5502595</v>
      </c>
      <c r="B5512" s="243" t="s">
        <v>19936</v>
      </c>
      <c r="C5512" s="242" t="s">
        <v>14616</v>
      </c>
      <c r="D5512" s="244">
        <v>9.73</v>
      </c>
    </row>
    <row r="5513" spans="1:4" ht="27">
      <c r="A5513" s="242">
        <v>5502387</v>
      </c>
      <c r="B5513" s="243" t="s">
        <v>19937</v>
      </c>
      <c r="C5513" s="242" t="s">
        <v>14616</v>
      </c>
      <c r="D5513" s="244">
        <v>13.62</v>
      </c>
    </row>
    <row r="5514" spans="1:4" ht="27">
      <c r="A5514" s="242">
        <v>5502621</v>
      </c>
      <c r="B5514" s="243" t="s">
        <v>19938</v>
      </c>
      <c r="C5514" s="242" t="s">
        <v>14616</v>
      </c>
      <c r="D5514" s="244">
        <v>8.1300000000000008</v>
      </c>
    </row>
    <row r="5515" spans="1:4" ht="18">
      <c r="A5515" s="242">
        <v>5502413</v>
      </c>
      <c r="B5515" s="243" t="s">
        <v>19939</v>
      </c>
      <c r="C5515" s="242" t="s">
        <v>14616</v>
      </c>
      <c r="D5515" s="244">
        <v>12.86</v>
      </c>
    </row>
    <row r="5516" spans="1:4" ht="18">
      <c r="A5516" s="242">
        <v>5502647</v>
      </c>
      <c r="B5516" s="243" t="s">
        <v>19940</v>
      </c>
      <c r="C5516" s="242" t="s">
        <v>14616</v>
      </c>
      <c r="D5516" s="244">
        <v>7.75</v>
      </c>
    </row>
    <row r="5517" spans="1:4" ht="18">
      <c r="A5517" s="242">
        <v>5502362</v>
      </c>
      <c r="B5517" s="243" t="s">
        <v>19941</v>
      </c>
      <c r="C5517" s="242" t="s">
        <v>14616</v>
      </c>
      <c r="D5517" s="244">
        <v>16.100000000000001</v>
      </c>
    </row>
    <row r="5518" spans="1:4" ht="18">
      <c r="A5518" s="242">
        <v>5502596</v>
      </c>
      <c r="B5518" s="243" t="s">
        <v>19942</v>
      </c>
      <c r="C5518" s="242" t="s">
        <v>14616</v>
      </c>
      <c r="D5518" s="244">
        <v>10.31</v>
      </c>
    </row>
    <row r="5519" spans="1:4" ht="27">
      <c r="A5519" s="242">
        <v>5502388</v>
      </c>
      <c r="B5519" s="243" t="s">
        <v>19943</v>
      </c>
      <c r="C5519" s="242" t="s">
        <v>14616</v>
      </c>
      <c r="D5519" s="244">
        <v>13.97</v>
      </c>
    </row>
    <row r="5520" spans="1:4" ht="27">
      <c r="A5520" s="242">
        <v>5502622</v>
      </c>
      <c r="B5520" s="243" t="s">
        <v>19944</v>
      </c>
      <c r="C5520" s="242" t="s">
        <v>14616</v>
      </c>
      <c r="D5520" s="244">
        <v>8.5</v>
      </c>
    </row>
    <row r="5521" spans="1:4" ht="18">
      <c r="A5521" s="242">
        <v>5502414</v>
      </c>
      <c r="B5521" s="243" t="s">
        <v>19945</v>
      </c>
      <c r="C5521" s="242" t="s">
        <v>14616</v>
      </c>
      <c r="D5521" s="244">
        <v>13.58</v>
      </c>
    </row>
    <row r="5522" spans="1:4" ht="18">
      <c r="A5522" s="242">
        <v>5502648</v>
      </c>
      <c r="B5522" s="243" t="s">
        <v>19946</v>
      </c>
      <c r="C5522" s="242" t="s">
        <v>14616</v>
      </c>
      <c r="D5522" s="244">
        <v>8.08</v>
      </c>
    </row>
    <row r="5523" spans="1:4" ht="18">
      <c r="A5523" s="242">
        <v>5502352</v>
      </c>
      <c r="B5523" s="243" t="s">
        <v>19947</v>
      </c>
      <c r="C5523" s="242" t="s">
        <v>14616</v>
      </c>
      <c r="D5523" s="244">
        <v>12.13</v>
      </c>
    </row>
    <row r="5524" spans="1:4" ht="18">
      <c r="A5524" s="242">
        <v>5502586</v>
      </c>
      <c r="B5524" s="243" t="s">
        <v>19948</v>
      </c>
      <c r="C5524" s="242" t="s">
        <v>14616</v>
      </c>
      <c r="D5524" s="244">
        <v>6.51</v>
      </c>
    </row>
    <row r="5525" spans="1:4" ht="18">
      <c r="A5525" s="242">
        <v>5502378</v>
      </c>
      <c r="B5525" s="243" t="s">
        <v>19949</v>
      </c>
      <c r="C5525" s="242" t="s">
        <v>14616</v>
      </c>
      <c r="D5525" s="244">
        <v>11.41</v>
      </c>
    </row>
    <row r="5526" spans="1:4" ht="18">
      <c r="A5526" s="242">
        <v>5502612</v>
      </c>
      <c r="B5526" s="243" t="s">
        <v>19950</v>
      </c>
      <c r="C5526" s="242" t="s">
        <v>14616</v>
      </c>
      <c r="D5526" s="244">
        <v>6.16</v>
      </c>
    </row>
    <row r="5527" spans="1:4" ht="18">
      <c r="A5527" s="242">
        <v>5502404</v>
      </c>
      <c r="B5527" s="243" t="s">
        <v>19951</v>
      </c>
      <c r="C5527" s="242" t="s">
        <v>14616</v>
      </c>
      <c r="D5527" s="244">
        <v>11.3</v>
      </c>
    </row>
    <row r="5528" spans="1:4" ht="18">
      <c r="A5528" s="242">
        <v>5502638</v>
      </c>
      <c r="B5528" s="243" t="s">
        <v>19952</v>
      </c>
      <c r="C5528" s="242" t="s">
        <v>14616</v>
      </c>
      <c r="D5528" s="244">
        <v>6.06</v>
      </c>
    </row>
    <row r="5529" spans="1:4" ht="18">
      <c r="A5529" s="242">
        <v>5502353</v>
      </c>
      <c r="B5529" s="243" t="s">
        <v>19953</v>
      </c>
      <c r="C5529" s="242" t="s">
        <v>14616</v>
      </c>
      <c r="D5529" s="244">
        <v>12.41</v>
      </c>
    </row>
    <row r="5530" spans="1:4" ht="18">
      <c r="A5530" s="242">
        <v>5502587</v>
      </c>
      <c r="B5530" s="243" t="s">
        <v>19954</v>
      </c>
      <c r="C5530" s="242" t="s">
        <v>14616</v>
      </c>
      <c r="D5530" s="244">
        <v>6.79</v>
      </c>
    </row>
    <row r="5531" spans="1:4" ht="18">
      <c r="A5531" s="242">
        <v>5502379</v>
      </c>
      <c r="B5531" s="243" t="s">
        <v>19955</v>
      </c>
      <c r="C5531" s="242" t="s">
        <v>14616</v>
      </c>
      <c r="D5531" s="244">
        <v>11.61</v>
      </c>
    </row>
    <row r="5532" spans="1:4" ht="18">
      <c r="A5532" s="242">
        <v>5502613</v>
      </c>
      <c r="B5532" s="243" t="s">
        <v>19956</v>
      </c>
      <c r="C5532" s="242" t="s">
        <v>14616</v>
      </c>
      <c r="D5532" s="244">
        <v>6.37</v>
      </c>
    </row>
    <row r="5533" spans="1:4" ht="18">
      <c r="A5533" s="242">
        <v>5502405</v>
      </c>
      <c r="B5533" s="243" t="s">
        <v>19957</v>
      </c>
      <c r="C5533" s="242" t="s">
        <v>14616</v>
      </c>
      <c r="D5533" s="244">
        <v>11.46</v>
      </c>
    </row>
    <row r="5534" spans="1:4" ht="18">
      <c r="A5534" s="242">
        <v>5502639</v>
      </c>
      <c r="B5534" s="243" t="s">
        <v>19958</v>
      </c>
      <c r="C5534" s="242" t="s">
        <v>14616</v>
      </c>
      <c r="D5534" s="244">
        <v>6.23</v>
      </c>
    </row>
    <row r="5535" spans="1:4" ht="18">
      <c r="A5535" s="242">
        <v>5502351</v>
      </c>
      <c r="B5535" s="243" t="s">
        <v>19959</v>
      </c>
      <c r="C5535" s="242" t="s">
        <v>14616</v>
      </c>
      <c r="D5535" s="244">
        <v>11.41</v>
      </c>
    </row>
    <row r="5536" spans="1:4" ht="18">
      <c r="A5536" s="242">
        <v>5502585</v>
      </c>
      <c r="B5536" s="243" t="s">
        <v>19960</v>
      </c>
      <c r="C5536" s="242" t="s">
        <v>14616</v>
      </c>
      <c r="D5536" s="244">
        <v>6.16</v>
      </c>
    </row>
    <row r="5537" spans="1:4" ht="18">
      <c r="A5537" s="242">
        <v>5502377</v>
      </c>
      <c r="B5537" s="243" t="s">
        <v>19961</v>
      </c>
      <c r="C5537" s="242" t="s">
        <v>14616</v>
      </c>
      <c r="D5537" s="244">
        <v>11.2</v>
      </c>
    </row>
    <row r="5538" spans="1:4" ht="18">
      <c r="A5538" s="242">
        <v>5502611</v>
      </c>
      <c r="B5538" s="243" t="s">
        <v>19962</v>
      </c>
      <c r="C5538" s="242" t="s">
        <v>14616</v>
      </c>
      <c r="D5538" s="244">
        <v>5.95</v>
      </c>
    </row>
    <row r="5539" spans="1:4" ht="18">
      <c r="A5539" s="242">
        <v>5502403</v>
      </c>
      <c r="B5539" s="243" t="s">
        <v>19963</v>
      </c>
      <c r="C5539" s="242" t="s">
        <v>14616</v>
      </c>
      <c r="D5539" s="244">
        <v>11.12</v>
      </c>
    </row>
    <row r="5540" spans="1:4" ht="18">
      <c r="A5540" s="242">
        <v>5502637</v>
      </c>
      <c r="B5540" s="243" t="s">
        <v>19964</v>
      </c>
      <c r="C5540" s="242" t="s">
        <v>14616</v>
      </c>
      <c r="D5540" s="244">
        <v>5.88</v>
      </c>
    </row>
    <row r="5541" spans="1:4">
      <c r="A5541" s="242">
        <v>5502187</v>
      </c>
      <c r="B5541" s="243" t="s">
        <v>19965</v>
      </c>
      <c r="C5541" s="242" t="s">
        <v>14616</v>
      </c>
      <c r="D5541" s="244">
        <v>5.48</v>
      </c>
    </row>
    <row r="5542" spans="1:4" ht="18">
      <c r="A5542" s="242">
        <v>5502354</v>
      </c>
      <c r="B5542" s="243" t="s">
        <v>19966</v>
      </c>
      <c r="C5542" s="242" t="s">
        <v>14616</v>
      </c>
      <c r="D5542" s="244">
        <v>12.68</v>
      </c>
    </row>
    <row r="5543" spans="1:4" ht="18">
      <c r="A5543" s="242">
        <v>5502588</v>
      </c>
      <c r="B5543" s="243" t="s">
        <v>19967</v>
      </c>
      <c r="C5543" s="242" t="s">
        <v>14616</v>
      </c>
      <c r="D5543" s="244">
        <v>7.57</v>
      </c>
    </row>
    <row r="5544" spans="1:4" ht="18">
      <c r="A5544" s="242">
        <v>5502380</v>
      </c>
      <c r="B5544" s="243" t="s">
        <v>19968</v>
      </c>
      <c r="C5544" s="242" t="s">
        <v>14616</v>
      </c>
      <c r="D5544" s="244">
        <v>12.17</v>
      </c>
    </row>
    <row r="5545" spans="1:4" ht="18">
      <c r="A5545" s="242">
        <v>5502614</v>
      </c>
      <c r="B5545" s="243" t="s">
        <v>19969</v>
      </c>
      <c r="C5545" s="242" t="s">
        <v>14616</v>
      </c>
      <c r="D5545" s="244">
        <v>6.51</v>
      </c>
    </row>
    <row r="5546" spans="1:4" ht="18">
      <c r="A5546" s="242">
        <v>5502406</v>
      </c>
      <c r="B5546" s="243" t="s">
        <v>19970</v>
      </c>
      <c r="C5546" s="242" t="s">
        <v>14616</v>
      </c>
      <c r="D5546" s="244">
        <v>11.59</v>
      </c>
    </row>
    <row r="5547" spans="1:4" ht="18">
      <c r="A5547" s="242">
        <v>5502640</v>
      </c>
      <c r="B5547" s="243" t="s">
        <v>19971</v>
      </c>
      <c r="C5547" s="242" t="s">
        <v>14616</v>
      </c>
      <c r="D5547" s="244">
        <v>6.37</v>
      </c>
    </row>
    <row r="5548" spans="1:4" ht="18">
      <c r="A5548" s="242">
        <v>5502355</v>
      </c>
      <c r="B5548" s="243" t="s">
        <v>19972</v>
      </c>
      <c r="C5548" s="242" t="s">
        <v>14616</v>
      </c>
      <c r="D5548" s="244">
        <v>12.89</v>
      </c>
    </row>
    <row r="5549" spans="1:4" ht="18">
      <c r="A5549" s="242">
        <v>5502589</v>
      </c>
      <c r="B5549" s="243" t="s">
        <v>19973</v>
      </c>
      <c r="C5549" s="242" t="s">
        <v>14616</v>
      </c>
      <c r="D5549" s="244">
        <v>7.8</v>
      </c>
    </row>
    <row r="5550" spans="1:4" ht="18">
      <c r="A5550" s="242">
        <v>5502381</v>
      </c>
      <c r="B5550" s="243" t="s">
        <v>19974</v>
      </c>
      <c r="C5550" s="242" t="s">
        <v>14616</v>
      </c>
      <c r="D5550" s="244">
        <v>12.3</v>
      </c>
    </row>
    <row r="5551" spans="1:4" ht="18">
      <c r="A5551" s="242">
        <v>5502615</v>
      </c>
      <c r="B5551" s="243" t="s">
        <v>19975</v>
      </c>
      <c r="C5551" s="242" t="s">
        <v>14616</v>
      </c>
      <c r="D5551" s="244">
        <v>6.68</v>
      </c>
    </row>
    <row r="5552" spans="1:4" ht="18">
      <c r="A5552" s="242">
        <v>5502407</v>
      </c>
      <c r="B5552" s="243" t="s">
        <v>19976</v>
      </c>
      <c r="C5552" s="242" t="s">
        <v>14616</v>
      </c>
      <c r="D5552" s="244">
        <v>12.1</v>
      </c>
    </row>
    <row r="5553" spans="1:4" ht="18">
      <c r="A5553" s="242">
        <v>5502641</v>
      </c>
      <c r="B5553" s="243" t="s">
        <v>19977</v>
      </c>
      <c r="C5553" s="242" t="s">
        <v>14616</v>
      </c>
      <c r="D5553" s="244">
        <v>6.48</v>
      </c>
    </row>
    <row r="5554" spans="1:4" ht="18">
      <c r="A5554" s="242">
        <v>5502880</v>
      </c>
      <c r="B5554" s="243" t="s">
        <v>19978</v>
      </c>
      <c r="C5554" s="242" t="s">
        <v>14616</v>
      </c>
      <c r="D5554" s="244">
        <v>11.15</v>
      </c>
    </row>
    <row r="5555" spans="1:4" ht="18">
      <c r="A5555" s="242">
        <v>5502857</v>
      </c>
      <c r="B5555" s="243" t="s">
        <v>19979</v>
      </c>
      <c r="C5555" s="242" t="s">
        <v>14616</v>
      </c>
      <c r="D5555" s="244">
        <v>16.399999999999999</v>
      </c>
    </row>
    <row r="5556" spans="1:4" ht="18">
      <c r="A5556" s="242">
        <v>5502881</v>
      </c>
      <c r="B5556" s="243" t="s">
        <v>19980</v>
      </c>
      <c r="C5556" s="242" t="s">
        <v>14616</v>
      </c>
      <c r="D5556" s="244">
        <v>8.68</v>
      </c>
    </row>
    <row r="5557" spans="1:4" ht="18">
      <c r="A5557" s="242">
        <v>5502859</v>
      </c>
      <c r="B5557" s="243" t="s">
        <v>19981</v>
      </c>
      <c r="C5557" s="242" t="s">
        <v>14616</v>
      </c>
      <c r="D5557" s="244">
        <v>13.71</v>
      </c>
    </row>
    <row r="5558" spans="1:4" ht="18">
      <c r="A5558" s="242">
        <v>5502882</v>
      </c>
      <c r="B5558" s="243" t="s">
        <v>19982</v>
      </c>
      <c r="C5558" s="242" t="s">
        <v>14616</v>
      </c>
      <c r="D5558" s="244">
        <v>8.2200000000000006</v>
      </c>
    </row>
    <row r="5559" spans="1:4" ht="18">
      <c r="A5559" s="242">
        <v>5502858</v>
      </c>
      <c r="B5559" s="243" t="s">
        <v>19983</v>
      </c>
      <c r="C5559" s="242" t="s">
        <v>14616</v>
      </c>
      <c r="D5559" s="244">
        <v>14.57</v>
      </c>
    </row>
    <row r="5560" spans="1:4" ht="18">
      <c r="A5560" s="242">
        <v>5502747</v>
      </c>
      <c r="B5560" s="243" t="s">
        <v>19984</v>
      </c>
      <c r="C5560" s="242" t="s">
        <v>14616</v>
      </c>
      <c r="D5560" s="244">
        <v>36.08</v>
      </c>
    </row>
    <row r="5561" spans="1:4" ht="18">
      <c r="A5561" s="242">
        <v>5502773</v>
      </c>
      <c r="B5561" s="243" t="s">
        <v>19985</v>
      </c>
      <c r="C5561" s="242" t="s">
        <v>14616</v>
      </c>
      <c r="D5561" s="244">
        <v>34.9</v>
      </c>
    </row>
    <row r="5562" spans="1:4" ht="18">
      <c r="A5562" s="242">
        <v>5502799</v>
      </c>
      <c r="B5562" s="243" t="s">
        <v>19986</v>
      </c>
      <c r="C5562" s="242" t="s">
        <v>14616</v>
      </c>
      <c r="D5562" s="244">
        <v>34.53</v>
      </c>
    </row>
    <row r="5563" spans="1:4" ht="18">
      <c r="A5563" s="242">
        <v>5502748</v>
      </c>
      <c r="B5563" s="243" t="s">
        <v>19987</v>
      </c>
      <c r="C5563" s="242" t="s">
        <v>14616</v>
      </c>
      <c r="D5563" s="244">
        <v>36.450000000000003</v>
      </c>
    </row>
    <row r="5564" spans="1:4" ht="18">
      <c r="A5564" s="242">
        <v>5502774</v>
      </c>
      <c r="B5564" s="243" t="s">
        <v>19988</v>
      </c>
      <c r="C5564" s="242" t="s">
        <v>14616</v>
      </c>
      <c r="D5564" s="244">
        <v>35.119999999999997</v>
      </c>
    </row>
    <row r="5565" spans="1:4" ht="18">
      <c r="A5565" s="242">
        <v>5502800</v>
      </c>
      <c r="B5565" s="243" t="s">
        <v>19989</v>
      </c>
      <c r="C5565" s="242" t="s">
        <v>14616</v>
      </c>
      <c r="D5565" s="244">
        <v>34.75</v>
      </c>
    </row>
    <row r="5566" spans="1:4" ht="18">
      <c r="A5566" s="242">
        <v>5502749</v>
      </c>
      <c r="B5566" s="243" t="s">
        <v>19990</v>
      </c>
      <c r="C5566" s="242" t="s">
        <v>14616</v>
      </c>
      <c r="D5566" s="244">
        <v>36.75</v>
      </c>
    </row>
    <row r="5567" spans="1:4" ht="18">
      <c r="A5567" s="242">
        <v>5502775</v>
      </c>
      <c r="B5567" s="243" t="s">
        <v>19991</v>
      </c>
      <c r="C5567" s="242" t="s">
        <v>14616</v>
      </c>
      <c r="D5567" s="244">
        <v>35.340000000000003</v>
      </c>
    </row>
    <row r="5568" spans="1:4" ht="18">
      <c r="A5568" s="242">
        <v>5502801</v>
      </c>
      <c r="B5568" s="243" t="s">
        <v>19992</v>
      </c>
      <c r="C5568" s="242" t="s">
        <v>14616</v>
      </c>
      <c r="D5568" s="244">
        <v>34.9</v>
      </c>
    </row>
    <row r="5569" spans="1:4" ht="18">
      <c r="A5569" s="242">
        <v>5502750</v>
      </c>
      <c r="B5569" s="243" t="s">
        <v>19993</v>
      </c>
      <c r="C5569" s="242" t="s">
        <v>14616</v>
      </c>
      <c r="D5569" s="244">
        <v>38.299999999999997</v>
      </c>
    </row>
    <row r="5570" spans="1:4" ht="18">
      <c r="A5570" s="242">
        <v>5502776</v>
      </c>
      <c r="B5570" s="243" t="s">
        <v>19994</v>
      </c>
      <c r="C5570" s="242" t="s">
        <v>14616</v>
      </c>
      <c r="D5570" s="244">
        <v>35.56</v>
      </c>
    </row>
    <row r="5571" spans="1:4" ht="18">
      <c r="A5571" s="242">
        <v>5502802</v>
      </c>
      <c r="B5571" s="243" t="s">
        <v>19995</v>
      </c>
      <c r="C5571" s="242" t="s">
        <v>14616</v>
      </c>
      <c r="D5571" s="244">
        <v>35.119999999999997</v>
      </c>
    </row>
    <row r="5572" spans="1:4" ht="18">
      <c r="A5572" s="242">
        <v>5502751</v>
      </c>
      <c r="B5572" s="243" t="s">
        <v>19996</v>
      </c>
      <c r="C5572" s="242" t="s">
        <v>14616</v>
      </c>
      <c r="D5572" s="244">
        <v>38.700000000000003</v>
      </c>
    </row>
    <row r="5573" spans="1:4" ht="18">
      <c r="A5573" s="242">
        <v>5502777</v>
      </c>
      <c r="B5573" s="243" t="s">
        <v>19997</v>
      </c>
      <c r="C5573" s="242" t="s">
        <v>14616</v>
      </c>
      <c r="D5573" s="244">
        <v>35.79</v>
      </c>
    </row>
    <row r="5574" spans="1:4" ht="18">
      <c r="A5574" s="242">
        <v>5502803</v>
      </c>
      <c r="B5574" s="243" t="s">
        <v>19998</v>
      </c>
      <c r="C5574" s="242" t="s">
        <v>14616</v>
      </c>
      <c r="D5574" s="244">
        <v>35.270000000000003</v>
      </c>
    </row>
    <row r="5575" spans="1:4" ht="18">
      <c r="A5575" s="242">
        <v>5502752</v>
      </c>
      <c r="B5575" s="243" t="s">
        <v>19999</v>
      </c>
      <c r="C5575" s="242" t="s">
        <v>14616</v>
      </c>
      <c r="D5575" s="244">
        <v>39.29</v>
      </c>
    </row>
    <row r="5576" spans="1:4" ht="18">
      <c r="A5576" s="242">
        <v>5502778</v>
      </c>
      <c r="B5576" s="243" t="s">
        <v>20000</v>
      </c>
      <c r="C5576" s="242" t="s">
        <v>14616</v>
      </c>
      <c r="D5576" s="244">
        <v>36.229999999999997</v>
      </c>
    </row>
    <row r="5577" spans="1:4" ht="18">
      <c r="A5577" s="242">
        <v>5502804</v>
      </c>
      <c r="B5577" s="243" t="s">
        <v>20001</v>
      </c>
      <c r="C5577" s="242" t="s">
        <v>14616</v>
      </c>
      <c r="D5577" s="244">
        <v>35.64</v>
      </c>
    </row>
    <row r="5578" spans="1:4" ht="18">
      <c r="A5578" s="242">
        <v>5502753</v>
      </c>
      <c r="B5578" s="243" t="s">
        <v>20002</v>
      </c>
      <c r="C5578" s="242" t="s">
        <v>14616</v>
      </c>
      <c r="D5578" s="244">
        <v>40.28</v>
      </c>
    </row>
    <row r="5579" spans="1:4" ht="18">
      <c r="A5579" s="242">
        <v>5502779</v>
      </c>
      <c r="B5579" s="243" t="s">
        <v>20003</v>
      </c>
      <c r="C5579" s="242" t="s">
        <v>14616</v>
      </c>
      <c r="D5579" s="244">
        <v>38.11</v>
      </c>
    </row>
    <row r="5580" spans="1:4" ht="18">
      <c r="A5580" s="242">
        <v>5502805</v>
      </c>
      <c r="B5580" s="243" t="s">
        <v>20004</v>
      </c>
      <c r="C5580" s="242" t="s">
        <v>14616</v>
      </c>
      <c r="D5580" s="244">
        <v>36.159999999999997</v>
      </c>
    </row>
    <row r="5581" spans="1:4" ht="18">
      <c r="A5581" s="242">
        <v>5502743</v>
      </c>
      <c r="B5581" s="243" t="s">
        <v>20005</v>
      </c>
      <c r="C5581" s="242" t="s">
        <v>14616</v>
      </c>
      <c r="D5581" s="244">
        <v>34.380000000000003</v>
      </c>
    </row>
    <row r="5582" spans="1:4" ht="18">
      <c r="A5582" s="242">
        <v>5502769</v>
      </c>
      <c r="B5582" s="243" t="s">
        <v>20006</v>
      </c>
      <c r="C5582" s="242" t="s">
        <v>14616</v>
      </c>
      <c r="D5582" s="244">
        <v>32.630000000000003</v>
      </c>
    </row>
    <row r="5583" spans="1:4" ht="18">
      <c r="A5583" s="242">
        <v>5502795</v>
      </c>
      <c r="B5583" s="243" t="s">
        <v>20007</v>
      </c>
      <c r="C5583" s="242" t="s">
        <v>14616</v>
      </c>
      <c r="D5583" s="244">
        <v>32.479999999999997</v>
      </c>
    </row>
    <row r="5584" spans="1:4" ht="18">
      <c r="A5584" s="242">
        <v>5502744</v>
      </c>
      <c r="B5584" s="243" t="s">
        <v>20008</v>
      </c>
      <c r="C5584" s="242" t="s">
        <v>14616</v>
      </c>
      <c r="D5584" s="244">
        <v>34.9</v>
      </c>
    </row>
    <row r="5585" spans="1:4" ht="18">
      <c r="A5585" s="242">
        <v>5502770</v>
      </c>
      <c r="B5585" s="243" t="s">
        <v>20009</v>
      </c>
      <c r="C5585" s="242" t="s">
        <v>14616</v>
      </c>
      <c r="D5585" s="244">
        <v>32.97</v>
      </c>
    </row>
    <row r="5586" spans="1:4" ht="18">
      <c r="A5586" s="242">
        <v>5502796</v>
      </c>
      <c r="B5586" s="243" t="s">
        <v>20010</v>
      </c>
      <c r="C5586" s="242" t="s">
        <v>14616</v>
      </c>
      <c r="D5586" s="244">
        <v>32.729999999999997</v>
      </c>
    </row>
    <row r="5587" spans="1:4" ht="18">
      <c r="A5587" s="242">
        <v>5502742</v>
      </c>
      <c r="B5587" s="243" t="s">
        <v>20011</v>
      </c>
      <c r="C5587" s="242" t="s">
        <v>14616</v>
      </c>
      <c r="D5587" s="244">
        <v>32.630000000000003</v>
      </c>
    </row>
    <row r="5588" spans="1:4" ht="18">
      <c r="A5588" s="242">
        <v>5502768</v>
      </c>
      <c r="B5588" s="243" t="s">
        <v>20012</v>
      </c>
      <c r="C5588" s="242" t="s">
        <v>14616</v>
      </c>
      <c r="D5588" s="244">
        <v>32.28</v>
      </c>
    </row>
    <row r="5589" spans="1:4" ht="18">
      <c r="A5589" s="242">
        <v>5502794</v>
      </c>
      <c r="B5589" s="243" t="s">
        <v>20013</v>
      </c>
      <c r="C5589" s="242" t="s">
        <v>14616</v>
      </c>
      <c r="D5589" s="244">
        <v>32.130000000000003</v>
      </c>
    </row>
    <row r="5590" spans="1:4" ht="18">
      <c r="A5590" s="242">
        <v>5502745</v>
      </c>
      <c r="B5590" s="243" t="s">
        <v>20014</v>
      </c>
      <c r="C5590" s="242" t="s">
        <v>14616</v>
      </c>
      <c r="D5590" s="244">
        <v>35.340000000000003</v>
      </c>
    </row>
    <row r="5591" spans="1:4" ht="18">
      <c r="A5591" s="242">
        <v>5502771</v>
      </c>
      <c r="B5591" s="243" t="s">
        <v>20015</v>
      </c>
      <c r="C5591" s="242" t="s">
        <v>14616</v>
      </c>
      <c r="D5591" s="244">
        <v>34.450000000000003</v>
      </c>
    </row>
    <row r="5592" spans="1:4" ht="18">
      <c r="A5592" s="242">
        <v>5502797</v>
      </c>
      <c r="B5592" s="243" t="s">
        <v>20016</v>
      </c>
      <c r="C5592" s="242" t="s">
        <v>14616</v>
      </c>
      <c r="D5592" s="244">
        <v>32.92</v>
      </c>
    </row>
    <row r="5593" spans="1:4" ht="18">
      <c r="A5593" s="242">
        <v>5502746</v>
      </c>
      <c r="B5593" s="243" t="s">
        <v>20017</v>
      </c>
      <c r="C5593" s="242" t="s">
        <v>14616</v>
      </c>
      <c r="D5593" s="244">
        <v>35.71</v>
      </c>
    </row>
    <row r="5594" spans="1:4" ht="18">
      <c r="A5594" s="242">
        <v>5502772</v>
      </c>
      <c r="B5594" s="243" t="s">
        <v>20018</v>
      </c>
      <c r="C5594" s="242" t="s">
        <v>14616</v>
      </c>
      <c r="D5594" s="244">
        <v>34.68</v>
      </c>
    </row>
    <row r="5595" spans="1:4" ht="18">
      <c r="A5595" s="242">
        <v>5502798</v>
      </c>
      <c r="B5595" s="243" t="s">
        <v>20019</v>
      </c>
      <c r="C5595" s="242" t="s">
        <v>14616</v>
      </c>
      <c r="D5595" s="244">
        <v>33.17</v>
      </c>
    </row>
    <row r="5596" spans="1:4" ht="18">
      <c r="A5596" s="242">
        <v>5502886</v>
      </c>
      <c r="B5596" s="243" t="s">
        <v>20020</v>
      </c>
      <c r="C5596" s="242" t="s">
        <v>14616</v>
      </c>
      <c r="D5596" s="244">
        <v>42.03</v>
      </c>
    </row>
    <row r="5597" spans="1:4" ht="18">
      <c r="A5597" s="242">
        <v>5502887</v>
      </c>
      <c r="B5597" s="243" t="s">
        <v>20021</v>
      </c>
      <c r="C5597" s="242" t="s">
        <v>14616</v>
      </c>
      <c r="D5597" s="244">
        <v>38.4</v>
      </c>
    </row>
    <row r="5598" spans="1:4" ht="18">
      <c r="A5598" s="242">
        <v>5502888</v>
      </c>
      <c r="B5598" s="243" t="s">
        <v>20022</v>
      </c>
      <c r="C5598" s="242" t="s">
        <v>14616</v>
      </c>
      <c r="D5598" s="244">
        <v>36.450000000000003</v>
      </c>
    </row>
    <row r="5599" spans="1:4">
      <c r="A5599" s="242">
        <v>5502820</v>
      </c>
      <c r="B5599" s="243" t="s">
        <v>20023</v>
      </c>
      <c r="C5599" s="242" t="s">
        <v>14616</v>
      </c>
      <c r="D5599" s="244">
        <v>5.04</v>
      </c>
    </row>
    <row r="5600" spans="1:4" ht="18">
      <c r="A5600" s="242">
        <v>5502904</v>
      </c>
      <c r="B5600" s="243" t="s">
        <v>20024</v>
      </c>
      <c r="C5600" s="242" t="s">
        <v>14616</v>
      </c>
      <c r="D5600" s="244">
        <v>14.74</v>
      </c>
    </row>
    <row r="5601" spans="1:4" ht="18">
      <c r="A5601" s="242">
        <v>5502930</v>
      </c>
      <c r="B5601" s="243" t="s">
        <v>20025</v>
      </c>
      <c r="C5601" s="242" t="s">
        <v>14616</v>
      </c>
      <c r="D5601" s="244">
        <v>13.99</v>
      </c>
    </row>
    <row r="5602" spans="1:4" ht="18">
      <c r="A5602" s="242">
        <v>5502956</v>
      </c>
      <c r="B5602" s="243" t="s">
        <v>20026</v>
      </c>
      <c r="C5602" s="242" t="s">
        <v>14616</v>
      </c>
      <c r="D5602" s="244">
        <v>13.72</v>
      </c>
    </row>
    <row r="5603" spans="1:4" ht="18">
      <c r="A5603" s="242">
        <v>5502905</v>
      </c>
      <c r="B5603" s="243" t="s">
        <v>20027</v>
      </c>
      <c r="C5603" s="242" t="s">
        <v>14616</v>
      </c>
      <c r="D5603" s="244">
        <v>16.52</v>
      </c>
    </row>
    <row r="5604" spans="1:4" ht="18">
      <c r="A5604" s="242">
        <v>5502931</v>
      </c>
      <c r="B5604" s="243" t="s">
        <v>20028</v>
      </c>
      <c r="C5604" s="242" t="s">
        <v>14616</v>
      </c>
      <c r="D5604" s="244">
        <v>14.13</v>
      </c>
    </row>
    <row r="5605" spans="1:4" ht="18">
      <c r="A5605" s="242">
        <v>5502957</v>
      </c>
      <c r="B5605" s="243" t="s">
        <v>20029</v>
      </c>
      <c r="C5605" s="242" t="s">
        <v>14616</v>
      </c>
      <c r="D5605" s="244">
        <v>13.85</v>
      </c>
    </row>
    <row r="5606" spans="1:4" ht="18">
      <c r="A5606" s="242">
        <v>5502906</v>
      </c>
      <c r="B5606" s="243" t="s">
        <v>20030</v>
      </c>
      <c r="C5606" s="242" t="s">
        <v>14616</v>
      </c>
      <c r="D5606" s="244">
        <v>16.72</v>
      </c>
    </row>
    <row r="5607" spans="1:4" ht="18">
      <c r="A5607" s="242">
        <v>5502932</v>
      </c>
      <c r="B5607" s="243" t="s">
        <v>20031</v>
      </c>
      <c r="C5607" s="242" t="s">
        <v>14616</v>
      </c>
      <c r="D5607" s="244">
        <v>14.26</v>
      </c>
    </row>
    <row r="5608" spans="1:4" ht="18">
      <c r="A5608" s="242">
        <v>5502958</v>
      </c>
      <c r="B5608" s="243" t="s">
        <v>20032</v>
      </c>
      <c r="C5608" s="242" t="s">
        <v>14616</v>
      </c>
      <c r="D5608" s="244">
        <v>13.99</v>
      </c>
    </row>
    <row r="5609" spans="1:4" ht="18">
      <c r="A5609" s="242">
        <v>5502907</v>
      </c>
      <c r="B5609" s="243" t="s">
        <v>20033</v>
      </c>
      <c r="C5609" s="242" t="s">
        <v>14616</v>
      </c>
      <c r="D5609" s="244">
        <v>17.03</v>
      </c>
    </row>
    <row r="5610" spans="1:4" ht="18">
      <c r="A5610" s="242">
        <v>5502933</v>
      </c>
      <c r="B5610" s="243" t="s">
        <v>20034</v>
      </c>
      <c r="C5610" s="242" t="s">
        <v>14616</v>
      </c>
      <c r="D5610" s="244">
        <v>14.47</v>
      </c>
    </row>
    <row r="5611" spans="1:4" ht="18">
      <c r="A5611" s="242">
        <v>5502959</v>
      </c>
      <c r="B5611" s="243" t="s">
        <v>20035</v>
      </c>
      <c r="C5611" s="242" t="s">
        <v>14616</v>
      </c>
      <c r="D5611" s="244">
        <v>14.13</v>
      </c>
    </row>
    <row r="5612" spans="1:4" ht="18">
      <c r="A5612" s="242">
        <v>5502908</v>
      </c>
      <c r="B5612" s="243" t="s">
        <v>20036</v>
      </c>
      <c r="C5612" s="242" t="s">
        <v>14616</v>
      </c>
      <c r="D5612" s="244">
        <v>17.23</v>
      </c>
    </row>
    <row r="5613" spans="1:4" ht="18">
      <c r="A5613" s="242">
        <v>5502934</v>
      </c>
      <c r="B5613" s="243" t="s">
        <v>20037</v>
      </c>
      <c r="C5613" s="242" t="s">
        <v>14616</v>
      </c>
      <c r="D5613" s="244">
        <v>14.6</v>
      </c>
    </row>
    <row r="5614" spans="1:4" ht="18">
      <c r="A5614" s="242">
        <v>5502960</v>
      </c>
      <c r="B5614" s="243" t="s">
        <v>20038</v>
      </c>
      <c r="C5614" s="242" t="s">
        <v>14616</v>
      </c>
      <c r="D5614" s="244">
        <v>14.19</v>
      </c>
    </row>
    <row r="5615" spans="1:4" ht="18">
      <c r="A5615" s="242">
        <v>5502909</v>
      </c>
      <c r="B5615" s="243" t="s">
        <v>20039</v>
      </c>
      <c r="C5615" s="242" t="s">
        <v>14616</v>
      </c>
      <c r="D5615" s="244">
        <v>17.64</v>
      </c>
    </row>
    <row r="5616" spans="1:4" ht="18">
      <c r="A5616" s="242">
        <v>5502935</v>
      </c>
      <c r="B5616" s="243" t="s">
        <v>20040</v>
      </c>
      <c r="C5616" s="242" t="s">
        <v>14616</v>
      </c>
      <c r="D5616" s="244">
        <v>14.88</v>
      </c>
    </row>
    <row r="5617" spans="1:4" ht="18">
      <c r="A5617" s="242">
        <v>5502961</v>
      </c>
      <c r="B5617" s="243" t="s">
        <v>20041</v>
      </c>
      <c r="C5617" s="242" t="s">
        <v>14616</v>
      </c>
      <c r="D5617" s="244">
        <v>14.47</v>
      </c>
    </row>
    <row r="5618" spans="1:4" ht="18">
      <c r="A5618" s="242">
        <v>5502910</v>
      </c>
      <c r="B5618" s="243" t="s">
        <v>20042</v>
      </c>
      <c r="C5618" s="242" t="s">
        <v>14616</v>
      </c>
      <c r="D5618" s="244">
        <v>18.36</v>
      </c>
    </row>
    <row r="5619" spans="1:4" ht="18">
      <c r="A5619" s="242">
        <v>5502936</v>
      </c>
      <c r="B5619" s="243" t="s">
        <v>20043</v>
      </c>
      <c r="C5619" s="242" t="s">
        <v>14616</v>
      </c>
      <c r="D5619" s="244">
        <v>16.82</v>
      </c>
    </row>
    <row r="5620" spans="1:4" ht="18">
      <c r="A5620" s="242">
        <v>5502962</v>
      </c>
      <c r="B5620" s="243" t="s">
        <v>20044</v>
      </c>
      <c r="C5620" s="242" t="s">
        <v>14616</v>
      </c>
      <c r="D5620" s="244">
        <v>14.81</v>
      </c>
    </row>
    <row r="5621" spans="1:4" ht="18">
      <c r="A5621" s="242">
        <v>5502900</v>
      </c>
      <c r="B5621" s="243" t="s">
        <v>20045</v>
      </c>
      <c r="C5621" s="242" t="s">
        <v>14616</v>
      </c>
      <c r="D5621" s="244">
        <v>13.65</v>
      </c>
    </row>
    <row r="5622" spans="1:4" ht="18">
      <c r="A5622" s="242">
        <v>5502926</v>
      </c>
      <c r="B5622" s="243" t="s">
        <v>20046</v>
      </c>
      <c r="C5622" s="242" t="s">
        <v>14616</v>
      </c>
      <c r="D5622" s="244">
        <v>13.24</v>
      </c>
    </row>
    <row r="5623" spans="1:4" ht="18">
      <c r="A5623" s="242">
        <v>5502952</v>
      </c>
      <c r="B5623" s="243" t="s">
        <v>20047</v>
      </c>
      <c r="C5623" s="242" t="s">
        <v>14616</v>
      </c>
      <c r="D5623" s="244">
        <v>13.1</v>
      </c>
    </row>
    <row r="5624" spans="1:4" ht="18">
      <c r="A5624" s="242">
        <v>5502901</v>
      </c>
      <c r="B5624" s="243" t="s">
        <v>20048</v>
      </c>
      <c r="C5624" s="242" t="s">
        <v>14616</v>
      </c>
      <c r="D5624" s="244">
        <v>13.92</v>
      </c>
    </row>
    <row r="5625" spans="1:4" ht="18">
      <c r="A5625" s="242">
        <v>5502927</v>
      </c>
      <c r="B5625" s="243" t="s">
        <v>20049</v>
      </c>
      <c r="C5625" s="242" t="s">
        <v>14616</v>
      </c>
      <c r="D5625" s="244">
        <v>13.44</v>
      </c>
    </row>
    <row r="5626" spans="1:4" ht="18">
      <c r="A5626" s="242">
        <v>5502953</v>
      </c>
      <c r="B5626" s="243" t="s">
        <v>20050</v>
      </c>
      <c r="C5626" s="242" t="s">
        <v>14616</v>
      </c>
      <c r="D5626" s="244">
        <v>13.31</v>
      </c>
    </row>
    <row r="5627" spans="1:4" ht="18">
      <c r="A5627" s="242">
        <v>5502899</v>
      </c>
      <c r="B5627" s="243" t="s">
        <v>20051</v>
      </c>
      <c r="C5627" s="242" t="s">
        <v>14616</v>
      </c>
      <c r="D5627" s="244">
        <v>13.24</v>
      </c>
    </row>
    <row r="5628" spans="1:4" ht="18">
      <c r="A5628" s="242">
        <v>5502925</v>
      </c>
      <c r="B5628" s="243" t="s">
        <v>20052</v>
      </c>
      <c r="C5628" s="242" t="s">
        <v>14616</v>
      </c>
      <c r="D5628" s="244">
        <v>13.03</v>
      </c>
    </row>
    <row r="5629" spans="1:4" ht="18">
      <c r="A5629" s="242">
        <v>5502951</v>
      </c>
      <c r="B5629" s="243" t="s">
        <v>20053</v>
      </c>
      <c r="C5629" s="242" t="s">
        <v>14616</v>
      </c>
      <c r="D5629" s="244">
        <v>12.9</v>
      </c>
    </row>
    <row r="5630" spans="1:4" ht="18">
      <c r="A5630" s="242">
        <v>5502902</v>
      </c>
      <c r="B5630" s="243" t="s">
        <v>20054</v>
      </c>
      <c r="C5630" s="242" t="s">
        <v>14616</v>
      </c>
      <c r="D5630" s="244">
        <v>14.26</v>
      </c>
    </row>
    <row r="5631" spans="1:4" ht="18">
      <c r="A5631" s="242">
        <v>5502928</v>
      </c>
      <c r="B5631" s="243" t="s">
        <v>20055</v>
      </c>
      <c r="C5631" s="242" t="s">
        <v>14616</v>
      </c>
      <c r="D5631" s="244">
        <v>13.65</v>
      </c>
    </row>
    <row r="5632" spans="1:4" ht="18">
      <c r="A5632" s="242">
        <v>5502954</v>
      </c>
      <c r="B5632" s="243" t="s">
        <v>20056</v>
      </c>
      <c r="C5632" s="242" t="s">
        <v>14616</v>
      </c>
      <c r="D5632" s="244">
        <v>13.44</v>
      </c>
    </row>
    <row r="5633" spans="1:4" ht="18">
      <c r="A5633" s="242">
        <v>5502903</v>
      </c>
      <c r="B5633" s="243" t="s">
        <v>20057</v>
      </c>
      <c r="C5633" s="242" t="s">
        <v>14616</v>
      </c>
      <c r="D5633" s="244">
        <v>14.47</v>
      </c>
    </row>
    <row r="5634" spans="1:4" ht="18">
      <c r="A5634" s="242">
        <v>5502929</v>
      </c>
      <c r="B5634" s="243" t="s">
        <v>20058</v>
      </c>
      <c r="C5634" s="242" t="s">
        <v>14616</v>
      </c>
      <c r="D5634" s="244">
        <v>13.78</v>
      </c>
    </row>
    <row r="5635" spans="1:4" ht="18">
      <c r="A5635" s="242">
        <v>5502955</v>
      </c>
      <c r="B5635" s="243" t="s">
        <v>20059</v>
      </c>
      <c r="C5635" s="242" t="s">
        <v>14616</v>
      </c>
      <c r="D5635" s="244">
        <v>13.58</v>
      </c>
    </row>
    <row r="5636" spans="1:4" ht="18">
      <c r="A5636" s="242">
        <v>5502889</v>
      </c>
      <c r="B5636" s="243" t="s">
        <v>20060</v>
      </c>
      <c r="C5636" s="242" t="s">
        <v>14616</v>
      </c>
      <c r="D5636" s="244">
        <v>18.670000000000002</v>
      </c>
    </row>
    <row r="5637" spans="1:4" ht="18">
      <c r="A5637" s="242">
        <v>5502996</v>
      </c>
      <c r="B5637" s="243" t="s">
        <v>20061</v>
      </c>
      <c r="C5637" s="242" t="s">
        <v>14616</v>
      </c>
      <c r="D5637" s="244">
        <v>17.03</v>
      </c>
    </row>
    <row r="5638" spans="1:4" ht="18">
      <c r="A5638" s="242">
        <v>5502997</v>
      </c>
      <c r="B5638" s="243" t="s">
        <v>20062</v>
      </c>
      <c r="C5638" s="242" t="s">
        <v>14616</v>
      </c>
      <c r="D5638" s="244">
        <v>16.52</v>
      </c>
    </row>
    <row r="5639" spans="1:4" ht="18">
      <c r="A5639" s="242">
        <v>5501716</v>
      </c>
      <c r="B5639" s="243" t="s">
        <v>20063</v>
      </c>
      <c r="C5639" s="242" t="s">
        <v>14616</v>
      </c>
      <c r="D5639" s="244">
        <v>18.71</v>
      </c>
    </row>
    <row r="5640" spans="1:4" ht="18">
      <c r="A5640" s="242">
        <v>5501717</v>
      </c>
      <c r="B5640" s="243" t="s">
        <v>20064</v>
      </c>
      <c r="C5640" s="242" t="s">
        <v>14616</v>
      </c>
      <c r="D5640" s="244">
        <v>21.14</v>
      </c>
    </row>
    <row r="5641" spans="1:4" ht="18">
      <c r="A5641" s="242">
        <v>5501712</v>
      </c>
      <c r="B5641" s="243" t="s">
        <v>20065</v>
      </c>
      <c r="C5641" s="242" t="s">
        <v>14616</v>
      </c>
      <c r="D5641" s="244">
        <v>10.72</v>
      </c>
    </row>
    <row r="5642" spans="1:4" ht="18">
      <c r="A5642" s="242">
        <v>5501713</v>
      </c>
      <c r="B5642" s="243" t="s">
        <v>20066</v>
      </c>
      <c r="C5642" s="242" t="s">
        <v>14616</v>
      </c>
      <c r="D5642" s="244">
        <v>11.89</v>
      </c>
    </row>
    <row r="5643" spans="1:4" ht="18">
      <c r="A5643" s="242">
        <v>5501711</v>
      </c>
      <c r="B5643" s="243" t="s">
        <v>20067</v>
      </c>
      <c r="C5643" s="242" t="s">
        <v>14616</v>
      </c>
      <c r="D5643" s="244">
        <v>8.51</v>
      </c>
    </row>
    <row r="5644" spans="1:4">
      <c r="A5644" s="242">
        <v>5501710</v>
      </c>
      <c r="B5644" s="243" t="s">
        <v>20068</v>
      </c>
      <c r="C5644" s="242" t="s">
        <v>14616</v>
      </c>
      <c r="D5644" s="244">
        <v>2.14</v>
      </c>
    </row>
    <row r="5645" spans="1:4" ht="18">
      <c r="A5645" s="242">
        <v>5501714</v>
      </c>
      <c r="B5645" s="243" t="s">
        <v>20069</v>
      </c>
      <c r="C5645" s="242" t="s">
        <v>14616</v>
      </c>
      <c r="D5645" s="244">
        <v>14.07</v>
      </c>
    </row>
    <row r="5646" spans="1:4" ht="18">
      <c r="A5646" s="242">
        <v>5501715</v>
      </c>
      <c r="B5646" s="243" t="s">
        <v>20070</v>
      </c>
      <c r="C5646" s="242" t="s">
        <v>14616</v>
      </c>
      <c r="D5646" s="244">
        <v>16.28</v>
      </c>
    </row>
    <row r="5647" spans="1:4">
      <c r="A5647" s="242">
        <v>5502986</v>
      </c>
      <c r="B5647" s="243" t="s">
        <v>20071</v>
      </c>
      <c r="C5647" s="242" t="s">
        <v>14616</v>
      </c>
      <c r="D5647" s="244">
        <v>2.0299999999999998</v>
      </c>
    </row>
    <row r="5648" spans="1:4">
      <c r="A5648" s="242">
        <v>5502977</v>
      </c>
      <c r="B5648" s="243" t="s">
        <v>20072</v>
      </c>
      <c r="C5648" s="242" t="s">
        <v>14616</v>
      </c>
      <c r="D5648" s="244">
        <v>6.05</v>
      </c>
    </row>
    <row r="5649" spans="1:4">
      <c r="A5649" s="242">
        <v>5502985</v>
      </c>
      <c r="B5649" s="243" t="s">
        <v>20073</v>
      </c>
      <c r="C5649" s="242" t="s">
        <v>13752</v>
      </c>
      <c r="D5649" s="244">
        <v>0.36</v>
      </c>
    </row>
    <row r="5650" spans="1:4">
      <c r="A5650" s="242">
        <v>5503018</v>
      </c>
      <c r="B5650" s="243" t="s">
        <v>20074</v>
      </c>
      <c r="C5650" s="242" t="s">
        <v>16234</v>
      </c>
      <c r="D5650" s="244">
        <v>45.54</v>
      </c>
    </row>
    <row r="5651" spans="1:4">
      <c r="A5651" s="242">
        <v>5519542</v>
      </c>
      <c r="B5651" s="243" t="s">
        <v>20075</v>
      </c>
      <c r="C5651" s="242" t="s">
        <v>14616</v>
      </c>
      <c r="D5651" s="244">
        <v>0</v>
      </c>
    </row>
    <row r="5652" spans="1:4">
      <c r="A5652" s="242">
        <v>5505768</v>
      </c>
      <c r="B5652" s="243" t="s">
        <v>20076</v>
      </c>
      <c r="C5652" s="242" t="s">
        <v>13752</v>
      </c>
      <c r="D5652" s="244">
        <v>87.69</v>
      </c>
    </row>
    <row r="5653" spans="1:4">
      <c r="A5653" s="242">
        <v>5503020</v>
      </c>
      <c r="B5653" s="243" t="s">
        <v>20077</v>
      </c>
      <c r="C5653" s="242" t="s">
        <v>16234</v>
      </c>
      <c r="D5653" s="244">
        <v>235.63</v>
      </c>
    </row>
    <row r="5654" spans="1:4" ht="18">
      <c r="A5654" s="242">
        <v>5605798</v>
      </c>
      <c r="B5654" s="243" t="s">
        <v>20078</v>
      </c>
      <c r="C5654" s="242" t="s">
        <v>27</v>
      </c>
      <c r="D5654" s="244">
        <v>87.68</v>
      </c>
    </row>
    <row r="5655" spans="1:4" ht="18">
      <c r="A5655" s="242">
        <v>5605925</v>
      </c>
      <c r="B5655" s="243" t="s">
        <v>20079</v>
      </c>
      <c r="C5655" s="242" t="s">
        <v>27</v>
      </c>
      <c r="D5655" s="244">
        <v>83.6</v>
      </c>
    </row>
    <row r="5656" spans="1:4" ht="18">
      <c r="A5656" s="242">
        <v>5605799</v>
      </c>
      <c r="B5656" s="243" t="s">
        <v>20080</v>
      </c>
      <c r="C5656" s="242" t="s">
        <v>27</v>
      </c>
      <c r="D5656" s="244">
        <v>94.31</v>
      </c>
    </row>
    <row r="5657" spans="1:4" ht="18">
      <c r="A5657" s="242">
        <v>5605800</v>
      </c>
      <c r="B5657" s="243" t="s">
        <v>20081</v>
      </c>
      <c r="C5657" s="242" t="s">
        <v>27</v>
      </c>
      <c r="D5657" s="244">
        <v>103.33</v>
      </c>
    </row>
    <row r="5658" spans="1:4" ht="18">
      <c r="A5658" s="242">
        <v>5605894</v>
      </c>
      <c r="B5658" s="243" t="s">
        <v>20082</v>
      </c>
      <c r="C5658" s="242" t="s">
        <v>27</v>
      </c>
      <c r="D5658" s="244">
        <v>43.64</v>
      </c>
    </row>
    <row r="5659" spans="1:4" ht="18">
      <c r="A5659" s="242">
        <v>5605895</v>
      </c>
      <c r="B5659" s="243" t="s">
        <v>20083</v>
      </c>
      <c r="C5659" s="242" t="s">
        <v>27</v>
      </c>
      <c r="D5659" s="244">
        <v>48.24</v>
      </c>
    </row>
    <row r="5660" spans="1:4" ht="18">
      <c r="A5660" s="242">
        <v>5605896</v>
      </c>
      <c r="B5660" s="243" t="s">
        <v>20084</v>
      </c>
      <c r="C5660" s="242" t="s">
        <v>27</v>
      </c>
      <c r="D5660" s="244">
        <v>55.18</v>
      </c>
    </row>
    <row r="5661" spans="1:4" ht="18">
      <c r="A5661" s="242">
        <v>5605911</v>
      </c>
      <c r="B5661" s="243" t="s">
        <v>20085</v>
      </c>
      <c r="C5661" s="242" t="s">
        <v>27</v>
      </c>
      <c r="D5661" s="244">
        <v>30.24</v>
      </c>
    </row>
    <row r="5662" spans="1:4" ht="18">
      <c r="A5662" s="242">
        <v>5605912</v>
      </c>
      <c r="B5662" s="243" t="s">
        <v>20086</v>
      </c>
      <c r="C5662" s="242" t="s">
        <v>27</v>
      </c>
      <c r="D5662" s="244">
        <v>52.95</v>
      </c>
    </row>
    <row r="5663" spans="1:4">
      <c r="A5663" s="242">
        <v>5605938</v>
      </c>
      <c r="B5663" s="243" t="s">
        <v>20087</v>
      </c>
      <c r="C5663" s="242" t="s">
        <v>27</v>
      </c>
      <c r="D5663" s="244">
        <v>19.809999999999999</v>
      </c>
    </row>
    <row r="5664" spans="1:4">
      <c r="A5664" s="242">
        <v>5605939</v>
      </c>
      <c r="B5664" s="243" t="s">
        <v>20088</v>
      </c>
      <c r="C5664" s="242" t="s">
        <v>27</v>
      </c>
      <c r="D5664" s="244">
        <v>23.81</v>
      </c>
    </row>
    <row r="5665" spans="1:4">
      <c r="A5665" s="242">
        <v>5605940</v>
      </c>
      <c r="B5665" s="243" t="s">
        <v>20089</v>
      </c>
      <c r="C5665" s="242" t="s">
        <v>27</v>
      </c>
      <c r="D5665" s="244">
        <v>53.49</v>
      </c>
    </row>
    <row r="5666" spans="1:4">
      <c r="A5666" s="242">
        <v>5605942</v>
      </c>
      <c r="B5666" s="243" t="s">
        <v>20090</v>
      </c>
      <c r="C5666" s="242" t="s">
        <v>13752</v>
      </c>
      <c r="D5666" s="244">
        <v>40.1</v>
      </c>
    </row>
    <row r="5667" spans="1:4" ht="18">
      <c r="A5667" s="242">
        <v>5605955</v>
      </c>
      <c r="B5667" s="243" t="s">
        <v>20091</v>
      </c>
      <c r="C5667" s="242" t="s">
        <v>1623</v>
      </c>
      <c r="D5667" s="244">
        <v>457.13</v>
      </c>
    </row>
    <row r="5668" spans="1:4" ht="18">
      <c r="A5668" s="242">
        <v>5605956</v>
      </c>
      <c r="B5668" s="243" t="s">
        <v>20092</v>
      </c>
      <c r="C5668" s="242" t="s">
        <v>1623</v>
      </c>
      <c r="D5668" s="244">
        <v>542.51</v>
      </c>
    </row>
    <row r="5669" spans="1:4" ht="18">
      <c r="A5669" s="242">
        <v>5605953</v>
      </c>
      <c r="B5669" s="243" t="s">
        <v>20093</v>
      </c>
      <c r="C5669" s="242" t="s">
        <v>1623</v>
      </c>
      <c r="D5669" s="244">
        <v>327.37</v>
      </c>
    </row>
    <row r="5670" spans="1:4" ht="18">
      <c r="A5670" s="242">
        <v>5605954</v>
      </c>
      <c r="B5670" s="243" t="s">
        <v>20094</v>
      </c>
      <c r="C5670" s="242" t="s">
        <v>1623</v>
      </c>
      <c r="D5670" s="244">
        <v>394.96</v>
      </c>
    </row>
    <row r="5671" spans="1:4" ht="27">
      <c r="A5671" s="242">
        <v>5605909</v>
      </c>
      <c r="B5671" s="243" t="s">
        <v>20095</v>
      </c>
      <c r="C5671" s="242" t="s">
        <v>1623</v>
      </c>
      <c r="D5671" s="244">
        <v>383.52</v>
      </c>
    </row>
    <row r="5672" spans="1:4" ht="27">
      <c r="A5672" s="242">
        <v>5605908</v>
      </c>
      <c r="B5672" s="243" t="s">
        <v>20096</v>
      </c>
      <c r="C5672" s="242" t="s">
        <v>1623</v>
      </c>
      <c r="D5672" s="244">
        <v>383.52</v>
      </c>
    </row>
    <row r="5673" spans="1:4" ht="27">
      <c r="A5673" s="242">
        <v>5605907</v>
      </c>
      <c r="B5673" s="243" t="s">
        <v>20097</v>
      </c>
      <c r="C5673" s="242" t="s">
        <v>1623</v>
      </c>
      <c r="D5673" s="244">
        <v>368.69</v>
      </c>
    </row>
    <row r="5674" spans="1:4" ht="27">
      <c r="A5674" s="242">
        <v>5605906</v>
      </c>
      <c r="B5674" s="243" t="s">
        <v>20098</v>
      </c>
      <c r="C5674" s="242" t="s">
        <v>1623</v>
      </c>
      <c r="D5674" s="244">
        <v>475.9</v>
      </c>
    </row>
    <row r="5675" spans="1:4" ht="27">
      <c r="A5675" s="242">
        <v>5605905</v>
      </c>
      <c r="B5675" s="243" t="s">
        <v>20099</v>
      </c>
      <c r="C5675" s="242" t="s">
        <v>1623</v>
      </c>
      <c r="D5675" s="244">
        <v>493.7</v>
      </c>
    </row>
    <row r="5676" spans="1:4" ht="18">
      <c r="A5676" s="242">
        <v>5605944</v>
      </c>
      <c r="B5676" s="243" t="s">
        <v>20100</v>
      </c>
      <c r="C5676" s="242" t="s">
        <v>1623</v>
      </c>
      <c r="D5676" s="244">
        <v>340.4</v>
      </c>
    </row>
    <row r="5677" spans="1:4" ht="18">
      <c r="A5677" s="242">
        <v>5605910</v>
      </c>
      <c r="B5677" s="243" t="s">
        <v>20101</v>
      </c>
      <c r="C5677" s="242" t="s">
        <v>1623</v>
      </c>
      <c r="D5677" s="244">
        <v>331.35</v>
      </c>
    </row>
    <row r="5678" spans="1:4" ht="18">
      <c r="A5678" s="242">
        <v>5605946</v>
      </c>
      <c r="B5678" s="243" t="s">
        <v>20102</v>
      </c>
      <c r="C5678" s="242" t="s">
        <v>1623</v>
      </c>
      <c r="D5678" s="244">
        <v>368.69</v>
      </c>
    </row>
    <row r="5679" spans="1:4" ht="18">
      <c r="A5679" s="242">
        <v>5605947</v>
      </c>
      <c r="B5679" s="243" t="s">
        <v>20103</v>
      </c>
      <c r="C5679" s="242" t="s">
        <v>1623</v>
      </c>
      <c r="D5679" s="244">
        <v>410.25</v>
      </c>
    </row>
    <row r="5680" spans="1:4" ht="18">
      <c r="A5680" s="242">
        <v>5605948</v>
      </c>
      <c r="B5680" s="243" t="s">
        <v>20104</v>
      </c>
      <c r="C5680" s="242" t="s">
        <v>1623</v>
      </c>
      <c r="D5680" s="244">
        <v>493.7</v>
      </c>
    </row>
    <row r="5681" spans="1:4" ht="18">
      <c r="A5681" s="242">
        <v>5605949</v>
      </c>
      <c r="B5681" s="243" t="s">
        <v>20105</v>
      </c>
      <c r="C5681" s="242" t="s">
        <v>1623</v>
      </c>
      <c r="D5681" s="244">
        <v>748.15</v>
      </c>
    </row>
    <row r="5682" spans="1:4" ht="18">
      <c r="A5682" s="242">
        <v>5605950</v>
      </c>
      <c r="B5682" s="243" t="s">
        <v>20106</v>
      </c>
      <c r="C5682" s="242" t="s">
        <v>1623</v>
      </c>
      <c r="D5682" s="244">
        <v>839.12</v>
      </c>
    </row>
    <row r="5683" spans="1:4" ht="18">
      <c r="A5683" s="242">
        <v>5605951</v>
      </c>
      <c r="B5683" s="243" t="s">
        <v>20107</v>
      </c>
      <c r="C5683" s="242" t="s">
        <v>1623</v>
      </c>
      <c r="D5683" s="244">
        <v>1333.63</v>
      </c>
    </row>
    <row r="5684" spans="1:4" ht="18">
      <c r="A5684" s="242">
        <v>5605952</v>
      </c>
      <c r="B5684" s="243" t="s">
        <v>20108</v>
      </c>
      <c r="C5684" s="242" t="s">
        <v>1623</v>
      </c>
      <c r="D5684" s="244">
        <v>2071.91</v>
      </c>
    </row>
    <row r="5685" spans="1:4" ht="27">
      <c r="A5685" s="242">
        <v>5605945</v>
      </c>
      <c r="B5685" s="243" t="s">
        <v>20109</v>
      </c>
      <c r="C5685" s="242" t="s">
        <v>1623</v>
      </c>
      <c r="D5685" s="244">
        <v>348.79</v>
      </c>
    </row>
    <row r="5686" spans="1:4" ht="27">
      <c r="A5686" s="242">
        <v>5605932</v>
      </c>
      <c r="B5686" s="243" t="s">
        <v>20110</v>
      </c>
      <c r="C5686" s="242" t="s">
        <v>27</v>
      </c>
      <c r="D5686" s="244">
        <v>103.17</v>
      </c>
    </row>
    <row r="5687" spans="1:4" ht="27">
      <c r="A5687" s="242">
        <v>5605934</v>
      </c>
      <c r="B5687" s="243" t="s">
        <v>20111</v>
      </c>
      <c r="C5687" s="242" t="s">
        <v>27</v>
      </c>
      <c r="D5687" s="244">
        <v>113.7</v>
      </c>
    </row>
    <row r="5688" spans="1:4" ht="27">
      <c r="A5688" s="242">
        <v>5605928</v>
      </c>
      <c r="B5688" s="243" t="s">
        <v>20112</v>
      </c>
      <c r="C5688" s="242" t="s">
        <v>27</v>
      </c>
      <c r="D5688" s="244">
        <v>125.68</v>
      </c>
    </row>
    <row r="5689" spans="1:4" ht="27">
      <c r="A5689" s="242">
        <v>5605935</v>
      </c>
      <c r="B5689" s="243" t="s">
        <v>20113</v>
      </c>
      <c r="C5689" s="242" t="s">
        <v>27</v>
      </c>
      <c r="D5689" s="244">
        <v>124.57</v>
      </c>
    </row>
    <row r="5690" spans="1:4" ht="27">
      <c r="A5690" s="242">
        <v>5605936</v>
      </c>
      <c r="B5690" s="243" t="s">
        <v>20114</v>
      </c>
      <c r="C5690" s="242" t="s">
        <v>27</v>
      </c>
      <c r="D5690" s="244">
        <v>178.95</v>
      </c>
    </row>
    <row r="5691" spans="1:4" ht="27">
      <c r="A5691" s="242">
        <v>5605937</v>
      </c>
      <c r="B5691" s="243" t="s">
        <v>20115</v>
      </c>
      <c r="C5691" s="242" t="s">
        <v>27</v>
      </c>
      <c r="D5691" s="244">
        <v>219.04</v>
      </c>
    </row>
    <row r="5692" spans="1:4" ht="18">
      <c r="A5692" s="242">
        <v>5605957</v>
      </c>
      <c r="B5692" s="243" t="s">
        <v>20116</v>
      </c>
      <c r="C5692" s="242" t="s">
        <v>27</v>
      </c>
      <c r="D5692" s="244">
        <v>154.09</v>
      </c>
    </row>
    <row r="5693" spans="1:4" ht="18">
      <c r="A5693" s="242">
        <v>5605958</v>
      </c>
      <c r="B5693" s="243" t="s">
        <v>20117</v>
      </c>
      <c r="C5693" s="242" t="s">
        <v>27</v>
      </c>
      <c r="D5693" s="244">
        <v>177.67</v>
      </c>
    </row>
    <row r="5694" spans="1:4" ht="18">
      <c r="A5694" s="242">
        <v>5605959</v>
      </c>
      <c r="B5694" s="243" t="s">
        <v>20118</v>
      </c>
      <c r="C5694" s="242" t="s">
        <v>27</v>
      </c>
      <c r="D5694" s="244">
        <v>205.04</v>
      </c>
    </row>
    <row r="5695" spans="1:4" ht="18">
      <c r="A5695" s="242">
        <v>5605960</v>
      </c>
      <c r="B5695" s="243" t="s">
        <v>20119</v>
      </c>
      <c r="C5695" s="242" t="s">
        <v>27</v>
      </c>
      <c r="D5695" s="244">
        <v>287.60000000000002</v>
      </c>
    </row>
    <row r="5696" spans="1:4" ht="18">
      <c r="A5696" s="242">
        <v>5605961</v>
      </c>
      <c r="B5696" s="243" t="s">
        <v>20120</v>
      </c>
      <c r="C5696" s="242" t="s">
        <v>27</v>
      </c>
      <c r="D5696" s="244">
        <v>325.44</v>
      </c>
    </row>
    <row r="5697" spans="1:4" ht="18">
      <c r="A5697" s="242">
        <v>5605885</v>
      </c>
      <c r="B5697" s="243" t="s">
        <v>20121</v>
      </c>
      <c r="C5697" s="242" t="s">
        <v>27</v>
      </c>
      <c r="D5697" s="244">
        <v>185.86</v>
      </c>
    </row>
    <row r="5698" spans="1:4" ht="18">
      <c r="A5698" s="242">
        <v>5605886</v>
      </c>
      <c r="B5698" s="243" t="s">
        <v>20122</v>
      </c>
      <c r="C5698" s="242" t="s">
        <v>27</v>
      </c>
      <c r="D5698" s="244">
        <v>204.47</v>
      </c>
    </row>
    <row r="5699" spans="1:4" ht="18">
      <c r="A5699" s="242">
        <v>5605883</v>
      </c>
      <c r="B5699" s="243" t="s">
        <v>20123</v>
      </c>
      <c r="C5699" s="242" t="s">
        <v>27</v>
      </c>
      <c r="D5699" s="244">
        <v>144.19999999999999</v>
      </c>
    </row>
    <row r="5700" spans="1:4" ht="18">
      <c r="A5700" s="242">
        <v>5605884</v>
      </c>
      <c r="B5700" s="243" t="s">
        <v>20124</v>
      </c>
      <c r="C5700" s="242" t="s">
        <v>27</v>
      </c>
      <c r="D5700" s="244">
        <v>162.81</v>
      </c>
    </row>
    <row r="5701" spans="1:4" ht="18">
      <c r="A5701" s="242">
        <v>5605962</v>
      </c>
      <c r="B5701" s="243" t="s">
        <v>20125</v>
      </c>
      <c r="C5701" s="242" t="s">
        <v>27</v>
      </c>
      <c r="D5701" s="244">
        <v>128.41</v>
      </c>
    </row>
    <row r="5702" spans="1:4" ht="18">
      <c r="A5702" s="242">
        <v>5605881</v>
      </c>
      <c r="B5702" s="243" t="s">
        <v>20126</v>
      </c>
      <c r="C5702" s="242" t="s">
        <v>27</v>
      </c>
      <c r="D5702" s="244">
        <v>174.78</v>
      </c>
    </row>
    <row r="5703" spans="1:4" ht="18">
      <c r="A5703" s="242">
        <v>5605882</v>
      </c>
      <c r="B5703" s="243" t="s">
        <v>20127</v>
      </c>
      <c r="C5703" s="242" t="s">
        <v>27</v>
      </c>
      <c r="D5703" s="244">
        <v>240.02</v>
      </c>
    </row>
    <row r="5704" spans="1:4" ht="18">
      <c r="A5704" s="242">
        <v>5605963</v>
      </c>
      <c r="B5704" s="243" t="s">
        <v>20128</v>
      </c>
      <c r="C5704" s="242" t="s">
        <v>27</v>
      </c>
      <c r="D5704" s="244">
        <v>189.64</v>
      </c>
    </row>
    <row r="5705" spans="1:4" ht="18">
      <c r="A5705" s="242">
        <v>5605964</v>
      </c>
      <c r="B5705" s="243" t="s">
        <v>20129</v>
      </c>
      <c r="C5705" s="242" t="s">
        <v>27</v>
      </c>
      <c r="D5705" s="244">
        <v>222.8</v>
      </c>
    </row>
    <row r="5706" spans="1:4" ht="18">
      <c r="A5706" s="242">
        <v>5605965</v>
      </c>
      <c r="B5706" s="243" t="s">
        <v>20130</v>
      </c>
      <c r="C5706" s="242" t="s">
        <v>27</v>
      </c>
      <c r="D5706" s="244">
        <v>249.94</v>
      </c>
    </row>
    <row r="5707" spans="1:4" ht="18">
      <c r="A5707" s="242">
        <v>5605966</v>
      </c>
      <c r="B5707" s="243" t="s">
        <v>20131</v>
      </c>
      <c r="C5707" s="242" t="s">
        <v>27</v>
      </c>
      <c r="D5707" s="244">
        <v>334.47</v>
      </c>
    </row>
    <row r="5708" spans="1:4" ht="18">
      <c r="A5708" s="242">
        <v>5605967</v>
      </c>
      <c r="B5708" s="243" t="s">
        <v>20132</v>
      </c>
      <c r="C5708" s="242" t="s">
        <v>27</v>
      </c>
      <c r="D5708" s="244">
        <v>386.96</v>
      </c>
    </row>
    <row r="5709" spans="1:4" ht="18">
      <c r="A5709" s="242">
        <v>5605968</v>
      </c>
      <c r="B5709" s="243" t="s">
        <v>20133</v>
      </c>
      <c r="C5709" s="242" t="s">
        <v>27</v>
      </c>
      <c r="D5709" s="244">
        <v>472.57</v>
      </c>
    </row>
    <row r="5710" spans="1:4" ht="18">
      <c r="A5710" s="242">
        <v>5605969</v>
      </c>
      <c r="B5710" s="243" t="s">
        <v>20134</v>
      </c>
      <c r="C5710" s="242" t="s">
        <v>27</v>
      </c>
      <c r="D5710" s="244">
        <v>485.76</v>
      </c>
    </row>
    <row r="5711" spans="1:4" ht="18">
      <c r="A5711" s="242">
        <v>5909130</v>
      </c>
      <c r="B5711" s="243" t="s">
        <v>20135</v>
      </c>
      <c r="C5711" s="242" t="s">
        <v>1624</v>
      </c>
      <c r="D5711" s="244">
        <v>20.25</v>
      </c>
    </row>
    <row r="5712" spans="1:4" ht="27">
      <c r="A5712" s="242">
        <v>5914703</v>
      </c>
      <c r="B5712" s="243" t="s">
        <v>20136</v>
      </c>
      <c r="C5712" s="242" t="s">
        <v>1624</v>
      </c>
      <c r="D5712" s="244">
        <v>4.47</v>
      </c>
    </row>
    <row r="5713" spans="1:4" ht="27">
      <c r="A5713" s="242">
        <v>5914704</v>
      </c>
      <c r="B5713" s="243" t="s">
        <v>20137</v>
      </c>
      <c r="C5713" s="242" t="s">
        <v>1624</v>
      </c>
      <c r="D5713" s="244">
        <v>4.45</v>
      </c>
    </row>
    <row r="5714" spans="1:4" ht="18">
      <c r="A5714" s="242">
        <v>5914710</v>
      </c>
      <c r="B5714" s="243" t="s">
        <v>20138</v>
      </c>
      <c r="C5714" s="242" t="s">
        <v>1624</v>
      </c>
      <c r="D5714" s="244">
        <v>8.57</v>
      </c>
    </row>
    <row r="5715" spans="1:4" ht="18">
      <c r="A5715" s="242">
        <v>5914711</v>
      </c>
      <c r="B5715" s="243" t="s">
        <v>20139</v>
      </c>
      <c r="C5715" s="242" t="s">
        <v>1624</v>
      </c>
      <c r="D5715" s="244">
        <v>7.96</v>
      </c>
    </row>
    <row r="5716" spans="1:4" ht="18">
      <c r="A5716" s="242">
        <v>5914712</v>
      </c>
      <c r="B5716" s="243" t="s">
        <v>20140</v>
      </c>
      <c r="C5716" s="242" t="s">
        <v>1624</v>
      </c>
      <c r="D5716" s="244">
        <v>7.78</v>
      </c>
    </row>
    <row r="5717" spans="1:4" ht="18">
      <c r="A5717" s="242">
        <v>5915369</v>
      </c>
      <c r="B5717" s="243" t="s">
        <v>20141</v>
      </c>
      <c r="C5717" s="242" t="s">
        <v>1623</v>
      </c>
      <c r="D5717" s="244">
        <v>6103.23</v>
      </c>
    </row>
    <row r="5718" spans="1:4" ht="18">
      <c r="A5718" s="242">
        <v>5915401</v>
      </c>
      <c r="B5718" s="243" t="s">
        <v>20142</v>
      </c>
      <c r="C5718" s="242" t="s">
        <v>1623</v>
      </c>
      <c r="D5718" s="244">
        <v>5606.23</v>
      </c>
    </row>
    <row r="5719" spans="1:4" ht="18">
      <c r="A5719" s="242">
        <v>5915402</v>
      </c>
      <c r="B5719" s="243" t="s">
        <v>20143</v>
      </c>
      <c r="C5719" s="242" t="s">
        <v>1623</v>
      </c>
      <c r="D5719" s="244">
        <v>3293.13</v>
      </c>
    </row>
    <row r="5720" spans="1:4" ht="18">
      <c r="A5720" s="242">
        <v>5915400</v>
      </c>
      <c r="B5720" s="243" t="s">
        <v>20144</v>
      </c>
      <c r="C5720" s="242" t="s">
        <v>1623</v>
      </c>
      <c r="D5720" s="244">
        <v>2921.35</v>
      </c>
    </row>
    <row r="5721" spans="1:4" ht="18">
      <c r="A5721" s="242">
        <v>5914651</v>
      </c>
      <c r="B5721" s="243" t="s">
        <v>20145</v>
      </c>
      <c r="C5721" s="242" t="s">
        <v>1624</v>
      </c>
      <c r="D5721" s="244">
        <v>1.83</v>
      </c>
    </row>
    <row r="5722" spans="1:4" ht="18">
      <c r="A5722" s="242">
        <v>5914648</v>
      </c>
      <c r="B5722" s="243" t="s">
        <v>20146</v>
      </c>
      <c r="C5722" s="242" t="s">
        <v>1624</v>
      </c>
      <c r="D5722" s="244">
        <v>5.53</v>
      </c>
    </row>
    <row r="5723" spans="1:4" ht="18">
      <c r="A5723" s="242">
        <v>5914647</v>
      </c>
      <c r="B5723" s="243" t="s">
        <v>20147</v>
      </c>
      <c r="C5723" s="242" t="s">
        <v>1624</v>
      </c>
      <c r="D5723" s="244">
        <v>1.27</v>
      </c>
    </row>
    <row r="5724" spans="1:4" ht="18">
      <c r="A5724" s="242">
        <v>5915411</v>
      </c>
      <c r="B5724" s="243" t="s">
        <v>20148</v>
      </c>
      <c r="C5724" s="242" t="s">
        <v>1624</v>
      </c>
      <c r="D5724" s="244">
        <v>2.5299999999999998</v>
      </c>
    </row>
    <row r="5725" spans="1:4" ht="18">
      <c r="A5725" s="242">
        <v>5915409</v>
      </c>
      <c r="B5725" s="243" t="s">
        <v>20149</v>
      </c>
      <c r="C5725" s="242" t="s">
        <v>1624</v>
      </c>
      <c r="D5725" s="244">
        <v>6.23</v>
      </c>
    </row>
    <row r="5726" spans="1:4" ht="18">
      <c r="A5726" s="242">
        <v>5915407</v>
      </c>
      <c r="B5726" s="243" t="s">
        <v>20150</v>
      </c>
      <c r="C5726" s="242" t="s">
        <v>1624</v>
      </c>
      <c r="D5726" s="244">
        <v>1.97</v>
      </c>
    </row>
    <row r="5727" spans="1:4" ht="18">
      <c r="A5727" s="242">
        <v>5914354</v>
      </c>
      <c r="B5727" s="243" t="s">
        <v>20151</v>
      </c>
      <c r="C5727" s="242" t="s">
        <v>1624</v>
      </c>
      <c r="D5727" s="244">
        <v>1.33</v>
      </c>
    </row>
    <row r="5728" spans="1:4" ht="18">
      <c r="A5728" s="242">
        <v>5915406</v>
      </c>
      <c r="B5728" s="243" t="s">
        <v>20152</v>
      </c>
      <c r="C5728" s="242" t="s">
        <v>1624</v>
      </c>
      <c r="D5728" s="244">
        <v>6.76</v>
      </c>
    </row>
    <row r="5729" spans="1:4" ht="18">
      <c r="A5729" s="242">
        <v>5914652</v>
      </c>
      <c r="B5729" s="243" t="s">
        <v>20153</v>
      </c>
      <c r="C5729" s="242" t="s">
        <v>1624</v>
      </c>
      <c r="D5729" s="244">
        <v>2.4500000000000002</v>
      </c>
    </row>
    <row r="5730" spans="1:4" ht="18">
      <c r="A5730" s="242">
        <v>5915417</v>
      </c>
      <c r="B5730" s="243" t="s">
        <v>20154</v>
      </c>
      <c r="C5730" s="242" t="s">
        <v>1624</v>
      </c>
      <c r="D5730" s="244">
        <v>3.87</v>
      </c>
    </row>
    <row r="5731" spans="1:4" ht="18">
      <c r="A5731" s="242">
        <v>5915414</v>
      </c>
      <c r="B5731" s="243" t="s">
        <v>20155</v>
      </c>
      <c r="C5731" s="242" t="s">
        <v>1624</v>
      </c>
      <c r="D5731" s="244">
        <v>2.0299999999999998</v>
      </c>
    </row>
    <row r="5732" spans="1:4" ht="18">
      <c r="A5732" s="242">
        <v>5914351</v>
      </c>
      <c r="B5732" s="243" t="s">
        <v>20156</v>
      </c>
      <c r="C5732" s="242" t="s">
        <v>1624</v>
      </c>
      <c r="D5732" s="244">
        <v>1.91</v>
      </c>
    </row>
    <row r="5733" spans="1:4" ht="18">
      <c r="A5733" s="242">
        <v>5914645</v>
      </c>
      <c r="B5733" s="243" t="s">
        <v>20157</v>
      </c>
      <c r="C5733" s="242" t="s">
        <v>1624</v>
      </c>
      <c r="D5733" s="244">
        <v>2.2999999999999998</v>
      </c>
    </row>
    <row r="5734" spans="1:4" ht="18">
      <c r="A5734" s="242">
        <v>5914642</v>
      </c>
      <c r="B5734" s="243" t="s">
        <v>20158</v>
      </c>
      <c r="C5734" s="242" t="s">
        <v>1624</v>
      </c>
      <c r="D5734" s="244">
        <v>4.47</v>
      </c>
    </row>
    <row r="5735" spans="1:4" ht="18">
      <c r="A5735" s="242">
        <v>5914641</v>
      </c>
      <c r="B5735" s="243" t="s">
        <v>20159</v>
      </c>
      <c r="C5735" s="242" t="s">
        <v>1624</v>
      </c>
      <c r="D5735" s="244">
        <v>1.6</v>
      </c>
    </row>
    <row r="5736" spans="1:4" ht="18">
      <c r="A5736" s="242">
        <v>5915456</v>
      </c>
      <c r="B5736" s="243" t="s">
        <v>20160</v>
      </c>
      <c r="C5736" s="242" t="s">
        <v>1624</v>
      </c>
      <c r="D5736" s="244">
        <v>2.93</v>
      </c>
    </row>
    <row r="5737" spans="1:4" ht="18">
      <c r="A5737" s="242">
        <v>5915454</v>
      </c>
      <c r="B5737" s="243" t="s">
        <v>20161</v>
      </c>
      <c r="C5737" s="242" t="s">
        <v>1624</v>
      </c>
      <c r="D5737" s="244">
        <v>5.09</v>
      </c>
    </row>
    <row r="5738" spans="1:4" ht="18">
      <c r="A5738" s="242">
        <v>5915399</v>
      </c>
      <c r="B5738" s="243" t="s">
        <v>20162</v>
      </c>
      <c r="C5738" s="242" t="s">
        <v>1624</v>
      </c>
      <c r="D5738" s="244">
        <v>2.2200000000000002</v>
      </c>
    </row>
    <row r="5739" spans="1:4" ht="18">
      <c r="A5739" s="242">
        <v>5914353</v>
      </c>
      <c r="B5739" s="243" t="s">
        <v>20163</v>
      </c>
      <c r="C5739" s="242" t="s">
        <v>1624</v>
      </c>
      <c r="D5739" s="244">
        <v>1.2</v>
      </c>
    </row>
    <row r="5740" spans="1:4" ht="18">
      <c r="A5740" s="242">
        <v>5915470</v>
      </c>
      <c r="B5740" s="243" t="s">
        <v>20164</v>
      </c>
      <c r="C5740" s="242" t="s">
        <v>1624</v>
      </c>
      <c r="D5740" s="244">
        <v>1.75</v>
      </c>
    </row>
    <row r="5741" spans="1:4" ht="18">
      <c r="A5741" s="242">
        <v>5915459</v>
      </c>
      <c r="B5741" s="243" t="s">
        <v>20165</v>
      </c>
      <c r="C5741" s="242" t="s">
        <v>1624</v>
      </c>
      <c r="D5741" s="244">
        <v>5.74</v>
      </c>
    </row>
    <row r="5742" spans="1:4" ht="18">
      <c r="A5742" s="242">
        <v>5915476</v>
      </c>
      <c r="B5742" s="243" t="s">
        <v>20166</v>
      </c>
      <c r="C5742" s="242" t="s">
        <v>1624</v>
      </c>
      <c r="D5742" s="244">
        <v>22.88</v>
      </c>
    </row>
    <row r="5743" spans="1:4" ht="27">
      <c r="A5743" s="242">
        <v>5914702</v>
      </c>
      <c r="B5743" s="243" t="s">
        <v>20167</v>
      </c>
      <c r="C5743" s="242" t="s">
        <v>1624</v>
      </c>
      <c r="D5743" s="244">
        <v>11.83</v>
      </c>
    </row>
    <row r="5744" spans="1:4" ht="18">
      <c r="A5744" s="242">
        <v>5914701</v>
      </c>
      <c r="B5744" s="243" t="s">
        <v>20168</v>
      </c>
      <c r="C5744" s="242" t="s">
        <v>1624</v>
      </c>
      <c r="D5744" s="244">
        <v>11.84</v>
      </c>
    </row>
    <row r="5745" spans="1:4" ht="27">
      <c r="A5745" s="242">
        <v>5906592</v>
      </c>
      <c r="B5745" s="243" t="s">
        <v>20169</v>
      </c>
      <c r="C5745" s="242" t="s">
        <v>1623</v>
      </c>
      <c r="D5745" s="244">
        <v>27.37</v>
      </c>
    </row>
    <row r="5746" spans="1:4" ht="27">
      <c r="A5746" s="242">
        <v>5906591</v>
      </c>
      <c r="B5746" s="243" t="s">
        <v>20170</v>
      </c>
      <c r="C5746" s="242" t="s">
        <v>1623</v>
      </c>
      <c r="D5746" s="244">
        <v>26.12</v>
      </c>
    </row>
    <row r="5747" spans="1:4" ht="18">
      <c r="A5747" s="242">
        <v>5914653</v>
      </c>
      <c r="B5747" s="243" t="s">
        <v>20171</v>
      </c>
      <c r="C5747" s="242" t="s">
        <v>1624</v>
      </c>
      <c r="D5747" s="244">
        <v>2.89</v>
      </c>
    </row>
    <row r="5748" spans="1:4" ht="18">
      <c r="A5748" s="242">
        <v>5915405</v>
      </c>
      <c r="B5748" s="243" t="s">
        <v>20172</v>
      </c>
      <c r="C5748" s="242" t="s">
        <v>1624</v>
      </c>
      <c r="D5748" s="244">
        <v>4.41</v>
      </c>
    </row>
    <row r="5749" spans="1:4" ht="18">
      <c r="A5749" s="242">
        <v>5914657</v>
      </c>
      <c r="B5749" s="243" t="s">
        <v>20173</v>
      </c>
      <c r="C5749" s="242" t="s">
        <v>1624</v>
      </c>
      <c r="D5749" s="244">
        <v>14.13</v>
      </c>
    </row>
    <row r="5750" spans="1:4">
      <c r="A5750" s="242">
        <v>5914363</v>
      </c>
      <c r="B5750" s="243" t="s">
        <v>20174</v>
      </c>
      <c r="C5750" s="242" t="s">
        <v>1624</v>
      </c>
      <c r="D5750" s="244">
        <v>13.82</v>
      </c>
    </row>
    <row r="5751" spans="1:4" ht="18">
      <c r="A5751" s="242">
        <v>5914646</v>
      </c>
      <c r="B5751" s="243" t="s">
        <v>20175</v>
      </c>
      <c r="C5751" s="242" t="s">
        <v>1624</v>
      </c>
      <c r="D5751" s="244">
        <v>6.29</v>
      </c>
    </row>
    <row r="5752" spans="1:4" ht="18">
      <c r="A5752" s="242">
        <v>5919535</v>
      </c>
      <c r="B5752" s="243" t="s">
        <v>20176</v>
      </c>
      <c r="C5752" s="242" t="s">
        <v>1624</v>
      </c>
      <c r="D5752" s="244">
        <v>14.92</v>
      </c>
    </row>
    <row r="5753" spans="1:4" ht="18">
      <c r="A5753" s="242">
        <v>5919533</v>
      </c>
      <c r="B5753" s="243" t="s">
        <v>20177</v>
      </c>
      <c r="C5753" s="242" t="s">
        <v>1624</v>
      </c>
      <c r="D5753" s="244">
        <v>49.97</v>
      </c>
    </row>
    <row r="5754" spans="1:4" ht="18">
      <c r="A5754" s="242">
        <v>5919534</v>
      </c>
      <c r="B5754" s="243" t="s">
        <v>20178</v>
      </c>
      <c r="C5754" s="242" t="s">
        <v>1624</v>
      </c>
      <c r="D5754" s="244">
        <v>45.62</v>
      </c>
    </row>
    <row r="5755" spans="1:4" ht="18">
      <c r="A5755" s="242">
        <v>5909007</v>
      </c>
      <c r="B5755" s="243" t="s">
        <v>20179</v>
      </c>
      <c r="C5755" s="242" t="s">
        <v>1624</v>
      </c>
      <c r="D5755" s="244">
        <v>13.8</v>
      </c>
    </row>
    <row r="5756" spans="1:4" ht="18">
      <c r="A5756" s="242">
        <v>5919538</v>
      </c>
      <c r="B5756" s="243" t="s">
        <v>20180</v>
      </c>
      <c r="C5756" s="242" t="s">
        <v>1624</v>
      </c>
      <c r="D5756" s="244">
        <v>11.64</v>
      </c>
    </row>
    <row r="5757" spans="1:4" ht="18">
      <c r="A5757" s="242">
        <v>5919540</v>
      </c>
      <c r="B5757" s="243" t="s">
        <v>20181</v>
      </c>
      <c r="C5757" s="242" t="s">
        <v>1624</v>
      </c>
      <c r="D5757" s="244">
        <v>2.36</v>
      </c>
    </row>
    <row r="5758" spans="1:4" ht="27">
      <c r="A5758" s="242">
        <v>5914705</v>
      </c>
      <c r="B5758" s="243" t="s">
        <v>20182</v>
      </c>
      <c r="C5758" s="242" t="s">
        <v>1624</v>
      </c>
      <c r="D5758" s="244">
        <v>17.14</v>
      </c>
    </row>
    <row r="5759" spans="1:4" ht="27">
      <c r="A5759" s="242">
        <v>5914706</v>
      </c>
      <c r="B5759" s="243" t="s">
        <v>20183</v>
      </c>
      <c r="C5759" s="242" t="s">
        <v>1624</v>
      </c>
      <c r="D5759" s="244">
        <v>15.91</v>
      </c>
    </row>
    <row r="5760" spans="1:4" ht="27">
      <c r="A5760" s="242">
        <v>5914707</v>
      </c>
      <c r="B5760" s="243" t="s">
        <v>20184</v>
      </c>
      <c r="C5760" s="242" t="s">
        <v>1624</v>
      </c>
      <c r="D5760" s="244">
        <v>15.55</v>
      </c>
    </row>
    <row r="5761" spans="1:4" ht="27">
      <c r="A5761" s="242">
        <v>5914677</v>
      </c>
      <c r="B5761" s="243" t="s">
        <v>20185</v>
      </c>
      <c r="C5761" s="242" t="s">
        <v>1624</v>
      </c>
      <c r="D5761" s="244">
        <v>23.74</v>
      </c>
    </row>
    <row r="5762" spans="1:4" ht="18">
      <c r="A5762" s="242">
        <v>5914676</v>
      </c>
      <c r="B5762" s="243" t="s">
        <v>20186</v>
      </c>
      <c r="C5762" s="242" t="s">
        <v>1624</v>
      </c>
      <c r="D5762" s="244">
        <v>19.510000000000002</v>
      </c>
    </row>
    <row r="5763" spans="1:4" ht="18">
      <c r="A5763" s="242">
        <v>5915440</v>
      </c>
      <c r="B5763" s="243" t="s">
        <v>20187</v>
      </c>
      <c r="C5763" s="242" t="s">
        <v>1624</v>
      </c>
      <c r="D5763" s="244">
        <v>2.09</v>
      </c>
    </row>
    <row r="5764" spans="1:4" ht="18">
      <c r="A5764" s="242">
        <v>5914352</v>
      </c>
      <c r="B5764" s="243" t="s">
        <v>20188</v>
      </c>
      <c r="C5764" s="242" t="s">
        <v>1624</v>
      </c>
      <c r="D5764" s="244">
        <v>3.16</v>
      </c>
    </row>
    <row r="5765" spans="1:4" ht="18">
      <c r="A5765" s="242">
        <v>5914339</v>
      </c>
      <c r="B5765" s="243" t="s">
        <v>20189</v>
      </c>
      <c r="C5765" s="242" t="s">
        <v>1624</v>
      </c>
      <c r="D5765" s="244">
        <v>6.8</v>
      </c>
    </row>
    <row r="5766" spans="1:4" ht="27">
      <c r="A5766" s="242">
        <v>5914678</v>
      </c>
      <c r="B5766" s="243" t="s">
        <v>20190</v>
      </c>
      <c r="C5766" s="242" t="s">
        <v>1624</v>
      </c>
      <c r="D5766" s="244">
        <v>28.89</v>
      </c>
    </row>
    <row r="5767" spans="1:4" ht="27">
      <c r="A5767" s="242">
        <v>5914679</v>
      </c>
      <c r="B5767" s="243" t="s">
        <v>20191</v>
      </c>
      <c r="C5767" s="242" t="s">
        <v>1624</v>
      </c>
      <c r="D5767" s="244">
        <v>46.45</v>
      </c>
    </row>
    <row r="5768" spans="1:4" ht="27">
      <c r="A5768" s="242">
        <v>5914681</v>
      </c>
      <c r="B5768" s="243" t="s">
        <v>20192</v>
      </c>
      <c r="C5768" s="242" t="s">
        <v>1624</v>
      </c>
      <c r="D5768" s="244">
        <v>55.42</v>
      </c>
    </row>
    <row r="5769" spans="1:4" ht="27">
      <c r="A5769" s="242">
        <v>5914680</v>
      </c>
      <c r="B5769" s="243" t="s">
        <v>20193</v>
      </c>
      <c r="C5769" s="242" t="s">
        <v>1624</v>
      </c>
      <c r="D5769" s="244">
        <v>38.520000000000003</v>
      </c>
    </row>
    <row r="5770" spans="1:4" ht="18">
      <c r="A5770" s="242">
        <v>5915015</v>
      </c>
      <c r="B5770" s="243" t="s">
        <v>20194</v>
      </c>
      <c r="C5770" s="242" t="s">
        <v>1624</v>
      </c>
      <c r="D5770" s="244">
        <v>17.239999999999998</v>
      </c>
    </row>
    <row r="5771" spans="1:4" ht="18">
      <c r="A5771" s="242">
        <v>5915373</v>
      </c>
      <c r="B5771" s="243" t="s">
        <v>20195</v>
      </c>
      <c r="C5771" s="242" t="s">
        <v>1624</v>
      </c>
      <c r="D5771" s="244">
        <v>14.18</v>
      </c>
    </row>
    <row r="5772" spans="1:4" ht="18">
      <c r="A5772" s="242">
        <v>5914333</v>
      </c>
      <c r="B5772" s="243" t="s">
        <v>20196</v>
      </c>
      <c r="C5772" s="242" t="s">
        <v>1624</v>
      </c>
      <c r="D5772" s="244">
        <v>26.36</v>
      </c>
    </row>
    <row r="5773" spans="1:4" ht="18">
      <c r="A5773" s="242">
        <v>5914655</v>
      </c>
      <c r="B5773" s="243" t="s">
        <v>20197</v>
      </c>
      <c r="C5773" s="242" t="s">
        <v>1624</v>
      </c>
      <c r="D5773" s="244">
        <v>26.7</v>
      </c>
    </row>
    <row r="5774" spans="1:4" ht="18">
      <c r="A5774" s="242">
        <v>5915474</v>
      </c>
      <c r="B5774" s="243" t="s">
        <v>20198</v>
      </c>
      <c r="C5774" s="242" t="s">
        <v>1624</v>
      </c>
      <c r="D5774" s="244">
        <v>23.98</v>
      </c>
    </row>
    <row r="5775" spans="1:4" ht="18">
      <c r="A5775" s="242">
        <v>5914654</v>
      </c>
      <c r="B5775" s="243" t="s">
        <v>20199</v>
      </c>
      <c r="C5775" s="242" t="s">
        <v>1624</v>
      </c>
      <c r="D5775" s="244">
        <v>21.91</v>
      </c>
    </row>
    <row r="5776" spans="1:4" ht="27">
      <c r="A5776" s="242">
        <v>5914686</v>
      </c>
      <c r="B5776" s="243" t="s">
        <v>20200</v>
      </c>
      <c r="C5776" s="242" t="s">
        <v>1624</v>
      </c>
      <c r="D5776" s="244">
        <v>20.45</v>
      </c>
    </row>
    <row r="5777" spans="1:4" ht="27">
      <c r="A5777" s="242">
        <v>5914685</v>
      </c>
      <c r="B5777" s="243" t="s">
        <v>20201</v>
      </c>
      <c r="C5777" s="242" t="s">
        <v>1624</v>
      </c>
      <c r="D5777" s="244">
        <v>20.52</v>
      </c>
    </row>
    <row r="5778" spans="1:4" ht="27">
      <c r="A5778" s="242">
        <v>5914682</v>
      </c>
      <c r="B5778" s="243" t="s">
        <v>20202</v>
      </c>
      <c r="C5778" s="242" t="s">
        <v>1624</v>
      </c>
      <c r="D5778" s="244">
        <v>26.5</v>
      </c>
    </row>
    <row r="5779" spans="1:4" ht="27">
      <c r="A5779" s="242">
        <v>5914683</v>
      </c>
      <c r="B5779" s="243" t="s">
        <v>20203</v>
      </c>
      <c r="C5779" s="242" t="s">
        <v>1624</v>
      </c>
      <c r="D5779" s="244">
        <v>30.48</v>
      </c>
    </row>
    <row r="5780" spans="1:4" ht="27">
      <c r="A5780" s="242">
        <v>5914684</v>
      </c>
      <c r="B5780" s="243" t="s">
        <v>20204</v>
      </c>
      <c r="C5780" s="242" t="s">
        <v>1624</v>
      </c>
      <c r="D5780" s="244">
        <v>22.97</v>
      </c>
    </row>
    <row r="5781" spans="1:4" ht="18">
      <c r="A5781" s="242">
        <v>5914675</v>
      </c>
      <c r="B5781" s="243" t="s">
        <v>20205</v>
      </c>
      <c r="C5781" s="242" t="s">
        <v>1624</v>
      </c>
      <c r="D5781" s="244">
        <v>2.33</v>
      </c>
    </row>
    <row r="5782" spans="1:4" ht="18">
      <c r="A5782" s="242">
        <v>5915433</v>
      </c>
      <c r="B5782" s="243" t="s">
        <v>20206</v>
      </c>
      <c r="C5782" s="242" t="s">
        <v>1624</v>
      </c>
      <c r="D5782" s="244">
        <v>27.66</v>
      </c>
    </row>
    <row r="5783" spans="1:4" ht="18">
      <c r="A5783" s="242">
        <v>5914650</v>
      </c>
      <c r="B5783" s="243" t="s">
        <v>20207</v>
      </c>
      <c r="C5783" s="242" t="s">
        <v>1624</v>
      </c>
      <c r="D5783" s="244">
        <v>8.1</v>
      </c>
    </row>
    <row r="5784" spans="1:4" ht="18">
      <c r="A5784" s="242">
        <v>5914358</v>
      </c>
      <c r="B5784" s="243" t="s">
        <v>20208</v>
      </c>
      <c r="C5784" s="242" t="s">
        <v>1624</v>
      </c>
      <c r="D5784" s="244">
        <v>7.14</v>
      </c>
    </row>
    <row r="5785" spans="1:4" ht="18">
      <c r="A5785" s="242">
        <v>5915421</v>
      </c>
      <c r="B5785" s="243" t="s">
        <v>20209</v>
      </c>
      <c r="C5785" s="242" t="s">
        <v>1624</v>
      </c>
      <c r="D5785" s="244">
        <v>20.420000000000002</v>
      </c>
    </row>
    <row r="5786" spans="1:4" ht="18">
      <c r="A5786" s="242">
        <v>5914649</v>
      </c>
      <c r="B5786" s="243" t="s">
        <v>20210</v>
      </c>
      <c r="C5786" s="242" t="s">
        <v>1624</v>
      </c>
      <c r="D5786" s="244">
        <v>5.62</v>
      </c>
    </row>
    <row r="5787" spans="1:4" ht="18">
      <c r="A5787" s="242">
        <v>5914643</v>
      </c>
      <c r="B5787" s="243" t="s">
        <v>20211</v>
      </c>
      <c r="C5787" s="242" t="s">
        <v>1624</v>
      </c>
      <c r="D5787" s="244">
        <v>4.3099999999999996</v>
      </c>
    </row>
    <row r="5788" spans="1:4" ht="18">
      <c r="A5788" s="242">
        <v>5914328</v>
      </c>
      <c r="B5788" s="243" t="s">
        <v>20212</v>
      </c>
      <c r="C5788" s="242" t="s">
        <v>1624</v>
      </c>
      <c r="D5788" s="244">
        <v>21.25</v>
      </c>
    </row>
    <row r="5789" spans="1:4" ht="18">
      <c r="A5789" s="242">
        <v>5914610</v>
      </c>
      <c r="B5789" s="243" t="s">
        <v>20213</v>
      </c>
      <c r="C5789" s="242" t="s">
        <v>1624</v>
      </c>
      <c r="D5789" s="244">
        <v>29.67</v>
      </c>
    </row>
    <row r="5790" spans="1:4" ht="18">
      <c r="A5790" s="242">
        <v>5915408</v>
      </c>
      <c r="B5790" s="243" t="s">
        <v>20214</v>
      </c>
      <c r="C5790" s="242" t="s">
        <v>1624</v>
      </c>
      <c r="D5790" s="244">
        <v>4.25</v>
      </c>
    </row>
    <row r="5791" spans="1:4" ht="18">
      <c r="A5791" s="242">
        <v>5915306</v>
      </c>
      <c r="B5791" s="243" t="s">
        <v>20215</v>
      </c>
      <c r="C5791" s="242" t="s">
        <v>1623</v>
      </c>
      <c r="D5791" s="244">
        <v>29.04</v>
      </c>
    </row>
    <row r="5792" spans="1:4" ht="27">
      <c r="A5792" s="242">
        <v>5914708</v>
      </c>
      <c r="B5792" s="243" t="s">
        <v>20216</v>
      </c>
      <c r="C5792" s="242" t="s">
        <v>1624</v>
      </c>
      <c r="D5792" s="244">
        <v>32.43</v>
      </c>
    </row>
    <row r="5793" spans="1:4" ht="27">
      <c r="A5793" s="242">
        <v>5914687</v>
      </c>
      <c r="B5793" s="243" t="s">
        <v>20217</v>
      </c>
      <c r="C5793" s="242" t="s">
        <v>1624</v>
      </c>
      <c r="D5793" s="244">
        <v>31.84</v>
      </c>
    </row>
    <row r="5794" spans="1:4" ht="27">
      <c r="A5794" s="242">
        <v>5914709</v>
      </c>
      <c r="B5794" s="243" t="s">
        <v>20218</v>
      </c>
      <c r="C5794" s="242" t="s">
        <v>1624</v>
      </c>
      <c r="D5794" s="244">
        <v>34.659999999999997</v>
      </c>
    </row>
    <row r="5795" spans="1:4" ht="27">
      <c r="A5795" s="242">
        <v>5914688</v>
      </c>
      <c r="B5795" s="243" t="s">
        <v>20219</v>
      </c>
      <c r="C5795" s="242" t="s">
        <v>1624</v>
      </c>
      <c r="D5795" s="244">
        <v>33.32</v>
      </c>
    </row>
    <row r="5796" spans="1:4" ht="27">
      <c r="A5796" s="242">
        <v>5914695</v>
      </c>
      <c r="B5796" s="243" t="s">
        <v>20220</v>
      </c>
      <c r="C5796" s="242" t="s">
        <v>1624</v>
      </c>
      <c r="D5796" s="244">
        <v>25.45</v>
      </c>
    </row>
    <row r="5797" spans="1:4" ht="27">
      <c r="A5797" s="242">
        <v>5914689</v>
      </c>
      <c r="B5797" s="243" t="s">
        <v>20221</v>
      </c>
      <c r="C5797" s="242" t="s">
        <v>1624</v>
      </c>
      <c r="D5797" s="244">
        <v>24.98</v>
      </c>
    </row>
    <row r="5798" spans="1:4" ht="27">
      <c r="A5798" s="242">
        <v>5914696</v>
      </c>
      <c r="B5798" s="243" t="s">
        <v>20222</v>
      </c>
      <c r="C5798" s="242" t="s">
        <v>1624</v>
      </c>
      <c r="D5798" s="244">
        <v>27.2</v>
      </c>
    </row>
    <row r="5799" spans="1:4" ht="27">
      <c r="A5799" s="242">
        <v>5914690</v>
      </c>
      <c r="B5799" s="243" t="s">
        <v>20223</v>
      </c>
      <c r="C5799" s="242" t="s">
        <v>1624</v>
      </c>
      <c r="D5799" s="244">
        <v>26.15</v>
      </c>
    </row>
    <row r="5800" spans="1:4" ht="27">
      <c r="A5800" s="242">
        <v>5914697</v>
      </c>
      <c r="B5800" s="243" t="s">
        <v>20224</v>
      </c>
      <c r="C5800" s="242" t="s">
        <v>1624</v>
      </c>
      <c r="D5800" s="244">
        <v>21.48</v>
      </c>
    </row>
    <row r="5801" spans="1:4" ht="27">
      <c r="A5801" s="242">
        <v>5914691</v>
      </c>
      <c r="B5801" s="243" t="s">
        <v>20225</v>
      </c>
      <c r="C5801" s="242" t="s">
        <v>1624</v>
      </c>
      <c r="D5801" s="244">
        <v>21.09</v>
      </c>
    </row>
    <row r="5802" spans="1:4" ht="27">
      <c r="A5802" s="242">
        <v>5914698</v>
      </c>
      <c r="B5802" s="243" t="s">
        <v>20226</v>
      </c>
      <c r="C5802" s="242" t="s">
        <v>1624</v>
      </c>
      <c r="D5802" s="244">
        <v>22.96</v>
      </c>
    </row>
    <row r="5803" spans="1:4" ht="27">
      <c r="A5803" s="242">
        <v>5914692</v>
      </c>
      <c r="B5803" s="243" t="s">
        <v>20227</v>
      </c>
      <c r="C5803" s="242" t="s">
        <v>1624</v>
      </c>
      <c r="D5803" s="244">
        <v>22.07</v>
      </c>
    </row>
    <row r="5804" spans="1:4" ht="27">
      <c r="A5804" s="242">
        <v>5914699</v>
      </c>
      <c r="B5804" s="243" t="s">
        <v>20228</v>
      </c>
      <c r="C5804" s="242" t="s">
        <v>1624</v>
      </c>
      <c r="D5804" s="244">
        <v>24.05</v>
      </c>
    </row>
    <row r="5805" spans="1:4" ht="27">
      <c r="A5805" s="242">
        <v>5914693</v>
      </c>
      <c r="B5805" s="243" t="s">
        <v>20229</v>
      </c>
      <c r="C5805" s="242" t="s">
        <v>1624</v>
      </c>
      <c r="D5805" s="244">
        <v>23.61</v>
      </c>
    </row>
    <row r="5806" spans="1:4" ht="27">
      <c r="A5806" s="242">
        <v>5914700</v>
      </c>
      <c r="B5806" s="243" t="s">
        <v>20230</v>
      </c>
      <c r="C5806" s="242" t="s">
        <v>1624</v>
      </c>
      <c r="D5806" s="244">
        <v>25.71</v>
      </c>
    </row>
    <row r="5807" spans="1:4" ht="27">
      <c r="A5807" s="242">
        <v>5914694</v>
      </c>
      <c r="B5807" s="243" t="s">
        <v>20231</v>
      </c>
      <c r="C5807" s="242" t="s">
        <v>1624</v>
      </c>
      <c r="D5807" s="244">
        <v>24.71</v>
      </c>
    </row>
    <row r="5808" spans="1:4" ht="18">
      <c r="A5808" s="242">
        <v>5915441</v>
      </c>
      <c r="B5808" s="243" t="s">
        <v>20232</v>
      </c>
      <c r="C5808" s="242" t="s">
        <v>1624</v>
      </c>
      <c r="D5808" s="244">
        <v>80.25</v>
      </c>
    </row>
    <row r="5809" spans="1:4" ht="18">
      <c r="A5809" s="242">
        <v>5901639</v>
      </c>
      <c r="B5809" s="243" t="s">
        <v>20233</v>
      </c>
      <c r="C5809" s="242" t="s">
        <v>20234</v>
      </c>
      <c r="D5809" s="244">
        <v>0.65</v>
      </c>
    </row>
    <row r="5810" spans="1:4" ht="18">
      <c r="A5810" s="242">
        <v>5901638</v>
      </c>
      <c r="B5810" s="243" t="s">
        <v>20235</v>
      </c>
      <c r="C5810" s="242" t="s">
        <v>20234</v>
      </c>
      <c r="D5810" s="244">
        <v>0.52</v>
      </c>
    </row>
    <row r="5811" spans="1:4" ht="18">
      <c r="A5811" s="242">
        <v>5901640</v>
      </c>
      <c r="B5811" s="243" t="s">
        <v>20236</v>
      </c>
      <c r="C5811" s="242" t="s">
        <v>20234</v>
      </c>
      <c r="D5811" s="244">
        <v>0.42</v>
      </c>
    </row>
    <row r="5812" spans="1:4">
      <c r="A5812" s="242">
        <v>5914359</v>
      </c>
      <c r="B5812" s="243" t="s">
        <v>20237</v>
      </c>
      <c r="C5812" s="242" t="s">
        <v>20234</v>
      </c>
      <c r="D5812" s="244">
        <v>0.89</v>
      </c>
    </row>
    <row r="5813" spans="1:4">
      <c r="A5813" s="242">
        <v>5914374</v>
      </c>
      <c r="B5813" s="243" t="s">
        <v>20238</v>
      </c>
      <c r="C5813" s="242" t="s">
        <v>20234</v>
      </c>
      <c r="D5813" s="244">
        <v>0.71</v>
      </c>
    </row>
    <row r="5814" spans="1:4">
      <c r="A5814" s="242">
        <v>5914389</v>
      </c>
      <c r="B5814" s="243" t="s">
        <v>20239</v>
      </c>
      <c r="C5814" s="242" t="s">
        <v>20234</v>
      </c>
      <c r="D5814" s="244">
        <v>0.57999999999999996</v>
      </c>
    </row>
    <row r="5815" spans="1:4">
      <c r="A5815" s="242">
        <v>5915319</v>
      </c>
      <c r="B5815" s="243" t="s">
        <v>20240</v>
      </c>
      <c r="C5815" s="242" t="s">
        <v>20234</v>
      </c>
      <c r="D5815" s="244">
        <v>0.65</v>
      </c>
    </row>
    <row r="5816" spans="1:4">
      <c r="A5816" s="242">
        <v>5915320</v>
      </c>
      <c r="B5816" s="243" t="s">
        <v>20241</v>
      </c>
      <c r="C5816" s="242" t="s">
        <v>20234</v>
      </c>
      <c r="D5816" s="244">
        <v>0.52</v>
      </c>
    </row>
    <row r="5817" spans="1:4">
      <c r="A5817" s="242">
        <v>5915321</v>
      </c>
      <c r="B5817" s="243" t="s">
        <v>20242</v>
      </c>
      <c r="C5817" s="242" t="s">
        <v>20234</v>
      </c>
      <c r="D5817" s="244">
        <v>0.42</v>
      </c>
    </row>
    <row r="5818" spans="1:4">
      <c r="A5818" s="242">
        <v>5914314</v>
      </c>
      <c r="B5818" s="243" t="s">
        <v>20243</v>
      </c>
      <c r="C5818" s="242" t="s">
        <v>20234</v>
      </c>
      <c r="D5818" s="244">
        <v>1.02</v>
      </c>
    </row>
    <row r="5819" spans="1:4">
      <c r="A5819" s="242">
        <v>5914329</v>
      </c>
      <c r="B5819" s="243" t="s">
        <v>20244</v>
      </c>
      <c r="C5819" s="242" t="s">
        <v>20234</v>
      </c>
      <c r="D5819" s="244">
        <v>0.81</v>
      </c>
    </row>
    <row r="5820" spans="1:4">
      <c r="A5820" s="242">
        <v>5914344</v>
      </c>
      <c r="B5820" s="243" t="s">
        <v>20245</v>
      </c>
      <c r="C5820" s="242" t="s">
        <v>20234</v>
      </c>
      <c r="D5820" s="244">
        <v>0.66</v>
      </c>
    </row>
    <row r="5821" spans="1:4">
      <c r="A5821" s="242">
        <v>5914539</v>
      </c>
      <c r="B5821" s="243" t="s">
        <v>20246</v>
      </c>
      <c r="C5821" s="242" t="s">
        <v>20234</v>
      </c>
      <c r="D5821" s="244">
        <v>0.77</v>
      </c>
    </row>
    <row r="5822" spans="1:4">
      <c r="A5822" s="242">
        <v>5914554</v>
      </c>
      <c r="B5822" s="243" t="s">
        <v>20247</v>
      </c>
      <c r="C5822" s="242" t="s">
        <v>20234</v>
      </c>
      <c r="D5822" s="244">
        <v>0.61</v>
      </c>
    </row>
    <row r="5823" spans="1:4">
      <c r="A5823" s="242">
        <v>5914569</v>
      </c>
      <c r="B5823" s="243" t="s">
        <v>20248</v>
      </c>
      <c r="C5823" s="242" t="s">
        <v>20234</v>
      </c>
      <c r="D5823" s="244">
        <v>0.5</v>
      </c>
    </row>
    <row r="5824" spans="1:4" ht="18">
      <c r="A5824" s="242">
        <v>5915012</v>
      </c>
      <c r="B5824" s="243" t="s">
        <v>20249</v>
      </c>
      <c r="C5824" s="242" t="s">
        <v>20234</v>
      </c>
      <c r="D5824" s="244">
        <v>1.75</v>
      </c>
    </row>
    <row r="5825" spans="1:4" ht="18">
      <c r="A5825" s="242">
        <v>5915013</v>
      </c>
      <c r="B5825" s="243" t="s">
        <v>20250</v>
      </c>
      <c r="C5825" s="242" t="s">
        <v>20234</v>
      </c>
      <c r="D5825" s="244">
        <v>1.4</v>
      </c>
    </row>
    <row r="5826" spans="1:4" ht="18">
      <c r="A5826" s="242">
        <v>5915014</v>
      </c>
      <c r="B5826" s="243" t="s">
        <v>20251</v>
      </c>
      <c r="C5826" s="242" t="s">
        <v>20234</v>
      </c>
      <c r="D5826" s="244">
        <v>1.1399999999999999</v>
      </c>
    </row>
    <row r="5827" spans="1:4" ht="18">
      <c r="A5827" s="242">
        <v>5914584</v>
      </c>
      <c r="B5827" s="243" t="s">
        <v>20252</v>
      </c>
      <c r="C5827" s="242" t="s">
        <v>20234</v>
      </c>
      <c r="D5827" s="244">
        <v>2.12</v>
      </c>
    </row>
    <row r="5828" spans="1:4" ht="18">
      <c r="A5828" s="242">
        <v>5914599</v>
      </c>
      <c r="B5828" s="243" t="s">
        <v>20253</v>
      </c>
      <c r="C5828" s="242" t="s">
        <v>20234</v>
      </c>
      <c r="D5828" s="244">
        <v>1.7</v>
      </c>
    </row>
    <row r="5829" spans="1:4" ht="18">
      <c r="A5829" s="242">
        <v>5914614</v>
      </c>
      <c r="B5829" s="243" t="s">
        <v>20254</v>
      </c>
      <c r="C5829" s="242" t="s">
        <v>20234</v>
      </c>
      <c r="D5829" s="244">
        <v>1.38</v>
      </c>
    </row>
    <row r="5830" spans="1:4" ht="18">
      <c r="A5830" s="242">
        <v>5914581</v>
      </c>
      <c r="B5830" s="243" t="s">
        <v>20255</v>
      </c>
      <c r="C5830" s="242" t="s">
        <v>20234</v>
      </c>
      <c r="D5830" s="244">
        <v>1.97</v>
      </c>
    </row>
    <row r="5831" spans="1:4" ht="18">
      <c r="A5831" s="242">
        <v>5914582</v>
      </c>
      <c r="B5831" s="243" t="s">
        <v>20256</v>
      </c>
      <c r="C5831" s="242" t="s">
        <v>20234</v>
      </c>
      <c r="D5831" s="244">
        <v>1.57</v>
      </c>
    </row>
    <row r="5832" spans="1:4" ht="18">
      <c r="A5832" s="242">
        <v>5914583</v>
      </c>
      <c r="B5832" s="243" t="s">
        <v>20257</v>
      </c>
      <c r="C5832" s="242" t="s">
        <v>20234</v>
      </c>
      <c r="D5832" s="244">
        <v>1.28</v>
      </c>
    </row>
    <row r="5833" spans="1:4">
      <c r="A5833" s="242">
        <v>5914449</v>
      </c>
      <c r="B5833" s="243" t="s">
        <v>20258</v>
      </c>
      <c r="C5833" s="242" t="s">
        <v>20234</v>
      </c>
      <c r="D5833" s="244">
        <v>0.88</v>
      </c>
    </row>
    <row r="5834" spans="1:4">
      <c r="A5834" s="242">
        <v>5914464</v>
      </c>
      <c r="B5834" s="243" t="s">
        <v>20259</v>
      </c>
      <c r="C5834" s="242" t="s">
        <v>20234</v>
      </c>
      <c r="D5834" s="244">
        <v>0.7</v>
      </c>
    </row>
    <row r="5835" spans="1:4">
      <c r="A5835" s="242">
        <v>5914479</v>
      </c>
      <c r="B5835" s="243" t="s">
        <v>20260</v>
      </c>
      <c r="C5835" s="242" t="s">
        <v>20234</v>
      </c>
      <c r="D5835" s="244">
        <v>0.56999999999999995</v>
      </c>
    </row>
    <row r="5836" spans="1:4">
      <c r="A5836" s="242">
        <v>5915322</v>
      </c>
      <c r="B5836" s="243" t="s">
        <v>20261</v>
      </c>
      <c r="C5836" s="242" t="s">
        <v>20234</v>
      </c>
      <c r="D5836" s="244">
        <v>1.44</v>
      </c>
    </row>
    <row r="5837" spans="1:4">
      <c r="A5837" s="242">
        <v>5915323</v>
      </c>
      <c r="B5837" s="243" t="s">
        <v>20262</v>
      </c>
      <c r="C5837" s="242" t="s">
        <v>20234</v>
      </c>
      <c r="D5837" s="244">
        <v>1.1499999999999999</v>
      </c>
    </row>
    <row r="5838" spans="1:4">
      <c r="A5838" s="242">
        <v>5915324</v>
      </c>
      <c r="B5838" s="243" t="s">
        <v>20263</v>
      </c>
      <c r="C5838" s="242" t="s">
        <v>20234</v>
      </c>
      <c r="D5838" s="244">
        <v>0.94</v>
      </c>
    </row>
    <row r="5839" spans="1:4">
      <c r="A5839" s="242">
        <v>5914404</v>
      </c>
      <c r="B5839" s="243" t="s">
        <v>20264</v>
      </c>
      <c r="C5839" s="242" t="s">
        <v>20234</v>
      </c>
      <c r="D5839" s="244">
        <v>0.93</v>
      </c>
    </row>
    <row r="5840" spans="1:4">
      <c r="A5840" s="242">
        <v>5914419</v>
      </c>
      <c r="B5840" s="243" t="s">
        <v>20265</v>
      </c>
      <c r="C5840" s="242" t="s">
        <v>20234</v>
      </c>
      <c r="D5840" s="244">
        <v>0.74</v>
      </c>
    </row>
    <row r="5841" spans="1:4">
      <c r="A5841" s="242">
        <v>5914434</v>
      </c>
      <c r="B5841" s="243" t="s">
        <v>20266</v>
      </c>
      <c r="C5841" s="242" t="s">
        <v>20234</v>
      </c>
      <c r="D5841" s="244">
        <v>0.6</v>
      </c>
    </row>
    <row r="5842" spans="1:4" ht="18">
      <c r="A5842" s="242">
        <v>5914635</v>
      </c>
      <c r="B5842" s="243" t="s">
        <v>20267</v>
      </c>
      <c r="C5842" s="242" t="s">
        <v>20234</v>
      </c>
      <c r="D5842" s="244">
        <v>0.83</v>
      </c>
    </row>
    <row r="5843" spans="1:4" ht="18">
      <c r="A5843" s="242">
        <v>5914636</v>
      </c>
      <c r="B5843" s="243" t="s">
        <v>20268</v>
      </c>
      <c r="C5843" s="242" t="s">
        <v>20234</v>
      </c>
      <c r="D5843" s="244">
        <v>0.67</v>
      </c>
    </row>
    <row r="5844" spans="1:4" ht="18">
      <c r="A5844" s="242">
        <v>5914637</v>
      </c>
      <c r="B5844" s="243" t="s">
        <v>20269</v>
      </c>
      <c r="C5844" s="242" t="s">
        <v>20234</v>
      </c>
      <c r="D5844" s="244">
        <v>0.54</v>
      </c>
    </row>
    <row r="5845" spans="1:4" ht="18">
      <c r="A5845" s="242">
        <v>5914638</v>
      </c>
      <c r="B5845" s="243" t="s">
        <v>20270</v>
      </c>
      <c r="C5845" s="242" t="s">
        <v>20234</v>
      </c>
      <c r="D5845" s="244">
        <v>0.67</v>
      </c>
    </row>
    <row r="5846" spans="1:4" ht="18">
      <c r="A5846" s="242">
        <v>5914639</v>
      </c>
      <c r="B5846" s="243" t="s">
        <v>20271</v>
      </c>
      <c r="C5846" s="242" t="s">
        <v>20234</v>
      </c>
      <c r="D5846" s="244">
        <v>0.54</v>
      </c>
    </row>
    <row r="5847" spans="1:4" ht="18">
      <c r="A5847" s="242">
        <v>5914640</v>
      </c>
      <c r="B5847" s="243" t="s">
        <v>20272</v>
      </c>
      <c r="C5847" s="242" t="s">
        <v>20234</v>
      </c>
      <c r="D5847" s="244">
        <v>0.44</v>
      </c>
    </row>
    <row r="5848" spans="1:4">
      <c r="A5848" s="242">
        <v>5915466</v>
      </c>
      <c r="B5848" s="243" t="s">
        <v>20273</v>
      </c>
      <c r="C5848" s="242" t="s">
        <v>20234</v>
      </c>
      <c r="D5848" s="244">
        <v>1.61</v>
      </c>
    </row>
    <row r="5849" spans="1:4">
      <c r="A5849" s="242">
        <v>5915467</v>
      </c>
      <c r="B5849" s="243" t="s">
        <v>20274</v>
      </c>
      <c r="C5849" s="242" t="s">
        <v>20234</v>
      </c>
      <c r="D5849" s="244">
        <v>1.29</v>
      </c>
    </row>
    <row r="5850" spans="1:4">
      <c r="A5850" s="242">
        <v>5915468</v>
      </c>
      <c r="B5850" s="243" t="s">
        <v>20275</v>
      </c>
      <c r="C5850" s="242" t="s">
        <v>20234</v>
      </c>
      <c r="D5850" s="244">
        <v>1.05</v>
      </c>
    </row>
    <row r="5851" spans="1:4">
      <c r="A5851" s="242">
        <v>5914617</v>
      </c>
      <c r="B5851" s="243" t="s">
        <v>20276</v>
      </c>
      <c r="C5851" s="242" t="s">
        <v>20234</v>
      </c>
      <c r="D5851" s="244">
        <v>1.24</v>
      </c>
    </row>
    <row r="5852" spans="1:4">
      <c r="A5852" s="242">
        <v>5914618</v>
      </c>
      <c r="B5852" s="243" t="s">
        <v>20277</v>
      </c>
      <c r="C5852" s="242" t="s">
        <v>20234</v>
      </c>
      <c r="D5852" s="244">
        <v>0.99</v>
      </c>
    </row>
    <row r="5853" spans="1:4">
      <c r="A5853" s="242">
        <v>5914619</v>
      </c>
      <c r="B5853" s="243" t="s">
        <v>20278</v>
      </c>
      <c r="C5853" s="242" t="s">
        <v>20234</v>
      </c>
      <c r="D5853" s="244">
        <v>0.81</v>
      </c>
    </row>
    <row r="5854" spans="1:4">
      <c r="A5854" s="242">
        <v>5915451</v>
      </c>
      <c r="B5854" s="243" t="s">
        <v>20279</v>
      </c>
      <c r="C5854" s="242" t="s">
        <v>20234</v>
      </c>
      <c r="D5854" s="244">
        <v>2.08</v>
      </c>
    </row>
    <row r="5855" spans="1:4">
      <c r="A5855" s="242">
        <v>5915452</v>
      </c>
      <c r="B5855" s="243" t="s">
        <v>20280</v>
      </c>
      <c r="C5855" s="242" t="s">
        <v>20234</v>
      </c>
      <c r="D5855" s="244">
        <v>1.67</v>
      </c>
    </row>
    <row r="5856" spans="1:4">
      <c r="A5856" s="242">
        <v>5915453</v>
      </c>
      <c r="B5856" s="243" t="s">
        <v>20281</v>
      </c>
      <c r="C5856" s="242" t="s">
        <v>20234</v>
      </c>
      <c r="D5856" s="244">
        <v>1.36</v>
      </c>
    </row>
    <row r="5857" spans="1:4">
      <c r="A5857" s="242">
        <v>5915448</v>
      </c>
      <c r="B5857" s="243" t="s">
        <v>20282</v>
      </c>
      <c r="C5857" s="242" t="s">
        <v>20234</v>
      </c>
      <c r="D5857" s="244">
        <v>1.6</v>
      </c>
    </row>
    <row r="5858" spans="1:4">
      <c r="A5858" s="242">
        <v>5915449</v>
      </c>
      <c r="B5858" s="243" t="s">
        <v>20283</v>
      </c>
      <c r="C5858" s="242" t="s">
        <v>20234</v>
      </c>
      <c r="D5858" s="244">
        <v>1.28</v>
      </c>
    </row>
    <row r="5859" spans="1:4">
      <c r="A5859" s="242">
        <v>5915450</v>
      </c>
      <c r="B5859" s="243" t="s">
        <v>20284</v>
      </c>
      <c r="C5859" s="242" t="s">
        <v>20234</v>
      </c>
      <c r="D5859" s="244">
        <v>1.04</v>
      </c>
    </row>
    <row r="5860" spans="1:4">
      <c r="A5860" s="242">
        <v>5901641</v>
      </c>
      <c r="B5860" s="243" t="s">
        <v>20285</v>
      </c>
      <c r="C5860" s="242" t="s">
        <v>20286</v>
      </c>
      <c r="D5860" s="244">
        <v>0.82</v>
      </c>
    </row>
    <row r="5861" spans="1:4">
      <c r="A5861" s="242">
        <v>5901642</v>
      </c>
      <c r="B5861" s="243" t="s">
        <v>20287</v>
      </c>
      <c r="C5861" s="242" t="s">
        <v>20286</v>
      </c>
      <c r="D5861" s="244">
        <v>0.28999999999999998</v>
      </c>
    </row>
    <row r="5862" spans="1:4">
      <c r="A5862" s="242">
        <v>5901643</v>
      </c>
      <c r="B5862" s="243" t="s">
        <v>20288</v>
      </c>
      <c r="C5862" s="242" t="s">
        <v>20286</v>
      </c>
      <c r="D5862" s="244">
        <v>0.28000000000000003</v>
      </c>
    </row>
    <row r="5863" spans="1:4">
      <c r="A5863" s="242">
        <v>5901644</v>
      </c>
      <c r="B5863" s="243" t="s">
        <v>20289</v>
      </c>
      <c r="C5863" s="242" t="s">
        <v>20286</v>
      </c>
      <c r="D5863" s="244">
        <v>0.71</v>
      </c>
    </row>
    <row r="5864" spans="1:4">
      <c r="A5864" s="242">
        <v>5901645</v>
      </c>
      <c r="B5864" s="243" t="s">
        <v>20290</v>
      </c>
      <c r="C5864" s="242" t="s">
        <v>20286</v>
      </c>
      <c r="D5864" s="244">
        <v>0.28000000000000003</v>
      </c>
    </row>
    <row r="5865" spans="1:4">
      <c r="A5865" s="242">
        <v>5901646</v>
      </c>
      <c r="B5865" s="243" t="s">
        <v>20291</v>
      </c>
      <c r="C5865" s="242" t="s">
        <v>20286</v>
      </c>
      <c r="D5865" s="244">
        <v>0.57999999999999996</v>
      </c>
    </row>
    <row r="5866" spans="1:4">
      <c r="A5866" s="242">
        <v>5901647</v>
      </c>
      <c r="B5866" s="243" t="s">
        <v>20292</v>
      </c>
      <c r="C5866" s="242" t="s">
        <v>20286</v>
      </c>
      <c r="D5866" s="244">
        <v>0.48</v>
      </c>
    </row>
    <row r="5867" spans="1:4">
      <c r="A5867" s="242">
        <v>5901648</v>
      </c>
      <c r="B5867" s="243" t="s">
        <v>20293</v>
      </c>
      <c r="C5867" s="242" t="s">
        <v>20286</v>
      </c>
      <c r="D5867" s="244">
        <v>0.43</v>
      </c>
    </row>
    <row r="5868" spans="1:4">
      <c r="A5868" s="242">
        <v>5901649</v>
      </c>
      <c r="B5868" s="243" t="s">
        <v>20294</v>
      </c>
      <c r="C5868" s="242" t="s">
        <v>20286</v>
      </c>
      <c r="D5868" s="244">
        <v>1.0900000000000001</v>
      </c>
    </row>
    <row r="5869" spans="1:4">
      <c r="A5869" s="242">
        <v>5901650</v>
      </c>
      <c r="B5869" s="243" t="s">
        <v>20295</v>
      </c>
      <c r="C5869" s="242" t="s">
        <v>20286</v>
      </c>
      <c r="D5869" s="244">
        <v>0.8</v>
      </c>
    </row>
    <row r="5870" spans="1:4">
      <c r="A5870" s="242">
        <v>5901651</v>
      </c>
      <c r="B5870" s="243" t="s">
        <v>20296</v>
      </c>
      <c r="C5870" s="242" t="s">
        <v>20286</v>
      </c>
      <c r="D5870" s="244">
        <v>0.28999999999999998</v>
      </c>
    </row>
    <row r="5871" spans="1:4">
      <c r="A5871" s="242">
        <v>5901652</v>
      </c>
      <c r="B5871" s="243" t="s">
        <v>20297</v>
      </c>
      <c r="C5871" s="242" t="s">
        <v>20286</v>
      </c>
      <c r="D5871" s="244">
        <v>0.27</v>
      </c>
    </row>
    <row r="5872" spans="1:4">
      <c r="A5872" s="242">
        <v>5901653</v>
      </c>
      <c r="B5872" s="243" t="s">
        <v>20298</v>
      </c>
      <c r="C5872" s="242" t="s">
        <v>20286</v>
      </c>
      <c r="D5872" s="244">
        <v>0.69</v>
      </c>
    </row>
    <row r="5873" spans="1:4">
      <c r="A5873" s="242">
        <v>5901654</v>
      </c>
      <c r="B5873" s="243" t="s">
        <v>20299</v>
      </c>
      <c r="C5873" s="242" t="s">
        <v>20286</v>
      </c>
      <c r="D5873" s="244">
        <v>0.27</v>
      </c>
    </row>
    <row r="5874" spans="1:4">
      <c r="A5874" s="242">
        <v>5901655</v>
      </c>
      <c r="B5874" s="243" t="s">
        <v>20300</v>
      </c>
      <c r="C5874" s="242" t="s">
        <v>20286</v>
      </c>
      <c r="D5874" s="244">
        <v>0.56000000000000005</v>
      </c>
    </row>
    <row r="5875" spans="1:4">
      <c r="A5875" s="242">
        <v>5901656</v>
      </c>
      <c r="B5875" s="243" t="s">
        <v>20301</v>
      </c>
      <c r="C5875" s="242" t="s">
        <v>20286</v>
      </c>
      <c r="D5875" s="244">
        <v>0.46</v>
      </c>
    </row>
    <row r="5876" spans="1:4">
      <c r="A5876" s="242">
        <v>5901657</v>
      </c>
      <c r="B5876" s="243" t="s">
        <v>20302</v>
      </c>
      <c r="C5876" s="242" t="s">
        <v>20286</v>
      </c>
      <c r="D5876" s="244">
        <v>0.42</v>
      </c>
    </row>
    <row r="5877" spans="1:4">
      <c r="A5877" s="242">
        <v>5901658</v>
      </c>
      <c r="B5877" s="243" t="s">
        <v>20303</v>
      </c>
      <c r="C5877" s="242" t="s">
        <v>20286</v>
      </c>
      <c r="D5877" s="244">
        <v>1.07</v>
      </c>
    </row>
    <row r="5878" spans="1:4">
      <c r="A5878" s="242">
        <v>5901659</v>
      </c>
      <c r="B5878" s="243" t="s">
        <v>20304</v>
      </c>
      <c r="C5878" s="242" t="s">
        <v>20286</v>
      </c>
      <c r="D5878" s="244">
        <v>0.8</v>
      </c>
    </row>
    <row r="5879" spans="1:4">
      <c r="A5879" s="242">
        <v>5901660</v>
      </c>
      <c r="B5879" s="243" t="s">
        <v>20305</v>
      </c>
      <c r="C5879" s="242" t="s">
        <v>20286</v>
      </c>
      <c r="D5879" s="244">
        <v>0.28999999999999998</v>
      </c>
    </row>
    <row r="5880" spans="1:4">
      <c r="A5880" s="242">
        <v>5901661</v>
      </c>
      <c r="B5880" s="243" t="s">
        <v>20306</v>
      </c>
      <c r="C5880" s="242" t="s">
        <v>20286</v>
      </c>
      <c r="D5880" s="244">
        <v>0.28000000000000003</v>
      </c>
    </row>
    <row r="5881" spans="1:4">
      <c r="A5881" s="242">
        <v>5901662</v>
      </c>
      <c r="B5881" s="243" t="s">
        <v>20307</v>
      </c>
      <c r="C5881" s="242" t="s">
        <v>20286</v>
      </c>
      <c r="D5881" s="244">
        <v>0.7</v>
      </c>
    </row>
    <row r="5882" spans="1:4">
      <c r="A5882" s="242">
        <v>5901663</v>
      </c>
      <c r="B5882" s="243" t="s">
        <v>20308</v>
      </c>
      <c r="C5882" s="242" t="s">
        <v>20286</v>
      </c>
      <c r="D5882" s="244">
        <v>0.27</v>
      </c>
    </row>
    <row r="5883" spans="1:4">
      <c r="A5883" s="242">
        <v>5901664</v>
      </c>
      <c r="B5883" s="243" t="s">
        <v>20309</v>
      </c>
      <c r="C5883" s="242" t="s">
        <v>20286</v>
      </c>
      <c r="D5883" s="244">
        <v>0.56999999999999995</v>
      </c>
    </row>
    <row r="5884" spans="1:4">
      <c r="A5884" s="242">
        <v>5901665</v>
      </c>
      <c r="B5884" s="243" t="s">
        <v>20310</v>
      </c>
      <c r="C5884" s="242" t="s">
        <v>20286</v>
      </c>
      <c r="D5884" s="244">
        <v>0.47</v>
      </c>
    </row>
    <row r="5885" spans="1:4">
      <c r="A5885" s="242">
        <v>5901666</v>
      </c>
      <c r="B5885" s="243" t="s">
        <v>20311</v>
      </c>
      <c r="C5885" s="242" t="s">
        <v>20286</v>
      </c>
      <c r="D5885" s="244">
        <v>0.42</v>
      </c>
    </row>
    <row r="5886" spans="1:4">
      <c r="A5886" s="242">
        <v>5901667</v>
      </c>
      <c r="B5886" s="243" t="s">
        <v>20312</v>
      </c>
      <c r="C5886" s="242" t="s">
        <v>20286</v>
      </c>
      <c r="D5886" s="244">
        <v>1.08</v>
      </c>
    </row>
    <row r="5887" spans="1:4" ht="18">
      <c r="A5887" s="242">
        <v>5914511</v>
      </c>
      <c r="B5887" s="243" t="s">
        <v>20313</v>
      </c>
      <c r="C5887" s="242" t="s">
        <v>20234</v>
      </c>
      <c r="D5887" s="244">
        <v>0.22</v>
      </c>
    </row>
    <row r="5888" spans="1:4" ht="18">
      <c r="A5888" s="242">
        <v>5914510</v>
      </c>
      <c r="B5888" s="243" t="s">
        <v>20314</v>
      </c>
      <c r="C5888" s="242" t="s">
        <v>20234</v>
      </c>
      <c r="D5888" s="244">
        <v>0.18</v>
      </c>
    </row>
    <row r="5889" spans="1:4" ht="18">
      <c r="A5889" s="242">
        <v>5906597</v>
      </c>
      <c r="B5889" s="243" t="s">
        <v>20315</v>
      </c>
      <c r="C5889" s="242" t="s">
        <v>20316</v>
      </c>
      <c r="D5889" s="244">
        <v>9.84</v>
      </c>
    </row>
    <row r="5890" spans="1:4" ht="27">
      <c r="A5890" s="242">
        <v>5906598</v>
      </c>
      <c r="B5890" s="243" t="s">
        <v>20317</v>
      </c>
      <c r="C5890" s="242" t="s">
        <v>20316</v>
      </c>
      <c r="D5890" s="244">
        <v>7.87</v>
      </c>
    </row>
    <row r="5891" spans="1:4" ht="18">
      <c r="A5891" s="242">
        <v>5906599</v>
      </c>
      <c r="B5891" s="243" t="s">
        <v>20318</v>
      </c>
      <c r="C5891" s="242" t="s">
        <v>20316</v>
      </c>
      <c r="D5891" s="244">
        <v>6.41</v>
      </c>
    </row>
    <row r="5892" spans="1:4" ht="18">
      <c r="A5892" s="242">
        <v>5906594</v>
      </c>
      <c r="B5892" s="243" t="s">
        <v>20319</v>
      </c>
      <c r="C5892" s="242" t="s">
        <v>20316</v>
      </c>
      <c r="D5892" s="244">
        <v>6.56</v>
      </c>
    </row>
    <row r="5893" spans="1:4" ht="27">
      <c r="A5893" s="242">
        <v>5906595</v>
      </c>
      <c r="B5893" s="243" t="s">
        <v>20320</v>
      </c>
      <c r="C5893" s="242" t="s">
        <v>20316</v>
      </c>
      <c r="D5893" s="244">
        <v>5.25</v>
      </c>
    </row>
    <row r="5894" spans="1:4" ht="18">
      <c r="A5894" s="242">
        <v>5906596</v>
      </c>
      <c r="B5894" s="243" t="s">
        <v>20321</v>
      </c>
      <c r="C5894" s="242" t="s">
        <v>20316</v>
      </c>
      <c r="D5894" s="244">
        <v>4.2699999999999996</v>
      </c>
    </row>
    <row r="5895" spans="1:4">
      <c r="A5895" s="242">
        <v>5901668</v>
      </c>
      <c r="B5895" s="243" t="s">
        <v>20322</v>
      </c>
      <c r="C5895" s="242" t="s">
        <v>20286</v>
      </c>
      <c r="D5895" s="244">
        <v>0.82</v>
      </c>
    </row>
    <row r="5896" spans="1:4">
      <c r="A5896" s="242">
        <v>5901669</v>
      </c>
      <c r="B5896" s="243" t="s">
        <v>20323</v>
      </c>
      <c r="C5896" s="242" t="s">
        <v>20286</v>
      </c>
      <c r="D5896" s="244">
        <v>0.3</v>
      </c>
    </row>
    <row r="5897" spans="1:4">
      <c r="A5897" s="242">
        <v>5901670</v>
      </c>
      <c r="B5897" s="243" t="s">
        <v>20324</v>
      </c>
      <c r="C5897" s="242" t="s">
        <v>20286</v>
      </c>
      <c r="D5897" s="244">
        <v>0.28000000000000003</v>
      </c>
    </row>
    <row r="5898" spans="1:4">
      <c r="A5898" s="242">
        <v>5901671</v>
      </c>
      <c r="B5898" s="243" t="s">
        <v>20325</v>
      </c>
      <c r="C5898" s="242" t="s">
        <v>20286</v>
      </c>
      <c r="D5898" s="244">
        <v>0.71</v>
      </c>
    </row>
    <row r="5899" spans="1:4">
      <c r="A5899" s="242">
        <v>5901672</v>
      </c>
      <c r="B5899" s="243" t="s">
        <v>20326</v>
      </c>
      <c r="C5899" s="242" t="s">
        <v>20286</v>
      </c>
      <c r="D5899" s="244">
        <v>0.28000000000000003</v>
      </c>
    </row>
    <row r="5900" spans="1:4">
      <c r="A5900" s="242">
        <v>5901673</v>
      </c>
      <c r="B5900" s="243" t="s">
        <v>20327</v>
      </c>
      <c r="C5900" s="242" t="s">
        <v>20286</v>
      </c>
      <c r="D5900" s="244">
        <v>0.57999999999999996</v>
      </c>
    </row>
    <row r="5901" spans="1:4">
      <c r="A5901" s="242">
        <v>5901674</v>
      </c>
      <c r="B5901" s="243" t="s">
        <v>20328</v>
      </c>
      <c r="C5901" s="242" t="s">
        <v>20286</v>
      </c>
      <c r="D5901" s="244">
        <v>0.48</v>
      </c>
    </row>
    <row r="5902" spans="1:4">
      <c r="A5902" s="242">
        <v>5901675</v>
      </c>
      <c r="B5902" s="243" t="s">
        <v>20329</v>
      </c>
      <c r="C5902" s="242" t="s">
        <v>20286</v>
      </c>
      <c r="D5902" s="244">
        <v>0.43</v>
      </c>
    </row>
    <row r="5903" spans="1:4">
      <c r="A5903" s="242">
        <v>5901676</v>
      </c>
      <c r="B5903" s="243" t="s">
        <v>20330</v>
      </c>
      <c r="C5903" s="242" t="s">
        <v>20286</v>
      </c>
      <c r="D5903" s="244">
        <v>1.1000000000000001</v>
      </c>
    </row>
    <row r="5904" spans="1:4">
      <c r="A5904" s="242">
        <v>5901677</v>
      </c>
      <c r="B5904" s="243" t="s">
        <v>20331</v>
      </c>
      <c r="C5904" s="242" t="s">
        <v>20286</v>
      </c>
      <c r="D5904" s="244">
        <v>0.81</v>
      </c>
    </row>
    <row r="5905" spans="1:4">
      <c r="A5905" s="242">
        <v>5901678</v>
      </c>
      <c r="B5905" s="243" t="s">
        <v>20332</v>
      </c>
      <c r="C5905" s="242" t="s">
        <v>20286</v>
      </c>
      <c r="D5905" s="244">
        <v>0.28999999999999998</v>
      </c>
    </row>
    <row r="5906" spans="1:4">
      <c r="A5906" s="242">
        <v>5901679</v>
      </c>
      <c r="B5906" s="243" t="s">
        <v>20333</v>
      </c>
      <c r="C5906" s="242" t="s">
        <v>20286</v>
      </c>
      <c r="D5906" s="244">
        <v>0.28000000000000003</v>
      </c>
    </row>
    <row r="5907" spans="1:4">
      <c r="A5907" s="242">
        <v>5901680</v>
      </c>
      <c r="B5907" s="243" t="s">
        <v>20334</v>
      </c>
      <c r="C5907" s="242" t="s">
        <v>20286</v>
      </c>
      <c r="D5907" s="244">
        <v>0.7</v>
      </c>
    </row>
    <row r="5908" spans="1:4">
      <c r="A5908" s="242">
        <v>5901681</v>
      </c>
      <c r="B5908" s="243" t="s">
        <v>20335</v>
      </c>
      <c r="C5908" s="242" t="s">
        <v>20286</v>
      </c>
      <c r="D5908" s="244">
        <v>0.27</v>
      </c>
    </row>
    <row r="5909" spans="1:4">
      <c r="A5909" s="242">
        <v>5901682</v>
      </c>
      <c r="B5909" s="243" t="s">
        <v>20336</v>
      </c>
      <c r="C5909" s="242" t="s">
        <v>20286</v>
      </c>
      <c r="D5909" s="244">
        <v>0.56999999999999995</v>
      </c>
    </row>
    <row r="5910" spans="1:4">
      <c r="A5910" s="242">
        <v>5901683</v>
      </c>
      <c r="B5910" s="243" t="s">
        <v>20337</v>
      </c>
      <c r="C5910" s="242" t="s">
        <v>20286</v>
      </c>
      <c r="D5910" s="244">
        <v>0.47</v>
      </c>
    </row>
    <row r="5911" spans="1:4">
      <c r="A5911" s="242">
        <v>5901684</v>
      </c>
      <c r="B5911" s="243" t="s">
        <v>20338</v>
      </c>
      <c r="C5911" s="242" t="s">
        <v>20286</v>
      </c>
      <c r="D5911" s="244">
        <v>0.42</v>
      </c>
    </row>
    <row r="5912" spans="1:4">
      <c r="A5912" s="242">
        <v>5901685</v>
      </c>
      <c r="B5912" s="243" t="s">
        <v>20339</v>
      </c>
      <c r="C5912" s="242" t="s">
        <v>20286</v>
      </c>
      <c r="D5912" s="244">
        <v>1.08</v>
      </c>
    </row>
    <row r="5913" spans="1:4">
      <c r="A5913" s="242">
        <v>5914364</v>
      </c>
      <c r="B5913" s="243" t="s">
        <v>20340</v>
      </c>
      <c r="C5913" s="242" t="s">
        <v>20234</v>
      </c>
      <c r="D5913" s="244">
        <v>0.71</v>
      </c>
    </row>
    <row r="5914" spans="1:4" ht="18">
      <c r="A5914" s="242">
        <v>5914365</v>
      </c>
      <c r="B5914" s="243" t="s">
        <v>20341</v>
      </c>
      <c r="C5914" s="242" t="s">
        <v>20234</v>
      </c>
      <c r="D5914" s="244">
        <v>0.56999999999999995</v>
      </c>
    </row>
    <row r="5915" spans="1:4">
      <c r="A5915" s="242">
        <v>5914366</v>
      </c>
      <c r="B5915" s="243" t="s">
        <v>20342</v>
      </c>
      <c r="C5915" s="242" t="s">
        <v>20234</v>
      </c>
      <c r="D5915" s="244">
        <v>0.46</v>
      </c>
    </row>
    <row r="5916" spans="1:4">
      <c r="A5916" s="242">
        <v>5914360</v>
      </c>
      <c r="B5916" s="243" t="s">
        <v>20343</v>
      </c>
      <c r="C5916" s="242" t="s">
        <v>20234</v>
      </c>
      <c r="D5916" s="244">
        <v>0.89</v>
      </c>
    </row>
    <row r="5917" spans="1:4" ht="18">
      <c r="A5917" s="242">
        <v>5914361</v>
      </c>
      <c r="B5917" s="243" t="s">
        <v>20344</v>
      </c>
      <c r="C5917" s="242" t="s">
        <v>20234</v>
      </c>
      <c r="D5917" s="244">
        <v>0.71</v>
      </c>
    </row>
    <row r="5918" spans="1:4">
      <c r="A5918" s="242">
        <v>5914362</v>
      </c>
      <c r="B5918" s="243" t="s">
        <v>20345</v>
      </c>
      <c r="C5918" s="242" t="s">
        <v>20234</v>
      </c>
      <c r="D5918" s="244">
        <v>0.57999999999999996</v>
      </c>
    </row>
    <row r="5919" spans="1:4">
      <c r="A5919" s="242">
        <v>5914315</v>
      </c>
      <c r="B5919" s="243" t="s">
        <v>20346</v>
      </c>
      <c r="C5919" s="242" t="s">
        <v>20234</v>
      </c>
      <c r="D5919" s="244">
        <v>0.78</v>
      </c>
    </row>
    <row r="5920" spans="1:4" ht="18">
      <c r="A5920" s="242">
        <v>5914330</v>
      </c>
      <c r="B5920" s="243" t="s">
        <v>20347</v>
      </c>
      <c r="C5920" s="242" t="s">
        <v>20234</v>
      </c>
      <c r="D5920" s="244">
        <v>0.62</v>
      </c>
    </row>
    <row r="5921" spans="1:4">
      <c r="A5921" s="242">
        <v>5914345</v>
      </c>
      <c r="B5921" s="243" t="s">
        <v>20348</v>
      </c>
      <c r="C5921" s="242" t="s">
        <v>20234</v>
      </c>
      <c r="D5921" s="244">
        <v>0.51</v>
      </c>
    </row>
    <row r="5922" spans="1:4" ht="18">
      <c r="A5922" s="242">
        <v>5914367</v>
      </c>
      <c r="B5922" s="243" t="s">
        <v>20349</v>
      </c>
      <c r="C5922" s="242" t="s">
        <v>20234</v>
      </c>
      <c r="D5922" s="244">
        <v>1.4</v>
      </c>
    </row>
    <row r="5923" spans="1:4" ht="18">
      <c r="A5923" s="242">
        <v>5914368</v>
      </c>
      <c r="B5923" s="243" t="s">
        <v>20350</v>
      </c>
      <c r="C5923" s="242" t="s">
        <v>20234</v>
      </c>
      <c r="D5923" s="244">
        <v>1.1200000000000001</v>
      </c>
    </row>
    <row r="5924" spans="1:4" ht="18">
      <c r="A5924" s="242">
        <v>5914369</v>
      </c>
      <c r="B5924" s="243" t="s">
        <v>20351</v>
      </c>
      <c r="C5924" s="242" t="s">
        <v>20234</v>
      </c>
      <c r="D5924" s="244">
        <v>0.91</v>
      </c>
    </row>
    <row r="5925" spans="1:4" ht="18">
      <c r="A5925" s="242">
        <v>5914489</v>
      </c>
      <c r="B5925" s="243" t="s">
        <v>20352</v>
      </c>
      <c r="C5925" s="242" t="s">
        <v>20234</v>
      </c>
      <c r="D5925" s="244">
        <v>0.2</v>
      </c>
    </row>
    <row r="5926" spans="1:4" ht="18">
      <c r="A5926" s="242">
        <v>5914491</v>
      </c>
      <c r="B5926" s="243" t="s">
        <v>20353</v>
      </c>
      <c r="C5926" s="242" t="s">
        <v>20234</v>
      </c>
      <c r="D5926" s="244">
        <v>0.22</v>
      </c>
    </row>
    <row r="5927" spans="1:4" ht="18">
      <c r="A5927" s="242">
        <v>5914490</v>
      </c>
      <c r="B5927" s="243" t="s">
        <v>20354</v>
      </c>
      <c r="C5927" s="242" t="s">
        <v>20234</v>
      </c>
      <c r="D5927" s="244">
        <v>0.18</v>
      </c>
    </row>
    <row r="5928" spans="1:4" ht="27">
      <c r="A5928" s="242">
        <v>5914495</v>
      </c>
      <c r="B5928" s="243" t="s">
        <v>20355</v>
      </c>
      <c r="C5928" s="242" t="s">
        <v>20234</v>
      </c>
      <c r="D5928" s="244">
        <v>1.29</v>
      </c>
    </row>
    <row r="5929" spans="1:4" ht="27">
      <c r="A5929" s="242">
        <v>5914494</v>
      </c>
      <c r="B5929" s="243" t="s">
        <v>20356</v>
      </c>
      <c r="C5929" s="242" t="s">
        <v>20234</v>
      </c>
      <c r="D5929" s="244">
        <v>2.91</v>
      </c>
    </row>
    <row r="5930" spans="1:4" ht="18">
      <c r="A5930" s="242">
        <v>5914487</v>
      </c>
      <c r="B5930" s="243" t="s">
        <v>20357</v>
      </c>
      <c r="C5930" s="242" t="s">
        <v>20234</v>
      </c>
      <c r="D5930" s="244">
        <v>0.18</v>
      </c>
    </row>
    <row r="5931" spans="1:4" ht="18">
      <c r="A5931" s="242">
        <v>5914488</v>
      </c>
      <c r="B5931" s="243" t="s">
        <v>20358</v>
      </c>
      <c r="C5931" s="242" t="s">
        <v>20234</v>
      </c>
      <c r="D5931" s="244">
        <v>0.22</v>
      </c>
    </row>
    <row r="5932" spans="1:4" ht="18">
      <c r="A5932" s="242">
        <v>5914493</v>
      </c>
      <c r="B5932" s="243" t="s">
        <v>20359</v>
      </c>
      <c r="C5932" s="242" t="s">
        <v>20234</v>
      </c>
      <c r="D5932" s="244">
        <v>4.82</v>
      </c>
    </row>
    <row r="5933" spans="1:4" ht="18">
      <c r="A5933" s="242">
        <v>5914492</v>
      </c>
      <c r="B5933" s="243" t="s">
        <v>20360</v>
      </c>
      <c r="C5933" s="242" t="s">
        <v>20234</v>
      </c>
      <c r="D5933" s="244">
        <v>11.56</v>
      </c>
    </row>
    <row r="5934" spans="1:4" ht="18">
      <c r="A5934" s="242">
        <v>5914482</v>
      </c>
      <c r="B5934" s="243" t="s">
        <v>20361</v>
      </c>
      <c r="C5934" s="242" t="s">
        <v>20234</v>
      </c>
      <c r="D5934" s="244">
        <v>0.51</v>
      </c>
    </row>
    <row r="5935" spans="1:4" ht="18">
      <c r="A5935" s="242">
        <v>5914483</v>
      </c>
      <c r="B5935" s="243" t="s">
        <v>20362</v>
      </c>
      <c r="C5935" s="242" t="s">
        <v>20234</v>
      </c>
      <c r="D5935" s="244">
        <v>0.36</v>
      </c>
    </row>
    <row r="5936" spans="1:4" ht="18">
      <c r="A5936" s="242">
        <v>5914480</v>
      </c>
      <c r="B5936" s="243" t="s">
        <v>20363</v>
      </c>
      <c r="C5936" s="242" t="s">
        <v>20234</v>
      </c>
      <c r="D5936" s="244">
        <v>0.53</v>
      </c>
    </row>
    <row r="5937" spans="1:4" ht="18">
      <c r="A5937" s="242">
        <v>5914481</v>
      </c>
      <c r="B5937" s="243" t="s">
        <v>20364</v>
      </c>
      <c r="C5937" s="242" t="s">
        <v>20234</v>
      </c>
      <c r="D5937" s="244">
        <v>0.35</v>
      </c>
    </row>
    <row r="5938" spans="1:4" ht="18">
      <c r="A5938" s="242">
        <v>5914485</v>
      </c>
      <c r="B5938" s="243" t="s">
        <v>20365</v>
      </c>
      <c r="C5938" s="242" t="s">
        <v>20234</v>
      </c>
      <c r="D5938" s="244">
        <v>3.32</v>
      </c>
    </row>
    <row r="5939" spans="1:4" ht="18">
      <c r="A5939" s="242">
        <v>5914486</v>
      </c>
      <c r="B5939" s="243" t="s">
        <v>20366</v>
      </c>
      <c r="C5939" s="242" t="s">
        <v>20234</v>
      </c>
      <c r="D5939" s="244">
        <v>4.16</v>
      </c>
    </row>
    <row r="5940" spans="1:4" ht="18">
      <c r="A5940" s="242">
        <v>5914484</v>
      </c>
      <c r="B5940" s="243" t="s">
        <v>20367</v>
      </c>
      <c r="C5940" s="242" t="s">
        <v>20234</v>
      </c>
      <c r="D5940" s="244">
        <v>2.87</v>
      </c>
    </row>
    <row r="5941" spans="1:4" ht="18">
      <c r="A5941" s="242">
        <v>5914620</v>
      </c>
      <c r="B5941" s="243" t="s">
        <v>20368</v>
      </c>
      <c r="C5941" s="242" t="s">
        <v>20234</v>
      </c>
      <c r="D5941" s="244">
        <v>2.1800000000000002</v>
      </c>
    </row>
    <row r="5942" spans="1:4" ht="18">
      <c r="A5942" s="242">
        <v>5914621</v>
      </c>
      <c r="B5942" s="243" t="s">
        <v>20369</v>
      </c>
      <c r="C5942" s="242" t="s">
        <v>20234</v>
      </c>
      <c r="D5942" s="244">
        <v>1.74</v>
      </c>
    </row>
    <row r="5943" spans="1:4" ht="18">
      <c r="A5943" s="242">
        <v>5914622</v>
      </c>
      <c r="B5943" s="243" t="s">
        <v>20370</v>
      </c>
      <c r="C5943" s="242" t="s">
        <v>20234</v>
      </c>
      <c r="D5943" s="244">
        <v>1.42</v>
      </c>
    </row>
    <row r="5944" spans="1:4" ht="18">
      <c r="A5944" s="242">
        <v>5901695</v>
      </c>
      <c r="B5944" s="243" t="s">
        <v>20371</v>
      </c>
      <c r="C5944" s="242" t="s">
        <v>20286</v>
      </c>
      <c r="D5944" s="244">
        <v>0.74</v>
      </c>
    </row>
    <row r="5945" spans="1:4" ht="18">
      <c r="A5945" s="242">
        <v>5901696</v>
      </c>
      <c r="B5945" s="243" t="s">
        <v>20372</v>
      </c>
      <c r="C5945" s="242" t="s">
        <v>20286</v>
      </c>
      <c r="D5945" s="244">
        <v>0.54</v>
      </c>
    </row>
    <row r="5946" spans="1:4">
      <c r="A5946" s="242">
        <v>5901697</v>
      </c>
      <c r="B5946" s="243" t="s">
        <v>20373</v>
      </c>
      <c r="C5946" s="242" t="s">
        <v>20286</v>
      </c>
      <c r="D5946" s="244">
        <v>1.91</v>
      </c>
    </row>
    <row r="5947" spans="1:4" ht="18">
      <c r="A5947" s="242">
        <v>5901698</v>
      </c>
      <c r="B5947" s="243" t="s">
        <v>20374</v>
      </c>
      <c r="C5947" s="242" t="s">
        <v>20286</v>
      </c>
      <c r="D5947" s="244">
        <v>1.91</v>
      </c>
    </row>
    <row r="5948" spans="1:4" ht="18">
      <c r="A5948" s="242">
        <v>5916654</v>
      </c>
      <c r="B5948" s="243" t="s">
        <v>20375</v>
      </c>
      <c r="C5948" s="242" t="s">
        <v>20286</v>
      </c>
      <c r="D5948" s="244">
        <v>1.33</v>
      </c>
    </row>
    <row r="5949" spans="1:4">
      <c r="A5949" s="242">
        <v>5916637</v>
      </c>
      <c r="B5949" s="243" t="s">
        <v>20376</v>
      </c>
      <c r="C5949" s="242" t="s">
        <v>20286</v>
      </c>
      <c r="D5949" s="244">
        <v>5.55</v>
      </c>
    </row>
    <row r="5950" spans="1:4" ht="18">
      <c r="A5950" s="242">
        <v>5916618</v>
      </c>
      <c r="B5950" s="243" t="s">
        <v>20377</v>
      </c>
      <c r="C5950" s="242" t="s">
        <v>20286</v>
      </c>
      <c r="D5950" s="244">
        <v>5.55</v>
      </c>
    </row>
    <row r="5951" spans="1:4" ht="18">
      <c r="A5951" s="242">
        <v>5914334</v>
      </c>
      <c r="B5951" s="243" t="s">
        <v>20378</v>
      </c>
      <c r="C5951" s="242" t="s">
        <v>20234</v>
      </c>
      <c r="D5951" s="244">
        <v>0.9</v>
      </c>
    </row>
    <row r="5952" spans="1:4" ht="18">
      <c r="A5952" s="242">
        <v>5914335</v>
      </c>
      <c r="B5952" s="243" t="s">
        <v>20379</v>
      </c>
      <c r="C5952" s="242" t="s">
        <v>20234</v>
      </c>
      <c r="D5952" s="244">
        <v>0.72</v>
      </c>
    </row>
    <row r="5953" spans="1:4" ht="18">
      <c r="A5953" s="242">
        <v>5914336</v>
      </c>
      <c r="B5953" s="243" t="s">
        <v>20380</v>
      </c>
      <c r="C5953" s="242" t="s">
        <v>20234</v>
      </c>
      <c r="D5953" s="244">
        <v>0.57999999999999996</v>
      </c>
    </row>
    <row r="5954" spans="1:4" ht="18">
      <c r="A5954" s="242">
        <v>5914346</v>
      </c>
      <c r="B5954" s="243" t="s">
        <v>20381</v>
      </c>
      <c r="C5954" s="242" t="s">
        <v>20234</v>
      </c>
      <c r="D5954" s="244">
        <v>1.39</v>
      </c>
    </row>
    <row r="5955" spans="1:4" ht="18">
      <c r="A5955" s="242">
        <v>5914347</v>
      </c>
      <c r="B5955" s="243" t="s">
        <v>20382</v>
      </c>
      <c r="C5955" s="242" t="s">
        <v>20234</v>
      </c>
      <c r="D5955" s="244">
        <v>1.1100000000000001</v>
      </c>
    </row>
    <row r="5956" spans="1:4" ht="18">
      <c r="A5956" s="242">
        <v>5914348</v>
      </c>
      <c r="B5956" s="243" t="s">
        <v>20383</v>
      </c>
      <c r="C5956" s="242" t="s">
        <v>20234</v>
      </c>
      <c r="D5956" s="244">
        <v>0.91</v>
      </c>
    </row>
    <row r="5957" spans="1:4" ht="18">
      <c r="A5957" s="242">
        <v>5914611</v>
      </c>
      <c r="B5957" s="243" t="s">
        <v>20384</v>
      </c>
      <c r="C5957" s="242" t="s">
        <v>20234</v>
      </c>
      <c r="D5957" s="244">
        <v>1.51</v>
      </c>
    </row>
    <row r="5958" spans="1:4" ht="18">
      <c r="A5958" s="242">
        <v>5914613</v>
      </c>
      <c r="B5958" s="243" t="s">
        <v>20385</v>
      </c>
      <c r="C5958" s="242" t="s">
        <v>20234</v>
      </c>
      <c r="D5958" s="244">
        <v>1.21</v>
      </c>
    </row>
    <row r="5959" spans="1:4" ht="18">
      <c r="A5959" s="242">
        <v>5914612</v>
      </c>
      <c r="B5959" s="243" t="s">
        <v>20386</v>
      </c>
      <c r="C5959" s="242" t="s">
        <v>20234</v>
      </c>
      <c r="D5959" s="244">
        <v>0.99</v>
      </c>
    </row>
    <row r="5960" spans="1:4">
      <c r="A5960" s="242">
        <v>5901686</v>
      </c>
      <c r="B5960" s="243" t="s">
        <v>20387</v>
      </c>
      <c r="C5960" s="242" t="s">
        <v>20286</v>
      </c>
      <c r="D5960" s="244">
        <v>2.34</v>
      </c>
    </row>
    <row r="5961" spans="1:4">
      <c r="A5961" s="242">
        <v>5901687</v>
      </c>
      <c r="B5961" s="243" t="s">
        <v>20388</v>
      </c>
      <c r="C5961" s="242" t="s">
        <v>20286</v>
      </c>
      <c r="D5961" s="244">
        <v>0.84</v>
      </c>
    </row>
    <row r="5962" spans="1:4">
      <c r="A5962" s="242">
        <v>5901688</v>
      </c>
      <c r="B5962" s="243" t="s">
        <v>20389</v>
      </c>
      <c r="C5962" s="242" t="s">
        <v>20286</v>
      </c>
      <c r="D5962" s="244">
        <v>0.81</v>
      </c>
    </row>
    <row r="5963" spans="1:4">
      <c r="A5963" s="242">
        <v>5901689</v>
      </c>
      <c r="B5963" s="243" t="s">
        <v>20390</v>
      </c>
      <c r="C5963" s="242" t="s">
        <v>20286</v>
      </c>
      <c r="D5963" s="244">
        <v>2.0299999999999998</v>
      </c>
    </row>
    <row r="5964" spans="1:4">
      <c r="A5964" s="242">
        <v>5901690</v>
      </c>
      <c r="B5964" s="243" t="s">
        <v>20391</v>
      </c>
      <c r="C5964" s="242" t="s">
        <v>20286</v>
      </c>
      <c r="D5964" s="244">
        <v>0.79</v>
      </c>
    </row>
    <row r="5965" spans="1:4">
      <c r="A5965" s="242">
        <v>5901691</v>
      </c>
      <c r="B5965" s="243" t="s">
        <v>20392</v>
      </c>
      <c r="C5965" s="242" t="s">
        <v>20286</v>
      </c>
      <c r="D5965" s="244">
        <v>1.66</v>
      </c>
    </row>
    <row r="5966" spans="1:4">
      <c r="A5966" s="242">
        <v>5901692</v>
      </c>
      <c r="B5966" s="243" t="s">
        <v>20393</v>
      </c>
      <c r="C5966" s="242" t="s">
        <v>20286</v>
      </c>
      <c r="D5966" s="244">
        <v>1.37</v>
      </c>
    </row>
    <row r="5967" spans="1:4">
      <c r="A5967" s="242">
        <v>5901693</v>
      </c>
      <c r="B5967" s="243" t="s">
        <v>20394</v>
      </c>
      <c r="C5967" s="242" t="s">
        <v>20286</v>
      </c>
      <c r="D5967" s="244">
        <v>1.23</v>
      </c>
    </row>
    <row r="5968" spans="1:4">
      <c r="A5968" s="242">
        <v>5901694</v>
      </c>
      <c r="B5968" s="243" t="s">
        <v>20395</v>
      </c>
      <c r="C5968" s="242" t="s">
        <v>20286</v>
      </c>
      <c r="D5968" s="244">
        <v>3.14</v>
      </c>
    </row>
    <row r="5969" spans="1:4" ht="18">
      <c r="A5969" s="242">
        <v>5914512</v>
      </c>
      <c r="B5969" s="243" t="s">
        <v>20396</v>
      </c>
      <c r="C5969" s="242" t="s">
        <v>20234</v>
      </c>
      <c r="D5969" s="244">
        <v>1.18</v>
      </c>
    </row>
    <row r="5970" spans="1:4" ht="18">
      <c r="A5970" s="242">
        <v>5914496</v>
      </c>
      <c r="B5970" s="243" t="s">
        <v>20397</v>
      </c>
      <c r="C5970" s="242" t="s">
        <v>20234</v>
      </c>
      <c r="D5970" s="244">
        <v>0.9</v>
      </c>
    </row>
    <row r="5971" spans="1:4" ht="18">
      <c r="A5971" s="242">
        <v>5914513</v>
      </c>
      <c r="B5971" s="243" t="s">
        <v>20398</v>
      </c>
      <c r="C5971" s="242" t="s">
        <v>20234</v>
      </c>
      <c r="D5971" s="244">
        <v>0.64</v>
      </c>
    </row>
    <row r="5972" spans="1:4" ht="18">
      <c r="A5972" s="242">
        <v>5914497</v>
      </c>
      <c r="B5972" s="243" t="s">
        <v>20399</v>
      </c>
      <c r="C5972" s="242" t="s">
        <v>20234</v>
      </c>
      <c r="D5972" s="244">
        <v>0.47</v>
      </c>
    </row>
    <row r="5973" spans="1:4" ht="18">
      <c r="A5973" s="242">
        <v>5914500</v>
      </c>
      <c r="B5973" s="243" t="s">
        <v>20400</v>
      </c>
      <c r="C5973" s="242" t="s">
        <v>20234</v>
      </c>
      <c r="D5973" s="244">
        <v>0.92</v>
      </c>
    </row>
    <row r="5974" spans="1:4" ht="18">
      <c r="A5974" s="242">
        <v>5914498</v>
      </c>
      <c r="B5974" s="243" t="s">
        <v>20401</v>
      </c>
      <c r="C5974" s="242" t="s">
        <v>20234</v>
      </c>
      <c r="D5974" s="244">
        <v>0.71</v>
      </c>
    </row>
    <row r="5975" spans="1:4" ht="18">
      <c r="A5975" s="242">
        <v>5914501</v>
      </c>
      <c r="B5975" s="243" t="s">
        <v>20402</v>
      </c>
      <c r="C5975" s="242" t="s">
        <v>20234</v>
      </c>
      <c r="D5975" s="244">
        <v>0.5</v>
      </c>
    </row>
    <row r="5976" spans="1:4" ht="18">
      <c r="A5976" s="242">
        <v>5914499</v>
      </c>
      <c r="B5976" s="243" t="s">
        <v>20403</v>
      </c>
      <c r="C5976" s="242" t="s">
        <v>20234</v>
      </c>
      <c r="D5976" s="244">
        <v>0.37</v>
      </c>
    </row>
    <row r="5977" spans="1:4" ht="18">
      <c r="A5977" s="242">
        <v>5914504</v>
      </c>
      <c r="B5977" s="243" t="s">
        <v>20404</v>
      </c>
      <c r="C5977" s="242" t="s">
        <v>20234</v>
      </c>
      <c r="D5977" s="244">
        <v>0.78</v>
      </c>
    </row>
    <row r="5978" spans="1:4" ht="18">
      <c r="A5978" s="242">
        <v>5914502</v>
      </c>
      <c r="B5978" s="243" t="s">
        <v>20405</v>
      </c>
      <c r="C5978" s="242" t="s">
        <v>20234</v>
      </c>
      <c r="D5978" s="244">
        <v>0.6</v>
      </c>
    </row>
    <row r="5979" spans="1:4" ht="18">
      <c r="A5979" s="242">
        <v>5914505</v>
      </c>
      <c r="B5979" s="243" t="s">
        <v>20406</v>
      </c>
      <c r="C5979" s="242" t="s">
        <v>20234</v>
      </c>
      <c r="D5979" s="244">
        <v>0.42</v>
      </c>
    </row>
    <row r="5980" spans="1:4" ht="18">
      <c r="A5980" s="242">
        <v>5914503</v>
      </c>
      <c r="B5980" s="243" t="s">
        <v>20407</v>
      </c>
      <c r="C5980" s="242" t="s">
        <v>20234</v>
      </c>
      <c r="D5980" s="244">
        <v>0.31</v>
      </c>
    </row>
    <row r="5981" spans="1:4" ht="18">
      <c r="A5981" s="242">
        <v>5914508</v>
      </c>
      <c r="B5981" s="243" t="s">
        <v>20408</v>
      </c>
      <c r="C5981" s="242" t="s">
        <v>20234</v>
      </c>
      <c r="D5981" s="244">
        <v>0.87</v>
      </c>
    </row>
    <row r="5982" spans="1:4" ht="18">
      <c r="A5982" s="242">
        <v>5914506</v>
      </c>
      <c r="B5982" s="243" t="s">
        <v>20409</v>
      </c>
      <c r="C5982" s="242" t="s">
        <v>20234</v>
      </c>
      <c r="D5982" s="244">
        <v>0.67</v>
      </c>
    </row>
    <row r="5983" spans="1:4" ht="18">
      <c r="A5983" s="242">
        <v>5914509</v>
      </c>
      <c r="B5983" s="243" t="s">
        <v>20410</v>
      </c>
      <c r="C5983" s="242" t="s">
        <v>20234</v>
      </c>
      <c r="D5983" s="244">
        <v>0.47</v>
      </c>
    </row>
    <row r="5984" spans="1:4" ht="18">
      <c r="A5984" s="242">
        <v>5914507</v>
      </c>
      <c r="B5984" s="243" t="s">
        <v>20411</v>
      </c>
      <c r="C5984" s="242" t="s">
        <v>20234</v>
      </c>
      <c r="D5984" s="244">
        <v>0.35</v>
      </c>
    </row>
    <row r="5985" spans="1:4" ht="18">
      <c r="A5985" s="242">
        <v>5915491</v>
      </c>
      <c r="B5985" s="243" t="s">
        <v>20412</v>
      </c>
      <c r="C5985" s="242" t="s">
        <v>16234</v>
      </c>
      <c r="D5985" s="244">
        <v>14.41</v>
      </c>
    </row>
    <row r="5986" spans="1:4" ht="18">
      <c r="A5986" s="242">
        <v>5915492</v>
      </c>
      <c r="B5986" s="243" t="s">
        <v>20413</v>
      </c>
      <c r="C5986" s="242" t="s">
        <v>16234</v>
      </c>
      <c r="D5986" s="244">
        <v>11.53</v>
      </c>
    </row>
    <row r="5987" spans="1:4" ht="18">
      <c r="A5987" s="242">
        <v>5915493</v>
      </c>
      <c r="B5987" s="243" t="s">
        <v>20414</v>
      </c>
      <c r="C5987" s="242" t="s">
        <v>16234</v>
      </c>
      <c r="D5987" s="244">
        <v>9.3800000000000008</v>
      </c>
    </row>
    <row r="5988" spans="1:4">
      <c r="A5988" s="242">
        <v>5915488</v>
      </c>
      <c r="B5988" s="243" t="s">
        <v>20415</v>
      </c>
      <c r="C5988" s="242" t="s">
        <v>16234</v>
      </c>
      <c r="D5988" s="244">
        <v>10.57</v>
      </c>
    </row>
    <row r="5989" spans="1:4" ht="18">
      <c r="A5989" s="242">
        <v>5915489</v>
      </c>
      <c r="B5989" s="243" t="s">
        <v>20416</v>
      </c>
      <c r="C5989" s="242" t="s">
        <v>16234</v>
      </c>
      <c r="D5989" s="244">
        <v>8.4600000000000009</v>
      </c>
    </row>
    <row r="5990" spans="1:4">
      <c r="A5990" s="242">
        <v>5915490</v>
      </c>
      <c r="B5990" s="243" t="s">
        <v>20417</v>
      </c>
      <c r="C5990" s="242" t="s">
        <v>16234</v>
      </c>
      <c r="D5990" s="244">
        <v>6.88</v>
      </c>
    </row>
    <row r="5991" spans="1:4">
      <c r="A5991" s="242">
        <v>5915494</v>
      </c>
      <c r="B5991" s="243" t="s">
        <v>20418</v>
      </c>
      <c r="C5991" s="242" t="s">
        <v>16234</v>
      </c>
      <c r="D5991" s="244">
        <v>23.97</v>
      </c>
    </row>
    <row r="5992" spans="1:4" ht="18">
      <c r="A5992" s="242">
        <v>5915495</v>
      </c>
      <c r="B5992" s="243" t="s">
        <v>20419</v>
      </c>
      <c r="C5992" s="242" t="s">
        <v>16234</v>
      </c>
      <c r="D5992" s="244">
        <v>19.18</v>
      </c>
    </row>
    <row r="5993" spans="1:4">
      <c r="A5993" s="242">
        <v>5915496</v>
      </c>
      <c r="B5993" s="243" t="s">
        <v>20420</v>
      </c>
      <c r="C5993" s="242" t="s">
        <v>16234</v>
      </c>
      <c r="D5993" s="244">
        <v>15.61</v>
      </c>
    </row>
    <row r="5994" spans="1:4" ht="18">
      <c r="A5994" s="242">
        <v>5915325</v>
      </c>
      <c r="B5994" s="243" t="s">
        <v>20421</v>
      </c>
      <c r="C5994" s="242" t="s">
        <v>16234</v>
      </c>
      <c r="D5994" s="244">
        <v>57.52</v>
      </c>
    </row>
    <row r="5995" spans="1:4" ht="18">
      <c r="A5995" s="242">
        <v>5915326</v>
      </c>
      <c r="B5995" s="243" t="s">
        <v>20422</v>
      </c>
      <c r="C5995" s="242" t="s">
        <v>16234</v>
      </c>
      <c r="D5995" s="244">
        <v>46</v>
      </c>
    </row>
    <row r="5996" spans="1:4" ht="18">
      <c r="A5996" s="242">
        <v>5915327</v>
      </c>
      <c r="B5996" s="243" t="s">
        <v>20423</v>
      </c>
      <c r="C5996" s="242" t="s">
        <v>16234</v>
      </c>
      <c r="D5996" s="244">
        <v>37.46</v>
      </c>
    </row>
    <row r="5997" spans="1:4" ht="18">
      <c r="A5997" s="242">
        <v>5915328</v>
      </c>
      <c r="B5997" s="243" t="s">
        <v>20424</v>
      </c>
      <c r="C5997" s="242" t="s">
        <v>16234</v>
      </c>
      <c r="D5997" s="244">
        <v>67.53</v>
      </c>
    </row>
    <row r="5998" spans="1:4" ht="18">
      <c r="A5998" s="242">
        <v>5915329</v>
      </c>
      <c r="B5998" s="243" t="s">
        <v>20425</v>
      </c>
      <c r="C5998" s="242" t="s">
        <v>16234</v>
      </c>
      <c r="D5998" s="244">
        <v>54</v>
      </c>
    </row>
    <row r="5999" spans="1:4" ht="18">
      <c r="A5999" s="242">
        <v>5915330</v>
      </c>
      <c r="B5999" s="243" t="s">
        <v>20426</v>
      </c>
      <c r="C5999" s="242" t="s">
        <v>16234</v>
      </c>
      <c r="D5999" s="244">
        <v>43.98</v>
      </c>
    </row>
    <row r="6000" spans="1:4" ht="18">
      <c r="A6000" s="242">
        <v>5915331</v>
      </c>
      <c r="B6000" s="243" t="s">
        <v>20427</v>
      </c>
      <c r="C6000" s="242" t="s">
        <v>16234</v>
      </c>
      <c r="D6000" s="244">
        <v>133.63999999999999</v>
      </c>
    </row>
    <row r="6001" spans="1:4" ht="18">
      <c r="A6001" s="242">
        <v>5915332</v>
      </c>
      <c r="B6001" s="243" t="s">
        <v>20428</v>
      </c>
      <c r="C6001" s="242" t="s">
        <v>16234</v>
      </c>
      <c r="D6001" s="244">
        <v>106.86</v>
      </c>
    </row>
    <row r="6002" spans="1:4" ht="18">
      <c r="A6002" s="242">
        <v>5915333</v>
      </c>
      <c r="B6002" s="243" t="s">
        <v>20429</v>
      </c>
      <c r="C6002" s="242" t="s">
        <v>16234</v>
      </c>
      <c r="D6002" s="244">
        <v>87.04</v>
      </c>
    </row>
    <row r="6003" spans="1:4" ht="18">
      <c r="A6003" s="242">
        <v>5915364</v>
      </c>
      <c r="B6003" s="243" t="s">
        <v>20430</v>
      </c>
      <c r="C6003" s="242" t="s">
        <v>16234</v>
      </c>
      <c r="D6003" s="244">
        <v>152.32</v>
      </c>
    </row>
    <row r="6004" spans="1:4" ht="18">
      <c r="A6004" s="242">
        <v>5915365</v>
      </c>
      <c r="B6004" s="243" t="s">
        <v>20431</v>
      </c>
      <c r="C6004" s="242" t="s">
        <v>16234</v>
      </c>
      <c r="D6004" s="244">
        <v>121.8</v>
      </c>
    </row>
    <row r="6005" spans="1:4" ht="18">
      <c r="A6005" s="242">
        <v>5915361</v>
      </c>
      <c r="B6005" s="243" t="s">
        <v>20432</v>
      </c>
      <c r="C6005" s="242" t="s">
        <v>16234</v>
      </c>
      <c r="D6005" s="244">
        <v>99.2</v>
      </c>
    </row>
    <row r="6006" spans="1:4">
      <c r="A6006" s="242">
        <v>5919716</v>
      </c>
      <c r="B6006" s="243" t="s">
        <v>20433</v>
      </c>
      <c r="C6006" s="242" t="s">
        <v>16234</v>
      </c>
      <c r="D6006" s="244">
        <v>162.13999999999999</v>
      </c>
    </row>
    <row r="6007" spans="1:4">
      <c r="A6007" s="242">
        <v>5919717</v>
      </c>
      <c r="B6007" s="243" t="s">
        <v>20434</v>
      </c>
      <c r="C6007" s="242" t="s">
        <v>16234</v>
      </c>
      <c r="D6007" s="244">
        <v>141.44999999999999</v>
      </c>
    </row>
    <row r="6008" spans="1:4" ht="18">
      <c r="A6008" s="242">
        <v>6106220</v>
      </c>
      <c r="B6008" s="243" t="s">
        <v>20435</v>
      </c>
      <c r="C6008" s="242" t="s">
        <v>94</v>
      </c>
      <c r="D6008" s="244">
        <v>12.22</v>
      </c>
    </row>
    <row r="6009" spans="1:4">
      <c r="A6009" s="242">
        <v>6106218</v>
      </c>
      <c r="B6009" s="243" t="s">
        <v>20436</v>
      </c>
      <c r="C6009" s="242" t="s">
        <v>1623</v>
      </c>
      <c r="D6009" s="244">
        <v>379.25</v>
      </c>
    </row>
    <row r="6010" spans="1:4" ht="18">
      <c r="A6010" s="242">
        <v>6106189</v>
      </c>
      <c r="B6010" s="243" t="s">
        <v>20437</v>
      </c>
      <c r="C6010" s="242" t="s">
        <v>14616</v>
      </c>
      <c r="D6010" s="244">
        <v>4079.36</v>
      </c>
    </row>
    <row r="6011" spans="1:4" ht="18">
      <c r="A6011" s="242">
        <v>6106188</v>
      </c>
      <c r="B6011" s="243" t="s">
        <v>20438</v>
      </c>
      <c r="C6011" s="242" t="s">
        <v>14616</v>
      </c>
      <c r="D6011" s="244">
        <v>2789.91</v>
      </c>
    </row>
    <row r="6012" spans="1:4" ht="18">
      <c r="A6012" s="242">
        <v>6106201</v>
      </c>
      <c r="B6012" s="243" t="s">
        <v>20439</v>
      </c>
      <c r="C6012" s="242" t="s">
        <v>14616</v>
      </c>
      <c r="D6012" s="244">
        <v>6007.96</v>
      </c>
    </row>
    <row r="6013" spans="1:4" ht="18">
      <c r="A6013" s="242">
        <v>6106200</v>
      </c>
      <c r="B6013" s="243" t="s">
        <v>20440</v>
      </c>
      <c r="C6013" s="242" t="s">
        <v>14616</v>
      </c>
      <c r="D6013" s="244">
        <v>4298.6400000000003</v>
      </c>
    </row>
    <row r="6014" spans="1:4" ht="18">
      <c r="A6014" s="242">
        <v>6106338</v>
      </c>
      <c r="B6014" s="243" t="s">
        <v>20441</v>
      </c>
      <c r="C6014" s="242" t="s">
        <v>14616</v>
      </c>
      <c r="D6014" s="244">
        <v>9334.0499999999993</v>
      </c>
    </row>
    <row r="6015" spans="1:4" ht="18">
      <c r="A6015" s="242">
        <v>6106337</v>
      </c>
      <c r="B6015" s="243" t="s">
        <v>20442</v>
      </c>
      <c r="C6015" s="242" t="s">
        <v>14616</v>
      </c>
      <c r="D6015" s="244">
        <v>6982.34</v>
      </c>
    </row>
    <row r="6016" spans="1:4" ht="18">
      <c r="A6016" s="242">
        <v>6106213</v>
      </c>
      <c r="B6016" s="243" t="s">
        <v>20443</v>
      </c>
      <c r="C6016" s="242" t="s">
        <v>14616</v>
      </c>
      <c r="D6016" s="244">
        <v>10128.51</v>
      </c>
    </row>
    <row r="6017" spans="1:4" ht="18">
      <c r="A6017" s="242">
        <v>6106212</v>
      </c>
      <c r="B6017" s="243" t="s">
        <v>20444</v>
      </c>
      <c r="C6017" s="242" t="s">
        <v>14616</v>
      </c>
      <c r="D6017" s="244">
        <v>7578.82</v>
      </c>
    </row>
    <row r="6018" spans="1:4" ht="18">
      <c r="A6018" s="242">
        <v>6106183</v>
      </c>
      <c r="B6018" s="243" t="s">
        <v>20445</v>
      </c>
      <c r="C6018" s="242" t="s">
        <v>14616</v>
      </c>
      <c r="D6018" s="244">
        <v>256.17</v>
      </c>
    </row>
    <row r="6019" spans="1:4" ht="18">
      <c r="A6019" s="242">
        <v>6106182</v>
      </c>
      <c r="B6019" s="243" t="s">
        <v>20446</v>
      </c>
      <c r="C6019" s="242" t="s">
        <v>14616</v>
      </c>
      <c r="D6019" s="244">
        <v>219.58</v>
      </c>
    </row>
    <row r="6020" spans="1:4" ht="18">
      <c r="A6020" s="242">
        <v>6106194</v>
      </c>
      <c r="B6020" s="243" t="s">
        <v>20447</v>
      </c>
      <c r="C6020" s="242" t="s">
        <v>14616</v>
      </c>
      <c r="D6020" s="244">
        <v>555.51</v>
      </c>
    </row>
    <row r="6021" spans="1:4" ht="18">
      <c r="A6021" s="242">
        <v>6106195</v>
      </c>
      <c r="B6021" s="243" t="s">
        <v>20448</v>
      </c>
      <c r="C6021" s="242" t="s">
        <v>14616</v>
      </c>
      <c r="D6021" s="244">
        <v>616.01</v>
      </c>
    </row>
    <row r="6022" spans="1:4" ht="18">
      <c r="A6022" s="242">
        <v>6106331</v>
      </c>
      <c r="B6022" s="243" t="s">
        <v>20449</v>
      </c>
      <c r="C6022" s="242" t="s">
        <v>14616</v>
      </c>
      <c r="D6022" s="244">
        <v>1399.84</v>
      </c>
    </row>
    <row r="6023" spans="1:4" ht="18">
      <c r="A6023" s="242">
        <v>6106332</v>
      </c>
      <c r="B6023" s="243" t="s">
        <v>20450</v>
      </c>
      <c r="C6023" s="242" t="s">
        <v>14616</v>
      </c>
      <c r="D6023" s="244">
        <v>1491.54</v>
      </c>
    </row>
    <row r="6024" spans="1:4" ht="18">
      <c r="A6024" s="242">
        <v>6106206</v>
      </c>
      <c r="B6024" s="243" t="s">
        <v>20451</v>
      </c>
      <c r="C6024" s="242" t="s">
        <v>14616</v>
      </c>
      <c r="D6024" s="244">
        <v>1604.53</v>
      </c>
    </row>
    <row r="6025" spans="1:4" ht="18">
      <c r="A6025" s="242">
        <v>6106207</v>
      </c>
      <c r="B6025" s="243" t="s">
        <v>20452</v>
      </c>
      <c r="C6025" s="242" t="s">
        <v>14616</v>
      </c>
      <c r="D6025" s="244">
        <v>1709.07</v>
      </c>
    </row>
    <row r="6026" spans="1:4" ht="18">
      <c r="A6026" s="242">
        <v>6106316</v>
      </c>
      <c r="B6026" s="243" t="s">
        <v>20453</v>
      </c>
      <c r="C6026" s="242" t="s">
        <v>14616</v>
      </c>
      <c r="D6026" s="244">
        <v>4079.36</v>
      </c>
    </row>
    <row r="6027" spans="1:4" ht="18">
      <c r="A6027" s="242">
        <v>6106315</v>
      </c>
      <c r="B6027" s="243" t="s">
        <v>20454</v>
      </c>
      <c r="C6027" s="242" t="s">
        <v>14616</v>
      </c>
      <c r="D6027" s="244">
        <v>2789.91</v>
      </c>
    </row>
    <row r="6028" spans="1:4" ht="18">
      <c r="A6028" s="242">
        <v>6106319</v>
      </c>
      <c r="B6028" s="243" t="s">
        <v>20455</v>
      </c>
      <c r="C6028" s="242" t="s">
        <v>14616</v>
      </c>
      <c r="D6028" s="244">
        <v>6007.96</v>
      </c>
    </row>
    <row r="6029" spans="1:4" ht="18">
      <c r="A6029" s="242">
        <v>6106318</v>
      </c>
      <c r="B6029" s="243" t="s">
        <v>20456</v>
      </c>
      <c r="C6029" s="242" t="s">
        <v>14616</v>
      </c>
      <c r="D6029" s="244">
        <v>4293.38</v>
      </c>
    </row>
    <row r="6030" spans="1:4" ht="18">
      <c r="A6030" s="242">
        <v>6106322</v>
      </c>
      <c r="B6030" s="243" t="s">
        <v>20457</v>
      </c>
      <c r="C6030" s="242" t="s">
        <v>14616</v>
      </c>
      <c r="D6030" s="244">
        <v>10128.44</v>
      </c>
    </row>
    <row r="6031" spans="1:4" ht="18">
      <c r="A6031" s="242">
        <v>6106321</v>
      </c>
      <c r="B6031" s="243" t="s">
        <v>20458</v>
      </c>
      <c r="C6031" s="242" t="s">
        <v>14616</v>
      </c>
      <c r="D6031" s="244">
        <v>7578.84</v>
      </c>
    </row>
    <row r="6032" spans="1:4" ht="18">
      <c r="A6032" s="242">
        <v>6106222</v>
      </c>
      <c r="B6032" s="243" t="s">
        <v>20459</v>
      </c>
      <c r="C6032" s="242" t="s">
        <v>14616</v>
      </c>
      <c r="D6032" s="244">
        <v>256.17</v>
      </c>
    </row>
    <row r="6033" spans="1:4" ht="18">
      <c r="A6033" s="242">
        <v>6106221</v>
      </c>
      <c r="B6033" s="243" t="s">
        <v>20460</v>
      </c>
      <c r="C6033" s="242" t="s">
        <v>14616</v>
      </c>
      <c r="D6033" s="244">
        <v>219.58</v>
      </c>
    </row>
    <row r="6034" spans="1:4" ht="18">
      <c r="A6034" s="242">
        <v>6106224</v>
      </c>
      <c r="B6034" s="243" t="s">
        <v>20461</v>
      </c>
      <c r="C6034" s="242" t="s">
        <v>14616</v>
      </c>
      <c r="D6034" s="244">
        <v>555.51</v>
      </c>
    </row>
    <row r="6035" spans="1:4" ht="18">
      <c r="A6035" s="242">
        <v>6106225</v>
      </c>
      <c r="B6035" s="243" t="s">
        <v>20462</v>
      </c>
      <c r="C6035" s="242" t="s">
        <v>14616</v>
      </c>
      <c r="D6035" s="244">
        <v>616.01</v>
      </c>
    </row>
    <row r="6036" spans="1:4" ht="18">
      <c r="A6036" s="242">
        <v>6106228</v>
      </c>
      <c r="B6036" s="243" t="s">
        <v>20463</v>
      </c>
      <c r="C6036" s="242" t="s">
        <v>14616</v>
      </c>
      <c r="D6036" s="244">
        <v>1406.73</v>
      </c>
    </row>
    <row r="6037" spans="1:4" ht="18">
      <c r="A6037" s="242">
        <v>6106229</v>
      </c>
      <c r="B6037" s="243" t="s">
        <v>20464</v>
      </c>
      <c r="C6037" s="242" t="s">
        <v>14616</v>
      </c>
      <c r="D6037" s="244">
        <v>1497.15</v>
      </c>
    </row>
    <row r="6038" spans="1:4" ht="18">
      <c r="A6038" s="242">
        <v>6106328</v>
      </c>
      <c r="B6038" s="243" t="s">
        <v>20465</v>
      </c>
      <c r="C6038" s="242" t="s">
        <v>14616</v>
      </c>
      <c r="D6038" s="244">
        <v>94.7</v>
      </c>
    </row>
    <row r="6039" spans="1:4" ht="18">
      <c r="A6039" s="242">
        <v>6106330</v>
      </c>
      <c r="B6039" s="243" t="s">
        <v>20466</v>
      </c>
      <c r="C6039" s="242" t="s">
        <v>14616</v>
      </c>
      <c r="D6039" s="244">
        <v>469.25</v>
      </c>
    </row>
    <row r="6040" spans="1:4" ht="18">
      <c r="A6040" s="242">
        <v>6106326</v>
      </c>
      <c r="B6040" s="243" t="s">
        <v>20467</v>
      </c>
      <c r="C6040" s="242" t="s">
        <v>14616</v>
      </c>
      <c r="D6040" s="244">
        <v>38.869999999999997</v>
      </c>
    </row>
    <row r="6041" spans="1:4">
      <c r="A6041" s="242">
        <v>6106324</v>
      </c>
      <c r="B6041" s="243" t="s">
        <v>20468</v>
      </c>
      <c r="C6041" s="242" t="s">
        <v>14616</v>
      </c>
      <c r="D6041" s="244">
        <v>32.44</v>
      </c>
    </row>
    <row r="6042" spans="1:4">
      <c r="A6042" s="242">
        <v>6106327</v>
      </c>
      <c r="B6042" s="243" t="s">
        <v>20469</v>
      </c>
      <c r="C6042" s="242" t="s">
        <v>14616</v>
      </c>
      <c r="D6042" s="244">
        <v>94.67</v>
      </c>
    </row>
    <row r="6043" spans="1:4">
      <c r="A6043" s="242">
        <v>6106329</v>
      </c>
      <c r="B6043" s="243" t="s">
        <v>20470</v>
      </c>
      <c r="C6043" s="242" t="s">
        <v>14616</v>
      </c>
      <c r="D6043" s="244">
        <v>470.34</v>
      </c>
    </row>
    <row r="6044" spans="1:4">
      <c r="A6044" s="242">
        <v>6106325</v>
      </c>
      <c r="B6044" s="243" t="s">
        <v>20471</v>
      </c>
      <c r="C6044" s="242" t="s">
        <v>14616</v>
      </c>
      <c r="D6044" s="244">
        <v>39.03</v>
      </c>
    </row>
    <row r="6045" spans="1:4" ht="18">
      <c r="A6045" s="242">
        <v>6208126</v>
      </c>
      <c r="B6045" s="243" t="s">
        <v>20472</v>
      </c>
      <c r="C6045" s="242" t="s">
        <v>94</v>
      </c>
      <c r="D6045" s="244">
        <v>19.79</v>
      </c>
    </row>
    <row r="6046" spans="1:4">
      <c r="A6046" s="242">
        <v>6205797</v>
      </c>
      <c r="B6046" s="243" t="s">
        <v>20473</v>
      </c>
      <c r="C6046" s="242" t="s">
        <v>94</v>
      </c>
      <c r="D6046" s="244">
        <v>13.1</v>
      </c>
    </row>
    <row r="6047" spans="1:4">
      <c r="A6047" s="242">
        <v>6205791</v>
      </c>
      <c r="B6047" s="243" t="s">
        <v>20474</v>
      </c>
      <c r="C6047" s="242" t="s">
        <v>27</v>
      </c>
      <c r="D6047" s="244">
        <v>263.3</v>
      </c>
    </row>
    <row r="6048" spans="1:4">
      <c r="A6048" s="242">
        <v>6205792</v>
      </c>
      <c r="B6048" s="243" t="s">
        <v>20475</v>
      </c>
      <c r="C6048" s="242" t="s">
        <v>27</v>
      </c>
      <c r="D6048" s="244">
        <v>315.82</v>
      </c>
    </row>
    <row r="6049" spans="1:4">
      <c r="A6049" s="242">
        <v>6205793</v>
      </c>
      <c r="B6049" s="243" t="s">
        <v>20476</v>
      </c>
      <c r="C6049" s="242" t="s">
        <v>27</v>
      </c>
      <c r="D6049" s="244">
        <v>371.22</v>
      </c>
    </row>
    <row r="6050" spans="1:4">
      <c r="A6050" s="242">
        <v>6205796</v>
      </c>
      <c r="B6050" s="243" t="s">
        <v>20477</v>
      </c>
      <c r="C6050" s="242" t="s">
        <v>27</v>
      </c>
      <c r="D6050" s="244">
        <v>656.38</v>
      </c>
    </row>
    <row r="6051" spans="1:4">
      <c r="A6051" s="242">
        <v>6219451</v>
      </c>
      <c r="B6051" s="243" t="s">
        <v>20478</v>
      </c>
      <c r="C6051" s="242" t="s">
        <v>27</v>
      </c>
      <c r="D6051" s="244">
        <v>706.22</v>
      </c>
    </row>
    <row r="6052" spans="1:4">
      <c r="A6052" s="242">
        <v>6219452</v>
      </c>
      <c r="B6052" s="243" t="s">
        <v>20479</v>
      </c>
      <c r="C6052" s="242" t="s">
        <v>27</v>
      </c>
      <c r="D6052" s="244">
        <v>758.93</v>
      </c>
    </row>
    <row r="6053" spans="1:4">
      <c r="A6053" s="242">
        <v>6205794</v>
      </c>
      <c r="B6053" s="243" t="s">
        <v>20480</v>
      </c>
      <c r="C6053" s="242" t="s">
        <v>27</v>
      </c>
      <c r="D6053" s="244">
        <v>565.36</v>
      </c>
    </row>
    <row r="6054" spans="1:4">
      <c r="A6054" s="242">
        <v>6205795</v>
      </c>
      <c r="B6054" s="243" t="s">
        <v>20481</v>
      </c>
      <c r="C6054" s="242" t="s">
        <v>27</v>
      </c>
      <c r="D6054" s="244">
        <v>609.42999999999995</v>
      </c>
    </row>
    <row r="6055" spans="1:4">
      <c r="A6055" s="242">
        <v>6219521</v>
      </c>
      <c r="B6055" s="243" t="s">
        <v>20482</v>
      </c>
      <c r="C6055" s="242" t="s">
        <v>14616</v>
      </c>
      <c r="D6055" s="244">
        <v>136.83000000000001</v>
      </c>
    </row>
    <row r="6056" spans="1:4" ht="18">
      <c r="A6056" s="242">
        <v>6219527</v>
      </c>
      <c r="B6056" s="243" t="s">
        <v>20483</v>
      </c>
      <c r="C6056" s="242" t="s">
        <v>13752</v>
      </c>
      <c r="D6056" s="244">
        <v>406.06</v>
      </c>
    </row>
    <row r="6057" spans="1:4" ht="18">
      <c r="A6057" s="242">
        <v>6219526</v>
      </c>
      <c r="B6057" s="243" t="s">
        <v>20484</v>
      </c>
      <c r="C6057" s="242" t="s">
        <v>27</v>
      </c>
      <c r="D6057" s="244">
        <v>46.35</v>
      </c>
    </row>
    <row r="6058" spans="1:4" ht="18">
      <c r="A6058" s="242">
        <v>6219525</v>
      </c>
      <c r="B6058" s="243" t="s">
        <v>20485</v>
      </c>
      <c r="C6058" s="242" t="s">
        <v>27</v>
      </c>
      <c r="D6058" s="244">
        <v>43.33</v>
      </c>
    </row>
    <row r="6059" spans="1:4">
      <c r="A6059" s="242">
        <v>6219508</v>
      </c>
      <c r="B6059" s="243" t="s">
        <v>20486</v>
      </c>
      <c r="C6059" s="242" t="s">
        <v>27</v>
      </c>
      <c r="D6059" s="244">
        <v>333.78</v>
      </c>
    </row>
    <row r="6060" spans="1:4">
      <c r="A6060" s="242">
        <v>6219511</v>
      </c>
      <c r="B6060" s="243" t="s">
        <v>20487</v>
      </c>
      <c r="C6060" s="242" t="s">
        <v>27</v>
      </c>
      <c r="D6060" s="244">
        <v>254.96</v>
      </c>
    </row>
    <row r="6061" spans="1:4" ht="18">
      <c r="A6061" s="242">
        <v>6219500</v>
      </c>
      <c r="B6061" s="243" t="s">
        <v>20488</v>
      </c>
      <c r="C6061" s="242" t="s">
        <v>14616</v>
      </c>
      <c r="D6061" s="244">
        <v>104.84</v>
      </c>
    </row>
    <row r="6062" spans="1:4" ht="18">
      <c r="A6062" s="242">
        <v>6219418</v>
      </c>
      <c r="B6062" s="243" t="s">
        <v>20489</v>
      </c>
      <c r="C6062" s="242" t="s">
        <v>14616</v>
      </c>
      <c r="D6062" s="244">
        <v>230.79</v>
      </c>
    </row>
    <row r="6063" spans="1:4" ht="18">
      <c r="A6063" s="242">
        <v>6219412</v>
      </c>
      <c r="B6063" s="243" t="s">
        <v>20490</v>
      </c>
      <c r="C6063" s="242" t="s">
        <v>14616</v>
      </c>
      <c r="D6063" s="244">
        <v>161.16</v>
      </c>
    </row>
    <row r="6064" spans="1:4" ht="18">
      <c r="A6064" s="242">
        <v>6219406</v>
      </c>
      <c r="B6064" s="243" t="s">
        <v>20491</v>
      </c>
      <c r="C6064" s="242" t="s">
        <v>14616</v>
      </c>
      <c r="D6064" s="244">
        <v>112.81</v>
      </c>
    </row>
    <row r="6065" spans="1:4" ht="18">
      <c r="A6065" s="242">
        <v>6219501</v>
      </c>
      <c r="B6065" s="243" t="s">
        <v>20492</v>
      </c>
      <c r="C6065" s="242" t="s">
        <v>14616</v>
      </c>
      <c r="D6065" s="244">
        <v>113.67</v>
      </c>
    </row>
    <row r="6066" spans="1:4" ht="18">
      <c r="A6066" s="242">
        <v>6219419</v>
      </c>
      <c r="B6066" s="243" t="s">
        <v>20493</v>
      </c>
      <c r="C6066" s="242" t="s">
        <v>14616</v>
      </c>
      <c r="D6066" s="244">
        <v>254.38</v>
      </c>
    </row>
    <row r="6067" spans="1:4" ht="18">
      <c r="A6067" s="242">
        <v>6219413</v>
      </c>
      <c r="B6067" s="243" t="s">
        <v>20494</v>
      </c>
      <c r="C6067" s="242" t="s">
        <v>14616</v>
      </c>
      <c r="D6067" s="244">
        <v>176.26</v>
      </c>
    </row>
    <row r="6068" spans="1:4" ht="18">
      <c r="A6068" s="242">
        <v>6219407</v>
      </c>
      <c r="B6068" s="243" t="s">
        <v>20495</v>
      </c>
      <c r="C6068" s="242" t="s">
        <v>14616</v>
      </c>
      <c r="D6068" s="244">
        <v>122.46</v>
      </c>
    </row>
    <row r="6069" spans="1:4" ht="18">
      <c r="A6069" s="242">
        <v>6219502</v>
      </c>
      <c r="B6069" s="243" t="s">
        <v>20496</v>
      </c>
      <c r="C6069" s="242" t="s">
        <v>14616</v>
      </c>
      <c r="D6069" s="244">
        <v>123.37</v>
      </c>
    </row>
    <row r="6070" spans="1:4" ht="18">
      <c r="A6070" s="242">
        <v>6219420</v>
      </c>
      <c r="B6070" s="243" t="s">
        <v>20497</v>
      </c>
      <c r="C6070" s="242" t="s">
        <v>14616</v>
      </c>
      <c r="D6070" s="244">
        <v>285.51</v>
      </c>
    </row>
    <row r="6071" spans="1:4" ht="18">
      <c r="A6071" s="242">
        <v>6219414</v>
      </c>
      <c r="B6071" s="243" t="s">
        <v>20498</v>
      </c>
      <c r="C6071" s="242" t="s">
        <v>14616</v>
      </c>
      <c r="D6071" s="244">
        <v>194.39</v>
      </c>
    </row>
    <row r="6072" spans="1:4" ht="18">
      <c r="A6072" s="242">
        <v>6219408</v>
      </c>
      <c r="B6072" s="243" t="s">
        <v>20499</v>
      </c>
      <c r="C6072" s="242" t="s">
        <v>14616</v>
      </c>
      <c r="D6072" s="244">
        <v>132.88999999999999</v>
      </c>
    </row>
    <row r="6073" spans="1:4" ht="18">
      <c r="A6073" s="242">
        <v>6219503</v>
      </c>
      <c r="B6073" s="243" t="s">
        <v>20500</v>
      </c>
      <c r="C6073" s="242" t="s">
        <v>14616</v>
      </c>
      <c r="D6073" s="244">
        <v>143.30000000000001</v>
      </c>
    </row>
    <row r="6074" spans="1:4" ht="18">
      <c r="A6074" s="242">
        <v>6219421</v>
      </c>
      <c r="B6074" s="243" t="s">
        <v>20501</v>
      </c>
      <c r="C6074" s="242" t="s">
        <v>14616</v>
      </c>
      <c r="D6074" s="244">
        <v>340.28</v>
      </c>
    </row>
    <row r="6075" spans="1:4" ht="18">
      <c r="A6075" s="242">
        <v>6219415</v>
      </c>
      <c r="B6075" s="243" t="s">
        <v>20502</v>
      </c>
      <c r="C6075" s="242" t="s">
        <v>14616</v>
      </c>
      <c r="D6075" s="244">
        <v>227.98</v>
      </c>
    </row>
    <row r="6076" spans="1:4" ht="18">
      <c r="A6076" s="242">
        <v>6219409</v>
      </c>
      <c r="B6076" s="243" t="s">
        <v>20503</v>
      </c>
      <c r="C6076" s="242" t="s">
        <v>14616</v>
      </c>
      <c r="D6076" s="244">
        <v>155.4</v>
      </c>
    </row>
    <row r="6077" spans="1:4" ht="18">
      <c r="A6077" s="242">
        <v>6219518</v>
      </c>
      <c r="B6077" s="243" t="s">
        <v>20504</v>
      </c>
      <c r="C6077" s="242" t="s">
        <v>14616</v>
      </c>
      <c r="D6077" s="244">
        <v>44.56</v>
      </c>
    </row>
    <row r="6078" spans="1:4" ht="18">
      <c r="A6078" s="242">
        <v>6219504</v>
      </c>
      <c r="B6078" s="243" t="s">
        <v>20505</v>
      </c>
      <c r="C6078" s="242" t="s">
        <v>14616</v>
      </c>
      <c r="D6078" s="244">
        <v>89.99</v>
      </c>
    </row>
    <row r="6079" spans="1:4" ht="18">
      <c r="A6079" s="242">
        <v>6219422</v>
      </c>
      <c r="B6079" s="243" t="s">
        <v>20506</v>
      </c>
      <c r="C6079" s="242" t="s">
        <v>14616</v>
      </c>
      <c r="D6079" s="244">
        <v>201.4</v>
      </c>
    </row>
    <row r="6080" spans="1:4" ht="18">
      <c r="A6080" s="242">
        <v>6219416</v>
      </c>
      <c r="B6080" s="243" t="s">
        <v>20507</v>
      </c>
      <c r="C6080" s="242" t="s">
        <v>14616</v>
      </c>
      <c r="D6080" s="244">
        <v>154.47</v>
      </c>
    </row>
    <row r="6081" spans="1:4" ht="18">
      <c r="A6081" s="242">
        <v>6219410</v>
      </c>
      <c r="B6081" s="243" t="s">
        <v>20508</v>
      </c>
      <c r="C6081" s="242" t="s">
        <v>14616</v>
      </c>
      <c r="D6081" s="244">
        <v>107.51</v>
      </c>
    </row>
    <row r="6082" spans="1:4" ht="18">
      <c r="A6082" s="242">
        <v>6219505</v>
      </c>
      <c r="B6082" s="243" t="s">
        <v>20509</v>
      </c>
      <c r="C6082" s="242" t="s">
        <v>14616</v>
      </c>
      <c r="D6082" s="244">
        <v>80.45</v>
      </c>
    </row>
    <row r="6083" spans="1:4" ht="18">
      <c r="A6083" s="242">
        <v>6219423</v>
      </c>
      <c r="B6083" s="243" t="s">
        <v>20510</v>
      </c>
      <c r="C6083" s="242" t="s">
        <v>14616</v>
      </c>
      <c r="D6083" s="244">
        <v>189.5</v>
      </c>
    </row>
    <row r="6084" spans="1:4" ht="18">
      <c r="A6084" s="242">
        <v>6219417</v>
      </c>
      <c r="B6084" s="243" t="s">
        <v>20511</v>
      </c>
      <c r="C6084" s="242" t="s">
        <v>14616</v>
      </c>
      <c r="D6084" s="244">
        <v>143.44999999999999</v>
      </c>
    </row>
    <row r="6085" spans="1:4" ht="18">
      <c r="A6085" s="242">
        <v>6219411</v>
      </c>
      <c r="B6085" s="243" t="s">
        <v>20512</v>
      </c>
      <c r="C6085" s="242" t="s">
        <v>14616</v>
      </c>
      <c r="D6085" s="244">
        <v>97.46</v>
      </c>
    </row>
    <row r="6086" spans="1:4">
      <c r="A6086" s="242">
        <v>6219520</v>
      </c>
      <c r="B6086" s="243" t="s">
        <v>20513</v>
      </c>
      <c r="C6086" s="242" t="s">
        <v>13752</v>
      </c>
      <c r="D6086" s="244">
        <v>42.73</v>
      </c>
    </row>
    <row r="6087" spans="1:4" ht="18">
      <c r="A6087" s="242">
        <v>6219433</v>
      </c>
      <c r="B6087" s="243" t="s">
        <v>20514</v>
      </c>
      <c r="C6087" s="242" t="s">
        <v>27</v>
      </c>
      <c r="D6087" s="244">
        <v>97.78</v>
      </c>
    </row>
    <row r="6088" spans="1:4" ht="18">
      <c r="A6088" s="242">
        <v>6205801</v>
      </c>
      <c r="B6088" s="243" t="s">
        <v>20515</v>
      </c>
      <c r="C6088" s="242" t="s">
        <v>27</v>
      </c>
      <c r="D6088" s="244">
        <v>65.319999999999993</v>
      </c>
    </row>
    <row r="6089" spans="1:4" ht="18">
      <c r="A6089" s="242">
        <v>6219524</v>
      </c>
      <c r="B6089" s="243" t="s">
        <v>20516</v>
      </c>
      <c r="C6089" s="242" t="s">
        <v>1623</v>
      </c>
      <c r="D6089" s="244">
        <v>10.55</v>
      </c>
    </row>
    <row r="6090" spans="1:4" ht="18">
      <c r="A6090" s="242">
        <v>6416036</v>
      </c>
      <c r="B6090" s="243" t="s">
        <v>20517</v>
      </c>
      <c r="C6090" s="242" t="s">
        <v>14616</v>
      </c>
      <c r="D6090" s="244">
        <v>80.569999999999993</v>
      </c>
    </row>
    <row r="6091" spans="1:4" ht="18">
      <c r="A6091" s="242">
        <v>6416038</v>
      </c>
      <c r="B6091" s="243" t="s">
        <v>20518</v>
      </c>
      <c r="C6091" s="242" t="s">
        <v>14616</v>
      </c>
      <c r="D6091" s="244">
        <v>52.09</v>
      </c>
    </row>
    <row r="6092" spans="1:4" ht="18">
      <c r="A6092" s="242">
        <v>6416037</v>
      </c>
      <c r="B6092" s="243" t="s">
        <v>20519</v>
      </c>
      <c r="C6092" s="242" t="s">
        <v>14616</v>
      </c>
      <c r="D6092" s="244">
        <v>88.96</v>
      </c>
    </row>
    <row r="6093" spans="1:4" ht="18">
      <c r="A6093" s="242">
        <v>6416035</v>
      </c>
      <c r="B6093" s="243" t="s">
        <v>20520</v>
      </c>
      <c r="C6093" s="242" t="s">
        <v>14616</v>
      </c>
      <c r="D6093" s="244">
        <v>59.53</v>
      </c>
    </row>
    <row r="6094" spans="1:4">
      <c r="A6094" s="242">
        <v>6416076</v>
      </c>
      <c r="B6094" s="243" t="s">
        <v>20521</v>
      </c>
      <c r="C6094" s="242" t="s">
        <v>1624</v>
      </c>
      <c r="D6094" s="244">
        <v>122.63</v>
      </c>
    </row>
    <row r="6095" spans="1:4">
      <c r="A6095" s="242">
        <v>6416075</v>
      </c>
      <c r="B6095" s="243" t="s">
        <v>20522</v>
      </c>
      <c r="C6095" s="242" t="s">
        <v>1624</v>
      </c>
      <c r="D6095" s="244">
        <v>78.86</v>
      </c>
    </row>
    <row r="6096" spans="1:4">
      <c r="A6096" s="242">
        <v>6416226</v>
      </c>
      <c r="B6096" s="243" t="s">
        <v>20523</v>
      </c>
      <c r="C6096" s="242" t="s">
        <v>1624</v>
      </c>
      <c r="D6096" s="244">
        <v>115.43</v>
      </c>
    </row>
    <row r="6097" spans="1:4">
      <c r="A6097" s="242">
        <v>6416225</v>
      </c>
      <c r="B6097" s="243" t="s">
        <v>20524</v>
      </c>
      <c r="C6097" s="242" t="s">
        <v>1624</v>
      </c>
      <c r="D6097" s="244">
        <v>70.7</v>
      </c>
    </row>
    <row r="6098" spans="1:4">
      <c r="A6098" s="242">
        <v>6416084</v>
      </c>
      <c r="B6098" s="243" t="s">
        <v>20525</v>
      </c>
      <c r="C6098" s="242" t="s">
        <v>1624</v>
      </c>
      <c r="D6098" s="244">
        <v>117.23</v>
      </c>
    </row>
    <row r="6099" spans="1:4">
      <c r="A6099" s="242">
        <v>6416083</v>
      </c>
      <c r="B6099" s="243" t="s">
        <v>20526</v>
      </c>
      <c r="C6099" s="242" t="s">
        <v>1624</v>
      </c>
      <c r="D6099" s="244">
        <v>71.239999999999995</v>
      </c>
    </row>
    <row r="6100" spans="1:4">
      <c r="A6100" s="242">
        <v>6416234</v>
      </c>
      <c r="B6100" s="243" t="s">
        <v>20527</v>
      </c>
      <c r="C6100" s="242" t="s">
        <v>1624</v>
      </c>
      <c r="D6100" s="244">
        <v>121.3</v>
      </c>
    </row>
    <row r="6101" spans="1:4">
      <c r="A6101" s="242">
        <v>6416233</v>
      </c>
      <c r="B6101" s="243" t="s">
        <v>20528</v>
      </c>
      <c r="C6101" s="242" t="s">
        <v>1624</v>
      </c>
      <c r="D6101" s="244">
        <v>76.13</v>
      </c>
    </row>
    <row r="6102" spans="1:4">
      <c r="A6102" s="242">
        <v>6416236</v>
      </c>
      <c r="B6102" s="243" t="s">
        <v>20529</v>
      </c>
      <c r="C6102" s="242" t="s">
        <v>1624</v>
      </c>
      <c r="D6102" s="244">
        <v>123.95</v>
      </c>
    </row>
    <row r="6103" spans="1:4">
      <c r="A6103" s="242">
        <v>6416235</v>
      </c>
      <c r="B6103" s="243" t="s">
        <v>20530</v>
      </c>
      <c r="C6103" s="242" t="s">
        <v>1624</v>
      </c>
      <c r="D6103" s="244">
        <v>79.37</v>
      </c>
    </row>
    <row r="6104" spans="1:4">
      <c r="A6104" s="242">
        <v>6416040</v>
      </c>
      <c r="B6104" s="243" t="s">
        <v>20531</v>
      </c>
      <c r="C6104" s="242" t="s">
        <v>14616</v>
      </c>
      <c r="D6104" s="244">
        <v>129.71</v>
      </c>
    </row>
    <row r="6105" spans="1:4">
      <c r="A6105" s="242">
        <v>6416039</v>
      </c>
      <c r="B6105" s="243" t="s">
        <v>20532</v>
      </c>
      <c r="C6105" s="242" t="s">
        <v>14616</v>
      </c>
      <c r="D6105" s="244">
        <v>70.95</v>
      </c>
    </row>
    <row r="6106" spans="1:4">
      <c r="A6106" s="242">
        <v>6416042</v>
      </c>
      <c r="B6106" s="243" t="s">
        <v>20533</v>
      </c>
      <c r="C6106" s="242" t="s">
        <v>14616</v>
      </c>
      <c r="D6106" s="244">
        <v>162.71</v>
      </c>
    </row>
    <row r="6107" spans="1:4">
      <c r="A6107" s="242">
        <v>6416041</v>
      </c>
      <c r="B6107" s="243" t="s">
        <v>20534</v>
      </c>
      <c r="C6107" s="242" t="s">
        <v>14616</v>
      </c>
      <c r="D6107" s="244">
        <v>100.73</v>
      </c>
    </row>
    <row r="6108" spans="1:4">
      <c r="A6108" s="242">
        <v>6416080</v>
      </c>
      <c r="B6108" s="243" t="s">
        <v>20535</v>
      </c>
      <c r="C6108" s="242" t="s">
        <v>1624</v>
      </c>
      <c r="D6108" s="244">
        <v>120.4</v>
      </c>
    </row>
    <row r="6109" spans="1:4">
      <c r="A6109" s="242">
        <v>6416079</v>
      </c>
      <c r="B6109" s="243" t="s">
        <v>20536</v>
      </c>
      <c r="C6109" s="242" t="s">
        <v>1624</v>
      </c>
      <c r="D6109" s="244">
        <v>87.15</v>
      </c>
    </row>
    <row r="6110" spans="1:4">
      <c r="A6110" s="242">
        <v>6416143</v>
      </c>
      <c r="B6110" s="243" t="s">
        <v>20537</v>
      </c>
      <c r="C6110" s="242" t="s">
        <v>1624</v>
      </c>
      <c r="D6110" s="244">
        <v>124.16</v>
      </c>
    </row>
    <row r="6111" spans="1:4">
      <c r="A6111" s="242">
        <v>6416262</v>
      </c>
      <c r="B6111" s="243" t="s">
        <v>20538</v>
      </c>
      <c r="C6111" s="242" t="s">
        <v>1624</v>
      </c>
      <c r="D6111" s="244">
        <v>89.02</v>
      </c>
    </row>
    <row r="6112" spans="1:4">
      <c r="A6112" s="242">
        <v>6416078</v>
      </c>
      <c r="B6112" s="243" t="s">
        <v>20539</v>
      </c>
      <c r="C6112" s="242" t="s">
        <v>1624</v>
      </c>
      <c r="D6112" s="244">
        <v>126.1</v>
      </c>
    </row>
    <row r="6113" spans="1:4">
      <c r="A6113" s="242">
        <v>6416077</v>
      </c>
      <c r="B6113" s="243" t="s">
        <v>20540</v>
      </c>
      <c r="C6113" s="242" t="s">
        <v>1624</v>
      </c>
      <c r="D6113" s="244">
        <v>87.66</v>
      </c>
    </row>
    <row r="6114" spans="1:4">
      <c r="A6114" s="242">
        <v>6416088</v>
      </c>
      <c r="B6114" s="243" t="s">
        <v>20541</v>
      </c>
      <c r="C6114" s="242" t="s">
        <v>1624</v>
      </c>
      <c r="D6114" s="244">
        <v>123.38</v>
      </c>
    </row>
    <row r="6115" spans="1:4" ht="18">
      <c r="A6115" s="242">
        <v>6416087</v>
      </c>
      <c r="B6115" s="243" t="s">
        <v>20542</v>
      </c>
      <c r="C6115" s="242" t="s">
        <v>1624</v>
      </c>
      <c r="D6115" s="244">
        <v>87.32</v>
      </c>
    </row>
    <row r="6116" spans="1:4">
      <c r="A6116" s="242">
        <v>6416246</v>
      </c>
      <c r="B6116" s="243" t="s">
        <v>20543</v>
      </c>
      <c r="C6116" s="242" t="s">
        <v>1624</v>
      </c>
      <c r="D6116" s="244">
        <v>124.51</v>
      </c>
    </row>
    <row r="6117" spans="1:4" ht="18">
      <c r="A6117" s="242">
        <v>6416245</v>
      </c>
      <c r="B6117" s="243" t="s">
        <v>20544</v>
      </c>
      <c r="C6117" s="242" t="s">
        <v>1624</v>
      </c>
      <c r="D6117" s="244">
        <v>89.2</v>
      </c>
    </row>
    <row r="6118" spans="1:4">
      <c r="A6118" s="242">
        <v>6416248</v>
      </c>
      <c r="B6118" s="243" t="s">
        <v>20545</v>
      </c>
      <c r="C6118" s="242" t="s">
        <v>1624</v>
      </c>
      <c r="D6118" s="244">
        <v>130.11000000000001</v>
      </c>
    </row>
    <row r="6119" spans="1:4" ht="18">
      <c r="A6119" s="242">
        <v>6416247</v>
      </c>
      <c r="B6119" s="243" t="s">
        <v>20546</v>
      </c>
      <c r="C6119" s="242" t="s">
        <v>1624</v>
      </c>
      <c r="D6119" s="244">
        <v>90.93</v>
      </c>
    </row>
    <row r="6120" spans="1:4">
      <c r="A6120" s="242">
        <v>6416214</v>
      </c>
      <c r="B6120" s="243" t="s">
        <v>20547</v>
      </c>
      <c r="C6120" s="242" t="s">
        <v>1624</v>
      </c>
      <c r="D6120" s="244">
        <v>147.69</v>
      </c>
    </row>
    <row r="6121" spans="1:4">
      <c r="A6121" s="242">
        <v>6416218</v>
      </c>
      <c r="B6121" s="243" t="s">
        <v>20548</v>
      </c>
      <c r="C6121" s="242" t="s">
        <v>1624</v>
      </c>
      <c r="D6121" s="244">
        <v>121.96</v>
      </c>
    </row>
    <row r="6122" spans="1:4">
      <c r="A6122" s="242">
        <v>6416211</v>
      </c>
      <c r="B6122" s="243" t="s">
        <v>20549</v>
      </c>
      <c r="C6122" s="242" t="s">
        <v>1624</v>
      </c>
      <c r="D6122" s="244">
        <v>143.85</v>
      </c>
    </row>
    <row r="6123" spans="1:4">
      <c r="A6123" s="242">
        <v>6416215</v>
      </c>
      <c r="B6123" s="243" t="s">
        <v>20550</v>
      </c>
      <c r="C6123" s="242" t="s">
        <v>1624</v>
      </c>
      <c r="D6123" s="244">
        <v>122.36</v>
      </c>
    </row>
    <row r="6124" spans="1:4">
      <c r="A6124" s="242">
        <v>6416212</v>
      </c>
      <c r="B6124" s="243" t="s">
        <v>20551</v>
      </c>
      <c r="C6124" s="242" t="s">
        <v>1624</v>
      </c>
      <c r="D6124" s="244">
        <v>146.77000000000001</v>
      </c>
    </row>
    <row r="6125" spans="1:4">
      <c r="A6125" s="242">
        <v>6416216</v>
      </c>
      <c r="B6125" s="243" t="s">
        <v>20552</v>
      </c>
      <c r="C6125" s="242" t="s">
        <v>1624</v>
      </c>
      <c r="D6125" s="244">
        <v>125.28</v>
      </c>
    </row>
    <row r="6126" spans="1:4">
      <c r="A6126" s="242">
        <v>6416213</v>
      </c>
      <c r="B6126" s="243" t="s">
        <v>20553</v>
      </c>
      <c r="C6126" s="242" t="s">
        <v>1624</v>
      </c>
      <c r="D6126" s="244">
        <v>146.96</v>
      </c>
    </row>
    <row r="6127" spans="1:4">
      <c r="A6127" s="242">
        <v>6416217</v>
      </c>
      <c r="B6127" s="243" t="s">
        <v>20554</v>
      </c>
      <c r="C6127" s="242" t="s">
        <v>1624</v>
      </c>
      <c r="D6127" s="244">
        <v>126.73</v>
      </c>
    </row>
    <row r="6128" spans="1:4" ht="18">
      <c r="A6128" s="242">
        <v>6416289</v>
      </c>
      <c r="B6128" s="243" t="s">
        <v>20555</v>
      </c>
      <c r="C6128" s="242" t="s">
        <v>14616</v>
      </c>
      <c r="D6128" s="244">
        <v>73.91</v>
      </c>
    </row>
    <row r="6129" spans="1:4" ht="18">
      <c r="A6129" s="242">
        <v>6416098</v>
      </c>
      <c r="B6129" s="243" t="s">
        <v>20556</v>
      </c>
      <c r="C6129" s="242" t="s">
        <v>1624</v>
      </c>
      <c r="D6129" s="244">
        <v>102.78</v>
      </c>
    </row>
    <row r="6130" spans="1:4" ht="18">
      <c r="A6130" s="242">
        <v>6416097</v>
      </c>
      <c r="B6130" s="243" t="s">
        <v>20557</v>
      </c>
      <c r="C6130" s="242" t="s">
        <v>1624</v>
      </c>
      <c r="D6130" s="244">
        <v>87.8</v>
      </c>
    </row>
    <row r="6131" spans="1:4">
      <c r="A6131" s="242">
        <v>6416258</v>
      </c>
      <c r="B6131" s="243" t="s">
        <v>20558</v>
      </c>
      <c r="C6131" s="242" t="s">
        <v>1624</v>
      </c>
      <c r="D6131" s="244">
        <v>107.23</v>
      </c>
    </row>
    <row r="6132" spans="1:4">
      <c r="A6132" s="242">
        <v>6416259</v>
      </c>
      <c r="B6132" s="243" t="s">
        <v>20559</v>
      </c>
      <c r="C6132" s="242" t="s">
        <v>1624</v>
      </c>
      <c r="D6132" s="244">
        <v>89.38</v>
      </c>
    </row>
    <row r="6133" spans="1:4">
      <c r="A6133" s="242">
        <v>6416074</v>
      </c>
      <c r="B6133" s="243" t="s">
        <v>20560</v>
      </c>
      <c r="C6133" s="242" t="s">
        <v>14616</v>
      </c>
      <c r="D6133" s="244">
        <v>164.59</v>
      </c>
    </row>
    <row r="6134" spans="1:4">
      <c r="A6134" s="242">
        <v>6416073</v>
      </c>
      <c r="B6134" s="243" t="s">
        <v>20561</v>
      </c>
      <c r="C6134" s="242" t="s">
        <v>14616</v>
      </c>
      <c r="D6134" s="244">
        <v>88.82</v>
      </c>
    </row>
    <row r="6135" spans="1:4">
      <c r="A6135" s="242">
        <v>6416220</v>
      </c>
      <c r="B6135" s="243" t="s">
        <v>20562</v>
      </c>
      <c r="C6135" s="242" t="s">
        <v>14616</v>
      </c>
      <c r="D6135" s="244">
        <v>173.25</v>
      </c>
    </row>
    <row r="6136" spans="1:4">
      <c r="A6136" s="242">
        <v>6416219</v>
      </c>
      <c r="B6136" s="243" t="s">
        <v>20563</v>
      </c>
      <c r="C6136" s="242" t="s">
        <v>14616</v>
      </c>
      <c r="D6136" s="244">
        <v>86.53</v>
      </c>
    </row>
    <row r="6137" spans="1:4">
      <c r="A6137" s="242">
        <v>6416222</v>
      </c>
      <c r="B6137" s="243" t="s">
        <v>20564</v>
      </c>
      <c r="C6137" s="242" t="s">
        <v>14616</v>
      </c>
      <c r="D6137" s="244">
        <v>175.75</v>
      </c>
    </row>
    <row r="6138" spans="1:4">
      <c r="A6138" s="242">
        <v>6416221</v>
      </c>
      <c r="B6138" s="243" t="s">
        <v>20565</v>
      </c>
      <c r="C6138" s="242" t="s">
        <v>14616</v>
      </c>
      <c r="D6138" s="244">
        <v>96.93</v>
      </c>
    </row>
    <row r="6139" spans="1:4">
      <c r="A6139" s="242">
        <v>6416224</v>
      </c>
      <c r="B6139" s="243" t="s">
        <v>20566</v>
      </c>
      <c r="C6139" s="242" t="s">
        <v>14616</v>
      </c>
      <c r="D6139" s="244">
        <v>185.33</v>
      </c>
    </row>
    <row r="6140" spans="1:4">
      <c r="A6140" s="242">
        <v>6416223</v>
      </c>
      <c r="B6140" s="243" t="s">
        <v>20567</v>
      </c>
      <c r="C6140" s="242" t="s">
        <v>14616</v>
      </c>
      <c r="D6140" s="244">
        <v>94.64</v>
      </c>
    </row>
    <row r="6141" spans="1:4">
      <c r="A6141" s="242">
        <v>6416082</v>
      </c>
      <c r="B6141" s="243" t="s">
        <v>20568</v>
      </c>
      <c r="C6141" s="242" t="s">
        <v>14616</v>
      </c>
      <c r="D6141" s="244">
        <v>164.59</v>
      </c>
    </row>
    <row r="6142" spans="1:4" ht="18">
      <c r="A6142" s="242">
        <v>6416081</v>
      </c>
      <c r="B6142" s="243" t="s">
        <v>20569</v>
      </c>
      <c r="C6142" s="242" t="s">
        <v>14616</v>
      </c>
      <c r="D6142" s="244">
        <v>88.82</v>
      </c>
    </row>
    <row r="6143" spans="1:4">
      <c r="A6143" s="242">
        <v>6416228</v>
      </c>
      <c r="B6143" s="243" t="s">
        <v>20570</v>
      </c>
      <c r="C6143" s="242" t="s">
        <v>14616</v>
      </c>
      <c r="D6143" s="244">
        <v>173.25</v>
      </c>
    </row>
    <row r="6144" spans="1:4" ht="18">
      <c r="A6144" s="242">
        <v>6416227</v>
      </c>
      <c r="B6144" s="243" t="s">
        <v>20571</v>
      </c>
      <c r="C6144" s="242" t="s">
        <v>14616</v>
      </c>
      <c r="D6144" s="244">
        <v>86.53</v>
      </c>
    </row>
    <row r="6145" spans="1:4">
      <c r="A6145" s="242">
        <v>6416230</v>
      </c>
      <c r="B6145" s="243" t="s">
        <v>20572</v>
      </c>
      <c r="C6145" s="242" t="s">
        <v>14616</v>
      </c>
      <c r="D6145" s="244">
        <v>174.98</v>
      </c>
    </row>
    <row r="6146" spans="1:4" ht="18">
      <c r="A6146" s="242">
        <v>6416229</v>
      </c>
      <c r="B6146" s="243" t="s">
        <v>20573</v>
      </c>
      <c r="C6146" s="242" t="s">
        <v>14616</v>
      </c>
      <c r="D6146" s="244">
        <v>96.54</v>
      </c>
    </row>
    <row r="6147" spans="1:4">
      <c r="A6147" s="242">
        <v>6416232</v>
      </c>
      <c r="B6147" s="243" t="s">
        <v>20574</v>
      </c>
      <c r="C6147" s="242" t="s">
        <v>14616</v>
      </c>
      <c r="D6147" s="244">
        <v>184.52</v>
      </c>
    </row>
    <row r="6148" spans="1:4" ht="18">
      <c r="A6148" s="242">
        <v>6416231</v>
      </c>
      <c r="B6148" s="243" t="s">
        <v>20575</v>
      </c>
      <c r="C6148" s="242" t="s">
        <v>14616</v>
      </c>
      <c r="D6148" s="244">
        <v>94.26</v>
      </c>
    </row>
    <row r="6149" spans="1:4" ht="18">
      <c r="A6149" s="242">
        <v>6416086</v>
      </c>
      <c r="B6149" s="243" t="s">
        <v>20576</v>
      </c>
      <c r="C6149" s="242" t="s">
        <v>1624</v>
      </c>
      <c r="D6149" s="244">
        <v>124.17</v>
      </c>
    </row>
    <row r="6150" spans="1:4" ht="18">
      <c r="A6150" s="242">
        <v>6416085</v>
      </c>
      <c r="B6150" s="243" t="s">
        <v>20577</v>
      </c>
      <c r="C6150" s="242" t="s">
        <v>1624</v>
      </c>
      <c r="D6150" s="244">
        <v>87.14</v>
      </c>
    </row>
    <row r="6151" spans="1:4" ht="18">
      <c r="A6151" s="242">
        <v>6416238</v>
      </c>
      <c r="B6151" s="243" t="s">
        <v>20578</v>
      </c>
      <c r="C6151" s="242" t="s">
        <v>1624</v>
      </c>
      <c r="D6151" s="244">
        <v>118.74</v>
      </c>
    </row>
    <row r="6152" spans="1:4" ht="18">
      <c r="A6152" s="242">
        <v>6416237</v>
      </c>
      <c r="B6152" s="243" t="s">
        <v>20579</v>
      </c>
      <c r="C6152" s="242" t="s">
        <v>1624</v>
      </c>
      <c r="D6152" s="244">
        <v>80.44</v>
      </c>
    </row>
    <row r="6153" spans="1:4" ht="18">
      <c r="A6153" s="242">
        <v>6416240</v>
      </c>
      <c r="B6153" s="243" t="s">
        <v>20580</v>
      </c>
      <c r="C6153" s="242" t="s">
        <v>1624</v>
      </c>
      <c r="D6153" s="244">
        <v>125.06</v>
      </c>
    </row>
    <row r="6154" spans="1:4" ht="18">
      <c r="A6154" s="242">
        <v>6416239</v>
      </c>
      <c r="B6154" s="243" t="s">
        <v>20581</v>
      </c>
      <c r="C6154" s="242" t="s">
        <v>1624</v>
      </c>
      <c r="D6154" s="244">
        <v>85.83</v>
      </c>
    </row>
    <row r="6155" spans="1:4" ht="18">
      <c r="A6155" s="242">
        <v>6416242</v>
      </c>
      <c r="B6155" s="243" t="s">
        <v>20582</v>
      </c>
      <c r="C6155" s="242" t="s">
        <v>1624</v>
      </c>
      <c r="D6155" s="244">
        <v>126.64</v>
      </c>
    </row>
    <row r="6156" spans="1:4" ht="18">
      <c r="A6156" s="242">
        <v>6416241</v>
      </c>
      <c r="B6156" s="243" t="s">
        <v>20583</v>
      </c>
      <c r="C6156" s="242" t="s">
        <v>1624</v>
      </c>
      <c r="D6156" s="244">
        <v>90.31</v>
      </c>
    </row>
    <row r="6157" spans="1:4" ht="18">
      <c r="A6157" s="242">
        <v>6416244</v>
      </c>
      <c r="B6157" s="243" t="s">
        <v>20584</v>
      </c>
      <c r="C6157" s="242" t="s">
        <v>1624</v>
      </c>
      <c r="D6157" s="244">
        <v>125.09</v>
      </c>
    </row>
    <row r="6158" spans="1:4" ht="18">
      <c r="A6158" s="242">
        <v>6416243</v>
      </c>
      <c r="B6158" s="243" t="s">
        <v>20585</v>
      </c>
      <c r="C6158" s="242" t="s">
        <v>1624</v>
      </c>
      <c r="D6158" s="244">
        <v>90.01</v>
      </c>
    </row>
    <row r="6159" spans="1:4">
      <c r="A6159" s="242">
        <v>6416250</v>
      </c>
      <c r="B6159" s="243" t="s">
        <v>20586</v>
      </c>
      <c r="C6159" s="242" t="s">
        <v>14616</v>
      </c>
      <c r="D6159" s="244">
        <v>44.27</v>
      </c>
    </row>
    <row r="6160" spans="1:4">
      <c r="A6160" s="242">
        <v>6416153</v>
      </c>
      <c r="B6160" s="243" t="s">
        <v>20587</v>
      </c>
      <c r="C6160" s="242" t="s">
        <v>14616</v>
      </c>
      <c r="D6160" s="244">
        <v>12.85</v>
      </c>
    </row>
    <row r="6161" spans="1:4">
      <c r="A6161" s="242">
        <v>6416185</v>
      </c>
      <c r="B6161" s="243" t="s">
        <v>20588</v>
      </c>
      <c r="C6161" s="242" t="s">
        <v>14616</v>
      </c>
      <c r="D6161" s="244">
        <v>68.8</v>
      </c>
    </row>
    <row r="6162" spans="1:4">
      <c r="A6162" s="242">
        <v>6416184</v>
      </c>
      <c r="B6162" s="243" t="s">
        <v>20589</v>
      </c>
      <c r="C6162" s="242" t="s">
        <v>14616</v>
      </c>
      <c r="D6162" s="244">
        <v>53.49</v>
      </c>
    </row>
    <row r="6163" spans="1:4" ht="18">
      <c r="A6163" s="242">
        <v>6416030</v>
      </c>
      <c r="B6163" s="243" t="s">
        <v>20590</v>
      </c>
      <c r="C6163" s="242" t="s">
        <v>14616</v>
      </c>
      <c r="D6163" s="244">
        <v>41.57</v>
      </c>
    </row>
    <row r="6164" spans="1:4" ht="18">
      <c r="A6164" s="242">
        <v>6416029</v>
      </c>
      <c r="B6164" s="243" t="s">
        <v>20591</v>
      </c>
      <c r="C6164" s="242" t="s">
        <v>14616</v>
      </c>
      <c r="D6164" s="244">
        <v>25.79</v>
      </c>
    </row>
    <row r="6165" spans="1:4">
      <c r="A6165" s="242">
        <v>6416056</v>
      </c>
      <c r="B6165" s="243" t="s">
        <v>20592</v>
      </c>
      <c r="C6165" s="242" t="s">
        <v>14616</v>
      </c>
      <c r="D6165" s="244">
        <v>61.67</v>
      </c>
    </row>
    <row r="6166" spans="1:4">
      <c r="A6166" s="242">
        <v>6416278</v>
      </c>
      <c r="B6166" s="243" t="s">
        <v>20593</v>
      </c>
      <c r="C6166" s="242" t="s">
        <v>14616</v>
      </c>
      <c r="D6166" s="244">
        <v>19.649999999999999</v>
      </c>
    </row>
    <row r="6167" spans="1:4">
      <c r="A6167" s="242">
        <v>6416047</v>
      </c>
      <c r="B6167" s="243" t="s">
        <v>20594</v>
      </c>
      <c r="C6167" s="242" t="s">
        <v>14616</v>
      </c>
      <c r="D6167" s="244">
        <v>31.51</v>
      </c>
    </row>
    <row r="6168" spans="1:4">
      <c r="A6168" s="242">
        <v>6416090</v>
      </c>
      <c r="B6168" s="243" t="s">
        <v>20595</v>
      </c>
      <c r="C6168" s="242" t="s">
        <v>14616</v>
      </c>
      <c r="D6168" s="244">
        <v>250.52</v>
      </c>
    </row>
    <row r="6169" spans="1:4" ht="18">
      <c r="A6169" s="242">
        <v>6416089</v>
      </c>
      <c r="B6169" s="243" t="s">
        <v>20596</v>
      </c>
      <c r="C6169" s="242" t="s">
        <v>14616</v>
      </c>
      <c r="D6169" s="244">
        <v>185.07</v>
      </c>
    </row>
    <row r="6170" spans="1:4">
      <c r="A6170" s="242">
        <v>6416094</v>
      </c>
      <c r="B6170" s="243" t="s">
        <v>20597</v>
      </c>
      <c r="C6170" s="242" t="s">
        <v>14616</v>
      </c>
      <c r="D6170" s="244">
        <v>199.69</v>
      </c>
    </row>
    <row r="6171" spans="1:4">
      <c r="A6171" s="242">
        <v>6416093</v>
      </c>
      <c r="B6171" s="243" t="s">
        <v>20598</v>
      </c>
      <c r="C6171" s="242" t="s">
        <v>14616</v>
      </c>
      <c r="D6171" s="244">
        <v>147.83000000000001</v>
      </c>
    </row>
    <row r="6172" spans="1:4">
      <c r="A6172" s="242">
        <v>6416092</v>
      </c>
      <c r="B6172" s="243" t="s">
        <v>20599</v>
      </c>
      <c r="C6172" s="242" t="s">
        <v>14616</v>
      </c>
      <c r="D6172" s="244">
        <v>168.23</v>
      </c>
    </row>
    <row r="6173" spans="1:4">
      <c r="A6173" s="242">
        <v>6416091</v>
      </c>
      <c r="B6173" s="243" t="s">
        <v>20600</v>
      </c>
      <c r="C6173" s="242" t="s">
        <v>14616</v>
      </c>
      <c r="D6173" s="244">
        <v>114.01</v>
      </c>
    </row>
    <row r="6174" spans="1:4">
      <c r="A6174" s="242">
        <v>6817809</v>
      </c>
      <c r="B6174" s="243" t="s">
        <v>20601</v>
      </c>
      <c r="C6174" s="242" t="s">
        <v>27</v>
      </c>
      <c r="D6174" s="244">
        <v>973.34</v>
      </c>
    </row>
    <row r="6175" spans="1:4">
      <c r="A6175" s="242">
        <v>6817810</v>
      </c>
      <c r="B6175" s="243" t="s">
        <v>20602</v>
      </c>
      <c r="C6175" s="242" t="s">
        <v>27</v>
      </c>
      <c r="D6175" s="244">
        <v>902.02</v>
      </c>
    </row>
    <row r="6176" spans="1:4">
      <c r="A6176" s="242">
        <v>6817811</v>
      </c>
      <c r="B6176" s="243" t="s">
        <v>20603</v>
      </c>
      <c r="C6176" s="242" t="s">
        <v>27</v>
      </c>
      <c r="D6176" s="244">
        <v>1037.04</v>
      </c>
    </row>
    <row r="6177" spans="1:4">
      <c r="A6177" s="242">
        <v>6817812</v>
      </c>
      <c r="B6177" s="243" t="s">
        <v>20604</v>
      </c>
      <c r="C6177" s="242" t="s">
        <v>27</v>
      </c>
      <c r="D6177" s="244">
        <v>958.2</v>
      </c>
    </row>
    <row r="6178" spans="1:4">
      <c r="A6178" s="242">
        <v>6817813</v>
      </c>
      <c r="B6178" s="243" t="s">
        <v>20605</v>
      </c>
      <c r="C6178" s="242" t="s">
        <v>27</v>
      </c>
      <c r="D6178" s="244">
        <v>1617.94</v>
      </c>
    </row>
    <row r="6179" spans="1:4">
      <c r="A6179" s="242">
        <v>6817814</v>
      </c>
      <c r="B6179" s="243" t="s">
        <v>20606</v>
      </c>
      <c r="C6179" s="242" t="s">
        <v>27</v>
      </c>
      <c r="D6179" s="244">
        <v>1494.05</v>
      </c>
    </row>
    <row r="6180" spans="1:4">
      <c r="A6180" s="242">
        <v>6817815</v>
      </c>
      <c r="B6180" s="243" t="s">
        <v>20607</v>
      </c>
      <c r="C6180" s="242" t="s">
        <v>27</v>
      </c>
      <c r="D6180" s="244">
        <v>1336.57</v>
      </c>
    </row>
    <row r="6181" spans="1:4">
      <c r="A6181" s="242">
        <v>6817816</v>
      </c>
      <c r="B6181" s="243" t="s">
        <v>20608</v>
      </c>
      <c r="C6181" s="242" t="s">
        <v>27</v>
      </c>
      <c r="D6181" s="244">
        <v>1212.69</v>
      </c>
    </row>
    <row r="6182" spans="1:4">
      <c r="A6182" s="242">
        <v>6817817</v>
      </c>
      <c r="B6182" s="243" t="s">
        <v>20609</v>
      </c>
      <c r="C6182" s="242" t="s">
        <v>27</v>
      </c>
      <c r="D6182" s="244">
        <v>1113.58</v>
      </c>
    </row>
    <row r="6183" spans="1:4">
      <c r="A6183" s="242">
        <v>6817818</v>
      </c>
      <c r="B6183" s="243" t="s">
        <v>20610</v>
      </c>
      <c r="C6183" s="242" t="s">
        <v>27</v>
      </c>
      <c r="D6183" s="244">
        <v>1028.17</v>
      </c>
    </row>
    <row r="6184" spans="1:4">
      <c r="A6184" s="242">
        <v>6817819</v>
      </c>
      <c r="B6184" s="243" t="s">
        <v>20611</v>
      </c>
      <c r="C6184" s="242" t="s">
        <v>27</v>
      </c>
      <c r="D6184" s="244">
        <v>1695.33</v>
      </c>
    </row>
    <row r="6185" spans="1:4">
      <c r="A6185" s="242">
        <v>6817820</v>
      </c>
      <c r="B6185" s="243" t="s">
        <v>20612</v>
      </c>
      <c r="C6185" s="242" t="s">
        <v>27</v>
      </c>
      <c r="D6185" s="244">
        <v>1562.07</v>
      </c>
    </row>
    <row r="6186" spans="1:4">
      <c r="A6186" s="242">
        <v>6817821</v>
      </c>
      <c r="B6186" s="243" t="s">
        <v>20613</v>
      </c>
      <c r="C6186" s="242" t="s">
        <v>27</v>
      </c>
      <c r="D6186" s="244">
        <v>1423.27</v>
      </c>
    </row>
    <row r="6187" spans="1:4">
      <c r="A6187" s="242">
        <v>6817822</v>
      </c>
      <c r="B6187" s="243" t="s">
        <v>20614</v>
      </c>
      <c r="C6187" s="242" t="s">
        <v>27</v>
      </c>
      <c r="D6187" s="244">
        <v>1290</v>
      </c>
    </row>
    <row r="6188" spans="1:4">
      <c r="A6188" s="242">
        <v>6817823</v>
      </c>
      <c r="B6188" s="243" t="s">
        <v>20615</v>
      </c>
      <c r="C6188" s="242" t="s">
        <v>27</v>
      </c>
      <c r="D6188" s="244">
        <v>1193.33</v>
      </c>
    </row>
    <row r="6189" spans="1:4">
      <c r="A6189" s="242">
        <v>6817824</v>
      </c>
      <c r="B6189" s="243" t="s">
        <v>20616</v>
      </c>
      <c r="C6189" s="242" t="s">
        <v>27</v>
      </c>
      <c r="D6189" s="244">
        <v>1100.42</v>
      </c>
    </row>
    <row r="6190" spans="1:4">
      <c r="A6190" s="242">
        <v>6817825</v>
      </c>
      <c r="B6190" s="243" t="s">
        <v>20617</v>
      </c>
      <c r="C6190" s="242" t="s">
        <v>27</v>
      </c>
      <c r="D6190" s="244">
        <v>1711.09</v>
      </c>
    </row>
    <row r="6191" spans="1:4">
      <c r="A6191" s="242">
        <v>6817826</v>
      </c>
      <c r="B6191" s="243" t="s">
        <v>20618</v>
      </c>
      <c r="C6191" s="242" t="s">
        <v>27</v>
      </c>
      <c r="D6191" s="244">
        <v>1568.44</v>
      </c>
    </row>
    <row r="6192" spans="1:4">
      <c r="A6192" s="242">
        <v>6817827</v>
      </c>
      <c r="B6192" s="243" t="s">
        <v>20619</v>
      </c>
      <c r="C6192" s="242" t="s">
        <v>27</v>
      </c>
      <c r="D6192" s="244">
        <v>1509.95</v>
      </c>
    </row>
    <row r="6193" spans="1:4">
      <c r="A6193" s="242">
        <v>6817828</v>
      </c>
      <c r="B6193" s="243" t="s">
        <v>20620</v>
      </c>
      <c r="C6193" s="242" t="s">
        <v>27</v>
      </c>
      <c r="D6193" s="244">
        <v>1367.3</v>
      </c>
    </row>
    <row r="6194" spans="1:4" ht="18">
      <c r="A6194" s="242">
        <v>6817753</v>
      </c>
      <c r="B6194" s="243" t="s">
        <v>20621</v>
      </c>
      <c r="C6194" s="242" t="s">
        <v>27</v>
      </c>
      <c r="D6194" s="244">
        <v>1312.02</v>
      </c>
    </row>
    <row r="6195" spans="1:4" ht="18">
      <c r="A6195" s="242">
        <v>6817754</v>
      </c>
      <c r="B6195" s="243" t="s">
        <v>20622</v>
      </c>
      <c r="C6195" s="242" t="s">
        <v>27</v>
      </c>
      <c r="D6195" s="244">
        <v>1211.5999999999999</v>
      </c>
    </row>
    <row r="6196" spans="1:4" ht="18">
      <c r="A6196" s="242">
        <v>6817755</v>
      </c>
      <c r="B6196" s="243" t="s">
        <v>20623</v>
      </c>
      <c r="C6196" s="242" t="s">
        <v>27</v>
      </c>
      <c r="D6196" s="244">
        <v>1249.8599999999999</v>
      </c>
    </row>
    <row r="6197" spans="1:4" ht="18">
      <c r="A6197" s="242">
        <v>6817756</v>
      </c>
      <c r="B6197" s="243" t="s">
        <v>20624</v>
      </c>
      <c r="C6197" s="242" t="s">
        <v>27</v>
      </c>
      <c r="D6197" s="244">
        <v>1149.44</v>
      </c>
    </row>
    <row r="6198" spans="1:4" ht="18">
      <c r="A6198" s="242">
        <v>6817763</v>
      </c>
      <c r="B6198" s="243" t="s">
        <v>20625</v>
      </c>
      <c r="C6198" s="242" t="s">
        <v>27</v>
      </c>
      <c r="D6198" s="244">
        <v>1548.77</v>
      </c>
    </row>
    <row r="6199" spans="1:4" ht="18">
      <c r="A6199" s="242">
        <v>6817764</v>
      </c>
      <c r="B6199" s="243" t="s">
        <v>20626</v>
      </c>
      <c r="C6199" s="242" t="s">
        <v>27</v>
      </c>
      <c r="D6199" s="244">
        <v>1416.25</v>
      </c>
    </row>
    <row r="6200" spans="1:4" ht="18">
      <c r="A6200" s="242">
        <v>6817765</v>
      </c>
      <c r="B6200" s="243" t="s">
        <v>20627</v>
      </c>
      <c r="C6200" s="242" t="s">
        <v>27</v>
      </c>
      <c r="D6200" s="244">
        <v>1805.63</v>
      </c>
    </row>
    <row r="6201" spans="1:4" ht="18">
      <c r="A6201" s="242">
        <v>6817766</v>
      </c>
      <c r="B6201" s="243" t="s">
        <v>20628</v>
      </c>
      <c r="C6201" s="242" t="s">
        <v>27</v>
      </c>
      <c r="D6201" s="244">
        <v>1683.16</v>
      </c>
    </row>
    <row r="6202" spans="1:4" ht="18">
      <c r="A6202" s="242">
        <v>6817757</v>
      </c>
      <c r="B6202" s="243" t="s">
        <v>20629</v>
      </c>
      <c r="C6202" s="242" t="s">
        <v>27</v>
      </c>
      <c r="D6202" s="244">
        <v>1249.8599999999999</v>
      </c>
    </row>
    <row r="6203" spans="1:4" ht="18">
      <c r="A6203" s="242">
        <v>6817758</v>
      </c>
      <c r="B6203" s="243" t="s">
        <v>20630</v>
      </c>
      <c r="C6203" s="242" t="s">
        <v>27</v>
      </c>
      <c r="D6203" s="244">
        <v>1149.44</v>
      </c>
    </row>
    <row r="6204" spans="1:4" ht="18">
      <c r="A6204" s="242">
        <v>6817759</v>
      </c>
      <c r="B6204" s="243" t="s">
        <v>20631</v>
      </c>
      <c r="C6204" s="242" t="s">
        <v>27</v>
      </c>
      <c r="D6204" s="244">
        <v>1366.23</v>
      </c>
    </row>
    <row r="6205" spans="1:4" ht="18">
      <c r="A6205" s="242">
        <v>6817760</v>
      </c>
      <c r="B6205" s="243" t="s">
        <v>20632</v>
      </c>
      <c r="C6205" s="242" t="s">
        <v>27</v>
      </c>
      <c r="D6205" s="244">
        <v>1267.76</v>
      </c>
    </row>
    <row r="6206" spans="1:4" ht="18">
      <c r="A6206" s="242">
        <v>6817761</v>
      </c>
      <c r="B6206" s="243" t="s">
        <v>20633</v>
      </c>
      <c r="C6206" s="242" t="s">
        <v>27</v>
      </c>
      <c r="D6206" s="244">
        <v>1651.93</v>
      </c>
    </row>
    <row r="6207" spans="1:4" ht="18">
      <c r="A6207" s="242">
        <v>6817762</v>
      </c>
      <c r="B6207" s="243" t="s">
        <v>20634</v>
      </c>
      <c r="C6207" s="242" t="s">
        <v>27</v>
      </c>
      <c r="D6207" s="244">
        <v>1519.41</v>
      </c>
    </row>
    <row r="6208" spans="1:4" ht="18">
      <c r="A6208" s="242">
        <v>6817767</v>
      </c>
      <c r="B6208" s="243" t="s">
        <v>20635</v>
      </c>
      <c r="C6208" s="242" t="s">
        <v>27</v>
      </c>
      <c r="D6208" s="244">
        <v>1941.2</v>
      </c>
    </row>
    <row r="6209" spans="1:4" ht="18">
      <c r="A6209" s="242">
        <v>6817768</v>
      </c>
      <c r="B6209" s="243" t="s">
        <v>20636</v>
      </c>
      <c r="C6209" s="242" t="s">
        <v>27</v>
      </c>
      <c r="D6209" s="244">
        <v>1812.63</v>
      </c>
    </row>
    <row r="6210" spans="1:4" ht="18">
      <c r="A6210" s="242">
        <v>6817769</v>
      </c>
      <c r="B6210" s="243" t="s">
        <v>20637</v>
      </c>
      <c r="C6210" s="242" t="s">
        <v>27</v>
      </c>
      <c r="D6210" s="244">
        <v>1607.24</v>
      </c>
    </row>
    <row r="6211" spans="1:4" ht="18">
      <c r="A6211" s="242">
        <v>6817770</v>
      </c>
      <c r="B6211" s="243" t="s">
        <v>20638</v>
      </c>
      <c r="C6211" s="242" t="s">
        <v>27</v>
      </c>
      <c r="D6211" s="244">
        <v>1478.67</v>
      </c>
    </row>
    <row r="6212" spans="1:4" ht="18">
      <c r="A6212" s="242">
        <v>6817777</v>
      </c>
      <c r="B6212" s="243" t="s">
        <v>20639</v>
      </c>
      <c r="C6212" s="242" t="s">
        <v>27</v>
      </c>
      <c r="D6212" s="244">
        <v>2622.36</v>
      </c>
    </row>
    <row r="6213" spans="1:4" ht="18">
      <c r="A6213" s="242">
        <v>6817778</v>
      </c>
      <c r="B6213" s="243" t="s">
        <v>20640</v>
      </c>
      <c r="C6213" s="242" t="s">
        <v>27</v>
      </c>
      <c r="D6213" s="244">
        <v>2471.44</v>
      </c>
    </row>
    <row r="6214" spans="1:4" ht="18">
      <c r="A6214" s="242">
        <v>6817779</v>
      </c>
      <c r="B6214" s="243" t="s">
        <v>20641</v>
      </c>
      <c r="C6214" s="242" t="s">
        <v>27</v>
      </c>
      <c r="D6214" s="244">
        <v>3064.15</v>
      </c>
    </row>
    <row r="6215" spans="1:4" ht="18">
      <c r="A6215" s="242">
        <v>6817780</v>
      </c>
      <c r="B6215" s="243" t="s">
        <v>20642</v>
      </c>
      <c r="C6215" s="242" t="s">
        <v>27</v>
      </c>
      <c r="D6215" s="244">
        <v>2873.04</v>
      </c>
    </row>
    <row r="6216" spans="1:4" ht="18">
      <c r="A6216" s="242">
        <v>6817771</v>
      </c>
      <c r="B6216" s="243" t="s">
        <v>20643</v>
      </c>
      <c r="C6216" s="242" t="s">
        <v>27</v>
      </c>
      <c r="D6216" s="244">
        <v>1860.18</v>
      </c>
    </row>
    <row r="6217" spans="1:4" ht="18">
      <c r="A6217" s="242">
        <v>6817772</v>
      </c>
      <c r="B6217" s="243" t="s">
        <v>20644</v>
      </c>
      <c r="C6217" s="242" t="s">
        <v>27</v>
      </c>
      <c r="D6217" s="244">
        <v>1734.1</v>
      </c>
    </row>
    <row r="6218" spans="1:4" ht="18">
      <c r="A6218" s="242">
        <v>6817773</v>
      </c>
      <c r="B6218" s="243" t="s">
        <v>20645</v>
      </c>
      <c r="C6218" s="242" t="s">
        <v>27</v>
      </c>
      <c r="D6218" s="244">
        <v>2200.34</v>
      </c>
    </row>
    <row r="6219" spans="1:4" ht="18">
      <c r="A6219" s="242">
        <v>6817774</v>
      </c>
      <c r="B6219" s="243" t="s">
        <v>20646</v>
      </c>
      <c r="C6219" s="242" t="s">
        <v>27</v>
      </c>
      <c r="D6219" s="244">
        <v>2031</v>
      </c>
    </row>
    <row r="6220" spans="1:4" ht="18">
      <c r="A6220" s="242">
        <v>6817775</v>
      </c>
      <c r="B6220" s="243" t="s">
        <v>20647</v>
      </c>
      <c r="C6220" s="242" t="s">
        <v>27</v>
      </c>
      <c r="D6220" s="244">
        <v>2405.34</v>
      </c>
    </row>
    <row r="6221" spans="1:4" ht="18">
      <c r="A6221" s="242">
        <v>6817776</v>
      </c>
      <c r="B6221" s="243" t="s">
        <v>20648</v>
      </c>
      <c r="C6221" s="242" t="s">
        <v>27</v>
      </c>
      <c r="D6221" s="244">
        <v>2248.85</v>
      </c>
    </row>
    <row r="6222" spans="1:4" ht="18">
      <c r="A6222" s="242">
        <v>6817781</v>
      </c>
      <c r="B6222" s="243" t="s">
        <v>20649</v>
      </c>
      <c r="C6222" s="242" t="s">
        <v>27</v>
      </c>
      <c r="D6222" s="244">
        <v>2677.1</v>
      </c>
    </row>
    <row r="6223" spans="1:4" ht="18">
      <c r="A6223" s="242">
        <v>6817782</v>
      </c>
      <c r="B6223" s="243" t="s">
        <v>20650</v>
      </c>
      <c r="C6223" s="242" t="s">
        <v>27</v>
      </c>
      <c r="D6223" s="244">
        <v>2520.37</v>
      </c>
    </row>
    <row r="6224" spans="1:4" ht="18">
      <c r="A6224" s="242">
        <v>6817783</v>
      </c>
      <c r="B6224" s="243" t="s">
        <v>20651</v>
      </c>
      <c r="C6224" s="242" t="s">
        <v>27</v>
      </c>
      <c r="D6224" s="244">
        <v>2147.3200000000002</v>
      </c>
    </row>
    <row r="6225" spans="1:4" ht="18">
      <c r="A6225" s="242">
        <v>6817784</v>
      </c>
      <c r="B6225" s="243" t="s">
        <v>20652</v>
      </c>
      <c r="C6225" s="242" t="s">
        <v>27</v>
      </c>
      <c r="D6225" s="244">
        <v>1990.59</v>
      </c>
    </row>
    <row r="6226" spans="1:4" ht="18">
      <c r="A6226" s="242">
        <v>6817791</v>
      </c>
      <c r="B6226" s="243" t="s">
        <v>20653</v>
      </c>
      <c r="C6226" s="242" t="s">
        <v>27</v>
      </c>
      <c r="D6226" s="244">
        <v>3806.55</v>
      </c>
    </row>
    <row r="6227" spans="1:4" ht="18">
      <c r="A6227" s="242">
        <v>6817792</v>
      </c>
      <c r="B6227" s="243" t="s">
        <v>20654</v>
      </c>
      <c r="C6227" s="242" t="s">
        <v>27</v>
      </c>
      <c r="D6227" s="244">
        <v>3574.44</v>
      </c>
    </row>
    <row r="6228" spans="1:4" ht="18">
      <c r="A6228" s="242">
        <v>6817793</v>
      </c>
      <c r="B6228" s="243" t="s">
        <v>20655</v>
      </c>
      <c r="C6228" s="242" t="s">
        <v>27</v>
      </c>
      <c r="D6228" s="244">
        <v>4392.13</v>
      </c>
    </row>
    <row r="6229" spans="1:4" ht="18">
      <c r="A6229" s="242">
        <v>6817794</v>
      </c>
      <c r="B6229" s="243" t="s">
        <v>20656</v>
      </c>
      <c r="C6229" s="242" t="s">
        <v>27</v>
      </c>
      <c r="D6229" s="244">
        <v>4160.01</v>
      </c>
    </row>
    <row r="6230" spans="1:4" ht="18">
      <c r="A6230" s="242">
        <v>6817785</v>
      </c>
      <c r="B6230" s="243" t="s">
        <v>20657</v>
      </c>
      <c r="C6230" s="242" t="s">
        <v>27</v>
      </c>
      <c r="D6230" s="244">
        <v>2698.95</v>
      </c>
    </row>
    <row r="6231" spans="1:4" ht="18">
      <c r="A6231" s="242">
        <v>6817786</v>
      </c>
      <c r="B6231" s="243" t="s">
        <v>20658</v>
      </c>
      <c r="C6231" s="242" t="s">
        <v>27</v>
      </c>
      <c r="D6231" s="244">
        <v>2492.81</v>
      </c>
    </row>
    <row r="6232" spans="1:4" ht="18">
      <c r="A6232" s="242">
        <v>6817787</v>
      </c>
      <c r="B6232" s="243" t="s">
        <v>20659</v>
      </c>
      <c r="C6232" s="242" t="s">
        <v>27</v>
      </c>
      <c r="D6232" s="244">
        <v>3132.84</v>
      </c>
    </row>
    <row r="6233" spans="1:4" ht="18">
      <c r="A6233" s="242">
        <v>6817788</v>
      </c>
      <c r="B6233" s="243" t="s">
        <v>20660</v>
      </c>
      <c r="C6233" s="242" t="s">
        <v>27</v>
      </c>
      <c r="D6233" s="244">
        <v>2942.33</v>
      </c>
    </row>
    <row r="6234" spans="1:4" ht="18">
      <c r="A6234" s="242">
        <v>6817789</v>
      </c>
      <c r="B6234" s="243" t="s">
        <v>20661</v>
      </c>
      <c r="C6234" s="242" t="s">
        <v>27</v>
      </c>
      <c r="D6234" s="244">
        <v>3519.38</v>
      </c>
    </row>
    <row r="6235" spans="1:4" ht="18">
      <c r="A6235" s="242">
        <v>6817790</v>
      </c>
      <c r="B6235" s="243" t="s">
        <v>20662</v>
      </c>
      <c r="C6235" s="242" t="s">
        <v>27</v>
      </c>
      <c r="D6235" s="244">
        <v>3335.66</v>
      </c>
    </row>
    <row r="6236" spans="1:4" ht="18">
      <c r="A6236" s="242">
        <v>6817795</v>
      </c>
      <c r="B6236" s="243" t="s">
        <v>20663</v>
      </c>
      <c r="C6236" s="242" t="s">
        <v>27</v>
      </c>
      <c r="D6236" s="244">
        <v>3458.97</v>
      </c>
    </row>
    <row r="6237" spans="1:4" ht="18">
      <c r="A6237" s="242">
        <v>6817796</v>
      </c>
      <c r="B6237" s="243" t="s">
        <v>20664</v>
      </c>
      <c r="C6237" s="242" t="s">
        <v>27</v>
      </c>
      <c r="D6237" s="244">
        <v>3277.67</v>
      </c>
    </row>
    <row r="6238" spans="1:4" ht="18">
      <c r="A6238" s="242">
        <v>6817797</v>
      </c>
      <c r="B6238" s="243" t="s">
        <v>20665</v>
      </c>
      <c r="C6238" s="242" t="s">
        <v>27</v>
      </c>
      <c r="D6238" s="244">
        <v>2906.4</v>
      </c>
    </row>
    <row r="6239" spans="1:4" ht="18">
      <c r="A6239" s="242">
        <v>6817798</v>
      </c>
      <c r="B6239" s="243" t="s">
        <v>20666</v>
      </c>
      <c r="C6239" s="242" t="s">
        <v>27</v>
      </c>
      <c r="D6239" s="244">
        <v>2725.1</v>
      </c>
    </row>
    <row r="6240" spans="1:4" ht="18">
      <c r="A6240" s="242">
        <v>6817805</v>
      </c>
      <c r="B6240" s="243" t="s">
        <v>20667</v>
      </c>
      <c r="C6240" s="242" t="s">
        <v>27</v>
      </c>
      <c r="D6240" s="244">
        <v>5467.43</v>
      </c>
    </row>
    <row r="6241" spans="1:4" ht="18">
      <c r="A6241" s="242">
        <v>6817806</v>
      </c>
      <c r="B6241" s="243" t="s">
        <v>20668</v>
      </c>
      <c r="C6241" s="242" t="s">
        <v>27</v>
      </c>
      <c r="D6241" s="244">
        <v>5194.3</v>
      </c>
    </row>
    <row r="6242" spans="1:4" ht="18">
      <c r="A6242" s="242">
        <v>6817807</v>
      </c>
      <c r="B6242" s="243" t="s">
        <v>20669</v>
      </c>
      <c r="C6242" s="242" t="s">
        <v>27</v>
      </c>
      <c r="D6242" s="244">
        <v>6115.6</v>
      </c>
    </row>
    <row r="6243" spans="1:4" ht="18">
      <c r="A6243" s="242">
        <v>6817808</v>
      </c>
      <c r="B6243" s="243" t="s">
        <v>20670</v>
      </c>
      <c r="C6243" s="242" t="s">
        <v>27</v>
      </c>
      <c r="D6243" s="244">
        <v>5842.47</v>
      </c>
    </row>
    <row r="6244" spans="1:4" ht="18">
      <c r="A6244" s="242">
        <v>6817799</v>
      </c>
      <c r="B6244" s="243" t="s">
        <v>20671</v>
      </c>
      <c r="C6244" s="242" t="s">
        <v>27</v>
      </c>
      <c r="D6244" s="244">
        <v>3600.24</v>
      </c>
    </row>
    <row r="6245" spans="1:4" ht="18">
      <c r="A6245" s="242">
        <v>6817800</v>
      </c>
      <c r="B6245" s="243" t="s">
        <v>20672</v>
      </c>
      <c r="C6245" s="242" t="s">
        <v>27</v>
      </c>
      <c r="D6245" s="244">
        <v>3357.29</v>
      </c>
    </row>
    <row r="6246" spans="1:4" ht="18">
      <c r="A6246" s="242">
        <v>6817801</v>
      </c>
      <c r="B6246" s="243" t="s">
        <v>20673</v>
      </c>
      <c r="C6246" s="242" t="s">
        <v>27</v>
      </c>
      <c r="D6246" s="244">
        <v>4383.5</v>
      </c>
    </row>
    <row r="6247" spans="1:4" ht="18">
      <c r="A6247" s="242">
        <v>6817802</v>
      </c>
      <c r="B6247" s="243" t="s">
        <v>20674</v>
      </c>
      <c r="C6247" s="242" t="s">
        <v>27</v>
      </c>
      <c r="D6247" s="244">
        <v>4166.96</v>
      </c>
    </row>
    <row r="6248" spans="1:4" ht="18">
      <c r="A6248" s="242">
        <v>6817803</v>
      </c>
      <c r="B6248" s="243" t="s">
        <v>20675</v>
      </c>
      <c r="C6248" s="242" t="s">
        <v>27</v>
      </c>
      <c r="D6248" s="244">
        <v>4891.3599999999997</v>
      </c>
    </row>
    <row r="6249" spans="1:4" ht="18">
      <c r="A6249" s="242">
        <v>6817804</v>
      </c>
      <c r="B6249" s="243" t="s">
        <v>20676</v>
      </c>
      <c r="C6249" s="242" t="s">
        <v>27</v>
      </c>
      <c r="D6249" s="244">
        <v>4618.2299999999996</v>
      </c>
    </row>
    <row r="6250" spans="1:4">
      <c r="A6250" s="242">
        <v>6817885</v>
      </c>
      <c r="B6250" s="243" t="s">
        <v>20677</v>
      </c>
      <c r="C6250" s="242" t="s">
        <v>27</v>
      </c>
      <c r="D6250" s="244">
        <v>1183.32</v>
      </c>
    </row>
    <row r="6251" spans="1:4">
      <c r="A6251" s="242">
        <v>6817886</v>
      </c>
      <c r="B6251" s="243" t="s">
        <v>20678</v>
      </c>
      <c r="C6251" s="242" t="s">
        <v>27</v>
      </c>
      <c r="D6251" s="244">
        <v>1083.68</v>
      </c>
    </row>
    <row r="6252" spans="1:4">
      <c r="A6252" s="242">
        <v>6817887</v>
      </c>
      <c r="B6252" s="243" t="s">
        <v>20679</v>
      </c>
      <c r="C6252" s="242" t="s">
        <v>27</v>
      </c>
      <c r="D6252" s="244">
        <v>1279.73</v>
      </c>
    </row>
    <row r="6253" spans="1:4">
      <c r="A6253" s="242">
        <v>6817888</v>
      </c>
      <c r="B6253" s="243" t="s">
        <v>20680</v>
      </c>
      <c r="C6253" s="242" t="s">
        <v>27</v>
      </c>
      <c r="D6253" s="244">
        <v>1165.8699999999999</v>
      </c>
    </row>
    <row r="6254" spans="1:4">
      <c r="A6254" s="242">
        <v>6817889</v>
      </c>
      <c r="B6254" s="243" t="s">
        <v>20681</v>
      </c>
      <c r="C6254" s="242" t="s">
        <v>27</v>
      </c>
      <c r="D6254" s="244">
        <v>1898.02</v>
      </c>
    </row>
    <row r="6255" spans="1:4" ht="18">
      <c r="A6255" s="242">
        <v>6817890</v>
      </c>
      <c r="B6255" s="243" t="s">
        <v>20682</v>
      </c>
      <c r="C6255" s="242" t="s">
        <v>27</v>
      </c>
      <c r="D6255" s="244">
        <v>1737.98</v>
      </c>
    </row>
    <row r="6256" spans="1:4">
      <c r="A6256" s="242">
        <v>6817891</v>
      </c>
      <c r="B6256" s="243" t="s">
        <v>20683</v>
      </c>
      <c r="C6256" s="242" t="s">
        <v>27</v>
      </c>
      <c r="D6256" s="244">
        <v>1616.65</v>
      </c>
    </row>
    <row r="6257" spans="1:4" ht="18">
      <c r="A6257" s="242">
        <v>6817892</v>
      </c>
      <c r="B6257" s="243" t="s">
        <v>20684</v>
      </c>
      <c r="C6257" s="242" t="s">
        <v>27</v>
      </c>
      <c r="D6257" s="244">
        <v>1456.62</v>
      </c>
    </row>
    <row r="6258" spans="1:4">
      <c r="A6258" s="242">
        <v>6817893</v>
      </c>
      <c r="B6258" s="243" t="s">
        <v>20685</v>
      </c>
      <c r="C6258" s="242" t="s">
        <v>27</v>
      </c>
      <c r="D6258" s="244">
        <v>1423.49</v>
      </c>
    </row>
    <row r="6259" spans="1:4">
      <c r="A6259" s="242">
        <v>6817894</v>
      </c>
      <c r="B6259" s="243" t="s">
        <v>20686</v>
      </c>
      <c r="C6259" s="242" t="s">
        <v>27</v>
      </c>
      <c r="D6259" s="244">
        <v>1294.3900000000001</v>
      </c>
    </row>
    <row r="6260" spans="1:4">
      <c r="A6260" s="242">
        <v>6817895</v>
      </c>
      <c r="B6260" s="243" t="s">
        <v>20687</v>
      </c>
      <c r="C6260" s="242" t="s">
        <v>27</v>
      </c>
      <c r="D6260" s="244">
        <v>2030.29</v>
      </c>
    </row>
    <row r="6261" spans="1:4" ht="18">
      <c r="A6261" s="242">
        <v>6817896</v>
      </c>
      <c r="B6261" s="243" t="s">
        <v>20688</v>
      </c>
      <c r="C6261" s="242" t="s">
        <v>27</v>
      </c>
      <c r="D6261" s="244">
        <v>1853.1</v>
      </c>
    </row>
    <row r="6262" spans="1:4">
      <c r="A6262" s="242">
        <v>6817897</v>
      </c>
      <c r="B6262" s="243" t="s">
        <v>20689</v>
      </c>
      <c r="C6262" s="242" t="s">
        <v>27</v>
      </c>
      <c r="D6262" s="244">
        <v>1758.23</v>
      </c>
    </row>
    <row r="6263" spans="1:4" ht="18">
      <c r="A6263" s="242">
        <v>6817898</v>
      </c>
      <c r="B6263" s="243" t="s">
        <v>20690</v>
      </c>
      <c r="C6263" s="242" t="s">
        <v>27</v>
      </c>
      <c r="D6263" s="244">
        <v>1581.03</v>
      </c>
    </row>
    <row r="6264" spans="1:4">
      <c r="A6264" s="242">
        <v>6817899</v>
      </c>
      <c r="B6264" s="243" t="s">
        <v>20691</v>
      </c>
      <c r="C6264" s="242" t="s">
        <v>27</v>
      </c>
      <c r="D6264" s="244">
        <v>1557.49</v>
      </c>
    </row>
    <row r="6265" spans="1:4">
      <c r="A6265" s="242">
        <v>6817900</v>
      </c>
      <c r="B6265" s="243" t="s">
        <v>20692</v>
      </c>
      <c r="C6265" s="242" t="s">
        <v>27</v>
      </c>
      <c r="D6265" s="244">
        <v>1413.28</v>
      </c>
    </row>
    <row r="6266" spans="1:4">
      <c r="A6266" s="242">
        <v>6817901</v>
      </c>
      <c r="B6266" s="243" t="s">
        <v>20693</v>
      </c>
      <c r="C6266" s="242" t="s">
        <v>27</v>
      </c>
      <c r="D6266" s="244">
        <v>2103.4499999999998</v>
      </c>
    </row>
    <row r="6267" spans="1:4" ht="18">
      <c r="A6267" s="242">
        <v>6817902</v>
      </c>
      <c r="B6267" s="243" t="s">
        <v>20694</v>
      </c>
      <c r="C6267" s="242" t="s">
        <v>27</v>
      </c>
      <c r="D6267" s="244">
        <v>1908.37</v>
      </c>
    </row>
    <row r="6268" spans="1:4">
      <c r="A6268" s="242">
        <v>6817903</v>
      </c>
      <c r="B6268" s="243" t="s">
        <v>20695</v>
      </c>
      <c r="C6268" s="242" t="s">
        <v>27</v>
      </c>
      <c r="D6268" s="244">
        <v>1902.31</v>
      </c>
    </row>
    <row r="6269" spans="1:4" ht="18">
      <c r="A6269" s="242">
        <v>6817904</v>
      </c>
      <c r="B6269" s="243" t="s">
        <v>20696</v>
      </c>
      <c r="C6269" s="242" t="s">
        <v>27</v>
      </c>
      <c r="D6269" s="244">
        <v>1707.23</v>
      </c>
    </row>
    <row r="6270" spans="1:4" ht="18">
      <c r="A6270" s="242">
        <v>6817829</v>
      </c>
      <c r="B6270" s="243" t="s">
        <v>20697</v>
      </c>
      <c r="C6270" s="242" t="s">
        <v>27</v>
      </c>
      <c r="D6270" s="244">
        <v>1580.26</v>
      </c>
    </row>
    <row r="6271" spans="1:4" ht="18">
      <c r="A6271" s="242">
        <v>6817830</v>
      </c>
      <c r="B6271" s="243" t="s">
        <v>20698</v>
      </c>
      <c r="C6271" s="242" t="s">
        <v>27</v>
      </c>
      <c r="D6271" s="244">
        <v>1451.2</v>
      </c>
    </row>
    <row r="6272" spans="1:4" ht="18">
      <c r="A6272" s="242">
        <v>6817831</v>
      </c>
      <c r="B6272" s="243" t="s">
        <v>20699</v>
      </c>
      <c r="C6272" s="242" t="s">
        <v>27</v>
      </c>
      <c r="D6272" s="244">
        <v>1518.1</v>
      </c>
    </row>
    <row r="6273" spans="1:4" ht="18">
      <c r="A6273" s="242">
        <v>6817832</v>
      </c>
      <c r="B6273" s="243" t="s">
        <v>20700</v>
      </c>
      <c r="C6273" s="242" t="s">
        <v>27</v>
      </c>
      <c r="D6273" s="244">
        <v>1389.04</v>
      </c>
    </row>
    <row r="6274" spans="1:4" ht="18">
      <c r="A6274" s="242">
        <v>6817839</v>
      </c>
      <c r="B6274" s="243" t="s">
        <v>20701</v>
      </c>
      <c r="C6274" s="242" t="s">
        <v>27</v>
      </c>
      <c r="D6274" s="244">
        <v>1821.87</v>
      </c>
    </row>
    <row r="6275" spans="1:4" ht="18">
      <c r="A6275" s="242">
        <v>6817840</v>
      </c>
      <c r="B6275" s="243" t="s">
        <v>20702</v>
      </c>
      <c r="C6275" s="242" t="s">
        <v>27</v>
      </c>
      <c r="D6275" s="244">
        <v>1659.77</v>
      </c>
    </row>
    <row r="6276" spans="1:4" ht="18">
      <c r="A6276" s="242">
        <v>6817841</v>
      </c>
      <c r="B6276" s="243" t="s">
        <v>20703</v>
      </c>
      <c r="C6276" s="242" t="s">
        <v>27</v>
      </c>
      <c r="D6276" s="244">
        <v>2078.73</v>
      </c>
    </row>
    <row r="6277" spans="1:4" ht="18">
      <c r="A6277" s="242">
        <v>6817842</v>
      </c>
      <c r="B6277" s="243" t="s">
        <v>20704</v>
      </c>
      <c r="C6277" s="242" t="s">
        <v>27</v>
      </c>
      <c r="D6277" s="244">
        <v>1926.68</v>
      </c>
    </row>
    <row r="6278" spans="1:4" ht="18">
      <c r="A6278" s="242">
        <v>6817833</v>
      </c>
      <c r="B6278" s="243" t="s">
        <v>20705</v>
      </c>
      <c r="C6278" s="242" t="s">
        <v>27</v>
      </c>
      <c r="D6278" s="244">
        <v>1518.1</v>
      </c>
    </row>
    <row r="6279" spans="1:4" ht="18">
      <c r="A6279" s="242">
        <v>6817834</v>
      </c>
      <c r="B6279" s="243" t="s">
        <v>20706</v>
      </c>
      <c r="C6279" s="242" t="s">
        <v>27</v>
      </c>
      <c r="D6279" s="244">
        <v>1389.04</v>
      </c>
    </row>
    <row r="6280" spans="1:4" ht="18">
      <c r="A6280" s="242">
        <v>6817835</v>
      </c>
      <c r="B6280" s="243" t="s">
        <v>20707</v>
      </c>
      <c r="C6280" s="242" t="s">
        <v>27</v>
      </c>
      <c r="D6280" s="244">
        <v>1634.47</v>
      </c>
    </row>
    <row r="6281" spans="1:4" ht="18">
      <c r="A6281" s="242">
        <v>6817836</v>
      </c>
      <c r="B6281" s="243" t="s">
        <v>20708</v>
      </c>
      <c r="C6281" s="242" t="s">
        <v>27</v>
      </c>
      <c r="D6281" s="244">
        <v>1507.36</v>
      </c>
    </row>
    <row r="6282" spans="1:4" ht="18">
      <c r="A6282" s="242">
        <v>6817837</v>
      </c>
      <c r="B6282" s="243" t="s">
        <v>20709</v>
      </c>
      <c r="C6282" s="242" t="s">
        <v>27</v>
      </c>
      <c r="D6282" s="244">
        <v>1925.03</v>
      </c>
    </row>
    <row r="6283" spans="1:4" ht="18">
      <c r="A6283" s="242">
        <v>6817838</v>
      </c>
      <c r="B6283" s="243" t="s">
        <v>20710</v>
      </c>
      <c r="C6283" s="242" t="s">
        <v>27</v>
      </c>
      <c r="D6283" s="244">
        <v>1762.93</v>
      </c>
    </row>
    <row r="6284" spans="1:4" ht="18">
      <c r="A6284" s="242">
        <v>6817843</v>
      </c>
      <c r="B6284" s="243" t="s">
        <v>20711</v>
      </c>
      <c r="C6284" s="242" t="s">
        <v>27</v>
      </c>
      <c r="D6284" s="244">
        <v>2265.0300000000002</v>
      </c>
    </row>
    <row r="6285" spans="1:4" ht="18">
      <c r="A6285" s="242">
        <v>6817844</v>
      </c>
      <c r="B6285" s="243" t="s">
        <v>20712</v>
      </c>
      <c r="C6285" s="242" t="s">
        <v>27</v>
      </c>
      <c r="D6285" s="244">
        <v>2100.8000000000002</v>
      </c>
    </row>
    <row r="6286" spans="1:4" ht="18">
      <c r="A6286" s="242">
        <v>6817845</v>
      </c>
      <c r="B6286" s="243" t="s">
        <v>20713</v>
      </c>
      <c r="C6286" s="242" t="s">
        <v>27</v>
      </c>
      <c r="D6286" s="244">
        <v>1931.07</v>
      </c>
    </row>
    <row r="6287" spans="1:4" ht="18">
      <c r="A6287" s="242">
        <v>6817846</v>
      </c>
      <c r="B6287" s="243" t="s">
        <v>20714</v>
      </c>
      <c r="C6287" s="242" t="s">
        <v>27</v>
      </c>
      <c r="D6287" s="244">
        <v>1766.84</v>
      </c>
    </row>
    <row r="6288" spans="1:4" ht="18">
      <c r="A6288" s="242">
        <v>6817853</v>
      </c>
      <c r="B6288" s="243" t="s">
        <v>20715</v>
      </c>
      <c r="C6288" s="242" t="s">
        <v>27</v>
      </c>
      <c r="D6288" s="244">
        <v>2954.19</v>
      </c>
    </row>
    <row r="6289" spans="1:4" ht="18">
      <c r="A6289" s="242">
        <v>6817854</v>
      </c>
      <c r="B6289" s="243" t="s">
        <v>20716</v>
      </c>
      <c r="C6289" s="242" t="s">
        <v>27</v>
      </c>
      <c r="D6289" s="244">
        <v>2765.79</v>
      </c>
    </row>
    <row r="6290" spans="1:4" ht="18">
      <c r="A6290" s="242">
        <v>6817855</v>
      </c>
      <c r="B6290" s="243" t="s">
        <v>20717</v>
      </c>
      <c r="C6290" s="242" t="s">
        <v>27</v>
      </c>
      <c r="D6290" s="244">
        <v>3397.7</v>
      </c>
    </row>
    <row r="6291" spans="1:4" ht="18">
      <c r="A6291" s="242">
        <v>6817856</v>
      </c>
      <c r="B6291" s="243" t="s">
        <v>20718</v>
      </c>
      <c r="C6291" s="242" t="s">
        <v>27</v>
      </c>
      <c r="D6291" s="244">
        <v>3169.07</v>
      </c>
    </row>
    <row r="6292" spans="1:4" ht="18">
      <c r="A6292" s="242">
        <v>6817847</v>
      </c>
      <c r="B6292" s="243" t="s">
        <v>20719</v>
      </c>
      <c r="C6292" s="242" t="s">
        <v>27</v>
      </c>
      <c r="D6292" s="244">
        <v>2187.16</v>
      </c>
    </row>
    <row r="6293" spans="1:4" ht="18">
      <c r="A6293" s="242">
        <v>6817848</v>
      </c>
      <c r="B6293" s="243" t="s">
        <v>20720</v>
      </c>
      <c r="C6293" s="242" t="s">
        <v>27</v>
      </c>
      <c r="D6293" s="244">
        <v>2024.52</v>
      </c>
    </row>
    <row r="6294" spans="1:4" ht="18">
      <c r="A6294" s="242">
        <v>6817849</v>
      </c>
      <c r="B6294" s="243" t="s">
        <v>20721</v>
      </c>
      <c r="C6294" s="242" t="s">
        <v>27</v>
      </c>
      <c r="D6294" s="244">
        <v>2529.02</v>
      </c>
    </row>
    <row r="6295" spans="1:4" ht="18">
      <c r="A6295" s="242">
        <v>6817850</v>
      </c>
      <c r="B6295" s="243" t="s">
        <v>20722</v>
      </c>
      <c r="C6295" s="242" t="s">
        <v>27</v>
      </c>
      <c r="D6295" s="244">
        <v>2323.1</v>
      </c>
    </row>
    <row r="6296" spans="1:4" ht="18">
      <c r="A6296" s="242">
        <v>6817851</v>
      </c>
      <c r="B6296" s="243" t="s">
        <v>20723</v>
      </c>
      <c r="C6296" s="242" t="s">
        <v>27</v>
      </c>
      <c r="D6296" s="244">
        <v>2737.17</v>
      </c>
    </row>
    <row r="6297" spans="1:4" ht="18">
      <c r="A6297" s="242">
        <v>6817852</v>
      </c>
      <c r="B6297" s="243" t="s">
        <v>20724</v>
      </c>
      <c r="C6297" s="242" t="s">
        <v>27</v>
      </c>
      <c r="D6297" s="244">
        <v>2543.1999999999998</v>
      </c>
    </row>
    <row r="6298" spans="1:4" ht="18">
      <c r="A6298" s="242">
        <v>6817857</v>
      </c>
      <c r="B6298" s="243" t="s">
        <v>20725</v>
      </c>
      <c r="C6298" s="242" t="s">
        <v>27</v>
      </c>
      <c r="D6298" s="244">
        <v>3063.45</v>
      </c>
    </row>
    <row r="6299" spans="1:4" ht="18">
      <c r="A6299" s="242">
        <v>6817858</v>
      </c>
      <c r="B6299" s="243" t="s">
        <v>20726</v>
      </c>
      <c r="C6299" s="242" t="s">
        <v>27</v>
      </c>
      <c r="D6299" s="244">
        <v>2862.07</v>
      </c>
    </row>
    <row r="6300" spans="1:4" ht="18">
      <c r="A6300" s="242">
        <v>6817859</v>
      </c>
      <c r="B6300" s="243" t="s">
        <v>20727</v>
      </c>
      <c r="C6300" s="242" t="s">
        <v>27</v>
      </c>
      <c r="D6300" s="244">
        <v>2533.67</v>
      </c>
    </row>
    <row r="6301" spans="1:4" ht="18">
      <c r="A6301" s="242">
        <v>6817860</v>
      </c>
      <c r="B6301" s="243" t="s">
        <v>20728</v>
      </c>
      <c r="C6301" s="242" t="s">
        <v>27</v>
      </c>
      <c r="D6301" s="244">
        <v>2332.29</v>
      </c>
    </row>
    <row r="6302" spans="1:4" ht="18">
      <c r="A6302" s="242">
        <v>6817867</v>
      </c>
      <c r="B6302" s="243" t="s">
        <v>20729</v>
      </c>
      <c r="C6302" s="242" t="s">
        <v>27</v>
      </c>
      <c r="D6302" s="244">
        <v>4202.62</v>
      </c>
    </row>
    <row r="6303" spans="1:4" ht="18">
      <c r="A6303" s="242">
        <v>6817868</v>
      </c>
      <c r="B6303" s="243" t="s">
        <v>20730</v>
      </c>
      <c r="C6303" s="242" t="s">
        <v>27</v>
      </c>
      <c r="D6303" s="244">
        <v>3924</v>
      </c>
    </row>
    <row r="6304" spans="1:4" ht="18">
      <c r="A6304" s="242">
        <v>6817869</v>
      </c>
      <c r="B6304" s="243" t="s">
        <v>20731</v>
      </c>
      <c r="C6304" s="242" t="s">
        <v>27</v>
      </c>
      <c r="D6304" s="244">
        <v>4791.3599999999997</v>
      </c>
    </row>
    <row r="6305" spans="1:4" ht="18">
      <c r="A6305" s="242">
        <v>6817870</v>
      </c>
      <c r="B6305" s="243" t="s">
        <v>20732</v>
      </c>
      <c r="C6305" s="242" t="s">
        <v>27</v>
      </c>
      <c r="D6305" s="244">
        <v>4511.82</v>
      </c>
    </row>
    <row r="6306" spans="1:4" ht="18">
      <c r="A6306" s="242">
        <v>6817861</v>
      </c>
      <c r="B6306" s="243" t="s">
        <v>20733</v>
      </c>
      <c r="C6306" s="242" t="s">
        <v>27</v>
      </c>
      <c r="D6306" s="244">
        <v>3087.01</v>
      </c>
    </row>
    <row r="6307" spans="1:4" ht="18">
      <c r="A6307" s="242">
        <v>6817862</v>
      </c>
      <c r="B6307" s="243" t="s">
        <v>20734</v>
      </c>
      <c r="C6307" s="242" t="s">
        <v>27</v>
      </c>
      <c r="D6307" s="244">
        <v>2836.19</v>
      </c>
    </row>
    <row r="6308" spans="1:4" ht="18">
      <c r="A6308" s="242">
        <v>6817863</v>
      </c>
      <c r="B6308" s="243" t="s">
        <v>20735</v>
      </c>
      <c r="C6308" s="242" t="s">
        <v>27</v>
      </c>
      <c r="D6308" s="244">
        <v>3524.06</v>
      </c>
    </row>
    <row r="6309" spans="1:4" ht="18">
      <c r="A6309" s="242">
        <v>6817864</v>
      </c>
      <c r="B6309" s="243" t="s">
        <v>20736</v>
      </c>
      <c r="C6309" s="242" t="s">
        <v>27</v>
      </c>
      <c r="D6309" s="244">
        <v>3287.96</v>
      </c>
    </row>
    <row r="6310" spans="1:4" ht="18">
      <c r="A6310" s="242">
        <v>6817865</v>
      </c>
      <c r="B6310" s="243" t="s">
        <v>20737</v>
      </c>
      <c r="C6310" s="242" t="s">
        <v>27</v>
      </c>
      <c r="D6310" s="244">
        <v>3910.6</v>
      </c>
    </row>
    <row r="6311" spans="1:4" ht="18">
      <c r="A6311" s="242">
        <v>6817866</v>
      </c>
      <c r="B6311" s="243" t="s">
        <v>20738</v>
      </c>
      <c r="C6311" s="242" t="s">
        <v>27</v>
      </c>
      <c r="D6311" s="244">
        <v>3681.29</v>
      </c>
    </row>
    <row r="6312" spans="1:4" ht="18">
      <c r="A6312" s="242">
        <v>6817871</v>
      </c>
      <c r="B6312" s="243" t="s">
        <v>20739</v>
      </c>
      <c r="C6312" s="242" t="s">
        <v>27</v>
      </c>
      <c r="D6312" s="244">
        <v>3927.04</v>
      </c>
    </row>
    <row r="6313" spans="1:4" ht="18">
      <c r="A6313" s="242">
        <v>6817872</v>
      </c>
      <c r="B6313" s="243" t="s">
        <v>20740</v>
      </c>
      <c r="C6313" s="242" t="s">
        <v>27</v>
      </c>
      <c r="D6313" s="244">
        <v>3693.17</v>
      </c>
    </row>
    <row r="6314" spans="1:4" ht="18">
      <c r="A6314" s="242">
        <v>6817873</v>
      </c>
      <c r="B6314" s="243" t="s">
        <v>20741</v>
      </c>
      <c r="C6314" s="242" t="s">
        <v>27</v>
      </c>
      <c r="D6314" s="244">
        <v>3374.47</v>
      </c>
    </row>
    <row r="6315" spans="1:4" ht="18">
      <c r="A6315" s="242">
        <v>6817874</v>
      </c>
      <c r="B6315" s="243" t="s">
        <v>20742</v>
      </c>
      <c r="C6315" s="242" t="s">
        <v>27</v>
      </c>
      <c r="D6315" s="244">
        <v>3140.6</v>
      </c>
    </row>
    <row r="6316" spans="1:4" ht="18">
      <c r="A6316" s="242">
        <v>6817881</v>
      </c>
      <c r="B6316" s="243" t="s">
        <v>20743</v>
      </c>
      <c r="C6316" s="242" t="s">
        <v>27</v>
      </c>
      <c r="D6316" s="244">
        <v>5945.13</v>
      </c>
    </row>
    <row r="6317" spans="1:4" ht="18">
      <c r="A6317" s="242">
        <v>6817882</v>
      </c>
      <c r="B6317" s="243" t="s">
        <v>20744</v>
      </c>
      <c r="C6317" s="242" t="s">
        <v>27</v>
      </c>
      <c r="D6317" s="244">
        <v>5617.6</v>
      </c>
    </row>
    <row r="6318" spans="1:4" ht="18">
      <c r="A6318" s="242">
        <v>6817883</v>
      </c>
      <c r="B6318" s="243" t="s">
        <v>20745</v>
      </c>
      <c r="C6318" s="242" t="s">
        <v>27</v>
      </c>
      <c r="D6318" s="244">
        <v>6596.45</v>
      </c>
    </row>
    <row r="6319" spans="1:4" ht="18">
      <c r="A6319" s="242">
        <v>6817884</v>
      </c>
      <c r="B6319" s="243" t="s">
        <v>20746</v>
      </c>
      <c r="C6319" s="242" t="s">
        <v>27</v>
      </c>
      <c r="D6319" s="244">
        <v>6268.02</v>
      </c>
    </row>
    <row r="6320" spans="1:4" ht="18">
      <c r="A6320" s="242">
        <v>6817875</v>
      </c>
      <c r="B6320" s="243" t="s">
        <v>20747</v>
      </c>
      <c r="C6320" s="242" t="s">
        <v>27</v>
      </c>
      <c r="D6320" s="244">
        <v>4073.17</v>
      </c>
    </row>
    <row r="6321" spans="1:4" ht="18">
      <c r="A6321" s="242">
        <v>6817876</v>
      </c>
      <c r="B6321" s="243" t="s">
        <v>20748</v>
      </c>
      <c r="C6321" s="242" t="s">
        <v>27</v>
      </c>
      <c r="D6321" s="244">
        <v>3776.72</v>
      </c>
    </row>
    <row r="6322" spans="1:4" ht="18">
      <c r="A6322" s="242">
        <v>6817877</v>
      </c>
      <c r="B6322" s="243" t="s">
        <v>20749</v>
      </c>
      <c r="C6322" s="242" t="s">
        <v>27</v>
      </c>
      <c r="D6322" s="244">
        <v>4856.43</v>
      </c>
    </row>
    <row r="6323" spans="1:4" ht="18">
      <c r="A6323" s="242">
        <v>6817878</v>
      </c>
      <c r="B6323" s="243" t="s">
        <v>20750</v>
      </c>
      <c r="C6323" s="242" t="s">
        <v>27</v>
      </c>
      <c r="D6323" s="244">
        <v>4586.3900000000003</v>
      </c>
    </row>
    <row r="6324" spans="1:4" ht="18">
      <c r="A6324" s="242">
        <v>6817879</v>
      </c>
      <c r="B6324" s="243" t="s">
        <v>20751</v>
      </c>
      <c r="C6324" s="242" t="s">
        <v>27</v>
      </c>
      <c r="D6324" s="244">
        <v>5369.15</v>
      </c>
    </row>
    <row r="6325" spans="1:4" ht="18">
      <c r="A6325" s="242">
        <v>6817880</v>
      </c>
      <c r="B6325" s="243" t="s">
        <v>20752</v>
      </c>
      <c r="C6325" s="242" t="s">
        <v>27</v>
      </c>
      <c r="D6325" s="244">
        <v>5041.59</v>
      </c>
    </row>
    <row r="6326" spans="1:4">
      <c r="A6326" s="242">
        <v>7119788</v>
      </c>
      <c r="B6326" s="243" t="s">
        <v>20753</v>
      </c>
      <c r="C6326" s="242" t="s">
        <v>30</v>
      </c>
      <c r="D6326" s="244">
        <v>259275.97</v>
      </c>
    </row>
    <row r="6327" spans="1:4">
      <c r="A6327" s="242">
        <v>7119714</v>
      </c>
      <c r="B6327" s="243" t="s">
        <v>20754</v>
      </c>
      <c r="C6327" s="242" t="s">
        <v>1623</v>
      </c>
      <c r="D6327" s="244">
        <v>808.76</v>
      </c>
    </row>
    <row r="6328" spans="1:4">
      <c r="A6328" s="242">
        <v>7119715</v>
      </c>
      <c r="B6328" s="243" t="s">
        <v>20755</v>
      </c>
      <c r="C6328" s="242" t="s">
        <v>1623</v>
      </c>
      <c r="D6328" s="244">
        <v>1538.74</v>
      </c>
    </row>
    <row r="6329" spans="1:4">
      <c r="A6329" s="242">
        <v>7119678</v>
      </c>
      <c r="B6329" s="243" t="s">
        <v>20756</v>
      </c>
      <c r="C6329" s="242" t="s">
        <v>1624</v>
      </c>
      <c r="D6329" s="244">
        <v>6947.14</v>
      </c>
    </row>
    <row r="6330" spans="1:4">
      <c r="A6330" s="242">
        <v>7119712</v>
      </c>
      <c r="B6330" s="243" t="s">
        <v>20757</v>
      </c>
      <c r="C6330" s="242" t="s">
        <v>1623</v>
      </c>
      <c r="D6330" s="244">
        <v>10901.87</v>
      </c>
    </row>
    <row r="6331" spans="1:4">
      <c r="A6331" s="242">
        <v>7119694</v>
      </c>
      <c r="B6331" s="243" t="s">
        <v>20758</v>
      </c>
      <c r="C6331" s="242" t="s">
        <v>1623</v>
      </c>
      <c r="D6331" s="244">
        <v>6868.16</v>
      </c>
    </row>
    <row r="6332" spans="1:4">
      <c r="A6332" s="242">
        <v>7119695</v>
      </c>
      <c r="B6332" s="243" t="s">
        <v>20759</v>
      </c>
      <c r="C6332" s="242" t="s">
        <v>1623</v>
      </c>
      <c r="D6332" s="244">
        <v>7488.73</v>
      </c>
    </row>
    <row r="6333" spans="1:4">
      <c r="A6333" s="242">
        <v>7119696</v>
      </c>
      <c r="B6333" s="243" t="s">
        <v>20760</v>
      </c>
      <c r="C6333" s="242" t="s">
        <v>1623</v>
      </c>
      <c r="D6333" s="244">
        <v>12135.63</v>
      </c>
    </row>
    <row r="6334" spans="1:4">
      <c r="A6334" s="242">
        <v>7119697</v>
      </c>
      <c r="B6334" s="243" t="s">
        <v>20761</v>
      </c>
      <c r="C6334" s="242" t="s">
        <v>1623</v>
      </c>
      <c r="D6334" s="244">
        <v>19342.57</v>
      </c>
    </row>
    <row r="6335" spans="1:4">
      <c r="A6335" s="242">
        <v>7119698</v>
      </c>
      <c r="B6335" s="243" t="s">
        <v>20762</v>
      </c>
      <c r="C6335" s="242" t="s">
        <v>1623</v>
      </c>
      <c r="D6335" s="244">
        <v>24513.4</v>
      </c>
    </row>
    <row r="6336" spans="1:4">
      <c r="A6336" s="242">
        <v>7119688</v>
      </c>
      <c r="B6336" s="243" t="s">
        <v>20763</v>
      </c>
      <c r="C6336" s="242" t="s">
        <v>1623</v>
      </c>
      <c r="D6336" s="244">
        <v>7761.24</v>
      </c>
    </row>
    <row r="6337" spans="1:4">
      <c r="A6337" s="242">
        <v>7119689</v>
      </c>
      <c r="B6337" s="243" t="s">
        <v>20764</v>
      </c>
      <c r="C6337" s="242" t="s">
        <v>1623</v>
      </c>
      <c r="D6337" s="244">
        <v>14968.44</v>
      </c>
    </row>
    <row r="6338" spans="1:4">
      <c r="A6338" s="242">
        <v>7119690</v>
      </c>
      <c r="B6338" s="243" t="s">
        <v>20765</v>
      </c>
      <c r="C6338" s="242" t="s">
        <v>1623</v>
      </c>
      <c r="D6338" s="244">
        <v>17856.900000000001</v>
      </c>
    </row>
    <row r="6339" spans="1:4">
      <c r="A6339" s="242">
        <v>7119691</v>
      </c>
      <c r="B6339" s="243" t="s">
        <v>20766</v>
      </c>
      <c r="C6339" s="242" t="s">
        <v>1623</v>
      </c>
      <c r="D6339" s="244">
        <v>24742.86</v>
      </c>
    </row>
    <row r="6340" spans="1:4">
      <c r="A6340" s="242">
        <v>7119692</v>
      </c>
      <c r="B6340" s="243" t="s">
        <v>20767</v>
      </c>
      <c r="C6340" s="242" t="s">
        <v>1623</v>
      </c>
      <c r="D6340" s="244">
        <v>27199.87</v>
      </c>
    </row>
    <row r="6341" spans="1:4">
      <c r="A6341" s="242">
        <v>7119693</v>
      </c>
      <c r="B6341" s="243" t="s">
        <v>20768</v>
      </c>
      <c r="C6341" s="242" t="s">
        <v>1623</v>
      </c>
      <c r="D6341" s="244">
        <v>34562.54</v>
      </c>
    </row>
    <row r="6342" spans="1:4">
      <c r="A6342" s="242">
        <v>7119687</v>
      </c>
      <c r="B6342" s="243" t="s">
        <v>20769</v>
      </c>
      <c r="C6342" s="242" t="s">
        <v>1623</v>
      </c>
      <c r="D6342" s="244">
        <v>4102.25</v>
      </c>
    </row>
    <row r="6343" spans="1:4">
      <c r="A6343" s="242">
        <v>7119681</v>
      </c>
      <c r="B6343" s="243" t="s">
        <v>20770</v>
      </c>
      <c r="C6343" s="242" t="s">
        <v>1623</v>
      </c>
      <c r="D6343" s="244">
        <v>8627.39</v>
      </c>
    </row>
    <row r="6344" spans="1:4">
      <c r="A6344" s="242">
        <v>7119682</v>
      </c>
      <c r="B6344" s="243" t="s">
        <v>20771</v>
      </c>
      <c r="C6344" s="242" t="s">
        <v>1623</v>
      </c>
      <c r="D6344" s="244">
        <v>16547.29</v>
      </c>
    </row>
    <row r="6345" spans="1:4">
      <c r="A6345" s="242">
        <v>7119683</v>
      </c>
      <c r="B6345" s="243" t="s">
        <v>20772</v>
      </c>
      <c r="C6345" s="242" t="s">
        <v>1623</v>
      </c>
      <c r="D6345" s="244">
        <v>19740.900000000001</v>
      </c>
    </row>
    <row r="6346" spans="1:4">
      <c r="A6346" s="242">
        <v>7119684</v>
      </c>
      <c r="B6346" s="243" t="s">
        <v>20773</v>
      </c>
      <c r="C6346" s="242" t="s">
        <v>1623</v>
      </c>
      <c r="D6346" s="244">
        <v>27329.759999999998</v>
      </c>
    </row>
    <row r="6347" spans="1:4">
      <c r="A6347" s="242">
        <v>7119685</v>
      </c>
      <c r="B6347" s="243" t="s">
        <v>20774</v>
      </c>
      <c r="C6347" s="242" t="s">
        <v>1623</v>
      </c>
      <c r="D6347" s="244">
        <v>30037.15</v>
      </c>
    </row>
    <row r="6348" spans="1:4">
      <c r="A6348" s="242">
        <v>7119686</v>
      </c>
      <c r="B6348" s="243" t="s">
        <v>20775</v>
      </c>
      <c r="C6348" s="242" t="s">
        <v>1623</v>
      </c>
      <c r="D6348" s="244">
        <v>38154.07</v>
      </c>
    </row>
    <row r="6349" spans="1:4">
      <c r="A6349" s="242">
        <v>7119680</v>
      </c>
      <c r="B6349" s="243" t="s">
        <v>20776</v>
      </c>
      <c r="C6349" s="242" t="s">
        <v>1623</v>
      </c>
      <c r="D6349" s="244">
        <v>4549.32</v>
      </c>
    </row>
    <row r="6350" spans="1:4">
      <c r="A6350" s="242">
        <v>7119710</v>
      </c>
      <c r="B6350" s="243" t="s">
        <v>20777</v>
      </c>
      <c r="C6350" s="242" t="s">
        <v>1623</v>
      </c>
      <c r="D6350" s="244">
        <v>546.04999999999995</v>
      </c>
    </row>
    <row r="6351" spans="1:4" ht="18">
      <c r="A6351" s="242">
        <v>7107375</v>
      </c>
      <c r="B6351" s="243" t="s">
        <v>20778</v>
      </c>
      <c r="C6351" s="242" t="s">
        <v>1623</v>
      </c>
      <c r="D6351" s="244">
        <v>18332.72</v>
      </c>
    </row>
    <row r="6352" spans="1:4" ht="18">
      <c r="A6352" s="242">
        <v>7107376</v>
      </c>
      <c r="B6352" s="243" t="s">
        <v>20779</v>
      </c>
      <c r="C6352" s="242" t="s">
        <v>1623</v>
      </c>
      <c r="D6352" s="244">
        <v>33299.65</v>
      </c>
    </row>
    <row r="6353" spans="1:4" ht="18">
      <c r="A6353" s="242">
        <v>7107377</v>
      </c>
      <c r="B6353" s="243" t="s">
        <v>20780</v>
      </c>
      <c r="C6353" s="242" t="s">
        <v>1623</v>
      </c>
      <c r="D6353" s="244">
        <v>48307.54</v>
      </c>
    </row>
    <row r="6354" spans="1:4" ht="18">
      <c r="A6354" s="242">
        <v>7107374</v>
      </c>
      <c r="B6354" s="243" t="s">
        <v>20781</v>
      </c>
      <c r="C6354" s="242" t="s">
        <v>1623</v>
      </c>
      <c r="D6354" s="244">
        <v>13491.91</v>
      </c>
    </row>
    <row r="6355" spans="1:4" ht="18">
      <c r="A6355" s="242">
        <v>7119708</v>
      </c>
      <c r="B6355" s="243" t="s">
        <v>20782</v>
      </c>
      <c r="C6355" s="242" t="s">
        <v>1623</v>
      </c>
      <c r="D6355" s="244">
        <v>88989.72</v>
      </c>
    </row>
    <row r="6356" spans="1:4" ht="18">
      <c r="A6356" s="242">
        <v>7119709</v>
      </c>
      <c r="B6356" s="243" t="s">
        <v>20783</v>
      </c>
      <c r="C6356" s="242" t="s">
        <v>1623</v>
      </c>
      <c r="D6356" s="244">
        <v>114017.44</v>
      </c>
    </row>
    <row r="6357" spans="1:4">
      <c r="A6357" s="242">
        <v>7119706</v>
      </c>
      <c r="B6357" s="243" t="s">
        <v>20784</v>
      </c>
      <c r="C6357" s="242" t="s">
        <v>1623</v>
      </c>
      <c r="D6357" s="244">
        <v>43502.7</v>
      </c>
    </row>
    <row r="6358" spans="1:4" ht="18">
      <c r="A6358" s="242">
        <v>7119707</v>
      </c>
      <c r="B6358" s="243" t="s">
        <v>20785</v>
      </c>
      <c r="C6358" s="242" t="s">
        <v>1623</v>
      </c>
      <c r="D6358" s="244">
        <v>96599.37</v>
      </c>
    </row>
    <row r="6359" spans="1:4" ht="18">
      <c r="A6359" s="242">
        <v>7119787</v>
      </c>
      <c r="B6359" s="243" t="s">
        <v>20786</v>
      </c>
      <c r="C6359" s="242" t="s">
        <v>13752</v>
      </c>
      <c r="D6359" s="244">
        <v>289.73</v>
      </c>
    </row>
    <row r="6360" spans="1:4">
      <c r="A6360" s="242">
        <v>7119647</v>
      </c>
      <c r="B6360" s="243" t="s">
        <v>20787</v>
      </c>
      <c r="C6360" s="242" t="s">
        <v>1623</v>
      </c>
      <c r="D6360" s="244">
        <v>2026.76</v>
      </c>
    </row>
    <row r="6361" spans="1:4">
      <c r="A6361" s="242">
        <v>7119679</v>
      </c>
      <c r="B6361" s="243" t="s">
        <v>20788</v>
      </c>
      <c r="C6361" s="242" t="s">
        <v>1624</v>
      </c>
      <c r="D6361" s="244">
        <v>36.78</v>
      </c>
    </row>
    <row r="6362" spans="1:4">
      <c r="A6362" s="242">
        <v>7119711</v>
      </c>
      <c r="B6362" s="243" t="s">
        <v>20789</v>
      </c>
      <c r="C6362" s="242" t="s">
        <v>1623</v>
      </c>
      <c r="D6362" s="244">
        <v>906.17</v>
      </c>
    </row>
    <row r="6363" spans="1:4" ht="18">
      <c r="A6363" s="242">
        <v>7119713</v>
      </c>
      <c r="B6363" s="243" t="s">
        <v>20790</v>
      </c>
      <c r="C6363" s="242" t="s">
        <v>1623</v>
      </c>
      <c r="D6363" s="244">
        <v>166833.85999999999</v>
      </c>
    </row>
    <row r="6364" spans="1:4">
      <c r="A6364" s="242">
        <v>7119646</v>
      </c>
      <c r="B6364" s="243" t="s">
        <v>20791</v>
      </c>
      <c r="C6364" s="242" t="s">
        <v>1624</v>
      </c>
      <c r="D6364" s="244">
        <v>883.22</v>
      </c>
    </row>
    <row r="6365" spans="1:4" ht="18">
      <c r="A6365" s="242">
        <v>7119699</v>
      </c>
      <c r="B6365" s="243" t="s">
        <v>20792</v>
      </c>
      <c r="C6365" s="242" t="s">
        <v>13752</v>
      </c>
      <c r="D6365" s="244">
        <v>16.55</v>
      </c>
    </row>
    <row r="6366" spans="1:4" ht="18">
      <c r="A6366" s="242">
        <v>7119702</v>
      </c>
      <c r="B6366" s="243" t="s">
        <v>20793</v>
      </c>
      <c r="C6366" s="242" t="s">
        <v>13752</v>
      </c>
      <c r="D6366" s="244">
        <v>47.65</v>
      </c>
    </row>
    <row r="6367" spans="1:4" ht="18">
      <c r="A6367" s="242">
        <v>7119701</v>
      </c>
      <c r="B6367" s="243" t="s">
        <v>20794</v>
      </c>
      <c r="C6367" s="242" t="s">
        <v>13752</v>
      </c>
      <c r="D6367" s="244">
        <v>47.65</v>
      </c>
    </row>
    <row r="6368" spans="1:4" ht="18">
      <c r="A6368" s="242">
        <v>7119700</v>
      </c>
      <c r="B6368" s="243" t="s">
        <v>20795</v>
      </c>
      <c r="C6368" s="242" t="s">
        <v>13752</v>
      </c>
      <c r="D6368" s="244">
        <v>47.31</v>
      </c>
    </row>
  </sheetData>
  <mergeCells count="1">
    <mergeCell ref="C1:D1"/>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6">
    <tabColor theme="0"/>
  </sheetPr>
  <dimension ref="A1:D5750"/>
  <sheetViews>
    <sheetView workbookViewId="0">
      <pane ySplit="2" topLeftCell="A1249" activePane="bottomLeft" state="frozen"/>
      <selection pane="bottomLeft" activeCell="A1274" sqref="A1274"/>
    </sheetView>
  </sheetViews>
  <sheetFormatPr defaultColWidth="0" defaultRowHeight="11.25"/>
  <cols>
    <col min="1" max="1" width="20.625" style="114" customWidth="1"/>
    <col min="2" max="2" width="40.625" style="71" customWidth="1"/>
    <col min="3" max="3" width="5.625" style="113" customWidth="1"/>
    <col min="4" max="4" width="15.625" style="130" customWidth="1"/>
    <col min="5" max="16384" width="9" style="71" hidden="1"/>
  </cols>
  <sheetData>
    <row r="1" spans="1:4" s="70" customFormat="1">
      <c r="A1" s="104" t="s">
        <v>1465</v>
      </c>
      <c r="B1" s="139" t="s">
        <v>13638</v>
      </c>
      <c r="C1" s="425" t="s">
        <v>13674</v>
      </c>
      <c r="D1" s="425"/>
    </row>
    <row r="2" spans="1:4">
      <c r="A2" s="97" t="s">
        <v>1607</v>
      </c>
      <c r="B2" s="97" t="s">
        <v>550</v>
      </c>
      <c r="C2" s="97" t="s">
        <v>20</v>
      </c>
      <c r="D2" s="128" t="s">
        <v>1599</v>
      </c>
    </row>
    <row r="3" spans="1:4">
      <c r="A3" s="105" t="s">
        <v>1622</v>
      </c>
      <c r="B3" s="106"/>
      <c r="C3" s="107"/>
      <c r="D3" s="108"/>
    </row>
    <row r="4" spans="1:4">
      <c r="A4" s="105" t="s">
        <v>3014</v>
      </c>
      <c r="B4" s="106"/>
      <c r="C4" s="107"/>
      <c r="D4" s="108"/>
    </row>
    <row r="5" spans="1:4">
      <c r="A5" s="109" t="s">
        <v>3015</v>
      </c>
      <c r="B5" s="106"/>
      <c r="C5" s="107"/>
      <c r="D5" s="108"/>
    </row>
    <row r="6" spans="1:4">
      <c r="A6" s="110" t="s">
        <v>3016</v>
      </c>
      <c r="B6" s="106" t="s">
        <v>3017</v>
      </c>
      <c r="C6" s="107" t="s">
        <v>1623</v>
      </c>
      <c r="D6" s="108">
        <v>203.15</v>
      </c>
    </row>
    <row r="7" spans="1:4">
      <c r="A7" s="110" t="s">
        <v>3018</v>
      </c>
      <c r="B7" s="106" t="s">
        <v>3019</v>
      </c>
      <c r="C7" s="107" t="s">
        <v>1623</v>
      </c>
      <c r="D7" s="108">
        <v>320.64999999999998</v>
      </c>
    </row>
    <row r="8" spans="1:4">
      <c r="A8" s="110" t="s">
        <v>3020</v>
      </c>
      <c r="B8" s="106" t="s">
        <v>3021</v>
      </c>
      <c r="C8" s="107" t="s">
        <v>1623</v>
      </c>
      <c r="D8" s="108">
        <v>1516.48</v>
      </c>
    </row>
    <row r="9" spans="1:4">
      <c r="A9" s="110" t="s">
        <v>3022</v>
      </c>
      <c r="B9" s="106" t="s">
        <v>3023</v>
      </c>
      <c r="C9" s="107" t="s">
        <v>1623</v>
      </c>
      <c r="D9" s="108">
        <v>1386.9</v>
      </c>
    </row>
    <row r="10" spans="1:4">
      <c r="A10" s="110" t="s">
        <v>3024</v>
      </c>
      <c r="B10" s="106" t="s">
        <v>3025</v>
      </c>
      <c r="C10" s="107" t="s">
        <v>1623</v>
      </c>
      <c r="D10" s="108">
        <v>169.11</v>
      </c>
    </row>
    <row r="11" spans="1:4">
      <c r="A11" s="110" t="s">
        <v>3026</v>
      </c>
      <c r="B11" s="106" t="s">
        <v>3027</v>
      </c>
      <c r="C11" s="107" t="s">
        <v>1623</v>
      </c>
      <c r="D11" s="108">
        <v>122.99</v>
      </c>
    </row>
    <row r="12" spans="1:4">
      <c r="A12" s="110" t="s">
        <v>3028</v>
      </c>
      <c r="B12" s="106" t="s">
        <v>3029</v>
      </c>
      <c r="C12" s="107" t="s">
        <v>1623</v>
      </c>
      <c r="D12" s="108">
        <v>122.99</v>
      </c>
    </row>
    <row r="13" spans="1:4">
      <c r="A13" s="110" t="s">
        <v>3030</v>
      </c>
      <c r="B13" s="106" t="s">
        <v>3031</v>
      </c>
      <c r="C13" s="107" t="s">
        <v>1623</v>
      </c>
      <c r="D13" s="108">
        <v>68.08</v>
      </c>
    </row>
    <row r="14" spans="1:4">
      <c r="A14" s="110" t="s">
        <v>3032</v>
      </c>
      <c r="B14" s="106" t="s">
        <v>3033</v>
      </c>
      <c r="C14" s="107" t="s">
        <v>1623</v>
      </c>
      <c r="D14" s="108">
        <v>68.08</v>
      </c>
    </row>
    <row r="15" spans="1:4">
      <c r="A15" s="110" t="s">
        <v>3034</v>
      </c>
      <c r="B15" s="106" t="s">
        <v>3035</v>
      </c>
      <c r="C15" s="107" t="s">
        <v>1623</v>
      </c>
      <c r="D15" s="108">
        <v>1234.26</v>
      </c>
    </row>
    <row r="16" spans="1:4">
      <c r="A16" s="110" t="s">
        <v>3036</v>
      </c>
      <c r="B16" s="106" t="s">
        <v>3037</v>
      </c>
      <c r="C16" s="107" t="s">
        <v>1623</v>
      </c>
      <c r="D16" s="108">
        <v>42.83</v>
      </c>
    </row>
    <row r="17" spans="1:4">
      <c r="A17" s="110" t="s">
        <v>3038</v>
      </c>
      <c r="B17" s="106" t="s">
        <v>3039</v>
      </c>
      <c r="C17" s="107" t="s">
        <v>1623</v>
      </c>
      <c r="D17" s="108">
        <v>63.69</v>
      </c>
    </row>
    <row r="18" spans="1:4">
      <c r="A18" s="110" t="s">
        <v>3040</v>
      </c>
      <c r="B18" s="106" t="s">
        <v>3041</v>
      </c>
      <c r="C18" s="107" t="s">
        <v>1623</v>
      </c>
      <c r="D18" s="108">
        <v>320.64999999999998</v>
      </c>
    </row>
    <row r="19" spans="1:4">
      <c r="A19" s="110" t="s">
        <v>3042</v>
      </c>
      <c r="B19" s="106" t="s">
        <v>3043</v>
      </c>
      <c r="C19" s="107" t="s">
        <v>27</v>
      </c>
      <c r="D19" s="108">
        <v>201.6</v>
      </c>
    </row>
    <row r="20" spans="1:4">
      <c r="A20" s="110" t="s">
        <v>3044</v>
      </c>
      <c r="B20" s="106" t="s">
        <v>3045</v>
      </c>
      <c r="C20" s="107" t="s">
        <v>27</v>
      </c>
      <c r="D20" s="108">
        <v>169.11</v>
      </c>
    </row>
    <row r="21" spans="1:4">
      <c r="A21" s="110" t="s">
        <v>3046</v>
      </c>
      <c r="B21" s="106" t="s">
        <v>3047</v>
      </c>
      <c r="C21" s="107" t="s">
        <v>27</v>
      </c>
      <c r="D21" s="108">
        <v>143.85</v>
      </c>
    </row>
    <row r="22" spans="1:4">
      <c r="A22" s="107" t="s">
        <v>3048</v>
      </c>
      <c r="B22" s="106" t="s">
        <v>3049</v>
      </c>
      <c r="C22" s="107" t="s">
        <v>27</v>
      </c>
      <c r="D22" s="108">
        <v>115.1</v>
      </c>
    </row>
    <row r="23" spans="1:4">
      <c r="A23" s="109" t="s">
        <v>3050</v>
      </c>
      <c r="B23" s="106"/>
      <c r="C23" s="107"/>
      <c r="D23" s="108"/>
    </row>
    <row r="24" spans="1:4">
      <c r="A24" s="110" t="s">
        <v>3051</v>
      </c>
      <c r="B24" s="106" t="s">
        <v>3052</v>
      </c>
      <c r="C24" s="107" t="s">
        <v>27</v>
      </c>
      <c r="D24" s="108">
        <v>213.21</v>
      </c>
    </row>
    <row r="25" spans="1:4">
      <c r="A25" s="110" t="s">
        <v>3053</v>
      </c>
      <c r="B25" s="106" t="s">
        <v>3054</v>
      </c>
      <c r="C25" s="107" t="s">
        <v>27</v>
      </c>
      <c r="D25" s="108">
        <v>248.81</v>
      </c>
    </row>
    <row r="26" spans="1:4">
      <c r="A26" s="110" t="s">
        <v>3055</v>
      </c>
      <c r="B26" s="106" t="s">
        <v>3056</v>
      </c>
      <c r="C26" s="107" t="s">
        <v>27</v>
      </c>
      <c r="D26" s="108">
        <v>121.6</v>
      </c>
    </row>
    <row r="27" spans="1:4">
      <c r="A27" s="107" t="s">
        <v>3057</v>
      </c>
      <c r="B27" s="106" t="s">
        <v>3058</v>
      </c>
      <c r="C27" s="107" t="s">
        <v>27</v>
      </c>
      <c r="D27" s="108">
        <v>131.33000000000001</v>
      </c>
    </row>
    <row r="28" spans="1:4">
      <c r="A28" s="109" t="s">
        <v>3059</v>
      </c>
      <c r="B28" s="106"/>
      <c r="C28" s="107"/>
      <c r="D28" s="108"/>
    </row>
    <row r="29" spans="1:4">
      <c r="A29" s="110" t="s">
        <v>3060</v>
      </c>
      <c r="B29" s="106" t="s">
        <v>3061</v>
      </c>
      <c r="C29" s="107" t="s">
        <v>27</v>
      </c>
      <c r="D29" s="108">
        <v>893.33</v>
      </c>
    </row>
    <row r="30" spans="1:4">
      <c r="A30" s="110" t="s">
        <v>3062</v>
      </c>
      <c r="B30" s="106" t="s">
        <v>3063</v>
      </c>
      <c r="C30" s="107" t="s">
        <v>27</v>
      </c>
      <c r="D30" s="108">
        <v>730.55</v>
      </c>
    </row>
    <row r="31" spans="1:4">
      <c r="A31" s="110" t="s">
        <v>3064</v>
      </c>
      <c r="B31" s="106" t="s">
        <v>3065</v>
      </c>
      <c r="C31" s="107" t="s">
        <v>27</v>
      </c>
      <c r="D31" s="108">
        <v>595.4</v>
      </c>
    </row>
    <row r="32" spans="1:4">
      <c r="A32" s="110" t="s">
        <v>3066</v>
      </c>
      <c r="B32" s="106" t="s">
        <v>3067</v>
      </c>
      <c r="C32" s="107" t="s">
        <v>27</v>
      </c>
      <c r="D32" s="108">
        <v>675.84</v>
      </c>
    </row>
    <row r="33" spans="1:4">
      <c r="A33" s="110" t="s">
        <v>3068</v>
      </c>
      <c r="B33" s="106" t="s">
        <v>3069</v>
      </c>
      <c r="C33" s="107" t="s">
        <v>27</v>
      </c>
      <c r="D33" s="108">
        <v>593.97</v>
      </c>
    </row>
    <row r="34" spans="1:4">
      <c r="A34" s="110" t="s">
        <v>3070</v>
      </c>
      <c r="B34" s="106" t="s">
        <v>3071</v>
      </c>
      <c r="C34" s="107" t="s">
        <v>27</v>
      </c>
      <c r="D34" s="108">
        <v>640.04</v>
      </c>
    </row>
    <row r="35" spans="1:4">
      <c r="A35" s="107" t="s">
        <v>3072</v>
      </c>
      <c r="B35" s="106" t="s">
        <v>3073</v>
      </c>
      <c r="C35" s="107" t="s">
        <v>27</v>
      </c>
      <c r="D35" s="108">
        <v>783.05</v>
      </c>
    </row>
    <row r="36" spans="1:4">
      <c r="A36" s="109" t="s">
        <v>3074</v>
      </c>
      <c r="B36" s="106"/>
      <c r="C36" s="107"/>
      <c r="D36" s="108"/>
    </row>
    <row r="37" spans="1:4">
      <c r="A37" s="107" t="s">
        <v>3075</v>
      </c>
      <c r="B37" s="106" t="s">
        <v>3076</v>
      </c>
      <c r="C37" s="107" t="s">
        <v>27</v>
      </c>
      <c r="D37" s="108">
        <v>80</v>
      </c>
    </row>
    <row r="38" spans="1:4">
      <c r="A38" s="105" t="s">
        <v>3077</v>
      </c>
      <c r="B38" s="106"/>
      <c r="C38" s="107"/>
      <c r="D38" s="108"/>
    </row>
    <row r="39" spans="1:4">
      <c r="A39" s="109" t="s">
        <v>3078</v>
      </c>
      <c r="B39" s="106"/>
      <c r="C39" s="107"/>
      <c r="D39" s="108"/>
    </row>
    <row r="40" spans="1:4">
      <c r="A40" s="107" t="s">
        <v>3079</v>
      </c>
      <c r="B40" s="106" t="s">
        <v>3080</v>
      </c>
      <c r="C40" s="107" t="s">
        <v>25</v>
      </c>
      <c r="D40" s="108">
        <v>2.79</v>
      </c>
    </row>
    <row r="41" spans="1:4">
      <c r="A41" s="109" t="s">
        <v>3081</v>
      </c>
      <c r="B41" s="106"/>
      <c r="C41" s="107"/>
      <c r="D41" s="108"/>
    </row>
    <row r="42" spans="1:4">
      <c r="A42" s="107" t="s">
        <v>3082</v>
      </c>
      <c r="B42" s="106" t="s">
        <v>3083</v>
      </c>
      <c r="C42" s="107" t="s">
        <v>27</v>
      </c>
      <c r="D42" s="108">
        <v>19.88</v>
      </c>
    </row>
    <row r="43" spans="1:4">
      <c r="A43" s="105" t="s">
        <v>3084</v>
      </c>
      <c r="B43" s="106"/>
      <c r="C43" s="107"/>
      <c r="D43" s="108"/>
    </row>
    <row r="44" spans="1:4">
      <c r="A44" s="109" t="s">
        <v>3085</v>
      </c>
      <c r="B44" s="106"/>
      <c r="C44" s="107"/>
      <c r="D44" s="108"/>
    </row>
    <row r="45" spans="1:4">
      <c r="A45" s="107" t="s">
        <v>3086</v>
      </c>
      <c r="B45" s="106" t="s">
        <v>3087</v>
      </c>
      <c r="C45" s="107" t="s">
        <v>1623</v>
      </c>
      <c r="D45" s="108">
        <v>265.23</v>
      </c>
    </row>
    <row r="46" spans="1:4">
      <c r="A46" s="109" t="s">
        <v>3088</v>
      </c>
      <c r="B46" s="106"/>
      <c r="C46" s="107"/>
      <c r="D46" s="108"/>
    </row>
    <row r="47" spans="1:4">
      <c r="A47" s="110" t="s">
        <v>3089</v>
      </c>
      <c r="B47" s="106" t="s">
        <v>3090</v>
      </c>
      <c r="C47" s="107" t="s">
        <v>1624</v>
      </c>
      <c r="D47" s="108">
        <v>41.56</v>
      </c>
    </row>
    <row r="48" spans="1:4">
      <c r="A48" s="110" t="s">
        <v>3091</v>
      </c>
      <c r="B48" s="106" t="s">
        <v>3092</v>
      </c>
      <c r="C48" s="107" t="s">
        <v>1625</v>
      </c>
      <c r="D48" s="108">
        <v>1.86</v>
      </c>
    </row>
    <row r="49" spans="1:4">
      <c r="A49" s="110" t="s">
        <v>3093</v>
      </c>
      <c r="B49" s="106" t="s">
        <v>3094</v>
      </c>
      <c r="C49" s="107" t="s">
        <v>1625</v>
      </c>
      <c r="D49" s="108">
        <v>9.09</v>
      </c>
    </row>
    <row r="50" spans="1:4">
      <c r="A50" s="110" t="s">
        <v>3095</v>
      </c>
      <c r="B50" s="106" t="s">
        <v>3096</v>
      </c>
      <c r="C50" s="107" t="s">
        <v>1626</v>
      </c>
      <c r="D50" s="108">
        <v>0.16</v>
      </c>
    </row>
    <row r="51" spans="1:4">
      <c r="A51" s="110" t="s">
        <v>3097</v>
      </c>
      <c r="B51" s="106" t="s">
        <v>3098</v>
      </c>
      <c r="C51" s="107" t="s">
        <v>1625</v>
      </c>
      <c r="D51" s="108">
        <v>155.61000000000001</v>
      </c>
    </row>
    <row r="52" spans="1:4">
      <c r="A52" s="110" t="s">
        <v>3099</v>
      </c>
      <c r="B52" s="106" t="s">
        <v>3100</v>
      </c>
      <c r="C52" s="107" t="s">
        <v>1627</v>
      </c>
      <c r="D52" s="108">
        <v>1.51</v>
      </c>
    </row>
    <row r="53" spans="1:4">
      <c r="A53" s="107" t="s">
        <v>3101</v>
      </c>
      <c r="B53" s="106" t="s">
        <v>3102</v>
      </c>
      <c r="C53" s="107" t="s">
        <v>1624</v>
      </c>
      <c r="D53" s="108">
        <v>38.96</v>
      </c>
    </row>
    <row r="54" spans="1:4">
      <c r="A54" s="109" t="s">
        <v>3103</v>
      </c>
      <c r="B54" s="106"/>
      <c r="C54" s="107"/>
      <c r="D54" s="108"/>
    </row>
    <row r="55" spans="1:4">
      <c r="A55" s="110" t="s">
        <v>3104</v>
      </c>
      <c r="B55" s="106" t="s">
        <v>3105</v>
      </c>
      <c r="C55" s="107" t="s">
        <v>1628</v>
      </c>
      <c r="D55" s="108">
        <v>66.739999999999995</v>
      </c>
    </row>
    <row r="56" spans="1:4">
      <c r="A56" s="110" t="s">
        <v>3106</v>
      </c>
      <c r="B56" s="106" t="s">
        <v>3107</v>
      </c>
      <c r="C56" s="107" t="s">
        <v>1628</v>
      </c>
      <c r="D56" s="108">
        <v>39.96</v>
      </c>
    </row>
    <row r="57" spans="1:4">
      <c r="A57" s="110" t="s">
        <v>3108</v>
      </c>
      <c r="B57" s="106" t="s">
        <v>3109</v>
      </c>
      <c r="C57" s="107" t="s">
        <v>1628</v>
      </c>
      <c r="D57" s="108">
        <v>17.11</v>
      </c>
    </row>
    <row r="58" spans="1:4">
      <c r="A58" s="110" t="s">
        <v>3110</v>
      </c>
      <c r="B58" s="106" t="s">
        <v>3111</v>
      </c>
      <c r="C58" s="107" t="s">
        <v>1628</v>
      </c>
      <c r="D58" s="108">
        <v>43.57</v>
      </c>
    </row>
    <row r="59" spans="1:4">
      <c r="A59" s="110" t="s">
        <v>3112</v>
      </c>
      <c r="B59" s="106" t="s">
        <v>3113</v>
      </c>
      <c r="C59" s="107" t="s">
        <v>1628</v>
      </c>
      <c r="D59" s="108">
        <v>111.25</v>
      </c>
    </row>
    <row r="60" spans="1:4">
      <c r="A60" s="110" t="s">
        <v>3114</v>
      </c>
      <c r="B60" s="106" t="s">
        <v>3115</v>
      </c>
      <c r="C60" s="107" t="s">
        <v>1628</v>
      </c>
      <c r="D60" s="108">
        <v>56.34</v>
      </c>
    </row>
    <row r="61" spans="1:4">
      <c r="A61" s="110" t="s">
        <v>3116</v>
      </c>
      <c r="B61" s="106" t="s">
        <v>3117</v>
      </c>
      <c r="C61" s="107" t="s">
        <v>1628</v>
      </c>
      <c r="D61" s="108">
        <v>19.91</v>
      </c>
    </row>
    <row r="62" spans="1:4">
      <c r="A62" s="110" t="s">
        <v>3118</v>
      </c>
      <c r="B62" s="106" t="s">
        <v>3119</v>
      </c>
      <c r="C62" s="107" t="s">
        <v>1629</v>
      </c>
      <c r="D62" s="108">
        <v>5357.32</v>
      </c>
    </row>
    <row r="63" spans="1:4">
      <c r="A63" s="110" t="s">
        <v>3120</v>
      </c>
      <c r="B63" s="106" t="s">
        <v>3121</v>
      </c>
      <c r="C63" s="107" t="s">
        <v>1630</v>
      </c>
      <c r="D63" s="108">
        <v>0.74</v>
      </c>
    </row>
    <row r="64" spans="1:4">
      <c r="A64" s="110" t="s">
        <v>3122</v>
      </c>
      <c r="B64" s="106" t="s">
        <v>3123</v>
      </c>
      <c r="C64" s="107" t="s">
        <v>1628</v>
      </c>
      <c r="D64" s="108">
        <v>302.64999999999998</v>
      </c>
    </row>
    <row r="65" spans="1:4">
      <c r="A65" s="110" t="s">
        <v>3124</v>
      </c>
      <c r="B65" s="106" t="s">
        <v>3125</v>
      </c>
      <c r="C65" s="107" t="s">
        <v>1628</v>
      </c>
      <c r="D65" s="108">
        <v>134.83000000000001</v>
      </c>
    </row>
    <row r="66" spans="1:4">
      <c r="A66" s="110" t="s">
        <v>3126</v>
      </c>
      <c r="B66" s="106" t="s">
        <v>3127</v>
      </c>
      <c r="C66" s="107" t="s">
        <v>1628</v>
      </c>
      <c r="D66" s="108">
        <v>111.39</v>
      </c>
    </row>
    <row r="67" spans="1:4">
      <c r="A67" s="110" t="s">
        <v>3128</v>
      </c>
      <c r="B67" s="106" t="s">
        <v>3129</v>
      </c>
      <c r="C67" s="107" t="s">
        <v>1628</v>
      </c>
      <c r="D67" s="108">
        <v>215.6</v>
      </c>
    </row>
    <row r="68" spans="1:4">
      <c r="A68" s="110" t="s">
        <v>3130</v>
      </c>
      <c r="B68" s="106" t="s">
        <v>3131</v>
      </c>
      <c r="C68" s="107" t="s">
        <v>1628</v>
      </c>
      <c r="D68" s="108">
        <v>111.8</v>
      </c>
    </row>
    <row r="69" spans="1:4">
      <c r="A69" s="110" t="s">
        <v>3132</v>
      </c>
      <c r="B69" s="106" t="s">
        <v>3133</v>
      </c>
      <c r="C69" s="107" t="s">
        <v>1628</v>
      </c>
      <c r="D69" s="108">
        <v>59.9</v>
      </c>
    </row>
    <row r="70" spans="1:4">
      <c r="A70" s="110" t="s">
        <v>3134</v>
      </c>
      <c r="B70" s="106" t="s">
        <v>3135</v>
      </c>
      <c r="C70" s="107" t="s">
        <v>1629</v>
      </c>
      <c r="D70" s="108">
        <v>3902.24</v>
      </c>
    </row>
    <row r="71" spans="1:4">
      <c r="A71" s="110" t="s">
        <v>3136</v>
      </c>
      <c r="B71" s="106" t="s">
        <v>3137</v>
      </c>
      <c r="C71" s="107" t="s">
        <v>1629</v>
      </c>
      <c r="D71" s="108">
        <v>3394.05</v>
      </c>
    </row>
    <row r="72" spans="1:4">
      <c r="A72" s="107" t="s">
        <v>3138</v>
      </c>
      <c r="B72" s="106" t="s">
        <v>3139</v>
      </c>
      <c r="C72" s="107" t="s">
        <v>1629</v>
      </c>
      <c r="D72" s="108">
        <v>4260.05</v>
      </c>
    </row>
    <row r="73" spans="1:4">
      <c r="A73" s="105" t="s">
        <v>3140</v>
      </c>
      <c r="B73" s="106"/>
      <c r="C73" s="107"/>
      <c r="D73" s="108"/>
    </row>
    <row r="74" spans="1:4">
      <c r="A74" s="109" t="s">
        <v>3141</v>
      </c>
      <c r="B74" s="106"/>
      <c r="C74" s="107"/>
      <c r="D74" s="108"/>
    </row>
    <row r="75" spans="1:4">
      <c r="A75" s="110" t="s">
        <v>3142</v>
      </c>
      <c r="B75" s="106" t="s">
        <v>3143</v>
      </c>
      <c r="C75" s="107" t="s">
        <v>25</v>
      </c>
      <c r="D75" s="108">
        <v>471.41</v>
      </c>
    </row>
    <row r="76" spans="1:4">
      <c r="A76" s="110" t="s">
        <v>3144</v>
      </c>
      <c r="B76" s="106" t="s">
        <v>3145</v>
      </c>
      <c r="C76" s="107" t="s">
        <v>25</v>
      </c>
      <c r="D76" s="108">
        <v>378.18</v>
      </c>
    </row>
    <row r="77" spans="1:4">
      <c r="A77" s="110" t="s">
        <v>3146</v>
      </c>
      <c r="B77" s="106" t="s">
        <v>3147</v>
      </c>
      <c r="C77" s="107" t="s">
        <v>1623</v>
      </c>
      <c r="D77" s="108">
        <v>3559.02</v>
      </c>
    </row>
    <row r="78" spans="1:4">
      <c r="A78" s="110" t="s">
        <v>3148</v>
      </c>
      <c r="B78" s="106" t="s">
        <v>3149</v>
      </c>
      <c r="C78" s="107" t="s">
        <v>1623</v>
      </c>
      <c r="D78" s="108">
        <v>2241.0700000000002</v>
      </c>
    </row>
    <row r="79" spans="1:4">
      <c r="A79" s="110" t="s">
        <v>3150</v>
      </c>
      <c r="B79" s="106" t="s">
        <v>3151</v>
      </c>
      <c r="C79" s="107" t="s">
        <v>25</v>
      </c>
      <c r="D79" s="108">
        <v>51.3</v>
      </c>
    </row>
    <row r="80" spans="1:4">
      <c r="A80" s="110" t="s">
        <v>3152</v>
      </c>
      <c r="B80" s="106" t="s">
        <v>3153</v>
      </c>
      <c r="C80" s="107" t="s">
        <v>25</v>
      </c>
      <c r="D80" s="108">
        <v>40.4</v>
      </c>
    </row>
    <row r="81" spans="1:4">
      <c r="A81" s="110" t="s">
        <v>3154</v>
      </c>
      <c r="B81" s="106" t="s">
        <v>3155</v>
      </c>
      <c r="C81" s="107" t="s">
        <v>25</v>
      </c>
      <c r="D81" s="108">
        <v>39.21</v>
      </c>
    </row>
    <row r="82" spans="1:4">
      <c r="A82" s="110" t="s">
        <v>3156</v>
      </c>
      <c r="B82" s="106" t="s">
        <v>3157</v>
      </c>
      <c r="C82" s="107" t="s">
        <v>25</v>
      </c>
      <c r="D82" s="108">
        <v>32.99</v>
      </c>
    </row>
    <row r="83" spans="1:4">
      <c r="A83" s="107" t="s">
        <v>3158</v>
      </c>
      <c r="B83" s="106" t="s">
        <v>3159</v>
      </c>
      <c r="C83" s="107" t="s">
        <v>1629</v>
      </c>
      <c r="D83" s="108">
        <v>990</v>
      </c>
    </row>
    <row r="84" spans="1:4">
      <c r="A84" s="109" t="s">
        <v>3160</v>
      </c>
      <c r="B84" s="106"/>
      <c r="C84" s="107"/>
      <c r="D84" s="108"/>
    </row>
    <row r="85" spans="1:4">
      <c r="A85" s="107" t="s">
        <v>3161</v>
      </c>
      <c r="B85" s="106" t="s">
        <v>3162</v>
      </c>
      <c r="C85" s="107" t="s">
        <v>25</v>
      </c>
      <c r="D85" s="108">
        <v>253</v>
      </c>
    </row>
    <row r="86" spans="1:4">
      <c r="A86" s="109" t="s">
        <v>3163</v>
      </c>
      <c r="B86" s="106"/>
      <c r="C86" s="107"/>
      <c r="D86" s="108"/>
    </row>
    <row r="87" spans="1:4">
      <c r="A87" s="110" t="s">
        <v>3164</v>
      </c>
      <c r="B87" s="106" t="s">
        <v>3165</v>
      </c>
      <c r="C87" s="107" t="s">
        <v>1629</v>
      </c>
      <c r="D87" s="108">
        <v>351</v>
      </c>
    </row>
    <row r="88" spans="1:4">
      <c r="A88" s="110" t="s">
        <v>3166</v>
      </c>
      <c r="B88" s="106" t="s">
        <v>3167</v>
      </c>
      <c r="C88" s="107" t="s">
        <v>1629</v>
      </c>
      <c r="D88" s="108">
        <v>243</v>
      </c>
    </row>
    <row r="89" spans="1:4">
      <c r="A89" s="107" t="s">
        <v>3168</v>
      </c>
      <c r="B89" s="106" t="s">
        <v>3169</v>
      </c>
      <c r="C89" s="107" t="s">
        <v>1629</v>
      </c>
      <c r="D89" s="108">
        <v>500</v>
      </c>
    </row>
    <row r="90" spans="1:4">
      <c r="A90" s="109" t="s">
        <v>3170</v>
      </c>
      <c r="B90" s="106"/>
      <c r="C90" s="107"/>
      <c r="D90" s="108"/>
    </row>
    <row r="91" spans="1:4">
      <c r="A91" s="110" t="s">
        <v>3171</v>
      </c>
      <c r="B91" s="106" t="s">
        <v>3172</v>
      </c>
      <c r="C91" s="107" t="s">
        <v>1623</v>
      </c>
      <c r="D91" s="108">
        <v>1387.44</v>
      </c>
    </row>
    <row r="92" spans="1:4">
      <c r="A92" s="107" t="s">
        <v>3173</v>
      </c>
      <c r="B92" s="106" t="s">
        <v>3174</v>
      </c>
      <c r="C92" s="107" t="s">
        <v>1623</v>
      </c>
      <c r="D92" s="108">
        <v>1449.35</v>
      </c>
    </row>
    <row r="93" spans="1:4">
      <c r="A93" s="109" t="s">
        <v>3175</v>
      </c>
      <c r="B93" s="106"/>
      <c r="C93" s="107"/>
      <c r="D93" s="108"/>
    </row>
    <row r="94" spans="1:4">
      <c r="A94" s="110" t="s">
        <v>3176</v>
      </c>
      <c r="B94" s="106" t="s">
        <v>3177</v>
      </c>
      <c r="C94" s="107" t="s">
        <v>27</v>
      </c>
      <c r="D94" s="108">
        <v>2.75</v>
      </c>
    </row>
    <row r="95" spans="1:4">
      <c r="A95" s="110" t="s">
        <v>3178</v>
      </c>
      <c r="B95" s="106" t="s">
        <v>3179</v>
      </c>
      <c r="C95" s="107" t="s">
        <v>27</v>
      </c>
      <c r="D95" s="108">
        <v>33.880000000000003</v>
      </c>
    </row>
    <row r="96" spans="1:4">
      <c r="A96" s="110" t="s">
        <v>3180</v>
      </c>
      <c r="B96" s="106" t="s">
        <v>3181</v>
      </c>
      <c r="C96" s="107" t="s">
        <v>27</v>
      </c>
      <c r="D96" s="108">
        <v>9.8800000000000008</v>
      </c>
    </row>
    <row r="97" spans="1:4">
      <c r="A97" s="110" t="s">
        <v>3182</v>
      </c>
      <c r="B97" s="106" t="s">
        <v>3183</v>
      </c>
      <c r="C97" s="107" t="s">
        <v>25</v>
      </c>
      <c r="D97" s="108">
        <v>9.0399999999999991</v>
      </c>
    </row>
    <row r="98" spans="1:4">
      <c r="A98" s="110" t="s">
        <v>3184</v>
      </c>
      <c r="B98" s="106" t="s">
        <v>3185</v>
      </c>
      <c r="C98" s="107" t="s">
        <v>1623</v>
      </c>
      <c r="D98" s="108">
        <v>104.59</v>
      </c>
    </row>
    <row r="99" spans="1:4">
      <c r="A99" s="110" t="s">
        <v>3186</v>
      </c>
      <c r="B99" s="106" t="s">
        <v>3187</v>
      </c>
      <c r="C99" s="107" t="s">
        <v>1623</v>
      </c>
      <c r="D99" s="108">
        <v>576</v>
      </c>
    </row>
    <row r="100" spans="1:4">
      <c r="A100" s="110" t="s">
        <v>3188</v>
      </c>
      <c r="B100" s="106" t="s">
        <v>3189</v>
      </c>
      <c r="C100" s="107" t="s">
        <v>1623</v>
      </c>
      <c r="D100" s="108">
        <v>3.1</v>
      </c>
    </row>
    <row r="101" spans="1:4">
      <c r="A101" s="110" t="s">
        <v>3190</v>
      </c>
      <c r="B101" s="106" t="s">
        <v>3191</v>
      </c>
      <c r="C101" s="107" t="s">
        <v>25</v>
      </c>
      <c r="D101" s="108">
        <v>399.15</v>
      </c>
    </row>
    <row r="102" spans="1:4">
      <c r="A102" s="110" t="s">
        <v>3192</v>
      </c>
      <c r="B102" s="106" t="s">
        <v>3193</v>
      </c>
      <c r="C102" s="107" t="s">
        <v>25</v>
      </c>
      <c r="D102" s="108">
        <v>416.89</v>
      </c>
    </row>
    <row r="103" spans="1:4">
      <c r="A103" s="110" t="s">
        <v>3194</v>
      </c>
      <c r="B103" s="106" t="s">
        <v>3195</v>
      </c>
      <c r="C103" s="107" t="s">
        <v>1623</v>
      </c>
      <c r="D103" s="108">
        <v>11.51</v>
      </c>
    </row>
    <row r="104" spans="1:4">
      <c r="A104" s="107" t="s">
        <v>3196</v>
      </c>
      <c r="B104" s="106" t="s">
        <v>3197</v>
      </c>
      <c r="C104" s="107" t="s">
        <v>1623</v>
      </c>
      <c r="D104" s="108">
        <v>47.17</v>
      </c>
    </row>
    <row r="105" spans="1:4">
      <c r="A105" s="105" t="s">
        <v>3198</v>
      </c>
      <c r="B105" s="106"/>
      <c r="C105" s="107"/>
      <c r="D105" s="108"/>
    </row>
    <row r="106" spans="1:4">
      <c r="A106" s="109" t="s">
        <v>3199</v>
      </c>
      <c r="B106" s="106"/>
      <c r="C106" s="107"/>
      <c r="D106" s="108"/>
    </row>
    <row r="107" spans="1:4">
      <c r="A107" s="110" t="s">
        <v>3200</v>
      </c>
      <c r="B107" s="106" t="s">
        <v>3201</v>
      </c>
      <c r="C107" s="107" t="s">
        <v>1629</v>
      </c>
      <c r="D107" s="108">
        <v>75</v>
      </c>
    </row>
    <row r="108" spans="1:4">
      <c r="A108" s="110" t="s">
        <v>3202</v>
      </c>
      <c r="B108" s="106" t="s">
        <v>3203</v>
      </c>
      <c r="C108" s="107" t="s">
        <v>1629</v>
      </c>
      <c r="D108" s="108">
        <v>41</v>
      </c>
    </row>
    <row r="109" spans="1:4">
      <c r="A109" s="110" t="s">
        <v>3204</v>
      </c>
      <c r="B109" s="106" t="s">
        <v>3205</v>
      </c>
      <c r="C109" s="107" t="s">
        <v>1629</v>
      </c>
      <c r="D109" s="108">
        <v>52</v>
      </c>
    </row>
    <row r="110" spans="1:4">
      <c r="A110" s="110" t="s">
        <v>3206</v>
      </c>
      <c r="B110" s="106" t="s">
        <v>3207</v>
      </c>
      <c r="C110" s="107" t="s">
        <v>1629</v>
      </c>
      <c r="D110" s="108">
        <v>48</v>
      </c>
    </row>
    <row r="111" spans="1:4">
      <c r="A111" s="110" t="s">
        <v>3208</v>
      </c>
      <c r="B111" s="106" t="s">
        <v>3209</v>
      </c>
      <c r="C111" s="107" t="s">
        <v>1629</v>
      </c>
      <c r="D111" s="108">
        <v>47.8</v>
      </c>
    </row>
    <row r="112" spans="1:4">
      <c r="A112" s="110" t="s">
        <v>3210</v>
      </c>
      <c r="B112" s="106" t="s">
        <v>3211</v>
      </c>
      <c r="C112" s="107" t="s">
        <v>1631</v>
      </c>
      <c r="D112" s="108">
        <v>27</v>
      </c>
    </row>
    <row r="113" spans="1:4">
      <c r="A113" s="110" t="s">
        <v>3212</v>
      </c>
      <c r="B113" s="106" t="s">
        <v>3213</v>
      </c>
      <c r="C113" s="107" t="s">
        <v>27</v>
      </c>
      <c r="D113" s="108">
        <v>0.7</v>
      </c>
    </row>
    <row r="114" spans="1:4">
      <c r="A114" s="107" t="s">
        <v>3214</v>
      </c>
      <c r="B114" s="106" t="s">
        <v>3215</v>
      </c>
      <c r="C114" s="107" t="s">
        <v>27</v>
      </c>
      <c r="D114" s="108">
        <v>14.93</v>
      </c>
    </row>
    <row r="115" spans="1:4">
      <c r="A115" s="105" t="s">
        <v>3216</v>
      </c>
      <c r="B115" s="106"/>
      <c r="C115" s="107"/>
      <c r="D115" s="108"/>
    </row>
    <row r="116" spans="1:4">
      <c r="A116" s="109" t="s">
        <v>3217</v>
      </c>
      <c r="B116" s="106"/>
      <c r="C116" s="107"/>
      <c r="D116" s="108"/>
    </row>
    <row r="117" spans="1:4">
      <c r="A117" s="110" t="s">
        <v>3218</v>
      </c>
      <c r="B117" s="106" t="s">
        <v>3219</v>
      </c>
      <c r="C117" s="107" t="s">
        <v>1623</v>
      </c>
      <c r="D117" s="108">
        <v>1641.98</v>
      </c>
    </row>
    <row r="118" spans="1:4">
      <c r="A118" s="110" t="s">
        <v>3220</v>
      </c>
      <c r="B118" s="106" t="s">
        <v>3221</v>
      </c>
      <c r="C118" s="107" t="s">
        <v>1623</v>
      </c>
      <c r="D118" s="108">
        <v>1431.56</v>
      </c>
    </row>
    <row r="119" spans="1:4">
      <c r="A119" s="110" t="s">
        <v>3222</v>
      </c>
      <c r="B119" s="106" t="s">
        <v>3223</v>
      </c>
      <c r="C119" s="107" t="s">
        <v>27</v>
      </c>
      <c r="D119" s="108">
        <v>5.91</v>
      </c>
    </row>
    <row r="120" spans="1:4">
      <c r="A120" s="107" t="s">
        <v>3224</v>
      </c>
      <c r="B120" s="106" t="s">
        <v>3225</v>
      </c>
      <c r="C120" s="107" t="s">
        <v>25</v>
      </c>
      <c r="D120" s="108">
        <v>9.24</v>
      </c>
    </row>
    <row r="121" spans="1:4">
      <c r="A121" s="105" t="s">
        <v>3226</v>
      </c>
      <c r="B121" s="106"/>
      <c r="C121" s="107"/>
      <c r="D121" s="108"/>
    </row>
    <row r="122" spans="1:4">
      <c r="A122" s="109" t="s">
        <v>3227</v>
      </c>
      <c r="B122" s="106"/>
      <c r="C122" s="107"/>
      <c r="D122" s="108"/>
    </row>
    <row r="123" spans="1:4">
      <c r="A123" s="110" t="s">
        <v>3228</v>
      </c>
      <c r="B123" s="106" t="s">
        <v>3229</v>
      </c>
      <c r="C123" s="107" t="s">
        <v>1623</v>
      </c>
      <c r="D123" s="108">
        <v>143.85</v>
      </c>
    </row>
    <row r="124" spans="1:4">
      <c r="A124" s="110" t="s">
        <v>3230</v>
      </c>
      <c r="B124" s="106" t="s">
        <v>3231</v>
      </c>
      <c r="C124" s="107" t="s">
        <v>1623</v>
      </c>
      <c r="D124" s="108">
        <v>138.36000000000001</v>
      </c>
    </row>
    <row r="125" spans="1:4">
      <c r="A125" s="110" t="s">
        <v>3232</v>
      </c>
      <c r="B125" s="106" t="s">
        <v>3233</v>
      </c>
      <c r="C125" s="107" t="s">
        <v>1623</v>
      </c>
      <c r="D125" s="108">
        <v>118.59</v>
      </c>
    </row>
    <row r="126" spans="1:4">
      <c r="A126" s="110" t="s">
        <v>3234</v>
      </c>
      <c r="B126" s="106" t="s">
        <v>3235</v>
      </c>
      <c r="C126" s="107" t="s">
        <v>1623</v>
      </c>
      <c r="D126" s="108">
        <v>98.83</v>
      </c>
    </row>
    <row r="127" spans="1:4">
      <c r="A127" s="107" t="s">
        <v>3236</v>
      </c>
      <c r="B127" s="106" t="s">
        <v>3237</v>
      </c>
      <c r="C127" s="107" t="s">
        <v>1623</v>
      </c>
      <c r="D127" s="108">
        <v>128.47999999999999</v>
      </c>
    </row>
    <row r="128" spans="1:4">
      <c r="A128" s="109" t="s">
        <v>3238</v>
      </c>
      <c r="B128" s="106"/>
      <c r="C128" s="107"/>
      <c r="D128" s="108"/>
    </row>
    <row r="129" spans="1:4">
      <c r="A129" s="110" t="s">
        <v>3239</v>
      </c>
      <c r="B129" s="106" t="s">
        <v>3240</v>
      </c>
      <c r="C129" s="107" t="s">
        <v>1623</v>
      </c>
      <c r="D129" s="108">
        <v>3052.72</v>
      </c>
    </row>
    <row r="130" spans="1:4">
      <c r="A130" s="107" t="s">
        <v>3241</v>
      </c>
      <c r="B130" s="106" t="s">
        <v>3242</v>
      </c>
      <c r="C130" s="107" t="s">
        <v>1623</v>
      </c>
      <c r="D130" s="108">
        <v>1767.94</v>
      </c>
    </row>
    <row r="131" spans="1:4">
      <c r="A131" s="109" t="s">
        <v>3243</v>
      </c>
      <c r="B131" s="106"/>
      <c r="C131" s="107"/>
      <c r="D131" s="108"/>
    </row>
    <row r="132" spans="1:4">
      <c r="A132" s="110" t="s">
        <v>3244</v>
      </c>
      <c r="B132" s="106" t="s">
        <v>3245</v>
      </c>
      <c r="C132" s="107" t="s">
        <v>26</v>
      </c>
      <c r="D132" s="108">
        <v>34.75</v>
      </c>
    </row>
    <row r="133" spans="1:4">
      <c r="A133" s="110" t="s">
        <v>3246</v>
      </c>
      <c r="B133" s="106" t="s">
        <v>3247</v>
      </c>
      <c r="C133" s="107" t="s">
        <v>1623</v>
      </c>
      <c r="D133" s="108">
        <v>59.42</v>
      </c>
    </row>
    <row r="134" spans="1:4">
      <c r="A134" s="110" t="s">
        <v>3248</v>
      </c>
      <c r="B134" s="106" t="s">
        <v>3249</v>
      </c>
      <c r="C134" s="107" t="s">
        <v>1623</v>
      </c>
      <c r="D134" s="108">
        <v>56.01</v>
      </c>
    </row>
    <row r="135" spans="1:4">
      <c r="A135" s="107" t="s">
        <v>3250</v>
      </c>
      <c r="B135" s="106" t="s">
        <v>3251</v>
      </c>
      <c r="C135" s="107" t="s">
        <v>1623</v>
      </c>
      <c r="D135" s="108">
        <v>15.38</v>
      </c>
    </row>
    <row r="136" spans="1:4">
      <c r="A136" s="109" t="s">
        <v>3252</v>
      </c>
      <c r="B136" s="106"/>
      <c r="C136" s="107"/>
      <c r="D136" s="108"/>
    </row>
    <row r="137" spans="1:4">
      <c r="A137" s="110" t="s">
        <v>3253</v>
      </c>
      <c r="B137" s="106" t="s">
        <v>3254</v>
      </c>
      <c r="C137" s="107" t="s">
        <v>1623</v>
      </c>
      <c r="D137" s="108">
        <v>345.9</v>
      </c>
    </row>
    <row r="138" spans="1:4">
      <c r="A138" s="110" t="s">
        <v>3255</v>
      </c>
      <c r="B138" s="106" t="s">
        <v>3256</v>
      </c>
      <c r="C138" s="107" t="s">
        <v>1623</v>
      </c>
      <c r="D138" s="108">
        <v>98.83</v>
      </c>
    </row>
    <row r="139" spans="1:4">
      <c r="A139" s="110" t="s">
        <v>3257</v>
      </c>
      <c r="B139" s="106" t="s">
        <v>3258</v>
      </c>
      <c r="C139" s="107" t="s">
        <v>1623</v>
      </c>
      <c r="D139" s="108">
        <v>98.83</v>
      </c>
    </row>
    <row r="140" spans="1:4">
      <c r="A140" s="110" t="s">
        <v>3259</v>
      </c>
      <c r="B140" s="106" t="s">
        <v>3260</v>
      </c>
      <c r="C140" s="107" t="s">
        <v>1623</v>
      </c>
      <c r="D140" s="108">
        <v>227.31</v>
      </c>
    </row>
    <row r="141" spans="1:4">
      <c r="A141" s="110" t="s">
        <v>3261</v>
      </c>
      <c r="B141" s="106" t="s">
        <v>3262</v>
      </c>
      <c r="C141" s="107" t="s">
        <v>1623</v>
      </c>
      <c r="D141" s="108">
        <v>345.9</v>
      </c>
    </row>
    <row r="142" spans="1:4">
      <c r="A142" s="110" t="s">
        <v>3263</v>
      </c>
      <c r="B142" s="106" t="s">
        <v>3264</v>
      </c>
      <c r="C142" s="107" t="s">
        <v>1623</v>
      </c>
      <c r="D142" s="108">
        <v>4139.84</v>
      </c>
    </row>
    <row r="143" spans="1:4">
      <c r="A143" s="110" t="s">
        <v>3265</v>
      </c>
      <c r="B143" s="106" t="s">
        <v>3266</v>
      </c>
      <c r="C143" s="107" t="s">
        <v>1623</v>
      </c>
      <c r="D143" s="108">
        <v>9657.7900000000009</v>
      </c>
    </row>
    <row r="144" spans="1:4">
      <c r="A144" s="110" t="s">
        <v>3267</v>
      </c>
      <c r="B144" s="106" t="s">
        <v>3268</v>
      </c>
      <c r="C144" s="107" t="s">
        <v>1623</v>
      </c>
      <c r="D144" s="108">
        <v>634.70000000000005</v>
      </c>
    </row>
    <row r="145" spans="1:4">
      <c r="A145" s="110" t="s">
        <v>3269</v>
      </c>
      <c r="B145" s="106" t="s">
        <v>3270</v>
      </c>
      <c r="C145" s="107" t="s">
        <v>1623</v>
      </c>
      <c r="D145" s="108">
        <v>1325.41</v>
      </c>
    </row>
    <row r="146" spans="1:4">
      <c r="A146" s="107" t="s">
        <v>3271</v>
      </c>
      <c r="B146" s="106" t="s">
        <v>3272</v>
      </c>
      <c r="C146" s="107" t="s">
        <v>1623</v>
      </c>
      <c r="D146" s="108">
        <v>692.9</v>
      </c>
    </row>
    <row r="147" spans="1:4">
      <c r="A147" s="109" t="s">
        <v>3273</v>
      </c>
      <c r="B147" s="106"/>
      <c r="C147" s="107"/>
      <c r="D147" s="108"/>
    </row>
    <row r="148" spans="1:4">
      <c r="A148" s="110" t="s">
        <v>3274</v>
      </c>
      <c r="B148" s="106" t="s">
        <v>3275</v>
      </c>
      <c r="C148" s="107" t="s">
        <v>1623</v>
      </c>
      <c r="D148" s="108">
        <v>2224.75</v>
      </c>
    </row>
    <row r="149" spans="1:4">
      <c r="A149" s="110" t="s">
        <v>3276</v>
      </c>
      <c r="B149" s="106" t="s">
        <v>3277</v>
      </c>
      <c r="C149" s="107" t="s">
        <v>1623</v>
      </c>
      <c r="D149" s="108">
        <v>321.74</v>
      </c>
    </row>
    <row r="150" spans="1:4">
      <c r="A150" s="110" t="s">
        <v>3278</v>
      </c>
      <c r="B150" s="106" t="s">
        <v>3279</v>
      </c>
      <c r="C150" s="107" t="s">
        <v>1623</v>
      </c>
      <c r="D150" s="108">
        <v>197.77</v>
      </c>
    </row>
    <row r="151" spans="1:4">
      <c r="A151" s="110" t="s">
        <v>3280</v>
      </c>
      <c r="B151" s="106" t="s">
        <v>3281</v>
      </c>
      <c r="C151" s="107" t="s">
        <v>1623</v>
      </c>
      <c r="D151" s="108">
        <v>70.94</v>
      </c>
    </row>
    <row r="152" spans="1:4">
      <c r="A152" s="107" t="s">
        <v>3282</v>
      </c>
      <c r="B152" s="106" t="s">
        <v>3283</v>
      </c>
      <c r="C152" s="107" t="s">
        <v>1623</v>
      </c>
      <c r="D152" s="108">
        <v>98.83</v>
      </c>
    </row>
    <row r="153" spans="1:4">
      <c r="A153" s="109" t="s">
        <v>3284</v>
      </c>
      <c r="B153" s="106"/>
      <c r="C153" s="107"/>
      <c r="D153" s="108"/>
    </row>
    <row r="154" spans="1:4">
      <c r="A154" s="110" t="s">
        <v>3285</v>
      </c>
      <c r="B154" s="106" t="s">
        <v>3286</v>
      </c>
      <c r="C154" s="107" t="s">
        <v>1623</v>
      </c>
      <c r="D154" s="108">
        <v>5400</v>
      </c>
    </row>
    <row r="155" spans="1:4">
      <c r="A155" s="110" t="s">
        <v>3287</v>
      </c>
      <c r="B155" s="106" t="s">
        <v>3288</v>
      </c>
      <c r="C155" s="107" t="s">
        <v>1623</v>
      </c>
      <c r="D155" s="108">
        <v>734.5</v>
      </c>
    </row>
    <row r="156" spans="1:4">
      <c r="A156" s="110" t="s">
        <v>3289</v>
      </c>
      <c r="B156" s="106" t="s">
        <v>3290</v>
      </c>
      <c r="C156" s="107" t="s">
        <v>1623</v>
      </c>
      <c r="D156" s="108">
        <v>410.58</v>
      </c>
    </row>
    <row r="157" spans="1:4">
      <c r="A157" s="110" t="s">
        <v>3291</v>
      </c>
      <c r="B157" s="106" t="s">
        <v>3292</v>
      </c>
      <c r="C157" s="107" t="s">
        <v>1623</v>
      </c>
      <c r="D157" s="108">
        <v>410.58</v>
      </c>
    </row>
    <row r="158" spans="1:4">
      <c r="A158" s="110" t="s">
        <v>3293</v>
      </c>
      <c r="B158" s="106" t="s">
        <v>3294</v>
      </c>
      <c r="C158" s="107" t="s">
        <v>1623</v>
      </c>
      <c r="D158" s="108">
        <v>4020</v>
      </c>
    </row>
    <row r="159" spans="1:4">
      <c r="A159" s="110" t="s">
        <v>3295</v>
      </c>
      <c r="B159" s="106" t="s">
        <v>3296</v>
      </c>
      <c r="C159" s="107" t="s">
        <v>1623</v>
      </c>
      <c r="D159" s="108">
        <v>2157.25</v>
      </c>
    </row>
    <row r="160" spans="1:4">
      <c r="A160" s="107" t="s">
        <v>3297</v>
      </c>
      <c r="B160" s="106" t="s">
        <v>3298</v>
      </c>
      <c r="C160" s="107" t="s">
        <v>1623</v>
      </c>
      <c r="D160" s="108">
        <v>13200</v>
      </c>
    </row>
    <row r="161" spans="1:4">
      <c r="A161" s="109" t="s">
        <v>3299</v>
      </c>
      <c r="B161" s="106"/>
      <c r="C161" s="107"/>
      <c r="D161" s="108"/>
    </row>
    <row r="162" spans="1:4">
      <c r="A162" s="110" t="s">
        <v>3300</v>
      </c>
      <c r="B162" s="106" t="s">
        <v>3301</v>
      </c>
      <c r="C162" s="107" t="s">
        <v>1623</v>
      </c>
      <c r="D162" s="108">
        <v>228.25</v>
      </c>
    </row>
    <row r="163" spans="1:4">
      <c r="A163" s="110" t="s">
        <v>3302</v>
      </c>
      <c r="B163" s="106" t="s">
        <v>3303</v>
      </c>
      <c r="C163" s="107" t="s">
        <v>1623</v>
      </c>
      <c r="D163" s="108">
        <v>1759.16</v>
      </c>
    </row>
    <row r="164" spans="1:4">
      <c r="A164" s="110" t="s">
        <v>3304</v>
      </c>
      <c r="B164" s="106" t="s">
        <v>3305</v>
      </c>
      <c r="C164" s="107" t="s">
        <v>1623</v>
      </c>
      <c r="D164" s="108">
        <v>132.87</v>
      </c>
    </row>
    <row r="165" spans="1:4">
      <c r="A165" s="110" t="s">
        <v>3306</v>
      </c>
      <c r="B165" s="106" t="s">
        <v>3307</v>
      </c>
      <c r="C165" s="107" t="s">
        <v>1623</v>
      </c>
      <c r="D165" s="108">
        <v>507.32</v>
      </c>
    </row>
    <row r="166" spans="1:4">
      <c r="A166" s="110" t="s">
        <v>3308</v>
      </c>
      <c r="B166" s="106" t="s">
        <v>3309</v>
      </c>
      <c r="C166" s="107" t="s">
        <v>1623</v>
      </c>
      <c r="D166" s="108">
        <v>590.78</v>
      </c>
    </row>
    <row r="167" spans="1:4">
      <c r="A167" s="110" t="s">
        <v>3310</v>
      </c>
      <c r="B167" s="106" t="s">
        <v>3311</v>
      </c>
      <c r="C167" s="107" t="s">
        <v>1623</v>
      </c>
      <c r="D167" s="108">
        <v>422.77</v>
      </c>
    </row>
    <row r="168" spans="1:4">
      <c r="A168" s="110" t="s">
        <v>3312</v>
      </c>
      <c r="B168" s="106" t="s">
        <v>3313</v>
      </c>
      <c r="C168" s="107" t="s">
        <v>1623</v>
      </c>
      <c r="D168" s="108">
        <v>219.62</v>
      </c>
    </row>
    <row r="169" spans="1:4">
      <c r="A169" s="110" t="s">
        <v>3314</v>
      </c>
      <c r="B169" s="106" t="s">
        <v>3315</v>
      </c>
      <c r="C169" s="107" t="s">
        <v>1623</v>
      </c>
      <c r="D169" s="108">
        <v>219.62</v>
      </c>
    </row>
    <row r="170" spans="1:4">
      <c r="A170" s="110" t="s">
        <v>3316</v>
      </c>
      <c r="B170" s="106" t="s">
        <v>3317</v>
      </c>
      <c r="C170" s="107" t="s">
        <v>1623</v>
      </c>
      <c r="D170" s="108">
        <v>145.12</v>
      </c>
    </row>
    <row r="171" spans="1:4">
      <c r="A171" s="110" t="s">
        <v>3318</v>
      </c>
      <c r="B171" s="106" t="s">
        <v>3319</v>
      </c>
      <c r="C171" s="107" t="s">
        <v>1623</v>
      </c>
      <c r="D171" s="108">
        <v>133.88</v>
      </c>
    </row>
    <row r="172" spans="1:4">
      <c r="A172" s="110" t="s">
        <v>3320</v>
      </c>
      <c r="B172" s="106" t="s">
        <v>3321</v>
      </c>
      <c r="C172" s="107" t="s">
        <v>1623</v>
      </c>
      <c r="D172" s="108">
        <v>338.21</v>
      </c>
    </row>
    <row r="173" spans="1:4">
      <c r="A173" s="110" t="s">
        <v>3322</v>
      </c>
      <c r="B173" s="106" t="s">
        <v>3323</v>
      </c>
      <c r="C173" s="107" t="s">
        <v>1623</v>
      </c>
      <c r="D173" s="108">
        <v>338.21</v>
      </c>
    </row>
    <row r="174" spans="1:4">
      <c r="A174" s="110" t="s">
        <v>3324</v>
      </c>
      <c r="B174" s="106" t="s">
        <v>3325</v>
      </c>
      <c r="C174" s="107" t="s">
        <v>1623</v>
      </c>
      <c r="D174" s="108">
        <v>329.43</v>
      </c>
    </row>
    <row r="175" spans="1:4">
      <c r="A175" s="110" t="s">
        <v>3326</v>
      </c>
      <c r="B175" s="106" t="s">
        <v>3327</v>
      </c>
      <c r="C175" s="107" t="s">
        <v>1623</v>
      </c>
      <c r="D175" s="108">
        <v>1773.43</v>
      </c>
    </row>
    <row r="176" spans="1:4">
      <c r="A176" s="110" t="s">
        <v>3328</v>
      </c>
      <c r="B176" s="106" t="s">
        <v>3329</v>
      </c>
      <c r="C176" s="107" t="s">
        <v>1623</v>
      </c>
      <c r="D176" s="108">
        <v>1857.99</v>
      </c>
    </row>
    <row r="177" spans="1:4">
      <c r="A177" s="110" t="s">
        <v>3330</v>
      </c>
      <c r="B177" s="106" t="s">
        <v>3331</v>
      </c>
      <c r="C177" s="107" t="s">
        <v>1623</v>
      </c>
      <c r="D177" s="108">
        <v>1605.42</v>
      </c>
    </row>
    <row r="178" spans="1:4">
      <c r="A178" s="110" t="s">
        <v>3332</v>
      </c>
      <c r="B178" s="106" t="s">
        <v>3333</v>
      </c>
      <c r="C178" s="107" t="s">
        <v>1623</v>
      </c>
      <c r="D178" s="108">
        <v>1098.0999999999999</v>
      </c>
    </row>
    <row r="179" spans="1:4">
      <c r="A179" s="110" t="s">
        <v>3334</v>
      </c>
      <c r="B179" s="106" t="s">
        <v>3335</v>
      </c>
      <c r="C179" s="107" t="s">
        <v>1623</v>
      </c>
      <c r="D179" s="108">
        <v>1182.6500000000001</v>
      </c>
    </row>
    <row r="180" spans="1:4">
      <c r="A180" s="110" t="s">
        <v>3336</v>
      </c>
      <c r="B180" s="106" t="s">
        <v>3337</v>
      </c>
      <c r="C180" s="107" t="s">
        <v>1623</v>
      </c>
      <c r="D180" s="108">
        <v>1816.26</v>
      </c>
    </row>
    <row r="181" spans="1:4">
      <c r="A181" s="110" t="s">
        <v>3338</v>
      </c>
      <c r="B181" s="106" t="s">
        <v>3339</v>
      </c>
      <c r="C181" s="107" t="s">
        <v>1623</v>
      </c>
      <c r="D181" s="108">
        <v>1688.88</v>
      </c>
    </row>
    <row r="182" spans="1:4">
      <c r="A182" s="110" t="s">
        <v>3340</v>
      </c>
      <c r="B182" s="106" t="s">
        <v>3341</v>
      </c>
      <c r="C182" s="107" t="s">
        <v>1623</v>
      </c>
      <c r="D182" s="108">
        <v>718.16</v>
      </c>
    </row>
    <row r="183" spans="1:4">
      <c r="A183" s="107" t="s">
        <v>3342</v>
      </c>
      <c r="B183" s="106" t="s">
        <v>3343</v>
      </c>
      <c r="C183" s="107" t="s">
        <v>1623</v>
      </c>
      <c r="D183" s="108">
        <v>633.6</v>
      </c>
    </row>
    <row r="184" spans="1:4">
      <c r="A184" s="105" t="s">
        <v>3344</v>
      </c>
      <c r="B184" s="106"/>
      <c r="C184" s="107"/>
      <c r="D184" s="108"/>
    </row>
    <row r="185" spans="1:4">
      <c r="A185" s="109" t="s">
        <v>3345</v>
      </c>
      <c r="B185" s="106"/>
      <c r="C185" s="107"/>
      <c r="D185" s="108"/>
    </row>
    <row r="186" spans="1:4">
      <c r="A186" s="110" t="s">
        <v>3346</v>
      </c>
      <c r="B186" s="106" t="s">
        <v>3347</v>
      </c>
      <c r="C186" s="107" t="s">
        <v>1628</v>
      </c>
      <c r="D186" s="108">
        <v>15.51</v>
      </c>
    </row>
    <row r="187" spans="1:4">
      <c r="A187" s="110" t="s">
        <v>3348</v>
      </c>
      <c r="B187" s="106" t="s">
        <v>3349</v>
      </c>
      <c r="C187" s="107" t="s">
        <v>1628</v>
      </c>
      <c r="D187" s="108">
        <v>24.63</v>
      </c>
    </row>
    <row r="188" spans="1:4">
      <c r="A188" s="110" t="s">
        <v>3350</v>
      </c>
      <c r="B188" s="106" t="s">
        <v>3351</v>
      </c>
      <c r="C188" s="107" t="s">
        <v>1628</v>
      </c>
      <c r="D188" s="108">
        <v>24.63</v>
      </c>
    </row>
    <row r="189" spans="1:4">
      <c r="A189" s="110" t="s">
        <v>3352</v>
      </c>
      <c r="B189" s="106" t="s">
        <v>3353</v>
      </c>
      <c r="C189" s="107" t="s">
        <v>1628</v>
      </c>
      <c r="D189" s="108">
        <v>19.05</v>
      </c>
    </row>
    <row r="190" spans="1:4">
      <c r="A190" s="110" t="s">
        <v>3354</v>
      </c>
      <c r="B190" s="106" t="s">
        <v>3355</v>
      </c>
      <c r="C190" s="107" t="s">
        <v>1628</v>
      </c>
      <c r="D190" s="108">
        <v>18.78</v>
      </c>
    </row>
    <row r="191" spans="1:4">
      <c r="A191" s="110" t="s">
        <v>3356</v>
      </c>
      <c r="B191" s="106" t="s">
        <v>3357</v>
      </c>
      <c r="C191" s="107" t="s">
        <v>1628</v>
      </c>
      <c r="D191" s="108">
        <v>19.05</v>
      </c>
    </row>
    <row r="192" spans="1:4">
      <c r="A192" s="110" t="s">
        <v>3358</v>
      </c>
      <c r="B192" s="106" t="s">
        <v>3359</v>
      </c>
      <c r="C192" s="107" t="s">
        <v>1628</v>
      </c>
      <c r="D192" s="108">
        <v>18.91</v>
      </c>
    </row>
    <row r="193" spans="1:4">
      <c r="A193" s="110" t="s">
        <v>3360</v>
      </c>
      <c r="B193" s="106" t="s">
        <v>3361</v>
      </c>
      <c r="C193" s="107" t="s">
        <v>1628</v>
      </c>
      <c r="D193" s="108">
        <v>21.68</v>
      </c>
    </row>
    <row r="194" spans="1:4">
      <c r="A194" s="110" t="s">
        <v>3362</v>
      </c>
      <c r="B194" s="106" t="s">
        <v>3363</v>
      </c>
      <c r="C194" s="107" t="s">
        <v>1628</v>
      </c>
      <c r="D194" s="108">
        <v>38.090000000000003</v>
      </c>
    </row>
    <row r="195" spans="1:4">
      <c r="A195" s="110" t="s">
        <v>3364</v>
      </c>
      <c r="B195" s="106" t="s">
        <v>3365</v>
      </c>
      <c r="C195" s="107" t="s">
        <v>1628</v>
      </c>
      <c r="D195" s="108">
        <v>33.25</v>
      </c>
    </row>
    <row r="196" spans="1:4">
      <c r="A196" s="110" t="s">
        <v>3366</v>
      </c>
      <c r="B196" s="106" t="s">
        <v>3367</v>
      </c>
      <c r="C196" s="107" t="s">
        <v>1628</v>
      </c>
      <c r="D196" s="108">
        <v>30.24</v>
      </c>
    </row>
    <row r="197" spans="1:4">
      <c r="A197" s="110" t="s">
        <v>3368</v>
      </c>
      <c r="B197" s="106" t="s">
        <v>3369</v>
      </c>
      <c r="C197" s="107" t="s">
        <v>1628</v>
      </c>
      <c r="D197" s="108">
        <v>14.89</v>
      </c>
    </row>
    <row r="198" spans="1:4">
      <c r="A198" s="110" t="s">
        <v>3370</v>
      </c>
      <c r="B198" s="106" t="s">
        <v>3371</v>
      </c>
      <c r="C198" s="107" t="s">
        <v>1628</v>
      </c>
      <c r="D198" s="108">
        <v>29.65</v>
      </c>
    </row>
    <row r="199" spans="1:4">
      <c r="A199" s="110" t="s">
        <v>3372</v>
      </c>
      <c r="B199" s="106" t="s">
        <v>3373</v>
      </c>
      <c r="C199" s="107" t="s">
        <v>1628</v>
      </c>
      <c r="D199" s="108">
        <v>43.14</v>
      </c>
    </row>
    <row r="200" spans="1:4">
      <c r="A200" s="110" t="s">
        <v>3374</v>
      </c>
      <c r="B200" s="106" t="s">
        <v>3375</v>
      </c>
      <c r="C200" s="107" t="s">
        <v>1628</v>
      </c>
      <c r="D200" s="108">
        <v>90.71</v>
      </c>
    </row>
    <row r="201" spans="1:4">
      <c r="A201" s="110" t="s">
        <v>3376</v>
      </c>
      <c r="B201" s="106" t="s">
        <v>3377</v>
      </c>
      <c r="C201" s="107" t="s">
        <v>1628</v>
      </c>
      <c r="D201" s="108">
        <v>141.1</v>
      </c>
    </row>
    <row r="202" spans="1:4">
      <c r="A202" s="110" t="s">
        <v>3378</v>
      </c>
      <c r="B202" s="106" t="s">
        <v>3379</v>
      </c>
      <c r="C202" s="107" t="s">
        <v>1628</v>
      </c>
      <c r="D202" s="108">
        <v>201.57</v>
      </c>
    </row>
    <row r="203" spans="1:4">
      <c r="A203" s="110" t="s">
        <v>3380</v>
      </c>
      <c r="B203" s="106" t="s">
        <v>3381</v>
      </c>
      <c r="C203" s="107" t="s">
        <v>1628</v>
      </c>
      <c r="D203" s="108">
        <v>93.43</v>
      </c>
    </row>
    <row r="204" spans="1:4">
      <c r="A204" s="110" t="s">
        <v>3382</v>
      </c>
      <c r="B204" s="106" t="s">
        <v>3383</v>
      </c>
      <c r="C204" s="107" t="s">
        <v>1628</v>
      </c>
      <c r="D204" s="108">
        <v>22.41</v>
      </c>
    </row>
    <row r="205" spans="1:4">
      <c r="A205" s="110" t="s">
        <v>3384</v>
      </c>
      <c r="B205" s="106" t="s">
        <v>3385</v>
      </c>
      <c r="C205" s="107" t="s">
        <v>1628</v>
      </c>
      <c r="D205" s="108">
        <v>5.81</v>
      </c>
    </row>
    <row r="206" spans="1:4">
      <c r="A206" s="110" t="s">
        <v>3386</v>
      </c>
      <c r="B206" s="106" t="s">
        <v>3387</v>
      </c>
      <c r="C206" s="107" t="s">
        <v>1628</v>
      </c>
      <c r="D206" s="108">
        <v>93.43</v>
      </c>
    </row>
    <row r="207" spans="1:4">
      <c r="A207" s="110" t="s">
        <v>3388</v>
      </c>
      <c r="B207" s="106" t="s">
        <v>3389</v>
      </c>
      <c r="C207" s="107" t="s">
        <v>1628</v>
      </c>
      <c r="D207" s="108">
        <v>57.49</v>
      </c>
    </row>
    <row r="208" spans="1:4">
      <c r="A208" s="110" t="s">
        <v>3390</v>
      </c>
      <c r="B208" s="106" t="s">
        <v>3391</v>
      </c>
      <c r="C208" s="107" t="s">
        <v>1628</v>
      </c>
      <c r="D208" s="108">
        <v>49.02</v>
      </c>
    </row>
    <row r="209" spans="1:4">
      <c r="A209" s="110" t="s">
        <v>3392</v>
      </c>
      <c r="B209" s="106" t="s">
        <v>3393</v>
      </c>
      <c r="C209" s="107" t="s">
        <v>1628</v>
      </c>
      <c r="D209" s="108">
        <v>14.43</v>
      </c>
    </row>
    <row r="210" spans="1:4">
      <c r="A210" s="110" t="s">
        <v>3394</v>
      </c>
      <c r="B210" s="106" t="s">
        <v>3395</v>
      </c>
      <c r="C210" s="107" t="s">
        <v>1628</v>
      </c>
      <c r="D210" s="108">
        <v>13.18</v>
      </c>
    </row>
    <row r="211" spans="1:4">
      <c r="A211" s="110" t="s">
        <v>3396</v>
      </c>
      <c r="B211" s="106" t="s">
        <v>3397</v>
      </c>
      <c r="C211" s="107" t="s">
        <v>1628</v>
      </c>
      <c r="D211" s="108">
        <v>17.77</v>
      </c>
    </row>
    <row r="212" spans="1:4">
      <c r="A212" s="110" t="s">
        <v>3398</v>
      </c>
      <c r="B212" s="106" t="s">
        <v>3399</v>
      </c>
      <c r="C212" s="107" t="s">
        <v>1628</v>
      </c>
      <c r="D212" s="108">
        <v>14.66</v>
      </c>
    </row>
    <row r="213" spans="1:4">
      <c r="A213" s="110" t="s">
        <v>3400</v>
      </c>
      <c r="B213" s="106" t="s">
        <v>3401</v>
      </c>
      <c r="C213" s="107" t="s">
        <v>1628</v>
      </c>
      <c r="D213" s="108">
        <v>22.38</v>
      </c>
    </row>
    <row r="214" spans="1:4">
      <c r="A214" s="110" t="s">
        <v>3402</v>
      </c>
      <c r="B214" s="106" t="s">
        <v>3403</v>
      </c>
      <c r="C214" s="107" t="s">
        <v>1628</v>
      </c>
      <c r="D214" s="108">
        <v>22.41</v>
      </c>
    </row>
    <row r="215" spans="1:4">
      <c r="A215" s="110" t="s">
        <v>3404</v>
      </c>
      <c r="B215" s="106" t="s">
        <v>3405</v>
      </c>
      <c r="C215" s="107" t="s">
        <v>1628</v>
      </c>
      <c r="D215" s="108">
        <v>35.96</v>
      </c>
    </row>
    <row r="216" spans="1:4">
      <c r="A216" s="110" t="s">
        <v>3406</v>
      </c>
      <c r="B216" s="106" t="s">
        <v>3407</v>
      </c>
      <c r="C216" s="107" t="s">
        <v>1628</v>
      </c>
      <c r="D216" s="108">
        <v>23.71</v>
      </c>
    </row>
    <row r="217" spans="1:4">
      <c r="A217" s="110" t="s">
        <v>3408</v>
      </c>
      <c r="B217" s="106" t="s">
        <v>3409</v>
      </c>
      <c r="C217" s="107" t="s">
        <v>1628</v>
      </c>
      <c r="D217" s="108">
        <v>34.31</v>
      </c>
    </row>
    <row r="218" spans="1:4">
      <c r="A218" s="110" t="s">
        <v>3410</v>
      </c>
      <c r="B218" s="106" t="s">
        <v>3411</v>
      </c>
      <c r="C218" s="107" t="s">
        <v>1628</v>
      </c>
      <c r="D218" s="108">
        <v>35.69</v>
      </c>
    </row>
    <row r="219" spans="1:4">
      <c r="A219" s="107" t="s">
        <v>3412</v>
      </c>
      <c r="B219" s="106" t="s">
        <v>3413</v>
      </c>
      <c r="C219" s="107" t="s">
        <v>1628</v>
      </c>
      <c r="D219" s="108">
        <v>15.87</v>
      </c>
    </row>
    <row r="220" spans="1:4">
      <c r="A220" s="105" t="s">
        <v>1632</v>
      </c>
      <c r="B220" s="106"/>
      <c r="C220" s="107"/>
      <c r="D220" s="108"/>
    </row>
    <row r="221" spans="1:4">
      <c r="A221" s="105" t="s">
        <v>1633</v>
      </c>
      <c r="B221" s="106"/>
      <c r="C221" s="107"/>
      <c r="D221" s="108"/>
    </row>
    <row r="222" spans="1:4">
      <c r="A222" s="105" t="s">
        <v>3414</v>
      </c>
      <c r="B222" s="106"/>
      <c r="C222" s="107"/>
      <c r="D222" s="108"/>
    </row>
    <row r="223" spans="1:4">
      <c r="A223" s="109" t="s">
        <v>3415</v>
      </c>
      <c r="B223" s="106"/>
      <c r="C223" s="107"/>
      <c r="D223" s="108"/>
    </row>
    <row r="224" spans="1:4">
      <c r="A224" s="107" t="s">
        <v>3416</v>
      </c>
      <c r="B224" s="106" t="s">
        <v>3417</v>
      </c>
      <c r="C224" s="107" t="s">
        <v>26</v>
      </c>
      <c r="D224" s="108">
        <v>248.08</v>
      </c>
    </row>
    <row r="225" spans="1:4">
      <c r="A225" s="109" t="s">
        <v>3418</v>
      </c>
      <c r="B225" s="106"/>
      <c r="C225" s="107"/>
      <c r="D225" s="108"/>
    </row>
    <row r="226" spans="1:4">
      <c r="A226" s="110" t="s">
        <v>3419</v>
      </c>
      <c r="B226" s="106" t="s">
        <v>3420</v>
      </c>
      <c r="C226" s="107" t="s">
        <v>26</v>
      </c>
      <c r="D226" s="108">
        <v>377.51</v>
      </c>
    </row>
    <row r="227" spans="1:4">
      <c r="A227" s="110" t="s">
        <v>3421</v>
      </c>
      <c r="B227" s="106" t="s">
        <v>3422</v>
      </c>
      <c r="C227" s="107" t="s">
        <v>26</v>
      </c>
      <c r="D227" s="108">
        <v>601.42999999999995</v>
      </c>
    </row>
    <row r="228" spans="1:4">
      <c r="A228" s="110" t="s">
        <v>3423</v>
      </c>
      <c r="B228" s="106" t="s">
        <v>3424</v>
      </c>
      <c r="C228" s="107" t="s">
        <v>26</v>
      </c>
      <c r="D228" s="108">
        <v>661.81</v>
      </c>
    </row>
    <row r="229" spans="1:4">
      <c r="A229" s="110" t="s">
        <v>3425</v>
      </c>
      <c r="B229" s="106" t="s">
        <v>3426</v>
      </c>
      <c r="C229" s="107" t="s">
        <v>26</v>
      </c>
      <c r="D229" s="108">
        <v>818.23</v>
      </c>
    </row>
    <row r="230" spans="1:4">
      <c r="A230" s="110" t="s">
        <v>3427</v>
      </c>
      <c r="B230" s="106" t="s">
        <v>3428</v>
      </c>
      <c r="C230" s="107" t="s">
        <v>26</v>
      </c>
      <c r="D230" s="108">
        <v>972.61</v>
      </c>
    </row>
    <row r="231" spans="1:4">
      <c r="A231" s="107" t="s">
        <v>3429</v>
      </c>
      <c r="B231" s="106" t="s">
        <v>3430</v>
      </c>
      <c r="C231" s="107" t="s">
        <v>25</v>
      </c>
      <c r="D231" s="108">
        <v>63.19</v>
      </c>
    </row>
    <row r="232" spans="1:4">
      <c r="A232" s="109" t="s">
        <v>3431</v>
      </c>
      <c r="B232" s="106"/>
      <c r="C232" s="107"/>
      <c r="D232" s="108"/>
    </row>
    <row r="233" spans="1:4">
      <c r="A233" s="110" t="s">
        <v>3432</v>
      </c>
      <c r="B233" s="106" t="s">
        <v>3433</v>
      </c>
      <c r="C233" s="107" t="s">
        <v>25</v>
      </c>
      <c r="D233" s="108">
        <v>98.1</v>
      </c>
    </row>
    <row r="234" spans="1:4">
      <c r="A234" s="110" t="s">
        <v>3434</v>
      </c>
      <c r="B234" s="106" t="s">
        <v>3435</v>
      </c>
      <c r="C234" s="107" t="s">
        <v>25</v>
      </c>
      <c r="D234" s="108">
        <v>100.56</v>
      </c>
    </row>
    <row r="235" spans="1:4">
      <c r="A235" s="110" t="s">
        <v>3436</v>
      </c>
      <c r="B235" s="106" t="s">
        <v>3437</v>
      </c>
      <c r="C235" s="107" t="s">
        <v>25</v>
      </c>
      <c r="D235" s="108">
        <v>129.49</v>
      </c>
    </row>
    <row r="236" spans="1:4">
      <c r="A236" s="110" t="s">
        <v>3438</v>
      </c>
      <c r="B236" s="106" t="s">
        <v>3439</v>
      </c>
      <c r="C236" s="107" t="s">
        <v>25</v>
      </c>
      <c r="D236" s="108">
        <v>108.52</v>
      </c>
    </row>
    <row r="237" spans="1:4">
      <c r="A237" s="110" t="s">
        <v>3440</v>
      </c>
      <c r="B237" s="106" t="s">
        <v>3441</v>
      </c>
      <c r="C237" s="107" t="s">
        <v>25</v>
      </c>
      <c r="D237" s="108">
        <v>145.4</v>
      </c>
    </row>
    <row r="238" spans="1:4">
      <c r="A238" s="110" t="s">
        <v>3442</v>
      </c>
      <c r="B238" s="106" t="s">
        <v>3443</v>
      </c>
      <c r="C238" s="107" t="s">
        <v>25</v>
      </c>
      <c r="D238" s="108">
        <v>188.89</v>
      </c>
    </row>
    <row r="239" spans="1:4">
      <c r="A239" s="110" t="s">
        <v>3444</v>
      </c>
      <c r="B239" s="106" t="s">
        <v>3445</v>
      </c>
      <c r="C239" s="107" t="s">
        <v>25</v>
      </c>
      <c r="D239" s="108">
        <v>192.58</v>
      </c>
    </row>
    <row r="240" spans="1:4">
      <c r="A240" s="110" t="s">
        <v>3446</v>
      </c>
      <c r="B240" s="106" t="s">
        <v>3447</v>
      </c>
      <c r="C240" s="107" t="s">
        <v>25</v>
      </c>
      <c r="D240" s="108">
        <v>213.06</v>
      </c>
    </row>
    <row r="241" spans="1:4">
      <c r="A241" s="110" t="s">
        <v>3448</v>
      </c>
      <c r="B241" s="106" t="s">
        <v>3449</v>
      </c>
      <c r="C241" s="107" t="s">
        <v>25</v>
      </c>
      <c r="D241" s="108">
        <v>247.25</v>
      </c>
    </row>
    <row r="242" spans="1:4">
      <c r="A242" s="107" t="s">
        <v>3450</v>
      </c>
      <c r="B242" s="106" t="s">
        <v>3451</v>
      </c>
      <c r="C242" s="107" t="s">
        <v>25</v>
      </c>
      <c r="D242" s="108">
        <v>276.54000000000002</v>
      </c>
    </row>
    <row r="243" spans="1:4">
      <c r="A243" s="109" t="s">
        <v>3452</v>
      </c>
      <c r="B243" s="106"/>
      <c r="C243" s="107"/>
      <c r="D243" s="108"/>
    </row>
    <row r="244" spans="1:4">
      <c r="A244" s="110" t="s">
        <v>3453</v>
      </c>
      <c r="B244" s="106" t="s">
        <v>3454</v>
      </c>
      <c r="C244" s="107" t="s">
        <v>25</v>
      </c>
      <c r="D244" s="108">
        <v>109.77</v>
      </c>
    </row>
    <row r="245" spans="1:4">
      <c r="A245" s="110" t="s">
        <v>3455</v>
      </c>
      <c r="B245" s="106" t="s">
        <v>3456</v>
      </c>
      <c r="C245" s="107" t="s">
        <v>25</v>
      </c>
      <c r="D245" s="108">
        <v>215.69</v>
      </c>
    </row>
    <row r="246" spans="1:4">
      <c r="A246" s="107" t="s">
        <v>3457</v>
      </c>
      <c r="B246" s="106" t="s">
        <v>3458</v>
      </c>
      <c r="C246" s="107" t="s">
        <v>25</v>
      </c>
      <c r="D246" s="108">
        <v>293.04000000000002</v>
      </c>
    </row>
    <row r="247" spans="1:4">
      <c r="A247" s="109" t="s">
        <v>3459</v>
      </c>
      <c r="B247" s="106"/>
      <c r="C247" s="107"/>
      <c r="D247" s="108"/>
    </row>
    <row r="248" spans="1:4">
      <c r="A248" s="110" t="s">
        <v>3460</v>
      </c>
      <c r="B248" s="106" t="s">
        <v>3461</v>
      </c>
      <c r="C248" s="107" t="s">
        <v>25</v>
      </c>
      <c r="D248" s="108">
        <v>53.57</v>
      </c>
    </row>
    <row r="249" spans="1:4">
      <c r="A249" s="110" t="s">
        <v>3462</v>
      </c>
      <c r="B249" s="106" t="s">
        <v>3463</v>
      </c>
      <c r="C249" s="107" t="s">
        <v>25</v>
      </c>
      <c r="D249" s="108">
        <v>55.58</v>
      </c>
    </row>
    <row r="250" spans="1:4">
      <c r="A250" s="110" t="s">
        <v>3464</v>
      </c>
      <c r="B250" s="106" t="s">
        <v>3465</v>
      </c>
      <c r="C250" s="107" t="s">
        <v>25</v>
      </c>
      <c r="D250" s="108">
        <v>80.709999999999994</v>
      </c>
    </row>
    <row r="251" spans="1:4">
      <c r="A251" s="110" t="s">
        <v>3466</v>
      </c>
      <c r="B251" s="106" t="s">
        <v>3467</v>
      </c>
      <c r="C251" s="107" t="s">
        <v>25</v>
      </c>
      <c r="D251" s="108">
        <v>62.44</v>
      </c>
    </row>
    <row r="252" spans="1:4">
      <c r="A252" s="110" t="s">
        <v>3468</v>
      </c>
      <c r="B252" s="106" t="s">
        <v>3469</v>
      </c>
      <c r="C252" s="107" t="s">
        <v>25</v>
      </c>
      <c r="D252" s="108">
        <v>94.22</v>
      </c>
    </row>
    <row r="253" spans="1:4">
      <c r="A253" s="110" t="s">
        <v>3470</v>
      </c>
      <c r="B253" s="106" t="s">
        <v>3471</v>
      </c>
      <c r="C253" s="107" t="s">
        <v>25</v>
      </c>
      <c r="D253" s="108">
        <v>45.27</v>
      </c>
    </row>
    <row r="254" spans="1:4">
      <c r="A254" s="110" t="s">
        <v>3472</v>
      </c>
      <c r="B254" s="106" t="s">
        <v>3473</v>
      </c>
      <c r="C254" s="107" t="s">
        <v>25</v>
      </c>
      <c r="D254" s="108">
        <v>46.42</v>
      </c>
    </row>
    <row r="255" spans="1:4">
      <c r="A255" s="110" t="s">
        <v>3474</v>
      </c>
      <c r="B255" s="106" t="s">
        <v>3475</v>
      </c>
      <c r="C255" s="107" t="s">
        <v>25</v>
      </c>
      <c r="D255" s="108">
        <v>63.98</v>
      </c>
    </row>
    <row r="256" spans="1:4">
      <c r="A256" s="110" t="s">
        <v>3476</v>
      </c>
      <c r="B256" s="106" t="s">
        <v>3477</v>
      </c>
      <c r="C256" s="107" t="s">
        <v>25</v>
      </c>
      <c r="D256" s="108">
        <v>52.36</v>
      </c>
    </row>
    <row r="257" spans="1:4">
      <c r="A257" s="110" t="s">
        <v>3478</v>
      </c>
      <c r="B257" s="106" t="s">
        <v>3479</v>
      </c>
      <c r="C257" s="107" t="s">
        <v>25</v>
      </c>
      <c r="D257" s="108">
        <v>54.67</v>
      </c>
    </row>
    <row r="258" spans="1:4">
      <c r="A258" s="110" t="s">
        <v>3480</v>
      </c>
      <c r="B258" s="106" t="s">
        <v>3481</v>
      </c>
      <c r="C258" s="107" t="s">
        <v>25</v>
      </c>
      <c r="D258" s="108">
        <v>106.5</v>
      </c>
    </row>
    <row r="259" spans="1:4">
      <c r="A259" s="110" t="s">
        <v>3482</v>
      </c>
      <c r="B259" s="106" t="s">
        <v>3483</v>
      </c>
      <c r="C259" s="107" t="s">
        <v>25</v>
      </c>
      <c r="D259" s="108">
        <v>109.58</v>
      </c>
    </row>
    <row r="260" spans="1:4">
      <c r="A260" s="110" t="s">
        <v>3484</v>
      </c>
      <c r="B260" s="106" t="s">
        <v>3485</v>
      </c>
      <c r="C260" s="107" t="s">
        <v>25</v>
      </c>
      <c r="D260" s="108">
        <v>123.74</v>
      </c>
    </row>
    <row r="261" spans="1:4">
      <c r="A261" s="110" t="s">
        <v>3486</v>
      </c>
      <c r="B261" s="106" t="s">
        <v>3487</v>
      </c>
      <c r="C261" s="107" t="s">
        <v>25</v>
      </c>
      <c r="D261" s="108">
        <v>177.56</v>
      </c>
    </row>
    <row r="262" spans="1:4">
      <c r="A262" s="110" t="s">
        <v>3488</v>
      </c>
      <c r="B262" s="106" t="s">
        <v>3489</v>
      </c>
      <c r="C262" s="107" t="s">
        <v>25</v>
      </c>
      <c r="D262" s="108">
        <v>89.42</v>
      </c>
    </row>
    <row r="263" spans="1:4">
      <c r="A263" s="110" t="s">
        <v>3490</v>
      </c>
      <c r="B263" s="106" t="s">
        <v>3491</v>
      </c>
      <c r="C263" s="107" t="s">
        <v>25</v>
      </c>
      <c r="D263" s="108">
        <v>91.9</v>
      </c>
    </row>
    <row r="264" spans="1:4">
      <c r="A264" s="110" t="s">
        <v>3492</v>
      </c>
      <c r="B264" s="106" t="s">
        <v>3493</v>
      </c>
      <c r="C264" s="107" t="s">
        <v>25</v>
      </c>
      <c r="D264" s="108">
        <v>100.45</v>
      </c>
    </row>
    <row r="265" spans="1:4">
      <c r="A265" s="110" t="s">
        <v>3494</v>
      </c>
      <c r="B265" s="106" t="s">
        <v>3495</v>
      </c>
      <c r="C265" s="107" t="s">
        <v>25</v>
      </c>
      <c r="D265" s="108">
        <v>121.87</v>
      </c>
    </row>
    <row r="266" spans="1:4">
      <c r="A266" s="107" t="s">
        <v>3496</v>
      </c>
      <c r="B266" s="106" t="s">
        <v>3497</v>
      </c>
      <c r="C266" s="107" t="s">
        <v>25</v>
      </c>
      <c r="D266" s="108">
        <v>138.25</v>
      </c>
    </row>
    <row r="267" spans="1:4">
      <c r="A267" s="109" t="s">
        <v>3498</v>
      </c>
      <c r="B267" s="106"/>
      <c r="C267" s="107"/>
      <c r="D267" s="108"/>
    </row>
    <row r="268" spans="1:4">
      <c r="A268" s="110" t="s">
        <v>3499</v>
      </c>
      <c r="B268" s="106" t="s">
        <v>3500</v>
      </c>
      <c r="C268" s="107" t="s">
        <v>25</v>
      </c>
      <c r="D268" s="108">
        <v>82.51</v>
      </c>
    </row>
    <row r="269" spans="1:4">
      <c r="A269" s="110" t="s">
        <v>3501</v>
      </c>
      <c r="B269" s="106" t="s">
        <v>3502</v>
      </c>
      <c r="C269" s="107" t="s">
        <v>27</v>
      </c>
      <c r="D269" s="108">
        <v>21.68</v>
      </c>
    </row>
    <row r="270" spans="1:4">
      <c r="A270" s="107" t="s">
        <v>3503</v>
      </c>
      <c r="B270" s="106" t="s">
        <v>3504</v>
      </c>
      <c r="C270" s="107" t="s">
        <v>27</v>
      </c>
      <c r="D270" s="108">
        <v>24.58</v>
      </c>
    </row>
    <row r="271" spans="1:4">
      <c r="A271" s="109" t="s">
        <v>3505</v>
      </c>
      <c r="B271" s="106"/>
      <c r="C271" s="107"/>
      <c r="D271" s="108"/>
    </row>
    <row r="272" spans="1:4">
      <c r="A272" s="110" t="s">
        <v>3506</v>
      </c>
      <c r="B272" s="106" t="s">
        <v>3507</v>
      </c>
      <c r="C272" s="107" t="s">
        <v>25</v>
      </c>
      <c r="D272" s="108">
        <v>49.4</v>
      </c>
    </row>
    <row r="273" spans="1:4">
      <c r="A273" s="110" t="s">
        <v>3508</v>
      </c>
      <c r="B273" s="106" t="s">
        <v>3509</v>
      </c>
      <c r="C273" s="107" t="s">
        <v>25</v>
      </c>
      <c r="D273" s="108">
        <v>74.48</v>
      </c>
    </row>
    <row r="274" spans="1:4">
      <c r="A274" s="110" t="s">
        <v>3510</v>
      </c>
      <c r="B274" s="106" t="s">
        <v>3511</v>
      </c>
      <c r="C274" s="107" t="s">
        <v>25</v>
      </c>
      <c r="D274" s="108">
        <v>60.09</v>
      </c>
    </row>
    <row r="275" spans="1:4">
      <c r="A275" s="110" t="s">
        <v>3512</v>
      </c>
      <c r="B275" s="106" t="s">
        <v>3513</v>
      </c>
      <c r="C275" s="107" t="s">
        <v>25</v>
      </c>
      <c r="D275" s="108">
        <v>79.38</v>
      </c>
    </row>
    <row r="276" spans="1:4">
      <c r="A276" s="110" t="s">
        <v>3514</v>
      </c>
      <c r="B276" s="106" t="s">
        <v>3515</v>
      </c>
      <c r="C276" s="107" t="s">
        <v>25</v>
      </c>
      <c r="D276" s="108">
        <v>104.46</v>
      </c>
    </row>
    <row r="277" spans="1:4">
      <c r="A277" s="110" t="s">
        <v>3516</v>
      </c>
      <c r="B277" s="106" t="s">
        <v>3517</v>
      </c>
      <c r="C277" s="107" t="s">
        <v>25</v>
      </c>
      <c r="D277" s="108">
        <v>55.77</v>
      </c>
    </row>
    <row r="278" spans="1:4">
      <c r="A278" s="110" t="s">
        <v>3518</v>
      </c>
      <c r="B278" s="106" t="s">
        <v>3519</v>
      </c>
      <c r="C278" s="107" t="s">
        <v>25</v>
      </c>
      <c r="D278" s="108">
        <v>100.28</v>
      </c>
    </row>
    <row r="279" spans="1:4">
      <c r="A279" s="110" t="s">
        <v>3520</v>
      </c>
      <c r="B279" s="106" t="s">
        <v>3521</v>
      </c>
      <c r="C279" s="107" t="s">
        <v>25</v>
      </c>
      <c r="D279" s="108">
        <v>111.87</v>
      </c>
    </row>
    <row r="280" spans="1:4">
      <c r="A280" s="110" t="s">
        <v>3522</v>
      </c>
      <c r="B280" s="106" t="s">
        <v>3523</v>
      </c>
      <c r="C280" s="107" t="s">
        <v>25</v>
      </c>
      <c r="D280" s="108">
        <v>109.06</v>
      </c>
    </row>
    <row r="281" spans="1:4">
      <c r="A281" s="110" t="s">
        <v>3524</v>
      </c>
      <c r="B281" s="106" t="s">
        <v>3525</v>
      </c>
      <c r="C281" s="107" t="s">
        <v>25</v>
      </c>
      <c r="D281" s="108">
        <v>126.43</v>
      </c>
    </row>
    <row r="282" spans="1:4">
      <c r="A282" s="110" t="s">
        <v>3526</v>
      </c>
      <c r="B282" s="106" t="s">
        <v>3527</v>
      </c>
      <c r="C282" s="107" t="s">
        <v>25</v>
      </c>
      <c r="D282" s="108">
        <v>80.760000000000005</v>
      </c>
    </row>
    <row r="283" spans="1:4">
      <c r="A283" s="107" t="s">
        <v>3528</v>
      </c>
      <c r="B283" s="106" t="s">
        <v>3529</v>
      </c>
      <c r="C283" s="107" t="s">
        <v>25</v>
      </c>
      <c r="D283" s="108">
        <v>96.2</v>
      </c>
    </row>
    <row r="284" spans="1:4">
      <c r="A284" s="109" t="s">
        <v>3530</v>
      </c>
      <c r="B284" s="106"/>
      <c r="C284" s="107"/>
      <c r="D284" s="108"/>
    </row>
    <row r="285" spans="1:4">
      <c r="A285" s="107" t="s">
        <v>3531</v>
      </c>
      <c r="B285" s="106" t="s">
        <v>3532</v>
      </c>
      <c r="C285" s="107" t="s">
        <v>25</v>
      </c>
      <c r="D285" s="108">
        <v>64.62</v>
      </c>
    </row>
    <row r="286" spans="1:4">
      <c r="A286" s="109" t="s">
        <v>3533</v>
      </c>
      <c r="B286" s="106"/>
      <c r="C286" s="107"/>
      <c r="D286" s="108"/>
    </row>
    <row r="287" spans="1:4">
      <c r="A287" s="107" t="s">
        <v>3534</v>
      </c>
      <c r="B287" s="106" t="s">
        <v>3535</v>
      </c>
      <c r="C287" s="107" t="s">
        <v>25</v>
      </c>
      <c r="D287" s="108">
        <v>74.39</v>
      </c>
    </row>
    <row r="288" spans="1:4">
      <c r="A288" s="109" t="s">
        <v>3536</v>
      </c>
      <c r="B288" s="106"/>
      <c r="C288" s="107"/>
      <c r="D288" s="108"/>
    </row>
    <row r="289" spans="1:4">
      <c r="A289" s="110" t="s">
        <v>3537</v>
      </c>
      <c r="B289" s="106" t="s">
        <v>3538</v>
      </c>
      <c r="C289" s="107" t="s">
        <v>25</v>
      </c>
      <c r="D289" s="108">
        <v>235.14</v>
      </c>
    </row>
    <row r="290" spans="1:4">
      <c r="A290" s="110" t="s">
        <v>3539</v>
      </c>
      <c r="B290" s="106" t="s">
        <v>3540</v>
      </c>
      <c r="C290" s="107" t="s">
        <v>25</v>
      </c>
      <c r="D290" s="108">
        <v>205.28</v>
      </c>
    </row>
    <row r="291" spans="1:4">
      <c r="A291" s="110" t="s">
        <v>3541</v>
      </c>
      <c r="B291" s="106" t="s">
        <v>3542</v>
      </c>
      <c r="C291" s="107" t="s">
        <v>25</v>
      </c>
      <c r="D291" s="108">
        <v>251.83</v>
      </c>
    </row>
    <row r="292" spans="1:4">
      <c r="A292" s="107" t="s">
        <v>3543</v>
      </c>
      <c r="B292" s="106" t="s">
        <v>3544</v>
      </c>
      <c r="C292" s="107" t="s">
        <v>25</v>
      </c>
      <c r="D292" s="108">
        <v>257.26</v>
      </c>
    </row>
    <row r="293" spans="1:4">
      <c r="A293" s="109" t="s">
        <v>3545</v>
      </c>
      <c r="B293" s="106"/>
      <c r="C293" s="107"/>
      <c r="D293" s="108"/>
    </row>
    <row r="294" spans="1:4">
      <c r="A294" s="110" t="s">
        <v>3546</v>
      </c>
      <c r="B294" s="106" t="s">
        <v>3547</v>
      </c>
      <c r="C294" s="107" t="s">
        <v>25</v>
      </c>
      <c r="D294" s="108">
        <v>745.19</v>
      </c>
    </row>
    <row r="295" spans="1:4">
      <c r="A295" s="110" t="s">
        <v>3548</v>
      </c>
      <c r="B295" s="106" t="s">
        <v>3549</v>
      </c>
      <c r="C295" s="107" t="s">
        <v>25</v>
      </c>
      <c r="D295" s="108">
        <v>432.59</v>
      </c>
    </row>
    <row r="296" spans="1:4">
      <c r="A296" s="107" t="s">
        <v>3550</v>
      </c>
      <c r="B296" s="106" t="s">
        <v>3551</v>
      </c>
      <c r="C296" s="107" t="s">
        <v>1623</v>
      </c>
      <c r="D296" s="108">
        <v>39.21</v>
      </c>
    </row>
    <row r="297" spans="1:4">
      <c r="A297" s="105" t="s">
        <v>3552</v>
      </c>
      <c r="B297" s="106"/>
      <c r="C297" s="107"/>
      <c r="D297" s="108"/>
    </row>
    <row r="298" spans="1:4">
      <c r="A298" s="109" t="s">
        <v>3553</v>
      </c>
      <c r="B298" s="106"/>
      <c r="C298" s="107"/>
      <c r="D298" s="108"/>
    </row>
    <row r="299" spans="1:4">
      <c r="A299" s="110" t="s">
        <v>3554</v>
      </c>
      <c r="B299" s="106" t="s">
        <v>3555</v>
      </c>
      <c r="C299" s="107" t="s">
        <v>25</v>
      </c>
      <c r="D299" s="108">
        <v>49.81</v>
      </c>
    </row>
    <row r="300" spans="1:4">
      <c r="A300" s="110" t="s">
        <v>3556</v>
      </c>
      <c r="B300" s="106" t="s">
        <v>3557</v>
      </c>
      <c r="C300" s="107" t="s">
        <v>25</v>
      </c>
      <c r="D300" s="108">
        <v>42.35</v>
      </c>
    </row>
    <row r="301" spans="1:4">
      <c r="A301" s="110" t="s">
        <v>3558</v>
      </c>
      <c r="B301" s="106" t="s">
        <v>3559</v>
      </c>
      <c r="C301" s="107" t="s">
        <v>25</v>
      </c>
      <c r="D301" s="108">
        <v>114.03</v>
      </c>
    </row>
    <row r="302" spans="1:4">
      <c r="A302" s="110" t="s">
        <v>3560</v>
      </c>
      <c r="B302" s="106" t="s">
        <v>3561</v>
      </c>
      <c r="C302" s="107" t="s">
        <v>25</v>
      </c>
      <c r="D302" s="108">
        <v>110.7</v>
      </c>
    </row>
    <row r="303" spans="1:4">
      <c r="A303" s="110" t="s">
        <v>3562</v>
      </c>
      <c r="B303" s="106" t="s">
        <v>3563</v>
      </c>
      <c r="C303" s="107" t="s">
        <v>25</v>
      </c>
      <c r="D303" s="108">
        <v>249.24</v>
      </c>
    </row>
    <row r="304" spans="1:4">
      <c r="A304" s="110" t="s">
        <v>3564</v>
      </c>
      <c r="B304" s="106" t="s">
        <v>3565</v>
      </c>
      <c r="C304" s="107" t="s">
        <v>25</v>
      </c>
      <c r="D304" s="108">
        <v>285.5</v>
      </c>
    </row>
    <row r="305" spans="1:4">
      <c r="A305" s="110" t="s">
        <v>3566</v>
      </c>
      <c r="B305" s="106" t="s">
        <v>3567</v>
      </c>
      <c r="C305" s="107" t="s">
        <v>25</v>
      </c>
      <c r="D305" s="108">
        <v>120</v>
      </c>
    </row>
    <row r="306" spans="1:4">
      <c r="A306" s="110" t="s">
        <v>3568</v>
      </c>
      <c r="B306" s="106" t="s">
        <v>3569</v>
      </c>
      <c r="C306" s="107" t="s">
        <v>25</v>
      </c>
      <c r="D306" s="108">
        <v>150.93</v>
      </c>
    </row>
    <row r="307" spans="1:4">
      <c r="A307" s="110" t="s">
        <v>3570</v>
      </c>
      <c r="B307" s="106" t="s">
        <v>3571</v>
      </c>
      <c r="C307" s="107" t="s">
        <v>25</v>
      </c>
      <c r="D307" s="108">
        <v>266.05</v>
      </c>
    </row>
    <row r="308" spans="1:4">
      <c r="A308" s="110" t="s">
        <v>3572</v>
      </c>
      <c r="B308" s="106" t="s">
        <v>3573</v>
      </c>
      <c r="C308" s="107" t="s">
        <v>25</v>
      </c>
      <c r="D308" s="108">
        <v>210.7</v>
      </c>
    </row>
    <row r="309" spans="1:4">
      <c r="A309" s="110" t="s">
        <v>3574</v>
      </c>
      <c r="B309" s="106" t="s">
        <v>3575</v>
      </c>
      <c r="C309" s="107" t="s">
        <v>25</v>
      </c>
      <c r="D309" s="108">
        <v>117.82</v>
      </c>
    </row>
    <row r="310" spans="1:4">
      <c r="A310" s="110" t="s">
        <v>3576</v>
      </c>
      <c r="B310" s="106" t="s">
        <v>3577</v>
      </c>
      <c r="C310" s="107" t="s">
        <v>25</v>
      </c>
      <c r="D310" s="108">
        <v>115.58</v>
      </c>
    </row>
    <row r="311" spans="1:4">
      <c r="A311" s="110" t="s">
        <v>3578</v>
      </c>
      <c r="B311" s="106" t="s">
        <v>3579</v>
      </c>
      <c r="C311" s="107" t="s">
        <v>25</v>
      </c>
      <c r="D311" s="108">
        <v>257.7</v>
      </c>
    </row>
    <row r="312" spans="1:4">
      <c r="A312" s="110" t="s">
        <v>3580</v>
      </c>
      <c r="B312" s="106" t="s">
        <v>3581</v>
      </c>
      <c r="C312" s="107" t="s">
        <v>25</v>
      </c>
      <c r="D312" s="108">
        <v>283.35000000000002</v>
      </c>
    </row>
    <row r="313" spans="1:4">
      <c r="A313" s="110" t="s">
        <v>3582</v>
      </c>
      <c r="B313" s="106" t="s">
        <v>3583</v>
      </c>
      <c r="C313" s="107" t="s">
        <v>25</v>
      </c>
      <c r="D313" s="108">
        <v>210.7</v>
      </c>
    </row>
    <row r="314" spans="1:4">
      <c r="A314" s="110" t="s">
        <v>3584</v>
      </c>
      <c r="B314" s="106" t="s">
        <v>3585</v>
      </c>
      <c r="C314" s="107" t="s">
        <v>25</v>
      </c>
      <c r="D314" s="108">
        <v>20.3</v>
      </c>
    </row>
    <row r="315" spans="1:4">
      <c r="A315" s="110" t="s">
        <v>3586</v>
      </c>
      <c r="B315" s="106" t="s">
        <v>3587</v>
      </c>
      <c r="C315" s="107" t="s">
        <v>25</v>
      </c>
      <c r="D315" s="108">
        <v>202.08</v>
      </c>
    </row>
    <row r="316" spans="1:4">
      <c r="A316" s="110" t="s">
        <v>3588</v>
      </c>
      <c r="B316" s="106" t="s">
        <v>3589</v>
      </c>
      <c r="C316" s="107" t="s">
        <v>25</v>
      </c>
      <c r="D316" s="108">
        <v>220.06</v>
      </c>
    </row>
    <row r="317" spans="1:4">
      <c r="A317" s="110" t="s">
        <v>3590</v>
      </c>
      <c r="B317" s="106" t="s">
        <v>3591</v>
      </c>
      <c r="C317" s="107" t="s">
        <v>25</v>
      </c>
      <c r="D317" s="108">
        <v>409.78</v>
      </c>
    </row>
    <row r="318" spans="1:4">
      <c r="A318" s="107" t="s">
        <v>3592</v>
      </c>
      <c r="B318" s="106" t="s">
        <v>3593</v>
      </c>
      <c r="C318" s="107" t="s">
        <v>25</v>
      </c>
      <c r="D318" s="108">
        <v>318.26</v>
      </c>
    </row>
    <row r="319" spans="1:4">
      <c r="A319" s="109" t="s">
        <v>3594</v>
      </c>
      <c r="B319" s="106"/>
      <c r="C319" s="107"/>
      <c r="D319" s="108"/>
    </row>
    <row r="320" spans="1:4">
      <c r="A320" s="110" t="s">
        <v>3595</v>
      </c>
      <c r="B320" s="106" t="s">
        <v>3596</v>
      </c>
      <c r="C320" s="107" t="s">
        <v>25</v>
      </c>
      <c r="D320" s="108">
        <v>412.71</v>
      </c>
    </row>
    <row r="321" spans="1:4">
      <c r="A321" s="110" t="s">
        <v>3597</v>
      </c>
      <c r="B321" s="106" t="s">
        <v>3598</v>
      </c>
      <c r="C321" s="107" t="s">
        <v>25</v>
      </c>
      <c r="D321" s="108">
        <v>1368.21</v>
      </c>
    </row>
    <row r="322" spans="1:4">
      <c r="A322" s="110" t="s">
        <v>3599</v>
      </c>
      <c r="B322" s="106" t="s">
        <v>3600</v>
      </c>
      <c r="C322" s="107" t="s">
        <v>25</v>
      </c>
      <c r="D322" s="108">
        <v>165.72</v>
      </c>
    </row>
    <row r="323" spans="1:4">
      <c r="A323" s="107" t="s">
        <v>3601</v>
      </c>
      <c r="B323" s="106" t="s">
        <v>3602</v>
      </c>
      <c r="C323" s="107" t="s">
        <v>25</v>
      </c>
      <c r="D323" s="108">
        <v>174.04</v>
      </c>
    </row>
    <row r="324" spans="1:4">
      <c r="A324" s="109" t="s">
        <v>3603</v>
      </c>
      <c r="B324" s="106"/>
      <c r="C324" s="107"/>
      <c r="D324" s="108"/>
    </row>
    <row r="325" spans="1:4">
      <c r="A325" s="107" t="s">
        <v>3604</v>
      </c>
      <c r="B325" s="106" t="s">
        <v>3605</v>
      </c>
      <c r="C325" s="107" t="s">
        <v>25</v>
      </c>
      <c r="D325" s="108">
        <v>178.94</v>
      </c>
    </row>
    <row r="326" spans="1:4">
      <c r="A326" s="105" t="s">
        <v>1634</v>
      </c>
      <c r="B326" s="106"/>
      <c r="C326" s="107"/>
      <c r="D326" s="108"/>
    </row>
    <row r="327" spans="1:4">
      <c r="A327" s="105" t="s">
        <v>1633</v>
      </c>
      <c r="B327" s="106"/>
      <c r="C327" s="107"/>
      <c r="D327" s="108"/>
    </row>
    <row r="328" spans="1:4">
      <c r="A328" s="105" t="s">
        <v>3606</v>
      </c>
      <c r="B328" s="106"/>
      <c r="C328" s="107"/>
      <c r="D328" s="108"/>
    </row>
    <row r="329" spans="1:4">
      <c r="A329" s="109" t="s">
        <v>3607</v>
      </c>
      <c r="B329" s="106"/>
      <c r="C329" s="107"/>
      <c r="D329" s="108"/>
    </row>
    <row r="330" spans="1:4">
      <c r="A330" s="110" t="s">
        <v>3608</v>
      </c>
      <c r="B330" s="106" t="s">
        <v>3609</v>
      </c>
      <c r="C330" s="107" t="s">
        <v>1623</v>
      </c>
      <c r="D330" s="108">
        <v>31.53</v>
      </c>
    </row>
    <row r="331" spans="1:4">
      <c r="A331" s="110" t="s">
        <v>3610</v>
      </c>
      <c r="B331" s="106" t="s">
        <v>3611</v>
      </c>
      <c r="C331" s="107" t="s">
        <v>1623</v>
      </c>
      <c r="D331" s="108">
        <v>41.64</v>
      </c>
    </row>
    <row r="332" spans="1:4">
      <c r="A332" s="110" t="s">
        <v>3612</v>
      </c>
      <c r="B332" s="106" t="s">
        <v>3613</v>
      </c>
      <c r="C332" s="107" t="s">
        <v>1623</v>
      </c>
      <c r="D332" s="108">
        <v>155.31</v>
      </c>
    </row>
    <row r="333" spans="1:4">
      <c r="A333" s="110" t="s">
        <v>3614</v>
      </c>
      <c r="B333" s="106" t="s">
        <v>3615</v>
      </c>
      <c r="C333" s="107" t="s">
        <v>1623</v>
      </c>
      <c r="D333" s="108">
        <v>146.53</v>
      </c>
    </row>
    <row r="334" spans="1:4">
      <c r="A334" s="110" t="s">
        <v>3616</v>
      </c>
      <c r="B334" s="106" t="s">
        <v>3617</v>
      </c>
      <c r="C334" s="107" t="s">
        <v>1623</v>
      </c>
      <c r="D334" s="108">
        <v>70.150000000000006</v>
      </c>
    </row>
    <row r="335" spans="1:4">
      <c r="A335" s="110" t="s">
        <v>3618</v>
      </c>
      <c r="B335" s="106" t="s">
        <v>3619</v>
      </c>
      <c r="C335" s="107" t="s">
        <v>1623</v>
      </c>
      <c r="D335" s="108">
        <v>326.45999999999998</v>
      </c>
    </row>
    <row r="336" spans="1:4">
      <c r="A336" s="110" t="s">
        <v>3620</v>
      </c>
      <c r="B336" s="106" t="s">
        <v>3621</v>
      </c>
      <c r="C336" s="107" t="s">
        <v>1623</v>
      </c>
      <c r="D336" s="108">
        <v>67.989999999999995</v>
      </c>
    </row>
    <row r="337" spans="1:4">
      <c r="A337" s="110" t="s">
        <v>3622</v>
      </c>
      <c r="B337" s="106" t="s">
        <v>3623</v>
      </c>
      <c r="C337" s="107" t="s">
        <v>1623</v>
      </c>
      <c r="D337" s="108">
        <v>597.64</v>
      </c>
    </row>
    <row r="338" spans="1:4">
      <c r="A338" s="110" t="s">
        <v>3624</v>
      </c>
      <c r="B338" s="106" t="s">
        <v>3625</v>
      </c>
      <c r="C338" s="107" t="s">
        <v>1623</v>
      </c>
      <c r="D338" s="108">
        <v>41.64</v>
      </c>
    </row>
    <row r="339" spans="1:4">
      <c r="A339" s="110" t="s">
        <v>3626</v>
      </c>
      <c r="B339" s="106" t="s">
        <v>3627</v>
      </c>
      <c r="C339" s="107" t="s">
        <v>1623</v>
      </c>
      <c r="D339" s="108">
        <v>174.49</v>
      </c>
    </row>
    <row r="340" spans="1:4">
      <c r="A340" s="110" t="s">
        <v>3628</v>
      </c>
      <c r="B340" s="106" t="s">
        <v>3629</v>
      </c>
      <c r="C340" s="107" t="s">
        <v>1623</v>
      </c>
      <c r="D340" s="108">
        <v>34.53</v>
      </c>
    </row>
    <row r="341" spans="1:4">
      <c r="A341" s="110" t="s">
        <v>3630</v>
      </c>
      <c r="B341" s="106" t="s">
        <v>3631</v>
      </c>
      <c r="C341" s="107" t="s">
        <v>1623</v>
      </c>
      <c r="D341" s="108">
        <v>40.18</v>
      </c>
    </row>
    <row r="342" spans="1:4">
      <c r="A342" s="110" t="s">
        <v>3632</v>
      </c>
      <c r="B342" s="106" t="s">
        <v>3633</v>
      </c>
      <c r="C342" s="107" t="s">
        <v>1623</v>
      </c>
      <c r="D342" s="108">
        <v>327.24</v>
      </c>
    </row>
    <row r="343" spans="1:4">
      <c r="A343" s="110" t="s">
        <v>3634</v>
      </c>
      <c r="B343" s="106" t="s">
        <v>3635</v>
      </c>
      <c r="C343" s="107" t="s">
        <v>1623</v>
      </c>
      <c r="D343" s="108">
        <v>355.7</v>
      </c>
    </row>
    <row r="344" spans="1:4">
      <c r="A344" s="110" t="s">
        <v>3636</v>
      </c>
      <c r="B344" s="106" t="s">
        <v>3637</v>
      </c>
      <c r="C344" s="107" t="s">
        <v>1623</v>
      </c>
      <c r="D344" s="108">
        <v>107.68</v>
      </c>
    </row>
    <row r="345" spans="1:4">
      <c r="A345" s="110" t="s">
        <v>3638</v>
      </c>
      <c r="B345" s="106" t="s">
        <v>3639</v>
      </c>
      <c r="C345" s="107" t="s">
        <v>1623</v>
      </c>
      <c r="D345" s="108">
        <v>158.96</v>
      </c>
    </row>
    <row r="346" spans="1:4">
      <c r="A346" s="110" t="s">
        <v>3640</v>
      </c>
      <c r="B346" s="106" t="s">
        <v>3641</v>
      </c>
      <c r="C346" s="107" t="s">
        <v>1623</v>
      </c>
      <c r="D346" s="108">
        <v>218.11</v>
      </c>
    </row>
    <row r="347" spans="1:4">
      <c r="A347" s="110" t="s">
        <v>3642</v>
      </c>
      <c r="B347" s="106" t="s">
        <v>3643</v>
      </c>
      <c r="C347" s="107" t="s">
        <v>1623</v>
      </c>
      <c r="D347" s="108">
        <v>241.06</v>
      </c>
    </row>
    <row r="348" spans="1:4">
      <c r="A348" s="107" t="s">
        <v>3644</v>
      </c>
      <c r="B348" s="106" t="s">
        <v>3645</v>
      </c>
      <c r="C348" s="107" t="s">
        <v>1623</v>
      </c>
      <c r="D348" s="108">
        <v>758.13</v>
      </c>
    </row>
    <row r="349" spans="1:4">
      <c r="A349" s="109" t="s">
        <v>3646</v>
      </c>
      <c r="B349" s="106"/>
      <c r="C349" s="107"/>
      <c r="D349" s="108"/>
    </row>
    <row r="350" spans="1:4">
      <c r="A350" s="110" t="s">
        <v>3647</v>
      </c>
      <c r="B350" s="106" t="s">
        <v>3648</v>
      </c>
      <c r="C350" s="107" t="s">
        <v>1623</v>
      </c>
      <c r="D350" s="108">
        <v>607.41</v>
      </c>
    </row>
    <row r="351" spans="1:4">
      <c r="A351" s="110" t="s">
        <v>3649</v>
      </c>
      <c r="B351" s="106" t="s">
        <v>3650</v>
      </c>
      <c r="C351" s="107" t="s">
        <v>1623</v>
      </c>
      <c r="D351" s="108">
        <v>608.9</v>
      </c>
    </row>
    <row r="352" spans="1:4">
      <c r="A352" s="107" t="s">
        <v>3651</v>
      </c>
      <c r="B352" s="106" t="s">
        <v>3652</v>
      </c>
      <c r="C352" s="107" t="s">
        <v>1623</v>
      </c>
      <c r="D352" s="108">
        <v>425.8</v>
      </c>
    </row>
    <row r="353" spans="1:4">
      <c r="A353" s="109" t="s">
        <v>3653</v>
      </c>
      <c r="B353" s="106"/>
      <c r="C353" s="107"/>
      <c r="D353" s="108"/>
    </row>
    <row r="354" spans="1:4">
      <c r="A354" s="110" t="s">
        <v>3654</v>
      </c>
      <c r="B354" s="106" t="s">
        <v>3655</v>
      </c>
      <c r="C354" s="107" t="s">
        <v>27</v>
      </c>
      <c r="D354" s="108">
        <v>818.02</v>
      </c>
    </row>
    <row r="355" spans="1:4">
      <c r="A355" s="110" t="s">
        <v>3656</v>
      </c>
      <c r="B355" s="106" t="s">
        <v>3657</v>
      </c>
      <c r="C355" s="107" t="s">
        <v>1623</v>
      </c>
      <c r="D355" s="108">
        <v>1534.05</v>
      </c>
    </row>
    <row r="356" spans="1:4">
      <c r="A356" s="110" t="s">
        <v>3658</v>
      </c>
      <c r="B356" s="106" t="s">
        <v>3659</v>
      </c>
      <c r="C356" s="107" t="s">
        <v>1623</v>
      </c>
      <c r="D356" s="108">
        <v>1992.96</v>
      </c>
    </row>
    <row r="357" spans="1:4">
      <c r="A357" s="110" t="s">
        <v>3660</v>
      </c>
      <c r="B357" s="106" t="s">
        <v>3661</v>
      </c>
      <c r="C357" s="107" t="s">
        <v>1623</v>
      </c>
      <c r="D357" s="108">
        <v>153.46</v>
      </c>
    </row>
    <row r="358" spans="1:4">
      <c r="A358" s="110" t="s">
        <v>3662</v>
      </c>
      <c r="B358" s="106" t="s">
        <v>3663</v>
      </c>
      <c r="C358" s="107" t="s">
        <v>1623</v>
      </c>
      <c r="D358" s="108">
        <v>338.84</v>
      </c>
    </row>
    <row r="359" spans="1:4">
      <c r="A359" s="110" t="s">
        <v>3664</v>
      </c>
      <c r="B359" s="106" t="s">
        <v>3665</v>
      </c>
      <c r="C359" s="107" t="s">
        <v>1623</v>
      </c>
      <c r="D359" s="108">
        <v>77.680000000000007</v>
      </c>
    </row>
    <row r="360" spans="1:4">
      <c r="A360" s="110" t="s">
        <v>3666</v>
      </c>
      <c r="B360" s="106" t="s">
        <v>3667</v>
      </c>
      <c r="C360" s="107" t="s">
        <v>1623</v>
      </c>
      <c r="D360" s="108">
        <v>490.17</v>
      </c>
    </row>
    <row r="361" spans="1:4">
      <c r="A361" s="110" t="s">
        <v>3668</v>
      </c>
      <c r="B361" s="106" t="s">
        <v>3669</v>
      </c>
      <c r="C361" s="107" t="s">
        <v>1623</v>
      </c>
      <c r="D361" s="108">
        <v>322.17</v>
      </c>
    </row>
    <row r="362" spans="1:4">
      <c r="A362" s="110" t="s">
        <v>3670</v>
      </c>
      <c r="B362" s="106" t="s">
        <v>3671</v>
      </c>
      <c r="C362" s="107" t="s">
        <v>1623</v>
      </c>
      <c r="D362" s="108">
        <v>635.89</v>
      </c>
    </row>
    <row r="363" spans="1:4">
      <c r="A363" s="110" t="s">
        <v>3672</v>
      </c>
      <c r="B363" s="106" t="s">
        <v>3673</v>
      </c>
      <c r="C363" s="107" t="s">
        <v>1623</v>
      </c>
      <c r="D363" s="108">
        <v>13689.17</v>
      </c>
    </row>
    <row r="364" spans="1:4">
      <c r="A364" s="110" t="s">
        <v>3674</v>
      </c>
      <c r="B364" s="106" t="s">
        <v>3675</v>
      </c>
      <c r="C364" s="107" t="s">
        <v>1623</v>
      </c>
      <c r="D364" s="108">
        <v>1973.27</v>
      </c>
    </row>
    <row r="365" spans="1:4">
      <c r="A365" s="110" t="s">
        <v>3676</v>
      </c>
      <c r="B365" s="106" t="s">
        <v>3677</v>
      </c>
      <c r="C365" s="107" t="s">
        <v>1623</v>
      </c>
      <c r="D365" s="108">
        <v>3855.51</v>
      </c>
    </row>
    <row r="366" spans="1:4">
      <c r="A366" s="110" t="s">
        <v>3678</v>
      </c>
      <c r="B366" s="106" t="s">
        <v>3679</v>
      </c>
      <c r="C366" s="107" t="s">
        <v>27</v>
      </c>
      <c r="D366" s="108">
        <v>1201.8</v>
      </c>
    </row>
    <row r="367" spans="1:4">
      <c r="A367" s="110" t="s">
        <v>3680</v>
      </c>
      <c r="B367" s="106" t="s">
        <v>3681</v>
      </c>
      <c r="C367" s="107" t="s">
        <v>1623</v>
      </c>
      <c r="D367" s="108">
        <v>409.3</v>
      </c>
    </row>
    <row r="368" spans="1:4">
      <c r="A368" s="110" t="s">
        <v>3682</v>
      </c>
      <c r="B368" s="106" t="s">
        <v>3683</v>
      </c>
      <c r="C368" s="107" t="s">
        <v>1623</v>
      </c>
      <c r="D368" s="108">
        <v>1753.4</v>
      </c>
    </row>
    <row r="369" spans="1:4">
      <c r="A369" s="107" t="s">
        <v>3684</v>
      </c>
      <c r="B369" s="106" t="s">
        <v>3685</v>
      </c>
      <c r="C369" s="107" t="s">
        <v>1623</v>
      </c>
      <c r="D369" s="108">
        <v>3433.44</v>
      </c>
    </row>
    <row r="370" spans="1:4">
      <c r="A370" s="109" t="s">
        <v>3686</v>
      </c>
      <c r="B370" s="106"/>
      <c r="C370" s="107"/>
      <c r="D370" s="108"/>
    </row>
    <row r="371" spans="1:4">
      <c r="A371" s="110" t="s">
        <v>3687</v>
      </c>
      <c r="B371" s="106" t="s">
        <v>3688</v>
      </c>
      <c r="C371" s="107" t="s">
        <v>1623</v>
      </c>
      <c r="D371" s="108">
        <v>9.5</v>
      </c>
    </row>
    <row r="372" spans="1:4">
      <c r="A372" s="110" t="s">
        <v>3689</v>
      </c>
      <c r="B372" s="106" t="s">
        <v>3690</v>
      </c>
      <c r="C372" s="107" t="s">
        <v>1623</v>
      </c>
      <c r="D372" s="108">
        <v>27.99</v>
      </c>
    </row>
    <row r="373" spans="1:4">
      <c r="A373" s="110" t="s">
        <v>3691</v>
      </c>
      <c r="B373" s="106" t="s">
        <v>3692</v>
      </c>
      <c r="C373" s="107" t="s">
        <v>1623</v>
      </c>
      <c r="D373" s="108">
        <v>28.9</v>
      </c>
    </row>
    <row r="374" spans="1:4">
      <c r="A374" s="110" t="s">
        <v>3693</v>
      </c>
      <c r="B374" s="106" t="s">
        <v>3694</v>
      </c>
      <c r="C374" s="107" t="s">
        <v>1623</v>
      </c>
      <c r="D374" s="108">
        <v>5.18</v>
      </c>
    </row>
    <row r="375" spans="1:4">
      <c r="A375" s="110" t="s">
        <v>3695</v>
      </c>
      <c r="B375" s="106" t="s">
        <v>3696</v>
      </c>
      <c r="C375" s="107" t="s">
        <v>1623</v>
      </c>
      <c r="D375" s="108">
        <v>23.79</v>
      </c>
    </row>
    <row r="376" spans="1:4">
      <c r="A376" s="110" t="s">
        <v>3697</v>
      </c>
      <c r="B376" s="106" t="s">
        <v>3698</v>
      </c>
      <c r="C376" s="107" t="s">
        <v>1623</v>
      </c>
      <c r="D376" s="108">
        <v>2.52</v>
      </c>
    </row>
    <row r="377" spans="1:4">
      <c r="A377" s="110" t="s">
        <v>3699</v>
      </c>
      <c r="B377" s="106" t="s">
        <v>3700</v>
      </c>
      <c r="C377" s="107" t="s">
        <v>1623</v>
      </c>
      <c r="D377" s="108">
        <v>46.21</v>
      </c>
    </row>
    <row r="378" spans="1:4">
      <c r="A378" s="110" t="s">
        <v>3701</v>
      </c>
      <c r="B378" s="106" t="s">
        <v>3702</v>
      </c>
      <c r="C378" s="107" t="s">
        <v>27</v>
      </c>
      <c r="D378" s="108">
        <v>2.09</v>
      </c>
    </row>
    <row r="379" spans="1:4">
      <c r="A379" s="110" t="s">
        <v>3703</v>
      </c>
      <c r="B379" s="106" t="s">
        <v>3704</v>
      </c>
      <c r="C379" s="107" t="s">
        <v>27</v>
      </c>
      <c r="D379" s="108">
        <v>3.32</v>
      </c>
    </row>
    <row r="380" spans="1:4">
      <c r="A380" s="110" t="s">
        <v>3705</v>
      </c>
      <c r="B380" s="106" t="s">
        <v>3706</v>
      </c>
      <c r="C380" s="107" t="s">
        <v>27</v>
      </c>
      <c r="D380" s="108">
        <v>5</v>
      </c>
    </row>
    <row r="381" spans="1:4">
      <c r="A381" s="110" t="s">
        <v>3707</v>
      </c>
      <c r="B381" s="106" t="s">
        <v>3708</v>
      </c>
      <c r="C381" s="107" t="s">
        <v>1623</v>
      </c>
      <c r="D381" s="108">
        <v>2.66</v>
      </c>
    </row>
    <row r="382" spans="1:4">
      <c r="A382" s="110" t="s">
        <v>3709</v>
      </c>
      <c r="B382" s="106" t="s">
        <v>3710</v>
      </c>
      <c r="C382" s="107" t="s">
        <v>1623</v>
      </c>
      <c r="D382" s="108">
        <v>18.61</v>
      </c>
    </row>
    <row r="383" spans="1:4">
      <c r="A383" s="110" t="s">
        <v>3711</v>
      </c>
      <c r="B383" s="106" t="s">
        <v>3712</v>
      </c>
      <c r="C383" s="107" t="s">
        <v>1623</v>
      </c>
      <c r="D383" s="108">
        <v>9.01</v>
      </c>
    </row>
    <row r="384" spans="1:4">
      <c r="A384" s="110" t="s">
        <v>3713</v>
      </c>
      <c r="B384" s="106" t="s">
        <v>3714</v>
      </c>
      <c r="C384" s="107" t="s">
        <v>1623</v>
      </c>
      <c r="D384" s="108">
        <v>15.72</v>
      </c>
    </row>
    <row r="385" spans="1:4">
      <c r="A385" s="110" t="s">
        <v>3715</v>
      </c>
      <c r="B385" s="106" t="s">
        <v>3716</v>
      </c>
      <c r="C385" s="107" t="s">
        <v>1623</v>
      </c>
      <c r="D385" s="108">
        <v>10.52</v>
      </c>
    </row>
    <row r="386" spans="1:4">
      <c r="A386" s="110" t="s">
        <v>3717</v>
      </c>
      <c r="B386" s="106" t="s">
        <v>3718</v>
      </c>
      <c r="C386" s="107" t="s">
        <v>1623</v>
      </c>
      <c r="D386" s="108">
        <v>22.29</v>
      </c>
    </row>
    <row r="387" spans="1:4">
      <c r="A387" s="110" t="s">
        <v>3719</v>
      </c>
      <c r="B387" s="106" t="s">
        <v>3720</v>
      </c>
      <c r="C387" s="107" t="s">
        <v>1623</v>
      </c>
      <c r="D387" s="108">
        <v>24.92</v>
      </c>
    </row>
    <row r="388" spans="1:4">
      <c r="A388" s="110" t="s">
        <v>3721</v>
      </c>
      <c r="B388" s="106" t="s">
        <v>3722</v>
      </c>
      <c r="C388" s="107" t="s">
        <v>1623</v>
      </c>
      <c r="D388" s="108">
        <v>18.88</v>
      </c>
    </row>
    <row r="389" spans="1:4">
      <c r="A389" s="110" t="s">
        <v>3723</v>
      </c>
      <c r="B389" s="106" t="s">
        <v>3724</v>
      </c>
      <c r="C389" s="107" t="s">
        <v>1623</v>
      </c>
      <c r="D389" s="108">
        <v>27.21</v>
      </c>
    </row>
    <row r="390" spans="1:4">
      <c r="A390" s="110" t="s">
        <v>3725</v>
      </c>
      <c r="B390" s="106" t="s">
        <v>3726</v>
      </c>
      <c r="C390" s="107" t="s">
        <v>1623</v>
      </c>
      <c r="D390" s="108">
        <v>20.76</v>
      </c>
    </row>
    <row r="391" spans="1:4">
      <c r="A391" s="110" t="s">
        <v>3727</v>
      </c>
      <c r="B391" s="106" t="s">
        <v>3728</v>
      </c>
      <c r="C391" s="107" t="s">
        <v>1623</v>
      </c>
      <c r="D391" s="108">
        <v>30.01</v>
      </c>
    </row>
    <row r="392" spans="1:4">
      <c r="A392" s="110" t="s">
        <v>3729</v>
      </c>
      <c r="B392" s="106" t="s">
        <v>3730</v>
      </c>
      <c r="C392" s="107" t="s">
        <v>1623</v>
      </c>
      <c r="D392" s="108">
        <v>29.58</v>
      </c>
    </row>
    <row r="393" spans="1:4">
      <c r="A393" s="110" t="s">
        <v>3731</v>
      </c>
      <c r="B393" s="106" t="s">
        <v>3732</v>
      </c>
      <c r="C393" s="107" t="s">
        <v>1623</v>
      </c>
      <c r="D393" s="108">
        <v>11.49</v>
      </c>
    </row>
    <row r="394" spans="1:4">
      <c r="A394" s="110" t="s">
        <v>3733</v>
      </c>
      <c r="B394" s="106" t="s">
        <v>3734</v>
      </c>
      <c r="C394" s="107" t="s">
        <v>1623</v>
      </c>
      <c r="D394" s="108">
        <v>18.57</v>
      </c>
    </row>
    <row r="395" spans="1:4">
      <c r="A395" s="110" t="s">
        <v>3735</v>
      </c>
      <c r="B395" s="106" t="s">
        <v>3736</v>
      </c>
      <c r="C395" s="107" t="s">
        <v>1623</v>
      </c>
      <c r="D395" s="108">
        <v>11.49</v>
      </c>
    </row>
    <row r="396" spans="1:4">
      <c r="A396" s="110" t="s">
        <v>3737</v>
      </c>
      <c r="B396" s="106" t="s">
        <v>3738</v>
      </c>
      <c r="C396" s="107" t="s">
        <v>1623</v>
      </c>
      <c r="D396" s="108">
        <v>3251.48</v>
      </c>
    </row>
    <row r="397" spans="1:4">
      <c r="A397" s="110" t="s">
        <v>3739</v>
      </c>
      <c r="B397" s="106" t="s">
        <v>3740</v>
      </c>
      <c r="C397" s="107" t="s">
        <v>1623</v>
      </c>
      <c r="D397" s="108">
        <v>9.1999999999999993</v>
      </c>
    </row>
    <row r="398" spans="1:4">
      <c r="A398" s="110" t="s">
        <v>3741</v>
      </c>
      <c r="B398" s="106" t="s">
        <v>3742</v>
      </c>
      <c r="C398" s="107" t="s">
        <v>1623</v>
      </c>
      <c r="D398" s="108">
        <v>10.59</v>
      </c>
    </row>
    <row r="399" spans="1:4">
      <c r="A399" s="110" t="s">
        <v>3743</v>
      </c>
      <c r="B399" s="106" t="s">
        <v>3744</v>
      </c>
      <c r="C399" s="107" t="s">
        <v>1623</v>
      </c>
      <c r="D399" s="108">
        <v>5.79</v>
      </c>
    </row>
    <row r="400" spans="1:4">
      <c r="A400" s="110" t="s">
        <v>3745</v>
      </c>
      <c r="B400" s="106" t="s">
        <v>3746</v>
      </c>
      <c r="C400" s="107" t="s">
        <v>1623</v>
      </c>
      <c r="D400" s="108">
        <v>5.79</v>
      </c>
    </row>
    <row r="401" spans="1:4">
      <c r="A401" s="110" t="s">
        <v>3747</v>
      </c>
      <c r="B401" s="106" t="s">
        <v>3748</v>
      </c>
      <c r="C401" s="107" t="s">
        <v>1623</v>
      </c>
      <c r="D401" s="108">
        <v>8.32</v>
      </c>
    </row>
    <row r="402" spans="1:4">
      <c r="A402" s="110" t="s">
        <v>3749</v>
      </c>
      <c r="B402" s="106" t="s">
        <v>3750</v>
      </c>
      <c r="C402" s="107" t="s">
        <v>1623</v>
      </c>
      <c r="D402" s="108">
        <v>3.97</v>
      </c>
    </row>
    <row r="403" spans="1:4">
      <c r="A403" s="110" t="s">
        <v>3751</v>
      </c>
      <c r="B403" s="106" t="s">
        <v>3752</v>
      </c>
      <c r="C403" s="107" t="s">
        <v>1623</v>
      </c>
      <c r="D403" s="108">
        <v>2.13</v>
      </c>
    </row>
    <row r="404" spans="1:4">
      <c r="A404" s="107" t="s">
        <v>3753</v>
      </c>
      <c r="B404" s="106" t="s">
        <v>3754</v>
      </c>
      <c r="C404" s="107" t="s">
        <v>1623</v>
      </c>
      <c r="D404" s="108">
        <v>0.84</v>
      </c>
    </row>
    <row r="405" spans="1:4">
      <c r="A405" s="109" t="s">
        <v>3755</v>
      </c>
      <c r="B405" s="106"/>
      <c r="C405" s="107"/>
      <c r="D405" s="108"/>
    </row>
    <row r="406" spans="1:4">
      <c r="A406" s="110" t="s">
        <v>3756</v>
      </c>
      <c r="B406" s="106" t="s">
        <v>3757</v>
      </c>
      <c r="C406" s="107" t="s">
        <v>1623</v>
      </c>
      <c r="D406" s="108">
        <v>157.81</v>
      </c>
    </row>
    <row r="407" spans="1:4">
      <c r="A407" s="110" t="s">
        <v>3758</v>
      </c>
      <c r="B407" s="106" t="s">
        <v>3759</v>
      </c>
      <c r="C407" s="107" t="s">
        <v>1623</v>
      </c>
      <c r="D407" s="108">
        <v>56.42</v>
      </c>
    </row>
    <row r="408" spans="1:4">
      <c r="A408" s="110" t="s">
        <v>3760</v>
      </c>
      <c r="B408" s="106" t="s">
        <v>3761</v>
      </c>
      <c r="C408" s="107" t="s">
        <v>1623</v>
      </c>
      <c r="D408" s="108">
        <v>62.1</v>
      </c>
    </row>
    <row r="409" spans="1:4">
      <c r="A409" s="110" t="s">
        <v>3762</v>
      </c>
      <c r="B409" s="106" t="s">
        <v>3763</v>
      </c>
      <c r="C409" s="107" t="s">
        <v>1623</v>
      </c>
      <c r="D409" s="108">
        <v>253.4</v>
      </c>
    </row>
    <row r="410" spans="1:4">
      <c r="A410" s="110" t="s">
        <v>3764</v>
      </c>
      <c r="B410" s="106" t="s">
        <v>3765</v>
      </c>
      <c r="C410" s="107" t="s">
        <v>1623</v>
      </c>
      <c r="D410" s="108">
        <v>49.87</v>
      </c>
    </row>
    <row r="411" spans="1:4">
      <c r="A411" s="110" t="s">
        <v>3766</v>
      </c>
      <c r="B411" s="106" t="s">
        <v>3767</v>
      </c>
      <c r="C411" s="107" t="s">
        <v>1623</v>
      </c>
      <c r="D411" s="108">
        <v>45.14</v>
      </c>
    </row>
    <row r="412" spans="1:4">
      <c r="A412" s="110" t="s">
        <v>3768</v>
      </c>
      <c r="B412" s="106" t="s">
        <v>3769</v>
      </c>
      <c r="C412" s="107" t="s">
        <v>1623</v>
      </c>
      <c r="D412" s="108">
        <v>44.9</v>
      </c>
    </row>
    <row r="413" spans="1:4">
      <c r="A413" s="110" t="s">
        <v>3770</v>
      </c>
      <c r="B413" s="106" t="s">
        <v>3771</v>
      </c>
      <c r="C413" s="107" t="s">
        <v>1623</v>
      </c>
      <c r="D413" s="108">
        <v>13.08</v>
      </c>
    </row>
    <row r="414" spans="1:4">
      <c r="A414" s="110" t="s">
        <v>3772</v>
      </c>
      <c r="B414" s="106" t="s">
        <v>3773</v>
      </c>
      <c r="C414" s="107" t="s">
        <v>1623</v>
      </c>
      <c r="D414" s="108">
        <v>32.03</v>
      </c>
    </row>
    <row r="415" spans="1:4">
      <c r="A415" s="110" t="s">
        <v>3774</v>
      </c>
      <c r="B415" s="106" t="s">
        <v>3775</v>
      </c>
      <c r="C415" s="107" t="s">
        <v>1623</v>
      </c>
      <c r="D415" s="108">
        <v>109.68</v>
      </c>
    </row>
    <row r="416" spans="1:4">
      <c r="A416" s="110" t="s">
        <v>3776</v>
      </c>
      <c r="B416" s="106" t="s">
        <v>3777</v>
      </c>
      <c r="C416" s="107" t="s">
        <v>1623</v>
      </c>
      <c r="D416" s="108">
        <v>71.61</v>
      </c>
    </row>
    <row r="417" spans="1:4">
      <c r="A417" s="110" t="s">
        <v>3778</v>
      </c>
      <c r="B417" s="106" t="s">
        <v>3779</v>
      </c>
      <c r="C417" s="107" t="s">
        <v>1623</v>
      </c>
      <c r="D417" s="108">
        <v>124.8</v>
      </c>
    </row>
    <row r="418" spans="1:4">
      <c r="A418" s="110" t="s">
        <v>3780</v>
      </c>
      <c r="B418" s="106" t="s">
        <v>3781</v>
      </c>
      <c r="C418" s="107" t="s">
        <v>1623</v>
      </c>
      <c r="D418" s="108">
        <v>49.01</v>
      </c>
    </row>
    <row r="419" spans="1:4">
      <c r="A419" s="110" t="s">
        <v>3782</v>
      </c>
      <c r="B419" s="106" t="s">
        <v>3783</v>
      </c>
      <c r="C419" s="107" t="s">
        <v>1623</v>
      </c>
      <c r="D419" s="108">
        <v>73.34</v>
      </c>
    </row>
    <row r="420" spans="1:4">
      <c r="A420" s="110" t="s">
        <v>3784</v>
      </c>
      <c r="B420" s="106" t="s">
        <v>3785</v>
      </c>
      <c r="C420" s="107" t="s">
        <v>1623</v>
      </c>
      <c r="D420" s="108">
        <v>70.680000000000007</v>
      </c>
    </row>
    <row r="421" spans="1:4">
      <c r="A421" s="110" t="s">
        <v>3786</v>
      </c>
      <c r="B421" s="106" t="s">
        <v>3787</v>
      </c>
      <c r="C421" s="107" t="s">
        <v>1623</v>
      </c>
      <c r="D421" s="108">
        <v>131.57</v>
      </c>
    </row>
    <row r="422" spans="1:4">
      <c r="A422" s="110" t="s">
        <v>3788</v>
      </c>
      <c r="B422" s="106" t="s">
        <v>3789</v>
      </c>
      <c r="C422" s="107" t="s">
        <v>1623</v>
      </c>
      <c r="D422" s="108">
        <v>98.68</v>
      </c>
    </row>
    <row r="423" spans="1:4">
      <c r="A423" s="110" t="s">
        <v>3790</v>
      </c>
      <c r="B423" s="106" t="s">
        <v>3791</v>
      </c>
      <c r="C423" s="107" t="s">
        <v>1623</v>
      </c>
      <c r="D423" s="108">
        <v>43.51</v>
      </c>
    </row>
    <row r="424" spans="1:4">
      <c r="A424" s="110" t="s">
        <v>3792</v>
      </c>
      <c r="B424" s="106" t="s">
        <v>3793</v>
      </c>
      <c r="C424" s="107" t="s">
        <v>1623</v>
      </c>
      <c r="D424" s="108">
        <v>21.93</v>
      </c>
    </row>
    <row r="425" spans="1:4">
      <c r="A425" s="110" t="s">
        <v>3794</v>
      </c>
      <c r="B425" s="106" t="s">
        <v>3795</v>
      </c>
      <c r="C425" s="107" t="s">
        <v>1623</v>
      </c>
      <c r="D425" s="108">
        <v>144</v>
      </c>
    </row>
    <row r="426" spans="1:4">
      <c r="A426" s="110" t="s">
        <v>3796</v>
      </c>
      <c r="B426" s="106" t="s">
        <v>3797</v>
      </c>
      <c r="C426" s="107" t="s">
        <v>1623</v>
      </c>
      <c r="D426" s="108">
        <v>240.71</v>
      </c>
    </row>
    <row r="427" spans="1:4">
      <c r="A427" s="110" t="s">
        <v>3798</v>
      </c>
      <c r="B427" s="106" t="s">
        <v>3799</v>
      </c>
      <c r="C427" s="107" t="s">
        <v>1623</v>
      </c>
      <c r="D427" s="108">
        <v>230.95</v>
      </c>
    </row>
    <row r="428" spans="1:4">
      <c r="A428" s="110" t="s">
        <v>3800</v>
      </c>
      <c r="B428" s="106" t="s">
        <v>3801</v>
      </c>
      <c r="C428" s="107" t="s">
        <v>1623</v>
      </c>
      <c r="D428" s="108">
        <v>144</v>
      </c>
    </row>
    <row r="429" spans="1:4">
      <c r="A429" s="110" t="s">
        <v>3802</v>
      </c>
      <c r="B429" s="106" t="s">
        <v>3803</v>
      </c>
      <c r="C429" s="107" t="s">
        <v>1623</v>
      </c>
      <c r="D429" s="108">
        <v>63</v>
      </c>
    </row>
    <row r="430" spans="1:4">
      <c r="A430" s="110" t="s">
        <v>3804</v>
      </c>
      <c r="B430" s="106" t="s">
        <v>3805</v>
      </c>
      <c r="C430" s="107" t="s">
        <v>1623</v>
      </c>
      <c r="D430" s="108">
        <v>58.26</v>
      </c>
    </row>
    <row r="431" spans="1:4">
      <c r="A431" s="110" t="s">
        <v>3806</v>
      </c>
      <c r="B431" s="106" t="s">
        <v>3807</v>
      </c>
      <c r="C431" s="107" t="s">
        <v>1623</v>
      </c>
      <c r="D431" s="108">
        <v>25.2</v>
      </c>
    </row>
    <row r="432" spans="1:4">
      <c r="A432" s="110" t="s">
        <v>3808</v>
      </c>
      <c r="B432" s="106" t="s">
        <v>3809</v>
      </c>
      <c r="C432" s="107" t="s">
        <v>1623</v>
      </c>
      <c r="D432" s="108">
        <v>25.1</v>
      </c>
    </row>
    <row r="433" spans="1:4">
      <c r="A433" s="110" t="s">
        <v>3810</v>
      </c>
      <c r="B433" s="106" t="s">
        <v>3811</v>
      </c>
      <c r="C433" s="107" t="s">
        <v>1623</v>
      </c>
      <c r="D433" s="108">
        <v>67.319999999999993</v>
      </c>
    </row>
    <row r="434" spans="1:4">
      <c r="A434" s="110" t="s">
        <v>3812</v>
      </c>
      <c r="B434" s="106" t="s">
        <v>3813</v>
      </c>
      <c r="C434" s="107" t="s">
        <v>1623</v>
      </c>
      <c r="D434" s="108">
        <v>16.82</v>
      </c>
    </row>
    <row r="435" spans="1:4">
      <c r="A435" s="110" t="s">
        <v>3814</v>
      </c>
      <c r="B435" s="106" t="s">
        <v>3815</v>
      </c>
      <c r="C435" s="107" t="s">
        <v>1623</v>
      </c>
      <c r="D435" s="108">
        <v>39.56</v>
      </c>
    </row>
    <row r="436" spans="1:4">
      <c r="A436" s="110" t="s">
        <v>3816</v>
      </c>
      <c r="B436" s="106" t="s">
        <v>3817</v>
      </c>
      <c r="C436" s="107" t="s">
        <v>1623</v>
      </c>
      <c r="D436" s="108">
        <v>761.06</v>
      </c>
    </row>
    <row r="437" spans="1:4">
      <c r="A437" s="110" t="s">
        <v>3818</v>
      </c>
      <c r="B437" s="106" t="s">
        <v>3819</v>
      </c>
      <c r="C437" s="107" t="s">
        <v>1623</v>
      </c>
      <c r="D437" s="108">
        <v>138.30000000000001</v>
      </c>
    </row>
    <row r="438" spans="1:4">
      <c r="A438" s="110" t="s">
        <v>3820</v>
      </c>
      <c r="B438" s="106" t="s">
        <v>3821</v>
      </c>
      <c r="C438" s="107" t="s">
        <v>1623</v>
      </c>
      <c r="D438" s="108">
        <v>175.25</v>
      </c>
    </row>
    <row r="439" spans="1:4">
      <c r="A439" s="110" t="s">
        <v>3822</v>
      </c>
      <c r="B439" s="106" t="s">
        <v>3823</v>
      </c>
      <c r="C439" s="107" t="s">
        <v>1623</v>
      </c>
      <c r="D439" s="108">
        <v>190.45</v>
      </c>
    </row>
    <row r="440" spans="1:4">
      <c r="A440" s="110" t="s">
        <v>3824</v>
      </c>
      <c r="B440" s="106" t="s">
        <v>3825</v>
      </c>
      <c r="C440" s="107" t="s">
        <v>1623</v>
      </c>
      <c r="D440" s="108">
        <v>72.599999999999994</v>
      </c>
    </row>
    <row r="441" spans="1:4">
      <c r="A441" s="110" t="s">
        <v>3826</v>
      </c>
      <c r="B441" s="106" t="s">
        <v>3827</v>
      </c>
      <c r="C441" s="107" t="s">
        <v>1623</v>
      </c>
      <c r="D441" s="108">
        <v>40.04</v>
      </c>
    </row>
    <row r="442" spans="1:4">
      <c r="A442" s="110" t="s">
        <v>3828</v>
      </c>
      <c r="B442" s="106" t="s">
        <v>3829</v>
      </c>
      <c r="C442" s="107" t="s">
        <v>1623</v>
      </c>
      <c r="D442" s="108">
        <v>48.23</v>
      </c>
    </row>
    <row r="443" spans="1:4">
      <c r="A443" s="110" t="s">
        <v>3830</v>
      </c>
      <c r="B443" s="106" t="s">
        <v>3831</v>
      </c>
      <c r="C443" s="107" t="s">
        <v>1623</v>
      </c>
      <c r="D443" s="108">
        <v>70.16</v>
      </c>
    </row>
    <row r="444" spans="1:4">
      <c r="A444" s="107" t="s">
        <v>3832</v>
      </c>
      <c r="B444" s="106" t="s">
        <v>3833</v>
      </c>
      <c r="C444" s="107" t="s">
        <v>1623</v>
      </c>
      <c r="D444" s="108">
        <v>122.64</v>
      </c>
    </row>
    <row r="445" spans="1:4">
      <c r="A445" s="105" t="s">
        <v>3834</v>
      </c>
      <c r="B445" s="106"/>
      <c r="C445" s="107"/>
      <c r="D445" s="108"/>
    </row>
    <row r="446" spans="1:4">
      <c r="A446" s="109" t="s">
        <v>3835</v>
      </c>
      <c r="B446" s="106"/>
      <c r="C446" s="107"/>
      <c r="D446" s="108"/>
    </row>
    <row r="447" spans="1:4">
      <c r="A447" s="107" t="s">
        <v>3836</v>
      </c>
      <c r="B447" s="106" t="s">
        <v>3837</v>
      </c>
      <c r="C447" s="107" t="s">
        <v>1623</v>
      </c>
      <c r="D447" s="108">
        <v>2989.05</v>
      </c>
    </row>
    <row r="448" spans="1:4">
      <c r="A448" s="109" t="s">
        <v>3838</v>
      </c>
      <c r="B448" s="106"/>
      <c r="C448" s="107"/>
      <c r="D448" s="108"/>
    </row>
    <row r="449" spans="1:4">
      <c r="A449" s="110" t="s">
        <v>3839</v>
      </c>
      <c r="B449" s="106" t="s">
        <v>3840</v>
      </c>
      <c r="C449" s="107" t="s">
        <v>1623</v>
      </c>
      <c r="D449" s="108">
        <v>752.41</v>
      </c>
    </row>
    <row r="450" spans="1:4">
      <c r="A450" s="107" t="s">
        <v>3841</v>
      </c>
      <c r="B450" s="106" t="s">
        <v>3842</v>
      </c>
      <c r="C450" s="107" t="s">
        <v>1623</v>
      </c>
      <c r="D450" s="108">
        <v>328.99</v>
      </c>
    </row>
    <row r="451" spans="1:4">
      <c r="A451" s="109" t="s">
        <v>3843</v>
      </c>
      <c r="B451" s="106"/>
      <c r="C451" s="107"/>
      <c r="D451" s="108"/>
    </row>
    <row r="452" spans="1:4">
      <c r="A452" s="110" t="s">
        <v>3844</v>
      </c>
      <c r="B452" s="106" t="s">
        <v>3845</v>
      </c>
      <c r="C452" s="107" t="s">
        <v>1623</v>
      </c>
      <c r="D452" s="108">
        <v>15.25</v>
      </c>
    </row>
    <row r="453" spans="1:4">
      <c r="A453" s="110" t="s">
        <v>3846</v>
      </c>
      <c r="B453" s="106" t="s">
        <v>3847</v>
      </c>
      <c r="C453" s="107" t="s">
        <v>1623</v>
      </c>
      <c r="D453" s="108">
        <v>44.56</v>
      </c>
    </row>
    <row r="454" spans="1:4">
      <c r="A454" s="107" t="s">
        <v>3848</v>
      </c>
      <c r="B454" s="106" t="s">
        <v>3849</v>
      </c>
      <c r="C454" s="107" t="s">
        <v>1623</v>
      </c>
      <c r="D454" s="108">
        <v>102.11</v>
      </c>
    </row>
    <row r="455" spans="1:4">
      <c r="A455" s="109" t="s">
        <v>3850</v>
      </c>
      <c r="B455" s="106"/>
      <c r="C455" s="107"/>
      <c r="D455" s="108"/>
    </row>
    <row r="456" spans="1:4">
      <c r="A456" s="110" t="s">
        <v>3851</v>
      </c>
      <c r="B456" s="106" t="s">
        <v>3852</v>
      </c>
      <c r="C456" s="107" t="s">
        <v>1623</v>
      </c>
      <c r="D456" s="108">
        <v>1078.95</v>
      </c>
    </row>
    <row r="457" spans="1:4">
      <c r="A457" s="110" t="s">
        <v>3853</v>
      </c>
      <c r="B457" s="106" t="s">
        <v>3854</v>
      </c>
      <c r="C457" s="107" t="s">
        <v>1623</v>
      </c>
      <c r="D457" s="108">
        <v>2724.26</v>
      </c>
    </row>
    <row r="458" spans="1:4">
      <c r="A458" s="110" t="s">
        <v>3855</v>
      </c>
      <c r="B458" s="106" t="s">
        <v>3856</v>
      </c>
      <c r="C458" s="107" t="s">
        <v>1623</v>
      </c>
      <c r="D458" s="108">
        <v>1429.5</v>
      </c>
    </row>
    <row r="459" spans="1:4">
      <c r="A459" s="110" t="s">
        <v>3857</v>
      </c>
      <c r="B459" s="106" t="s">
        <v>3858</v>
      </c>
      <c r="C459" s="107" t="s">
        <v>1623</v>
      </c>
      <c r="D459" s="108">
        <v>1491.93</v>
      </c>
    </row>
    <row r="460" spans="1:4">
      <c r="A460" s="110" t="s">
        <v>3859</v>
      </c>
      <c r="B460" s="106" t="s">
        <v>3860</v>
      </c>
      <c r="C460" s="107" t="s">
        <v>1623</v>
      </c>
      <c r="D460" s="108">
        <v>2106</v>
      </c>
    </row>
    <row r="461" spans="1:4">
      <c r="A461" s="107" t="s">
        <v>3861</v>
      </c>
      <c r="B461" s="106" t="s">
        <v>3862</v>
      </c>
      <c r="C461" s="107" t="s">
        <v>1623</v>
      </c>
      <c r="D461" s="108">
        <v>3177.4</v>
      </c>
    </row>
    <row r="462" spans="1:4">
      <c r="A462" s="109" t="s">
        <v>3863</v>
      </c>
      <c r="B462" s="106"/>
      <c r="C462" s="107"/>
      <c r="D462" s="108"/>
    </row>
    <row r="463" spans="1:4">
      <c r="A463" s="110" t="s">
        <v>3864</v>
      </c>
      <c r="B463" s="106" t="s">
        <v>3865</v>
      </c>
      <c r="C463" s="107" t="s">
        <v>1623</v>
      </c>
      <c r="D463" s="108">
        <v>742.65</v>
      </c>
    </row>
    <row r="464" spans="1:4">
      <c r="A464" s="110" t="s">
        <v>3866</v>
      </c>
      <c r="B464" s="106" t="s">
        <v>3867</v>
      </c>
      <c r="C464" s="107" t="s">
        <v>1623</v>
      </c>
      <c r="D464" s="108">
        <v>3080</v>
      </c>
    </row>
    <row r="465" spans="1:4">
      <c r="A465" s="107" t="s">
        <v>3868</v>
      </c>
      <c r="B465" s="106" t="s">
        <v>3869</v>
      </c>
      <c r="C465" s="107" t="s">
        <v>1623</v>
      </c>
      <c r="D465" s="108">
        <v>215</v>
      </c>
    </row>
    <row r="466" spans="1:4">
      <c r="A466" s="109" t="s">
        <v>3870</v>
      </c>
      <c r="B466" s="106"/>
      <c r="C466" s="107"/>
      <c r="D466" s="108"/>
    </row>
    <row r="467" spans="1:4">
      <c r="A467" s="110" t="s">
        <v>3871</v>
      </c>
      <c r="B467" s="106" t="s">
        <v>3872</v>
      </c>
      <c r="C467" s="107" t="s">
        <v>1623</v>
      </c>
      <c r="D467" s="108">
        <v>92.35</v>
      </c>
    </row>
    <row r="468" spans="1:4">
      <c r="A468" s="107" t="s">
        <v>3873</v>
      </c>
      <c r="B468" s="106" t="s">
        <v>3874</v>
      </c>
      <c r="C468" s="107" t="s">
        <v>1623</v>
      </c>
      <c r="D468" s="108">
        <v>735.05</v>
      </c>
    </row>
    <row r="469" spans="1:4">
      <c r="A469" s="109" t="s">
        <v>3875</v>
      </c>
      <c r="B469" s="106"/>
      <c r="C469" s="107"/>
      <c r="D469" s="108"/>
    </row>
    <row r="470" spans="1:4">
      <c r="A470" s="110" t="s">
        <v>3876</v>
      </c>
      <c r="B470" s="106" t="s">
        <v>3877</v>
      </c>
      <c r="C470" s="107" t="s">
        <v>1623</v>
      </c>
      <c r="D470" s="108">
        <v>217.98</v>
      </c>
    </row>
    <row r="471" spans="1:4">
      <c r="A471" s="110" t="s">
        <v>3878</v>
      </c>
      <c r="B471" s="106" t="s">
        <v>3879</v>
      </c>
      <c r="C471" s="107" t="s">
        <v>1623</v>
      </c>
      <c r="D471" s="108">
        <v>1800</v>
      </c>
    </row>
    <row r="472" spans="1:4">
      <c r="A472" s="110" t="s">
        <v>3880</v>
      </c>
      <c r="B472" s="106" t="s">
        <v>3881</v>
      </c>
      <c r="C472" s="107" t="s">
        <v>1623</v>
      </c>
      <c r="D472" s="108">
        <v>285</v>
      </c>
    </row>
    <row r="473" spans="1:4">
      <c r="A473" s="107" t="s">
        <v>3882</v>
      </c>
      <c r="B473" s="106" t="s">
        <v>3883</v>
      </c>
      <c r="C473" s="107" t="s">
        <v>1623</v>
      </c>
      <c r="D473" s="108">
        <v>425</v>
      </c>
    </row>
    <row r="474" spans="1:4">
      <c r="A474" s="109" t="s">
        <v>3884</v>
      </c>
      <c r="B474" s="106"/>
      <c r="C474" s="107"/>
      <c r="D474" s="108"/>
    </row>
    <row r="475" spans="1:4">
      <c r="A475" s="110" t="s">
        <v>3885</v>
      </c>
      <c r="B475" s="106" t="s">
        <v>3886</v>
      </c>
      <c r="C475" s="107" t="s">
        <v>1623</v>
      </c>
      <c r="D475" s="108">
        <v>597</v>
      </c>
    </row>
    <row r="476" spans="1:4">
      <c r="A476" s="107" t="s">
        <v>3887</v>
      </c>
      <c r="B476" s="106" t="s">
        <v>3888</v>
      </c>
      <c r="C476" s="107" t="s">
        <v>1623</v>
      </c>
      <c r="D476" s="108">
        <v>365.5</v>
      </c>
    </row>
    <row r="477" spans="1:4">
      <c r="A477" s="105" t="s">
        <v>3889</v>
      </c>
      <c r="B477" s="106"/>
      <c r="C477" s="107"/>
      <c r="D477" s="108"/>
    </row>
    <row r="478" spans="1:4">
      <c r="A478" s="109" t="s">
        <v>3890</v>
      </c>
      <c r="B478" s="106"/>
      <c r="C478" s="107"/>
      <c r="D478" s="108"/>
    </row>
    <row r="479" spans="1:4">
      <c r="A479" s="110" t="s">
        <v>3891</v>
      </c>
      <c r="B479" s="106" t="s">
        <v>3892</v>
      </c>
      <c r="C479" s="107" t="s">
        <v>1623</v>
      </c>
      <c r="D479" s="108">
        <v>945</v>
      </c>
    </row>
    <row r="480" spans="1:4">
      <c r="A480" s="110" t="s">
        <v>3893</v>
      </c>
      <c r="B480" s="106" t="s">
        <v>3894</v>
      </c>
      <c r="C480" s="107" t="s">
        <v>1623</v>
      </c>
      <c r="D480" s="108">
        <v>1171</v>
      </c>
    </row>
    <row r="481" spans="1:4">
      <c r="A481" s="107" t="s">
        <v>3895</v>
      </c>
      <c r="B481" s="106" t="s">
        <v>3896</v>
      </c>
      <c r="C481" s="107" t="s">
        <v>1623</v>
      </c>
      <c r="D481" s="108">
        <v>3022.61</v>
      </c>
    </row>
    <row r="482" spans="1:4">
      <c r="A482" s="109" t="s">
        <v>3897</v>
      </c>
      <c r="B482" s="106"/>
      <c r="C482" s="107"/>
      <c r="D482" s="108"/>
    </row>
    <row r="483" spans="1:4">
      <c r="A483" s="107" t="s">
        <v>3898</v>
      </c>
      <c r="B483" s="106" t="s">
        <v>3899</v>
      </c>
      <c r="C483" s="107" t="s">
        <v>1623</v>
      </c>
      <c r="D483" s="108">
        <v>14246.89</v>
      </c>
    </row>
    <row r="484" spans="1:4">
      <c r="A484" s="105" t="s">
        <v>3900</v>
      </c>
      <c r="B484" s="106"/>
      <c r="C484" s="107"/>
      <c r="D484" s="108"/>
    </row>
    <row r="485" spans="1:4">
      <c r="A485" s="109" t="s">
        <v>3901</v>
      </c>
      <c r="B485" s="106"/>
      <c r="C485" s="107"/>
      <c r="D485" s="108"/>
    </row>
    <row r="486" spans="1:4">
      <c r="A486" s="110" t="s">
        <v>3902</v>
      </c>
      <c r="B486" s="106" t="s">
        <v>3903</v>
      </c>
      <c r="C486" s="107" t="s">
        <v>1623</v>
      </c>
      <c r="D486" s="108">
        <v>80052.2</v>
      </c>
    </row>
    <row r="487" spans="1:4">
      <c r="A487" s="110" t="s">
        <v>3904</v>
      </c>
      <c r="B487" s="106" t="s">
        <v>3905</v>
      </c>
      <c r="C487" s="107" t="s">
        <v>1623</v>
      </c>
      <c r="D487" s="108">
        <v>67000</v>
      </c>
    </row>
    <row r="488" spans="1:4">
      <c r="A488" s="110" t="s">
        <v>3906</v>
      </c>
      <c r="B488" s="106" t="s">
        <v>3907</v>
      </c>
      <c r="C488" s="107" t="s">
        <v>1623</v>
      </c>
      <c r="D488" s="108">
        <v>85300</v>
      </c>
    </row>
    <row r="489" spans="1:4">
      <c r="A489" s="110" t="s">
        <v>3908</v>
      </c>
      <c r="B489" s="106" t="s">
        <v>3909</v>
      </c>
      <c r="C489" s="107" t="s">
        <v>1623</v>
      </c>
      <c r="D489" s="108">
        <v>84000</v>
      </c>
    </row>
    <row r="490" spans="1:4">
      <c r="A490" s="107" t="s">
        <v>3910</v>
      </c>
      <c r="B490" s="106" t="s">
        <v>3911</v>
      </c>
      <c r="C490" s="107" t="s">
        <v>1623</v>
      </c>
      <c r="D490" s="108">
        <v>27000</v>
      </c>
    </row>
    <row r="491" spans="1:4">
      <c r="A491" s="105" t="s">
        <v>3912</v>
      </c>
      <c r="B491" s="106"/>
      <c r="C491" s="107"/>
      <c r="D491" s="108"/>
    </row>
    <row r="492" spans="1:4">
      <c r="A492" s="109" t="s">
        <v>3913</v>
      </c>
      <c r="B492" s="106"/>
      <c r="C492" s="107"/>
      <c r="D492" s="108"/>
    </row>
    <row r="493" spans="1:4">
      <c r="A493" s="110" t="s">
        <v>3914</v>
      </c>
      <c r="B493" s="106" t="s">
        <v>3915</v>
      </c>
      <c r="C493" s="107" t="s">
        <v>1623</v>
      </c>
      <c r="D493" s="108">
        <v>153.88999999999999</v>
      </c>
    </row>
    <row r="494" spans="1:4">
      <c r="A494" s="107" t="s">
        <v>3916</v>
      </c>
      <c r="B494" s="106" t="s">
        <v>3917</v>
      </c>
      <c r="C494" s="107" t="s">
        <v>1623</v>
      </c>
      <c r="D494" s="108">
        <v>71.75</v>
      </c>
    </row>
    <row r="495" spans="1:4">
      <c r="A495" s="105" t="s">
        <v>3918</v>
      </c>
      <c r="B495" s="106"/>
      <c r="C495" s="107"/>
      <c r="D495" s="108"/>
    </row>
    <row r="496" spans="1:4">
      <c r="A496" s="109" t="s">
        <v>3919</v>
      </c>
      <c r="B496" s="106"/>
      <c r="C496" s="107"/>
      <c r="D496" s="108"/>
    </row>
    <row r="497" spans="1:4">
      <c r="A497" s="110" t="s">
        <v>3920</v>
      </c>
      <c r="B497" s="106" t="s">
        <v>3921</v>
      </c>
      <c r="C497" s="107" t="s">
        <v>1623</v>
      </c>
      <c r="D497" s="108">
        <v>186.19</v>
      </c>
    </row>
    <row r="498" spans="1:4">
      <c r="A498" s="110" t="s">
        <v>3922</v>
      </c>
      <c r="B498" s="106" t="s">
        <v>3923</v>
      </c>
      <c r="C498" s="107" t="s">
        <v>1623</v>
      </c>
      <c r="D498" s="108">
        <v>721.54</v>
      </c>
    </row>
    <row r="499" spans="1:4">
      <c r="A499" s="107" t="s">
        <v>3924</v>
      </c>
      <c r="B499" s="106" t="s">
        <v>3925</v>
      </c>
      <c r="C499" s="107" t="s">
        <v>1623</v>
      </c>
      <c r="D499" s="108">
        <v>18.79</v>
      </c>
    </row>
    <row r="500" spans="1:4">
      <c r="A500" s="105" t="s">
        <v>3926</v>
      </c>
      <c r="B500" s="106"/>
      <c r="C500" s="107"/>
      <c r="D500" s="108"/>
    </row>
    <row r="501" spans="1:4">
      <c r="A501" s="109" t="s">
        <v>3927</v>
      </c>
      <c r="B501" s="106"/>
      <c r="C501" s="107"/>
      <c r="D501" s="108"/>
    </row>
    <row r="502" spans="1:4">
      <c r="A502" s="110" t="s">
        <v>3928</v>
      </c>
      <c r="B502" s="106" t="s">
        <v>3929</v>
      </c>
      <c r="C502" s="107" t="s">
        <v>1623</v>
      </c>
      <c r="D502" s="108">
        <v>203</v>
      </c>
    </row>
    <row r="503" spans="1:4">
      <c r="A503" s="110" t="s">
        <v>3930</v>
      </c>
      <c r="B503" s="106" t="s">
        <v>3931</v>
      </c>
      <c r="C503" s="107" t="s">
        <v>1623</v>
      </c>
      <c r="D503" s="108">
        <v>291.07</v>
      </c>
    </row>
    <row r="504" spans="1:4">
      <c r="A504" s="107" t="s">
        <v>3932</v>
      </c>
      <c r="B504" s="106" t="s">
        <v>3933</v>
      </c>
      <c r="C504" s="107" t="s">
        <v>1623</v>
      </c>
      <c r="D504" s="108">
        <v>279</v>
      </c>
    </row>
    <row r="505" spans="1:4">
      <c r="A505" s="109" t="s">
        <v>3934</v>
      </c>
      <c r="B505" s="106"/>
      <c r="C505" s="107"/>
      <c r="D505" s="108"/>
    </row>
    <row r="506" spans="1:4">
      <c r="A506" s="110" t="s">
        <v>3935</v>
      </c>
      <c r="B506" s="106" t="s">
        <v>3936</v>
      </c>
      <c r="C506" s="107" t="s">
        <v>1623</v>
      </c>
      <c r="D506" s="108">
        <v>6122.22</v>
      </c>
    </row>
    <row r="507" spans="1:4">
      <c r="A507" s="110" t="s">
        <v>3937</v>
      </c>
      <c r="B507" s="106" t="s">
        <v>3938</v>
      </c>
      <c r="C507" s="107" t="s">
        <v>1623</v>
      </c>
      <c r="D507" s="108">
        <v>12970.95</v>
      </c>
    </row>
    <row r="508" spans="1:4">
      <c r="A508" s="107" t="s">
        <v>3939</v>
      </c>
      <c r="B508" s="106" t="s">
        <v>3940</v>
      </c>
      <c r="C508" s="107" t="s">
        <v>1623</v>
      </c>
      <c r="D508" s="108">
        <v>33960</v>
      </c>
    </row>
    <row r="509" spans="1:4">
      <c r="A509" s="109" t="s">
        <v>3941</v>
      </c>
      <c r="B509" s="106"/>
      <c r="C509" s="107"/>
      <c r="D509" s="108"/>
    </row>
    <row r="510" spans="1:4">
      <c r="A510" s="110" t="s">
        <v>3942</v>
      </c>
      <c r="B510" s="106" t="s">
        <v>3943</v>
      </c>
      <c r="C510" s="107" t="s">
        <v>1623</v>
      </c>
      <c r="D510" s="108">
        <v>80000</v>
      </c>
    </row>
    <row r="511" spans="1:4">
      <c r="A511" s="107" t="s">
        <v>3944</v>
      </c>
      <c r="B511" s="106" t="s">
        <v>3945</v>
      </c>
      <c r="C511" s="107" t="s">
        <v>1623</v>
      </c>
      <c r="D511" s="108">
        <v>144000</v>
      </c>
    </row>
    <row r="512" spans="1:4">
      <c r="A512" s="105" t="s">
        <v>3946</v>
      </c>
      <c r="B512" s="106"/>
      <c r="C512" s="107"/>
      <c r="D512" s="108"/>
    </row>
    <row r="513" spans="1:4">
      <c r="A513" s="109" t="s">
        <v>3947</v>
      </c>
      <c r="B513" s="106"/>
      <c r="C513" s="107"/>
      <c r="D513" s="108"/>
    </row>
    <row r="514" spans="1:4">
      <c r="A514" s="110" t="s">
        <v>3948</v>
      </c>
      <c r="B514" s="106" t="s">
        <v>3949</v>
      </c>
      <c r="C514" s="107" t="s">
        <v>27</v>
      </c>
      <c r="D514" s="108">
        <v>194.26</v>
      </c>
    </row>
    <row r="515" spans="1:4">
      <c r="A515" s="110" t="s">
        <v>3950</v>
      </c>
      <c r="B515" s="106" t="s">
        <v>3951</v>
      </c>
      <c r="C515" s="107" t="s">
        <v>27</v>
      </c>
      <c r="D515" s="108">
        <v>296.52999999999997</v>
      </c>
    </row>
    <row r="516" spans="1:4">
      <c r="A516" s="110" t="s">
        <v>3952</v>
      </c>
      <c r="B516" s="106" t="s">
        <v>3953</v>
      </c>
      <c r="C516" s="107" t="s">
        <v>27</v>
      </c>
      <c r="D516" s="108">
        <v>203.69</v>
      </c>
    </row>
    <row r="517" spans="1:4">
      <c r="A517" s="107" t="s">
        <v>3954</v>
      </c>
      <c r="B517" s="106" t="s">
        <v>3955</v>
      </c>
      <c r="C517" s="107" t="s">
        <v>27</v>
      </c>
      <c r="D517" s="108">
        <v>171.06</v>
      </c>
    </row>
    <row r="518" spans="1:4">
      <c r="A518" s="105" t="s">
        <v>3956</v>
      </c>
      <c r="B518" s="106"/>
      <c r="C518" s="107"/>
      <c r="D518" s="108"/>
    </row>
    <row r="519" spans="1:4">
      <c r="A519" s="109" t="s">
        <v>3957</v>
      </c>
      <c r="B519" s="106"/>
      <c r="C519" s="107"/>
      <c r="D519" s="108"/>
    </row>
    <row r="520" spans="1:4">
      <c r="A520" s="110" t="s">
        <v>3958</v>
      </c>
      <c r="B520" s="106" t="s">
        <v>3959</v>
      </c>
      <c r="C520" s="107" t="s">
        <v>1623</v>
      </c>
      <c r="D520" s="108">
        <v>125</v>
      </c>
    </row>
    <row r="521" spans="1:4">
      <c r="A521" s="110" t="s">
        <v>3960</v>
      </c>
      <c r="B521" s="106" t="s">
        <v>3961</v>
      </c>
      <c r="C521" s="107" t="s">
        <v>1623</v>
      </c>
      <c r="D521" s="108">
        <v>369.3</v>
      </c>
    </row>
    <row r="522" spans="1:4">
      <c r="A522" s="110" t="s">
        <v>3962</v>
      </c>
      <c r="B522" s="106" t="s">
        <v>3963</v>
      </c>
      <c r="C522" s="107" t="s">
        <v>1623</v>
      </c>
      <c r="D522" s="108">
        <v>419.3</v>
      </c>
    </row>
    <row r="523" spans="1:4">
      <c r="A523" s="110" t="s">
        <v>3964</v>
      </c>
      <c r="B523" s="106" t="s">
        <v>3965</v>
      </c>
      <c r="C523" s="107" t="s">
        <v>1623</v>
      </c>
      <c r="D523" s="108">
        <v>1280</v>
      </c>
    </row>
    <row r="524" spans="1:4">
      <c r="A524" s="110" t="s">
        <v>3966</v>
      </c>
      <c r="B524" s="106" t="s">
        <v>3967</v>
      </c>
      <c r="C524" s="107" t="s">
        <v>1623</v>
      </c>
      <c r="D524" s="108">
        <v>121.9</v>
      </c>
    </row>
    <row r="525" spans="1:4">
      <c r="A525" s="110" t="s">
        <v>3968</v>
      </c>
      <c r="B525" s="106" t="s">
        <v>3969</v>
      </c>
      <c r="C525" s="107" t="s">
        <v>1623</v>
      </c>
      <c r="D525" s="108">
        <v>137.66999999999999</v>
      </c>
    </row>
    <row r="526" spans="1:4">
      <c r="A526" s="110" t="s">
        <v>3970</v>
      </c>
      <c r="B526" s="106" t="s">
        <v>3971</v>
      </c>
      <c r="C526" s="107" t="s">
        <v>1623</v>
      </c>
      <c r="D526" s="108">
        <v>169.1</v>
      </c>
    </row>
    <row r="527" spans="1:4">
      <c r="A527" s="107" t="s">
        <v>3972</v>
      </c>
      <c r="B527" s="106" t="s">
        <v>3973</v>
      </c>
      <c r="C527" s="107" t="s">
        <v>1623</v>
      </c>
      <c r="D527" s="108">
        <v>2496.1</v>
      </c>
    </row>
    <row r="528" spans="1:4">
      <c r="A528" s="105" t="s">
        <v>3974</v>
      </c>
      <c r="B528" s="106"/>
      <c r="C528" s="107"/>
      <c r="D528" s="108"/>
    </row>
    <row r="529" spans="1:4">
      <c r="A529" s="109" t="s">
        <v>3975</v>
      </c>
      <c r="B529" s="106"/>
      <c r="C529" s="107"/>
      <c r="D529" s="108"/>
    </row>
    <row r="530" spans="1:4">
      <c r="A530" s="110" t="s">
        <v>3976</v>
      </c>
      <c r="B530" s="106" t="s">
        <v>3977</v>
      </c>
      <c r="C530" s="107" t="s">
        <v>1623</v>
      </c>
      <c r="D530" s="108">
        <v>356.53</v>
      </c>
    </row>
    <row r="531" spans="1:4">
      <c r="A531" s="110" t="s">
        <v>3978</v>
      </c>
      <c r="B531" s="106" t="s">
        <v>3979</v>
      </c>
      <c r="C531" s="107" t="s">
        <v>1623</v>
      </c>
      <c r="D531" s="108">
        <v>392.73</v>
      </c>
    </row>
    <row r="532" spans="1:4">
      <c r="A532" s="110" t="s">
        <v>3980</v>
      </c>
      <c r="B532" s="106" t="s">
        <v>3981</v>
      </c>
      <c r="C532" s="107" t="s">
        <v>1623</v>
      </c>
      <c r="D532" s="108">
        <v>500.12</v>
      </c>
    </row>
    <row r="533" spans="1:4">
      <c r="A533" s="110" t="s">
        <v>3982</v>
      </c>
      <c r="B533" s="106" t="s">
        <v>3983</v>
      </c>
      <c r="C533" s="107" t="s">
        <v>1623</v>
      </c>
      <c r="D533" s="108">
        <v>1570.76</v>
      </c>
    </row>
    <row r="534" spans="1:4">
      <c r="A534" s="110" t="s">
        <v>3984</v>
      </c>
      <c r="B534" s="106" t="s">
        <v>3985</v>
      </c>
      <c r="C534" s="107" t="s">
        <v>1623</v>
      </c>
      <c r="D534" s="108">
        <v>607.52</v>
      </c>
    </row>
    <row r="535" spans="1:4">
      <c r="A535" s="110" t="s">
        <v>3986</v>
      </c>
      <c r="B535" s="106" t="s">
        <v>3987</v>
      </c>
      <c r="C535" s="107" t="s">
        <v>1623</v>
      </c>
      <c r="D535" s="108">
        <v>635.1</v>
      </c>
    </row>
    <row r="536" spans="1:4">
      <c r="A536" s="110" t="s">
        <v>3988</v>
      </c>
      <c r="B536" s="106" t="s">
        <v>3989</v>
      </c>
      <c r="C536" s="107" t="s">
        <v>1623</v>
      </c>
      <c r="D536" s="108">
        <v>822.29</v>
      </c>
    </row>
    <row r="537" spans="1:4">
      <c r="A537" s="110" t="s">
        <v>3990</v>
      </c>
      <c r="B537" s="106" t="s">
        <v>3991</v>
      </c>
      <c r="C537" s="107" t="s">
        <v>1623</v>
      </c>
      <c r="D537" s="108">
        <v>929.69</v>
      </c>
    </row>
    <row r="538" spans="1:4">
      <c r="A538" s="110" t="s">
        <v>3992</v>
      </c>
      <c r="B538" s="106" t="s">
        <v>3993</v>
      </c>
      <c r="C538" s="107" t="s">
        <v>25</v>
      </c>
      <c r="D538" s="108">
        <v>419.33</v>
      </c>
    </row>
    <row r="539" spans="1:4">
      <c r="A539" s="110" t="s">
        <v>3994</v>
      </c>
      <c r="B539" s="106" t="s">
        <v>3995</v>
      </c>
      <c r="C539" s="107" t="s">
        <v>1623</v>
      </c>
      <c r="D539" s="108">
        <v>392.73</v>
      </c>
    </row>
    <row r="540" spans="1:4">
      <c r="A540" s="110" t="s">
        <v>3996</v>
      </c>
      <c r="B540" s="106" t="s">
        <v>3997</v>
      </c>
      <c r="C540" s="107" t="s">
        <v>27</v>
      </c>
      <c r="D540" s="108">
        <v>276.05</v>
      </c>
    </row>
    <row r="541" spans="1:4">
      <c r="A541" s="110" t="s">
        <v>3998</v>
      </c>
      <c r="B541" s="106" t="s">
        <v>3999</v>
      </c>
      <c r="C541" s="107" t="s">
        <v>1623</v>
      </c>
      <c r="D541" s="108">
        <v>160.69999999999999</v>
      </c>
    </row>
    <row r="542" spans="1:4">
      <c r="A542" s="110" t="s">
        <v>4000</v>
      </c>
      <c r="B542" s="106" t="s">
        <v>4001</v>
      </c>
      <c r="C542" s="107" t="s">
        <v>1623</v>
      </c>
      <c r="D542" s="108">
        <v>206.21</v>
      </c>
    </row>
    <row r="543" spans="1:4">
      <c r="A543" s="110" t="s">
        <v>4002</v>
      </c>
      <c r="B543" s="106" t="s">
        <v>4003</v>
      </c>
      <c r="C543" s="107" t="s">
        <v>1623</v>
      </c>
      <c r="D543" s="108">
        <v>199.35</v>
      </c>
    </row>
    <row r="544" spans="1:4">
      <c r="A544" s="110" t="s">
        <v>4004</v>
      </c>
      <c r="B544" s="106" t="s">
        <v>4005</v>
      </c>
      <c r="C544" s="107" t="s">
        <v>1623</v>
      </c>
      <c r="D544" s="108">
        <v>273.54000000000002</v>
      </c>
    </row>
    <row r="545" spans="1:4">
      <c r="A545" s="110" t="s">
        <v>4006</v>
      </c>
      <c r="B545" s="106" t="s">
        <v>4007</v>
      </c>
      <c r="C545" s="107" t="s">
        <v>1623</v>
      </c>
      <c r="D545" s="108">
        <v>108.23</v>
      </c>
    </row>
    <row r="546" spans="1:4">
      <c r="A546" s="110" t="s">
        <v>4008</v>
      </c>
      <c r="B546" s="106" t="s">
        <v>4009</v>
      </c>
      <c r="C546" s="107" t="s">
        <v>27</v>
      </c>
      <c r="D546" s="108">
        <v>274.73</v>
      </c>
    </row>
    <row r="547" spans="1:4">
      <c r="A547" s="110" t="s">
        <v>4010</v>
      </c>
      <c r="B547" s="106" t="s">
        <v>4011</v>
      </c>
      <c r="C547" s="107" t="s">
        <v>27</v>
      </c>
      <c r="D547" s="108">
        <v>299.45</v>
      </c>
    </row>
    <row r="548" spans="1:4">
      <c r="A548" s="110" t="s">
        <v>4012</v>
      </c>
      <c r="B548" s="106" t="s">
        <v>4013</v>
      </c>
      <c r="C548" s="107" t="s">
        <v>25</v>
      </c>
      <c r="D548" s="108">
        <v>430.33</v>
      </c>
    </row>
    <row r="549" spans="1:4">
      <c r="A549" s="110" t="s">
        <v>4014</v>
      </c>
      <c r="B549" s="106" t="s">
        <v>4015</v>
      </c>
      <c r="C549" s="107" t="s">
        <v>27</v>
      </c>
      <c r="D549" s="108">
        <v>165.44</v>
      </c>
    </row>
    <row r="550" spans="1:4">
      <c r="A550" s="107" t="s">
        <v>4016</v>
      </c>
      <c r="B550" s="106" t="s">
        <v>4017</v>
      </c>
      <c r="C550" s="107" t="s">
        <v>1623</v>
      </c>
      <c r="D550" s="108">
        <v>259.89999999999998</v>
      </c>
    </row>
    <row r="551" spans="1:4">
      <c r="A551" s="105" t="s">
        <v>4018</v>
      </c>
      <c r="B551" s="106"/>
      <c r="C551" s="107"/>
      <c r="D551" s="108"/>
    </row>
    <row r="552" spans="1:4">
      <c r="A552" s="109" t="s">
        <v>4019</v>
      </c>
      <c r="B552" s="106"/>
      <c r="C552" s="107"/>
      <c r="D552" s="108"/>
    </row>
    <row r="553" spans="1:4">
      <c r="A553" s="110" t="s">
        <v>4020</v>
      </c>
      <c r="B553" s="106" t="s">
        <v>4021</v>
      </c>
      <c r="C553" s="107" t="s">
        <v>1623</v>
      </c>
      <c r="D553" s="108">
        <v>295</v>
      </c>
    </row>
    <row r="554" spans="1:4">
      <c r="A554" s="110" t="s">
        <v>4022</v>
      </c>
      <c r="B554" s="106" t="s">
        <v>4023</v>
      </c>
      <c r="C554" s="107" t="s">
        <v>1623</v>
      </c>
      <c r="D554" s="108">
        <v>176.7</v>
      </c>
    </row>
    <row r="555" spans="1:4">
      <c r="A555" s="107" t="s">
        <v>4024</v>
      </c>
      <c r="B555" s="106" t="s">
        <v>4025</v>
      </c>
      <c r="C555" s="107" t="s">
        <v>1623</v>
      </c>
      <c r="D555" s="108">
        <v>2778</v>
      </c>
    </row>
    <row r="556" spans="1:4">
      <c r="A556" s="105" t="s">
        <v>4026</v>
      </c>
      <c r="B556" s="106"/>
      <c r="C556" s="107"/>
      <c r="D556" s="108"/>
    </row>
    <row r="557" spans="1:4">
      <c r="A557" s="109" t="s">
        <v>4027</v>
      </c>
      <c r="B557" s="106"/>
      <c r="C557" s="107"/>
      <c r="D557" s="108"/>
    </row>
    <row r="558" spans="1:4">
      <c r="A558" s="107" t="s">
        <v>4028</v>
      </c>
      <c r="B558" s="106" t="s">
        <v>4029</v>
      </c>
      <c r="C558" s="107" t="s">
        <v>1623</v>
      </c>
      <c r="D558" s="108">
        <v>183.1</v>
      </c>
    </row>
    <row r="559" spans="1:4">
      <c r="A559" s="105" t="s">
        <v>4030</v>
      </c>
      <c r="B559" s="106"/>
      <c r="C559" s="107"/>
      <c r="D559" s="108"/>
    </row>
    <row r="560" spans="1:4">
      <c r="A560" s="109" t="s">
        <v>4031</v>
      </c>
      <c r="B560" s="106"/>
      <c r="C560" s="107"/>
      <c r="D560" s="108"/>
    </row>
    <row r="561" spans="1:4">
      <c r="A561" s="110" t="s">
        <v>4032</v>
      </c>
      <c r="B561" s="106" t="s">
        <v>4033</v>
      </c>
      <c r="C561" s="107" t="s">
        <v>1623</v>
      </c>
      <c r="D561" s="108">
        <v>231.25</v>
      </c>
    </row>
    <row r="562" spans="1:4">
      <c r="A562" s="110" t="s">
        <v>4034</v>
      </c>
      <c r="B562" s="106" t="s">
        <v>4035</v>
      </c>
      <c r="C562" s="107" t="s">
        <v>25</v>
      </c>
      <c r="D562" s="108">
        <v>130</v>
      </c>
    </row>
    <row r="563" spans="1:4">
      <c r="A563" s="110" t="s">
        <v>4036</v>
      </c>
      <c r="B563" s="106" t="s">
        <v>4037</v>
      </c>
      <c r="C563" s="107" t="s">
        <v>25</v>
      </c>
      <c r="D563" s="108">
        <v>100</v>
      </c>
    </row>
    <row r="564" spans="1:4">
      <c r="A564" s="107" t="s">
        <v>4038</v>
      </c>
      <c r="B564" s="106" t="s">
        <v>4039</v>
      </c>
      <c r="C564" s="107" t="s">
        <v>25</v>
      </c>
      <c r="D564" s="108">
        <v>145</v>
      </c>
    </row>
    <row r="565" spans="1:4">
      <c r="A565" s="105" t="s">
        <v>4040</v>
      </c>
      <c r="B565" s="106"/>
      <c r="C565" s="107"/>
      <c r="D565" s="108"/>
    </row>
    <row r="566" spans="1:4">
      <c r="A566" s="109" t="s">
        <v>4041</v>
      </c>
      <c r="B566" s="106"/>
      <c r="C566" s="107"/>
      <c r="D566" s="108"/>
    </row>
    <row r="567" spans="1:4">
      <c r="A567" s="110" t="s">
        <v>4042</v>
      </c>
      <c r="B567" s="106" t="s">
        <v>4043</v>
      </c>
      <c r="C567" s="107" t="s">
        <v>27</v>
      </c>
      <c r="D567" s="108">
        <v>26.9</v>
      </c>
    </row>
    <row r="568" spans="1:4">
      <c r="A568" s="110" t="s">
        <v>4044</v>
      </c>
      <c r="B568" s="106" t="s">
        <v>4045</v>
      </c>
      <c r="C568" s="107" t="s">
        <v>1623</v>
      </c>
      <c r="D568" s="108">
        <v>692.5</v>
      </c>
    </row>
    <row r="569" spans="1:4">
      <c r="A569" s="110" t="s">
        <v>4046</v>
      </c>
      <c r="B569" s="106" t="s">
        <v>4047</v>
      </c>
      <c r="C569" s="107" t="s">
        <v>1623</v>
      </c>
      <c r="D569" s="108">
        <v>14097.99</v>
      </c>
    </row>
    <row r="570" spans="1:4">
      <c r="A570" s="107" t="s">
        <v>4048</v>
      </c>
      <c r="B570" s="106" t="s">
        <v>4049</v>
      </c>
      <c r="C570" s="107" t="s">
        <v>1623</v>
      </c>
      <c r="D570" s="108">
        <v>16607.990000000002</v>
      </c>
    </row>
    <row r="571" spans="1:4">
      <c r="A571" s="105" t="s">
        <v>1635</v>
      </c>
      <c r="B571" s="106"/>
      <c r="C571" s="107"/>
      <c r="D571" s="108"/>
    </row>
    <row r="572" spans="1:4">
      <c r="A572" s="105" t="s">
        <v>1633</v>
      </c>
      <c r="B572" s="106"/>
      <c r="C572" s="107"/>
      <c r="D572" s="108"/>
    </row>
    <row r="573" spans="1:4">
      <c r="A573" s="105" t="s">
        <v>4050</v>
      </c>
      <c r="B573" s="106"/>
      <c r="C573" s="107"/>
      <c r="D573" s="108"/>
    </row>
    <row r="574" spans="1:4">
      <c r="A574" s="109" t="s">
        <v>4051</v>
      </c>
      <c r="B574" s="106"/>
      <c r="C574" s="107"/>
      <c r="D574" s="108"/>
    </row>
    <row r="575" spans="1:4">
      <c r="A575" s="110" t="s">
        <v>4052</v>
      </c>
      <c r="B575" s="106" t="s">
        <v>4053</v>
      </c>
      <c r="C575" s="107" t="s">
        <v>26</v>
      </c>
      <c r="D575" s="108">
        <v>123.47</v>
      </c>
    </row>
    <row r="576" spans="1:4">
      <c r="A576" s="110" t="s">
        <v>4054</v>
      </c>
      <c r="B576" s="106" t="s">
        <v>4055</v>
      </c>
      <c r="C576" s="107" t="s">
        <v>26</v>
      </c>
      <c r="D576" s="108">
        <v>85.59</v>
      </c>
    </row>
    <row r="577" spans="1:4">
      <c r="A577" s="110" t="s">
        <v>4056</v>
      </c>
      <c r="B577" s="106" t="s">
        <v>4057</v>
      </c>
      <c r="C577" s="107" t="s">
        <v>26</v>
      </c>
      <c r="D577" s="108">
        <v>8.2799999999999994</v>
      </c>
    </row>
    <row r="578" spans="1:4">
      <c r="A578" s="110" t="s">
        <v>4058</v>
      </c>
      <c r="B578" s="106" t="s">
        <v>4059</v>
      </c>
      <c r="C578" s="107" t="s">
        <v>26</v>
      </c>
      <c r="D578" s="108">
        <v>9.69</v>
      </c>
    </row>
    <row r="579" spans="1:4">
      <c r="A579" s="110" t="s">
        <v>4060</v>
      </c>
      <c r="B579" s="106" t="s">
        <v>4061</v>
      </c>
      <c r="C579" s="107" t="s">
        <v>26</v>
      </c>
      <c r="D579" s="108">
        <v>21.16</v>
      </c>
    </row>
    <row r="580" spans="1:4">
      <c r="A580" s="110" t="s">
        <v>4062</v>
      </c>
      <c r="B580" s="106" t="s">
        <v>4063</v>
      </c>
      <c r="C580" s="107" t="s">
        <v>26</v>
      </c>
      <c r="D580" s="108">
        <v>94.65</v>
      </c>
    </row>
    <row r="581" spans="1:4">
      <c r="A581" s="110" t="s">
        <v>4064</v>
      </c>
      <c r="B581" s="106" t="s">
        <v>4065</v>
      </c>
      <c r="C581" s="107" t="s">
        <v>26</v>
      </c>
      <c r="D581" s="108">
        <v>74.569999999999993</v>
      </c>
    </row>
    <row r="582" spans="1:4">
      <c r="A582" s="110" t="s">
        <v>4066</v>
      </c>
      <c r="B582" s="106" t="s">
        <v>4067</v>
      </c>
      <c r="C582" s="107" t="s">
        <v>26</v>
      </c>
      <c r="D582" s="108">
        <v>93.29</v>
      </c>
    </row>
    <row r="583" spans="1:4">
      <c r="A583" s="110" t="s">
        <v>4068</v>
      </c>
      <c r="B583" s="106" t="s">
        <v>4069</v>
      </c>
      <c r="C583" s="107" t="s">
        <v>25</v>
      </c>
      <c r="D583" s="108">
        <v>5.41</v>
      </c>
    </row>
    <row r="584" spans="1:4">
      <c r="A584" s="110" t="s">
        <v>4070</v>
      </c>
      <c r="B584" s="106" t="s">
        <v>4071</v>
      </c>
      <c r="C584" s="107" t="s">
        <v>26</v>
      </c>
      <c r="D584" s="108">
        <v>2.79</v>
      </c>
    </row>
    <row r="585" spans="1:4">
      <c r="A585" s="110" t="s">
        <v>4072</v>
      </c>
      <c r="B585" s="106" t="s">
        <v>4073</v>
      </c>
      <c r="C585" s="107" t="s">
        <v>26</v>
      </c>
      <c r="D585" s="108">
        <v>3.79</v>
      </c>
    </row>
    <row r="586" spans="1:4">
      <c r="A586" s="110" t="s">
        <v>4074</v>
      </c>
      <c r="B586" s="106" t="s">
        <v>4075</v>
      </c>
      <c r="C586" s="107" t="s">
        <v>25</v>
      </c>
      <c r="D586" s="108">
        <v>13.13</v>
      </c>
    </row>
    <row r="587" spans="1:4">
      <c r="A587" s="110" t="s">
        <v>4076</v>
      </c>
      <c r="B587" s="106" t="s">
        <v>4077</v>
      </c>
      <c r="C587" s="107" t="s">
        <v>25</v>
      </c>
      <c r="D587" s="108">
        <v>15.33</v>
      </c>
    </row>
    <row r="588" spans="1:4">
      <c r="A588" s="110" t="s">
        <v>4078</v>
      </c>
      <c r="B588" s="106" t="s">
        <v>4079</v>
      </c>
      <c r="C588" s="107" t="s">
        <v>25</v>
      </c>
      <c r="D588" s="108">
        <v>7.97</v>
      </c>
    </row>
    <row r="589" spans="1:4">
      <c r="A589" s="107" t="s">
        <v>4080</v>
      </c>
      <c r="B589" s="106" t="s">
        <v>4081</v>
      </c>
      <c r="C589" s="107" t="s">
        <v>25</v>
      </c>
      <c r="D589" s="108">
        <v>1.0900000000000001</v>
      </c>
    </row>
    <row r="590" spans="1:4">
      <c r="A590" s="109" t="s">
        <v>4082</v>
      </c>
      <c r="B590" s="106"/>
      <c r="C590" s="107"/>
      <c r="D590" s="108"/>
    </row>
    <row r="591" spans="1:4">
      <c r="A591" s="110" t="s">
        <v>4083</v>
      </c>
      <c r="B591" s="106" t="s">
        <v>4084</v>
      </c>
      <c r="C591" s="107" t="s">
        <v>26</v>
      </c>
      <c r="D591" s="108">
        <v>70.03</v>
      </c>
    </row>
    <row r="592" spans="1:4">
      <c r="A592" s="107" t="s">
        <v>4085</v>
      </c>
      <c r="B592" s="106" t="s">
        <v>4086</v>
      </c>
      <c r="C592" s="107" t="s">
        <v>26</v>
      </c>
      <c r="D592" s="108">
        <v>62.26</v>
      </c>
    </row>
    <row r="593" spans="1:4">
      <c r="A593" s="105" t="s">
        <v>4087</v>
      </c>
      <c r="B593" s="106"/>
      <c r="C593" s="107"/>
      <c r="D593" s="108"/>
    </row>
    <row r="594" spans="1:4">
      <c r="A594" s="109" t="s">
        <v>4088</v>
      </c>
      <c r="B594" s="106"/>
      <c r="C594" s="107"/>
      <c r="D594" s="108"/>
    </row>
    <row r="595" spans="1:4">
      <c r="A595" s="110" t="s">
        <v>4089</v>
      </c>
      <c r="B595" s="106" t="s">
        <v>4090</v>
      </c>
      <c r="C595" s="107" t="s">
        <v>1624</v>
      </c>
      <c r="D595" s="108">
        <v>286.2</v>
      </c>
    </row>
    <row r="596" spans="1:4">
      <c r="A596" s="110" t="s">
        <v>4091</v>
      </c>
      <c r="B596" s="106" t="s">
        <v>4092</v>
      </c>
      <c r="C596" s="107" t="s">
        <v>1624</v>
      </c>
      <c r="D596" s="108">
        <v>386.63</v>
      </c>
    </row>
    <row r="597" spans="1:4">
      <c r="A597" s="110" t="s">
        <v>4093</v>
      </c>
      <c r="B597" s="106" t="s">
        <v>4094</v>
      </c>
      <c r="C597" s="107" t="s">
        <v>26</v>
      </c>
      <c r="D597" s="108">
        <v>627.5</v>
      </c>
    </row>
    <row r="598" spans="1:4">
      <c r="A598" s="110" t="s">
        <v>4095</v>
      </c>
      <c r="B598" s="106" t="s">
        <v>4096</v>
      </c>
      <c r="C598" s="107" t="s">
        <v>1624</v>
      </c>
      <c r="D598" s="108">
        <v>323.10000000000002</v>
      </c>
    </row>
    <row r="599" spans="1:4">
      <c r="A599" s="110" t="s">
        <v>4097</v>
      </c>
      <c r="B599" s="106" t="s">
        <v>4098</v>
      </c>
      <c r="C599" s="107" t="s">
        <v>1624</v>
      </c>
      <c r="D599" s="108">
        <v>5.55</v>
      </c>
    </row>
    <row r="600" spans="1:4">
      <c r="A600" s="110" t="s">
        <v>4099</v>
      </c>
      <c r="B600" s="106" t="s">
        <v>4100</v>
      </c>
      <c r="C600" s="107" t="s">
        <v>1624</v>
      </c>
      <c r="D600" s="108">
        <v>4.88</v>
      </c>
    </row>
    <row r="601" spans="1:4">
      <c r="A601" s="110" t="s">
        <v>4101</v>
      </c>
      <c r="B601" s="106" t="s">
        <v>4102</v>
      </c>
      <c r="C601" s="107" t="s">
        <v>1624</v>
      </c>
      <c r="D601" s="108">
        <v>3.51</v>
      </c>
    </row>
    <row r="602" spans="1:4">
      <c r="A602" s="110" t="s">
        <v>4103</v>
      </c>
      <c r="B602" s="106" t="s">
        <v>4104</v>
      </c>
      <c r="C602" s="107" t="s">
        <v>1624</v>
      </c>
      <c r="D602" s="108">
        <v>5.76</v>
      </c>
    </row>
    <row r="603" spans="1:4">
      <c r="A603" s="110" t="s">
        <v>4105</v>
      </c>
      <c r="B603" s="106" t="s">
        <v>4106</v>
      </c>
      <c r="C603" s="107" t="s">
        <v>25</v>
      </c>
      <c r="D603" s="108">
        <v>6.49</v>
      </c>
    </row>
    <row r="604" spans="1:4">
      <c r="A604" s="110" t="s">
        <v>4107</v>
      </c>
      <c r="B604" s="106" t="s">
        <v>1636</v>
      </c>
      <c r="C604" s="107" t="s">
        <v>26</v>
      </c>
      <c r="D604" s="108">
        <v>4598.3</v>
      </c>
    </row>
    <row r="605" spans="1:4">
      <c r="A605" s="110" t="s">
        <v>4108</v>
      </c>
      <c r="B605" s="106" t="s">
        <v>4109</v>
      </c>
      <c r="C605" s="107" t="s">
        <v>25</v>
      </c>
      <c r="D605" s="108">
        <v>2.2200000000000002</v>
      </c>
    </row>
    <row r="606" spans="1:4">
      <c r="A606" s="110" t="s">
        <v>4110</v>
      </c>
      <c r="B606" s="106" t="s">
        <v>4111</v>
      </c>
      <c r="C606" s="107" t="s">
        <v>25</v>
      </c>
      <c r="D606" s="108">
        <v>434.72</v>
      </c>
    </row>
    <row r="607" spans="1:4">
      <c r="A607" s="110" t="s">
        <v>4112</v>
      </c>
      <c r="B607" s="106" t="s">
        <v>4113</v>
      </c>
      <c r="C607" s="107" t="s">
        <v>25</v>
      </c>
      <c r="D607" s="108">
        <v>6.14</v>
      </c>
    </row>
    <row r="608" spans="1:4">
      <c r="A608" s="110" t="s">
        <v>4114</v>
      </c>
      <c r="B608" s="106" t="s">
        <v>4115</v>
      </c>
      <c r="C608" s="107" t="s">
        <v>25</v>
      </c>
      <c r="D608" s="108">
        <v>34.450000000000003</v>
      </c>
    </row>
    <row r="609" spans="1:4">
      <c r="A609" s="110" t="s">
        <v>4116</v>
      </c>
      <c r="B609" s="106" t="s">
        <v>4117</v>
      </c>
      <c r="C609" s="107" t="s">
        <v>25</v>
      </c>
      <c r="D609" s="108">
        <v>9.1300000000000008</v>
      </c>
    </row>
    <row r="610" spans="1:4">
      <c r="A610" s="110" t="s">
        <v>4118</v>
      </c>
      <c r="B610" s="106" t="s">
        <v>4119</v>
      </c>
      <c r="C610" s="107" t="s">
        <v>25</v>
      </c>
      <c r="D610" s="108">
        <v>36.93</v>
      </c>
    </row>
    <row r="611" spans="1:4">
      <c r="A611" s="110" t="s">
        <v>4120</v>
      </c>
      <c r="B611" s="106" t="s">
        <v>4121</v>
      </c>
      <c r="C611" s="107" t="s">
        <v>25</v>
      </c>
      <c r="D611" s="108">
        <v>39.24</v>
      </c>
    </row>
    <row r="612" spans="1:4">
      <c r="A612" s="110" t="s">
        <v>4122</v>
      </c>
      <c r="B612" s="106" t="s">
        <v>4123</v>
      </c>
      <c r="C612" s="107" t="s">
        <v>25</v>
      </c>
      <c r="D612" s="108">
        <v>46.16</v>
      </c>
    </row>
    <row r="613" spans="1:4">
      <c r="A613" s="110" t="s">
        <v>4124</v>
      </c>
      <c r="B613" s="106" t="s">
        <v>4125</v>
      </c>
      <c r="C613" s="107" t="s">
        <v>25</v>
      </c>
      <c r="D613" s="108">
        <v>72.87</v>
      </c>
    </row>
    <row r="614" spans="1:4">
      <c r="A614" s="110" t="s">
        <v>4126</v>
      </c>
      <c r="B614" s="106" t="s">
        <v>4127</v>
      </c>
      <c r="C614" s="107" t="s">
        <v>25</v>
      </c>
      <c r="D614" s="108">
        <v>89.98</v>
      </c>
    </row>
    <row r="615" spans="1:4">
      <c r="A615" s="110" t="s">
        <v>4128</v>
      </c>
      <c r="B615" s="106" t="s">
        <v>4129</v>
      </c>
      <c r="C615" s="107" t="s">
        <v>1624</v>
      </c>
      <c r="D615" s="108">
        <v>401.36</v>
      </c>
    </row>
    <row r="616" spans="1:4">
      <c r="A616" s="110" t="s">
        <v>4130</v>
      </c>
      <c r="B616" s="106" t="s">
        <v>4131</v>
      </c>
      <c r="C616" s="107" t="s">
        <v>25</v>
      </c>
      <c r="D616" s="108">
        <v>51.09</v>
      </c>
    </row>
    <row r="617" spans="1:4">
      <c r="A617" s="110" t="s">
        <v>4132</v>
      </c>
      <c r="B617" s="106" t="s">
        <v>4133</v>
      </c>
      <c r="C617" s="107" t="s">
        <v>25</v>
      </c>
      <c r="D617" s="108">
        <v>70.5</v>
      </c>
    </row>
    <row r="618" spans="1:4">
      <c r="A618" s="110" t="s">
        <v>4134</v>
      </c>
      <c r="B618" s="106" t="s">
        <v>4135</v>
      </c>
      <c r="C618" s="107" t="s">
        <v>25</v>
      </c>
      <c r="D618" s="108">
        <v>55.31</v>
      </c>
    </row>
    <row r="619" spans="1:4">
      <c r="A619" s="110" t="s">
        <v>4136</v>
      </c>
      <c r="B619" s="106" t="s">
        <v>4137</v>
      </c>
      <c r="C619" s="107" t="s">
        <v>25</v>
      </c>
      <c r="D619" s="108">
        <v>63.75</v>
      </c>
    </row>
    <row r="620" spans="1:4">
      <c r="A620" s="110" t="s">
        <v>4138</v>
      </c>
      <c r="B620" s="106" t="s">
        <v>4139</v>
      </c>
      <c r="C620" s="107" t="s">
        <v>26</v>
      </c>
      <c r="D620" s="108">
        <v>8.34</v>
      </c>
    </row>
    <row r="621" spans="1:4">
      <c r="A621" s="107" t="s">
        <v>4140</v>
      </c>
      <c r="B621" s="106" t="s">
        <v>4141</v>
      </c>
      <c r="C621" s="107" t="s">
        <v>26</v>
      </c>
      <c r="D621" s="108">
        <v>5.9</v>
      </c>
    </row>
    <row r="622" spans="1:4">
      <c r="A622" s="109" t="s">
        <v>4142</v>
      </c>
      <c r="B622" s="106"/>
      <c r="C622" s="107"/>
      <c r="D622" s="108"/>
    </row>
    <row r="623" spans="1:4">
      <c r="A623" s="110" t="s">
        <v>4143</v>
      </c>
      <c r="B623" s="106" t="s">
        <v>4144</v>
      </c>
      <c r="C623" s="107" t="s">
        <v>25</v>
      </c>
      <c r="D623" s="108">
        <v>146.94</v>
      </c>
    </row>
    <row r="624" spans="1:4">
      <c r="A624" s="110" t="s">
        <v>4145</v>
      </c>
      <c r="B624" s="106" t="s">
        <v>4146</v>
      </c>
      <c r="C624" s="107" t="s">
        <v>25</v>
      </c>
      <c r="D624" s="108">
        <v>112.13</v>
      </c>
    </row>
    <row r="625" spans="1:4">
      <c r="A625" s="107" t="s">
        <v>4147</v>
      </c>
      <c r="B625" s="106" t="s">
        <v>4148</v>
      </c>
      <c r="C625" s="107" t="s">
        <v>25</v>
      </c>
      <c r="D625" s="108">
        <v>93.2</v>
      </c>
    </row>
    <row r="626" spans="1:4">
      <c r="A626" s="109" t="s">
        <v>4149</v>
      </c>
      <c r="B626" s="106"/>
      <c r="C626" s="107"/>
      <c r="D626" s="108"/>
    </row>
    <row r="627" spans="1:4">
      <c r="A627" s="110" t="s">
        <v>4150</v>
      </c>
      <c r="B627" s="106" t="s">
        <v>4151</v>
      </c>
      <c r="C627" s="107" t="s">
        <v>27</v>
      </c>
      <c r="D627" s="108">
        <v>16.600000000000001</v>
      </c>
    </row>
    <row r="628" spans="1:4">
      <c r="A628" s="110" t="s">
        <v>4152</v>
      </c>
      <c r="B628" s="106" t="s">
        <v>4153</v>
      </c>
      <c r="C628" s="107" t="s">
        <v>27</v>
      </c>
      <c r="D628" s="108">
        <v>13.21</v>
      </c>
    </row>
    <row r="629" spans="1:4">
      <c r="A629" s="110" t="s">
        <v>4154</v>
      </c>
      <c r="B629" s="106" t="s">
        <v>4155</v>
      </c>
      <c r="C629" s="107" t="s">
        <v>27</v>
      </c>
      <c r="D629" s="108">
        <v>36.799999999999997</v>
      </c>
    </row>
    <row r="630" spans="1:4">
      <c r="A630" s="107" t="s">
        <v>4156</v>
      </c>
      <c r="B630" s="106" t="s">
        <v>4157</v>
      </c>
      <c r="C630" s="107" t="s">
        <v>27</v>
      </c>
      <c r="D630" s="108">
        <v>4.21</v>
      </c>
    </row>
    <row r="631" spans="1:4">
      <c r="A631" s="109" t="s">
        <v>4158</v>
      </c>
      <c r="B631" s="106"/>
      <c r="C631" s="107"/>
      <c r="D631" s="108"/>
    </row>
    <row r="632" spans="1:4">
      <c r="A632" s="110" t="s">
        <v>4159</v>
      </c>
      <c r="B632" s="106" t="s">
        <v>4160</v>
      </c>
      <c r="C632" s="107" t="s">
        <v>25</v>
      </c>
      <c r="D632" s="108">
        <v>38.729999999999997</v>
      </c>
    </row>
    <row r="633" spans="1:4">
      <c r="A633" s="110" t="s">
        <v>4161</v>
      </c>
      <c r="B633" s="106" t="s">
        <v>4162</v>
      </c>
      <c r="C633" s="107" t="s">
        <v>25</v>
      </c>
      <c r="D633" s="108">
        <v>46.48</v>
      </c>
    </row>
    <row r="634" spans="1:4">
      <c r="A634" s="110" t="s">
        <v>4163</v>
      </c>
      <c r="B634" s="106" t="s">
        <v>4164</v>
      </c>
      <c r="C634" s="107" t="s">
        <v>25</v>
      </c>
      <c r="D634" s="108">
        <v>22.72</v>
      </c>
    </row>
    <row r="635" spans="1:4">
      <c r="A635" s="110" t="s">
        <v>4165</v>
      </c>
      <c r="B635" s="106" t="s">
        <v>4166</v>
      </c>
      <c r="C635" s="107" t="s">
        <v>25</v>
      </c>
      <c r="D635" s="108">
        <v>120.41</v>
      </c>
    </row>
    <row r="636" spans="1:4">
      <c r="A636" s="110" t="s">
        <v>4167</v>
      </c>
      <c r="B636" s="106" t="s">
        <v>4168</v>
      </c>
      <c r="C636" s="107" t="s">
        <v>25</v>
      </c>
      <c r="D636" s="108">
        <v>78.87</v>
      </c>
    </row>
    <row r="637" spans="1:4">
      <c r="A637" s="110" t="s">
        <v>4169</v>
      </c>
      <c r="B637" s="106" t="s">
        <v>4170</v>
      </c>
      <c r="C637" s="107" t="s">
        <v>25</v>
      </c>
      <c r="D637" s="108">
        <v>20.14</v>
      </c>
    </row>
    <row r="638" spans="1:4">
      <c r="A638" s="110" t="s">
        <v>4171</v>
      </c>
      <c r="B638" s="106" t="s">
        <v>4172</v>
      </c>
      <c r="C638" s="107" t="s">
        <v>25</v>
      </c>
      <c r="D638" s="108">
        <v>71.92</v>
      </c>
    </row>
    <row r="639" spans="1:4">
      <c r="A639" s="110" t="s">
        <v>4173</v>
      </c>
      <c r="B639" s="106" t="s">
        <v>4174</v>
      </c>
      <c r="C639" s="107" t="s">
        <v>25</v>
      </c>
      <c r="D639" s="108">
        <v>77.28</v>
      </c>
    </row>
    <row r="640" spans="1:4">
      <c r="A640" s="110" t="s">
        <v>4175</v>
      </c>
      <c r="B640" s="106" t="s">
        <v>4176</v>
      </c>
      <c r="C640" s="107" t="s">
        <v>25</v>
      </c>
      <c r="D640" s="108">
        <v>77.930000000000007</v>
      </c>
    </row>
    <row r="641" spans="1:4">
      <c r="A641" s="110" t="s">
        <v>4177</v>
      </c>
      <c r="B641" s="106" t="s">
        <v>4178</v>
      </c>
      <c r="C641" s="107" t="s">
        <v>25</v>
      </c>
      <c r="D641" s="108">
        <v>86.41</v>
      </c>
    </row>
    <row r="642" spans="1:4">
      <c r="A642" s="110" t="s">
        <v>4179</v>
      </c>
      <c r="B642" s="106" t="s">
        <v>4180</v>
      </c>
      <c r="C642" s="107" t="s">
        <v>25</v>
      </c>
      <c r="D642" s="108">
        <v>85.34</v>
      </c>
    </row>
    <row r="643" spans="1:4">
      <c r="A643" s="110" t="s">
        <v>4181</v>
      </c>
      <c r="B643" s="106" t="s">
        <v>4182</v>
      </c>
      <c r="C643" s="107" t="s">
        <v>25</v>
      </c>
      <c r="D643" s="108">
        <v>91.02</v>
      </c>
    </row>
    <row r="644" spans="1:4">
      <c r="A644" s="107" t="s">
        <v>4183</v>
      </c>
      <c r="B644" s="106" t="s">
        <v>4184</v>
      </c>
      <c r="C644" s="107" t="s">
        <v>25</v>
      </c>
      <c r="D644" s="108">
        <v>94.6</v>
      </c>
    </row>
    <row r="645" spans="1:4">
      <c r="A645" s="109" t="s">
        <v>4185</v>
      </c>
      <c r="B645" s="106"/>
      <c r="C645" s="107"/>
      <c r="D645" s="108"/>
    </row>
    <row r="646" spans="1:4">
      <c r="A646" s="110" t="s">
        <v>4186</v>
      </c>
      <c r="B646" s="106" t="s">
        <v>4187</v>
      </c>
      <c r="C646" s="107" t="s">
        <v>1623</v>
      </c>
      <c r="D646" s="108">
        <v>0.99</v>
      </c>
    </row>
    <row r="647" spans="1:4">
      <c r="A647" s="110" t="s">
        <v>4188</v>
      </c>
      <c r="B647" s="106" t="s">
        <v>4189</v>
      </c>
      <c r="C647" s="107" t="s">
        <v>25</v>
      </c>
      <c r="D647" s="108">
        <v>62.77</v>
      </c>
    </row>
    <row r="648" spans="1:4">
      <c r="A648" s="110" t="s">
        <v>4190</v>
      </c>
      <c r="B648" s="106" t="s">
        <v>4191</v>
      </c>
      <c r="C648" s="107" t="s">
        <v>25</v>
      </c>
      <c r="D648" s="108">
        <v>41.72</v>
      </c>
    </row>
    <row r="649" spans="1:4">
      <c r="A649" s="110" t="s">
        <v>4192</v>
      </c>
      <c r="B649" s="106" t="s">
        <v>4193</v>
      </c>
      <c r="C649" s="107" t="s">
        <v>25</v>
      </c>
      <c r="D649" s="108">
        <v>46.11</v>
      </c>
    </row>
    <row r="650" spans="1:4">
      <c r="A650" s="110" t="s">
        <v>4194</v>
      </c>
      <c r="B650" s="106" t="s">
        <v>4195</v>
      </c>
      <c r="C650" s="107" t="s">
        <v>25</v>
      </c>
      <c r="D650" s="108">
        <v>61.88</v>
      </c>
    </row>
    <row r="651" spans="1:4">
      <c r="A651" s="110" t="s">
        <v>4196</v>
      </c>
      <c r="B651" s="106" t="s">
        <v>4197</v>
      </c>
      <c r="C651" s="107" t="s">
        <v>25</v>
      </c>
      <c r="D651" s="108">
        <v>32.14</v>
      </c>
    </row>
    <row r="652" spans="1:4">
      <c r="A652" s="110" t="s">
        <v>4198</v>
      </c>
      <c r="B652" s="106" t="s">
        <v>4199</v>
      </c>
      <c r="C652" s="107" t="s">
        <v>25</v>
      </c>
      <c r="D652" s="108">
        <v>47.25</v>
      </c>
    </row>
    <row r="653" spans="1:4">
      <c r="A653" s="110" t="s">
        <v>4200</v>
      </c>
      <c r="B653" s="106" t="s">
        <v>4201</v>
      </c>
      <c r="C653" s="107" t="s">
        <v>25</v>
      </c>
      <c r="D653" s="108">
        <v>9.18</v>
      </c>
    </row>
    <row r="654" spans="1:4">
      <c r="A654" s="110" t="s">
        <v>4202</v>
      </c>
      <c r="B654" s="106" t="s">
        <v>4203</v>
      </c>
      <c r="C654" s="107" t="s">
        <v>25</v>
      </c>
      <c r="D654" s="108">
        <v>19.88</v>
      </c>
    </row>
    <row r="655" spans="1:4">
      <c r="A655" s="107" t="s">
        <v>4204</v>
      </c>
      <c r="B655" s="106" t="s">
        <v>4205</v>
      </c>
      <c r="C655" s="107" t="s">
        <v>25</v>
      </c>
      <c r="D655" s="108">
        <v>95.25</v>
      </c>
    </row>
    <row r="656" spans="1:4">
      <c r="A656" s="105" t="s">
        <v>4206</v>
      </c>
      <c r="B656" s="106"/>
      <c r="C656" s="107"/>
      <c r="D656" s="108"/>
    </row>
    <row r="657" spans="1:4">
      <c r="A657" s="109" t="s">
        <v>4207</v>
      </c>
      <c r="B657" s="106"/>
      <c r="C657" s="107"/>
      <c r="D657" s="108"/>
    </row>
    <row r="658" spans="1:4">
      <c r="A658" s="110" t="s">
        <v>4208</v>
      </c>
      <c r="B658" s="106" t="s">
        <v>4209</v>
      </c>
      <c r="C658" s="107" t="s">
        <v>26</v>
      </c>
      <c r="D658" s="108">
        <v>82.95</v>
      </c>
    </row>
    <row r="659" spans="1:4">
      <c r="A659" s="110" t="s">
        <v>4210</v>
      </c>
      <c r="B659" s="106" t="s">
        <v>4211</v>
      </c>
      <c r="C659" s="107" t="s">
        <v>26</v>
      </c>
      <c r="D659" s="108">
        <v>129.03</v>
      </c>
    </row>
    <row r="660" spans="1:4">
      <c r="A660" s="107" t="s">
        <v>4212</v>
      </c>
      <c r="B660" s="106" t="s">
        <v>4213</v>
      </c>
      <c r="C660" s="107" t="s">
        <v>26</v>
      </c>
      <c r="D660" s="108">
        <v>399.31</v>
      </c>
    </row>
    <row r="661" spans="1:4">
      <c r="A661" s="105" t="s">
        <v>4214</v>
      </c>
      <c r="B661" s="106"/>
      <c r="C661" s="107"/>
      <c r="D661" s="108"/>
    </row>
    <row r="662" spans="1:4">
      <c r="A662" s="109" t="s">
        <v>4215</v>
      </c>
      <c r="B662" s="106"/>
      <c r="C662" s="107"/>
      <c r="D662" s="108"/>
    </row>
    <row r="663" spans="1:4">
      <c r="A663" s="110" t="s">
        <v>4216</v>
      </c>
      <c r="B663" s="106" t="s">
        <v>4217</v>
      </c>
      <c r="C663" s="107" t="s">
        <v>27</v>
      </c>
      <c r="D663" s="108">
        <v>75.41</v>
      </c>
    </row>
    <row r="664" spans="1:4">
      <c r="A664" s="110" t="s">
        <v>4218</v>
      </c>
      <c r="B664" s="106" t="s">
        <v>4219</v>
      </c>
      <c r="C664" s="107" t="s">
        <v>27</v>
      </c>
      <c r="D664" s="108">
        <v>75.41</v>
      </c>
    </row>
    <row r="665" spans="1:4">
      <c r="A665" s="107" t="s">
        <v>4220</v>
      </c>
      <c r="B665" s="106" t="s">
        <v>4221</v>
      </c>
      <c r="C665" s="107" t="s">
        <v>27</v>
      </c>
      <c r="D665" s="108">
        <v>43.11</v>
      </c>
    </row>
    <row r="666" spans="1:4">
      <c r="A666" s="109" t="s">
        <v>4222</v>
      </c>
      <c r="B666" s="106"/>
      <c r="C666" s="107"/>
      <c r="D666" s="108"/>
    </row>
    <row r="667" spans="1:4">
      <c r="A667" s="110" t="s">
        <v>4223</v>
      </c>
      <c r="B667" s="106" t="s">
        <v>4224</v>
      </c>
      <c r="C667" s="107" t="s">
        <v>27</v>
      </c>
      <c r="D667" s="108">
        <v>21.31</v>
      </c>
    </row>
    <row r="668" spans="1:4">
      <c r="A668" s="110" t="s">
        <v>4225</v>
      </c>
      <c r="B668" s="106" t="s">
        <v>4226</v>
      </c>
      <c r="C668" s="107" t="s">
        <v>27</v>
      </c>
      <c r="D668" s="108">
        <v>40.03</v>
      </c>
    </row>
    <row r="669" spans="1:4">
      <c r="A669" s="110" t="s">
        <v>4227</v>
      </c>
      <c r="B669" s="106" t="s">
        <v>4228</v>
      </c>
      <c r="C669" s="107" t="s">
        <v>27</v>
      </c>
      <c r="D669" s="108">
        <v>57.96</v>
      </c>
    </row>
    <row r="670" spans="1:4">
      <c r="A670" s="110" t="s">
        <v>4229</v>
      </c>
      <c r="B670" s="106" t="s">
        <v>4230</v>
      </c>
      <c r="C670" s="107" t="s">
        <v>27</v>
      </c>
      <c r="D670" s="108">
        <v>85.07</v>
      </c>
    </row>
    <row r="671" spans="1:4">
      <c r="A671" s="110" t="s">
        <v>4231</v>
      </c>
      <c r="B671" s="106" t="s">
        <v>4232</v>
      </c>
      <c r="C671" s="107" t="s">
        <v>27</v>
      </c>
      <c r="D671" s="108">
        <v>63.76</v>
      </c>
    </row>
    <row r="672" spans="1:4">
      <c r="A672" s="110" t="s">
        <v>4233</v>
      </c>
      <c r="B672" s="106" t="s">
        <v>4234</v>
      </c>
      <c r="C672" s="107" t="s">
        <v>27</v>
      </c>
      <c r="D672" s="108">
        <v>93.58</v>
      </c>
    </row>
    <row r="673" spans="1:4">
      <c r="A673" s="107" t="s">
        <v>4235</v>
      </c>
      <c r="B673" s="106" t="s">
        <v>4236</v>
      </c>
      <c r="C673" s="107" t="s">
        <v>27</v>
      </c>
      <c r="D673" s="108">
        <v>52.58</v>
      </c>
    </row>
    <row r="674" spans="1:4">
      <c r="A674" s="109" t="s">
        <v>4237</v>
      </c>
      <c r="B674" s="106"/>
      <c r="C674" s="107"/>
      <c r="D674" s="108"/>
    </row>
    <row r="675" spans="1:4">
      <c r="A675" s="110" t="s">
        <v>4238</v>
      </c>
      <c r="B675" s="106" t="s">
        <v>4239</v>
      </c>
      <c r="C675" s="107" t="s">
        <v>27</v>
      </c>
      <c r="D675" s="108">
        <v>79.75</v>
      </c>
    </row>
    <row r="676" spans="1:4">
      <c r="A676" s="110" t="s">
        <v>4240</v>
      </c>
      <c r="B676" s="106" t="s">
        <v>4241</v>
      </c>
      <c r="C676" s="107" t="s">
        <v>27</v>
      </c>
      <c r="D676" s="108">
        <v>89.89</v>
      </c>
    </row>
    <row r="677" spans="1:4">
      <c r="A677" s="110" t="s">
        <v>4242</v>
      </c>
      <c r="B677" s="106" t="s">
        <v>4243</v>
      </c>
      <c r="C677" s="107" t="s">
        <v>27</v>
      </c>
      <c r="D677" s="108">
        <v>94.65</v>
      </c>
    </row>
    <row r="678" spans="1:4">
      <c r="A678" s="110" t="s">
        <v>4244</v>
      </c>
      <c r="B678" s="106" t="s">
        <v>4245</v>
      </c>
      <c r="C678" s="107" t="s">
        <v>27</v>
      </c>
      <c r="D678" s="108">
        <v>99.7</v>
      </c>
    </row>
    <row r="679" spans="1:4">
      <c r="A679" s="107" t="s">
        <v>4246</v>
      </c>
      <c r="B679" s="106" t="s">
        <v>4247</v>
      </c>
      <c r="C679" s="107" t="s">
        <v>27</v>
      </c>
      <c r="D679" s="108">
        <v>66.98</v>
      </c>
    </row>
    <row r="680" spans="1:4">
      <c r="A680" s="109" t="s">
        <v>4248</v>
      </c>
      <c r="B680" s="106"/>
      <c r="C680" s="107"/>
      <c r="D680" s="108"/>
    </row>
    <row r="681" spans="1:4">
      <c r="A681" s="110" t="s">
        <v>4249</v>
      </c>
      <c r="B681" s="106" t="s">
        <v>4250</v>
      </c>
      <c r="C681" s="107" t="s">
        <v>27</v>
      </c>
      <c r="D681" s="108">
        <v>38.44</v>
      </c>
    </row>
    <row r="682" spans="1:4">
      <c r="A682" s="107" t="s">
        <v>4251</v>
      </c>
      <c r="B682" s="106" t="s">
        <v>4252</v>
      </c>
      <c r="C682" s="107" t="s">
        <v>27</v>
      </c>
      <c r="D682" s="108">
        <v>59.5</v>
      </c>
    </row>
    <row r="683" spans="1:4">
      <c r="A683" s="109" t="s">
        <v>4253</v>
      </c>
      <c r="B683" s="106"/>
      <c r="C683" s="107"/>
      <c r="D683" s="108"/>
    </row>
    <row r="684" spans="1:4">
      <c r="A684" s="110" t="s">
        <v>4254</v>
      </c>
      <c r="B684" s="106" t="s">
        <v>4255</v>
      </c>
      <c r="C684" s="107" t="s">
        <v>27</v>
      </c>
      <c r="D684" s="108">
        <v>163.77000000000001</v>
      </c>
    </row>
    <row r="685" spans="1:4">
      <c r="A685" s="110" t="s">
        <v>4256</v>
      </c>
      <c r="B685" s="106" t="s">
        <v>4257</v>
      </c>
      <c r="C685" s="107" t="s">
        <v>27</v>
      </c>
      <c r="D685" s="108">
        <v>26.44</v>
      </c>
    </row>
    <row r="686" spans="1:4">
      <c r="A686" s="110" t="s">
        <v>4258</v>
      </c>
      <c r="B686" s="106" t="s">
        <v>4259</v>
      </c>
      <c r="C686" s="107" t="s">
        <v>27</v>
      </c>
      <c r="D686" s="108">
        <v>22.6</v>
      </c>
    </row>
    <row r="687" spans="1:4">
      <c r="A687" s="107" t="s">
        <v>4260</v>
      </c>
      <c r="B687" s="106" t="s">
        <v>4261</v>
      </c>
      <c r="C687" s="107" t="s">
        <v>27</v>
      </c>
      <c r="D687" s="108">
        <v>33.65</v>
      </c>
    </row>
    <row r="688" spans="1:4">
      <c r="A688" s="109" t="s">
        <v>4262</v>
      </c>
      <c r="B688" s="106"/>
      <c r="C688" s="107"/>
      <c r="D688" s="108"/>
    </row>
    <row r="689" spans="1:4">
      <c r="A689" s="110" t="s">
        <v>4263</v>
      </c>
      <c r="B689" s="106" t="s">
        <v>4264</v>
      </c>
      <c r="C689" s="107" t="s">
        <v>27</v>
      </c>
      <c r="D689" s="108">
        <v>52.04</v>
      </c>
    </row>
    <row r="690" spans="1:4">
      <c r="A690" s="110" t="s">
        <v>4265</v>
      </c>
      <c r="B690" s="106" t="s">
        <v>4266</v>
      </c>
      <c r="C690" s="107" t="s">
        <v>27</v>
      </c>
      <c r="D690" s="108">
        <v>41.71</v>
      </c>
    </row>
    <row r="691" spans="1:4">
      <c r="A691" s="110" t="s">
        <v>4267</v>
      </c>
      <c r="B691" s="106" t="s">
        <v>4268</v>
      </c>
      <c r="C691" s="107" t="s">
        <v>27</v>
      </c>
      <c r="D691" s="108">
        <v>41.17</v>
      </c>
    </row>
    <row r="692" spans="1:4">
      <c r="A692" s="107" t="s">
        <v>4269</v>
      </c>
      <c r="B692" s="106" t="s">
        <v>4270</v>
      </c>
      <c r="C692" s="107" t="s">
        <v>27</v>
      </c>
      <c r="D692" s="108">
        <v>36.56</v>
      </c>
    </row>
    <row r="693" spans="1:4">
      <c r="A693" s="105" t="s">
        <v>1637</v>
      </c>
      <c r="B693" s="106"/>
      <c r="C693" s="107"/>
      <c r="D693" s="108"/>
    </row>
    <row r="694" spans="1:4">
      <c r="A694" s="105" t="s">
        <v>4271</v>
      </c>
      <c r="B694" s="106"/>
      <c r="C694" s="107"/>
      <c r="D694" s="108"/>
    </row>
    <row r="695" spans="1:4">
      <c r="A695" s="109" t="s">
        <v>4272</v>
      </c>
      <c r="B695" s="106"/>
      <c r="C695" s="107"/>
      <c r="D695" s="108"/>
    </row>
    <row r="696" spans="1:4">
      <c r="A696" s="107" t="s">
        <v>4273</v>
      </c>
      <c r="B696" s="106" t="s">
        <v>4274</v>
      </c>
      <c r="C696" s="107" t="s">
        <v>1638</v>
      </c>
      <c r="D696" s="108">
        <v>152.44</v>
      </c>
    </row>
    <row r="697" spans="1:4">
      <c r="A697" s="109" t="s">
        <v>4275</v>
      </c>
      <c r="B697" s="106"/>
      <c r="C697" s="107"/>
      <c r="D697" s="108"/>
    </row>
    <row r="698" spans="1:4">
      <c r="A698" s="110" t="s">
        <v>4276</v>
      </c>
      <c r="B698" s="106" t="s">
        <v>4277</v>
      </c>
      <c r="C698" s="107" t="s">
        <v>1628</v>
      </c>
      <c r="D698" s="108">
        <v>75.180000000000007</v>
      </c>
    </row>
    <row r="699" spans="1:4">
      <c r="A699" s="110" t="s">
        <v>4278</v>
      </c>
      <c r="B699" s="106" t="s">
        <v>4279</v>
      </c>
      <c r="C699" s="107" t="s">
        <v>1628</v>
      </c>
      <c r="D699" s="108">
        <v>116.94</v>
      </c>
    </row>
    <row r="700" spans="1:4">
      <c r="A700" s="110" t="s">
        <v>4280</v>
      </c>
      <c r="B700" s="106" t="s">
        <v>4281</v>
      </c>
      <c r="C700" s="107" t="s">
        <v>1628</v>
      </c>
      <c r="D700" s="108">
        <v>167.06</v>
      </c>
    </row>
    <row r="701" spans="1:4">
      <c r="A701" s="110" t="s">
        <v>4282</v>
      </c>
      <c r="B701" s="106" t="s">
        <v>4283</v>
      </c>
      <c r="C701" s="107" t="s">
        <v>1628</v>
      </c>
      <c r="D701" s="108">
        <v>10.62</v>
      </c>
    </row>
    <row r="702" spans="1:4">
      <c r="A702" s="110" t="s">
        <v>4284</v>
      </c>
      <c r="B702" s="106" t="s">
        <v>4285</v>
      </c>
      <c r="C702" s="107" t="s">
        <v>1628</v>
      </c>
      <c r="D702" s="108">
        <v>9.74</v>
      </c>
    </row>
    <row r="703" spans="1:4">
      <c r="A703" s="110" t="s">
        <v>4286</v>
      </c>
      <c r="B703" s="106" t="s">
        <v>4287</v>
      </c>
      <c r="C703" s="107" t="s">
        <v>1628</v>
      </c>
      <c r="D703" s="108">
        <v>10.62</v>
      </c>
    </row>
    <row r="704" spans="1:4">
      <c r="A704" s="110" t="s">
        <v>4288</v>
      </c>
      <c r="B704" s="106" t="s">
        <v>4289</v>
      </c>
      <c r="C704" s="107" t="s">
        <v>1628</v>
      </c>
      <c r="D704" s="108">
        <v>10.62</v>
      </c>
    </row>
    <row r="705" spans="1:4">
      <c r="A705" s="110" t="s">
        <v>4290</v>
      </c>
      <c r="B705" s="106" t="s">
        <v>4291</v>
      </c>
      <c r="C705" s="107" t="s">
        <v>1628</v>
      </c>
      <c r="D705" s="108">
        <v>35.79</v>
      </c>
    </row>
    <row r="706" spans="1:4">
      <c r="A706" s="110" t="s">
        <v>4292</v>
      </c>
      <c r="B706" s="106" t="s">
        <v>4293</v>
      </c>
      <c r="C706" s="107" t="s">
        <v>1628</v>
      </c>
      <c r="D706" s="108">
        <v>116.94</v>
      </c>
    </row>
    <row r="707" spans="1:4">
      <c r="A707" s="110" t="s">
        <v>4294</v>
      </c>
      <c r="B707" s="106" t="s">
        <v>4295</v>
      </c>
      <c r="C707" s="107" t="s">
        <v>1628</v>
      </c>
      <c r="D707" s="108">
        <v>75.180000000000007</v>
      </c>
    </row>
    <row r="708" spans="1:4">
      <c r="A708" s="110" t="s">
        <v>4296</v>
      </c>
      <c r="B708" s="106" t="s">
        <v>4297</v>
      </c>
      <c r="C708" s="107" t="s">
        <v>1628</v>
      </c>
      <c r="D708" s="108">
        <v>36.229999999999997</v>
      </c>
    </row>
    <row r="709" spans="1:4">
      <c r="A709" s="110" t="s">
        <v>4298</v>
      </c>
      <c r="B709" s="106" t="s">
        <v>4299</v>
      </c>
      <c r="C709" s="107" t="s">
        <v>1628</v>
      </c>
      <c r="D709" s="108">
        <v>16.3</v>
      </c>
    </row>
    <row r="710" spans="1:4">
      <c r="A710" s="110" t="s">
        <v>4300</v>
      </c>
      <c r="B710" s="106" t="s">
        <v>4301</v>
      </c>
      <c r="C710" s="107" t="s">
        <v>1628</v>
      </c>
      <c r="D710" s="108">
        <v>25.36</v>
      </c>
    </row>
    <row r="711" spans="1:4">
      <c r="A711" s="110" t="s">
        <v>4302</v>
      </c>
      <c r="B711" s="106" t="s">
        <v>4303</v>
      </c>
      <c r="C711" s="107" t="s">
        <v>1628</v>
      </c>
      <c r="D711" s="108">
        <v>10.94</v>
      </c>
    </row>
    <row r="712" spans="1:4">
      <c r="A712" s="110" t="s">
        <v>4304</v>
      </c>
      <c r="B712" s="106" t="s">
        <v>4305</v>
      </c>
      <c r="C712" s="107" t="s">
        <v>1628</v>
      </c>
      <c r="D712" s="108">
        <v>75.180000000000007</v>
      </c>
    </row>
    <row r="713" spans="1:4">
      <c r="A713" s="110" t="s">
        <v>4306</v>
      </c>
      <c r="B713" s="106" t="s">
        <v>4307</v>
      </c>
      <c r="C713" s="107" t="s">
        <v>1628</v>
      </c>
      <c r="D713" s="108">
        <v>116.94</v>
      </c>
    </row>
    <row r="714" spans="1:4">
      <c r="A714" s="110" t="s">
        <v>4308</v>
      </c>
      <c r="B714" s="106" t="s">
        <v>4309</v>
      </c>
      <c r="C714" s="107" t="s">
        <v>1628</v>
      </c>
      <c r="D714" s="108">
        <v>167.06</v>
      </c>
    </row>
    <row r="715" spans="1:4">
      <c r="A715" s="110" t="s">
        <v>4310</v>
      </c>
      <c r="B715" s="106" t="s">
        <v>4311</v>
      </c>
      <c r="C715" s="107" t="s">
        <v>1628</v>
      </c>
      <c r="D715" s="108">
        <v>75.180000000000007</v>
      </c>
    </row>
    <row r="716" spans="1:4">
      <c r="A716" s="110" t="s">
        <v>4312</v>
      </c>
      <c r="B716" s="106" t="s">
        <v>4313</v>
      </c>
      <c r="C716" s="107" t="s">
        <v>1628</v>
      </c>
      <c r="D716" s="108">
        <v>116.94</v>
      </c>
    </row>
    <row r="717" spans="1:4">
      <c r="A717" s="110" t="s">
        <v>4314</v>
      </c>
      <c r="B717" s="106" t="s">
        <v>4315</v>
      </c>
      <c r="C717" s="107" t="s">
        <v>1628</v>
      </c>
      <c r="D717" s="108">
        <v>167.06</v>
      </c>
    </row>
    <row r="718" spans="1:4">
      <c r="A718" s="110" t="s">
        <v>4316</v>
      </c>
      <c r="B718" s="106" t="s">
        <v>4317</v>
      </c>
      <c r="C718" s="107" t="s">
        <v>1628</v>
      </c>
      <c r="D718" s="108">
        <v>10.94</v>
      </c>
    </row>
    <row r="719" spans="1:4">
      <c r="A719" s="110" t="s">
        <v>4318</v>
      </c>
      <c r="B719" s="106" t="s">
        <v>4319</v>
      </c>
      <c r="C719" s="107" t="s">
        <v>1628</v>
      </c>
      <c r="D719" s="108">
        <v>35.69</v>
      </c>
    </row>
    <row r="720" spans="1:4">
      <c r="A720" s="110" t="s">
        <v>4320</v>
      </c>
      <c r="B720" s="106" t="s">
        <v>4321</v>
      </c>
      <c r="C720" s="107" t="s">
        <v>1628</v>
      </c>
      <c r="D720" s="108">
        <v>10.029999999999999</v>
      </c>
    </row>
    <row r="721" spans="1:4">
      <c r="A721" s="110" t="s">
        <v>4322</v>
      </c>
      <c r="B721" s="106" t="s">
        <v>4323</v>
      </c>
      <c r="C721" s="107" t="s">
        <v>1628</v>
      </c>
      <c r="D721" s="108">
        <v>20.05</v>
      </c>
    </row>
    <row r="722" spans="1:4">
      <c r="A722" s="110" t="s">
        <v>4324</v>
      </c>
      <c r="B722" s="106" t="s">
        <v>4325</v>
      </c>
      <c r="C722" s="107" t="s">
        <v>1628</v>
      </c>
      <c r="D722" s="108">
        <v>31.2</v>
      </c>
    </row>
    <row r="723" spans="1:4">
      <c r="A723" s="110" t="s">
        <v>4326</v>
      </c>
      <c r="B723" s="106" t="s">
        <v>4327</v>
      </c>
      <c r="C723" s="107" t="s">
        <v>1628</v>
      </c>
      <c r="D723" s="108">
        <v>44.56</v>
      </c>
    </row>
    <row r="724" spans="1:4">
      <c r="A724" s="110" t="s">
        <v>4328</v>
      </c>
      <c r="B724" s="106" t="s">
        <v>4329</v>
      </c>
      <c r="C724" s="107" t="s">
        <v>1628</v>
      </c>
      <c r="D724" s="108">
        <v>24.76</v>
      </c>
    </row>
    <row r="725" spans="1:4">
      <c r="A725" s="110" t="s">
        <v>4330</v>
      </c>
      <c r="B725" s="106" t="s">
        <v>4331</v>
      </c>
      <c r="C725" s="107" t="s">
        <v>1628</v>
      </c>
      <c r="D725" s="108">
        <v>20.05</v>
      </c>
    </row>
    <row r="726" spans="1:4">
      <c r="A726" s="110" t="s">
        <v>4332</v>
      </c>
      <c r="B726" s="106" t="s">
        <v>4333</v>
      </c>
      <c r="C726" s="107" t="s">
        <v>1628</v>
      </c>
      <c r="D726" s="108">
        <v>20.65</v>
      </c>
    </row>
    <row r="727" spans="1:4">
      <c r="A727" s="110" t="s">
        <v>4334</v>
      </c>
      <c r="B727" s="106" t="s">
        <v>4335</v>
      </c>
      <c r="C727" s="107" t="s">
        <v>1628</v>
      </c>
      <c r="D727" s="108">
        <v>45.9</v>
      </c>
    </row>
    <row r="728" spans="1:4">
      <c r="A728" s="107" t="s">
        <v>4336</v>
      </c>
      <c r="B728" s="106" t="s">
        <v>4337</v>
      </c>
      <c r="C728" s="107" t="s">
        <v>1628</v>
      </c>
      <c r="D728" s="108">
        <v>16.79</v>
      </c>
    </row>
    <row r="729" spans="1:4">
      <c r="A729" s="105" t="s">
        <v>1639</v>
      </c>
      <c r="B729" s="106"/>
      <c r="C729" s="107"/>
      <c r="D729" s="108"/>
    </row>
    <row r="730" spans="1:4">
      <c r="A730" s="105" t="s">
        <v>1633</v>
      </c>
      <c r="B730" s="106"/>
      <c r="C730" s="107"/>
      <c r="D730" s="108"/>
    </row>
    <row r="731" spans="1:4">
      <c r="A731" s="105" t="s">
        <v>4338</v>
      </c>
      <c r="B731" s="106"/>
      <c r="C731" s="107"/>
      <c r="D731" s="108"/>
    </row>
    <row r="732" spans="1:4">
      <c r="A732" s="109" t="s">
        <v>4339</v>
      </c>
      <c r="B732" s="106"/>
      <c r="C732" s="107"/>
      <c r="D732" s="108"/>
    </row>
    <row r="733" spans="1:4">
      <c r="A733" s="110" t="s">
        <v>4340</v>
      </c>
      <c r="B733" s="106" t="s">
        <v>4341</v>
      </c>
      <c r="C733" s="107" t="s">
        <v>25</v>
      </c>
      <c r="D733" s="108">
        <v>44.59</v>
      </c>
    </row>
    <row r="734" spans="1:4">
      <c r="A734" s="110" t="s">
        <v>4342</v>
      </c>
      <c r="B734" s="106" t="s">
        <v>4343</v>
      </c>
      <c r="C734" s="107" t="s">
        <v>25</v>
      </c>
      <c r="D734" s="108">
        <v>26.52</v>
      </c>
    </row>
    <row r="735" spans="1:4">
      <c r="A735" s="110" t="s">
        <v>4344</v>
      </c>
      <c r="B735" s="106" t="s">
        <v>4345</v>
      </c>
      <c r="C735" s="107" t="s">
        <v>25</v>
      </c>
      <c r="D735" s="108">
        <v>83.6</v>
      </c>
    </row>
    <row r="736" spans="1:4">
      <c r="A736" s="107" t="s">
        <v>4346</v>
      </c>
      <c r="B736" s="106" t="s">
        <v>4347</v>
      </c>
      <c r="C736" s="107" t="s">
        <v>27</v>
      </c>
      <c r="D736" s="108">
        <v>59.58</v>
      </c>
    </row>
    <row r="737" spans="1:4">
      <c r="A737" s="109" t="s">
        <v>4348</v>
      </c>
      <c r="B737" s="106"/>
      <c r="C737" s="107"/>
      <c r="D737" s="108"/>
    </row>
    <row r="738" spans="1:4">
      <c r="A738" s="110" t="s">
        <v>4349</v>
      </c>
      <c r="B738" s="106" t="s">
        <v>4350</v>
      </c>
      <c r="C738" s="107" t="s">
        <v>27</v>
      </c>
      <c r="D738" s="108">
        <v>10.01</v>
      </c>
    </row>
    <row r="739" spans="1:4">
      <c r="A739" s="110" t="s">
        <v>4351</v>
      </c>
      <c r="B739" s="106" t="s">
        <v>4352</v>
      </c>
      <c r="C739" s="107" t="s">
        <v>27</v>
      </c>
      <c r="D739" s="108">
        <v>35.340000000000003</v>
      </c>
    </row>
    <row r="740" spans="1:4">
      <c r="A740" s="110" t="s">
        <v>4353</v>
      </c>
      <c r="B740" s="106" t="s">
        <v>4354</v>
      </c>
      <c r="C740" s="107" t="s">
        <v>27</v>
      </c>
      <c r="D740" s="108">
        <v>29.53</v>
      </c>
    </row>
    <row r="741" spans="1:4">
      <c r="A741" s="107" t="s">
        <v>4355</v>
      </c>
      <c r="B741" s="106" t="s">
        <v>4356</v>
      </c>
      <c r="C741" s="107" t="s">
        <v>27</v>
      </c>
      <c r="D741" s="108">
        <v>45.28</v>
      </c>
    </row>
    <row r="742" spans="1:4">
      <c r="A742" s="109" t="s">
        <v>4357</v>
      </c>
      <c r="B742" s="106"/>
      <c r="C742" s="107"/>
      <c r="D742" s="108"/>
    </row>
    <row r="743" spans="1:4">
      <c r="A743" s="110" t="s">
        <v>4358</v>
      </c>
      <c r="B743" s="106" t="s">
        <v>4359</v>
      </c>
      <c r="C743" s="107" t="s">
        <v>27</v>
      </c>
      <c r="D743" s="108">
        <v>11.3</v>
      </c>
    </row>
    <row r="744" spans="1:4">
      <c r="A744" s="107" t="s">
        <v>4360</v>
      </c>
      <c r="B744" s="106" t="s">
        <v>4361</v>
      </c>
      <c r="C744" s="107" t="s">
        <v>27</v>
      </c>
      <c r="D744" s="108">
        <v>23.95</v>
      </c>
    </row>
    <row r="745" spans="1:4">
      <c r="A745" s="109" t="s">
        <v>4362</v>
      </c>
      <c r="B745" s="106"/>
      <c r="C745" s="107"/>
      <c r="D745" s="108"/>
    </row>
    <row r="746" spans="1:4">
      <c r="A746" s="110" t="s">
        <v>4363</v>
      </c>
      <c r="B746" s="106" t="s">
        <v>4364</v>
      </c>
      <c r="C746" s="107" t="s">
        <v>1623</v>
      </c>
      <c r="D746" s="108">
        <v>932.65</v>
      </c>
    </row>
    <row r="747" spans="1:4">
      <c r="A747" s="110" t="s">
        <v>4365</v>
      </c>
      <c r="B747" s="106" t="s">
        <v>4366</v>
      </c>
      <c r="C747" s="107" t="s">
        <v>1623</v>
      </c>
      <c r="D747" s="108">
        <v>1104.01</v>
      </c>
    </row>
    <row r="748" spans="1:4">
      <c r="A748" s="110" t="s">
        <v>4367</v>
      </c>
      <c r="B748" s="106" t="s">
        <v>4368</v>
      </c>
      <c r="C748" s="107" t="s">
        <v>1623</v>
      </c>
      <c r="D748" s="108">
        <v>1295.3800000000001</v>
      </c>
    </row>
    <row r="749" spans="1:4">
      <c r="A749" s="110" t="s">
        <v>4369</v>
      </c>
      <c r="B749" s="106" t="s">
        <v>4370</v>
      </c>
      <c r="C749" s="107" t="s">
        <v>1623</v>
      </c>
      <c r="D749" s="108">
        <v>1488.82</v>
      </c>
    </row>
    <row r="750" spans="1:4">
      <c r="A750" s="110" t="s">
        <v>4371</v>
      </c>
      <c r="B750" s="106" t="s">
        <v>4372</v>
      </c>
      <c r="C750" s="107" t="s">
        <v>1623</v>
      </c>
      <c r="D750" s="108">
        <v>1864.03</v>
      </c>
    </row>
    <row r="751" spans="1:4">
      <c r="A751" s="110" t="s">
        <v>4373</v>
      </c>
      <c r="B751" s="106" t="s">
        <v>4374</v>
      </c>
      <c r="C751" s="107" t="s">
        <v>1623</v>
      </c>
      <c r="D751" s="108">
        <v>2082.87</v>
      </c>
    </row>
    <row r="752" spans="1:4">
      <c r="A752" s="110" t="s">
        <v>4375</v>
      </c>
      <c r="B752" s="106" t="s">
        <v>4376</v>
      </c>
      <c r="C752" s="107" t="s">
        <v>1623</v>
      </c>
      <c r="D752" s="108">
        <v>2292.1799999999998</v>
      </c>
    </row>
    <row r="753" spans="1:4">
      <c r="A753" s="107" t="s">
        <v>4377</v>
      </c>
      <c r="B753" s="106" t="s">
        <v>4378</v>
      </c>
      <c r="C753" s="107" t="s">
        <v>1623</v>
      </c>
      <c r="D753" s="108">
        <v>2899.35</v>
      </c>
    </row>
    <row r="754" spans="1:4">
      <c r="A754" s="109" t="s">
        <v>4379</v>
      </c>
      <c r="B754" s="106"/>
      <c r="C754" s="107"/>
      <c r="D754" s="108"/>
    </row>
    <row r="755" spans="1:4">
      <c r="A755" s="110" t="s">
        <v>4380</v>
      </c>
      <c r="B755" s="106" t="s">
        <v>4381</v>
      </c>
      <c r="C755" s="107" t="s">
        <v>25</v>
      </c>
      <c r="D755" s="108">
        <v>19.39</v>
      </c>
    </row>
    <row r="756" spans="1:4">
      <c r="A756" s="107" t="s">
        <v>4382</v>
      </c>
      <c r="B756" s="106" t="s">
        <v>4383</v>
      </c>
      <c r="C756" s="107" t="s">
        <v>25</v>
      </c>
      <c r="D756" s="108">
        <v>15.19</v>
      </c>
    </row>
    <row r="757" spans="1:4">
      <c r="A757" s="109" t="s">
        <v>4384</v>
      </c>
      <c r="B757" s="106"/>
      <c r="C757" s="107"/>
      <c r="D757" s="108"/>
    </row>
    <row r="758" spans="1:4">
      <c r="A758" s="110" t="s">
        <v>4385</v>
      </c>
      <c r="B758" s="106" t="s">
        <v>4386</v>
      </c>
      <c r="C758" s="107" t="s">
        <v>25</v>
      </c>
      <c r="D758" s="108">
        <v>129.72</v>
      </c>
    </row>
    <row r="759" spans="1:4">
      <c r="A759" s="110" t="s">
        <v>4387</v>
      </c>
      <c r="B759" s="106" t="s">
        <v>4388</v>
      </c>
      <c r="C759" s="107" t="s">
        <v>25</v>
      </c>
      <c r="D759" s="108">
        <v>78.540000000000006</v>
      </c>
    </row>
    <row r="760" spans="1:4">
      <c r="A760" s="110" t="s">
        <v>4389</v>
      </c>
      <c r="B760" s="106" t="s">
        <v>4390</v>
      </c>
      <c r="C760" s="107" t="s">
        <v>25</v>
      </c>
      <c r="D760" s="108">
        <v>60.94</v>
      </c>
    </row>
    <row r="761" spans="1:4">
      <c r="A761" s="110" t="s">
        <v>4391</v>
      </c>
      <c r="B761" s="106" t="s">
        <v>4392</v>
      </c>
      <c r="C761" s="107" t="s">
        <v>25</v>
      </c>
      <c r="D761" s="108">
        <v>69.430000000000007</v>
      </c>
    </row>
    <row r="762" spans="1:4">
      <c r="A762" s="110" t="s">
        <v>4393</v>
      </c>
      <c r="B762" s="106" t="s">
        <v>4394</v>
      </c>
      <c r="C762" s="107" t="s">
        <v>25</v>
      </c>
      <c r="D762" s="108">
        <v>62.06</v>
      </c>
    </row>
    <row r="763" spans="1:4">
      <c r="A763" s="110" t="s">
        <v>4395</v>
      </c>
      <c r="B763" s="106" t="s">
        <v>4396</v>
      </c>
      <c r="C763" s="107" t="s">
        <v>27</v>
      </c>
      <c r="D763" s="108">
        <v>42.84</v>
      </c>
    </row>
    <row r="764" spans="1:4">
      <c r="A764" s="110" t="s">
        <v>4397</v>
      </c>
      <c r="B764" s="106" t="s">
        <v>4398</v>
      </c>
      <c r="C764" s="107" t="s">
        <v>27</v>
      </c>
      <c r="D764" s="108">
        <v>26.49</v>
      </c>
    </row>
    <row r="765" spans="1:4">
      <c r="A765" s="110" t="s">
        <v>4399</v>
      </c>
      <c r="B765" s="106" t="s">
        <v>4400</v>
      </c>
      <c r="C765" s="107" t="s">
        <v>27</v>
      </c>
      <c r="D765" s="108">
        <v>41.51</v>
      </c>
    </row>
    <row r="766" spans="1:4">
      <c r="A766" s="107" t="s">
        <v>4401</v>
      </c>
      <c r="B766" s="106" t="s">
        <v>4402</v>
      </c>
      <c r="C766" s="107" t="s">
        <v>25</v>
      </c>
      <c r="D766" s="108">
        <v>36.799999999999997</v>
      </c>
    </row>
    <row r="767" spans="1:4">
      <c r="A767" s="109" t="s">
        <v>4403</v>
      </c>
      <c r="B767" s="106"/>
      <c r="C767" s="107"/>
      <c r="D767" s="108"/>
    </row>
    <row r="768" spans="1:4">
      <c r="A768" s="110" t="s">
        <v>4404</v>
      </c>
      <c r="B768" s="106" t="s">
        <v>4405</v>
      </c>
      <c r="C768" s="107" t="s">
        <v>25</v>
      </c>
      <c r="D768" s="108">
        <v>90.75</v>
      </c>
    </row>
    <row r="769" spans="1:4">
      <c r="A769" s="107" t="s">
        <v>4406</v>
      </c>
      <c r="B769" s="106" t="s">
        <v>4407</v>
      </c>
      <c r="C769" s="107" t="s">
        <v>25</v>
      </c>
      <c r="D769" s="108">
        <v>56.24</v>
      </c>
    </row>
    <row r="770" spans="1:4">
      <c r="A770" s="109" t="s">
        <v>4408</v>
      </c>
      <c r="B770" s="106"/>
      <c r="C770" s="107"/>
      <c r="D770" s="108"/>
    </row>
    <row r="771" spans="1:4">
      <c r="A771" s="110" t="s">
        <v>4409</v>
      </c>
      <c r="B771" s="106" t="s">
        <v>4410</v>
      </c>
      <c r="C771" s="107" t="s">
        <v>25</v>
      </c>
      <c r="D771" s="108">
        <v>100.33</v>
      </c>
    </row>
    <row r="772" spans="1:4">
      <c r="A772" s="110" t="s">
        <v>4411</v>
      </c>
      <c r="B772" s="106" t="s">
        <v>4412</v>
      </c>
      <c r="C772" s="107" t="s">
        <v>25</v>
      </c>
      <c r="D772" s="108">
        <v>108.85</v>
      </c>
    </row>
    <row r="773" spans="1:4">
      <c r="A773" s="107" t="s">
        <v>4413</v>
      </c>
      <c r="B773" s="106" t="s">
        <v>4414</v>
      </c>
      <c r="C773" s="107" t="s">
        <v>25</v>
      </c>
      <c r="D773" s="108">
        <v>126.11</v>
      </c>
    </row>
    <row r="774" spans="1:4">
      <c r="A774" s="109" t="s">
        <v>4415</v>
      </c>
      <c r="B774" s="106"/>
      <c r="C774" s="107"/>
      <c r="D774" s="108"/>
    </row>
    <row r="775" spans="1:4">
      <c r="A775" s="110" t="s">
        <v>4416</v>
      </c>
      <c r="B775" s="106" t="s">
        <v>4417</v>
      </c>
      <c r="C775" s="107" t="s">
        <v>25</v>
      </c>
      <c r="D775" s="108">
        <v>80.290000000000006</v>
      </c>
    </row>
    <row r="776" spans="1:4">
      <c r="A776" s="110" t="s">
        <v>4418</v>
      </c>
      <c r="B776" s="106" t="s">
        <v>4419</v>
      </c>
      <c r="C776" s="107" t="s">
        <v>25</v>
      </c>
      <c r="D776" s="108">
        <v>55.33</v>
      </c>
    </row>
    <row r="777" spans="1:4">
      <c r="A777" s="110" t="s">
        <v>4420</v>
      </c>
      <c r="B777" s="106" t="s">
        <v>4421</v>
      </c>
      <c r="C777" s="107" t="s">
        <v>27</v>
      </c>
      <c r="D777" s="108">
        <v>89.75</v>
      </c>
    </row>
    <row r="778" spans="1:4">
      <c r="A778" s="110" t="s">
        <v>4422</v>
      </c>
      <c r="B778" s="106" t="s">
        <v>4423</v>
      </c>
      <c r="C778" s="107" t="s">
        <v>27</v>
      </c>
      <c r="D778" s="108">
        <v>112.68</v>
      </c>
    </row>
    <row r="779" spans="1:4">
      <c r="A779" s="110" t="s">
        <v>4424</v>
      </c>
      <c r="B779" s="106" t="s">
        <v>4425</v>
      </c>
      <c r="C779" s="107" t="s">
        <v>27</v>
      </c>
      <c r="D779" s="108">
        <v>61.16</v>
      </c>
    </row>
    <row r="780" spans="1:4">
      <c r="A780" s="110" t="s">
        <v>4426</v>
      </c>
      <c r="B780" s="106" t="s">
        <v>4427</v>
      </c>
      <c r="C780" s="107" t="s">
        <v>27</v>
      </c>
      <c r="D780" s="108">
        <v>53.7</v>
      </c>
    </row>
    <row r="781" spans="1:4">
      <c r="A781" s="110" t="s">
        <v>4428</v>
      </c>
      <c r="B781" s="106" t="s">
        <v>4429</v>
      </c>
      <c r="C781" s="107" t="s">
        <v>27</v>
      </c>
      <c r="D781" s="108">
        <v>43.88</v>
      </c>
    </row>
    <row r="782" spans="1:4">
      <c r="A782" s="110" t="s">
        <v>4430</v>
      </c>
      <c r="B782" s="106" t="s">
        <v>4431</v>
      </c>
      <c r="C782" s="107" t="s">
        <v>27</v>
      </c>
      <c r="D782" s="108">
        <v>56.27</v>
      </c>
    </row>
    <row r="783" spans="1:4">
      <c r="A783" s="110" t="s">
        <v>4432</v>
      </c>
      <c r="B783" s="106" t="s">
        <v>4433</v>
      </c>
      <c r="C783" s="107" t="s">
        <v>25</v>
      </c>
      <c r="D783" s="108">
        <v>60.4</v>
      </c>
    </row>
    <row r="784" spans="1:4">
      <c r="A784" s="107" t="s">
        <v>4434</v>
      </c>
      <c r="B784" s="106" t="s">
        <v>4435</v>
      </c>
      <c r="C784" s="107" t="s">
        <v>25</v>
      </c>
      <c r="D784" s="108">
        <v>61.69</v>
      </c>
    </row>
    <row r="785" spans="1:4">
      <c r="A785" s="109" t="s">
        <v>4436</v>
      </c>
      <c r="B785" s="106"/>
      <c r="C785" s="107"/>
      <c r="D785" s="108"/>
    </row>
    <row r="786" spans="1:4">
      <c r="A786" s="110" t="s">
        <v>4437</v>
      </c>
      <c r="B786" s="106" t="s">
        <v>4438</v>
      </c>
      <c r="C786" s="107" t="s">
        <v>25</v>
      </c>
      <c r="D786" s="108">
        <v>143.58000000000001</v>
      </c>
    </row>
    <row r="787" spans="1:4">
      <c r="A787" s="107" t="s">
        <v>4439</v>
      </c>
      <c r="B787" s="106" t="s">
        <v>4440</v>
      </c>
      <c r="C787" s="107" t="s">
        <v>25</v>
      </c>
      <c r="D787" s="108">
        <v>123.39</v>
      </c>
    </row>
    <row r="788" spans="1:4">
      <c r="A788" s="109" t="s">
        <v>4441</v>
      </c>
      <c r="B788" s="106"/>
      <c r="C788" s="107"/>
      <c r="D788" s="108"/>
    </row>
    <row r="789" spans="1:4">
      <c r="A789" s="110" t="s">
        <v>4442</v>
      </c>
      <c r="B789" s="106" t="s">
        <v>4443</v>
      </c>
      <c r="C789" s="107" t="s">
        <v>25</v>
      </c>
      <c r="D789" s="108">
        <v>26.09</v>
      </c>
    </row>
    <row r="790" spans="1:4">
      <c r="A790" s="110" t="s">
        <v>4444</v>
      </c>
      <c r="B790" s="106" t="s">
        <v>4445</v>
      </c>
      <c r="C790" s="107" t="s">
        <v>25</v>
      </c>
      <c r="D790" s="108">
        <v>31.5</v>
      </c>
    </row>
    <row r="791" spans="1:4">
      <c r="A791" s="110" t="s">
        <v>4446</v>
      </c>
      <c r="B791" s="106" t="s">
        <v>4447</v>
      </c>
      <c r="C791" s="107" t="s">
        <v>25</v>
      </c>
      <c r="D791" s="108">
        <v>47.29</v>
      </c>
    </row>
    <row r="792" spans="1:4">
      <c r="A792" s="110" t="s">
        <v>4448</v>
      </c>
      <c r="B792" s="106" t="s">
        <v>4449</v>
      </c>
      <c r="C792" s="107" t="s">
        <v>25</v>
      </c>
      <c r="D792" s="108">
        <v>46.07</v>
      </c>
    </row>
    <row r="793" spans="1:4">
      <c r="A793" s="110" t="s">
        <v>4450</v>
      </c>
      <c r="B793" s="106" t="s">
        <v>4451</v>
      </c>
      <c r="C793" s="107" t="s">
        <v>25</v>
      </c>
      <c r="D793" s="108">
        <v>96.1</v>
      </c>
    </row>
    <row r="794" spans="1:4">
      <c r="A794" s="110" t="s">
        <v>4452</v>
      </c>
      <c r="B794" s="106" t="s">
        <v>4453</v>
      </c>
      <c r="C794" s="107" t="s">
        <v>25</v>
      </c>
      <c r="D794" s="108">
        <v>109.27</v>
      </c>
    </row>
    <row r="795" spans="1:4">
      <c r="A795" s="110" t="s">
        <v>4454</v>
      </c>
      <c r="B795" s="106" t="s">
        <v>4455</v>
      </c>
      <c r="C795" s="107" t="s">
        <v>27</v>
      </c>
      <c r="D795" s="108">
        <v>67.38</v>
      </c>
    </row>
    <row r="796" spans="1:4">
      <c r="A796" s="110" t="s">
        <v>4456</v>
      </c>
      <c r="B796" s="106" t="s">
        <v>4457</v>
      </c>
      <c r="C796" s="107" t="s">
        <v>27</v>
      </c>
      <c r="D796" s="108">
        <v>40.6</v>
      </c>
    </row>
    <row r="797" spans="1:4">
      <c r="A797" s="110" t="s">
        <v>4458</v>
      </c>
      <c r="B797" s="106" t="s">
        <v>4459</v>
      </c>
      <c r="C797" s="107" t="s">
        <v>27</v>
      </c>
      <c r="D797" s="108">
        <v>104.76</v>
      </c>
    </row>
    <row r="798" spans="1:4">
      <c r="A798" s="110" t="s">
        <v>4460</v>
      </c>
      <c r="B798" s="106" t="s">
        <v>4461</v>
      </c>
      <c r="C798" s="107" t="s">
        <v>27</v>
      </c>
      <c r="D798" s="108">
        <v>37.06</v>
      </c>
    </row>
    <row r="799" spans="1:4">
      <c r="A799" s="110" t="s">
        <v>4462</v>
      </c>
      <c r="B799" s="106" t="s">
        <v>4463</v>
      </c>
      <c r="C799" s="107" t="s">
        <v>27</v>
      </c>
      <c r="D799" s="108">
        <v>39.42</v>
      </c>
    </row>
    <row r="800" spans="1:4">
      <c r="A800" s="107" t="s">
        <v>4464</v>
      </c>
      <c r="B800" s="106" t="s">
        <v>4465</v>
      </c>
      <c r="C800" s="107" t="s">
        <v>27</v>
      </c>
      <c r="D800" s="108">
        <v>44</v>
      </c>
    </row>
    <row r="801" spans="1:4">
      <c r="A801" s="109" t="s">
        <v>4466</v>
      </c>
      <c r="B801" s="106"/>
      <c r="C801" s="107"/>
      <c r="D801" s="108"/>
    </row>
    <row r="802" spans="1:4">
      <c r="A802" s="110" t="s">
        <v>4467</v>
      </c>
      <c r="B802" s="106" t="s">
        <v>4468</v>
      </c>
      <c r="C802" s="107" t="s">
        <v>25</v>
      </c>
      <c r="D802" s="108">
        <v>64.55</v>
      </c>
    </row>
    <row r="803" spans="1:4">
      <c r="A803" s="107" t="s">
        <v>4469</v>
      </c>
      <c r="B803" s="106" t="s">
        <v>4470</v>
      </c>
      <c r="C803" s="107" t="s">
        <v>27</v>
      </c>
      <c r="D803" s="108">
        <v>59.93</v>
      </c>
    </row>
    <row r="804" spans="1:4">
      <c r="A804" s="109" t="s">
        <v>4471</v>
      </c>
      <c r="B804" s="106"/>
      <c r="C804" s="107"/>
      <c r="D804" s="108"/>
    </row>
    <row r="805" spans="1:4">
      <c r="A805" s="110" t="s">
        <v>4472</v>
      </c>
      <c r="B805" s="106" t="s">
        <v>4473</v>
      </c>
      <c r="C805" s="107" t="s">
        <v>25</v>
      </c>
      <c r="D805" s="108">
        <v>141.69</v>
      </c>
    </row>
    <row r="806" spans="1:4">
      <c r="A806" s="110" t="s">
        <v>4474</v>
      </c>
      <c r="B806" s="106" t="s">
        <v>4475</v>
      </c>
      <c r="C806" s="107" t="s">
        <v>25</v>
      </c>
      <c r="D806" s="108">
        <v>360.99</v>
      </c>
    </row>
    <row r="807" spans="1:4">
      <c r="A807" s="110" t="s">
        <v>4476</v>
      </c>
      <c r="B807" s="106" t="s">
        <v>4477</v>
      </c>
      <c r="C807" s="107" t="s">
        <v>25</v>
      </c>
      <c r="D807" s="108">
        <v>374.74</v>
      </c>
    </row>
    <row r="808" spans="1:4">
      <c r="A808" s="110" t="s">
        <v>4478</v>
      </c>
      <c r="B808" s="106" t="s">
        <v>4479</v>
      </c>
      <c r="C808" s="107" t="s">
        <v>25</v>
      </c>
      <c r="D808" s="108">
        <v>39.659999999999997</v>
      </c>
    </row>
    <row r="809" spans="1:4">
      <c r="A809" s="110" t="s">
        <v>4480</v>
      </c>
      <c r="B809" s="106" t="s">
        <v>4481</v>
      </c>
      <c r="C809" s="107" t="s">
        <v>25</v>
      </c>
      <c r="D809" s="108">
        <v>64.989999999999995</v>
      </c>
    </row>
    <row r="810" spans="1:4">
      <c r="A810" s="110" t="s">
        <v>4482</v>
      </c>
      <c r="B810" s="106" t="s">
        <v>4483</v>
      </c>
      <c r="C810" s="107" t="s">
        <v>25</v>
      </c>
      <c r="D810" s="108">
        <v>72.67</v>
      </c>
    </row>
    <row r="811" spans="1:4">
      <c r="A811" s="110" t="s">
        <v>4484</v>
      </c>
      <c r="B811" s="106" t="s">
        <v>4485</v>
      </c>
      <c r="C811" s="107" t="s">
        <v>25</v>
      </c>
      <c r="D811" s="108">
        <v>302.23</v>
      </c>
    </row>
    <row r="812" spans="1:4">
      <c r="A812" s="110" t="s">
        <v>4486</v>
      </c>
      <c r="B812" s="106" t="s">
        <v>4487</v>
      </c>
      <c r="C812" s="107" t="s">
        <v>25</v>
      </c>
      <c r="D812" s="108">
        <v>105.2</v>
      </c>
    </row>
    <row r="813" spans="1:4">
      <c r="A813" s="107" t="s">
        <v>4488</v>
      </c>
      <c r="B813" s="106" t="s">
        <v>4489</v>
      </c>
      <c r="C813" s="107" t="s">
        <v>27</v>
      </c>
      <c r="D813" s="108">
        <v>91.14</v>
      </c>
    </row>
    <row r="814" spans="1:4">
      <c r="A814" s="109" t="s">
        <v>4490</v>
      </c>
      <c r="B814" s="106"/>
      <c r="C814" s="107"/>
      <c r="D814" s="108"/>
    </row>
    <row r="815" spans="1:4">
      <c r="A815" s="110" t="s">
        <v>4491</v>
      </c>
      <c r="B815" s="106" t="s">
        <v>4492</v>
      </c>
      <c r="C815" s="107" t="s">
        <v>27</v>
      </c>
      <c r="D815" s="108">
        <v>105.96</v>
      </c>
    </row>
    <row r="816" spans="1:4">
      <c r="A816" s="107" t="s">
        <v>4493</v>
      </c>
      <c r="B816" s="106" t="s">
        <v>4494</v>
      </c>
      <c r="C816" s="107" t="s">
        <v>27</v>
      </c>
      <c r="D816" s="108">
        <v>32.79</v>
      </c>
    </row>
    <row r="817" spans="1:4">
      <c r="A817" s="109" t="s">
        <v>4495</v>
      </c>
      <c r="B817" s="106"/>
      <c r="C817" s="107"/>
      <c r="D817" s="108"/>
    </row>
    <row r="818" spans="1:4">
      <c r="A818" s="107" t="s">
        <v>4496</v>
      </c>
      <c r="B818" s="106" t="s">
        <v>4497</v>
      </c>
      <c r="C818" s="107" t="s">
        <v>27</v>
      </c>
      <c r="D818" s="108">
        <v>121.22</v>
      </c>
    </row>
    <row r="819" spans="1:4">
      <c r="A819" s="109" t="s">
        <v>4498</v>
      </c>
      <c r="B819" s="106"/>
      <c r="C819" s="107"/>
      <c r="D819" s="108"/>
    </row>
    <row r="820" spans="1:4">
      <c r="A820" s="110" t="s">
        <v>4499</v>
      </c>
      <c r="B820" s="106" t="s">
        <v>4500</v>
      </c>
      <c r="C820" s="107" t="s">
        <v>27</v>
      </c>
      <c r="D820" s="108">
        <v>85.11</v>
      </c>
    </row>
    <row r="821" spans="1:4">
      <c r="A821" s="110" t="s">
        <v>4501</v>
      </c>
      <c r="B821" s="106" t="s">
        <v>4502</v>
      </c>
      <c r="C821" s="107" t="s">
        <v>27</v>
      </c>
      <c r="D821" s="108">
        <v>54.72</v>
      </c>
    </row>
    <row r="822" spans="1:4">
      <c r="A822" s="107" t="s">
        <v>4503</v>
      </c>
      <c r="B822" s="106" t="s">
        <v>4504</v>
      </c>
      <c r="C822" s="107" t="s">
        <v>27</v>
      </c>
      <c r="D822" s="108">
        <v>118.12</v>
      </c>
    </row>
    <row r="823" spans="1:4">
      <c r="A823" s="109" t="s">
        <v>4505</v>
      </c>
      <c r="B823" s="106"/>
      <c r="C823" s="107"/>
      <c r="D823" s="108"/>
    </row>
    <row r="824" spans="1:4">
      <c r="A824" s="107" t="s">
        <v>4506</v>
      </c>
      <c r="B824" s="106" t="s">
        <v>4507</v>
      </c>
      <c r="C824" s="107" t="s">
        <v>25</v>
      </c>
      <c r="D824" s="108">
        <v>40.61</v>
      </c>
    </row>
    <row r="825" spans="1:4">
      <c r="A825" s="105" t="s">
        <v>4508</v>
      </c>
      <c r="B825" s="106"/>
      <c r="C825" s="107"/>
      <c r="D825" s="108"/>
    </row>
    <row r="826" spans="1:4">
      <c r="A826" s="109" t="s">
        <v>4509</v>
      </c>
      <c r="B826" s="106"/>
      <c r="C826" s="107"/>
      <c r="D826" s="108"/>
    </row>
    <row r="827" spans="1:4">
      <c r="A827" s="110" t="s">
        <v>4510</v>
      </c>
      <c r="B827" s="106" t="s">
        <v>4511</v>
      </c>
      <c r="C827" s="107" t="s">
        <v>26</v>
      </c>
      <c r="D827" s="108">
        <v>369.74</v>
      </c>
    </row>
    <row r="828" spans="1:4">
      <c r="A828" s="110" t="s">
        <v>4512</v>
      </c>
      <c r="B828" s="106" t="s">
        <v>4513</v>
      </c>
      <c r="C828" s="107" t="s">
        <v>26</v>
      </c>
      <c r="D828" s="108">
        <v>339</v>
      </c>
    </row>
    <row r="829" spans="1:4">
      <c r="A829" s="110" t="s">
        <v>4514</v>
      </c>
      <c r="B829" s="106" t="s">
        <v>4515</v>
      </c>
      <c r="C829" s="107" t="s">
        <v>25</v>
      </c>
      <c r="D829" s="108">
        <v>258.06</v>
      </c>
    </row>
    <row r="830" spans="1:4">
      <c r="A830" s="110" t="s">
        <v>4516</v>
      </c>
      <c r="B830" s="106" t="s">
        <v>4517</v>
      </c>
      <c r="C830" s="107" t="s">
        <v>25</v>
      </c>
      <c r="D830" s="108">
        <v>139.78</v>
      </c>
    </row>
    <row r="831" spans="1:4">
      <c r="A831" s="110" t="s">
        <v>4518</v>
      </c>
      <c r="B831" s="106" t="s">
        <v>4519</v>
      </c>
      <c r="C831" s="107" t="s">
        <v>25</v>
      </c>
      <c r="D831" s="108">
        <v>22.76</v>
      </c>
    </row>
    <row r="832" spans="1:4">
      <c r="A832" s="110" t="s">
        <v>4520</v>
      </c>
      <c r="B832" s="106" t="s">
        <v>4521</v>
      </c>
      <c r="C832" s="107" t="s">
        <v>25</v>
      </c>
      <c r="D832" s="108">
        <v>22.33</v>
      </c>
    </row>
    <row r="833" spans="1:4">
      <c r="A833" s="110" t="s">
        <v>4522</v>
      </c>
      <c r="B833" s="106" t="s">
        <v>4523</v>
      </c>
      <c r="C833" s="107" t="s">
        <v>25</v>
      </c>
      <c r="D833" s="108">
        <v>20.21</v>
      </c>
    </row>
    <row r="834" spans="1:4">
      <c r="A834" s="110" t="s">
        <v>4524</v>
      </c>
      <c r="B834" s="106" t="s">
        <v>4525</v>
      </c>
      <c r="C834" s="107" t="s">
        <v>25</v>
      </c>
      <c r="D834" s="108">
        <v>51.46</v>
      </c>
    </row>
    <row r="835" spans="1:4">
      <c r="A835" s="107" t="s">
        <v>4526</v>
      </c>
      <c r="B835" s="106" t="s">
        <v>4527</v>
      </c>
      <c r="C835" s="107" t="s">
        <v>25</v>
      </c>
      <c r="D835" s="108">
        <v>22.87</v>
      </c>
    </row>
    <row r="836" spans="1:4">
      <c r="A836" s="105" t="s">
        <v>4528</v>
      </c>
      <c r="B836" s="106"/>
      <c r="C836" s="107"/>
      <c r="D836" s="108"/>
    </row>
    <row r="837" spans="1:4">
      <c r="A837" s="109" t="s">
        <v>4529</v>
      </c>
      <c r="B837" s="106"/>
      <c r="C837" s="107"/>
      <c r="D837" s="108"/>
    </row>
    <row r="838" spans="1:4">
      <c r="A838" s="110" t="s">
        <v>4530</v>
      </c>
      <c r="B838" s="106" t="s">
        <v>4531</v>
      </c>
      <c r="C838" s="107" t="s">
        <v>25</v>
      </c>
      <c r="D838" s="108">
        <v>80</v>
      </c>
    </row>
    <row r="839" spans="1:4">
      <c r="A839" s="110" t="s">
        <v>4532</v>
      </c>
      <c r="B839" s="106" t="s">
        <v>4533</v>
      </c>
      <c r="C839" s="107" t="s">
        <v>25</v>
      </c>
      <c r="D839" s="108">
        <v>32.71</v>
      </c>
    </row>
    <row r="840" spans="1:4">
      <c r="A840" s="110" t="s">
        <v>4534</v>
      </c>
      <c r="B840" s="106" t="s">
        <v>4535</v>
      </c>
      <c r="C840" s="107" t="s">
        <v>25</v>
      </c>
      <c r="D840" s="108">
        <v>38.270000000000003</v>
      </c>
    </row>
    <row r="841" spans="1:4">
      <c r="A841" s="110" t="s">
        <v>4536</v>
      </c>
      <c r="B841" s="106" t="s">
        <v>4537</v>
      </c>
      <c r="C841" s="107" t="s">
        <v>25</v>
      </c>
      <c r="D841" s="108">
        <v>152.62</v>
      </c>
    </row>
    <row r="842" spans="1:4">
      <c r="A842" s="110" t="s">
        <v>4538</v>
      </c>
      <c r="B842" s="106" t="s">
        <v>4539</v>
      </c>
      <c r="C842" s="107" t="s">
        <v>25</v>
      </c>
      <c r="D842" s="108">
        <v>96</v>
      </c>
    </row>
    <row r="843" spans="1:4">
      <c r="A843" s="110" t="s">
        <v>4540</v>
      </c>
      <c r="B843" s="106" t="s">
        <v>4541</v>
      </c>
      <c r="C843" s="107" t="s">
        <v>25</v>
      </c>
      <c r="D843" s="108">
        <v>198.09</v>
      </c>
    </row>
    <row r="844" spans="1:4">
      <c r="A844" s="110" t="s">
        <v>4542</v>
      </c>
      <c r="B844" s="106" t="s">
        <v>4543</v>
      </c>
      <c r="C844" s="107" t="s">
        <v>25</v>
      </c>
      <c r="D844" s="108">
        <v>116.26</v>
      </c>
    </row>
    <row r="845" spans="1:4">
      <c r="A845" s="110" t="s">
        <v>4544</v>
      </c>
      <c r="B845" s="106" t="s">
        <v>4545</v>
      </c>
      <c r="C845" s="107" t="s">
        <v>25</v>
      </c>
      <c r="D845" s="108">
        <v>100.85</v>
      </c>
    </row>
    <row r="846" spans="1:4">
      <c r="A846" s="110" t="s">
        <v>4546</v>
      </c>
      <c r="B846" s="106" t="s">
        <v>4547</v>
      </c>
      <c r="C846" s="107" t="s">
        <v>25</v>
      </c>
      <c r="D846" s="108">
        <v>65.08</v>
      </c>
    </row>
    <row r="847" spans="1:4">
      <c r="A847" s="110" t="s">
        <v>4548</v>
      </c>
      <c r="B847" s="106" t="s">
        <v>4549</v>
      </c>
      <c r="C847" s="107" t="s">
        <v>25</v>
      </c>
      <c r="D847" s="108">
        <v>67.7</v>
      </c>
    </row>
    <row r="848" spans="1:4">
      <c r="A848" s="110" t="s">
        <v>4550</v>
      </c>
      <c r="B848" s="106" t="s">
        <v>4551</v>
      </c>
      <c r="C848" s="107" t="s">
        <v>25</v>
      </c>
      <c r="D848" s="108">
        <v>66.959999999999994</v>
      </c>
    </row>
    <row r="849" spans="1:4">
      <c r="A849" s="110" t="s">
        <v>4552</v>
      </c>
      <c r="B849" s="106" t="s">
        <v>4553</v>
      </c>
      <c r="C849" s="107" t="s">
        <v>25</v>
      </c>
      <c r="D849" s="108">
        <v>64.19</v>
      </c>
    </row>
    <row r="850" spans="1:4">
      <c r="A850" s="110" t="s">
        <v>4554</v>
      </c>
      <c r="B850" s="106" t="s">
        <v>4555</v>
      </c>
      <c r="C850" s="107" t="s">
        <v>25</v>
      </c>
      <c r="D850" s="108">
        <v>95.55</v>
      </c>
    </row>
    <row r="851" spans="1:4">
      <c r="A851" s="110" t="s">
        <v>4556</v>
      </c>
      <c r="B851" s="106" t="s">
        <v>4557</v>
      </c>
      <c r="C851" s="107" t="s">
        <v>25</v>
      </c>
      <c r="D851" s="108">
        <v>128.91999999999999</v>
      </c>
    </row>
    <row r="852" spans="1:4">
      <c r="A852" s="110" t="s">
        <v>4558</v>
      </c>
      <c r="B852" s="106" t="s">
        <v>4559</v>
      </c>
      <c r="C852" s="107" t="s">
        <v>25</v>
      </c>
      <c r="D852" s="108">
        <v>183.38</v>
      </c>
    </row>
    <row r="853" spans="1:4">
      <c r="A853" s="110" t="s">
        <v>4560</v>
      </c>
      <c r="B853" s="106" t="s">
        <v>4561</v>
      </c>
      <c r="C853" s="107" t="s">
        <v>25</v>
      </c>
      <c r="D853" s="108">
        <v>98.11</v>
      </c>
    </row>
    <row r="854" spans="1:4">
      <c r="A854" s="110" t="s">
        <v>4562</v>
      </c>
      <c r="B854" s="106" t="s">
        <v>4563</v>
      </c>
      <c r="C854" s="107" t="s">
        <v>25</v>
      </c>
      <c r="D854" s="108">
        <v>80.3</v>
      </c>
    </row>
    <row r="855" spans="1:4">
      <c r="A855" s="110" t="s">
        <v>4564</v>
      </c>
      <c r="B855" s="106" t="s">
        <v>4565</v>
      </c>
      <c r="C855" s="107" t="s">
        <v>25</v>
      </c>
      <c r="D855" s="108">
        <v>7.71</v>
      </c>
    </row>
    <row r="856" spans="1:4">
      <c r="A856" s="110" t="s">
        <v>4566</v>
      </c>
      <c r="B856" s="106" t="s">
        <v>4567</v>
      </c>
      <c r="C856" s="107" t="s">
        <v>25</v>
      </c>
      <c r="D856" s="108">
        <v>99.99</v>
      </c>
    </row>
    <row r="857" spans="1:4">
      <c r="A857" s="110" t="s">
        <v>4568</v>
      </c>
      <c r="B857" s="106" t="s">
        <v>4569</v>
      </c>
      <c r="C857" s="107" t="s">
        <v>25</v>
      </c>
      <c r="D857" s="108">
        <v>27.94</v>
      </c>
    </row>
    <row r="858" spans="1:4">
      <c r="A858" s="107" t="s">
        <v>4570</v>
      </c>
      <c r="B858" s="106" t="s">
        <v>4571</v>
      </c>
      <c r="C858" s="107" t="s">
        <v>27</v>
      </c>
      <c r="D858" s="108">
        <v>16.87</v>
      </c>
    </row>
    <row r="859" spans="1:4">
      <c r="A859" s="105" t="s">
        <v>4572</v>
      </c>
      <c r="B859" s="106"/>
      <c r="C859" s="107"/>
      <c r="D859" s="108"/>
    </row>
    <row r="860" spans="1:4">
      <c r="A860" s="109" t="s">
        <v>4573</v>
      </c>
      <c r="B860" s="106"/>
      <c r="C860" s="107"/>
      <c r="D860" s="108"/>
    </row>
    <row r="861" spans="1:4">
      <c r="A861" s="110" t="s">
        <v>4574</v>
      </c>
      <c r="B861" s="106" t="s">
        <v>4575</v>
      </c>
      <c r="C861" s="107" t="s">
        <v>25</v>
      </c>
      <c r="D861" s="108">
        <v>65.290000000000006</v>
      </c>
    </row>
    <row r="862" spans="1:4">
      <c r="A862" s="110" t="s">
        <v>4576</v>
      </c>
      <c r="B862" s="106" t="s">
        <v>4577</v>
      </c>
      <c r="C862" s="107" t="s">
        <v>25</v>
      </c>
      <c r="D862" s="108">
        <v>52.91</v>
      </c>
    </row>
    <row r="863" spans="1:4">
      <c r="A863" s="110" t="s">
        <v>4578</v>
      </c>
      <c r="B863" s="106" t="s">
        <v>4579</v>
      </c>
      <c r="C863" s="107" t="s">
        <v>25</v>
      </c>
      <c r="D863" s="108">
        <v>19.3</v>
      </c>
    </row>
    <row r="864" spans="1:4">
      <c r="A864" s="110" t="s">
        <v>4580</v>
      </c>
      <c r="B864" s="106" t="s">
        <v>4581</v>
      </c>
      <c r="C864" s="107" t="s">
        <v>25</v>
      </c>
      <c r="D864" s="108">
        <v>17.57</v>
      </c>
    </row>
    <row r="865" spans="1:4">
      <c r="A865" s="107" t="s">
        <v>4582</v>
      </c>
      <c r="B865" s="106" t="s">
        <v>4583</v>
      </c>
      <c r="C865" s="107" t="s">
        <v>25</v>
      </c>
      <c r="D865" s="108">
        <v>22.81</v>
      </c>
    </row>
    <row r="866" spans="1:4">
      <c r="A866" s="105" t="s">
        <v>1640</v>
      </c>
      <c r="B866" s="106"/>
      <c r="C866" s="107"/>
      <c r="D866" s="108"/>
    </row>
    <row r="867" spans="1:4">
      <c r="A867" s="105" t="s">
        <v>1633</v>
      </c>
      <c r="B867" s="106"/>
      <c r="C867" s="107"/>
      <c r="D867" s="108"/>
    </row>
    <row r="868" spans="1:4">
      <c r="A868" s="105" t="s">
        <v>4584</v>
      </c>
      <c r="B868" s="106"/>
      <c r="C868" s="107"/>
      <c r="D868" s="108"/>
    </row>
    <row r="869" spans="1:4">
      <c r="A869" s="109" t="s">
        <v>4585</v>
      </c>
      <c r="B869" s="106"/>
      <c r="C869" s="107"/>
      <c r="D869" s="108"/>
    </row>
    <row r="870" spans="1:4">
      <c r="A870" s="110" t="s">
        <v>4586</v>
      </c>
      <c r="B870" s="106" t="s">
        <v>4587</v>
      </c>
      <c r="C870" s="107" t="s">
        <v>26</v>
      </c>
      <c r="D870" s="108">
        <v>22.87</v>
      </c>
    </row>
    <row r="871" spans="1:4">
      <c r="A871" s="110" t="s">
        <v>4588</v>
      </c>
      <c r="B871" s="106" t="s">
        <v>4589</v>
      </c>
      <c r="C871" s="107" t="s">
        <v>26</v>
      </c>
      <c r="D871" s="108">
        <v>30.36</v>
      </c>
    </row>
    <row r="872" spans="1:4">
      <c r="A872" s="110" t="s">
        <v>4590</v>
      </c>
      <c r="B872" s="106" t="s">
        <v>4591</v>
      </c>
      <c r="C872" s="107" t="s">
        <v>25</v>
      </c>
      <c r="D872" s="108">
        <v>6.17</v>
      </c>
    </row>
    <row r="873" spans="1:4">
      <c r="A873" s="110" t="s">
        <v>4592</v>
      </c>
      <c r="B873" s="106" t="s">
        <v>4593</v>
      </c>
      <c r="C873" s="107" t="s">
        <v>25</v>
      </c>
      <c r="D873" s="108">
        <v>7.47</v>
      </c>
    </row>
    <row r="874" spans="1:4">
      <c r="A874" s="110" t="s">
        <v>4594</v>
      </c>
      <c r="B874" s="106" t="s">
        <v>4595</v>
      </c>
      <c r="C874" s="107" t="s">
        <v>25</v>
      </c>
      <c r="D874" s="108">
        <v>49.51</v>
      </c>
    </row>
    <row r="875" spans="1:4">
      <c r="A875" s="110" t="s">
        <v>4596</v>
      </c>
      <c r="B875" s="106" t="s">
        <v>4597</v>
      </c>
      <c r="C875" s="107" t="s">
        <v>27</v>
      </c>
      <c r="D875" s="108">
        <v>71.569999999999993</v>
      </c>
    </row>
    <row r="876" spans="1:4">
      <c r="A876" s="110" t="s">
        <v>4598</v>
      </c>
      <c r="B876" s="106" t="s">
        <v>4599</v>
      </c>
      <c r="C876" s="107" t="s">
        <v>27</v>
      </c>
      <c r="D876" s="108">
        <v>1133.83</v>
      </c>
    </row>
    <row r="877" spans="1:4">
      <c r="A877" s="110" t="s">
        <v>4600</v>
      </c>
      <c r="B877" s="106" t="s">
        <v>4601</v>
      </c>
      <c r="C877" s="107" t="s">
        <v>25</v>
      </c>
      <c r="D877" s="108">
        <v>16.559999999999999</v>
      </c>
    </row>
    <row r="878" spans="1:4">
      <c r="A878" s="110" t="s">
        <v>4602</v>
      </c>
      <c r="B878" s="106" t="s">
        <v>4603</v>
      </c>
      <c r="C878" s="107" t="s">
        <v>27</v>
      </c>
      <c r="D878" s="108">
        <v>206.52</v>
      </c>
    </row>
    <row r="879" spans="1:4">
      <c r="A879" s="110" t="s">
        <v>4604</v>
      </c>
      <c r="B879" s="106" t="s">
        <v>4605</v>
      </c>
      <c r="C879" s="107" t="s">
        <v>25</v>
      </c>
      <c r="D879" s="108">
        <v>2.1</v>
      </c>
    </row>
    <row r="880" spans="1:4">
      <c r="A880" s="110" t="s">
        <v>4606</v>
      </c>
      <c r="B880" s="106" t="s">
        <v>4607</v>
      </c>
      <c r="C880" s="107" t="s">
        <v>25</v>
      </c>
      <c r="D880" s="108">
        <v>1.05</v>
      </c>
    </row>
    <row r="881" spans="1:4">
      <c r="A881" s="110" t="s">
        <v>4608</v>
      </c>
      <c r="B881" s="106" t="s">
        <v>4609</v>
      </c>
      <c r="C881" s="107" t="s">
        <v>25</v>
      </c>
      <c r="D881" s="108">
        <v>108.6</v>
      </c>
    </row>
    <row r="882" spans="1:4">
      <c r="A882" s="110" t="s">
        <v>4610</v>
      </c>
      <c r="B882" s="106" t="s">
        <v>4611</v>
      </c>
      <c r="C882" s="107" t="s">
        <v>25</v>
      </c>
      <c r="D882" s="108">
        <v>20.309999999999999</v>
      </c>
    </row>
    <row r="883" spans="1:4">
      <c r="A883" s="107" t="s">
        <v>4612</v>
      </c>
      <c r="B883" s="106" t="s">
        <v>4613</v>
      </c>
      <c r="C883" s="107" t="s">
        <v>27</v>
      </c>
      <c r="D883" s="108">
        <v>443.44</v>
      </c>
    </row>
    <row r="884" spans="1:4">
      <c r="A884" s="109" t="s">
        <v>4614</v>
      </c>
      <c r="B884" s="106"/>
      <c r="C884" s="107"/>
      <c r="D884" s="108"/>
    </row>
    <row r="885" spans="1:4">
      <c r="A885" s="110" t="s">
        <v>4615</v>
      </c>
      <c r="B885" s="106" t="s">
        <v>4616</v>
      </c>
      <c r="C885" s="107" t="s">
        <v>1631</v>
      </c>
      <c r="D885" s="108">
        <v>5</v>
      </c>
    </row>
    <row r="886" spans="1:4">
      <c r="A886" s="110" t="s">
        <v>4617</v>
      </c>
      <c r="B886" s="106" t="s">
        <v>4618</v>
      </c>
      <c r="C886" s="107" t="s">
        <v>1631</v>
      </c>
      <c r="D886" s="108">
        <v>6</v>
      </c>
    </row>
    <row r="887" spans="1:4">
      <c r="A887" s="110" t="s">
        <v>4619</v>
      </c>
      <c r="B887" s="106" t="s">
        <v>4620</v>
      </c>
      <c r="C887" s="107" t="s">
        <v>1629</v>
      </c>
      <c r="D887" s="108">
        <v>47</v>
      </c>
    </row>
    <row r="888" spans="1:4">
      <c r="A888" s="110" t="s">
        <v>4621</v>
      </c>
      <c r="B888" s="106" t="s">
        <v>4622</v>
      </c>
      <c r="C888" s="107" t="s">
        <v>1629</v>
      </c>
      <c r="D888" s="108">
        <v>236.82</v>
      </c>
    </row>
    <row r="889" spans="1:4">
      <c r="A889" s="110" t="s">
        <v>4623</v>
      </c>
      <c r="B889" s="106" t="s">
        <v>4624</v>
      </c>
      <c r="C889" s="107" t="s">
        <v>1629</v>
      </c>
      <c r="D889" s="108">
        <v>295.32</v>
      </c>
    </row>
    <row r="890" spans="1:4">
      <c r="A890" s="110" t="s">
        <v>4625</v>
      </c>
      <c r="B890" s="106" t="s">
        <v>4626</v>
      </c>
      <c r="C890" s="107" t="s">
        <v>1629</v>
      </c>
      <c r="D890" s="108">
        <v>645.32000000000005</v>
      </c>
    </row>
    <row r="891" spans="1:4">
      <c r="A891" s="110" t="s">
        <v>4627</v>
      </c>
      <c r="B891" s="106" t="s">
        <v>4628</v>
      </c>
      <c r="C891" s="107" t="s">
        <v>1629</v>
      </c>
      <c r="D891" s="108">
        <v>201</v>
      </c>
    </row>
    <row r="892" spans="1:4">
      <c r="A892" s="110" t="s">
        <v>4629</v>
      </c>
      <c r="B892" s="106" t="s">
        <v>4630</v>
      </c>
      <c r="C892" s="107" t="s">
        <v>1629</v>
      </c>
      <c r="D892" s="108">
        <v>1776.3</v>
      </c>
    </row>
    <row r="893" spans="1:4">
      <c r="A893" s="110" t="s">
        <v>4631</v>
      </c>
      <c r="B893" s="106" t="s">
        <v>4632</v>
      </c>
      <c r="C893" s="107" t="s">
        <v>1629</v>
      </c>
      <c r="D893" s="108">
        <v>2301.9</v>
      </c>
    </row>
    <row r="894" spans="1:4">
      <c r="A894" s="110" t="s">
        <v>4633</v>
      </c>
      <c r="B894" s="106" t="s">
        <v>4634</v>
      </c>
      <c r="C894" s="107" t="s">
        <v>1629</v>
      </c>
      <c r="D894" s="108">
        <v>887.66</v>
      </c>
    </row>
    <row r="895" spans="1:4">
      <c r="A895" s="110" t="s">
        <v>4635</v>
      </c>
      <c r="B895" s="106" t="s">
        <v>4636</v>
      </c>
      <c r="C895" s="107" t="s">
        <v>1629</v>
      </c>
      <c r="D895" s="108">
        <v>77.180000000000007</v>
      </c>
    </row>
    <row r="896" spans="1:4">
      <c r="A896" s="110" t="s">
        <v>4637</v>
      </c>
      <c r="B896" s="106" t="s">
        <v>4638</v>
      </c>
      <c r="C896" s="107" t="s">
        <v>1629</v>
      </c>
      <c r="D896" s="108">
        <v>300</v>
      </c>
    </row>
    <row r="897" spans="1:4">
      <c r="A897" s="107" t="s">
        <v>4639</v>
      </c>
      <c r="B897" s="106" t="s">
        <v>4640</v>
      </c>
      <c r="C897" s="107" t="s">
        <v>27</v>
      </c>
      <c r="D897" s="108">
        <v>209.45</v>
      </c>
    </row>
    <row r="898" spans="1:4">
      <c r="A898" s="109" t="s">
        <v>4641</v>
      </c>
      <c r="B898" s="106"/>
      <c r="C898" s="107"/>
      <c r="D898" s="108"/>
    </row>
    <row r="899" spans="1:4">
      <c r="A899" s="110" t="s">
        <v>4642</v>
      </c>
      <c r="B899" s="106" t="s">
        <v>4643</v>
      </c>
      <c r="C899" s="107" t="s">
        <v>1628</v>
      </c>
      <c r="D899" s="108">
        <v>13.2</v>
      </c>
    </row>
    <row r="900" spans="1:4">
      <c r="A900" s="110" t="s">
        <v>4644</v>
      </c>
      <c r="B900" s="106" t="s">
        <v>4645</v>
      </c>
      <c r="C900" s="107" t="s">
        <v>25</v>
      </c>
      <c r="D900" s="108">
        <v>6.2</v>
      </c>
    </row>
    <row r="901" spans="1:4">
      <c r="A901" s="110" t="s">
        <v>4646</v>
      </c>
      <c r="B901" s="106" t="s">
        <v>4647</v>
      </c>
      <c r="C901" s="107" t="s">
        <v>27</v>
      </c>
      <c r="D901" s="108">
        <v>30.17</v>
      </c>
    </row>
    <row r="902" spans="1:4">
      <c r="A902" s="110" t="s">
        <v>4648</v>
      </c>
      <c r="B902" s="106" t="s">
        <v>4649</v>
      </c>
      <c r="C902" s="107" t="s">
        <v>25</v>
      </c>
      <c r="D902" s="108">
        <v>48.82</v>
      </c>
    </row>
    <row r="903" spans="1:4">
      <c r="A903" s="110" t="s">
        <v>4650</v>
      </c>
      <c r="B903" s="106" t="s">
        <v>4651</v>
      </c>
      <c r="C903" s="107" t="s">
        <v>25</v>
      </c>
      <c r="D903" s="108">
        <v>2.4900000000000002</v>
      </c>
    </row>
    <row r="904" spans="1:4">
      <c r="A904" s="107" t="s">
        <v>4652</v>
      </c>
      <c r="B904" s="106" t="s">
        <v>4653</v>
      </c>
      <c r="C904" s="107" t="s">
        <v>25</v>
      </c>
      <c r="D904" s="108">
        <v>0.52</v>
      </c>
    </row>
    <row r="905" spans="1:4">
      <c r="A905" s="109" t="s">
        <v>4654</v>
      </c>
      <c r="B905" s="106"/>
      <c r="C905" s="107"/>
      <c r="D905" s="108"/>
    </row>
    <row r="906" spans="1:4">
      <c r="A906" s="107" t="s">
        <v>4655</v>
      </c>
      <c r="B906" s="106" t="s">
        <v>4656</v>
      </c>
      <c r="C906" s="107" t="s">
        <v>1623</v>
      </c>
      <c r="D906" s="108">
        <v>496.38</v>
      </c>
    </row>
    <row r="907" spans="1:4">
      <c r="A907" s="105" t="s">
        <v>4657</v>
      </c>
      <c r="B907" s="106"/>
      <c r="C907" s="107"/>
      <c r="D907" s="108"/>
    </row>
    <row r="908" spans="1:4">
      <c r="A908" s="109" t="s">
        <v>4658</v>
      </c>
      <c r="B908" s="106"/>
      <c r="C908" s="107"/>
      <c r="D908" s="108"/>
    </row>
    <row r="909" spans="1:4">
      <c r="A909" s="107" t="s">
        <v>4659</v>
      </c>
      <c r="B909" s="106" t="s">
        <v>4660</v>
      </c>
      <c r="C909" s="107" t="s">
        <v>25</v>
      </c>
      <c r="D909" s="108">
        <v>102.86</v>
      </c>
    </row>
    <row r="910" spans="1:4">
      <c r="A910" s="105" t="s">
        <v>1641</v>
      </c>
      <c r="B910" s="106"/>
      <c r="C910" s="107"/>
      <c r="D910" s="108"/>
    </row>
    <row r="911" spans="1:4">
      <c r="A911" s="105" t="s">
        <v>1633</v>
      </c>
      <c r="B911" s="106"/>
      <c r="C911" s="107"/>
      <c r="D911" s="108"/>
    </row>
    <row r="912" spans="1:4">
      <c r="A912" s="105" t="s">
        <v>4661</v>
      </c>
      <c r="B912" s="106"/>
      <c r="C912" s="107"/>
      <c r="D912" s="108"/>
    </row>
    <row r="913" spans="1:4">
      <c r="A913" s="109" t="s">
        <v>4662</v>
      </c>
      <c r="B913" s="106"/>
      <c r="C913" s="107"/>
      <c r="D913" s="108"/>
    </row>
    <row r="914" spans="1:4">
      <c r="A914" s="110" t="s">
        <v>4663</v>
      </c>
      <c r="B914" s="106" t="s">
        <v>4664</v>
      </c>
      <c r="C914" s="107" t="s">
        <v>1623</v>
      </c>
      <c r="D914" s="108">
        <v>39.68</v>
      </c>
    </row>
    <row r="915" spans="1:4">
      <c r="A915" s="110" t="s">
        <v>4665</v>
      </c>
      <c r="B915" s="106" t="s">
        <v>4666</v>
      </c>
      <c r="C915" s="107" t="s">
        <v>1623</v>
      </c>
      <c r="D915" s="108">
        <v>80.819999999999993</v>
      </c>
    </row>
    <row r="916" spans="1:4">
      <c r="A916" s="110" t="s">
        <v>4667</v>
      </c>
      <c r="B916" s="106" t="s">
        <v>4668</v>
      </c>
      <c r="C916" s="107" t="s">
        <v>1623</v>
      </c>
      <c r="D916" s="108">
        <v>22.74</v>
      </c>
    </row>
    <row r="917" spans="1:4">
      <c r="A917" s="110" t="s">
        <v>4669</v>
      </c>
      <c r="B917" s="106" t="s">
        <v>4670</v>
      </c>
      <c r="C917" s="107" t="s">
        <v>1623</v>
      </c>
      <c r="D917" s="108">
        <v>63.21</v>
      </c>
    </row>
    <row r="918" spans="1:4">
      <c r="A918" s="107" t="s">
        <v>4671</v>
      </c>
      <c r="B918" s="106" t="s">
        <v>4672</v>
      </c>
      <c r="C918" s="107" t="s">
        <v>1623</v>
      </c>
      <c r="D918" s="108">
        <v>79</v>
      </c>
    </row>
    <row r="919" spans="1:4">
      <c r="A919" s="109" t="s">
        <v>4673</v>
      </c>
      <c r="B919" s="106"/>
      <c r="C919" s="107"/>
      <c r="D919" s="108"/>
    </row>
    <row r="920" spans="1:4">
      <c r="A920" s="110" t="s">
        <v>4674</v>
      </c>
      <c r="B920" s="106" t="s">
        <v>4675</v>
      </c>
      <c r="C920" s="107" t="s">
        <v>27</v>
      </c>
      <c r="D920" s="108">
        <v>50.66</v>
      </c>
    </row>
    <row r="921" spans="1:4">
      <c r="A921" s="110" t="s">
        <v>4676</v>
      </c>
      <c r="B921" s="106" t="s">
        <v>4677</v>
      </c>
      <c r="C921" s="107" t="s">
        <v>27</v>
      </c>
      <c r="D921" s="108">
        <v>61.01</v>
      </c>
    </row>
    <row r="922" spans="1:4">
      <c r="A922" s="107" t="s">
        <v>4678</v>
      </c>
      <c r="B922" s="106" t="s">
        <v>4679</v>
      </c>
      <c r="C922" s="107" t="s">
        <v>27</v>
      </c>
      <c r="D922" s="108">
        <v>123.92</v>
      </c>
    </row>
    <row r="923" spans="1:4">
      <c r="A923" s="109" t="s">
        <v>4680</v>
      </c>
      <c r="B923" s="106"/>
      <c r="C923" s="107"/>
      <c r="D923" s="108"/>
    </row>
    <row r="924" spans="1:4">
      <c r="A924" s="110" t="s">
        <v>4681</v>
      </c>
      <c r="B924" s="106" t="s">
        <v>4682</v>
      </c>
      <c r="C924" s="107" t="s">
        <v>27</v>
      </c>
      <c r="D924" s="108">
        <v>74.95</v>
      </c>
    </row>
    <row r="925" spans="1:4">
      <c r="A925" s="110" t="s">
        <v>4683</v>
      </c>
      <c r="B925" s="106" t="s">
        <v>4684</v>
      </c>
      <c r="C925" s="107" t="s">
        <v>27</v>
      </c>
      <c r="D925" s="108">
        <v>112.84</v>
      </c>
    </row>
    <row r="926" spans="1:4">
      <c r="A926" s="110" t="s">
        <v>4685</v>
      </c>
      <c r="B926" s="106" t="s">
        <v>4686</v>
      </c>
      <c r="C926" s="107" t="s">
        <v>27</v>
      </c>
      <c r="D926" s="108">
        <v>154.15</v>
      </c>
    </row>
    <row r="927" spans="1:4">
      <c r="A927" s="107" t="s">
        <v>4687</v>
      </c>
      <c r="B927" s="106" t="s">
        <v>4688</v>
      </c>
      <c r="C927" s="107" t="s">
        <v>27</v>
      </c>
      <c r="D927" s="108">
        <v>199.38</v>
      </c>
    </row>
    <row r="928" spans="1:4">
      <c r="A928" s="109" t="s">
        <v>4689</v>
      </c>
      <c r="B928" s="106"/>
      <c r="C928" s="107"/>
      <c r="D928" s="108"/>
    </row>
    <row r="929" spans="1:4">
      <c r="A929" s="110" t="s">
        <v>4690</v>
      </c>
      <c r="B929" s="106" t="s">
        <v>4691</v>
      </c>
      <c r="C929" s="107" t="s">
        <v>27</v>
      </c>
      <c r="D929" s="108">
        <v>129.81</v>
      </c>
    </row>
    <row r="930" spans="1:4">
      <c r="A930" s="110" t="s">
        <v>4692</v>
      </c>
      <c r="B930" s="106" t="s">
        <v>4693</v>
      </c>
      <c r="C930" s="107" t="s">
        <v>27</v>
      </c>
      <c r="D930" s="108">
        <v>168.88</v>
      </c>
    </row>
    <row r="931" spans="1:4">
      <c r="A931" s="110" t="s">
        <v>4694</v>
      </c>
      <c r="B931" s="106" t="s">
        <v>4695</v>
      </c>
      <c r="C931" s="107" t="s">
        <v>27</v>
      </c>
      <c r="D931" s="108">
        <v>222.35</v>
      </c>
    </row>
    <row r="932" spans="1:4">
      <c r="A932" s="110" t="s">
        <v>4696</v>
      </c>
      <c r="B932" s="106" t="s">
        <v>4697</v>
      </c>
      <c r="C932" s="107" t="s">
        <v>27</v>
      </c>
      <c r="D932" s="108">
        <v>249.05</v>
      </c>
    </row>
    <row r="933" spans="1:4">
      <c r="A933" s="110" t="s">
        <v>4698</v>
      </c>
      <c r="B933" s="106" t="s">
        <v>4699</v>
      </c>
      <c r="C933" s="107" t="s">
        <v>27</v>
      </c>
      <c r="D933" s="108">
        <v>335.58</v>
      </c>
    </row>
    <row r="934" spans="1:4">
      <c r="A934" s="110" t="s">
        <v>4700</v>
      </c>
      <c r="B934" s="106" t="s">
        <v>4701</v>
      </c>
      <c r="C934" s="107" t="s">
        <v>27</v>
      </c>
      <c r="D934" s="108">
        <v>402.89</v>
      </c>
    </row>
    <row r="935" spans="1:4">
      <c r="A935" s="110" t="s">
        <v>4702</v>
      </c>
      <c r="B935" s="106" t="s">
        <v>4703</v>
      </c>
      <c r="C935" s="107" t="s">
        <v>27</v>
      </c>
      <c r="D935" s="108">
        <v>497.5</v>
      </c>
    </row>
    <row r="936" spans="1:4">
      <c r="A936" s="110" t="s">
        <v>4704</v>
      </c>
      <c r="B936" s="106" t="s">
        <v>4705</v>
      </c>
      <c r="C936" s="107" t="s">
        <v>27</v>
      </c>
      <c r="D936" s="108">
        <v>640.65</v>
      </c>
    </row>
    <row r="937" spans="1:4">
      <c r="A937" s="110" t="s">
        <v>4706</v>
      </c>
      <c r="B937" s="106" t="s">
        <v>4707</v>
      </c>
      <c r="C937" s="107" t="s">
        <v>27</v>
      </c>
      <c r="D937" s="108">
        <v>754.64</v>
      </c>
    </row>
    <row r="938" spans="1:4">
      <c r="A938" s="110" t="s">
        <v>4708</v>
      </c>
      <c r="B938" s="106" t="s">
        <v>4709</v>
      </c>
      <c r="C938" s="107" t="s">
        <v>27</v>
      </c>
      <c r="D938" s="108">
        <v>1086.1500000000001</v>
      </c>
    </row>
    <row r="939" spans="1:4">
      <c r="A939" s="107" t="s">
        <v>4710</v>
      </c>
      <c r="B939" s="106" t="s">
        <v>4711</v>
      </c>
      <c r="C939" s="107" t="s">
        <v>27</v>
      </c>
      <c r="D939" s="108">
        <v>1795.31</v>
      </c>
    </row>
    <row r="940" spans="1:4">
      <c r="A940" s="109" t="s">
        <v>4712</v>
      </c>
      <c r="B940" s="106"/>
      <c r="C940" s="107"/>
      <c r="D940" s="108"/>
    </row>
    <row r="941" spans="1:4">
      <c r="A941" s="110" t="s">
        <v>4713</v>
      </c>
      <c r="B941" s="106" t="s">
        <v>4714</v>
      </c>
      <c r="C941" s="107" t="s">
        <v>27</v>
      </c>
      <c r="D941" s="108">
        <v>149.43</v>
      </c>
    </row>
    <row r="942" spans="1:4">
      <c r="A942" s="110" t="s">
        <v>4715</v>
      </c>
      <c r="B942" s="106" t="s">
        <v>4716</v>
      </c>
      <c r="C942" s="107" t="s">
        <v>27</v>
      </c>
      <c r="D942" s="108">
        <v>194.17</v>
      </c>
    </row>
    <row r="943" spans="1:4">
      <c r="A943" s="110" t="s">
        <v>4717</v>
      </c>
      <c r="B943" s="106" t="s">
        <v>4718</v>
      </c>
      <c r="C943" s="107" t="s">
        <v>27</v>
      </c>
      <c r="D943" s="108">
        <v>257.85000000000002</v>
      </c>
    </row>
    <row r="944" spans="1:4">
      <c r="A944" s="110" t="s">
        <v>4719</v>
      </c>
      <c r="B944" s="106" t="s">
        <v>1642</v>
      </c>
      <c r="C944" s="107" t="s">
        <v>27</v>
      </c>
      <c r="D944" s="108">
        <v>275.45</v>
      </c>
    </row>
    <row r="945" spans="1:4">
      <c r="A945" s="110" t="s">
        <v>4720</v>
      </c>
      <c r="B945" s="106" t="s">
        <v>1643</v>
      </c>
      <c r="C945" s="107" t="s">
        <v>27</v>
      </c>
      <c r="D945" s="108">
        <v>305.14</v>
      </c>
    </row>
    <row r="946" spans="1:4">
      <c r="A946" s="110" t="s">
        <v>4721</v>
      </c>
      <c r="B946" s="106" t="s">
        <v>1644</v>
      </c>
      <c r="C946" s="107" t="s">
        <v>27</v>
      </c>
      <c r="D946" s="108">
        <v>354.82</v>
      </c>
    </row>
    <row r="947" spans="1:4">
      <c r="A947" s="110" t="s">
        <v>4722</v>
      </c>
      <c r="B947" s="106" t="s">
        <v>4723</v>
      </c>
      <c r="C947" s="107" t="s">
        <v>27</v>
      </c>
      <c r="D947" s="108">
        <v>591.36</v>
      </c>
    </row>
    <row r="948" spans="1:4">
      <c r="A948" s="110" t="s">
        <v>4724</v>
      </c>
      <c r="B948" s="106" t="s">
        <v>1645</v>
      </c>
      <c r="C948" s="107" t="s">
        <v>27</v>
      </c>
      <c r="D948" s="108">
        <v>650.23</v>
      </c>
    </row>
    <row r="949" spans="1:4">
      <c r="A949" s="110" t="s">
        <v>4725</v>
      </c>
      <c r="B949" s="106" t="s">
        <v>1646</v>
      </c>
      <c r="C949" s="107" t="s">
        <v>27</v>
      </c>
      <c r="D949" s="108">
        <v>760.15</v>
      </c>
    </row>
    <row r="950" spans="1:4">
      <c r="A950" s="107" t="s">
        <v>4726</v>
      </c>
      <c r="B950" s="106" t="s">
        <v>1647</v>
      </c>
      <c r="C950" s="107" t="s">
        <v>27</v>
      </c>
      <c r="D950" s="108">
        <v>1958.31</v>
      </c>
    </row>
    <row r="951" spans="1:4">
      <c r="A951" s="109" t="s">
        <v>4727</v>
      </c>
      <c r="B951" s="106"/>
      <c r="C951" s="107"/>
      <c r="D951" s="108"/>
    </row>
    <row r="952" spans="1:4">
      <c r="A952" s="110" t="s">
        <v>4728</v>
      </c>
      <c r="B952" s="106" t="s">
        <v>4729</v>
      </c>
      <c r="C952" s="107" t="s">
        <v>27</v>
      </c>
      <c r="D952" s="108">
        <v>104.98</v>
      </c>
    </row>
    <row r="953" spans="1:4">
      <c r="A953" s="110" t="s">
        <v>4730</v>
      </c>
      <c r="B953" s="106" t="s">
        <v>4731</v>
      </c>
      <c r="C953" s="107" t="s">
        <v>27</v>
      </c>
      <c r="D953" s="108">
        <v>271.49</v>
      </c>
    </row>
    <row r="954" spans="1:4">
      <c r="A954" s="110" t="s">
        <v>4732</v>
      </c>
      <c r="B954" s="106" t="s">
        <v>4733</v>
      </c>
      <c r="C954" s="107" t="s">
        <v>27</v>
      </c>
      <c r="D954" s="108">
        <v>391.55</v>
      </c>
    </row>
    <row r="955" spans="1:4">
      <c r="A955" s="110" t="s">
        <v>4734</v>
      </c>
      <c r="B955" s="106" t="s">
        <v>4735</v>
      </c>
      <c r="C955" s="107" t="s">
        <v>27</v>
      </c>
      <c r="D955" s="108">
        <v>438.54</v>
      </c>
    </row>
    <row r="956" spans="1:4">
      <c r="A956" s="110" t="s">
        <v>4736</v>
      </c>
      <c r="B956" s="106" t="s">
        <v>4737</v>
      </c>
      <c r="C956" s="107" t="s">
        <v>27</v>
      </c>
      <c r="D956" s="108">
        <v>553.53</v>
      </c>
    </row>
    <row r="957" spans="1:4">
      <c r="A957" s="107" t="s">
        <v>4738</v>
      </c>
      <c r="B957" s="106" t="s">
        <v>4739</v>
      </c>
      <c r="C957" s="107" t="s">
        <v>27</v>
      </c>
      <c r="D957" s="108">
        <v>825.32</v>
      </c>
    </row>
    <row r="958" spans="1:4">
      <c r="A958" s="109" t="s">
        <v>4740</v>
      </c>
      <c r="B958" s="106"/>
      <c r="C958" s="107"/>
      <c r="D958" s="108"/>
    </row>
    <row r="959" spans="1:4">
      <c r="A959" s="110" t="s">
        <v>4741</v>
      </c>
      <c r="B959" s="106" t="s">
        <v>4742</v>
      </c>
      <c r="C959" s="107" t="s">
        <v>27</v>
      </c>
      <c r="D959" s="108">
        <v>23.99</v>
      </c>
    </row>
    <row r="960" spans="1:4">
      <c r="A960" s="110" t="s">
        <v>4743</v>
      </c>
      <c r="B960" s="106" t="s">
        <v>4744</v>
      </c>
      <c r="C960" s="107" t="s">
        <v>27</v>
      </c>
      <c r="D960" s="108">
        <v>50.25</v>
      </c>
    </row>
    <row r="961" spans="1:4">
      <c r="A961" s="110" t="s">
        <v>4745</v>
      </c>
      <c r="B961" s="106" t="s">
        <v>4746</v>
      </c>
      <c r="C961" s="107" t="s">
        <v>27</v>
      </c>
      <c r="D961" s="108">
        <v>71.13</v>
      </c>
    </row>
    <row r="962" spans="1:4">
      <c r="A962" s="110" t="s">
        <v>4747</v>
      </c>
      <c r="B962" s="106" t="s">
        <v>4748</v>
      </c>
      <c r="C962" s="107" t="s">
        <v>27</v>
      </c>
      <c r="D962" s="108">
        <v>104.41</v>
      </c>
    </row>
    <row r="963" spans="1:4">
      <c r="A963" s="107" t="s">
        <v>4749</v>
      </c>
      <c r="B963" s="106" t="s">
        <v>4750</v>
      </c>
      <c r="C963" s="107" t="s">
        <v>27</v>
      </c>
      <c r="D963" s="108">
        <v>163.87</v>
      </c>
    </row>
    <row r="964" spans="1:4">
      <c r="A964" s="109" t="s">
        <v>4751</v>
      </c>
      <c r="B964" s="106"/>
      <c r="C964" s="107"/>
      <c r="D964" s="108"/>
    </row>
    <row r="965" spans="1:4">
      <c r="A965" s="110" t="s">
        <v>4752</v>
      </c>
      <c r="B965" s="106" t="s">
        <v>4753</v>
      </c>
      <c r="C965" s="107" t="s">
        <v>1623</v>
      </c>
      <c r="D965" s="108">
        <v>40.090000000000003</v>
      </c>
    </row>
    <row r="966" spans="1:4">
      <c r="A966" s="110" t="s">
        <v>4754</v>
      </c>
      <c r="B966" s="106" t="s">
        <v>4755</v>
      </c>
      <c r="C966" s="107" t="s">
        <v>1623</v>
      </c>
      <c r="D966" s="108">
        <v>48.07</v>
      </c>
    </row>
    <row r="967" spans="1:4">
      <c r="A967" s="107" t="s">
        <v>4756</v>
      </c>
      <c r="B967" s="106" t="s">
        <v>4757</v>
      </c>
      <c r="C967" s="107" t="s">
        <v>1623</v>
      </c>
      <c r="D967" s="108">
        <v>68.06</v>
      </c>
    </row>
    <row r="968" spans="1:4">
      <c r="A968" s="109" t="s">
        <v>4758</v>
      </c>
      <c r="B968" s="106"/>
      <c r="C968" s="107"/>
      <c r="D968" s="108"/>
    </row>
    <row r="969" spans="1:4">
      <c r="A969" s="110" t="s">
        <v>4759</v>
      </c>
      <c r="B969" s="106" t="s">
        <v>4760</v>
      </c>
      <c r="C969" s="107" t="s">
        <v>27</v>
      </c>
      <c r="D969" s="108">
        <v>38.43</v>
      </c>
    </row>
    <row r="970" spans="1:4">
      <c r="A970" s="110" t="s">
        <v>4761</v>
      </c>
      <c r="B970" s="106" t="s">
        <v>4762</v>
      </c>
      <c r="C970" s="107" t="s">
        <v>27</v>
      </c>
      <c r="D970" s="108">
        <v>51.17</v>
      </c>
    </row>
    <row r="971" spans="1:4">
      <c r="A971" s="110" t="s">
        <v>4763</v>
      </c>
      <c r="B971" s="106" t="s">
        <v>4764</v>
      </c>
      <c r="C971" s="107" t="s">
        <v>27</v>
      </c>
      <c r="D971" s="108">
        <v>69.59</v>
      </c>
    </row>
    <row r="972" spans="1:4">
      <c r="A972" s="110" t="s">
        <v>4765</v>
      </c>
      <c r="B972" s="106" t="s">
        <v>4766</v>
      </c>
      <c r="C972" s="107" t="s">
        <v>27</v>
      </c>
      <c r="D972" s="108">
        <v>159.44999999999999</v>
      </c>
    </row>
    <row r="973" spans="1:4">
      <c r="A973" s="107" t="s">
        <v>4767</v>
      </c>
      <c r="B973" s="106" t="s">
        <v>4768</v>
      </c>
      <c r="C973" s="107" t="s">
        <v>27</v>
      </c>
      <c r="D973" s="108">
        <v>276.39999999999998</v>
      </c>
    </row>
    <row r="974" spans="1:4">
      <c r="A974" s="109" t="s">
        <v>4769</v>
      </c>
      <c r="B974" s="106"/>
      <c r="C974" s="107"/>
      <c r="D974" s="108"/>
    </row>
    <row r="975" spans="1:4">
      <c r="A975" s="110" t="s">
        <v>4770</v>
      </c>
      <c r="B975" s="106" t="s">
        <v>4771</v>
      </c>
      <c r="C975" s="107" t="s">
        <v>27</v>
      </c>
      <c r="D975" s="108">
        <v>22.38</v>
      </c>
    </row>
    <row r="976" spans="1:4">
      <c r="A976" s="107" t="s">
        <v>4772</v>
      </c>
      <c r="B976" s="106" t="s">
        <v>4773</v>
      </c>
      <c r="C976" s="107" t="s">
        <v>27</v>
      </c>
      <c r="D976" s="108">
        <v>48.03</v>
      </c>
    </row>
    <row r="977" spans="1:4">
      <c r="A977" s="109" t="s">
        <v>4774</v>
      </c>
      <c r="B977" s="106"/>
      <c r="C977" s="107"/>
      <c r="D977" s="108"/>
    </row>
    <row r="978" spans="1:4">
      <c r="A978" s="110" t="s">
        <v>4775</v>
      </c>
      <c r="B978" s="106" t="s">
        <v>4776</v>
      </c>
      <c r="C978" s="107" t="s">
        <v>27</v>
      </c>
      <c r="D978" s="108">
        <v>14.81</v>
      </c>
    </row>
    <row r="979" spans="1:4">
      <c r="A979" s="110" t="s">
        <v>4777</v>
      </c>
      <c r="B979" s="106" t="s">
        <v>4778</v>
      </c>
      <c r="C979" s="107" t="s">
        <v>27</v>
      </c>
      <c r="D979" s="108">
        <v>25.27</v>
      </c>
    </row>
    <row r="980" spans="1:4">
      <c r="A980" s="110" t="s">
        <v>4779</v>
      </c>
      <c r="B980" s="106" t="s">
        <v>4780</v>
      </c>
      <c r="C980" s="107" t="s">
        <v>27</v>
      </c>
      <c r="D980" s="108">
        <v>29.53</v>
      </c>
    </row>
    <row r="981" spans="1:4">
      <c r="A981" s="110" t="s">
        <v>4781</v>
      </c>
      <c r="B981" s="106" t="s">
        <v>4782</v>
      </c>
      <c r="C981" s="107" t="s">
        <v>27</v>
      </c>
      <c r="D981" s="108">
        <v>15.46</v>
      </c>
    </row>
    <row r="982" spans="1:4">
      <c r="A982" s="110" t="s">
        <v>4783</v>
      </c>
      <c r="B982" s="106" t="s">
        <v>4784</v>
      </c>
      <c r="C982" s="107" t="s">
        <v>27</v>
      </c>
      <c r="D982" s="108">
        <v>28.54</v>
      </c>
    </row>
    <row r="983" spans="1:4">
      <c r="A983" s="110" t="s">
        <v>4785</v>
      </c>
      <c r="B983" s="106" t="s">
        <v>4786</v>
      </c>
      <c r="C983" s="107" t="s">
        <v>27</v>
      </c>
      <c r="D983" s="108">
        <v>43.07</v>
      </c>
    </row>
    <row r="984" spans="1:4">
      <c r="A984" s="110" t="s">
        <v>4787</v>
      </c>
      <c r="B984" s="106" t="s">
        <v>4788</v>
      </c>
      <c r="C984" s="107" t="s">
        <v>27</v>
      </c>
      <c r="D984" s="108">
        <v>19.71</v>
      </c>
    </row>
    <row r="985" spans="1:4">
      <c r="A985" s="110" t="s">
        <v>4789</v>
      </c>
      <c r="B985" s="106" t="s">
        <v>4790</v>
      </c>
      <c r="C985" s="107" t="s">
        <v>27</v>
      </c>
      <c r="D985" s="108">
        <v>36.229999999999997</v>
      </c>
    </row>
    <row r="986" spans="1:4">
      <c r="A986" s="110" t="s">
        <v>4791</v>
      </c>
      <c r="B986" s="106" t="s">
        <v>4792</v>
      </c>
      <c r="C986" s="107" t="s">
        <v>27</v>
      </c>
      <c r="D986" s="108">
        <v>57.53</v>
      </c>
    </row>
    <row r="987" spans="1:4">
      <c r="A987" s="110" t="s">
        <v>4793</v>
      </c>
      <c r="B987" s="106" t="s">
        <v>4794</v>
      </c>
      <c r="C987" s="107" t="s">
        <v>27</v>
      </c>
      <c r="D987" s="108">
        <v>35.42</v>
      </c>
    </row>
    <row r="988" spans="1:4">
      <c r="A988" s="110" t="s">
        <v>4795</v>
      </c>
      <c r="B988" s="106" t="s">
        <v>4796</v>
      </c>
      <c r="C988" s="107" t="s">
        <v>27</v>
      </c>
      <c r="D988" s="108">
        <v>67.48</v>
      </c>
    </row>
    <row r="989" spans="1:4">
      <c r="A989" s="110" t="s">
        <v>4797</v>
      </c>
      <c r="B989" s="106" t="s">
        <v>4798</v>
      </c>
      <c r="C989" s="107" t="s">
        <v>27</v>
      </c>
      <c r="D989" s="108">
        <v>108.16</v>
      </c>
    </row>
    <row r="990" spans="1:4">
      <c r="A990" s="110" t="s">
        <v>4799</v>
      </c>
      <c r="B990" s="106" t="s">
        <v>4800</v>
      </c>
      <c r="C990" s="107" t="s">
        <v>27</v>
      </c>
      <c r="D990" s="108">
        <v>163.85</v>
      </c>
    </row>
    <row r="991" spans="1:4">
      <c r="A991" s="107" t="s">
        <v>4801</v>
      </c>
      <c r="B991" s="106" t="s">
        <v>4802</v>
      </c>
      <c r="C991" s="107" t="s">
        <v>27</v>
      </c>
      <c r="D991" s="108">
        <v>227.78</v>
      </c>
    </row>
    <row r="992" spans="1:4">
      <c r="A992" s="109" t="s">
        <v>4803</v>
      </c>
      <c r="B992" s="106"/>
      <c r="C992" s="107"/>
      <c r="D992" s="108"/>
    </row>
    <row r="993" spans="1:4">
      <c r="A993" s="110" t="s">
        <v>4804</v>
      </c>
      <c r="B993" s="106" t="s">
        <v>4805</v>
      </c>
      <c r="C993" s="107" t="s">
        <v>1623</v>
      </c>
      <c r="D993" s="108">
        <v>16.16</v>
      </c>
    </row>
    <row r="994" spans="1:4">
      <c r="A994" s="110" t="s">
        <v>4806</v>
      </c>
      <c r="B994" s="106" t="s">
        <v>4807</v>
      </c>
      <c r="C994" s="107" t="s">
        <v>1623</v>
      </c>
      <c r="D994" s="108">
        <v>31.76</v>
      </c>
    </row>
    <row r="995" spans="1:4">
      <c r="A995" s="110" t="s">
        <v>4808</v>
      </c>
      <c r="B995" s="106" t="s">
        <v>4809</v>
      </c>
      <c r="C995" s="107" t="s">
        <v>1623</v>
      </c>
      <c r="D995" s="108">
        <v>45.27</v>
      </c>
    </row>
    <row r="996" spans="1:4">
      <c r="A996" s="110" t="s">
        <v>4810</v>
      </c>
      <c r="B996" s="106" t="s">
        <v>4811</v>
      </c>
      <c r="C996" s="107" t="s">
        <v>1623</v>
      </c>
      <c r="D996" s="108">
        <v>17.399999999999999</v>
      </c>
    </row>
    <row r="997" spans="1:4">
      <c r="A997" s="110" t="s">
        <v>4812</v>
      </c>
      <c r="B997" s="106" t="s">
        <v>4813</v>
      </c>
      <c r="C997" s="107" t="s">
        <v>1623</v>
      </c>
      <c r="D997" s="108">
        <v>50.46</v>
      </c>
    </row>
    <row r="998" spans="1:4">
      <c r="A998" s="110" t="s">
        <v>4814</v>
      </c>
      <c r="B998" s="106" t="s">
        <v>4815</v>
      </c>
      <c r="C998" s="107" t="s">
        <v>1623</v>
      </c>
      <c r="D998" s="108">
        <v>20.85</v>
      </c>
    </row>
    <row r="999" spans="1:4">
      <c r="A999" s="110" t="s">
        <v>4816</v>
      </c>
      <c r="B999" s="106" t="s">
        <v>4817</v>
      </c>
      <c r="C999" s="107" t="s">
        <v>1623</v>
      </c>
      <c r="D999" s="108">
        <v>54.9</v>
      </c>
    </row>
    <row r="1000" spans="1:4">
      <c r="A1000" s="110" t="s">
        <v>4818</v>
      </c>
      <c r="B1000" s="106" t="s">
        <v>4819</v>
      </c>
      <c r="C1000" s="107" t="s">
        <v>1623</v>
      </c>
      <c r="D1000" s="108">
        <v>78.88</v>
      </c>
    </row>
    <row r="1001" spans="1:4">
      <c r="A1001" s="110" t="s">
        <v>4820</v>
      </c>
      <c r="B1001" s="106" t="s">
        <v>4821</v>
      </c>
      <c r="C1001" s="107" t="s">
        <v>1623</v>
      </c>
      <c r="D1001" s="108">
        <v>35.46</v>
      </c>
    </row>
    <row r="1002" spans="1:4">
      <c r="A1002" s="110" t="s">
        <v>4822</v>
      </c>
      <c r="B1002" s="106" t="s">
        <v>4823</v>
      </c>
      <c r="C1002" s="107" t="s">
        <v>1623</v>
      </c>
      <c r="D1002" s="108">
        <v>12.06</v>
      </c>
    </row>
    <row r="1003" spans="1:4">
      <c r="A1003" s="110" t="s">
        <v>4824</v>
      </c>
      <c r="B1003" s="106" t="s">
        <v>4825</v>
      </c>
      <c r="C1003" s="107" t="s">
        <v>1623</v>
      </c>
      <c r="D1003" s="108">
        <v>20.37</v>
      </c>
    </row>
    <row r="1004" spans="1:4">
      <c r="A1004" s="110" t="s">
        <v>4826</v>
      </c>
      <c r="B1004" s="106" t="s">
        <v>4827</v>
      </c>
      <c r="C1004" s="107" t="s">
        <v>1623</v>
      </c>
      <c r="D1004" s="108">
        <v>35</v>
      </c>
    </row>
    <row r="1005" spans="1:4">
      <c r="A1005" s="110" t="s">
        <v>4828</v>
      </c>
      <c r="B1005" s="106" t="s">
        <v>4829</v>
      </c>
      <c r="C1005" s="107" t="s">
        <v>1623</v>
      </c>
      <c r="D1005" s="108">
        <v>21.05</v>
      </c>
    </row>
    <row r="1006" spans="1:4">
      <c r="A1006" s="110" t="s">
        <v>4830</v>
      </c>
      <c r="B1006" s="106" t="s">
        <v>4831</v>
      </c>
      <c r="C1006" s="107" t="s">
        <v>1623</v>
      </c>
      <c r="D1006" s="108">
        <v>43.07</v>
      </c>
    </row>
    <row r="1007" spans="1:4">
      <c r="A1007" s="110" t="s">
        <v>4832</v>
      </c>
      <c r="B1007" s="106" t="s">
        <v>4833</v>
      </c>
      <c r="C1007" s="107" t="s">
        <v>1623</v>
      </c>
      <c r="D1007" s="108">
        <v>76.81</v>
      </c>
    </row>
    <row r="1008" spans="1:4">
      <c r="A1008" s="110" t="s">
        <v>4834</v>
      </c>
      <c r="B1008" s="106" t="s">
        <v>4835</v>
      </c>
      <c r="C1008" s="107" t="s">
        <v>1623</v>
      </c>
      <c r="D1008" s="108">
        <v>30.69</v>
      </c>
    </row>
    <row r="1009" spans="1:4">
      <c r="A1009" s="110" t="s">
        <v>4836</v>
      </c>
      <c r="B1009" s="106" t="s">
        <v>4837</v>
      </c>
      <c r="C1009" s="107" t="s">
        <v>1623</v>
      </c>
      <c r="D1009" s="108">
        <v>48.03</v>
      </c>
    </row>
    <row r="1010" spans="1:4">
      <c r="A1010" s="110" t="s">
        <v>4838</v>
      </c>
      <c r="B1010" s="106" t="s">
        <v>4839</v>
      </c>
      <c r="C1010" s="107" t="s">
        <v>1623</v>
      </c>
      <c r="D1010" s="108">
        <v>75.59</v>
      </c>
    </row>
    <row r="1011" spans="1:4">
      <c r="A1011" s="110" t="s">
        <v>4840</v>
      </c>
      <c r="B1011" s="106" t="s">
        <v>4841</v>
      </c>
      <c r="C1011" s="107" t="s">
        <v>1623</v>
      </c>
      <c r="D1011" s="108">
        <v>133.43</v>
      </c>
    </row>
    <row r="1012" spans="1:4">
      <c r="A1012" s="110" t="s">
        <v>4842</v>
      </c>
      <c r="B1012" s="106" t="s">
        <v>4843</v>
      </c>
      <c r="C1012" s="107" t="s">
        <v>1623</v>
      </c>
      <c r="D1012" s="108">
        <v>37.020000000000003</v>
      </c>
    </row>
    <row r="1013" spans="1:4">
      <c r="A1013" s="110" t="s">
        <v>4844</v>
      </c>
      <c r="B1013" s="106" t="s">
        <v>4845</v>
      </c>
      <c r="C1013" s="107" t="s">
        <v>1623</v>
      </c>
      <c r="D1013" s="108">
        <v>30.75</v>
      </c>
    </row>
    <row r="1014" spans="1:4">
      <c r="A1014" s="110" t="s">
        <v>4846</v>
      </c>
      <c r="B1014" s="106" t="s">
        <v>4847</v>
      </c>
      <c r="C1014" s="107" t="s">
        <v>1623</v>
      </c>
      <c r="D1014" s="108">
        <v>87.1</v>
      </c>
    </row>
    <row r="1015" spans="1:4">
      <c r="A1015" s="110" t="s">
        <v>4848</v>
      </c>
      <c r="B1015" s="106" t="s">
        <v>4849</v>
      </c>
      <c r="C1015" s="107" t="s">
        <v>1623</v>
      </c>
      <c r="D1015" s="108">
        <v>132.72</v>
      </c>
    </row>
    <row r="1016" spans="1:4">
      <c r="A1016" s="110" t="s">
        <v>4850</v>
      </c>
      <c r="B1016" s="106" t="s">
        <v>4851</v>
      </c>
      <c r="C1016" s="107" t="s">
        <v>1623</v>
      </c>
      <c r="D1016" s="108">
        <v>158.52000000000001</v>
      </c>
    </row>
    <row r="1017" spans="1:4">
      <c r="A1017" s="110" t="s">
        <v>4852</v>
      </c>
      <c r="B1017" s="106" t="s">
        <v>4853</v>
      </c>
      <c r="C1017" s="107" t="s">
        <v>1623</v>
      </c>
      <c r="D1017" s="108">
        <v>496.73</v>
      </c>
    </row>
    <row r="1018" spans="1:4">
      <c r="A1018" s="110" t="s">
        <v>4854</v>
      </c>
      <c r="B1018" s="106" t="s">
        <v>4855</v>
      </c>
      <c r="C1018" s="107" t="s">
        <v>1623</v>
      </c>
      <c r="D1018" s="108">
        <v>34.01</v>
      </c>
    </row>
    <row r="1019" spans="1:4">
      <c r="A1019" s="110" t="s">
        <v>4856</v>
      </c>
      <c r="B1019" s="106" t="s">
        <v>4857</v>
      </c>
      <c r="C1019" s="107" t="s">
        <v>1623</v>
      </c>
      <c r="D1019" s="108">
        <v>58.11</v>
      </c>
    </row>
    <row r="1020" spans="1:4">
      <c r="A1020" s="110" t="s">
        <v>4858</v>
      </c>
      <c r="B1020" s="106" t="s">
        <v>4859</v>
      </c>
      <c r="C1020" s="107" t="s">
        <v>1623</v>
      </c>
      <c r="D1020" s="108">
        <v>112.4</v>
      </c>
    </row>
    <row r="1021" spans="1:4">
      <c r="A1021" s="110" t="s">
        <v>4860</v>
      </c>
      <c r="B1021" s="106" t="s">
        <v>4861</v>
      </c>
      <c r="C1021" s="107" t="s">
        <v>1623</v>
      </c>
      <c r="D1021" s="108">
        <v>356.02</v>
      </c>
    </row>
    <row r="1022" spans="1:4">
      <c r="A1022" s="110" t="s">
        <v>4862</v>
      </c>
      <c r="B1022" s="106" t="s">
        <v>4863</v>
      </c>
      <c r="C1022" s="107" t="s">
        <v>1623</v>
      </c>
      <c r="D1022" s="108">
        <v>27.25</v>
      </c>
    </row>
    <row r="1023" spans="1:4">
      <c r="A1023" s="110" t="s">
        <v>4864</v>
      </c>
      <c r="B1023" s="106" t="s">
        <v>4865</v>
      </c>
      <c r="C1023" s="107" t="s">
        <v>1623</v>
      </c>
      <c r="D1023" s="108">
        <v>104.86</v>
      </c>
    </row>
    <row r="1024" spans="1:4">
      <c r="A1024" s="110" t="s">
        <v>4866</v>
      </c>
      <c r="B1024" s="106" t="s">
        <v>4867</v>
      </c>
      <c r="C1024" s="107" t="s">
        <v>1623</v>
      </c>
      <c r="D1024" s="108">
        <v>25.84</v>
      </c>
    </row>
    <row r="1025" spans="1:4">
      <c r="A1025" s="110" t="s">
        <v>4868</v>
      </c>
      <c r="B1025" s="106" t="s">
        <v>4869</v>
      </c>
      <c r="C1025" s="107" t="s">
        <v>1623</v>
      </c>
      <c r="D1025" s="108">
        <v>80.14</v>
      </c>
    </row>
    <row r="1026" spans="1:4">
      <c r="A1026" s="110" t="s">
        <v>4870</v>
      </c>
      <c r="B1026" s="106" t="s">
        <v>4871</v>
      </c>
      <c r="C1026" s="107" t="s">
        <v>1623</v>
      </c>
      <c r="D1026" s="108">
        <v>87.48</v>
      </c>
    </row>
    <row r="1027" spans="1:4">
      <c r="A1027" s="110" t="s">
        <v>4872</v>
      </c>
      <c r="B1027" s="106" t="s">
        <v>4873</v>
      </c>
      <c r="C1027" s="107" t="s">
        <v>1623</v>
      </c>
      <c r="D1027" s="108">
        <v>71.31</v>
      </c>
    </row>
    <row r="1028" spans="1:4">
      <c r="A1028" s="110" t="s">
        <v>4874</v>
      </c>
      <c r="B1028" s="106" t="s">
        <v>4875</v>
      </c>
      <c r="C1028" s="107" t="s">
        <v>1623</v>
      </c>
      <c r="D1028" s="108">
        <v>100.72</v>
      </c>
    </row>
    <row r="1029" spans="1:4">
      <c r="A1029" s="110" t="s">
        <v>4876</v>
      </c>
      <c r="B1029" s="106" t="s">
        <v>4877</v>
      </c>
      <c r="C1029" s="107" t="s">
        <v>1623</v>
      </c>
      <c r="D1029" s="108">
        <v>173.93</v>
      </c>
    </row>
    <row r="1030" spans="1:4">
      <c r="A1030" s="110" t="s">
        <v>4878</v>
      </c>
      <c r="B1030" s="106" t="s">
        <v>4879</v>
      </c>
      <c r="C1030" s="107" t="s">
        <v>1623</v>
      </c>
      <c r="D1030" s="108">
        <v>96.93</v>
      </c>
    </row>
    <row r="1031" spans="1:4">
      <c r="A1031" s="110" t="s">
        <v>4880</v>
      </c>
      <c r="B1031" s="106" t="s">
        <v>4881</v>
      </c>
      <c r="C1031" s="107" t="s">
        <v>1623</v>
      </c>
      <c r="D1031" s="108">
        <v>131.28</v>
      </c>
    </row>
    <row r="1032" spans="1:4">
      <c r="A1032" s="110" t="s">
        <v>4882</v>
      </c>
      <c r="B1032" s="106" t="s">
        <v>4883</v>
      </c>
      <c r="C1032" s="107" t="s">
        <v>1623</v>
      </c>
      <c r="D1032" s="108">
        <v>169.01</v>
      </c>
    </row>
    <row r="1033" spans="1:4">
      <c r="A1033" s="110" t="s">
        <v>4884</v>
      </c>
      <c r="B1033" s="106" t="s">
        <v>4885</v>
      </c>
      <c r="C1033" s="107" t="s">
        <v>1623</v>
      </c>
      <c r="D1033" s="108">
        <v>42.67</v>
      </c>
    </row>
    <row r="1034" spans="1:4">
      <c r="A1034" s="110" t="s">
        <v>4886</v>
      </c>
      <c r="B1034" s="106" t="s">
        <v>4887</v>
      </c>
      <c r="C1034" s="107" t="s">
        <v>1623</v>
      </c>
      <c r="D1034" s="108">
        <v>35.44</v>
      </c>
    </row>
    <row r="1035" spans="1:4">
      <c r="A1035" s="110" t="s">
        <v>4888</v>
      </c>
      <c r="B1035" s="106" t="s">
        <v>4889</v>
      </c>
      <c r="C1035" s="107" t="s">
        <v>1623</v>
      </c>
      <c r="D1035" s="108">
        <v>32.97</v>
      </c>
    </row>
    <row r="1036" spans="1:4">
      <c r="A1036" s="110" t="s">
        <v>4890</v>
      </c>
      <c r="B1036" s="106" t="s">
        <v>4891</v>
      </c>
      <c r="C1036" s="107" t="s">
        <v>1623</v>
      </c>
      <c r="D1036" s="108">
        <v>38.97</v>
      </c>
    </row>
    <row r="1037" spans="1:4">
      <c r="A1037" s="110" t="s">
        <v>4892</v>
      </c>
      <c r="B1037" s="106" t="s">
        <v>4893</v>
      </c>
      <c r="C1037" s="107" t="s">
        <v>1623</v>
      </c>
      <c r="D1037" s="108">
        <v>58.64</v>
      </c>
    </row>
    <row r="1038" spans="1:4">
      <c r="A1038" s="110" t="s">
        <v>4894</v>
      </c>
      <c r="B1038" s="106" t="s">
        <v>4895</v>
      </c>
      <c r="C1038" s="107" t="s">
        <v>1623</v>
      </c>
      <c r="D1038" s="108">
        <v>39.229999999999997</v>
      </c>
    </row>
    <row r="1039" spans="1:4">
      <c r="A1039" s="110" t="s">
        <v>4896</v>
      </c>
      <c r="B1039" s="106" t="s">
        <v>4897</v>
      </c>
      <c r="C1039" s="107" t="s">
        <v>1623</v>
      </c>
      <c r="D1039" s="108">
        <v>48.9</v>
      </c>
    </row>
    <row r="1040" spans="1:4">
      <c r="A1040" s="110" t="s">
        <v>4898</v>
      </c>
      <c r="B1040" s="106" t="s">
        <v>4899</v>
      </c>
      <c r="C1040" s="107" t="s">
        <v>1623</v>
      </c>
      <c r="D1040" s="108">
        <v>52.78</v>
      </c>
    </row>
    <row r="1041" spans="1:4">
      <c r="A1041" s="110" t="s">
        <v>4900</v>
      </c>
      <c r="B1041" s="106" t="s">
        <v>4901</v>
      </c>
      <c r="C1041" s="107" t="s">
        <v>1623</v>
      </c>
      <c r="D1041" s="108">
        <v>56.36</v>
      </c>
    </row>
    <row r="1042" spans="1:4">
      <c r="A1042" s="110" t="s">
        <v>4902</v>
      </c>
      <c r="B1042" s="106" t="s">
        <v>4903</v>
      </c>
      <c r="C1042" s="107" t="s">
        <v>1623</v>
      </c>
      <c r="D1042" s="108">
        <v>96.48</v>
      </c>
    </row>
    <row r="1043" spans="1:4">
      <c r="A1043" s="110" t="s">
        <v>4904</v>
      </c>
      <c r="B1043" s="106" t="s">
        <v>4905</v>
      </c>
      <c r="C1043" s="107" t="s">
        <v>1623</v>
      </c>
      <c r="D1043" s="108">
        <v>157.97</v>
      </c>
    </row>
    <row r="1044" spans="1:4">
      <c r="A1044" s="110" t="s">
        <v>4906</v>
      </c>
      <c r="B1044" s="106" t="s">
        <v>4907</v>
      </c>
      <c r="C1044" s="107" t="s">
        <v>1623</v>
      </c>
      <c r="D1044" s="108">
        <v>239.69</v>
      </c>
    </row>
    <row r="1045" spans="1:4">
      <c r="A1045" s="110" t="s">
        <v>4908</v>
      </c>
      <c r="B1045" s="106" t="s">
        <v>4909</v>
      </c>
      <c r="C1045" s="107" t="s">
        <v>1623</v>
      </c>
      <c r="D1045" s="108">
        <v>371.96</v>
      </c>
    </row>
    <row r="1046" spans="1:4">
      <c r="A1046" s="110" t="s">
        <v>4910</v>
      </c>
      <c r="B1046" s="106" t="s">
        <v>4911</v>
      </c>
      <c r="C1046" s="107" t="s">
        <v>1623</v>
      </c>
      <c r="D1046" s="108">
        <v>38.159999999999997</v>
      </c>
    </row>
    <row r="1047" spans="1:4">
      <c r="A1047" s="110" t="s">
        <v>4912</v>
      </c>
      <c r="B1047" s="106" t="s">
        <v>4913</v>
      </c>
      <c r="C1047" s="107" t="s">
        <v>1623</v>
      </c>
      <c r="D1047" s="108">
        <v>59.64</v>
      </c>
    </row>
    <row r="1048" spans="1:4">
      <c r="A1048" s="110" t="s">
        <v>4914</v>
      </c>
      <c r="B1048" s="106" t="s">
        <v>4915</v>
      </c>
      <c r="C1048" s="107" t="s">
        <v>1623</v>
      </c>
      <c r="D1048" s="108">
        <v>94.74</v>
      </c>
    </row>
    <row r="1049" spans="1:4">
      <c r="A1049" s="110" t="s">
        <v>4916</v>
      </c>
      <c r="B1049" s="106" t="s">
        <v>4917</v>
      </c>
      <c r="C1049" s="107" t="s">
        <v>1623</v>
      </c>
      <c r="D1049" s="108">
        <v>138.71</v>
      </c>
    </row>
    <row r="1050" spans="1:4">
      <c r="A1050" s="110" t="s">
        <v>4918</v>
      </c>
      <c r="B1050" s="106" t="s">
        <v>4919</v>
      </c>
      <c r="C1050" s="107" t="s">
        <v>1623</v>
      </c>
      <c r="D1050" s="108">
        <v>196.89</v>
      </c>
    </row>
    <row r="1051" spans="1:4">
      <c r="A1051" s="110" t="s">
        <v>4920</v>
      </c>
      <c r="B1051" s="106" t="s">
        <v>4921</v>
      </c>
      <c r="C1051" s="107" t="s">
        <v>1623</v>
      </c>
      <c r="D1051" s="108">
        <v>15.28</v>
      </c>
    </row>
    <row r="1052" spans="1:4">
      <c r="A1052" s="110" t="s">
        <v>4922</v>
      </c>
      <c r="B1052" s="106" t="s">
        <v>4923</v>
      </c>
      <c r="C1052" s="107" t="s">
        <v>1623</v>
      </c>
      <c r="D1052" s="108">
        <v>23.51</v>
      </c>
    </row>
    <row r="1053" spans="1:4">
      <c r="A1053" s="110" t="s">
        <v>4924</v>
      </c>
      <c r="B1053" s="106" t="s">
        <v>4925</v>
      </c>
      <c r="C1053" s="107" t="s">
        <v>1623</v>
      </c>
      <c r="D1053" s="108">
        <v>39.090000000000003</v>
      </c>
    </row>
    <row r="1054" spans="1:4">
      <c r="A1054" s="110" t="s">
        <v>4926</v>
      </c>
      <c r="B1054" s="106" t="s">
        <v>4927</v>
      </c>
      <c r="C1054" s="107" t="s">
        <v>1623</v>
      </c>
      <c r="D1054" s="108">
        <v>56</v>
      </c>
    </row>
    <row r="1055" spans="1:4">
      <c r="A1055" s="110" t="s">
        <v>4928</v>
      </c>
      <c r="B1055" s="106" t="s">
        <v>4929</v>
      </c>
      <c r="C1055" s="107" t="s">
        <v>1623</v>
      </c>
      <c r="D1055" s="108">
        <v>148.97</v>
      </c>
    </row>
    <row r="1056" spans="1:4">
      <c r="A1056" s="110" t="s">
        <v>4930</v>
      </c>
      <c r="B1056" s="106" t="s">
        <v>4931</v>
      </c>
      <c r="C1056" s="107" t="s">
        <v>1623</v>
      </c>
      <c r="D1056" s="108">
        <v>23.6</v>
      </c>
    </row>
    <row r="1057" spans="1:4">
      <c r="A1057" s="110" t="s">
        <v>4932</v>
      </c>
      <c r="B1057" s="106" t="s">
        <v>4933</v>
      </c>
      <c r="C1057" s="107" t="s">
        <v>1623</v>
      </c>
      <c r="D1057" s="108">
        <v>69.900000000000006</v>
      </c>
    </row>
    <row r="1058" spans="1:4">
      <c r="A1058" s="110" t="s">
        <v>4934</v>
      </c>
      <c r="B1058" s="106" t="s">
        <v>4935</v>
      </c>
      <c r="C1058" s="107" t="s">
        <v>1623</v>
      </c>
      <c r="D1058" s="108">
        <v>111.28</v>
      </c>
    </row>
    <row r="1059" spans="1:4">
      <c r="A1059" s="110" t="s">
        <v>4936</v>
      </c>
      <c r="B1059" s="106" t="s">
        <v>4937</v>
      </c>
      <c r="C1059" s="107" t="s">
        <v>1623</v>
      </c>
      <c r="D1059" s="108">
        <v>130.58000000000001</v>
      </c>
    </row>
    <row r="1060" spans="1:4">
      <c r="A1060" s="110" t="s">
        <v>4938</v>
      </c>
      <c r="B1060" s="106" t="s">
        <v>4939</v>
      </c>
      <c r="C1060" s="107" t="s">
        <v>1623</v>
      </c>
      <c r="D1060" s="108">
        <v>27.17</v>
      </c>
    </row>
    <row r="1061" spans="1:4">
      <c r="A1061" s="110" t="s">
        <v>4940</v>
      </c>
      <c r="B1061" s="106" t="s">
        <v>4941</v>
      </c>
      <c r="C1061" s="107" t="s">
        <v>1623</v>
      </c>
      <c r="D1061" s="108">
        <v>32.85</v>
      </c>
    </row>
    <row r="1062" spans="1:4">
      <c r="A1062" s="110" t="s">
        <v>4942</v>
      </c>
      <c r="B1062" s="106" t="s">
        <v>4943</v>
      </c>
      <c r="C1062" s="107" t="s">
        <v>1623</v>
      </c>
      <c r="D1062" s="108">
        <v>49.85</v>
      </c>
    </row>
    <row r="1063" spans="1:4">
      <c r="A1063" s="110" t="s">
        <v>4944</v>
      </c>
      <c r="B1063" s="106" t="s">
        <v>4945</v>
      </c>
      <c r="C1063" s="107" t="s">
        <v>1623</v>
      </c>
      <c r="D1063" s="108">
        <v>68.849999999999994</v>
      </c>
    </row>
    <row r="1064" spans="1:4">
      <c r="A1064" s="110" t="s">
        <v>4946</v>
      </c>
      <c r="B1064" s="106" t="s">
        <v>4947</v>
      </c>
      <c r="C1064" s="107" t="s">
        <v>1623</v>
      </c>
      <c r="D1064" s="108">
        <v>35.08</v>
      </c>
    </row>
    <row r="1065" spans="1:4">
      <c r="A1065" s="110" t="s">
        <v>4948</v>
      </c>
      <c r="B1065" s="106" t="s">
        <v>4949</v>
      </c>
      <c r="C1065" s="107" t="s">
        <v>1623</v>
      </c>
      <c r="D1065" s="108">
        <v>59.42</v>
      </c>
    </row>
    <row r="1066" spans="1:4">
      <c r="A1066" s="110" t="s">
        <v>4950</v>
      </c>
      <c r="B1066" s="106" t="s">
        <v>4951</v>
      </c>
      <c r="C1066" s="107" t="s">
        <v>1623</v>
      </c>
      <c r="D1066" s="108">
        <v>87.97</v>
      </c>
    </row>
    <row r="1067" spans="1:4">
      <c r="A1067" s="110" t="s">
        <v>4952</v>
      </c>
      <c r="B1067" s="106" t="s">
        <v>4953</v>
      </c>
      <c r="C1067" s="107" t="s">
        <v>1623</v>
      </c>
      <c r="D1067" s="108">
        <v>297.58999999999997</v>
      </c>
    </row>
    <row r="1068" spans="1:4">
      <c r="A1068" s="110" t="s">
        <v>4954</v>
      </c>
      <c r="B1068" s="106" t="s">
        <v>4955</v>
      </c>
      <c r="C1068" s="107" t="s">
        <v>1623</v>
      </c>
      <c r="D1068" s="108">
        <v>56.68</v>
      </c>
    </row>
    <row r="1069" spans="1:4">
      <c r="A1069" s="110" t="s">
        <v>4956</v>
      </c>
      <c r="B1069" s="106" t="s">
        <v>4957</v>
      </c>
      <c r="C1069" s="107" t="s">
        <v>1623</v>
      </c>
      <c r="D1069" s="108">
        <v>81.290000000000006</v>
      </c>
    </row>
    <row r="1070" spans="1:4">
      <c r="A1070" s="110" t="s">
        <v>4958</v>
      </c>
      <c r="B1070" s="106" t="s">
        <v>4959</v>
      </c>
      <c r="C1070" s="107" t="s">
        <v>1623</v>
      </c>
      <c r="D1070" s="108">
        <v>88.53</v>
      </c>
    </row>
    <row r="1071" spans="1:4">
      <c r="A1071" s="110" t="s">
        <v>4960</v>
      </c>
      <c r="B1071" s="106" t="s">
        <v>4961</v>
      </c>
      <c r="C1071" s="107" t="s">
        <v>1623</v>
      </c>
      <c r="D1071" s="108">
        <v>184.82</v>
      </c>
    </row>
    <row r="1072" spans="1:4">
      <c r="A1072" s="110" t="s">
        <v>4962</v>
      </c>
      <c r="B1072" s="106" t="s">
        <v>4963</v>
      </c>
      <c r="C1072" s="107" t="s">
        <v>1623</v>
      </c>
      <c r="D1072" s="108">
        <v>208.86</v>
      </c>
    </row>
    <row r="1073" spans="1:4">
      <c r="A1073" s="110" t="s">
        <v>4964</v>
      </c>
      <c r="B1073" s="106" t="s">
        <v>4965</v>
      </c>
      <c r="C1073" s="107" t="s">
        <v>1623</v>
      </c>
      <c r="D1073" s="108">
        <v>312.20999999999998</v>
      </c>
    </row>
    <row r="1074" spans="1:4">
      <c r="A1074" s="110" t="s">
        <v>4966</v>
      </c>
      <c r="B1074" s="106" t="s">
        <v>4967</v>
      </c>
      <c r="C1074" s="107" t="s">
        <v>1623</v>
      </c>
      <c r="D1074" s="108">
        <v>67.59</v>
      </c>
    </row>
    <row r="1075" spans="1:4">
      <c r="A1075" s="110" t="s">
        <v>4968</v>
      </c>
      <c r="B1075" s="106" t="s">
        <v>4969</v>
      </c>
      <c r="C1075" s="107" t="s">
        <v>1623</v>
      </c>
      <c r="D1075" s="108">
        <v>90.04</v>
      </c>
    </row>
    <row r="1076" spans="1:4">
      <c r="A1076" s="110" t="s">
        <v>4970</v>
      </c>
      <c r="B1076" s="106" t="s">
        <v>4971</v>
      </c>
      <c r="C1076" s="107" t="s">
        <v>1623</v>
      </c>
      <c r="D1076" s="108">
        <v>132.74</v>
      </c>
    </row>
    <row r="1077" spans="1:4">
      <c r="A1077" s="110" t="s">
        <v>4972</v>
      </c>
      <c r="B1077" s="106" t="s">
        <v>4973</v>
      </c>
      <c r="C1077" s="107" t="s">
        <v>1623</v>
      </c>
      <c r="D1077" s="108">
        <v>328.68</v>
      </c>
    </row>
    <row r="1078" spans="1:4">
      <c r="A1078" s="110" t="s">
        <v>4974</v>
      </c>
      <c r="B1078" s="106" t="s">
        <v>4975</v>
      </c>
      <c r="C1078" s="107" t="s">
        <v>1623</v>
      </c>
      <c r="D1078" s="108">
        <v>421.82</v>
      </c>
    </row>
    <row r="1079" spans="1:4">
      <c r="A1079" s="110" t="s">
        <v>4976</v>
      </c>
      <c r="B1079" s="106" t="s">
        <v>4977</v>
      </c>
      <c r="C1079" s="107" t="s">
        <v>1623</v>
      </c>
      <c r="D1079" s="108">
        <v>148.57</v>
      </c>
    </row>
    <row r="1080" spans="1:4">
      <c r="A1080" s="110" t="s">
        <v>4978</v>
      </c>
      <c r="B1080" s="106" t="s">
        <v>4979</v>
      </c>
      <c r="C1080" s="107" t="s">
        <v>1623</v>
      </c>
      <c r="D1080" s="108">
        <v>244.42</v>
      </c>
    </row>
    <row r="1081" spans="1:4">
      <c r="A1081" s="107" t="s">
        <v>4980</v>
      </c>
      <c r="B1081" s="106" t="s">
        <v>4981</v>
      </c>
      <c r="C1081" s="107" t="s">
        <v>1623</v>
      </c>
      <c r="D1081" s="108">
        <v>286.88</v>
      </c>
    </row>
    <row r="1082" spans="1:4">
      <c r="A1082" s="109" t="s">
        <v>4982</v>
      </c>
      <c r="B1082" s="106"/>
      <c r="C1082" s="107"/>
      <c r="D1082" s="108"/>
    </row>
    <row r="1083" spans="1:4">
      <c r="A1083" s="110" t="s">
        <v>4983</v>
      </c>
      <c r="B1083" s="106" t="s">
        <v>4984</v>
      </c>
      <c r="C1083" s="107" t="s">
        <v>27</v>
      </c>
      <c r="D1083" s="108">
        <v>156.78</v>
      </c>
    </row>
    <row r="1084" spans="1:4">
      <c r="A1084" s="110" t="s">
        <v>4985</v>
      </c>
      <c r="B1084" s="106" t="s">
        <v>4986</v>
      </c>
      <c r="C1084" s="107" t="s">
        <v>27</v>
      </c>
      <c r="D1084" s="108">
        <v>160.41</v>
      </c>
    </row>
    <row r="1085" spans="1:4">
      <c r="A1085" s="110" t="s">
        <v>4987</v>
      </c>
      <c r="B1085" s="106" t="s">
        <v>4988</v>
      </c>
      <c r="C1085" s="107" t="s">
        <v>27</v>
      </c>
      <c r="D1085" s="108">
        <v>257.58999999999997</v>
      </c>
    </row>
    <row r="1086" spans="1:4">
      <c r="A1086" s="110" t="s">
        <v>4989</v>
      </c>
      <c r="B1086" s="106" t="s">
        <v>4990</v>
      </c>
      <c r="C1086" s="107" t="s">
        <v>27</v>
      </c>
      <c r="D1086" s="108">
        <v>370.96</v>
      </c>
    </row>
    <row r="1087" spans="1:4">
      <c r="A1087" s="110" t="s">
        <v>4991</v>
      </c>
      <c r="B1087" s="106" t="s">
        <v>4992</v>
      </c>
      <c r="C1087" s="107" t="s">
        <v>27</v>
      </c>
      <c r="D1087" s="108">
        <v>429.16</v>
      </c>
    </row>
    <row r="1088" spans="1:4">
      <c r="A1088" s="110" t="s">
        <v>4993</v>
      </c>
      <c r="B1088" s="106" t="s">
        <v>4994</v>
      </c>
      <c r="C1088" s="107" t="s">
        <v>27</v>
      </c>
      <c r="D1088" s="108">
        <v>575.57000000000005</v>
      </c>
    </row>
    <row r="1089" spans="1:4">
      <c r="A1089" s="110" t="s">
        <v>4995</v>
      </c>
      <c r="B1089" s="106" t="s">
        <v>4996</v>
      </c>
      <c r="C1089" s="107" t="s">
        <v>27</v>
      </c>
      <c r="D1089" s="108">
        <v>662.58</v>
      </c>
    </row>
    <row r="1090" spans="1:4">
      <c r="A1090" s="110" t="s">
        <v>4997</v>
      </c>
      <c r="B1090" s="106" t="s">
        <v>4998</v>
      </c>
      <c r="C1090" s="107" t="s">
        <v>27</v>
      </c>
      <c r="D1090" s="108">
        <v>949.9</v>
      </c>
    </row>
    <row r="1091" spans="1:4">
      <c r="A1091" s="110" t="s">
        <v>4999</v>
      </c>
      <c r="B1091" s="106" t="s">
        <v>5000</v>
      </c>
      <c r="C1091" s="107" t="s">
        <v>27</v>
      </c>
      <c r="D1091" s="108">
        <v>957.37</v>
      </c>
    </row>
    <row r="1092" spans="1:4">
      <c r="A1092" s="107" t="s">
        <v>5001</v>
      </c>
      <c r="B1092" s="106" t="s">
        <v>5002</v>
      </c>
      <c r="C1092" s="107" t="s">
        <v>27</v>
      </c>
      <c r="D1092" s="108">
        <v>1207.54</v>
      </c>
    </row>
    <row r="1093" spans="1:4">
      <c r="A1093" s="105" t="s">
        <v>5003</v>
      </c>
      <c r="B1093" s="106"/>
      <c r="C1093" s="107"/>
      <c r="D1093" s="108"/>
    </row>
    <row r="1094" spans="1:4">
      <c r="A1094" s="109" t="s">
        <v>5004</v>
      </c>
      <c r="B1094" s="106"/>
      <c r="C1094" s="107"/>
      <c r="D1094" s="108"/>
    </row>
    <row r="1095" spans="1:4">
      <c r="A1095" s="110" t="s">
        <v>5005</v>
      </c>
      <c r="B1095" s="106" t="s">
        <v>5006</v>
      </c>
      <c r="C1095" s="107" t="s">
        <v>27</v>
      </c>
      <c r="D1095" s="108">
        <v>382.33</v>
      </c>
    </row>
    <row r="1096" spans="1:4">
      <c r="A1096" s="110" t="s">
        <v>5007</v>
      </c>
      <c r="B1096" s="106" t="s">
        <v>5008</v>
      </c>
      <c r="C1096" s="107" t="s">
        <v>27</v>
      </c>
      <c r="D1096" s="108">
        <v>418.58</v>
      </c>
    </row>
    <row r="1097" spans="1:4">
      <c r="A1097" s="110" t="s">
        <v>5009</v>
      </c>
      <c r="B1097" s="106" t="s">
        <v>5010</v>
      </c>
      <c r="C1097" s="107" t="s">
        <v>27</v>
      </c>
      <c r="D1097" s="108">
        <v>529.99</v>
      </c>
    </row>
    <row r="1098" spans="1:4">
      <c r="A1098" s="110" t="s">
        <v>5011</v>
      </c>
      <c r="B1098" s="106" t="s">
        <v>5012</v>
      </c>
      <c r="C1098" s="107" t="s">
        <v>27</v>
      </c>
      <c r="D1098" s="108">
        <v>571.11</v>
      </c>
    </row>
    <row r="1099" spans="1:4">
      <c r="A1099" s="110" t="s">
        <v>5013</v>
      </c>
      <c r="B1099" s="106" t="s">
        <v>5014</v>
      </c>
      <c r="C1099" s="107" t="s">
        <v>27</v>
      </c>
      <c r="D1099" s="108">
        <v>756.83</v>
      </c>
    </row>
    <row r="1100" spans="1:4">
      <c r="A1100" s="107" t="s">
        <v>5015</v>
      </c>
      <c r="B1100" s="106" t="s">
        <v>5016</v>
      </c>
      <c r="C1100" s="107" t="s">
        <v>27</v>
      </c>
      <c r="D1100" s="108">
        <v>878.01</v>
      </c>
    </row>
    <row r="1101" spans="1:4">
      <c r="A1101" s="109" t="s">
        <v>5017</v>
      </c>
      <c r="B1101" s="106"/>
      <c r="C1101" s="107"/>
      <c r="D1101" s="108"/>
    </row>
    <row r="1102" spans="1:4">
      <c r="A1102" s="110" t="s">
        <v>5018</v>
      </c>
      <c r="B1102" s="106" t="s">
        <v>5019</v>
      </c>
      <c r="C1102" s="107" t="s">
        <v>1623</v>
      </c>
      <c r="D1102" s="108">
        <v>114.85</v>
      </c>
    </row>
    <row r="1103" spans="1:4">
      <c r="A1103" s="110" t="s">
        <v>5020</v>
      </c>
      <c r="B1103" s="106" t="s">
        <v>5021</v>
      </c>
      <c r="C1103" s="107" t="s">
        <v>1623</v>
      </c>
      <c r="D1103" s="108">
        <v>147.38</v>
      </c>
    </row>
    <row r="1104" spans="1:4">
      <c r="A1104" s="110" t="s">
        <v>5022</v>
      </c>
      <c r="B1104" s="106" t="s">
        <v>5023</v>
      </c>
      <c r="C1104" s="107" t="s">
        <v>1623</v>
      </c>
      <c r="D1104" s="108">
        <v>212.69</v>
      </c>
    </row>
    <row r="1105" spans="1:4">
      <c r="A1105" s="110" t="s">
        <v>5024</v>
      </c>
      <c r="B1105" s="106" t="s">
        <v>5025</v>
      </c>
      <c r="C1105" s="107" t="s">
        <v>1623</v>
      </c>
      <c r="D1105" s="108">
        <v>298.87</v>
      </c>
    </row>
    <row r="1106" spans="1:4">
      <c r="A1106" s="110" t="s">
        <v>5026</v>
      </c>
      <c r="B1106" s="106" t="s">
        <v>5027</v>
      </c>
      <c r="C1106" s="107" t="s">
        <v>1623</v>
      </c>
      <c r="D1106" s="108">
        <v>372.45</v>
      </c>
    </row>
    <row r="1107" spans="1:4">
      <c r="A1107" s="110" t="s">
        <v>5028</v>
      </c>
      <c r="B1107" s="106" t="s">
        <v>5029</v>
      </c>
      <c r="C1107" s="107" t="s">
        <v>1623</v>
      </c>
      <c r="D1107" s="108">
        <v>460.42</v>
      </c>
    </row>
    <row r="1108" spans="1:4">
      <c r="A1108" s="110" t="s">
        <v>5030</v>
      </c>
      <c r="B1108" s="106" t="s">
        <v>5031</v>
      </c>
      <c r="C1108" s="107" t="s">
        <v>1623</v>
      </c>
      <c r="D1108" s="108">
        <v>714.19</v>
      </c>
    </row>
    <row r="1109" spans="1:4">
      <c r="A1109" s="110" t="s">
        <v>5032</v>
      </c>
      <c r="B1109" s="106" t="s">
        <v>5033</v>
      </c>
      <c r="C1109" s="107" t="s">
        <v>1623</v>
      </c>
      <c r="D1109" s="108">
        <v>1010.05</v>
      </c>
    </row>
    <row r="1110" spans="1:4">
      <c r="A1110" s="110" t="s">
        <v>5034</v>
      </c>
      <c r="B1110" s="106" t="s">
        <v>5035</v>
      </c>
      <c r="C1110" s="107" t="s">
        <v>1623</v>
      </c>
      <c r="D1110" s="108">
        <v>1900.29</v>
      </c>
    </row>
    <row r="1111" spans="1:4">
      <c r="A1111" s="110" t="s">
        <v>5036</v>
      </c>
      <c r="B1111" s="106" t="s">
        <v>5037</v>
      </c>
      <c r="C1111" s="107" t="s">
        <v>1623</v>
      </c>
      <c r="D1111" s="108">
        <v>2326.1999999999998</v>
      </c>
    </row>
    <row r="1112" spans="1:4">
      <c r="A1112" s="110" t="s">
        <v>5038</v>
      </c>
      <c r="B1112" s="106" t="s">
        <v>5039</v>
      </c>
      <c r="C1112" s="107" t="s">
        <v>1623</v>
      </c>
      <c r="D1112" s="108">
        <v>377.65</v>
      </c>
    </row>
    <row r="1113" spans="1:4">
      <c r="A1113" s="110" t="s">
        <v>5040</v>
      </c>
      <c r="B1113" s="106" t="s">
        <v>5041</v>
      </c>
      <c r="C1113" s="107" t="s">
        <v>1623</v>
      </c>
      <c r="D1113" s="108">
        <v>496</v>
      </c>
    </row>
    <row r="1114" spans="1:4">
      <c r="A1114" s="110" t="s">
        <v>5042</v>
      </c>
      <c r="B1114" s="106" t="s">
        <v>5043</v>
      </c>
      <c r="C1114" s="107" t="s">
        <v>1623</v>
      </c>
      <c r="D1114" s="108">
        <v>721.27</v>
      </c>
    </row>
    <row r="1115" spans="1:4">
      <c r="A1115" s="110" t="s">
        <v>5044</v>
      </c>
      <c r="B1115" s="106" t="s">
        <v>5045</v>
      </c>
      <c r="C1115" s="107" t="s">
        <v>1623</v>
      </c>
      <c r="D1115" s="108">
        <v>998.6</v>
      </c>
    </row>
    <row r="1116" spans="1:4">
      <c r="A1116" s="110" t="s">
        <v>5046</v>
      </c>
      <c r="B1116" s="106" t="s">
        <v>5047</v>
      </c>
      <c r="C1116" s="107" t="s">
        <v>1623</v>
      </c>
      <c r="D1116" s="108">
        <v>2213.04</v>
      </c>
    </row>
    <row r="1117" spans="1:4">
      <c r="A1117" s="110" t="s">
        <v>5048</v>
      </c>
      <c r="B1117" s="106" t="s">
        <v>5049</v>
      </c>
      <c r="C1117" s="107" t="s">
        <v>1623</v>
      </c>
      <c r="D1117" s="108">
        <v>2769.69</v>
      </c>
    </row>
    <row r="1118" spans="1:4">
      <c r="A1118" s="110" t="s">
        <v>5050</v>
      </c>
      <c r="B1118" s="106" t="s">
        <v>5051</v>
      </c>
      <c r="C1118" s="107" t="s">
        <v>1623</v>
      </c>
      <c r="D1118" s="108">
        <v>321.02999999999997</v>
      </c>
    </row>
    <row r="1119" spans="1:4">
      <c r="A1119" s="110" t="s">
        <v>5052</v>
      </c>
      <c r="B1119" s="106" t="s">
        <v>5053</v>
      </c>
      <c r="C1119" s="107" t="s">
        <v>1623</v>
      </c>
      <c r="D1119" s="108">
        <v>610.52</v>
      </c>
    </row>
    <row r="1120" spans="1:4">
      <c r="A1120" s="110" t="s">
        <v>5054</v>
      </c>
      <c r="B1120" s="106" t="s">
        <v>5055</v>
      </c>
      <c r="C1120" s="107" t="s">
        <v>1623</v>
      </c>
      <c r="D1120" s="108">
        <v>938.42</v>
      </c>
    </row>
    <row r="1121" spans="1:4">
      <c r="A1121" s="110" t="s">
        <v>5056</v>
      </c>
      <c r="B1121" s="106" t="s">
        <v>5057</v>
      </c>
      <c r="C1121" s="107" t="s">
        <v>1623</v>
      </c>
      <c r="D1121" s="108">
        <v>1214.48</v>
      </c>
    </row>
    <row r="1122" spans="1:4">
      <c r="A1122" s="110" t="s">
        <v>5058</v>
      </c>
      <c r="B1122" s="106" t="s">
        <v>5059</v>
      </c>
      <c r="C1122" s="107" t="s">
        <v>1623</v>
      </c>
      <c r="D1122" s="108">
        <v>1474.86</v>
      </c>
    </row>
    <row r="1123" spans="1:4">
      <c r="A1123" s="110" t="s">
        <v>5060</v>
      </c>
      <c r="B1123" s="106" t="s">
        <v>5061</v>
      </c>
      <c r="C1123" s="107" t="s">
        <v>1623</v>
      </c>
      <c r="D1123" s="108">
        <v>2887.75</v>
      </c>
    </row>
    <row r="1124" spans="1:4">
      <c r="A1124" s="110" t="s">
        <v>5062</v>
      </c>
      <c r="B1124" s="106" t="s">
        <v>5063</v>
      </c>
      <c r="C1124" s="107" t="s">
        <v>1623</v>
      </c>
      <c r="D1124" s="108">
        <v>289.31</v>
      </c>
    </row>
    <row r="1125" spans="1:4">
      <c r="A1125" s="110" t="s">
        <v>5064</v>
      </c>
      <c r="B1125" s="106" t="s">
        <v>5065</v>
      </c>
      <c r="C1125" s="107" t="s">
        <v>1623</v>
      </c>
      <c r="D1125" s="108">
        <v>339.33</v>
      </c>
    </row>
    <row r="1126" spans="1:4">
      <c r="A1126" s="110" t="s">
        <v>5066</v>
      </c>
      <c r="B1126" s="106" t="s">
        <v>5067</v>
      </c>
      <c r="C1126" s="107" t="s">
        <v>1623</v>
      </c>
      <c r="D1126" s="108">
        <v>509.61</v>
      </c>
    </row>
    <row r="1127" spans="1:4">
      <c r="A1127" s="110" t="s">
        <v>5068</v>
      </c>
      <c r="B1127" s="106" t="s">
        <v>5069</v>
      </c>
      <c r="C1127" s="107" t="s">
        <v>1623</v>
      </c>
      <c r="D1127" s="108">
        <v>643.34</v>
      </c>
    </row>
    <row r="1128" spans="1:4">
      <c r="A1128" s="110" t="s">
        <v>5070</v>
      </c>
      <c r="B1128" s="106" t="s">
        <v>5071</v>
      </c>
      <c r="C1128" s="107" t="s">
        <v>1623</v>
      </c>
      <c r="D1128" s="108">
        <v>889.59</v>
      </c>
    </row>
    <row r="1129" spans="1:4">
      <c r="A1129" s="110" t="s">
        <v>5072</v>
      </c>
      <c r="B1129" s="106" t="s">
        <v>5073</v>
      </c>
      <c r="C1129" s="107" t="s">
        <v>1623</v>
      </c>
      <c r="D1129" s="108">
        <v>1004.46</v>
      </c>
    </row>
    <row r="1130" spans="1:4">
      <c r="A1130" s="110" t="s">
        <v>5074</v>
      </c>
      <c r="B1130" s="106" t="s">
        <v>5075</v>
      </c>
      <c r="C1130" s="107" t="s">
        <v>1623</v>
      </c>
      <c r="D1130" s="108">
        <v>316.14999999999998</v>
      </c>
    </row>
    <row r="1131" spans="1:4">
      <c r="A1131" s="110" t="s">
        <v>5076</v>
      </c>
      <c r="B1131" s="106" t="s">
        <v>5077</v>
      </c>
      <c r="C1131" s="107" t="s">
        <v>1623</v>
      </c>
      <c r="D1131" s="108">
        <v>419.54</v>
      </c>
    </row>
    <row r="1132" spans="1:4">
      <c r="A1132" s="110" t="s">
        <v>5078</v>
      </c>
      <c r="B1132" s="106" t="s">
        <v>5079</v>
      </c>
      <c r="C1132" s="107" t="s">
        <v>1623</v>
      </c>
      <c r="D1132" s="108">
        <v>809.81</v>
      </c>
    </row>
    <row r="1133" spans="1:4">
      <c r="A1133" s="110" t="s">
        <v>5080</v>
      </c>
      <c r="B1133" s="106" t="s">
        <v>5081</v>
      </c>
      <c r="C1133" s="107" t="s">
        <v>1623</v>
      </c>
      <c r="D1133" s="108">
        <v>1083.07</v>
      </c>
    </row>
    <row r="1134" spans="1:4">
      <c r="A1134" s="110" t="s">
        <v>5082</v>
      </c>
      <c r="B1134" s="106" t="s">
        <v>5083</v>
      </c>
      <c r="C1134" s="107" t="s">
        <v>1623</v>
      </c>
      <c r="D1134" s="108">
        <v>1922.14</v>
      </c>
    </row>
    <row r="1135" spans="1:4">
      <c r="A1135" s="110" t="s">
        <v>5084</v>
      </c>
      <c r="B1135" s="106" t="s">
        <v>5085</v>
      </c>
      <c r="C1135" s="107" t="s">
        <v>1623</v>
      </c>
      <c r="D1135" s="108">
        <v>2480.5</v>
      </c>
    </row>
    <row r="1136" spans="1:4">
      <c r="A1136" s="110" t="s">
        <v>5086</v>
      </c>
      <c r="B1136" s="106" t="s">
        <v>5087</v>
      </c>
      <c r="C1136" s="107" t="s">
        <v>1623</v>
      </c>
      <c r="D1136" s="108">
        <v>550.72</v>
      </c>
    </row>
    <row r="1137" spans="1:4">
      <c r="A1137" s="110" t="s">
        <v>5088</v>
      </c>
      <c r="B1137" s="106" t="s">
        <v>5089</v>
      </c>
      <c r="C1137" s="107" t="s">
        <v>1623</v>
      </c>
      <c r="D1137" s="108">
        <v>809.81</v>
      </c>
    </row>
    <row r="1138" spans="1:4">
      <c r="A1138" s="110" t="s">
        <v>5090</v>
      </c>
      <c r="B1138" s="106" t="s">
        <v>5091</v>
      </c>
      <c r="C1138" s="107" t="s">
        <v>1623</v>
      </c>
      <c r="D1138" s="108">
        <v>1083.07</v>
      </c>
    </row>
    <row r="1139" spans="1:4">
      <c r="A1139" s="110" t="s">
        <v>5092</v>
      </c>
      <c r="B1139" s="106" t="s">
        <v>5093</v>
      </c>
      <c r="C1139" s="107" t="s">
        <v>1623</v>
      </c>
      <c r="D1139" s="108">
        <v>127.19</v>
      </c>
    </row>
    <row r="1140" spans="1:4">
      <c r="A1140" s="110" t="s">
        <v>5094</v>
      </c>
      <c r="B1140" s="106" t="s">
        <v>5095</v>
      </c>
      <c r="C1140" s="107" t="s">
        <v>1623</v>
      </c>
      <c r="D1140" s="108">
        <v>181.78</v>
      </c>
    </row>
    <row r="1141" spans="1:4">
      <c r="A1141" s="110" t="s">
        <v>5096</v>
      </c>
      <c r="B1141" s="106" t="s">
        <v>5097</v>
      </c>
      <c r="C1141" s="107" t="s">
        <v>1623</v>
      </c>
      <c r="D1141" s="108">
        <v>245.93</v>
      </c>
    </row>
    <row r="1142" spans="1:4">
      <c r="A1142" s="110" t="s">
        <v>5098</v>
      </c>
      <c r="B1142" s="106" t="s">
        <v>5099</v>
      </c>
      <c r="C1142" s="107" t="s">
        <v>1623</v>
      </c>
      <c r="D1142" s="108">
        <v>285.83999999999997</v>
      </c>
    </row>
    <row r="1143" spans="1:4">
      <c r="A1143" s="110" t="s">
        <v>5100</v>
      </c>
      <c r="B1143" s="106" t="s">
        <v>5101</v>
      </c>
      <c r="C1143" s="107" t="s">
        <v>1623</v>
      </c>
      <c r="D1143" s="108">
        <v>365.16</v>
      </c>
    </row>
    <row r="1144" spans="1:4">
      <c r="A1144" s="110" t="s">
        <v>5102</v>
      </c>
      <c r="B1144" s="106" t="s">
        <v>5103</v>
      </c>
      <c r="C1144" s="107" t="s">
        <v>1623</v>
      </c>
      <c r="D1144" s="108">
        <v>117.58</v>
      </c>
    </row>
    <row r="1145" spans="1:4">
      <c r="A1145" s="110" t="s">
        <v>5104</v>
      </c>
      <c r="B1145" s="106" t="s">
        <v>5105</v>
      </c>
      <c r="C1145" s="107" t="s">
        <v>1623</v>
      </c>
      <c r="D1145" s="108">
        <v>178.34</v>
      </c>
    </row>
    <row r="1146" spans="1:4">
      <c r="A1146" s="110" t="s">
        <v>5106</v>
      </c>
      <c r="B1146" s="106" t="s">
        <v>5107</v>
      </c>
      <c r="C1146" s="107" t="s">
        <v>1623</v>
      </c>
      <c r="D1146" s="108">
        <v>233.68</v>
      </c>
    </row>
    <row r="1147" spans="1:4">
      <c r="A1147" s="110" t="s">
        <v>5108</v>
      </c>
      <c r="B1147" s="106" t="s">
        <v>5109</v>
      </c>
      <c r="C1147" s="107" t="s">
        <v>1623</v>
      </c>
      <c r="D1147" s="108">
        <v>279.49</v>
      </c>
    </row>
    <row r="1148" spans="1:4">
      <c r="A1148" s="110" t="s">
        <v>5110</v>
      </c>
      <c r="B1148" s="106" t="s">
        <v>5111</v>
      </c>
      <c r="C1148" s="107" t="s">
        <v>1623</v>
      </c>
      <c r="D1148" s="108">
        <v>384.85</v>
      </c>
    </row>
    <row r="1149" spans="1:4">
      <c r="A1149" s="110" t="s">
        <v>5112</v>
      </c>
      <c r="B1149" s="106" t="s">
        <v>5113</v>
      </c>
      <c r="C1149" s="107" t="s">
        <v>1623</v>
      </c>
      <c r="D1149" s="108">
        <v>647.73</v>
      </c>
    </row>
    <row r="1150" spans="1:4">
      <c r="A1150" s="110" t="s">
        <v>5114</v>
      </c>
      <c r="B1150" s="106" t="s">
        <v>5115</v>
      </c>
      <c r="C1150" s="107" t="s">
        <v>1623</v>
      </c>
      <c r="D1150" s="108">
        <v>717.39</v>
      </c>
    </row>
    <row r="1151" spans="1:4">
      <c r="A1151" s="110" t="s">
        <v>5116</v>
      </c>
      <c r="B1151" s="106" t="s">
        <v>5117</v>
      </c>
      <c r="C1151" s="107" t="s">
        <v>1623</v>
      </c>
      <c r="D1151" s="108">
        <v>900.25</v>
      </c>
    </row>
    <row r="1152" spans="1:4">
      <c r="A1152" s="110" t="s">
        <v>5118</v>
      </c>
      <c r="B1152" s="106" t="s">
        <v>5119</v>
      </c>
      <c r="C1152" s="107" t="s">
        <v>1623</v>
      </c>
      <c r="D1152" s="108">
        <v>1364.93</v>
      </c>
    </row>
    <row r="1153" spans="1:4">
      <c r="A1153" s="110" t="s">
        <v>5120</v>
      </c>
      <c r="B1153" s="106" t="s">
        <v>5121</v>
      </c>
      <c r="C1153" s="107" t="s">
        <v>1623</v>
      </c>
      <c r="D1153" s="108">
        <v>3481.47</v>
      </c>
    </row>
    <row r="1154" spans="1:4">
      <c r="A1154" s="110" t="s">
        <v>5122</v>
      </c>
      <c r="B1154" s="106" t="s">
        <v>5123</v>
      </c>
      <c r="C1154" s="107" t="s">
        <v>1623</v>
      </c>
      <c r="D1154" s="108">
        <v>254.89</v>
      </c>
    </row>
    <row r="1155" spans="1:4">
      <c r="A1155" s="110" t="s">
        <v>5124</v>
      </c>
      <c r="B1155" s="106" t="s">
        <v>5125</v>
      </c>
      <c r="C1155" s="107" t="s">
        <v>1623</v>
      </c>
      <c r="D1155" s="108">
        <v>266.32</v>
      </c>
    </row>
    <row r="1156" spans="1:4">
      <c r="A1156" s="110" t="s">
        <v>5126</v>
      </c>
      <c r="B1156" s="106" t="s">
        <v>5127</v>
      </c>
      <c r="C1156" s="107" t="s">
        <v>1623</v>
      </c>
      <c r="D1156" s="108">
        <v>309.23</v>
      </c>
    </row>
    <row r="1157" spans="1:4">
      <c r="A1157" s="110" t="s">
        <v>5128</v>
      </c>
      <c r="B1157" s="106" t="s">
        <v>5129</v>
      </c>
      <c r="C1157" s="107" t="s">
        <v>1623</v>
      </c>
      <c r="D1157" s="108">
        <v>494.72</v>
      </c>
    </row>
    <row r="1158" spans="1:4">
      <c r="A1158" s="110" t="s">
        <v>5130</v>
      </c>
      <c r="B1158" s="106" t="s">
        <v>5131</v>
      </c>
      <c r="C1158" s="107" t="s">
        <v>1623</v>
      </c>
      <c r="D1158" s="108">
        <v>568.54999999999995</v>
      </c>
    </row>
    <row r="1159" spans="1:4">
      <c r="A1159" s="110" t="s">
        <v>5132</v>
      </c>
      <c r="B1159" s="106" t="s">
        <v>5133</v>
      </c>
      <c r="C1159" s="107" t="s">
        <v>1623</v>
      </c>
      <c r="D1159" s="108">
        <v>780.57</v>
      </c>
    </row>
    <row r="1160" spans="1:4">
      <c r="A1160" s="110" t="s">
        <v>5134</v>
      </c>
      <c r="B1160" s="106" t="s">
        <v>5135</v>
      </c>
      <c r="C1160" s="107" t="s">
        <v>1623</v>
      </c>
      <c r="D1160" s="108">
        <v>852.43</v>
      </c>
    </row>
    <row r="1161" spans="1:4">
      <c r="A1161" s="110" t="s">
        <v>5136</v>
      </c>
      <c r="B1161" s="106" t="s">
        <v>5137</v>
      </c>
      <c r="C1161" s="107" t="s">
        <v>1623</v>
      </c>
      <c r="D1161" s="108">
        <v>227</v>
      </c>
    </row>
    <row r="1162" spans="1:4">
      <c r="A1162" s="110" t="s">
        <v>5138</v>
      </c>
      <c r="B1162" s="106" t="s">
        <v>5139</v>
      </c>
      <c r="C1162" s="107" t="s">
        <v>1623</v>
      </c>
      <c r="D1162" s="108">
        <v>321.72000000000003</v>
      </c>
    </row>
    <row r="1163" spans="1:4">
      <c r="A1163" s="110" t="s">
        <v>5140</v>
      </c>
      <c r="B1163" s="106" t="s">
        <v>5141</v>
      </c>
      <c r="C1163" s="107" t="s">
        <v>1623</v>
      </c>
      <c r="D1163" s="108">
        <v>499.75</v>
      </c>
    </row>
    <row r="1164" spans="1:4">
      <c r="A1164" s="110" t="s">
        <v>5142</v>
      </c>
      <c r="B1164" s="106" t="s">
        <v>5143</v>
      </c>
      <c r="C1164" s="107" t="s">
        <v>1623</v>
      </c>
      <c r="D1164" s="108">
        <v>198.61</v>
      </c>
    </row>
    <row r="1165" spans="1:4">
      <c r="A1165" s="110" t="s">
        <v>5144</v>
      </c>
      <c r="B1165" s="106" t="s">
        <v>5145</v>
      </c>
      <c r="C1165" s="107" t="s">
        <v>1623</v>
      </c>
      <c r="D1165" s="108">
        <v>289.52</v>
      </c>
    </row>
    <row r="1166" spans="1:4">
      <c r="A1166" s="110" t="s">
        <v>5146</v>
      </c>
      <c r="B1166" s="106" t="s">
        <v>5147</v>
      </c>
      <c r="C1166" s="107" t="s">
        <v>1623</v>
      </c>
      <c r="D1166" s="108">
        <v>287.99</v>
      </c>
    </row>
    <row r="1167" spans="1:4">
      <c r="A1167" s="110" t="s">
        <v>5148</v>
      </c>
      <c r="B1167" s="106" t="s">
        <v>5149</v>
      </c>
      <c r="C1167" s="107" t="s">
        <v>1623</v>
      </c>
      <c r="D1167" s="108">
        <v>382.1</v>
      </c>
    </row>
    <row r="1168" spans="1:4">
      <c r="A1168" s="110" t="s">
        <v>5150</v>
      </c>
      <c r="B1168" s="106" t="s">
        <v>5151</v>
      </c>
      <c r="C1168" s="107" t="s">
        <v>1623</v>
      </c>
      <c r="D1168" s="108">
        <v>412.6</v>
      </c>
    </row>
    <row r="1169" spans="1:4">
      <c r="A1169" s="110" t="s">
        <v>5152</v>
      </c>
      <c r="B1169" s="106" t="s">
        <v>5153</v>
      </c>
      <c r="C1169" s="107" t="s">
        <v>1623</v>
      </c>
      <c r="D1169" s="108">
        <v>330.09</v>
      </c>
    </row>
    <row r="1170" spans="1:4">
      <c r="A1170" s="110" t="s">
        <v>5154</v>
      </c>
      <c r="B1170" s="106" t="s">
        <v>5155</v>
      </c>
      <c r="C1170" s="107" t="s">
        <v>1623</v>
      </c>
      <c r="D1170" s="108">
        <v>388.18</v>
      </c>
    </row>
    <row r="1171" spans="1:4">
      <c r="A1171" s="110" t="s">
        <v>5156</v>
      </c>
      <c r="B1171" s="106" t="s">
        <v>5157</v>
      </c>
      <c r="C1171" s="107" t="s">
        <v>1623</v>
      </c>
      <c r="D1171" s="108">
        <v>583.33000000000004</v>
      </c>
    </row>
    <row r="1172" spans="1:4">
      <c r="A1172" s="110" t="s">
        <v>5158</v>
      </c>
      <c r="B1172" s="106" t="s">
        <v>5159</v>
      </c>
      <c r="C1172" s="107" t="s">
        <v>1623</v>
      </c>
      <c r="D1172" s="108">
        <v>560.66999999999996</v>
      </c>
    </row>
    <row r="1173" spans="1:4">
      <c r="A1173" s="110" t="s">
        <v>5160</v>
      </c>
      <c r="B1173" s="106" t="s">
        <v>5161</v>
      </c>
      <c r="C1173" s="107" t="s">
        <v>1623</v>
      </c>
      <c r="D1173" s="108">
        <v>938.29</v>
      </c>
    </row>
    <row r="1174" spans="1:4">
      <c r="A1174" s="110" t="s">
        <v>5162</v>
      </c>
      <c r="B1174" s="106" t="s">
        <v>5163</v>
      </c>
      <c r="C1174" s="107" t="s">
        <v>1623</v>
      </c>
      <c r="D1174" s="108">
        <v>745.35</v>
      </c>
    </row>
    <row r="1175" spans="1:4">
      <c r="A1175" s="110" t="s">
        <v>5164</v>
      </c>
      <c r="B1175" s="106" t="s">
        <v>5165</v>
      </c>
      <c r="C1175" s="107" t="s">
        <v>1623</v>
      </c>
      <c r="D1175" s="108">
        <v>1001.68</v>
      </c>
    </row>
    <row r="1176" spans="1:4">
      <c r="A1176" s="110" t="s">
        <v>5166</v>
      </c>
      <c r="B1176" s="106" t="s">
        <v>5167</v>
      </c>
      <c r="C1176" s="107" t="s">
        <v>1623</v>
      </c>
      <c r="D1176" s="108">
        <v>281.27</v>
      </c>
    </row>
    <row r="1177" spans="1:4">
      <c r="A1177" s="110" t="s">
        <v>5168</v>
      </c>
      <c r="B1177" s="106" t="s">
        <v>5169</v>
      </c>
      <c r="C1177" s="107" t="s">
        <v>1623</v>
      </c>
      <c r="D1177" s="108">
        <v>349.78</v>
      </c>
    </row>
    <row r="1178" spans="1:4">
      <c r="A1178" s="110" t="s">
        <v>5170</v>
      </c>
      <c r="B1178" s="106" t="s">
        <v>5171</v>
      </c>
      <c r="C1178" s="107" t="s">
        <v>1623</v>
      </c>
      <c r="D1178" s="108">
        <v>502.99</v>
      </c>
    </row>
    <row r="1179" spans="1:4">
      <c r="A1179" s="110" t="s">
        <v>5172</v>
      </c>
      <c r="B1179" s="106" t="s">
        <v>5173</v>
      </c>
      <c r="C1179" s="107" t="s">
        <v>1623</v>
      </c>
      <c r="D1179" s="108">
        <v>645.01</v>
      </c>
    </row>
    <row r="1180" spans="1:4">
      <c r="A1180" s="110" t="s">
        <v>5174</v>
      </c>
      <c r="B1180" s="106" t="s">
        <v>5175</v>
      </c>
      <c r="C1180" s="107" t="s">
        <v>1623</v>
      </c>
      <c r="D1180" s="108">
        <v>937.78</v>
      </c>
    </row>
    <row r="1181" spans="1:4">
      <c r="A1181" s="110" t="s">
        <v>5176</v>
      </c>
      <c r="B1181" s="106" t="s">
        <v>5177</v>
      </c>
      <c r="C1181" s="107" t="s">
        <v>1623</v>
      </c>
      <c r="D1181" s="108">
        <v>321.2</v>
      </c>
    </row>
    <row r="1182" spans="1:4">
      <c r="A1182" s="110" t="s">
        <v>5178</v>
      </c>
      <c r="B1182" s="106" t="s">
        <v>5179</v>
      </c>
      <c r="C1182" s="107" t="s">
        <v>1623</v>
      </c>
      <c r="D1182" s="108">
        <v>377.81</v>
      </c>
    </row>
    <row r="1183" spans="1:4">
      <c r="A1183" s="110" t="s">
        <v>5180</v>
      </c>
      <c r="B1183" s="106" t="s">
        <v>5181</v>
      </c>
      <c r="C1183" s="107" t="s">
        <v>1623</v>
      </c>
      <c r="D1183" s="108">
        <v>358.86</v>
      </c>
    </row>
    <row r="1184" spans="1:4">
      <c r="A1184" s="110" t="s">
        <v>5182</v>
      </c>
      <c r="B1184" s="106" t="s">
        <v>5183</v>
      </c>
      <c r="C1184" s="107" t="s">
        <v>1623</v>
      </c>
      <c r="D1184" s="108">
        <v>464.59</v>
      </c>
    </row>
    <row r="1185" spans="1:4">
      <c r="A1185" s="110" t="s">
        <v>5184</v>
      </c>
      <c r="B1185" s="106" t="s">
        <v>5185</v>
      </c>
      <c r="C1185" s="107" t="s">
        <v>1623</v>
      </c>
      <c r="D1185" s="108">
        <v>480.49</v>
      </c>
    </row>
    <row r="1186" spans="1:4">
      <c r="A1186" s="110" t="s">
        <v>5186</v>
      </c>
      <c r="B1186" s="106" t="s">
        <v>5187</v>
      </c>
      <c r="C1186" s="107" t="s">
        <v>1623</v>
      </c>
      <c r="D1186" s="108">
        <v>513.38</v>
      </c>
    </row>
    <row r="1187" spans="1:4">
      <c r="A1187" s="110" t="s">
        <v>5188</v>
      </c>
      <c r="B1187" s="106" t="s">
        <v>5189</v>
      </c>
      <c r="C1187" s="107" t="s">
        <v>1623</v>
      </c>
      <c r="D1187" s="108">
        <v>700.15</v>
      </c>
    </row>
    <row r="1188" spans="1:4">
      <c r="A1188" s="110" t="s">
        <v>5190</v>
      </c>
      <c r="B1188" s="106" t="s">
        <v>5191</v>
      </c>
      <c r="C1188" s="107" t="s">
        <v>1623</v>
      </c>
      <c r="D1188" s="108">
        <v>876.6</v>
      </c>
    </row>
    <row r="1189" spans="1:4">
      <c r="A1189" s="110" t="s">
        <v>5192</v>
      </c>
      <c r="B1189" s="106" t="s">
        <v>5193</v>
      </c>
      <c r="C1189" s="107" t="s">
        <v>1623</v>
      </c>
      <c r="D1189" s="108">
        <v>732.74</v>
      </c>
    </row>
    <row r="1190" spans="1:4">
      <c r="A1190" s="110" t="s">
        <v>5194</v>
      </c>
      <c r="B1190" s="106" t="s">
        <v>5195</v>
      </c>
      <c r="C1190" s="107" t="s">
        <v>1623</v>
      </c>
      <c r="D1190" s="108">
        <v>1363.48</v>
      </c>
    </row>
    <row r="1191" spans="1:4">
      <c r="A1191" s="110" t="s">
        <v>5196</v>
      </c>
      <c r="B1191" s="106" t="s">
        <v>5197</v>
      </c>
      <c r="C1191" s="107" t="s">
        <v>1623</v>
      </c>
      <c r="D1191" s="108">
        <v>2110.06</v>
      </c>
    </row>
    <row r="1192" spans="1:4">
      <c r="A1192" s="110" t="s">
        <v>5198</v>
      </c>
      <c r="B1192" s="106" t="s">
        <v>5199</v>
      </c>
      <c r="C1192" s="107" t="s">
        <v>1623</v>
      </c>
      <c r="D1192" s="108">
        <v>1494.41</v>
      </c>
    </row>
    <row r="1193" spans="1:4">
      <c r="A1193" s="110" t="s">
        <v>5200</v>
      </c>
      <c r="B1193" s="106" t="s">
        <v>5201</v>
      </c>
      <c r="C1193" s="107" t="s">
        <v>1623</v>
      </c>
      <c r="D1193" s="108">
        <v>463.51</v>
      </c>
    </row>
    <row r="1194" spans="1:4">
      <c r="A1194" s="110" t="s">
        <v>5202</v>
      </c>
      <c r="B1194" s="106" t="s">
        <v>5203</v>
      </c>
      <c r="C1194" s="107" t="s">
        <v>1623</v>
      </c>
      <c r="D1194" s="108">
        <v>523.65</v>
      </c>
    </row>
    <row r="1195" spans="1:4">
      <c r="A1195" s="110" t="s">
        <v>5204</v>
      </c>
      <c r="B1195" s="106" t="s">
        <v>5205</v>
      </c>
      <c r="C1195" s="107" t="s">
        <v>1623</v>
      </c>
      <c r="D1195" s="108">
        <v>570.17999999999995</v>
      </c>
    </row>
    <row r="1196" spans="1:4">
      <c r="A1196" s="110" t="s">
        <v>5206</v>
      </c>
      <c r="B1196" s="106" t="s">
        <v>5207</v>
      </c>
      <c r="C1196" s="107" t="s">
        <v>1623</v>
      </c>
      <c r="D1196" s="108">
        <v>639.59</v>
      </c>
    </row>
    <row r="1197" spans="1:4">
      <c r="A1197" s="110" t="s">
        <v>5208</v>
      </c>
      <c r="B1197" s="106" t="s">
        <v>5209</v>
      </c>
      <c r="C1197" s="107" t="s">
        <v>1623</v>
      </c>
      <c r="D1197" s="108">
        <v>853.03</v>
      </c>
    </row>
    <row r="1198" spans="1:4">
      <c r="A1198" s="110" t="s">
        <v>5210</v>
      </c>
      <c r="B1198" s="106" t="s">
        <v>5211</v>
      </c>
      <c r="C1198" s="107" t="s">
        <v>1623</v>
      </c>
      <c r="D1198" s="108">
        <v>950.33</v>
      </c>
    </row>
    <row r="1199" spans="1:4">
      <c r="A1199" s="110" t="s">
        <v>5212</v>
      </c>
      <c r="B1199" s="106" t="s">
        <v>5213</v>
      </c>
      <c r="C1199" s="107" t="s">
        <v>1623</v>
      </c>
      <c r="D1199" s="108">
        <v>987.89</v>
      </c>
    </row>
    <row r="1200" spans="1:4">
      <c r="A1200" s="110" t="s">
        <v>5214</v>
      </c>
      <c r="B1200" s="106" t="s">
        <v>5215</v>
      </c>
      <c r="C1200" s="107" t="s">
        <v>1623</v>
      </c>
      <c r="D1200" s="108">
        <v>1219.18</v>
      </c>
    </row>
    <row r="1201" spans="1:4">
      <c r="A1201" s="110" t="s">
        <v>5216</v>
      </c>
      <c r="B1201" s="106" t="s">
        <v>5217</v>
      </c>
      <c r="C1201" s="107" t="s">
        <v>1623</v>
      </c>
      <c r="D1201" s="108">
        <v>1175.02</v>
      </c>
    </row>
    <row r="1202" spans="1:4">
      <c r="A1202" s="110" t="s">
        <v>5218</v>
      </c>
      <c r="B1202" s="106" t="s">
        <v>5219</v>
      </c>
      <c r="C1202" s="107" t="s">
        <v>1623</v>
      </c>
      <c r="D1202" s="108">
        <v>1539.11</v>
      </c>
    </row>
    <row r="1203" spans="1:4">
      <c r="A1203" s="110" t="s">
        <v>5220</v>
      </c>
      <c r="B1203" s="106" t="s">
        <v>5221</v>
      </c>
      <c r="C1203" s="107" t="s">
        <v>1623</v>
      </c>
      <c r="D1203" s="108">
        <v>1377.34</v>
      </c>
    </row>
    <row r="1204" spans="1:4">
      <c r="A1204" s="110" t="s">
        <v>5222</v>
      </c>
      <c r="B1204" s="106" t="s">
        <v>5223</v>
      </c>
      <c r="C1204" s="107" t="s">
        <v>1623</v>
      </c>
      <c r="D1204" s="108">
        <v>1709.57</v>
      </c>
    </row>
    <row r="1205" spans="1:4">
      <c r="A1205" s="110" t="s">
        <v>5224</v>
      </c>
      <c r="B1205" s="106" t="s">
        <v>5225</v>
      </c>
      <c r="C1205" s="107" t="s">
        <v>1623</v>
      </c>
      <c r="D1205" s="108">
        <v>2223.1799999999998</v>
      </c>
    </row>
    <row r="1206" spans="1:4">
      <c r="A1206" s="110" t="s">
        <v>5226</v>
      </c>
      <c r="B1206" s="106" t="s">
        <v>5227</v>
      </c>
      <c r="C1206" s="107" t="s">
        <v>1623</v>
      </c>
      <c r="D1206" s="108">
        <v>633.03</v>
      </c>
    </row>
    <row r="1207" spans="1:4">
      <c r="A1207" s="110" t="s">
        <v>5228</v>
      </c>
      <c r="B1207" s="106" t="s">
        <v>5229</v>
      </c>
      <c r="C1207" s="107" t="s">
        <v>1623</v>
      </c>
      <c r="D1207" s="108">
        <v>863.01</v>
      </c>
    </row>
    <row r="1208" spans="1:4">
      <c r="A1208" s="110" t="s">
        <v>5230</v>
      </c>
      <c r="B1208" s="106" t="s">
        <v>5231</v>
      </c>
      <c r="C1208" s="107" t="s">
        <v>1623</v>
      </c>
      <c r="D1208" s="108">
        <v>2447.19</v>
      </c>
    </row>
    <row r="1209" spans="1:4">
      <c r="A1209" s="110" t="s">
        <v>5232</v>
      </c>
      <c r="B1209" s="106" t="s">
        <v>5233</v>
      </c>
      <c r="C1209" s="107" t="s">
        <v>1623</v>
      </c>
      <c r="D1209" s="108">
        <v>422.13</v>
      </c>
    </row>
    <row r="1210" spans="1:4">
      <c r="A1210" s="110" t="s">
        <v>5234</v>
      </c>
      <c r="B1210" s="106" t="s">
        <v>5235</v>
      </c>
      <c r="C1210" s="107" t="s">
        <v>1623</v>
      </c>
      <c r="D1210" s="108">
        <v>437.34</v>
      </c>
    </row>
    <row r="1211" spans="1:4">
      <c r="A1211" s="110" t="s">
        <v>5236</v>
      </c>
      <c r="B1211" s="106" t="s">
        <v>5237</v>
      </c>
      <c r="C1211" s="107" t="s">
        <v>1623</v>
      </c>
      <c r="D1211" s="108">
        <v>462.11</v>
      </c>
    </row>
    <row r="1212" spans="1:4">
      <c r="A1212" s="110" t="s">
        <v>5238</v>
      </c>
      <c r="B1212" s="106" t="s">
        <v>5239</v>
      </c>
      <c r="C1212" s="107" t="s">
        <v>1623</v>
      </c>
      <c r="D1212" s="108">
        <v>634.37</v>
      </c>
    </row>
    <row r="1213" spans="1:4">
      <c r="A1213" s="110" t="s">
        <v>5240</v>
      </c>
      <c r="B1213" s="106" t="s">
        <v>5241</v>
      </c>
      <c r="C1213" s="107" t="s">
        <v>1623</v>
      </c>
      <c r="D1213" s="108">
        <v>883.77</v>
      </c>
    </row>
    <row r="1214" spans="1:4">
      <c r="A1214" s="110" t="s">
        <v>5242</v>
      </c>
      <c r="B1214" s="106" t="s">
        <v>5243</v>
      </c>
      <c r="C1214" s="107" t="s">
        <v>1623</v>
      </c>
      <c r="D1214" s="108">
        <v>1266.45</v>
      </c>
    </row>
    <row r="1215" spans="1:4">
      <c r="A1215" s="110" t="s">
        <v>5244</v>
      </c>
      <c r="B1215" s="106" t="s">
        <v>5245</v>
      </c>
      <c r="C1215" s="107" t="s">
        <v>1623</v>
      </c>
      <c r="D1215" s="108">
        <v>473.46</v>
      </c>
    </row>
    <row r="1216" spans="1:4">
      <c r="A1216" s="110" t="s">
        <v>5246</v>
      </c>
      <c r="B1216" s="106" t="s">
        <v>5247</v>
      </c>
      <c r="C1216" s="107" t="s">
        <v>1623</v>
      </c>
      <c r="D1216" s="108">
        <v>568.44000000000005</v>
      </c>
    </row>
    <row r="1217" spans="1:4">
      <c r="A1217" s="110" t="s">
        <v>5248</v>
      </c>
      <c r="B1217" s="106" t="s">
        <v>5249</v>
      </c>
      <c r="C1217" s="107" t="s">
        <v>1623</v>
      </c>
      <c r="D1217" s="108">
        <v>541</v>
      </c>
    </row>
    <row r="1218" spans="1:4">
      <c r="A1218" s="110" t="s">
        <v>5250</v>
      </c>
      <c r="B1218" s="106" t="s">
        <v>5251</v>
      </c>
      <c r="C1218" s="107" t="s">
        <v>1623</v>
      </c>
      <c r="D1218" s="108">
        <v>916.97</v>
      </c>
    </row>
    <row r="1219" spans="1:4">
      <c r="A1219" s="110" t="s">
        <v>5252</v>
      </c>
      <c r="B1219" s="106" t="s">
        <v>5253</v>
      </c>
      <c r="C1219" s="107" t="s">
        <v>1623</v>
      </c>
      <c r="D1219" s="108">
        <v>995.08</v>
      </c>
    </row>
    <row r="1220" spans="1:4">
      <c r="A1220" s="110" t="s">
        <v>5254</v>
      </c>
      <c r="B1220" s="106" t="s">
        <v>5255</v>
      </c>
      <c r="C1220" s="107" t="s">
        <v>1623</v>
      </c>
      <c r="D1220" s="108">
        <v>693.59</v>
      </c>
    </row>
    <row r="1221" spans="1:4">
      <c r="A1221" s="110" t="s">
        <v>5256</v>
      </c>
      <c r="B1221" s="106" t="s">
        <v>5257</v>
      </c>
      <c r="C1221" s="107" t="s">
        <v>1623</v>
      </c>
      <c r="D1221" s="108">
        <v>710.09</v>
      </c>
    </row>
    <row r="1222" spans="1:4">
      <c r="A1222" s="110" t="s">
        <v>5258</v>
      </c>
      <c r="B1222" s="106" t="s">
        <v>5259</v>
      </c>
      <c r="C1222" s="107" t="s">
        <v>1623</v>
      </c>
      <c r="D1222" s="108">
        <v>1108.3399999999999</v>
      </c>
    </row>
    <row r="1223" spans="1:4">
      <c r="A1223" s="107" t="s">
        <v>5260</v>
      </c>
      <c r="B1223" s="106" t="s">
        <v>5261</v>
      </c>
      <c r="C1223" s="107" t="s">
        <v>1623</v>
      </c>
      <c r="D1223" s="108">
        <v>1961</v>
      </c>
    </row>
    <row r="1224" spans="1:4">
      <c r="A1224" s="105" t="s">
        <v>5262</v>
      </c>
      <c r="B1224" s="106"/>
      <c r="C1224" s="107"/>
      <c r="D1224" s="108"/>
    </row>
    <row r="1225" spans="1:4">
      <c r="A1225" s="109" t="s">
        <v>5263</v>
      </c>
      <c r="B1225" s="106"/>
      <c r="C1225" s="107"/>
      <c r="D1225" s="108"/>
    </row>
    <row r="1226" spans="1:4">
      <c r="A1226" s="110" t="s">
        <v>5264</v>
      </c>
      <c r="B1226" s="106" t="s">
        <v>5265</v>
      </c>
      <c r="C1226" s="107" t="s">
        <v>1623</v>
      </c>
      <c r="D1226" s="108">
        <v>765.47</v>
      </c>
    </row>
    <row r="1227" spans="1:4">
      <c r="A1227" s="110" t="s">
        <v>5266</v>
      </c>
      <c r="B1227" s="106" t="s">
        <v>5267</v>
      </c>
      <c r="C1227" s="107" t="s">
        <v>1623</v>
      </c>
      <c r="D1227" s="108">
        <v>856.24</v>
      </c>
    </row>
    <row r="1228" spans="1:4">
      <c r="A1228" s="110" t="s">
        <v>5268</v>
      </c>
      <c r="B1228" s="106" t="s">
        <v>5269</v>
      </c>
      <c r="C1228" s="107" t="s">
        <v>1623</v>
      </c>
      <c r="D1228" s="108">
        <v>1322.7</v>
      </c>
    </row>
    <row r="1229" spans="1:4">
      <c r="A1229" s="110" t="s">
        <v>5270</v>
      </c>
      <c r="B1229" s="106" t="s">
        <v>5271</v>
      </c>
      <c r="C1229" s="107" t="s">
        <v>1623</v>
      </c>
      <c r="D1229" s="108">
        <v>2181.2600000000002</v>
      </c>
    </row>
    <row r="1230" spans="1:4">
      <c r="A1230" s="110" t="s">
        <v>5272</v>
      </c>
      <c r="B1230" s="106" t="s">
        <v>5273</v>
      </c>
      <c r="C1230" s="107" t="s">
        <v>1623</v>
      </c>
      <c r="D1230" s="108">
        <v>3079.68</v>
      </c>
    </row>
    <row r="1231" spans="1:4">
      <c r="A1231" s="110" t="s">
        <v>5274</v>
      </c>
      <c r="B1231" s="106" t="s">
        <v>5275</v>
      </c>
      <c r="C1231" s="107" t="s">
        <v>1623</v>
      </c>
      <c r="D1231" s="108">
        <v>6433.23</v>
      </c>
    </row>
    <row r="1232" spans="1:4">
      <c r="A1232" s="110" t="s">
        <v>5276</v>
      </c>
      <c r="B1232" s="106" t="s">
        <v>5277</v>
      </c>
      <c r="C1232" s="107" t="s">
        <v>1623</v>
      </c>
      <c r="D1232" s="108">
        <v>43633.16</v>
      </c>
    </row>
    <row r="1233" spans="1:4">
      <c r="A1233" s="107" t="s">
        <v>5278</v>
      </c>
      <c r="B1233" s="106" t="s">
        <v>5279</v>
      </c>
      <c r="C1233" s="107" t="s">
        <v>1623</v>
      </c>
      <c r="D1233" s="108">
        <v>781.81</v>
      </c>
    </row>
    <row r="1234" spans="1:4">
      <c r="A1234" s="109" t="s">
        <v>5280</v>
      </c>
      <c r="B1234" s="106"/>
      <c r="C1234" s="107"/>
      <c r="D1234" s="108"/>
    </row>
    <row r="1235" spans="1:4">
      <c r="A1235" s="110" t="s">
        <v>5281</v>
      </c>
      <c r="B1235" s="106" t="s">
        <v>5282</v>
      </c>
      <c r="C1235" s="107" t="s">
        <v>1623</v>
      </c>
      <c r="D1235" s="108">
        <v>81.72</v>
      </c>
    </row>
    <row r="1236" spans="1:4">
      <c r="A1236" s="110" t="s">
        <v>5283</v>
      </c>
      <c r="B1236" s="106" t="s">
        <v>5284</v>
      </c>
      <c r="C1236" s="107" t="s">
        <v>1623</v>
      </c>
      <c r="D1236" s="108">
        <v>111.56</v>
      </c>
    </row>
    <row r="1237" spans="1:4">
      <c r="A1237" s="110" t="s">
        <v>5285</v>
      </c>
      <c r="B1237" s="106" t="s">
        <v>5286</v>
      </c>
      <c r="C1237" s="107" t="s">
        <v>1623</v>
      </c>
      <c r="D1237" s="108">
        <v>158.72</v>
      </c>
    </row>
    <row r="1238" spans="1:4">
      <c r="A1238" s="107" t="s">
        <v>5287</v>
      </c>
      <c r="B1238" s="106" t="s">
        <v>5288</v>
      </c>
      <c r="C1238" s="107" t="s">
        <v>1623</v>
      </c>
      <c r="D1238" s="108">
        <v>336.01</v>
      </c>
    </row>
    <row r="1239" spans="1:4">
      <c r="A1239" s="109" t="s">
        <v>5289</v>
      </c>
      <c r="B1239" s="106"/>
      <c r="C1239" s="107"/>
      <c r="D1239" s="108"/>
    </row>
    <row r="1240" spans="1:4">
      <c r="A1240" s="107" t="s">
        <v>5290</v>
      </c>
      <c r="B1240" s="106" t="s">
        <v>5291</v>
      </c>
      <c r="C1240" s="107" t="s">
        <v>1623</v>
      </c>
      <c r="D1240" s="108">
        <v>475.66</v>
      </c>
    </row>
    <row r="1241" spans="1:4">
      <c r="A1241" s="109" t="s">
        <v>5292</v>
      </c>
      <c r="B1241" s="106"/>
      <c r="C1241" s="107"/>
      <c r="D1241" s="108"/>
    </row>
    <row r="1242" spans="1:4">
      <c r="A1242" s="110" t="s">
        <v>5293</v>
      </c>
      <c r="B1242" s="106" t="s">
        <v>5294</v>
      </c>
      <c r="C1242" s="107" t="s">
        <v>1623</v>
      </c>
      <c r="D1242" s="108">
        <v>2420.39</v>
      </c>
    </row>
    <row r="1243" spans="1:4">
      <c r="A1243" s="110" t="s">
        <v>5295</v>
      </c>
      <c r="B1243" s="106" t="s">
        <v>5296</v>
      </c>
      <c r="C1243" s="107" t="s">
        <v>1623</v>
      </c>
      <c r="D1243" s="108">
        <v>3513.24</v>
      </c>
    </row>
    <row r="1244" spans="1:4">
      <c r="A1244" s="110" t="s">
        <v>5297</v>
      </c>
      <c r="B1244" s="106" t="s">
        <v>5298</v>
      </c>
      <c r="C1244" s="107" t="s">
        <v>1623</v>
      </c>
      <c r="D1244" s="108">
        <v>5430.43</v>
      </c>
    </row>
    <row r="1245" spans="1:4">
      <c r="A1245" s="110" t="s">
        <v>5299</v>
      </c>
      <c r="B1245" s="106" t="s">
        <v>5300</v>
      </c>
      <c r="C1245" s="107" t="s">
        <v>1623</v>
      </c>
      <c r="D1245" s="108">
        <v>6938.42</v>
      </c>
    </row>
    <row r="1246" spans="1:4">
      <c r="A1246" s="107" t="s">
        <v>5301</v>
      </c>
      <c r="B1246" s="106" t="s">
        <v>5302</v>
      </c>
      <c r="C1246" s="107" t="s">
        <v>1623</v>
      </c>
      <c r="D1246" s="108">
        <v>7734.73</v>
      </c>
    </row>
    <row r="1247" spans="1:4">
      <c r="A1247" s="109" t="s">
        <v>5303</v>
      </c>
      <c r="B1247" s="106"/>
      <c r="C1247" s="107"/>
      <c r="D1247" s="108"/>
    </row>
    <row r="1248" spans="1:4">
      <c r="A1248" s="110" t="s">
        <v>5304</v>
      </c>
      <c r="B1248" s="106" t="s">
        <v>5305</v>
      </c>
      <c r="C1248" s="107" t="s">
        <v>1623</v>
      </c>
      <c r="D1248" s="108">
        <v>1066.57</v>
      </c>
    </row>
    <row r="1249" spans="1:4">
      <c r="A1249" s="110" t="s">
        <v>5306</v>
      </c>
      <c r="B1249" s="106" t="s">
        <v>5307</v>
      </c>
      <c r="C1249" s="107" t="s">
        <v>1623</v>
      </c>
      <c r="D1249" s="108">
        <v>1721.65</v>
      </c>
    </row>
    <row r="1250" spans="1:4">
      <c r="A1250" s="110" t="s">
        <v>5308</v>
      </c>
      <c r="B1250" s="106" t="s">
        <v>5309</v>
      </c>
      <c r="C1250" s="107" t="s">
        <v>1623</v>
      </c>
      <c r="D1250" s="108">
        <v>2240.73</v>
      </c>
    </row>
    <row r="1251" spans="1:4">
      <c r="A1251" s="110" t="s">
        <v>5310</v>
      </c>
      <c r="B1251" s="106" t="s">
        <v>5311</v>
      </c>
      <c r="C1251" s="107" t="s">
        <v>1623</v>
      </c>
      <c r="D1251" s="108">
        <v>2821.17</v>
      </c>
    </row>
    <row r="1252" spans="1:4">
      <c r="A1252" s="110" t="s">
        <v>5312</v>
      </c>
      <c r="B1252" s="106" t="s">
        <v>5313</v>
      </c>
      <c r="C1252" s="107" t="s">
        <v>1623</v>
      </c>
      <c r="D1252" s="108">
        <v>3374.79</v>
      </c>
    </row>
    <row r="1253" spans="1:4">
      <c r="A1253" s="110" t="s">
        <v>5314</v>
      </c>
      <c r="B1253" s="106" t="s">
        <v>5315</v>
      </c>
      <c r="C1253" s="107" t="s">
        <v>1623</v>
      </c>
      <c r="D1253" s="108">
        <v>4331.68</v>
      </c>
    </row>
    <row r="1254" spans="1:4">
      <c r="A1254" s="107" t="s">
        <v>5316</v>
      </c>
      <c r="B1254" s="106" t="s">
        <v>5317</v>
      </c>
      <c r="C1254" s="107" t="s">
        <v>1623</v>
      </c>
      <c r="D1254" s="108">
        <v>6655.41</v>
      </c>
    </row>
    <row r="1255" spans="1:4">
      <c r="A1255" s="109" t="s">
        <v>5318</v>
      </c>
      <c r="B1255" s="106"/>
      <c r="C1255" s="107"/>
      <c r="D1255" s="108"/>
    </row>
    <row r="1256" spans="1:4">
      <c r="A1256" s="110" t="s">
        <v>5319</v>
      </c>
      <c r="B1256" s="106" t="s">
        <v>5320</v>
      </c>
      <c r="C1256" s="107" t="s">
        <v>1623</v>
      </c>
      <c r="D1256" s="108">
        <v>2047.24</v>
      </c>
    </row>
    <row r="1257" spans="1:4">
      <c r="A1257" s="110" t="s">
        <v>5321</v>
      </c>
      <c r="B1257" s="106" t="s">
        <v>5322</v>
      </c>
      <c r="C1257" s="107" t="s">
        <v>1623</v>
      </c>
      <c r="D1257" s="108">
        <v>2819.39</v>
      </c>
    </row>
    <row r="1258" spans="1:4">
      <c r="A1258" s="110" t="s">
        <v>5323</v>
      </c>
      <c r="B1258" s="106" t="s">
        <v>5324</v>
      </c>
      <c r="C1258" s="107" t="s">
        <v>1623</v>
      </c>
      <c r="D1258" s="108">
        <v>5813.26</v>
      </c>
    </row>
    <row r="1259" spans="1:4">
      <c r="A1259" s="107" t="s">
        <v>5325</v>
      </c>
      <c r="B1259" s="106" t="s">
        <v>5326</v>
      </c>
      <c r="C1259" s="107" t="s">
        <v>1623</v>
      </c>
      <c r="D1259" s="108">
        <v>8756.59</v>
      </c>
    </row>
    <row r="1260" spans="1:4">
      <c r="A1260" s="109" t="s">
        <v>5327</v>
      </c>
      <c r="B1260" s="106"/>
      <c r="C1260" s="107"/>
      <c r="D1260" s="108"/>
    </row>
    <row r="1261" spans="1:4">
      <c r="A1261" s="110" t="s">
        <v>5328</v>
      </c>
      <c r="B1261" s="106" t="s">
        <v>5329</v>
      </c>
      <c r="C1261" s="107" t="s">
        <v>1623</v>
      </c>
      <c r="D1261" s="108">
        <v>23.71</v>
      </c>
    </row>
    <row r="1262" spans="1:4">
      <c r="A1262" s="110" t="s">
        <v>5330</v>
      </c>
      <c r="B1262" s="106" t="s">
        <v>5331</v>
      </c>
      <c r="C1262" s="107" t="s">
        <v>1623</v>
      </c>
      <c r="D1262" s="108">
        <v>34.67</v>
      </c>
    </row>
    <row r="1263" spans="1:4">
      <c r="A1263" s="110" t="s">
        <v>5332</v>
      </c>
      <c r="B1263" s="106" t="s">
        <v>5333</v>
      </c>
      <c r="C1263" s="107" t="s">
        <v>1623</v>
      </c>
      <c r="D1263" s="108">
        <v>74.099999999999994</v>
      </c>
    </row>
    <row r="1264" spans="1:4">
      <c r="A1264" s="110" t="s">
        <v>5334</v>
      </c>
      <c r="B1264" s="106" t="s">
        <v>5335</v>
      </c>
      <c r="C1264" s="107" t="s">
        <v>1623</v>
      </c>
      <c r="D1264" s="108">
        <v>145.4</v>
      </c>
    </row>
    <row r="1265" spans="1:4">
      <c r="A1265" s="107" t="s">
        <v>5336</v>
      </c>
      <c r="B1265" s="106" t="s">
        <v>5337</v>
      </c>
      <c r="C1265" s="107" t="s">
        <v>1623</v>
      </c>
      <c r="D1265" s="108">
        <v>201.46</v>
      </c>
    </row>
    <row r="1266" spans="1:4">
      <c r="A1266" s="105" t="s">
        <v>5338</v>
      </c>
      <c r="B1266" s="106"/>
      <c r="C1266" s="107"/>
      <c r="D1266" s="108"/>
    </row>
    <row r="1267" spans="1:4">
      <c r="A1267" s="109" t="s">
        <v>5339</v>
      </c>
      <c r="B1267" s="106"/>
      <c r="C1267" s="107"/>
      <c r="D1267" s="108"/>
    </row>
    <row r="1268" spans="1:4">
      <c r="A1268" s="107" t="s">
        <v>5340</v>
      </c>
      <c r="B1268" s="106" t="s">
        <v>5341</v>
      </c>
      <c r="C1268" s="107" t="s">
        <v>1623</v>
      </c>
      <c r="D1268" s="108">
        <v>1991.06</v>
      </c>
    </row>
    <row r="1269" spans="1:4">
      <c r="A1269" s="109" t="s">
        <v>5342</v>
      </c>
      <c r="B1269" s="106"/>
      <c r="C1269" s="107"/>
      <c r="D1269" s="108"/>
    </row>
    <row r="1270" spans="1:4">
      <c r="A1270" s="110" t="s">
        <v>5343</v>
      </c>
      <c r="B1270" s="106" t="s">
        <v>5344</v>
      </c>
      <c r="C1270" s="107" t="s">
        <v>1623</v>
      </c>
      <c r="D1270" s="108">
        <v>1977.82</v>
      </c>
    </row>
    <row r="1271" spans="1:4">
      <c r="A1271" s="110" t="s">
        <v>5345</v>
      </c>
      <c r="B1271" s="106" t="s">
        <v>5346</v>
      </c>
      <c r="C1271" s="107" t="s">
        <v>1623</v>
      </c>
      <c r="D1271" s="108">
        <v>2085.34</v>
      </c>
    </row>
    <row r="1272" spans="1:4">
      <c r="A1272" s="110" t="s">
        <v>5347</v>
      </c>
      <c r="B1272" s="106" t="s">
        <v>5348</v>
      </c>
      <c r="C1272" s="107" t="s">
        <v>1623</v>
      </c>
      <c r="D1272" s="108">
        <v>2313.39</v>
      </c>
    </row>
    <row r="1273" spans="1:4">
      <c r="A1273" s="110" t="s">
        <v>5349</v>
      </c>
      <c r="B1273" s="106" t="s">
        <v>5350</v>
      </c>
      <c r="C1273" s="107" t="s">
        <v>1623</v>
      </c>
      <c r="D1273" s="108">
        <v>2670.51</v>
      </c>
    </row>
    <row r="1274" spans="1:4">
      <c r="A1274" s="110" t="s">
        <v>5351</v>
      </c>
      <c r="B1274" s="106" t="s">
        <v>5352</v>
      </c>
      <c r="C1274" s="107" t="s">
        <v>1623</v>
      </c>
      <c r="D1274" s="108">
        <v>3079.01</v>
      </c>
    </row>
    <row r="1275" spans="1:4">
      <c r="A1275" s="110" t="s">
        <v>5353</v>
      </c>
      <c r="B1275" s="106" t="s">
        <v>5354</v>
      </c>
      <c r="C1275" s="107" t="s">
        <v>1623</v>
      </c>
      <c r="D1275" s="108">
        <v>3931.72</v>
      </c>
    </row>
    <row r="1276" spans="1:4">
      <c r="A1276" s="107" t="s">
        <v>5355</v>
      </c>
      <c r="B1276" s="106" t="s">
        <v>5356</v>
      </c>
      <c r="C1276" s="107" t="s">
        <v>1623</v>
      </c>
      <c r="D1276" s="108">
        <v>5212.6099999999997</v>
      </c>
    </row>
    <row r="1277" spans="1:4">
      <c r="A1277" s="109" t="s">
        <v>5357</v>
      </c>
      <c r="B1277" s="106"/>
      <c r="C1277" s="107"/>
      <c r="D1277" s="108"/>
    </row>
    <row r="1278" spans="1:4">
      <c r="A1278" s="110" t="s">
        <v>5358</v>
      </c>
      <c r="B1278" s="106" t="s">
        <v>5359</v>
      </c>
      <c r="C1278" s="107" t="s">
        <v>1623</v>
      </c>
      <c r="D1278" s="108">
        <v>281.52999999999997</v>
      </c>
    </row>
    <row r="1279" spans="1:4">
      <c r="A1279" s="110" t="s">
        <v>5360</v>
      </c>
      <c r="B1279" s="106" t="s">
        <v>5361</v>
      </c>
      <c r="C1279" s="107" t="s">
        <v>1623</v>
      </c>
      <c r="D1279" s="108">
        <v>378.16</v>
      </c>
    </row>
    <row r="1280" spans="1:4">
      <c r="A1280" s="110" t="s">
        <v>5362</v>
      </c>
      <c r="B1280" s="106" t="s">
        <v>5363</v>
      </c>
      <c r="C1280" s="107" t="s">
        <v>1623</v>
      </c>
      <c r="D1280" s="108">
        <v>1231.6600000000001</v>
      </c>
    </row>
    <row r="1281" spans="1:4">
      <c r="A1281" s="110" t="s">
        <v>5364</v>
      </c>
      <c r="B1281" s="106" t="s">
        <v>5365</v>
      </c>
      <c r="C1281" s="107" t="s">
        <v>1623</v>
      </c>
      <c r="D1281" s="108">
        <v>1373.42</v>
      </c>
    </row>
    <row r="1282" spans="1:4">
      <c r="A1282" s="110" t="s">
        <v>5366</v>
      </c>
      <c r="B1282" s="106" t="s">
        <v>5367</v>
      </c>
      <c r="C1282" s="107" t="s">
        <v>1623</v>
      </c>
      <c r="D1282" s="108">
        <v>1359.17</v>
      </c>
    </row>
    <row r="1283" spans="1:4">
      <c r="A1283" s="110" t="s">
        <v>5368</v>
      </c>
      <c r="B1283" s="106" t="s">
        <v>5369</v>
      </c>
      <c r="C1283" s="107" t="s">
        <v>1623</v>
      </c>
      <c r="D1283" s="108">
        <v>1750.76</v>
      </c>
    </row>
    <row r="1284" spans="1:4">
      <c r="A1284" s="110" t="s">
        <v>5370</v>
      </c>
      <c r="B1284" s="106" t="s">
        <v>5371</v>
      </c>
      <c r="C1284" s="107" t="s">
        <v>1623</v>
      </c>
      <c r="D1284" s="108">
        <v>1767.02</v>
      </c>
    </row>
    <row r="1285" spans="1:4">
      <c r="A1285" s="110" t="s">
        <v>5372</v>
      </c>
      <c r="B1285" s="106" t="s">
        <v>5373</v>
      </c>
      <c r="C1285" s="107" t="s">
        <v>1623</v>
      </c>
      <c r="D1285" s="108">
        <v>1644.95</v>
      </c>
    </row>
    <row r="1286" spans="1:4">
      <c r="A1286" s="110" t="s">
        <v>5374</v>
      </c>
      <c r="B1286" s="106" t="s">
        <v>5375</v>
      </c>
      <c r="C1286" s="107" t="s">
        <v>1623</v>
      </c>
      <c r="D1286" s="108">
        <v>2070.11</v>
      </c>
    </row>
    <row r="1287" spans="1:4">
      <c r="A1287" s="110" t="s">
        <v>5376</v>
      </c>
      <c r="B1287" s="106" t="s">
        <v>5377</v>
      </c>
      <c r="C1287" s="107" t="s">
        <v>1623</v>
      </c>
      <c r="D1287" s="108">
        <v>2193.7199999999998</v>
      </c>
    </row>
    <row r="1288" spans="1:4">
      <c r="A1288" s="110" t="s">
        <v>5378</v>
      </c>
      <c r="B1288" s="106" t="s">
        <v>5379</v>
      </c>
      <c r="C1288" s="107" t="s">
        <v>1623</v>
      </c>
      <c r="D1288" s="108">
        <v>2497.1799999999998</v>
      </c>
    </row>
    <row r="1289" spans="1:4">
      <c r="A1289" s="110" t="s">
        <v>5380</v>
      </c>
      <c r="B1289" s="106" t="s">
        <v>5381</v>
      </c>
      <c r="C1289" s="107" t="s">
        <v>1623</v>
      </c>
      <c r="D1289" s="108">
        <v>2945.46</v>
      </c>
    </row>
    <row r="1290" spans="1:4">
      <c r="A1290" s="110" t="s">
        <v>5382</v>
      </c>
      <c r="B1290" s="106" t="s">
        <v>5383</v>
      </c>
      <c r="C1290" s="107" t="s">
        <v>1623</v>
      </c>
      <c r="D1290" s="108">
        <v>3250.38</v>
      </c>
    </row>
    <row r="1291" spans="1:4">
      <c r="A1291" s="110" t="s">
        <v>5384</v>
      </c>
      <c r="B1291" s="106" t="s">
        <v>5385</v>
      </c>
      <c r="C1291" s="107" t="s">
        <v>1623</v>
      </c>
      <c r="D1291" s="108">
        <v>3509.46</v>
      </c>
    </row>
    <row r="1292" spans="1:4">
      <c r="A1292" s="110" t="s">
        <v>5386</v>
      </c>
      <c r="B1292" s="106" t="s">
        <v>5387</v>
      </c>
      <c r="C1292" s="107" t="s">
        <v>1623</v>
      </c>
      <c r="D1292" s="108">
        <v>3802.45</v>
      </c>
    </row>
    <row r="1293" spans="1:4">
      <c r="A1293" s="110" t="s">
        <v>5388</v>
      </c>
      <c r="B1293" s="106" t="s">
        <v>5389</v>
      </c>
      <c r="C1293" s="107" t="s">
        <v>1623</v>
      </c>
      <c r="D1293" s="108">
        <v>4000.76</v>
      </c>
    </row>
    <row r="1294" spans="1:4">
      <c r="A1294" s="110" t="s">
        <v>5390</v>
      </c>
      <c r="B1294" s="106" t="s">
        <v>5391</v>
      </c>
      <c r="C1294" s="107" t="s">
        <v>1623</v>
      </c>
      <c r="D1294" s="108">
        <v>4282.91</v>
      </c>
    </row>
    <row r="1295" spans="1:4">
      <c r="A1295" s="110" t="s">
        <v>5392</v>
      </c>
      <c r="B1295" s="106" t="s">
        <v>5393</v>
      </c>
      <c r="C1295" s="107" t="s">
        <v>1623</v>
      </c>
      <c r="D1295" s="108">
        <v>4564.72</v>
      </c>
    </row>
    <row r="1296" spans="1:4">
      <c r="A1296" s="110" t="s">
        <v>5394</v>
      </c>
      <c r="B1296" s="106" t="s">
        <v>5395</v>
      </c>
      <c r="C1296" s="107" t="s">
        <v>1623</v>
      </c>
      <c r="D1296" s="108">
        <v>98.8</v>
      </c>
    </row>
    <row r="1297" spans="1:4">
      <c r="A1297" s="110" t="s">
        <v>5396</v>
      </c>
      <c r="B1297" s="106" t="s">
        <v>5397</v>
      </c>
      <c r="C1297" s="107" t="s">
        <v>1623</v>
      </c>
      <c r="D1297" s="108">
        <v>137.59</v>
      </c>
    </row>
    <row r="1298" spans="1:4">
      <c r="A1298" s="107" t="s">
        <v>5398</v>
      </c>
      <c r="B1298" s="106" t="s">
        <v>5399</v>
      </c>
      <c r="C1298" s="107" t="s">
        <v>1623</v>
      </c>
      <c r="D1298" s="108">
        <v>68.239999999999995</v>
      </c>
    </row>
    <row r="1299" spans="1:4">
      <c r="A1299" s="109" t="s">
        <v>5400</v>
      </c>
      <c r="B1299" s="106"/>
      <c r="C1299" s="107"/>
      <c r="D1299" s="108"/>
    </row>
    <row r="1300" spans="1:4">
      <c r="A1300" s="107" t="s">
        <v>5401</v>
      </c>
      <c r="B1300" s="106" t="s">
        <v>5402</v>
      </c>
      <c r="C1300" s="107" t="s">
        <v>1623</v>
      </c>
      <c r="D1300" s="108">
        <v>7177.74</v>
      </c>
    </row>
    <row r="1301" spans="1:4">
      <c r="A1301" s="105" t="s">
        <v>5403</v>
      </c>
      <c r="B1301" s="106"/>
      <c r="C1301" s="107"/>
      <c r="D1301" s="108"/>
    </row>
    <row r="1302" spans="1:4">
      <c r="A1302" s="109" t="s">
        <v>5404</v>
      </c>
      <c r="B1302" s="106"/>
      <c r="C1302" s="107"/>
      <c r="D1302" s="108"/>
    </row>
    <row r="1303" spans="1:4">
      <c r="A1303" s="110" t="s">
        <v>5405</v>
      </c>
      <c r="B1303" s="106" t="s">
        <v>5406</v>
      </c>
      <c r="C1303" s="107" t="s">
        <v>1623</v>
      </c>
      <c r="D1303" s="108">
        <v>231.16</v>
      </c>
    </row>
    <row r="1304" spans="1:4">
      <c r="A1304" s="107" t="s">
        <v>5407</v>
      </c>
      <c r="B1304" s="106" t="s">
        <v>5408</v>
      </c>
      <c r="C1304" s="107" t="s">
        <v>1623</v>
      </c>
      <c r="D1304" s="108">
        <v>416.79</v>
      </c>
    </row>
    <row r="1305" spans="1:4">
      <c r="A1305" s="109" t="s">
        <v>5409</v>
      </c>
      <c r="B1305" s="106"/>
      <c r="C1305" s="107"/>
      <c r="D1305" s="108"/>
    </row>
    <row r="1306" spans="1:4">
      <c r="A1306" s="110" t="s">
        <v>5410</v>
      </c>
      <c r="B1306" s="106" t="s">
        <v>5411</v>
      </c>
      <c r="C1306" s="107" t="s">
        <v>1623</v>
      </c>
      <c r="D1306" s="108">
        <v>228.11</v>
      </c>
    </row>
    <row r="1307" spans="1:4">
      <c r="A1307" s="110" t="s">
        <v>5412</v>
      </c>
      <c r="B1307" s="106" t="s">
        <v>5413</v>
      </c>
      <c r="C1307" s="107" t="s">
        <v>1623</v>
      </c>
      <c r="D1307" s="108">
        <v>240.65</v>
      </c>
    </row>
    <row r="1308" spans="1:4">
      <c r="A1308" s="110" t="s">
        <v>5414</v>
      </c>
      <c r="B1308" s="106" t="s">
        <v>5415</v>
      </c>
      <c r="C1308" s="107" t="s">
        <v>1623</v>
      </c>
      <c r="D1308" s="108">
        <v>504.53</v>
      </c>
    </row>
    <row r="1309" spans="1:4">
      <c r="A1309" s="110" t="s">
        <v>5416</v>
      </c>
      <c r="B1309" s="106" t="s">
        <v>5417</v>
      </c>
      <c r="C1309" s="107" t="s">
        <v>1623</v>
      </c>
      <c r="D1309" s="108">
        <v>301.02999999999997</v>
      </c>
    </row>
    <row r="1310" spans="1:4">
      <c r="A1310" s="107" t="s">
        <v>5418</v>
      </c>
      <c r="B1310" s="106" t="s">
        <v>5419</v>
      </c>
      <c r="C1310" s="107" t="s">
        <v>1623</v>
      </c>
      <c r="D1310" s="108">
        <v>165.09</v>
      </c>
    </row>
    <row r="1311" spans="1:4">
      <c r="A1311" s="109" t="s">
        <v>5420</v>
      </c>
      <c r="B1311" s="106"/>
      <c r="C1311" s="107"/>
      <c r="D1311" s="108"/>
    </row>
    <row r="1312" spans="1:4">
      <c r="A1312" s="110" t="s">
        <v>5421</v>
      </c>
      <c r="B1312" s="106" t="s">
        <v>5422</v>
      </c>
      <c r="C1312" s="107" t="s">
        <v>1623</v>
      </c>
      <c r="D1312" s="108">
        <v>1572.22</v>
      </c>
    </row>
    <row r="1313" spans="1:4">
      <c r="A1313" s="110" t="s">
        <v>5423</v>
      </c>
      <c r="B1313" s="106" t="s">
        <v>5424</v>
      </c>
      <c r="C1313" s="107" t="s">
        <v>1623</v>
      </c>
      <c r="D1313" s="108">
        <v>1414.34</v>
      </c>
    </row>
    <row r="1314" spans="1:4">
      <c r="A1314" s="110" t="s">
        <v>5425</v>
      </c>
      <c r="B1314" s="106" t="s">
        <v>5426</v>
      </c>
      <c r="C1314" s="107" t="s">
        <v>1623</v>
      </c>
      <c r="D1314" s="108">
        <v>762.45</v>
      </c>
    </row>
    <row r="1315" spans="1:4">
      <c r="A1315" s="110" t="s">
        <v>5427</v>
      </c>
      <c r="B1315" s="106" t="s">
        <v>5428</v>
      </c>
      <c r="C1315" s="107" t="s">
        <v>1623</v>
      </c>
      <c r="D1315" s="108">
        <v>1040.8399999999999</v>
      </c>
    </row>
    <row r="1316" spans="1:4">
      <c r="A1316" s="107" t="s">
        <v>5429</v>
      </c>
      <c r="B1316" s="106" t="s">
        <v>5430</v>
      </c>
      <c r="C1316" s="107" t="s">
        <v>1623</v>
      </c>
      <c r="D1316" s="108">
        <v>797.66</v>
      </c>
    </row>
    <row r="1317" spans="1:4">
      <c r="A1317" s="109" t="s">
        <v>5431</v>
      </c>
      <c r="B1317" s="106"/>
      <c r="C1317" s="107"/>
      <c r="D1317" s="108"/>
    </row>
    <row r="1318" spans="1:4">
      <c r="A1318" s="110" t="s">
        <v>5432</v>
      </c>
      <c r="B1318" s="106" t="s">
        <v>5433</v>
      </c>
      <c r="C1318" s="107" t="s">
        <v>1623</v>
      </c>
      <c r="D1318" s="108">
        <v>487.05</v>
      </c>
    </row>
    <row r="1319" spans="1:4">
      <c r="A1319" s="110" t="s">
        <v>5434</v>
      </c>
      <c r="B1319" s="106" t="s">
        <v>5435</v>
      </c>
      <c r="C1319" s="107" t="s">
        <v>1623</v>
      </c>
      <c r="D1319" s="108">
        <v>495.93</v>
      </c>
    </row>
    <row r="1320" spans="1:4">
      <c r="A1320" s="107" t="s">
        <v>5436</v>
      </c>
      <c r="B1320" s="106" t="s">
        <v>5437</v>
      </c>
      <c r="C1320" s="107" t="s">
        <v>1623</v>
      </c>
      <c r="D1320" s="108">
        <v>548.66</v>
      </c>
    </row>
    <row r="1321" spans="1:4">
      <c r="A1321" s="105" t="s">
        <v>5438</v>
      </c>
      <c r="B1321" s="106"/>
      <c r="C1321" s="107"/>
      <c r="D1321" s="108"/>
    </row>
    <row r="1322" spans="1:4">
      <c r="A1322" s="109" t="s">
        <v>5439</v>
      </c>
      <c r="B1322" s="106"/>
      <c r="C1322" s="107"/>
      <c r="D1322" s="108"/>
    </row>
    <row r="1323" spans="1:4">
      <c r="A1323" s="110" t="s">
        <v>5440</v>
      </c>
      <c r="B1323" s="106" t="s">
        <v>5441</v>
      </c>
      <c r="C1323" s="107" t="s">
        <v>1623</v>
      </c>
      <c r="D1323" s="108">
        <v>152.74</v>
      </c>
    </row>
    <row r="1324" spans="1:4">
      <c r="A1324" s="110" t="s">
        <v>5442</v>
      </c>
      <c r="B1324" s="106" t="s">
        <v>5443</v>
      </c>
      <c r="C1324" s="107" t="s">
        <v>1623</v>
      </c>
      <c r="D1324" s="108">
        <v>293.20999999999998</v>
      </c>
    </row>
    <row r="1325" spans="1:4">
      <c r="A1325" s="110" t="s">
        <v>5444</v>
      </c>
      <c r="B1325" s="106" t="s">
        <v>5445</v>
      </c>
      <c r="C1325" s="107" t="s">
        <v>1623</v>
      </c>
      <c r="D1325" s="108">
        <v>618.64</v>
      </c>
    </row>
    <row r="1326" spans="1:4">
      <c r="A1326" s="110" t="s">
        <v>5446</v>
      </c>
      <c r="B1326" s="106" t="s">
        <v>5447</v>
      </c>
      <c r="C1326" s="107" t="s">
        <v>1623</v>
      </c>
      <c r="D1326" s="108">
        <v>219.68</v>
      </c>
    </row>
    <row r="1327" spans="1:4">
      <c r="A1327" s="110" t="s">
        <v>5448</v>
      </c>
      <c r="B1327" s="106" t="s">
        <v>5449</v>
      </c>
      <c r="C1327" s="107" t="s">
        <v>1623</v>
      </c>
      <c r="D1327" s="108">
        <v>433.75</v>
      </c>
    </row>
    <row r="1328" spans="1:4">
      <c r="A1328" s="110" t="s">
        <v>5450</v>
      </c>
      <c r="B1328" s="106" t="s">
        <v>5451</v>
      </c>
      <c r="C1328" s="107" t="s">
        <v>1623</v>
      </c>
      <c r="D1328" s="108">
        <v>449.54</v>
      </c>
    </row>
    <row r="1329" spans="1:4">
      <c r="A1329" s="110" t="s">
        <v>5452</v>
      </c>
      <c r="B1329" s="106" t="s">
        <v>5453</v>
      </c>
      <c r="C1329" s="107" t="s">
        <v>1623</v>
      </c>
      <c r="D1329" s="108">
        <v>490</v>
      </c>
    </row>
    <row r="1330" spans="1:4">
      <c r="A1330" s="110" t="s">
        <v>5454</v>
      </c>
      <c r="B1330" s="106" t="s">
        <v>5455</v>
      </c>
      <c r="C1330" s="107" t="s">
        <v>1623</v>
      </c>
      <c r="D1330" s="108">
        <v>389.13</v>
      </c>
    </row>
    <row r="1331" spans="1:4">
      <c r="A1331" s="110" t="s">
        <v>5456</v>
      </c>
      <c r="B1331" s="106" t="s">
        <v>5457</v>
      </c>
      <c r="C1331" s="107" t="s">
        <v>1623</v>
      </c>
      <c r="D1331" s="108">
        <v>491.25</v>
      </c>
    </row>
    <row r="1332" spans="1:4">
      <c r="A1332" s="107" t="s">
        <v>5458</v>
      </c>
      <c r="B1332" s="106" t="s">
        <v>5459</v>
      </c>
      <c r="C1332" s="107" t="s">
        <v>1623</v>
      </c>
      <c r="D1332" s="108">
        <v>2845.86</v>
      </c>
    </row>
    <row r="1333" spans="1:4">
      <c r="A1333" s="109" t="s">
        <v>5460</v>
      </c>
      <c r="B1333" s="106"/>
      <c r="C1333" s="107"/>
      <c r="D1333" s="108"/>
    </row>
    <row r="1334" spans="1:4">
      <c r="A1334" s="110" t="s">
        <v>5461</v>
      </c>
      <c r="B1334" s="106" t="s">
        <v>5462</v>
      </c>
      <c r="C1334" s="107" t="s">
        <v>1623</v>
      </c>
      <c r="D1334" s="108">
        <v>413</v>
      </c>
    </row>
    <row r="1335" spans="1:4">
      <c r="A1335" s="110" t="s">
        <v>5463</v>
      </c>
      <c r="B1335" s="106" t="s">
        <v>5464</v>
      </c>
      <c r="C1335" s="107" t="s">
        <v>1623</v>
      </c>
      <c r="D1335" s="108">
        <v>454.39</v>
      </c>
    </row>
    <row r="1336" spans="1:4">
      <c r="A1336" s="110" t="s">
        <v>5465</v>
      </c>
      <c r="B1336" s="106" t="s">
        <v>5466</v>
      </c>
      <c r="C1336" s="107" t="s">
        <v>27</v>
      </c>
      <c r="D1336" s="108">
        <v>87.48</v>
      </c>
    </row>
    <row r="1337" spans="1:4">
      <c r="A1337" s="110" t="s">
        <v>5467</v>
      </c>
      <c r="B1337" s="106" t="s">
        <v>5468</v>
      </c>
      <c r="C1337" s="107" t="s">
        <v>27</v>
      </c>
      <c r="D1337" s="108">
        <v>227.84</v>
      </c>
    </row>
    <row r="1338" spans="1:4">
      <c r="A1338" s="110" t="s">
        <v>5469</v>
      </c>
      <c r="B1338" s="106" t="s">
        <v>5470</v>
      </c>
      <c r="C1338" s="107" t="s">
        <v>27</v>
      </c>
      <c r="D1338" s="108">
        <v>197.48</v>
      </c>
    </row>
    <row r="1339" spans="1:4">
      <c r="A1339" s="110" t="s">
        <v>5471</v>
      </c>
      <c r="B1339" s="106" t="s">
        <v>5472</v>
      </c>
      <c r="C1339" s="107" t="s">
        <v>1623</v>
      </c>
      <c r="D1339" s="108">
        <v>206.38</v>
      </c>
    </row>
    <row r="1340" spans="1:4">
      <c r="A1340" s="107" t="s">
        <v>5473</v>
      </c>
      <c r="B1340" s="106" t="s">
        <v>5474</v>
      </c>
      <c r="C1340" s="107" t="s">
        <v>1623</v>
      </c>
      <c r="D1340" s="108">
        <v>162.08000000000001</v>
      </c>
    </row>
    <row r="1341" spans="1:4">
      <c r="A1341" s="109" t="s">
        <v>5475</v>
      </c>
      <c r="B1341" s="106"/>
      <c r="C1341" s="107"/>
      <c r="D1341" s="108"/>
    </row>
    <row r="1342" spans="1:4">
      <c r="A1342" s="107" t="s">
        <v>5476</v>
      </c>
      <c r="B1342" s="106" t="s">
        <v>5477</v>
      </c>
      <c r="C1342" s="107" t="s">
        <v>1623</v>
      </c>
      <c r="D1342" s="108">
        <v>254.89</v>
      </c>
    </row>
    <row r="1343" spans="1:4">
      <c r="A1343" s="109" t="s">
        <v>5478</v>
      </c>
      <c r="B1343" s="106"/>
      <c r="C1343" s="107"/>
      <c r="D1343" s="108"/>
    </row>
    <row r="1344" spans="1:4">
      <c r="A1344" s="107" t="s">
        <v>5479</v>
      </c>
      <c r="B1344" s="106" t="s">
        <v>5480</v>
      </c>
      <c r="C1344" s="107" t="s">
        <v>1623</v>
      </c>
      <c r="D1344" s="108">
        <v>224.71</v>
      </c>
    </row>
    <row r="1345" spans="1:4">
      <c r="A1345" s="105" t="s">
        <v>5481</v>
      </c>
      <c r="B1345" s="106"/>
      <c r="C1345" s="107"/>
      <c r="D1345" s="108"/>
    </row>
    <row r="1346" spans="1:4">
      <c r="A1346" s="109" t="s">
        <v>5482</v>
      </c>
      <c r="B1346" s="106"/>
      <c r="C1346" s="107"/>
      <c r="D1346" s="108"/>
    </row>
    <row r="1347" spans="1:4">
      <c r="A1347" s="107" t="s">
        <v>5483</v>
      </c>
      <c r="B1347" s="106" t="s">
        <v>5484</v>
      </c>
      <c r="C1347" s="107" t="s">
        <v>1623</v>
      </c>
      <c r="D1347" s="108">
        <v>34.6</v>
      </c>
    </row>
    <row r="1348" spans="1:4">
      <c r="A1348" s="109" t="s">
        <v>5485</v>
      </c>
      <c r="B1348" s="106"/>
      <c r="C1348" s="107"/>
      <c r="D1348" s="108"/>
    </row>
    <row r="1349" spans="1:4">
      <c r="A1349" s="110" t="s">
        <v>5486</v>
      </c>
      <c r="B1349" s="106" t="s">
        <v>5487</v>
      </c>
      <c r="C1349" s="107" t="s">
        <v>1623</v>
      </c>
      <c r="D1349" s="108">
        <v>32</v>
      </c>
    </row>
    <row r="1350" spans="1:4">
      <c r="A1350" s="110" t="s">
        <v>5488</v>
      </c>
      <c r="B1350" s="106" t="s">
        <v>5489</v>
      </c>
      <c r="C1350" s="107" t="s">
        <v>1623</v>
      </c>
      <c r="D1350" s="108">
        <v>155.57</v>
      </c>
    </row>
    <row r="1351" spans="1:4">
      <c r="A1351" s="110" t="s">
        <v>5490</v>
      </c>
      <c r="B1351" s="106" t="s">
        <v>5491</v>
      </c>
      <c r="C1351" s="107" t="s">
        <v>1623</v>
      </c>
      <c r="D1351" s="108">
        <v>234.79</v>
      </c>
    </row>
    <row r="1352" spans="1:4">
      <c r="A1352" s="107" t="s">
        <v>5492</v>
      </c>
      <c r="B1352" s="106" t="s">
        <v>5493</v>
      </c>
      <c r="C1352" s="107" t="s">
        <v>1623</v>
      </c>
      <c r="D1352" s="108">
        <v>179.84</v>
      </c>
    </row>
    <row r="1353" spans="1:4">
      <c r="A1353" s="109" t="s">
        <v>5494</v>
      </c>
      <c r="B1353" s="106"/>
      <c r="C1353" s="107"/>
      <c r="D1353" s="108"/>
    </row>
    <row r="1354" spans="1:4">
      <c r="A1354" s="110" t="s">
        <v>5495</v>
      </c>
      <c r="B1354" s="106" t="s">
        <v>5496</v>
      </c>
      <c r="C1354" s="107" t="s">
        <v>1623</v>
      </c>
      <c r="D1354" s="108">
        <v>303.63</v>
      </c>
    </row>
    <row r="1355" spans="1:4">
      <c r="A1355" s="110" t="s">
        <v>5497</v>
      </c>
      <c r="B1355" s="106" t="s">
        <v>5498</v>
      </c>
      <c r="C1355" s="107" t="s">
        <v>1623</v>
      </c>
      <c r="D1355" s="108">
        <v>399.23</v>
      </c>
    </row>
    <row r="1356" spans="1:4">
      <c r="A1356" s="107" t="s">
        <v>5499</v>
      </c>
      <c r="B1356" s="106" t="s">
        <v>5500</v>
      </c>
      <c r="C1356" s="107" t="s">
        <v>1623</v>
      </c>
      <c r="D1356" s="108">
        <v>743.03</v>
      </c>
    </row>
    <row r="1357" spans="1:4">
      <c r="A1357" s="105" t="s">
        <v>5501</v>
      </c>
      <c r="B1357" s="106"/>
      <c r="C1357" s="107"/>
      <c r="D1357" s="108"/>
    </row>
    <row r="1358" spans="1:4">
      <c r="A1358" s="109" t="s">
        <v>5502</v>
      </c>
      <c r="B1358" s="106"/>
      <c r="C1358" s="107"/>
      <c r="D1358" s="108"/>
    </row>
    <row r="1359" spans="1:4">
      <c r="A1359" s="110" t="s">
        <v>5503</v>
      </c>
      <c r="B1359" s="106" t="s">
        <v>5504</v>
      </c>
      <c r="C1359" s="107" t="s">
        <v>1623</v>
      </c>
      <c r="D1359" s="108">
        <v>469</v>
      </c>
    </row>
    <row r="1360" spans="1:4">
      <c r="A1360" s="107" t="s">
        <v>5505</v>
      </c>
      <c r="B1360" s="106" t="s">
        <v>5506</v>
      </c>
      <c r="C1360" s="107" t="s">
        <v>1623</v>
      </c>
      <c r="D1360" s="108">
        <v>254.35</v>
      </c>
    </row>
    <row r="1361" spans="1:4">
      <c r="A1361" s="105" t="s">
        <v>5507</v>
      </c>
      <c r="B1361" s="106"/>
      <c r="C1361" s="107"/>
      <c r="D1361" s="108"/>
    </row>
    <row r="1362" spans="1:4">
      <c r="A1362" s="109" t="s">
        <v>5508</v>
      </c>
      <c r="B1362" s="106"/>
      <c r="C1362" s="107"/>
      <c r="D1362" s="108"/>
    </row>
    <row r="1363" spans="1:4">
      <c r="A1363" s="110" t="s">
        <v>5509</v>
      </c>
      <c r="B1363" s="106" t="s">
        <v>5510</v>
      </c>
      <c r="C1363" s="107" t="s">
        <v>27</v>
      </c>
      <c r="D1363" s="108">
        <v>223.25</v>
      </c>
    </row>
    <row r="1364" spans="1:4">
      <c r="A1364" s="107" t="s">
        <v>5511</v>
      </c>
      <c r="B1364" s="106" t="s">
        <v>5512</v>
      </c>
      <c r="C1364" s="107" t="s">
        <v>27</v>
      </c>
      <c r="D1364" s="108">
        <v>244.73</v>
      </c>
    </row>
    <row r="1365" spans="1:4">
      <c r="A1365" s="109" t="s">
        <v>5513</v>
      </c>
      <c r="B1365" s="106"/>
      <c r="C1365" s="107"/>
      <c r="D1365" s="108"/>
    </row>
    <row r="1366" spans="1:4">
      <c r="A1366" s="110" t="s">
        <v>5514</v>
      </c>
      <c r="B1366" s="106" t="s">
        <v>5515</v>
      </c>
      <c r="C1366" s="107" t="s">
        <v>1623</v>
      </c>
      <c r="D1366" s="108">
        <v>728.21</v>
      </c>
    </row>
    <row r="1367" spans="1:4">
      <c r="A1367" s="107" t="s">
        <v>5516</v>
      </c>
      <c r="B1367" s="106" t="s">
        <v>5517</v>
      </c>
      <c r="C1367" s="107" t="s">
        <v>1623</v>
      </c>
      <c r="D1367" s="108">
        <v>775.26</v>
      </c>
    </row>
    <row r="1368" spans="1:4">
      <c r="A1368" s="105" t="s">
        <v>5518</v>
      </c>
      <c r="B1368" s="106"/>
      <c r="C1368" s="107"/>
      <c r="D1368" s="108"/>
    </row>
    <row r="1369" spans="1:4">
      <c r="A1369" s="109" t="s">
        <v>5519</v>
      </c>
      <c r="B1369" s="106"/>
      <c r="C1369" s="107"/>
      <c r="D1369" s="108"/>
    </row>
    <row r="1370" spans="1:4">
      <c r="A1370" s="110" t="s">
        <v>5520</v>
      </c>
      <c r="B1370" s="106" t="s">
        <v>5521</v>
      </c>
      <c r="C1370" s="107" t="s">
        <v>26</v>
      </c>
      <c r="D1370" s="108">
        <v>137.24</v>
      </c>
    </row>
    <row r="1371" spans="1:4">
      <c r="A1371" s="110" t="s">
        <v>5522</v>
      </c>
      <c r="B1371" s="106" t="s">
        <v>5523</v>
      </c>
      <c r="C1371" s="107" t="s">
        <v>26</v>
      </c>
      <c r="D1371" s="108">
        <v>136.49</v>
      </c>
    </row>
    <row r="1372" spans="1:4">
      <c r="A1372" s="110" t="s">
        <v>5524</v>
      </c>
      <c r="B1372" s="106" t="s">
        <v>5525</v>
      </c>
      <c r="C1372" s="107" t="s">
        <v>26</v>
      </c>
      <c r="D1372" s="108">
        <v>114.9</v>
      </c>
    </row>
    <row r="1373" spans="1:4">
      <c r="A1373" s="110" t="s">
        <v>5526</v>
      </c>
      <c r="B1373" s="106" t="s">
        <v>5527</v>
      </c>
      <c r="C1373" s="107" t="s">
        <v>27</v>
      </c>
      <c r="D1373" s="108">
        <v>239.57</v>
      </c>
    </row>
    <row r="1374" spans="1:4">
      <c r="A1374" s="110" t="s">
        <v>5528</v>
      </c>
      <c r="B1374" s="106" t="s">
        <v>5529</v>
      </c>
      <c r="C1374" s="107" t="s">
        <v>27</v>
      </c>
      <c r="D1374" s="108">
        <v>301.66000000000003</v>
      </c>
    </row>
    <row r="1375" spans="1:4">
      <c r="A1375" s="110" t="s">
        <v>5530</v>
      </c>
      <c r="B1375" s="106" t="s">
        <v>5531</v>
      </c>
      <c r="C1375" s="107" t="s">
        <v>27</v>
      </c>
      <c r="D1375" s="108">
        <v>364.49</v>
      </c>
    </row>
    <row r="1376" spans="1:4">
      <c r="A1376" s="110" t="s">
        <v>5532</v>
      </c>
      <c r="B1376" s="106" t="s">
        <v>5533</v>
      </c>
      <c r="C1376" s="107" t="s">
        <v>27</v>
      </c>
      <c r="D1376" s="108">
        <v>430.63</v>
      </c>
    </row>
    <row r="1377" spans="1:4">
      <c r="A1377" s="110" t="s">
        <v>5534</v>
      </c>
      <c r="B1377" s="106" t="s">
        <v>5535</v>
      </c>
      <c r="C1377" s="107" t="s">
        <v>27</v>
      </c>
      <c r="D1377" s="108">
        <v>61.69</v>
      </c>
    </row>
    <row r="1378" spans="1:4">
      <c r="A1378" s="110" t="s">
        <v>5536</v>
      </c>
      <c r="B1378" s="106" t="s">
        <v>5537</v>
      </c>
      <c r="C1378" s="107" t="s">
        <v>27</v>
      </c>
      <c r="D1378" s="108">
        <v>18.41</v>
      </c>
    </row>
    <row r="1379" spans="1:4">
      <c r="A1379" s="110" t="s">
        <v>5538</v>
      </c>
      <c r="B1379" s="106" t="s">
        <v>5539</v>
      </c>
      <c r="C1379" s="107" t="s">
        <v>27</v>
      </c>
      <c r="D1379" s="108">
        <v>28.87</v>
      </c>
    </row>
    <row r="1380" spans="1:4">
      <c r="A1380" s="110" t="s">
        <v>5540</v>
      </c>
      <c r="B1380" s="106" t="s">
        <v>5541</v>
      </c>
      <c r="C1380" s="107" t="s">
        <v>27</v>
      </c>
      <c r="D1380" s="108">
        <v>126.06</v>
      </c>
    </row>
    <row r="1381" spans="1:4">
      <c r="A1381" s="110" t="s">
        <v>5542</v>
      </c>
      <c r="B1381" s="106" t="s">
        <v>5543</v>
      </c>
      <c r="C1381" s="107" t="s">
        <v>27</v>
      </c>
      <c r="D1381" s="108">
        <v>29.14</v>
      </c>
    </row>
    <row r="1382" spans="1:4">
      <c r="A1382" s="110" t="s">
        <v>5544</v>
      </c>
      <c r="B1382" s="106" t="s">
        <v>5545</v>
      </c>
      <c r="C1382" s="107" t="s">
        <v>27</v>
      </c>
      <c r="D1382" s="108">
        <v>84.44</v>
      </c>
    </row>
    <row r="1383" spans="1:4">
      <c r="A1383" s="110" t="s">
        <v>5546</v>
      </c>
      <c r="B1383" s="106" t="s">
        <v>5547</v>
      </c>
      <c r="C1383" s="107" t="s">
        <v>25</v>
      </c>
      <c r="D1383" s="108">
        <v>10.06</v>
      </c>
    </row>
    <row r="1384" spans="1:4">
      <c r="A1384" s="110" t="s">
        <v>5548</v>
      </c>
      <c r="B1384" s="106" t="s">
        <v>5549</v>
      </c>
      <c r="C1384" s="107" t="s">
        <v>27</v>
      </c>
      <c r="D1384" s="108">
        <v>75.63</v>
      </c>
    </row>
    <row r="1385" spans="1:4">
      <c r="A1385" s="110" t="s">
        <v>5550</v>
      </c>
      <c r="B1385" s="106" t="s">
        <v>5551</v>
      </c>
      <c r="C1385" s="107" t="s">
        <v>26</v>
      </c>
      <c r="D1385" s="108">
        <v>106</v>
      </c>
    </row>
    <row r="1386" spans="1:4">
      <c r="A1386" s="110" t="s">
        <v>5552</v>
      </c>
      <c r="B1386" s="106" t="s">
        <v>5553</v>
      </c>
      <c r="C1386" s="107" t="s">
        <v>26</v>
      </c>
      <c r="D1386" s="108">
        <v>91.77</v>
      </c>
    </row>
    <row r="1387" spans="1:4">
      <c r="A1387" s="110" t="s">
        <v>5554</v>
      </c>
      <c r="B1387" s="106" t="s">
        <v>5555</v>
      </c>
      <c r="C1387" s="107" t="s">
        <v>26</v>
      </c>
      <c r="D1387" s="108">
        <v>122.8</v>
      </c>
    </row>
    <row r="1388" spans="1:4">
      <c r="A1388" s="110" t="s">
        <v>5556</v>
      </c>
      <c r="B1388" s="106" t="s">
        <v>5557</v>
      </c>
      <c r="C1388" s="107" t="s">
        <v>26</v>
      </c>
      <c r="D1388" s="108">
        <v>211.24</v>
      </c>
    </row>
    <row r="1389" spans="1:4">
      <c r="A1389" s="110" t="s">
        <v>5558</v>
      </c>
      <c r="B1389" s="106" t="s">
        <v>5559</v>
      </c>
      <c r="C1389" s="107" t="s">
        <v>26</v>
      </c>
      <c r="D1389" s="108">
        <v>224.74</v>
      </c>
    </row>
    <row r="1390" spans="1:4">
      <c r="A1390" s="107" t="s">
        <v>5560</v>
      </c>
      <c r="B1390" s="106" t="s">
        <v>5561</v>
      </c>
      <c r="C1390" s="107" t="s">
        <v>26</v>
      </c>
      <c r="D1390" s="108">
        <v>209.27</v>
      </c>
    </row>
    <row r="1391" spans="1:4">
      <c r="A1391" s="109" t="s">
        <v>5562</v>
      </c>
      <c r="B1391" s="106"/>
      <c r="C1391" s="107"/>
      <c r="D1391" s="108"/>
    </row>
    <row r="1392" spans="1:4">
      <c r="A1392" s="110" t="s">
        <v>5563</v>
      </c>
      <c r="B1392" s="106" t="s">
        <v>5564</v>
      </c>
      <c r="C1392" s="107" t="s">
        <v>27</v>
      </c>
      <c r="D1392" s="108">
        <v>2693.73</v>
      </c>
    </row>
    <row r="1393" spans="1:4">
      <c r="A1393" s="110" t="s">
        <v>5565</v>
      </c>
      <c r="B1393" s="106" t="s">
        <v>5566</v>
      </c>
      <c r="C1393" s="107" t="s">
        <v>27</v>
      </c>
      <c r="D1393" s="108">
        <v>2956.72</v>
      </c>
    </row>
    <row r="1394" spans="1:4">
      <c r="A1394" s="110" t="s">
        <v>5567</v>
      </c>
      <c r="B1394" s="106" t="s">
        <v>5568</v>
      </c>
      <c r="C1394" s="107" t="s">
        <v>27</v>
      </c>
      <c r="D1394" s="108">
        <v>8822.92</v>
      </c>
    </row>
    <row r="1395" spans="1:4">
      <c r="A1395" s="107" t="s">
        <v>5569</v>
      </c>
      <c r="B1395" s="106" t="s">
        <v>5570</v>
      </c>
      <c r="C1395" s="107" t="s">
        <v>27</v>
      </c>
      <c r="D1395" s="108">
        <v>6979.84</v>
      </c>
    </row>
    <row r="1396" spans="1:4">
      <c r="A1396" s="105" t="s">
        <v>5571</v>
      </c>
      <c r="B1396" s="106"/>
      <c r="C1396" s="107"/>
      <c r="D1396" s="108"/>
    </row>
    <row r="1397" spans="1:4">
      <c r="A1397" s="109" t="s">
        <v>5572</v>
      </c>
      <c r="B1397" s="106"/>
      <c r="C1397" s="107"/>
      <c r="D1397" s="108"/>
    </row>
    <row r="1398" spans="1:4">
      <c r="A1398" s="110" t="s">
        <v>5573</v>
      </c>
      <c r="B1398" s="106" t="s">
        <v>5574</v>
      </c>
      <c r="C1398" s="107" t="s">
        <v>26</v>
      </c>
      <c r="D1398" s="108">
        <v>371.42</v>
      </c>
    </row>
    <row r="1399" spans="1:4">
      <c r="A1399" s="110" t="s">
        <v>5575</v>
      </c>
      <c r="B1399" s="106" t="s">
        <v>5576</v>
      </c>
      <c r="C1399" s="107" t="s">
        <v>26</v>
      </c>
      <c r="D1399" s="108">
        <v>437.7</v>
      </c>
    </row>
    <row r="1400" spans="1:4">
      <c r="A1400" s="110" t="s">
        <v>5577</v>
      </c>
      <c r="B1400" s="106" t="s">
        <v>5578</v>
      </c>
      <c r="C1400" s="107" t="s">
        <v>26</v>
      </c>
      <c r="D1400" s="108">
        <v>338.6</v>
      </c>
    </row>
    <row r="1401" spans="1:4">
      <c r="A1401" s="110" t="s">
        <v>5579</v>
      </c>
      <c r="B1401" s="106" t="s">
        <v>5580</v>
      </c>
      <c r="C1401" s="107" t="s">
        <v>26</v>
      </c>
      <c r="D1401" s="108">
        <v>412.58</v>
      </c>
    </row>
    <row r="1402" spans="1:4">
      <c r="A1402" s="107" t="s">
        <v>5581</v>
      </c>
      <c r="B1402" s="106" t="s">
        <v>5582</v>
      </c>
      <c r="C1402" s="107" t="s">
        <v>26</v>
      </c>
      <c r="D1402" s="108">
        <v>404.88</v>
      </c>
    </row>
    <row r="1403" spans="1:4">
      <c r="A1403" s="109" t="s">
        <v>5583</v>
      </c>
      <c r="B1403" s="106"/>
      <c r="C1403" s="107"/>
      <c r="D1403" s="108"/>
    </row>
    <row r="1404" spans="1:4">
      <c r="A1404" s="107" t="s">
        <v>5584</v>
      </c>
      <c r="B1404" s="106" t="s">
        <v>5585</v>
      </c>
      <c r="C1404" s="107" t="s">
        <v>25</v>
      </c>
      <c r="D1404" s="108">
        <v>240.13</v>
      </c>
    </row>
    <row r="1405" spans="1:4">
      <c r="A1405" s="105" t="s">
        <v>5586</v>
      </c>
      <c r="B1405" s="106"/>
      <c r="C1405" s="107"/>
      <c r="D1405" s="108"/>
    </row>
    <row r="1406" spans="1:4">
      <c r="A1406" s="109" t="s">
        <v>5587</v>
      </c>
      <c r="B1406" s="106"/>
      <c r="C1406" s="107"/>
      <c r="D1406" s="108"/>
    </row>
    <row r="1407" spans="1:4">
      <c r="A1407" s="110" t="s">
        <v>5588</v>
      </c>
      <c r="B1407" s="106" t="s">
        <v>5589</v>
      </c>
      <c r="C1407" s="107" t="s">
        <v>25</v>
      </c>
      <c r="D1407" s="108">
        <v>48.56</v>
      </c>
    </row>
    <row r="1408" spans="1:4">
      <c r="A1408" s="110" t="s">
        <v>5590</v>
      </c>
      <c r="B1408" s="106" t="s">
        <v>5591</v>
      </c>
      <c r="C1408" s="107" t="s">
        <v>25</v>
      </c>
      <c r="D1408" s="108">
        <v>8.02</v>
      </c>
    </row>
    <row r="1409" spans="1:4">
      <c r="A1409" s="110" t="s">
        <v>5592</v>
      </c>
      <c r="B1409" s="106" t="s">
        <v>5593</v>
      </c>
      <c r="C1409" s="107" t="s">
        <v>25</v>
      </c>
      <c r="D1409" s="108">
        <v>10.56</v>
      </c>
    </row>
    <row r="1410" spans="1:4">
      <c r="A1410" s="110" t="s">
        <v>5594</v>
      </c>
      <c r="B1410" s="106" t="s">
        <v>5595</v>
      </c>
      <c r="C1410" s="107" t="s">
        <v>25</v>
      </c>
      <c r="D1410" s="108">
        <v>13.46</v>
      </c>
    </row>
    <row r="1411" spans="1:4">
      <c r="A1411" s="110" t="s">
        <v>5596</v>
      </c>
      <c r="B1411" s="106" t="s">
        <v>5597</v>
      </c>
      <c r="C1411" s="107" t="s">
        <v>25</v>
      </c>
      <c r="D1411" s="108">
        <v>18.3</v>
      </c>
    </row>
    <row r="1412" spans="1:4">
      <c r="A1412" s="110" t="s">
        <v>5598</v>
      </c>
      <c r="B1412" s="106" t="s">
        <v>5599</v>
      </c>
      <c r="C1412" s="107" t="s">
        <v>25</v>
      </c>
      <c r="D1412" s="108">
        <v>24.47</v>
      </c>
    </row>
    <row r="1413" spans="1:4">
      <c r="A1413" s="110" t="s">
        <v>5600</v>
      </c>
      <c r="B1413" s="106" t="s">
        <v>5601</v>
      </c>
      <c r="C1413" s="107" t="s">
        <v>25</v>
      </c>
      <c r="D1413" s="108">
        <v>33.369999999999997</v>
      </c>
    </row>
    <row r="1414" spans="1:4">
      <c r="A1414" s="110" t="s">
        <v>5602</v>
      </c>
      <c r="B1414" s="106" t="s">
        <v>5603</v>
      </c>
      <c r="C1414" s="107" t="s">
        <v>25</v>
      </c>
      <c r="D1414" s="108">
        <v>39.840000000000003</v>
      </c>
    </row>
    <row r="1415" spans="1:4">
      <c r="A1415" s="110" t="s">
        <v>5604</v>
      </c>
      <c r="B1415" s="106" t="s">
        <v>5605</v>
      </c>
      <c r="C1415" s="107" t="s">
        <v>25</v>
      </c>
      <c r="D1415" s="108">
        <v>59.54</v>
      </c>
    </row>
    <row r="1416" spans="1:4">
      <c r="A1416" s="107" t="s">
        <v>5606</v>
      </c>
      <c r="B1416" s="106" t="s">
        <v>5607</v>
      </c>
      <c r="C1416" s="107" t="s">
        <v>25</v>
      </c>
      <c r="D1416" s="108">
        <v>21.73</v>
      </c>
    </row>
    <row r="1417" spans="1:4">
      <c r="A1417" s="105" t="s">
        <v>5608</v>
      </c>
      <c r="B1417" s="106"/>
      <c r="C1417" s="107"/>
      <c r="D1417" s="108"/>
    </row>
    <row r="1418" spans="1:4">
      <c r="A1418" s="109" t="s">
        <v>5609</v>
      </c>
      <c r="B1418" s="106"/>
      <c r="C1418" s="107"/>
      <c r="D1418" s="108"/>
    </row>
    <row r="1419" spans="1:4">
      <c r="A1419" s="107" t="s">
        <v>5610</v>
      </c>
      <c r="B1419" s="106" t="s">
        <v>5611</v>
      </c>
      <c r="C1419" s="107" t="s">
        <v>25</v>
      </c>
      <c r="D1419" s="108">
        <v>80.48</v>
      </c>
    </row>
    <row r="1420" spans="1:4">
      <c r="A1420" s="105" t="s">
        <v>5612</v>
      </c>
      <c r="B1420" s="106"/>
      <c r="C1420" s="107"/>
      <c r="D1420" s="108"/>
    </row>
    <row r="1421" spans="1:4">
      <c r="A1421" s="109" t="s">
        <v>5613</v>
      </c>
      <c r="B1421" s="106"/>
      <c r="C1421" s="107"/>
      <c r="D1421" s="108"/>
    </row>
    <row r="1422" spans="1:4">
      <c r="A1422" s="110" t="s">
        <v>5614</v>
      </c>
      <c r="B1422" s="106" t="s">
        <v>5615</v>
      </c>
      <c r="C1422" s="107" t="s">
        <v>27</v>
      </c>
      <c r="D1422" s="108">
        <v>85.59</v>
      </c>
    </row>
    <row r="1423" spans="1:4">
      <c r="A1423" s="110" t="s">
        <v>5616</v>
      </c>
      <c r="B1423" s="106" t="s">
        <v>5617</v>
      </c>
      <c r="C1423" s="107" t="s">
        <v>27</v>
      </c>
      <c r="D1423" s="108">
        <v>110.79</v>
      </c>
    </row>
    <row r="1424" spans="1:4">
      <c r="A1424" s="110" t="s">
        <v>5618</v>
      </c>
      <c r="B1424" s="106" t="s">
        <v>5619</v>
      </c>
      <c r="C1424" s="107" t="s">
        <v>27</v>
      </c>
      <c r="D1424" s="108">
        <v>130.53</v>
      </c>
    </row>
    <row r="1425" spans="1:4">
      <c r="A1425" s="110" t="s">
        <v>5620</v>
      </c>
      <c r="B1425" s="106" t="s">
        <v>5621</v>
      </c>
      <c r="C1425" s="107" t="s">
        <v>27</v>
      </c>
      <c r="D1425" s="108">
        <v>152.97</v>
      </c>
    </row>
    <row r="1426" spans="1:4">
      <c r="A1426" s="110" t="s">
        <v>5622</v>
      </c>
      <c r="B1426" s="106" t="s">
        <v>5623</v>
      </c>
      <c r="C1426" s="107" t="s">
        <v>27</v>
      </c>
      <c r="D1426" s="108">
        <v>175.03</v>
      </c>
    </row>
    <row r="1427" spans="1:4">
      <c r="A1427" s="110" t="s">
        <v>5624</v>
      </c>
      <c r="B1427" s="106" t="s">
        <v>5625</v>
      </c>
      <c r="C1427" s="107" t="s">
        <v>27</v>
      </c>
      <c r="D1427" s="108">
        <v>231.89</v>
      </c>
    </row>
    <row r="1428" spans="1:4">
      <c r="A1428" s="110" t="s">
        <v>5626</v>
      </c>
      <c r="B1428" s="106" t="s">
        <v>5627</v>
      </c>
      <c r="C1428" s="107" t="s">
        <v>27</v>
      </c>
      <c r="D1428" s="108">
        <v>277.72000000000003</v>
      </c>
    </row>
    <row r="1429" spans="1:4">
      <c r="A1429" s="110" t="s">
        <v>5628</v>
      </c>
      <c r="B1429" s="106" t="s">
        <v>5629</v>
      </c>
      <c r="C1429" s="107" t="s">
        <v>27</v>
      </c>
      <c r="D1429" s="108">
        <v>327.33999999999997</v>
      </c>
    </row>
    <row r="1430" spans="1:4">
      <c r="A1430" s="110" t="s">
        <v>5630</v>
      </c>
      <c r="B1430" s="106" t="s">
        <v>5631</v>
      </c>
      <c r="C1430" s="107" t="s">
        <v>27</v>
      </c>
      <c r="D1430" s="108">
        <v>359.18</v>
      </c>
    </row>
    <row r="1431" spans="1:4">
      <c r="A1431" s="110" t="s">
        <v>5632</v>
      </c>
      <c r="B1431" s="106" t="s">
        <v>5633</v>
      </c>
      <c r="C1431" s="107" t="s">
        <v>27</v>
      </c>
      <c r="D1431" s="108">
        <v>434.77</v>
      </c>
    </row>
    <row r="1432" spans="1:4">
      <c r="A1432" s="107" t="s">
        <v>5634</v>
      </c>
      <c r="B1432" s="106" t="s">
        <v>5635</v>
      </c>
      <c r="C1432" s="107" t="s">
        <v>27</v>
      </c>
      <c r="D1432" s="108">
        <v>608.5</v>
      </c>
    </row>
    <row r="1433" spans="1:4">
      <c r="A1433" s="105" t="s">
        <v>1648</v>
      </c>
      <c r="B1433" s="106"/>
      <c r="C1433" s="107"/>
      <c r="D1433" s="108"/>
    </row>
    <row r="1434" spans="1:4">
      <c r="A1434" s="105" t="s">
        <v>1649</v>
      </c>
      <c r="B1434" s="106"/>
      <c r="C1434" s="107"/>
      <c r="D1434" s="108"/>
    </row>
    <row r="1435" spans="1:4">
      <c r="A1435" s="105" t="s">
        <v>5636</v>
      </c>
      <c r="B1435" s="106"/>
      <c r="C1435" s="107"/>
      <c r="D1435" s="108"/>
    </row>
    <row r="1436" spans="1:4">
      <c r="A1436" s="109" t="s">
        <v>5637</v>
      </c>
      <c r="B1436" s="106"/>
      <c r="C1436" s="107"/>
      <c r="D1436" s="108"/>
    </row>
    <row r="1437" spans="1:4">
      <c r="A1437" s="110" t="s">
        <v>5638</v>
      </c>
      <c r="B1437" s="106" t="s">
        <v>5639</v>
      </c>
      <c r="C1437" s="107" t="s">
        <v>1628</v>
      </c>
      <c r="D1437" s="108">
        <v>95.63</v>
      </c>
    </row>
    <row r="1438" spans="1:4">
      <c r="A1438" s="110" t="s">
        <v>5640</v>
      </c>
      <c r="B1438" s="106" t="s">
        <v>5641</v>
      </c>
      <c r="C1438" s="107" t="s">
        <v>1628</v>
      </c>
      <c r="D1438" s="108">
        <v>55.03</v>
      </c>
    </row>
    <row r="1439" spans="1:4">
      <c r="A1439" s="110" t="s">
        <v>5642</v>
      </c>
      <c r="B1439" s="106" t="s">
        <v>5643</v>
      </c>
      <c r="C1439" s="107" t="s">
        <v>1628</v>
      </c>
      <c r="D1439" s="108">
        <v>23.89</v>
      </c>
    </row>
    <row r="1440" spans="1:4">
      <c r="A1440" s="110" t="s">
        <v>5644</v>
      </c>
      <c r="B1440" s="106" t="s">
        <v>5645</v>
      </c>
      <c r="C1440" s="107" t="s">
        <v>1629</v>
      </c>
      <c r="D1440" s="108">
        <v>9349.7800000000007</v>
      </c>
    </row>
    <row r="1441" spans="1:4">
      <c r="A1441" s="110" t="s">
        <v>5646</v>
      </c>
      <c r="B1441" s="106" t="s">
        <v>5647</v>
      </c>
      <c r="C1441" s="107" t="s">
        <v>1628</v>
      </c>
      <c r="D1441" s="108">
        <v>104.3</v>
      </c>
    </row>
    <row r="1442" spans="1:4">
      <c r="A1442" s="110" t="s">
        <v>5648</v>
      </c>
      <c r="B1442" s="106" t="s">
        <v>5649</v>
      </c>
      <c r="C1442" s="107" t="s">
        <v>1628</v>
      </c>
      <c r="D1442" s="108">
        <v>28.45</v>
      </c>
    </row>
    <row r="1443" spans="1:4">
      <c r="A1443" s="110" t="s">
        <v>5650</v>
      </c>
      <c r="B1443" s="106" t="s">
        <v>5651</v>
      </c>
      <c r="C1443" s="107" t="s">
        <v>1628</v>
      </c>
      <c r="D1443" s="108">
        <v>119.61</v>
      </c>
    </row>
    <row r="1444" spans="1:4">
      <c r="A1444" s="110" t="s">
        <v>5652</v>
      </c>
      <c r="B1444" s="106" t="s">
        <v>5653</v>
      </c>
      <c r="C1444" s="107" t="s">
        <v>1628</v>
      </c>
      <c r="D1444" s="108">
        <v>67.02</v>
      </c>
    </row>
    <row r="1445" spans="1:4">
      <c r="A1445" s="110" t="s">
        <v>5654</v>
      </c>
      <c r="B1445" s="106" t="s">
        <v>5655</v>
      </c>
      <c r="C1445" s="107" t="s">
        <v>1628</v>
      </c>
      <c r="D1445" s="108">
        <v>30.69</v>
      </c>
    </row>
    <row r="1446" spans="1:4">
      <c r="A1446" s="110" t="s">
        <v>5656</v>
      </c>
      <c r="B1446" s="106" t="s">
        <v>5657</v>
      </c>
      <c r="C1446" s="107" t="s">
        <v>1629</v>
      </c>
      <c r="D1446" s="108">
        <v>13329.81</v>
      </c>
    </row>
    <row r="1447" spans="1:4">
      <c r="A1447" s="110" t="s">
        <v>5658</v>
      </c>
      <c r="B1447" s="106" t="s">
        <v>5659</v>
      </c>
      <c r="C1447" s="107" t="s">
        <v>1628</v>
      </c>
      <c r="D1447" s="108">
        <v>116.47</v>
      </c>
    </row>
    <row r="1448" spans="1:4">
      <c r="A1448" s="110" t="s">
        <v>5660</v>
      </c>
      <c r="B1448" s="106" t="s">
        <v>5661</v>
      </c>
      <c r="C1448" s="107" t="s">
        <v>1628</v>
      </c>
      <c r="D1448" s="108">
        <v>65.45</v>
      </c>
    </row>
    <row r="1449" spans="1:4">
      <c r="A1449" s="110" t="s">
        <v>5662</v>
      </c>
      <c r="B1449" s="106" t="s">
        <v>5663</v>
      </c>
      <c r="C1449" s="107" t="s">
        <v>1628</v>
      </c>
      <c r="D1449" s="108">
        <v>29.12</v>
      </c>
    </row>
    <row r="1450" spans="1:4">
      <c r="A1450" s="110" t="s">
        <v>5664</v>
      </c>
      <c r="B1450" s="106" t="s">
        <v>5665</v>
      </c>
      <c r="C1450" s="107" t="s">
        <v>1628</v>
      </c>
      <c r="D1450" s="108">
        <v>131.99</v>
      </c>
    </row>
    <row r="1451" spans="1:4">
      <c r="A1451" s="110" t="s">
        <v>5666</v>
      </c>
      <c r="B1451" s="106" t="s">
        <v>5667</v>
      </c>
      <c r="C1451" s="107" t="s">
        <v>1628</v>
      </c>
      <c r="D1451" s="108">
        <v>73.209999999999994</v>
      </c>
    </row>
    <row r="1452" spans="1:4">
      <c r="A1452" s="110" t="s">
        <v>5668</v>
      </c>
      <c r="B1452" s="106" t="s">
        <v>5669</v>
      </c>
      <c r="C1452" s="107" t="s">
        <v>1628</v>
      </c>
      <c r="D1452" s="108">
        <v>35.15</v>
      </c>
    </row>
    <row r="1453" spans="1:4">
      <c r="A1453" s="110" t="s">
        <v>5670</v>
      </c>
      <c r="B1453" s="106" t="s">
        <v>5671</v>
      </c>
      <c r="C1453" s="107" t="s">
        <v>1629</v>
      </c>
      <c r="D1453" s="108">
        <v>6541.56</v>
      </c>
    </row>
    <row r="1454" spans="1:4">
      <c r="A1454" s="110" t="s">
        <v>5672</v>
      </c>
      <c r="B1454" s="106" t="s">
        <v>5673</v>
      </c>
      <c r="C1454" s="107" t="s">
        <v>1628</v>
      </c>
      <c r="D1454" s="108">
        <v>85.85</v>
      </c>
    </row>
    <row r="1455" spans="1:4">
      <c r="A1455" s="110" t="s">
        <v>5674</v>
      </c>
      <c r="B1455" s="106" t="s">
        <v>5675</v>
      </c>
      <c r="C1455" s="107" t="s">
        <v>1628</v>
      </c>
      <c r="D1455" s="108">
        <v>43.6</v>
      </c>
    </row>
    <row r="1456" spans="1:4">
      <c r="A1456" s="110" t="s">
        <v>5676</v>
      </c>
      <c r="B1456" s="106" t="s">
        <v>5677</v>
      </c>
      <c r="C1456" s="107" t="s">
        <v>1628</v>
      </c>
      <c r="D1456" s="108">
        <v>22.85</v>
      </c>
    </row>
    <row r="1457" spans="1:4">
      <c r="A1457" s="110" t="s">
        <v>5678</v>
      </c>
      <c r="B1457" s="106" t="s">
        <v>5679</v>
      </c>
      <c r="C1457" s="107" t="s">
        <v>1629</v>
      </c>
      <c r="D1457" s="108">
        <v>8429.09</v>
      </c>
    </row>
    <row r="1458" spans="1:4">
      <c r="A1458" s="110" t="s">
        <v>5680</v>
      </c>
      <c r="B1458" s="106" t="s">
        <v>5681</v>
      </c>
      <c r="C1458" s="107" t="s">
        <v>1628</v>
      </c>
      <c r="D1458" s="108">
        <v>130.57</v>
      </c>
    </row>
    <row r="1459" spans="1:4">
      <c r="A1459" s="110" t="s">
        <v>5682</v>
      </c>
      <c r="B1459" s="106" t="s">
        <v>5683</v>
      </c>
      <c r="C1459" s="107" t="s">
        <v>1628</v>
      </c>
      <c r="D1459" s="108">
        <v>91.63</v>
      </c>
    </row>
    <row r="1460" spans="1:4">
      <c r="A1460" s="110" t="s">
        <v>5684</v>
      </c>
      <c r="B1460" s="106" t="s">
        <v>5685</v>
      </c>
      <c r="C1460" s="107" t="s">
        <v>1628</v>
      </c>
      <c r="D1460" s="108">
        <v>60.49</v>
      </c>
    </row>
    <row r="1461" spans="1:4">
      <c r="A1461" s="110" t="s">
        <v>5686</v>
      </c>
      <c r="B1461" s="106" t="s">
        <v>5687</v>
      </c>
      <c r="C1461" s="107" t="s">
        <v>1628</v>
      </c>
      <c r="D1461" s="108">
        <v>85.64</v>
      </c>
    </row>
    <row r="1462" spans="1:4">
      <c r="A1462" s="110" t="s">
        <v>5688</v>
      </c>
      <c r="B1462" s="106" t="s">
        <v>5689</v>
      </c>
      <c r="C1462" s="107" t="s">
        <v>1628</v>
      </c>
      <c r="D1462" s="108">
        <v>24.31</v>
      </c>
    </row>
    <row r="1463" spans="1:4">
      <c r="A1463" s="110" t="s">
        <v>5690</v>
      </c>
      <c r="B1463" s="106" t="s">
        <v>5691</v>
      </c>
      <c r="C1463" s="107" t="s">
        <v>1629</v>
      </c>
      <c r="D1463" s="108">
        <v>8198.51</v>
      </c>
    </row>
    <row r="1464" spans="1:4">
      <c r="A1464" s="110" t="s">
        <v>5692</v>
      </c>
      <c r="B1464" s="106" t="s">
        <v>5693</v>
      </c>
      <c r="C1464" s="107" t="s">
        <v>1628</v>
      </c>
      <c r="D1464" s="108">
        <v>112.61</v>
      </c>
    </row>
    <row r="1465" spans="1:4">
      <c r="A1465" s="110" t="s">
        <v>5694</v>
      </c>
      <c r="B1465" s="106" t="s">
        <v>5695</v>
      </c>
      <c r="C1465" s="107" t="s">
        <v>1628</v>
      </c>
      <c r="D1465" s="108">
        <v>54.25</v>
      </c>
    </row>
    <row r="1466" spans="1:4">
      <c r="A1466" s="110" t="s">
        <v>5696</v>
      </c>
      <c r="B1466" s="106" t="s">
        <v>5697</v>
      </c>
      <c r="C1466" s="107" t="s">
        <v>1628</v>
      </c>
      <c r="D1466" s="108">
        <v>22.02</v>
      </c>
    </row>
    <row r="1467" spans="1:4">
      <c r="A1467" s="110" t="s">
        <v>5698</v>
      </c>
      <c r="B1467" s="106" t="s">
        <v>5699</v>
      </c>
      <c r="C1467" s="107" t="s">
        <v>1628</v>
      </c>
      <c r="D1467" s="108">
        <v>147.15</v>
      </c>
    </row>
    <row r="1468" spans="1:4">
      <c r="A1468" s="110" t="s">
        <v>5700</v>
      </c>
      <c r="B1468" s="106" t="s">
        <v>5701</v>
      </c>
      <c r="C1468" s="107" t="s">
        <v>1628</v>
      </c>
      <c r="D1468" s="108">
        <v>84.64</v>
      </c>
    </row>
    <row r="1469" spans="1:4">
      <c r="A1469" s="110" t="s">
        <v>5702</v>
      </c>
      <c r="B1469" s="106" t="s">
        <v>5703</v>
      </c>
      <c r="C1469" s="107" t="s">
        <v>1628</v>
      </c>
      <c r="D1469" s="108">
        <v>52.41</v>
      </c>
    </row>
    <row r="1470" spans="1:4">
      <c r="A1470" s="110" t="s">
        <v>5704</v>
      </c>
      <c r="B1470" s="106" t="s">
        <v>5705</v>
      </c>
      <c r="C1470" s="107" t="s">
        <v>1628</v>
      </c>
      <c r="D1470" s="108">
        <v>139.56</v>
      </c>
    </row>
    <row r="1471" spans="1:4">
      <c r="A1471" s="110" t="s">
        <v>5706</v>
      </c>
      <c r="B1471" s="106" t="s">
        <v>5707</v>
      </c>
      <c r="C1471" s="107" t="s">
        <v>1628</v>
      </c>
      <c r="D1471" s="108">
        <v>81.97</v>
      </c>
    </row>
    <row r="1472" spans="1:4">
      <c r="A1472" s="110" t="s">
        <v>5708</v>
      </c>
      <c r="B1472" s="106" t="s">
        <v>5709</v>
      </c>
      <c r="C1472" s="107" t="s">
        <v>1628</v>
      </c>
      <c r="D1472" s="108">
        <v>41.66</v>
      </c>
    </row>
    <row r="1473" spans="1:4">
      <c r="A1473" s="110" t="s">
        <v>5710</v>
      </c>
      <c r="B1473" s="106" t="s">
        <v>5711</v>
      </c>
      <c r="C1473" s="107" t="s">
        <v>1628</v>
      </c>
      <c r="D1473" s="108">
        <v>52.29</v>
      </c>
    </row>
    <row r="1474" spans="1:4">
      <c r="A1474" s="110" t="s">
        <v>5712</v>
      </c>
      <c r="B1474" s="106" t="s">
        <v>5713</v>
      </c>
      <c r="C1474" s="107" t="s">
        <v>1629</v>
      </c>
      <c r="D1474" s="108">
        <v>14783.21</v>
      </c>
    </row>
    <row r="1475" spans="1:4">
      <c r="A1475" s="110" t="s">
        <v>5714</v>
      </c>
      <c r="B1475" s="106" t="s">
        <v>5715</v>
      </c>
      <c r="C1475" s="107" t="s">
        <v>1628</v>
      </c>
      <c r="D1475" s="108">
        <v>29.44</v>
      </c>
    </row>
    <row r="1476" spans="1:4">
      <c r="A1476" s="110" t="s">
        <v>5716</v>
      </c>
      <c r="B1476" s="106" t="s">
        <v>5717</v>
      </c>
      <c r="C1476" s="107" t="s">
        <v>1628</v>
      </c>
      <c r="D1476" s="108">
        <v>116.48</v>
      </c>
    </row>
    <row r="1477" spans="1:4">
      <c r="A1477" s="110" t="s">
        <v>5718</v>
      </c>
      <c r="B1477" s="106" t="s">
        <v>5719</v>
      </c>
      <c r="C1477" s="107" t="s">
        <v>1628</v>
      </c>
      <c r="D1477" s="108">
        <v>55.92</v>
      </c>
    </row>
    <row r="1478" spans="1:4">
      <c r="A1478" s="110" t="s">
        <v>5720</v>
      </c>
      <c r="B1478" s="106" t="s">
        <v>5721</v>
      </c>
      <c r="C1478" s="107" t="s">
        <v>1628</v>
      </c>
      <c r="D1478" s="108">
        <v>23.69</v>
      </c>
    </row>
    <row r="1479" spans="1:4">
      <c r="A1479" s="110" t="s">
        <v>5722</v>
      </c>
      <c r="B1479" s="106" t="s">
        <v>5723</v>
      </c>
      <c r="C1479" s="107" t="s">
        <v>1628</v>
      </c>
      <c r="D1479" s="108">
        <v>125.51</v>
      </c>
    </row>
    <row r="1480" spans="1:4">
      <c r="A1480" s="110" t="s">
        <v>5724</v>
      </c>
      <c r="B1480" s="106" t="s">
        <v>5725</v>
      </c>
      <c r="C1480" s="107" t="s">
        <v>1628</v>
      </c>
      <c r="D1480" s="108">
        <v>59.57</v>
      </c>
    </row>
    <row r="1481" spans="1:4">
      <c r="A1481" s="110" t="s">
        <v>5726</v>
      </c>
      <c r="B1481" s="106" t="s">
        <v>5727</v>
      </c>
      <c r="C1481" s="107" t="s">
        <v>1628</v>
      </c>
      <c r="D1481" s="108">
        <v>24.9</v>
      </c>
    </row>
    <row r="1482" spans="1:4">
      <c r="A1482" s="110" t="s">
        <v>5728</v>
      </c>
      <c r="B1482" s="106" t="s">
        <v>5729</v>
      </c>
      <c r="C1482" s="107" t="s">
        <v>1628</v>
      </c>
      <c r="D1482" s="108">
        <v>9.9499999999999993</v>
      </c>
    </row>
    <row r="1483" spans="1:4">
      <c r="A1483" s="110" t="s">
        <v>5730</v>
      </c>
      <c r="B1483" s="106" t="s">
        <v>5731</v>
      </c>
      <c r="C1483" s="107" t="s">
        <v>1628</v>
      </c>
      <c r="D1483" s="108">
        <v>3.81</v>
      </c>
    </row>
    <row r="1484" spans="1:4">
      <c r="A1484" s="110" t="s">
        <v>5732</v>
      </c>
      <c r="B1484" s="106" t="s">
        <v>5733</v>
      </c>
      <c r="C1484" s="107" t="s">
        <v>1628</v>
      </c>
      <c r="D1484" s="108">
        <v>143.58000000000001</v>
      </c>
    </row>
    <row r="1485" spans="1:4">
      <c r="A1485" s="110" t="s">
        <v>5734</v>
      </c>
      <c r="B1485" s="106" t="s">
        <v>5735</v>
      </c>
      <c r="C1485" s="107" t="s">
        <v>1628</v>
      </c>
      <c r="D1485" s="108">
        <v>82.51</v>
      </c>
    </row>
    <row r="1486" spans="1:4">
      <c r="A1486" s="110" t="s">
        <v>5736</v>
      </c>
      <c r="B1486" s="106" t="s">
        <v>5737</v>
      </c>
      <c r="C1486" s="107" t="s">
        <v>1628</v>
      </c>
      <c r="D1486" s="108">
        <v>52.97</v>
      </c>
    </row>
    <row r="1487" spans="1:4">
      <c r="A1487" s="110" t="s">
        <v>5738</v>
      </c>
      <c r="B1487" s="106" t="s">
        <v>5739</v>
      </c>
      <c r="C1487" s="107" t="s">
        <v>1628</v>
      </c>
      <c r="D1487" s="108">
        <v>281.45</v>
      </c>
    </row>
    <row r="1488" spans="1:4">
      <c r="A1488" s="110" t="s">
        <v>5740</v>
      </c>
      <c r="B1488" s="106" t="s">
        <v>5741</v>
      </c>
      <c r="C1488" s="107" t="s">
        <v>1628</v>
      </c>
      <c r="D1488" s="108">
        <v>152.38</v>
      </c>
    </row>
    <row r="1489" spans="1:4">
      <c r="A1489" s="110" t="s">
        <v>5742</v>
      </c>
      <c r="B1489" s="106" t="s">
        <v>5743</v>
      </c>
      <c r="C1489" s="107" t="s">
        <v>1628</v>
      </c>
      <c r="D1489" s="108">
        <v>122.84</v>
      </c>
    </row>
    <row r="1490" spans="1:4">
      <c r="A1490" s="110" t="s">
        <v>5744</v>
      </c>
      <c r="B1490" s="106" t="s">
        <v>5745</v>
      </c>
      <c r="C1490" s="107" t="s">
        <v>1628</v>
      </c>
      <c r="D1490" s="108">
        <v>381.94</v>
      </c>
    </row>
    <row r="1491" spans="1:4">
      <c r="A1491" s="110" t="s">
        <v>5746</v>
      </c>
      <c r="B1491" s="106" t="s">
        <v>5747</v>
      </c>
      <c r="C1491" s="107" t="s">
        <v>1628</v>
      </c>
      <c r="D1491" s="108">
        <v>166.85</v>
      </c>
    </row>
    <row r="1492" spans="1:4">
      <c r="A1492" s="110" t="s">
        <v>5748</v>
      </c>
      <c r="B1492" s="106" t="s">
        <v>5749</v>
      </c>
      <c r="C1492" s="107" t="s">
        <v>1628</v>
      </c>
      <c r="D1492" s="108">
        <v>137.31</v>
      </c>
    </row>
    <row r="1493" spans="1:4">
      <c r="A1493" s="110" t="s">
        <v>5750</v>
      </c>
      <c r="B1493" s="106" t="s">
        <v>5751</v>
      </c>
      <c r="C1493" s="107" t="s">
        <v>1628</v>
      </c>
      <c r="D1493" s="108">
        <v>43.42</v>
      </c>
    </row>
    <row r="1494" spans="1:4">
      <c r="A1494" s="110" t="s">
        <v>5752</v>
      </c>
      <c r="B1494" s="106" t="s">
        <v>5753</v>
      </c>
      <c r="C1494" s="107" t="s">
        <v>1628</v>
      </c>
      <c r="D1494" s="108">
        <v>39.4</v>
      </c>
    </row>
    <row r="1495" spans="1:4">
      <c r="A1495" s="110" t="s">
        <v>5754</v>
      </c>
      <c r="B1495" s="106" t="s">
        <v>5755</v>
      </c>
      <c r="C1495" s="107" t="s">
        <v>1628</v>
      </c>
      <c r="D1495" s="108">
        <v>9.48</v>
      </c>
    </row>
    <row r="1496" spans="1:4">
      <c r="A1496" s="110" t="s">
        <v>5756</v>
      </c>
      <c r="B1496" s="106" t="s">
        <v>5757</v>
      </c>
      <c r="C1496" s="107" t="s">
        <v>1628</v>
      </c>
      <c r="D1496" s="108">
        <v>1.88</v>
      </c>
    </row>
    <row r="1497" spans="1:4">
      <c r="A1497" s="110" t="s">
        <v>5758</v>
      </c>
      <c r="B1497" s="106" t="s">
        <v>5759</v>
      </c>
      <c r="C1497" s="107" t="s">
        <v>1628</v>
      </c>
      <c r="D1497" s="108">
        <v>81.510000000000005</v>
      </c>
    </row>
    <row r="1498" spans="1:4">
      <c r="A1498" s="107" t="s">
        <v>5760</v>
      </c>
      <c r="B1498" s="106" t="s">
        <v>5761</v>
      </c>
      <c r="C1498" s="107" t="s">
        <v>1628</v>
      </c>
      <c r="D1498" s="108">
        <v>50.51</v>
      </c>
    </row>
    <row r="1499" spans="1:4">
      <c r="A1499" s="109" t="s">
        <v>5762</v>
      </c>
      <c r="B1499" s="106"/>
      <c r="C1499" s="107"/>
      <c r="D1499" s="108"/>
    </row>
    <row r="1500" spans="1:4">
      <c r="A1500" s="110" t="s">
        <v>5763</v>
      </c>
      <c r="B1500" s="106" t="s">
        <v>5764</v>
      </c>
      <c r="C1500" s="107" t="s">
        <v>1628</v>
      </c>
      <c r="D1500" s="108">
        <v>119.48</v>
      </c>
    </row>
    <row r="1501" spans="1:4">
      <c r="A1501" s="110" t="s">
        <v>5765</v>
      </c>
      <c r="B1501" s="106" t="s">
        <v>5766</v>
      </c>
      <c r="C1501" s="107" t="s">
        <v>1628</v>
      </c>
      <c r="D1501" s="108">
        <v>123.03</v>
      </c>
    </row>
    <row r="1502" spans="1:4">
      <c r="A1502" s="107" t="s">
        <v>5767</v>
      </c>
      <c r="B1502" s="106" t="s">
        <v>5768</v>
      </c>
      <c r="C1502" s="107" t="s">
        <v>1628</v>
      </c>
      <c r="D1502" s="108">
        <v>206.45</v>
      </c>
    </row>
    <row r="1503" spans="1:4">
      <c r="A1503" s="109" t="s">
        <v>5769</v>
      </c>
      <c r="B1503" s="106"/>
      <c r="C1503" s="107"/>
      <c r="D1503" s="108"/>
    </row>
    <row r="1504" spans="1:4">
      <c r="A1504" s="107" t="s">
        <v>5770</v>
      </c>
      <c r="B1504" s="106" t="s">
        <v>5771</v>
      </c>
      <c r="C1504" s="107" t="s">
        <v>1629</v>
      </c>
      <c r="D1504" s="108">
        <v>11602.62</v>
      </c>
    </row>
    <row r="1505" spans="1:4">
      <c r="A1505" s="105" t="s">
        <v>5772</v>
      </c>
      <c r="B1505" s="106"/>
      <c r="C1505" s="107"/>
      <c r="D1505" s="108"/>
    </row>
    <row r="1506" spans="1:4">
      <c r="A1506" s="109" t="s">
        <v>5773</v>
      </c>
      <c r="B1506" s="106"/>
      <c r="C1506" s="107"/>
      <c r="D1506" s="108"/>
    </row>
    <row r="1507" spans="1:4">
      <c r="A1507" s="110" t="s">
        <v>5774</v>
      </c>
      <c r="B1507" s="106" t="s">
        <v>5775</v>
      </c>
      <c r="C1507" s="107" t="s">
        <v>1628</v>
      </c>
      <c r="D1507" s="108">
        <v>1.23</v>
      </c>
    </row>
    <row r="1508" spans="1:4">
      <c r="A1508" s="107" t="s">
        <v>5776</v>
      </c>
      <c r="B1508" s="106" t="s">
        <v>5777</v>
      </c>
      <c r="C1508" s="107" t="s">
        <v>1628</v>
      </c>
      <c r="D1508" s="108">
        <v>0.82</v>
      </c>
    </row>
    <row r="1509" spans="1:4">
      <c r="A1509" s="105" t="s">
        <v>5778</v>
      </c>
      <c r="B1509" s="106"/>
      <c r="C1509" s="107"/>
      <c r="D1509" s="108"/>
    </row>
    <row r="1510" spans="1:4">
      <c r="A1510" s="109" t="s">
        <v>5779</v>
      </c>
      <c r="B1510" s="106"/>
      <c r="C1510" s="107"/>
      <c r="D1510" s="108"/>
    </row>
    <row r="1511" spans="1:4">
      <c r="A1511" s="110" t="s">
        <v>5780</v>
      </c>
      <c r="B1511" s="106" t="s">
        <v>5781</v>
      </c>
      <c r="C1511" s="107" t="s">
        <v>1628</v>
      </c>
      <c r="D1511" s="108">
        <v>155.81</v>
      </c>
    </row>
    <row r="1512" spans="1:4">
      <c r="A1512" s="110" t="s">
        <v>5782</v>
      </c>
      <c r="B1512" s="106" t="s">
        <v>5783</v>
      </c>
      <c r="C1512" s="107" t="s">
        <v>1628</v>
      </c>
      <c r="D1512" s="108">
        <v>82.32</v>
      </c>
    </row>
    <row r="1513" spans="1:4">
      <c r="A1513" s="110" t="s">
        <v>5784</v>
      </c>
      <c r="B1513" s="106" t="s">
        <v>5785</v>
      </c>
      <c r="C1513" s="107" t="s">
        <v>1628</v>
      </c>
      <c r="D1513" s="108">
        <v>51.8</v>
      </c>
    </row>
    <row r="1514" spans="1:4">
      <c r="A1514" s="110" t="s">
        <v>5786</v>
      </c>
      <c r="B1514" s="106" t="s">
        <v>5787</v>
      </c>
      <c r="C1514" s="107" t="s">
        <v>1628</v>
      </c>
      <c r="D1514" s="108">
        <v>112.21</v>
      </c>
    </row>
    <row r="1515" spans="1:4">
      <c r="A1515" s="110" t="s">
        <v>5788</v>
      </c>
      <c r="B1515" s="106" t="s">
        <v>5789</v>
      </c>
      <c r="C1515" s="107" t="s">
        <v>1628</v>
      </c>
      <c r="D1515" s="108">
        <v>546.67999999999995</v>
      </c>
    </row>
    <row r="1516" spans="1:4">
      <c r="A1516" s="110" t="s">
        <v>5790</v>
      </c>
      <c r="B1516" s="106" t="s">
        <v>5791</v>
      </c>
      <c r="C1516" s="107" t="s">
        <v>1628</v>
      </c>
      <c r="D1516" s="108">
        <v>151.59</v>
      </c>
    </row>
    <row r="1517" spans="1:4">
      <c r="A1517" s="110" t="s">
        <v>5792</v>
      </c>
      <c r="B1517" s="106" t="s">
        <v>5793</v>
      </c>
      <c r="C1517" s="107" t="s">
        <v>1628</v>
      </c>
      <c r="D1517" s="108">
        <v>116.96</v>
      </c>
    </row>
    <row r="1518" spans="1:4">
      <c r="A1518" s="110" t="s">
        <v>5794</v>
      </c>
      <c r="B1518" s="106" t="s">
        <v>5795</v>
      </c>
      <c r="C1518" s="107" t="s">
        <v>1628</v>
      </c>
      <c r="D1518" s="108">
        <v>4.13</v>
      </c>
    </row>
    <row r="1519" spans="1:4">
      <c r="A1519" s="110" t="s">
        <v>5796</v>
      </c>
      <c r="B1519" s="106" t="s">
        <v>5797</v>
      </c>
      <c r="C1519" s="107" t="s">
        <v>1628</v>
      </c>
      <c r="D1519" s="108">
        <v>2.17</v>
      </c>
    </row>
    <row r="1520" spans="1:4">
      <c r="A1520" s="110" t="s">
        <v>5798</v>
      </c>
      <c r="B1520" s="106" t="s">
        <v>5799</v>
      </c>
      <c r="C1520" s="107" t="s">
        <v>1628</v>
      </c>
      <c r="D1520" s="108">
        <v>83.27</v>
      </c>
    </row>
    <row r="1521" spans="1:4">
      <c r="A1521" s="110" t="s">
        <v>5800</v>
      </c>
      <c r="B1521" s="106" t="s">
        <v>5801</v>
      </c>
      <c r="C1521" s="107" t="s">
        <v>1628</v>
      </c>
      <c r="D1521" s="108">
        <v>35.299999999999997</v>
      </c>
    </row>
    <row r="1522" spans="1:4">
      <c r="A1522" s="110" t="s">
        <v>5802</v>
      </c>
      <c r="B1522" s="106" t="s">
        <v>5803</v>
      </c>
      <c r="C1522" s="107" t="s">
        <v>1628</v>
      </c>
      <c r="D1522" s="108">
        <v>196.23</v>
      </c>
    </row>
    <row r="1523" spans="1:4">
      <c r="A1523" s="110" t="s">
        <v>5804</v>
      </c>
      <c r="B1523" s="106" t="s">
        <v>5805</v>
      </c>
      <c r="C1523" s="107" t="s">
        <v>1628</v>
      </c>
      <c r="D1523" s="108">
        <v>102.53</v>
      </c>
    </row>
    <row r="1524" spans="1:4">
      <c r="A1524" s="110" t="s">
        <v>5806</v>
      </c>
      <c r="B1524" s="106" t="s">
        <v>5807</v>
      </c>
      <c r="C1524" s="107" t="s">
        <v>1628</v>
      </c>
      <c r="D1524" s="108">
        <v>72.010000000000005</v>
      </c>
    </row>
    <row r="1525" spans="1:4">
      <c r="A1525" s="110" t="s">
        <v>5808</v>
      </c>
      <c r="B1525" s="106" t="s">
        <v>5809</v>
      </c>
      <c r="C1525" s="107" t="s">
        <v>1628</v>
      </c>
      <c r="D1525" s="108">
        <v>148.66</v>
      </c>
    </row>
    <row r="1526" spans="1:4">
      <c r="A1526" s="110" t="s">
        <v>5810</v>
      </c>
      <c r="B1526" s="106" t="s">
        <v>5811</v>
      </c>
      <c r="C1526" s="107" t="s">
        <v>1628</v>
      </c>
      <c r="D1526" s="108">
        <v>69.33</v>
      </c>
    </row>
    <row r="1527" spans="1:4">
      <c r="A1527" s="110" t="s">
        <v>5812</v>
      </c>
      <c r="B1527" s="106" t="s">
        <v>5813</v>
      </c>
      <c r="C1527" s="107" t="s">
        <v>1628</v>
      </c>
      <c r="D1527" s="108">
        <v>50.04</v>
      </c>
    </row>
    <row r="1528" spans="1:4">
      <c r="A1528" s="110" t="s">
        <v>5814</v>
      </c>
      <c r="B1528" s="106" t="s">
        <v>5815</v>
      </c>
      <c r="C1528" s="107" t="s">
        <v>1628</v>
      </c>
      <c r="D1528" s="108">
        <v>258.88</v>
      </c>
    </row>
    <row r="1529" spans="1:4">
      <c r="A1529" s="110" t="s">
        <v>5816</v>
      </c>
      <c r="B1529" s="106" t="s">
        <v>5817</v>
      </c>
      <c r="C1529" s="107" t="s">
        <v>1628</v>
      </c>
      <c r="D1529" s="108">
        <v>130.27000000000001</v>
      </c>
    </row>
    <row r="1530" spans="1:4">
      <c r="A1530" s="110" t="s">
        <v>5818</v>
      </c>
      <c r="B1530" s="106" t="s">
        <v>5819</v>
      </c>
      <c r="C1530" s="107" t="s">
        <v>1628</v>
      </c>
      <c r="D1530" s="108">
        <v>85.43</v>
      </c>
    </row>
    <row r="1531" spans="1:4">
      <c r="A1531" s="110" t="s">
        <v>5820</v>
      </c>
      <c r="B1531" s="106" t="s">
        <v>5821</v>
      </c>
      <c r="C1531" s="107" t="s">
        <v>1628</v>
      </c>
      <c r="D1531" s="108">
        <v>102.3</v>
      </c>
    </row>
    <row r="1532" spans="1:4">
      <c r="A1532" s="110" t="s">
        <v>5822</v>
      </c>
      <c r="B1532" s="106" t="s">
        <v>5823</v>
      </c>
      <c r="C1532" s="107" t="s">
        <v>1628</v>
      </c>
      <c r="D1532" s="108">
        <v>58.37</v>
      </c>
    </row>
    <row r="1533" spans="1:4">
      <c r="A1533" s="110" t="s">
        <v>5824</v>
      </c>
      <c r="B1533" s="106" t="s">
        <v>5825</v>
      </c>
      <c r="C1533" s="107" t="s">
        <v>1628</v>
      </c>
      <c r="D1533" s="108">
        <v>39.08</v>
      </c>
    </row>
    <row r="1534" spans="1:4">
      <c r="A1534" s="110" t="s">
        <v>5826</v>
      </c>
      <c r="B1534" s="106" t="s">
        <v>5827</v>
      </c>
      <c r="C1534" s="107" t="s">
        <v>1628</v>
      </c>
      <c r="D1534" s="108">
        <v>16.260000000000002</v>
      </c>
    </row>
    <row r="1535" spans="1:4">
      <c r="A1535" s="110" t="s">
        <v>5828</v>
      </c>
      <c r="B1535" s="106" t="s">
        <v>5829</v>
      </c>
      <c r="C1535" s="107" t="s">
        <v>1628</v>
      </c>
      <c r="D1535" s="108">
        <v>33.299999999999997</v>
      </c>
    </row>
    <row r="1536" spans="1:4">
      <c r="A1536" s="110" t="s">
        <v>5830</v>
      </c>
      <c r="B1536" s="106" t="s">
        <v>5831</v>
      </c>
      <c r="C1536" s="107" t="s">
        <v>1628</v>
      </c>
      <c r="D1536" s="108">
        <v>32.76</v>
      </c>
    </row>
    <row r="1537" spans="1:4">
      <c r="A1537" s="110" t="s">
        <v>5832</v>
      </c>
      <c r="B1537" s="106" t="s">
        <v>5833</v>
      </c>
      <c r="C1537" s="107" t="s">
        <v>1628</v>
      </c>
      <c r="D1537" s="108">
        <v>141.19</v>
      </c>
    </row>
    <row r="1538" spans="1:4">
      <c r="A1538" s="110" t="s">
        <v>5834</v>
      </c>
      <c r="B1538" s="106" t="s">
        <v>5835</v>
      </c>
      <c r="C1538" s="107" t="s">
        <v>1628</v>
      </c>
      <c r="D1538" s="108">
        <v>77.040000000000006</v>
      </c>
    </row>
    <row r="1539" spans="1:4">
      <c r="A1539" s="110" t="s">
        <v>5836</v>
      </c>
      <c r="B1539" s="106" t="s">
        <v>5837</v>
      </c>
      <c r="C1539" s="107" t="s">
        <v>1628</v>
      </c>
      <c r="D1539" s="108">
        <v>54.62</v>
      </c>
    </row>
    <row r="1540" spans="1:4">
      <c r="A1540" s="110" t="s">
        <v>5838</v>
      </c>
      <c r="B1540" s="106" t="s">
        <v>5839</v>
      </c>
      <c r="C1540" s="107" t="s">
        <v>1628</v>
      </c>
      <c r="D1540" s="108">
        <v>230.29</v>
      </c>
    </row>
    <row r="1541" spans="1:4">
      <c r="A1541" s="110" t="s">
        <v>5840</v>
      </c>
      <c r="B1541" s="106" t="s">
        <v>5841</v>
      </c>
      <c r="C1541" s="107" t="s">
        <v>1628</v>
      </c>
      <c r="D1541" s="108">
        <v>117.53</v>
      </c>
    </row>
    <row r="1542" spans="1:4">
      <c r="A1542" s="110" t="s">
        <v>5842</v>
      </c>
      <c r="B1542" s="106" t="s">
        <v>5843</v>
      </c>
      <c r="C1542" s="107" t="s">
        <v>1628</v>
      </c>
      <c r="D1542" s="108">
        <v>78.92</v>
      </c>
    </row>
    <row r="1543" spans="1:4">
      <c r="A1543" s="110" t="s">
        <v>5844</v>
      </c>
      <c r="B1543" s="106" t="s">
        <v>5845</v>
      </c>
      <c r="C1543" s="107" t="s">
        <v>1628</v>
      </c>
      <c r="D1543" s="108">
        <v>77.19</v>
      </c>
    </row>
    <row r="1544" spans="1:4">
      <c r="A1544" s="110" t="s">
        <v>5846</v>
      </c>
      <c r="B1544" s="106" t="s">
        <v>5847</v>
      </c>
      <c r="C1544" s="107" t="s">
        <v>1628</v>
      </c>
      <c r="D1544" s="108">
        <v>46.67</v>
      </c>
    </row>
    <row r="1545" spans="1:4">
      <c r="A1545" s="107" t="s">
        <v>5848</v>
      </c>
      <c r="B1545" s="106" t="s">
        <v>5849</v>
      </c>
      <c r="C1545" s="107" t="s">
        <v>1628</v>
      </c>
      <c r="D1545" s="108">
        <v>30.8</v>
      </c>
    </row>
    <row r="1546" spans="1:4">
      <c r="A1546" s="105" t="s">
        <v>5850</v>
      </c>
      <c r="B1546" s="106"/>
      <c r="C1546" s="107"/>
      <c r="D1546" s="108"/>
    </row>
    <row r="1547" spans="1:4">
      <c r="A1547" s="109" t="s">
        <v>5851</v>
      </c>
      <c r="B1547" s="106"/>
      <c r="C1547" s="107"/>
      <c r="D1547" s="108"/>
    </row>
    <row r="1548" spans="1:4">
      <c r="A1548" s="110" t="s">
        <v>5852</v>
      </c>
      <c r="B1548" s="106" t="s">
        <v>5853</v>
      </c>
      <c r="C1548" s="107" t="s">
        <v>1628</v>
      </c>
      <c r="D1548" s="108">
        <v>507.96</v>
      </c>
    </row>
    <row r="1549" spans="1:4">
      <c r="A1549" s="110" t="s">
        <v>5854</v>
      </c>
      <c r="B1549" s="106" t="s">
        <v>5855</v>
      </c>
      <c r="C1549" s="107" t="s">
        <v>1628</v>
      </c>
      <c r="D1549" s="108">
        <v>121.69</v>
      </c>
    </row>
    <row r="1550" spans="1:4">
      <c r="A1550" s="110" t="s">
        <v>5856</v>
      </c>
      <c r="B1550" s="106" t="s">
        <v>5857</v>
      </c>
      <c r="C1550" s="107" t="s">
        <v>1628</v>
      </c>
      <c r="D1550" s="108">
        <v>65.97</v>
      </c>
    </row>
    <row r="1551" spans="1:4">
      <c r="A1551" s="110" t="s">
        <v>5858</v>
      </c>
      <c r="B1551" s="106" t="s">
        <v>5859</v>
      </c>
      <c r="C1551" s="107" t="s">
        <v>1628</v>
      </c>
      <c r="D1551" s="108">
        <v>38.32</v>
      </c>
    </row>
    <row r="1552" spans="1:4">
      <c r="A1552" s="110" t="s">
        <v>5860</v>
      </c>
      <c r="B1552" s="106" t="s">
        <v>5861</v>
      </c>
      <c r="C1552" s="107" t="s">
        <v>1629</v>
      </c>
      <c r="D1552" s="108">
        <v>22567.39</v>
      </c>
    </row>
    <row r="1553" spans="1:4">
      <c r="A1553" s="110" t="s">
        <v>5862</v>
      </c>
      <c r="B1553" s="106" t="s">
        <v>5863</v>
      </c>
      <c r="C1553" s="107" t="s">
        <v>1628</v>
      </c>
      <c r="D1553" s="108">
        <v>88.31</v>
      </c>
    </row>
    <row r="1554" spans="1:4">
      <c r="A1554" s="110" t="s">
        <v>5864</v>
      </c>
      <c r="B1554" s="106" t="s">
        <v>5865</v>
      </c>
      <c r="C1554" s="107" t="s">
        <v>1628</v>
      </c>
      <c r="D1554" s="108">
        <v>51.55</v>
      </c>
    </row>
    <row r="1555" spans="1:4">
      <c r="A1555" s="110" t="s">
        <v>5866</v>
      </c>
      <c r="B1555" s="106" t="s">
        <v>5867</v>
      </c>
      <c r="C1555" s="107" t="s">
        <v>1628</v>
      </c>
      <c r="D1555" s="108">
        <v>33</v>
      </c>
    </row>
    <row r="1556" spans="1:4">
      <c r="A1556" s="110" t="s">
        <v>5868</v>
      </c>
      <c r="B1556" s="106" t="s">
        <v>5869</v>
      </c>
      <c r="C1556" s="107" t="s">
        <v>1628</v>
      </c>
      <c r="D1556" s="108">
        <v>194.19</v>
      </c>
    </row>
    <row r="1557" spans="1:4">
      <c r="A1557" s="110" t="s">
        <v>5870</v>
      </c>
      <c r="B1557" s="106" t="s">
        <v>5871</v>
      </c>
      <c r="C1557" s="107" t="s">
        <v>1628</v>
      </c>
      <c r="D1557" s="108">
        <v>55.79</v>
      </c>
    </row>
    <row r="1558" spans="1:4">
      <c r="A1558" s="110" t="s">
        <v>5872</v>
      </c>
      <c r="B1558" s="106" t="s">
        <v>5873</v>
      </c>
      <c r="C1558" s="107" t="s">
        <v>1629</v>
      </c>
      <c r="D1558" s="108">
        <v>36067.660000000003</v>
      </c>
    </row>
    <row r="1559" spans="1:4">
      <c r="A1559" s="110" t="s">
        <v>5874</v>
      </c>
      <c r="B1559" s="106" t="s">
        <v>5875</v>
      </c>
      <c r="C1559" s="107" t="s">
        <v>1628</v>
      </c>
      <c r="D1559" s="108">
        <v>3.8</v>
      </c>
    </row>
    <row r="1560" spans="1:4">
      <c r="A1560" s="110" t="s">
        <v>5876</v>
      </c>
      <c r="B1560" s="106" t="s">
        <v>5877</v>
      </c>
      <c r="C1560" s="107" t="s">
        <v>1628</v>
      </c>
      <c r="D1560" s="108">
        <v>2.85</v>
      </c>
    </row>
    <row r="1561" spans="1:4">
      <c r="A1561" s="110" t="s">
        <v>5878</v>
      </c>
      <c r="B1561" s="106" t="s">
        <v>5879</v>
      </c>
      <c r="C1561" s="107" t="s">
        <v>1628</v>
      </c>
      <c r="D1561" s="108">
        <v>382.95</v>
      </c>
    </row>
    <row r="1562" spans="1:4">
      <c r="A1562" s="110" t="s">
        <v>5880</v>
      </c>
      <c r="B1562" s="106" t="s">
        <v>5881</v>
      </c>
      <c r="C1562" s="107" t="s">
        <v>1628</v>
      </c>
      <c r="D1562" s="108">
        <v>258.08</v>
      </c>
    </row>
    <row r="1563" spans="1:4">
      <c r="A1563" s="110" t="s">
        <v>5882</v>
      </c>
      <c r="B1563" s="106" t="s">
        <v>5883</v>
      </c>
      <c r="C1563" s="107" t="s">
        <v>1628</v>
      </c>
      <c r="D1563" s="108">
        <v>38.020000000000003</v>
      </c>
    </row>
    <row r="1564" spans="1:4">
      <c r="A1564" s="110" t="s">
        <v>5884</v>
      </c>
      <c r="B1564" s="106" t="s">
        <v>5885</v>
      </c>
      <c r="C1564" s="107" t="s">
        <v>1628</v>
      </c>
      <c r="D1564" s="108">
        <v>29.22</v>
      </c>
    </row>
    <row r="1565" spans="1:4">
      <c r="A1565" s="110" t="s">
        <v>5886</v>
      </c>
      <c r="B1565" s="106" t="s">
        <v>5887</v>
      </c>
      <c r="C1565" s="107" t="s">
        <v>1628</v>
      </c>
      <c r="D1565" s="108">
        <v>24.24</v>
      </c>
    </row>
    <row r="1566" spans="1:4">
      <c r="A1566" s="110" t="s">
        <v>5888</v>
      </c>
      <c r="B1566" s="106" t="s">
        <v>5889</v>
      </c>
      <c r="C1566" s="107" t="s">
        <v>1628</v>
      </c>
      <c r="D1566" s="108">
        <v>43.85</v>
      </c>
    </row>
    <row r="1567" spans="1:4">
      <c r="A1567" s="110" t="s">
        <v>5890</v>
      </c>
      <c r="B1567" s="106" t="s">
        <v>5891</v>
      </c>
      <c r="C1567" s="107" t="s">
        <v>1628</v>
      </c>
      <c r="D1567" s="108">
        <v>35.14</v>
      </c>
    </row>
    <row r="1568" spans="1:4">
      <c r="A1568" s="110" t="s">
        <v>5892</v>
      </c>
      <c r="B1568" s="106" t="s">
        <v>5893</v>
      </c>
      <c r="C1568" s="107" t="s">
        <v>1628</v>
      </c>
      <c r="D1568" s="108">
        <v>30.78</v>
      </c>
    </row>
    <row r="1569" spans="1:4">
      <c r="A1569" s="110" t="s">
        <v>5894</v>
      </c>
      <c r="B1569" s="106" t="s">
        <v>5895</v>
      </c>
      <c r="C1569" s="107" t="s">
        <v>1629</v>
      </c>
      <c r="D1569" s="108">
        <v>8167.67</v>
      </c>
    </row>
    <row r="1570" spans="1:4">
      <c r="A1570" s="110" t="s">
        <v>5896</v>
      </c>
      <c r="B1570" s="106" t="s">
        <v>5897</v>
      </c>
      <c r="C1570" s="107" t="s">
        <v>1628</v>
      </c>
      <c r="D1570" s="108">
        <v>74.77</v>
      </c>
    </row>
    <row r="1571" spans="1:4">
      <c r="A1571" s="110" t="s">
        <v>5898</v>
      </c>
      <c r="B1571" s="106" t="s">
        <v>5899</v>
      </c>
      <c r="C1571" s="107" t="s">
        <v>1628</v>
      </c>
      <c r="D1571" s="108">
        <v>45.85</v>
      </c>
    </row>
    <row r="1572" spans="1:4">
      <c r="A1572" s="110" t="s">
        <v>5900</v>
      </c>
      <c r="B1572" s="106" t="s">
        <v>5901</v>
      </c>
      <c r="C1572" s="107" t="s">
        <v>1628</v>
      </c>
      <c r="D1572" s="108">
        <v>31.57</v>
      </c>
    </row>
    <row r="1573" spans="1:4">
      <c r="A1573" s="110" t="s">
        <v>5902</v>
      </c>
      <c r="B1573" s="106" t="s">
        <v>5903</v>
      </c>
      <c r="C1573" s="107" t="s">
        <v>1628</v>
      </c>
      <c r="D1573" s="108">
        <v>102.64</v>
      </c>
    </row>
    <row r="1574" spans="1:4">
      <c r="A1574" s="110" t="s">
        <v>5904</v>
      </c>
      <c r="B1574" s="106" t="s">
        <v>5905</v>
      </c>
      <c r="C1574" s="107" t="s">
        <v>1628</v>
      </c>
      <c r="D1574" s="108">
        <v>60.89</v>
      </c>
    </row>
    <row r="1575" spans="1:4">
      <c r="A1575" s="110" t="s">
        <v>5906</v>
      </c>
      <c r="B1575" s="106" t="s">
        <v>5907</v>
      </c>
      <c r="C1575" s="107" t="s">
        <v>1628</v>
      </c>
      <c r="D1575" s="108">
        <v>50.99</v>
      </c>
    </row>
    <row r="1576" spans="1:4">
      <c r="A1576" s="110" t="s">
        <v>5908</v>
      </c>
      <c r="B1576" s="106" t="s">
        <v>5909</v>
      </c>
      <c r="C1576" s="107" t="s">
        <v>1629</v>
      </c>
      <c r="D1576" s="108">
        <v>19044.37</v>
      </c>
    </row>
    <row r="1577" spans="1:4">
      <c r="A1577" s="110" t="s">
        <v>5910</v>
      </c>
      <c r="B1577" s="106" t="s">
        <v>5911</v>
      </c>
      <c r="C1577" s="107" t="s">
        <v>1628</v>
      </c>
      <c r="D1577" s="108">
        <v>4.12</v>
      </c>
    </row>
    <row r="1578" spans="1:4">
      <c r="A1578" s="110" t="s">
        <v>5912</v>
      </c>
      <c r="B1578" s="106" t="s">
        <v>5913</v>
      </c>
      <c r="C1578" s="107" t="s">
        <v>1628</v>
      </c>
      <c r="D1578" s="108">
        <v>2.68</v>
      </c>
    </row>
    <row r="1579" spans="1:4">
      <c r="A1579" s="110" t="s">
        <v>5914</v>
      </c>
      <c r="B1579" s="106" t="s">
        <v>5915</v>
      </c>
      <c r="C1579" s="107" t="s">
        <v>1628</v>
      </c>
      <c r="D1579" s="108">
        <v>94.37</v>
      </c>
    </row>
    <row r="1580" spans="1:4">
      <c r="A1580" s="110" t="s">
        <v>5916</v>
      </c>
      <c r="B1580" s="106" t="s">
        <v>5917</v>
      </c>
      <c r="C1580" s="107" t="s">
        <v>1628</v>
      </c>
      <c r="D1580" s="108">
        <v>54.56</v>
      </c>
    </row>
    <row r="1581" spans="1:4">
      <c r="A1581" s="110" t="s">
        <v>5918</v>
      </c>
      <c r="B1581" s="106" t="s">
        <v>5919</v>
      </c>
      <c r="C1581" s="107" t="s">
        <v>1628</v>
      </c>
      <c r="D1581" s="108">
        <v>35.880000000000003</v>
      </c>
    </row>
    <row r="1582" spans="1:4">
      <c r="A1582" s="110" t="s">
        <v>5920</v>
      </c>
      <c r="B1582" s="106" t="s">
        <v>5921</v>
      </c>
      <c r="C1582" s="107" t="s">
        <v>1628</v>
      </c>
      <c r="D1582" s="108">
        <v>55.25</v>
      </c>
    </row>
    <row r="1583" spans="1:4">
      <c r="A1583" s="110" t="s">
        <v>5922</v>
      </c>
      <c r="B1583" s="106" t="s">
        <v>5923</v>
      </c>
      <c r="C1583" s="107" t="s">
        <v>1628</v>
      </c>
      <c r="D1583" s="108">
        <v>37.96</v>
      </c>
    </row>
    <row r="1584" spans="1:4">
      <c r="A1584" s="110" t="s">
        <v>5924</v>
      </c>
      <c r="B1584" s="106" t="s">
        <v>5925</v>
      </c>
      <c r="C1584" s="107" t="s">
        <v>1628</v>
      </c>
      <c r="D1584" s="108">
        <v>31.12</v>
      </c>
    </row>
    <row r="1585" spans="1:4">
      <c r="A1585" s="110" t="s">
        <v>5926</v>
      </c>
      <c r="B1585" s="106" t="s">
        <v>5927</v>
      </c>
      <c r="C1585" s="107" t="s">
        <v>1628</v>
      </c>
      <c r="D1585" s="108">
        <v>6.01</v>
      </c>
    </row>
    <row r="1586" spans="1:4">
      <c r="A1586" s="110" t="s">
        <v>5928</v>
      </c>
      <c r="B1586" s="106" t="s">
        <v>5929</v>
      </c>
      <c r="C1586" s="107" t="s">
        <v>1628</v>
      </c>
      <c r="D1586" s="108">
        <v>2.1800000000000002</v>
      </c>
    </row>
    <row r="1587" spans="1:4">
      <c r="A1587" s="110" t="s">
        <v>5930</v>
      </c>
      <c r="B1587" s="106" t="s">
        <v>5931</v>
      </c>
      <c r="C1587" s="107" t="s">
        <v>1628</v>
      </c>
      <c r="D1587" s="108">
        <v>223.35</v>
      </c>
    </row>
    <row r="1588" spans="1:4">
      <c r="A1588" s="110" t="s">
        <v>5932</v>
      </c>
      <c r="B1588" s="106" t="s">
        <v>5933</v>
      </c>
      <c r="C1588" s="107" t="s">
        <v>1628</v>
      </c>
      <c r="D1588" s="108">
        <v>173.9</v>
      </c>
    </row>
    <row r="1589" spans="1:4">
      <c r="A1589" s="110" t="s">
        <v>5934</v>
      </c>
      <c r="B1589" s="106" t="s">
        <v>5935</v>
      </c>
      <c r="C1589" s="107" t="s">
        <v>1628</v>
      </c>
      <c r="D1589" s="108">
        <v>3721.84</v>
      </c>
    </row>
    <row r="1590" spans="1:4">
      <c r="A1590" s="110" t="s">
        <v>5936</v>
      </c>
      <c r="B1590" s="106" t="s">
        <v>5935</v>
      </c>
      <c r="C1590" s="107" t="s">
        <v>1628</v>
      </c>
      <c r="D1590" s="108">
        <v>529.9</v>
      </c>
    </row>
    <row r="1591" spans="1:4">
      <c r="A1591" s="110" t="s">
        <v>5937</v>
      </c>
      <c r="B1591" s="106" t="s">
        <v>5938</v>
      </c>
      <c r="C1591" s="107" t="s">
        <v>1628</v>
      </c>
      <c r="D1591" s="108">
        <v>8.5500000000000007</v>
      </c>
    </row>
    <row r="1592" spans="1:4">
      <c r="A1592" s="110" t="s">
        <v>5939</v>
      </c>
      <c r="B1592" s="106" t="s">
        <v>5940</v>
      </c>
      <c r="C1592" s="107" t="s">
        <v>1628</v>
      </c>
      <c r="D1592" s="108">
        <v>3.42</v>
      </c>
    </row>
    <row r="1593" spans="1:4">
      <c r="A1593" s="110" t="s">
        <v>5941</v>
      </c>
      <c r="B1593" s="106" t="s">
        <v>5942</v>
      </c>
      <c r="C1593" s="107" t="s">
        <v>1628</v>
      </c>
      <c r="D1593" s="108">
        <v>220.42</v>
      </c>
    </row>
    <row r="1594" spans="1:4">
      <c r="A1594" s="110" t="s">
        <v>5943</v>
      </c>
      <c r="B1594" s="106" t="s">
        <v>5944</v>
      </c>
      <c r="C1594" s="107" t="s">
        <v>1628</v>
      </c>
      <c r="D1594" s="108">
        <v>111.93</v>
      </c>
    </row>
    <row r="1595" spans="1:4">
      <c r="A1595" s="110" t="s">
        <v>5945</v>
      </c>
      <c r="B1595" s="106" t="s">
        <v>5946</v>
      </c>
      <c r="C1595" s="107" t="s">
        <v>1628</v>
      </c>
      <c r="D1595" s="108">
        <v>88</v>
      </c>
    </row>
    <row r="1596" spans="1:4">
      <c r="A1596" s="110" t="s">
        <v>5947</v>
      </c>
      <c r="B1596" s="106" t="s">
        <v>5948</v>
      </c>
      <c r="C1596" s="107" t="s">
        <v>1628</v>
      </c>
      <c r="D1596" s="108">
        <v>205.65</v>
      </c>
    </row>
    <row r="1597" spans="1:4">
      <c r="A1597" s="110" t="s">
        <v>5949</v>
      </c>
      <c r="B1597" s="106" t="s">
        <v>5950</v>
      </c>
      <c r="C1597" s="107" t="s">
        <v>1628</v>
      </c>
      <c r="D1597" s="108">
        <v>106.01</v>
      </c>
    </row>
    <row r="1598" spans="1:4">
      <c r="A1598" s="110" t="s">
        <v>5951</v>
      </c>
      <c r="B1598" s="106" t="s">
        <v>5952</v>
      </c>
      <c r="C1598" s="107" t="s">
        <v>1628</v>
      </c>
      <c r="D1598" s="108">
        <v>81.849999999999994</v>
      </c>
    </row>
    <row r="1599" spans="1:4">
      <c r="A1599" s="110" t="s">
        <v>5953</v>
      </c>
      <c r="B1599" s="106" t="s">
        <v>5954</v>
      </c>
      <c r="C1599" s="107" t="s">
        <v>1629</v>
      </c>
      <c r="D1599" s="108">
        <v>36230.1</v>
      </c>
    </row>
    <row r="1600" spans="1:4">
      <c r="A1600" s="110" t="s">
        <v>5955</v>
      </c>
      <c r="B1600" s="106" t="s">
        <v>5956</v>
      </c>
      <c r="C1600" s="107" t="s">
        <v>1628</v>
      </c>
      <c r="D1600" s="108">
        <v>1.98</v>
      </c>
    </row>
    <row r="1601" spans="1:4">
      <c r="A1601" s="110" t="s">
        <v>5957</v>
      </c>
      <c r="B1601" s="106" t="s">
        <v>5958</v>
      </c>
      <c r="C1601" s="107" t="s">
        <v>1628</v>
      </c>
      <c r="D1601" s="108">
        <v>229.16</v>
      </c>
    </row>
    <row r="1602" spans="1:4">
      <c r="A1602" s="107" t="s">
        <v>5959</v>
      </c>
      <c r="B1602" s="106" t="s">
        <v>5960</v>
      </c>
      <c r="C1602" s="107" t="s">
        <v>1628</v>
      </c>
      <c r="D1602" s="108">
        <v>74.92</v>
      </c>
    </row>
    <row r="1603" spans="1:4">
      <c r="A1603" s="105" t="s">
        <v>5961</v>
      </c>
      <c r="B1603" s="106"/>
      <c r="C1603" s="107"/>
      <c r="D1603" s="108"/>
    </row>
    <row r="1604" spans="1:4">
      <c r="A1604" s="109" t="s">
        <v>5962</v>
      </c>
      <c r="B1604" s="106"/>
      <c r="C1604" s="107"/>
      <c r="D1604" s="108"/>
    </row>
    <row r="1605" spans="1:4">
      <c r="A1605" s="110" t="s">
        <v>5963</v>
      </c>
      <c r="B1605" s="106" t="s">
        <v>5964</v>
      </c>
      <c r="C1605" s="107" t="s">
        <v>1628</v>
      </c>
      <c r="D1605" s="108">
        <v>128.58000000000001</v>
      </c>
    </row>
    <row r="1606" spans="1:4">
      <c r="A1606" s="110" t="s">
        <v>5965</v>
      </c>
      <c r="B1606" s="106" t="s">
        <v>5966</v>
      </c>
      <c r="C1606" s="107" t="s">
        <v>1628</v>
      </c>
      <c r="D1606" s="108">
        <v>113.21</v>
      </c>
    </row>
    <row r="1607" spans="1:4">
      <c r="A1607" s="110" t="s">
        <v>5967</v>
      </c>
      <c r="B1607" s="106" t="s">
        <v>5968</v>
      </c>
      <c r="C1607" s="107" t="s">
        <v>1628</v>
      </c>
      <c r="D1607" s="108">
        <v>103</v>
      </c>
    </row>
    <row r="1608" spans="1:4">
      <c r="A1608" s="110" t="s">
        <v>5969</v>
      </c>
      <c r="B1608" s="106" t="s">
        <v>5970</v>
      </c>
      <c r="C1608" s="107" t="s">
        <v>1628</v>
      </c>
      <c r="D1608" s="108">
        <v>136.27000000000001</v>
      </c>
    </row>
    <row r="1609" spans="1:4">
      <c r="A1609" s="110" t="s">
        <v>5971</v>
      </c>
      <c r="B1609" s="106" t="s">
        <v>5972</v>
      </c>
      <c r="C1609" s="107" t="s">
        <v>1628</v>
      </c>
      <c r="D1609" s="108">
        <v>117.16</v>
      </c>
    </row>
    <row r="1610" spans="1:4">
      <c r="A1610" s="110" t="s">
        <v>5973</v>
      </c>
      <c r="B1610" s="106" t="s">
        <v>5974</v>
      </c>
      <c r="C1610" s="107" t="s">
        <v>1628</v>
      </c>
      <c r="D1610" s="108">
        <v>104.45</v>
      </c>
    </row>
    <row r="1611" spans="1:4">
      <c r="A1611" s="110" t="s">
        <v>5975</v>
      </c>
      <c r="B1611" s="106" t="s">
        <v>5976</v>
      </c>
      <c r="C1611" s="107" t="s">
        <v>1628</v>
      </c>
      <c r="D1611" s="108">
        <v>144.01</v>
      </c>
    </row>
    <row r="1612" spans="1:4">
      <c r="A1612" s="110" t="s">
        <v>5977</v>
      </c>
      <c r="B1612" s="106" t="s">
        <v>5978</v>
      </c>
      <c r="C1612" s="107" t="s">
        <v>1628</v>
      </c>
      <c r="D1612" s="108">
        <v>121.15</v>
      </c>
    </row>
    <row r="1613" spans="1:4">
      <c r="A1613" s="110" t="s">
        <v>5979</v>
      </c>
      <c r="B1613" s="106" t="s">
        <v>5980</v>
      </c>
      <c r="C1613" s="107" t="s">
        <v>1628</v>
      </c>
      <c r="D1613" s="108">
        <v>105.95</v>
      </c>
    </row>
    <row r="1614" spans="1:4">
      <c r="A1614" s="110" t="s">
        <v>5981</v>
      </c>
      <c r="B1614" s="106" t="s">
        <v>5982</v>
      </c>
      <c r="C1614" s="107" t="s">
        <v>1628</v>
      </c>
      <c r="D1614" s="108">
        <v>173.25</v>
      </c>
    </row>
    <row r="1615" spans="1:4">
      <c r="A1615" s="110" t="s">
        <v>5983</v>
      </c>
      <c r="B1615" s="106" t="s">
        <v>5984</v>
      </c>
      <c r="C1615" s="107" t="s">
        <v>1628</v>
      </c>
      <c r="D1615" s="108">
        <v>146.44999999999999</v>
      </c>
    </row>
    <row r="1616" spans="1:4">
      <c r="A1616" s="110" t="s">
        <v>5985</v>
      </c>
      <c r="B1616" s="106" t="s">
        <v>5986</v>
      </c>
      <c r="C1616" s="107" t="s">
        <v>1628</v>
      </c>
      <c r="D1616" s="108">
        <v>128.76</v>
      </c>
    </row>
    <row r="1617" spans="1:4">
      <c r="A1617" s="110" t="s">
        <v>5987</v>
      </c>
      <c r="B1617" s="106" t="s">
        <v>5988</v>
      </c>
      <c r="C1617" s="107" t="s">
        <v>1628</v>
      </c>
      <c r="D1617" s="108">
        <v>196.74</v>
      </c>
    </row>
    <row r="1618" spans="1:4">
      <c r="A1618" s="110" t="s">
        <v>5989</v>
      </c>
      <c r="B1618" s="106" t="s">
        <v>5990</v>
      </c>
      <c r="C1618" s="107" t="s">
        <v>1628</v>
      </c>
      <c r="D1618" s="108">
        <v>166.06</v>
      </c>
    </row>
    <row r="1619" spans="1:4">
      <c r="A1619" s="110" t="s">
        <v>5991</v>
      </c>
      <c r="B1619" s="106" t="s">
        <v>5992</v>
      </c>
      <c r="C1619" s="107" t="s">
        <v>1628</v>
      </c>
      <c r="D1619" s="108">
        <v>145.88</v>
      </c>
    </row>
    <row r="1620" spans="1:4">
      <c r="A1620" s="110" t="s">
        <v>5993</v>
      </c>
      <c r="B1620" s="106" t="s">
        <v>5994</v>
      </c>
      <c r="C1620" s="107" t="s">
        <v>1628</v>
      </c>
      <c r="D1620" s="108">
        <v>19.440000000000001</v>
      </c>
    </row>
    <row r="1621" spans="1:4">
      <c r="A1621" s="107" t="s">
        <v>5995</v>
      </c>
      <c r="B1621" s="106" t="s">
        <v>5996</v>
      </c>
      <c r="C1621" s="107" t="s">
        <v>1628</v>
      </c>
      <c r="D1621" s="108">
        <v>14.48</v>
      </c>
    </row>
    <row r="1622" spans="1:4">
      <c r="A1622" s="105" t="s">
        <v>5997</v>
      </c>
      <c r="B1622" s="106"/>
      <c r="C1622" s="107"/>
      <c r="D1622" s="108"/>
    </row>
    <row r="1623" spans="1:4">
      <c r="A1623" s="109" t="s">
        <v>5998</v>
      </c>
      <c r="B1623" s="106"/>
      <c r="C1623" s="107"/>
      <c r="D1623" s="108"/>
    </row>
    <row r="1624" spans="1:4">
      <c r="A1624" s="110" t="s">
        <v>5999</v>
      </c>
      <c r="B1624" s="106" t="s">
        <v>6000</v>
      </c>
      <c r="C1624" s="107" t="s">
        <v>1628</v>
      </c>
      <c r="D1624" s="108">
        <v>2.96</v>
      </c>
    </row>
    <row r="1625" spans="1:4">
      <c r="A1625" s="110" t="s">
        <v>6001</v>
      </c>
      <c r="B1625" s="106" t="s">
        <v>6002</v>
      </c>
      <c r="C1625" s="107" t="s">
        <v>1628</v>
      </c>
      <c r="D1625" s="108">
        <v>0.3</v>
      </c>
    </row>
    <row r="1626" spans="1:4">
      <c r="A1626" s="110" t="s">
        <v>6003</v>
      </c>
      <c r="B1626" s="106" t="s">
        <v>6004</v>
      </c>
      <c r="C1626" s="107" t="s">
        <v>1628</v>
      </c>
      <c r="D1626" s="108">
        <v>6.73</v>
      </c>
    </row>
    <row r="1627" spans="1:4">
      <c r="A1627" s="110" t="s">
        <v>6005</v>
      </c>
      <c r="B1627" s="106" t="s">
        <v>6006</v>
      </c>
      <c r="C1627" s="107" t="s">
        <v>1628</v>
      </c>
      <c r="D1627" s="108">
        <v>0.62</v>
      </c>
    </row>
    <row r="1628" spans="1:4">
      <c r="A1628" s="110" t="s">
        <v>6007</v>
      </c>
      <c r="B1628" s="106" t="s">
        <v>6008</v>
      </c>
      <c r="C1628" s="107" t="s">
        <v>1628</v>
      </c>
      <c r="D1628" s="108">
        <v>10.81</v>
      </c>
    </row>
    <row r="1629" spans="1:4">
      <c r="A1629" s="110" t="s">
        <v>6009</v>
      </c>
      <c r="B1629" s="106" t="s">
        <v>6010</v>
      </c>
      <c r="C1629" s="107" t="s">
        <v>1628</v>
      </c>
      <c r="D1629" s="108">
        <v>3.32</v>
      </c>
    </row>
    <row r="1630" spans="1:4">
      <c r="A1630" s="110" t="s">
        <v>6011</v>
      </c>
      <c r="B1630" s="106" t="s">
        <v>6012</v>
      </c>
      <c r="C1630" s="107" t="s">
        <v>1628</v>
      </c>
      <c r="D1630" s="108">
        <v>24.51</v>
      </c>
    </row>
    <row r="1631" spans="1:4">
      <c r="A1631" s="110" t="s">
        <v>6013</v>
      </c>
      <c r="B1631" s="106" t="s">
        <v>6014</v>
      </c>
      <c r="C1631" s="107" t="s">
        <v>1628</v>
      </c>
      <c r="D1631" s="108">
        <v>7.41</v>
      </c>
    </row>
    <row r="1632" spans="1:4">
      <c r="A1632" s="110" t="s">
        <v>6015</v>
      </c>
      <c r="B1632" s="106" t="s">
        <v>6016</v>
      </c>
      <c r="C1632" s="107" t="s">
        <v>1628</v>
      </c>
      <c r="D1632" s="108">
        <v>1.57</v>
      </c>
    </row>
    <row r="1633" spans="1:4">
      <c r="A1633" s="107" t="s">
        <v>6017</v>
      </c>
      <c r="B1633" s="106" t="s">
        <v>6018</v>
      </c>
      <c r="C1633" s="107" t="s">
        <v>1628</v>
      </c>
      <c r="D1633" s="108">
        <v>0.36</v>
      </c>
    </row>
    <row r="1634" spans="1:4">
      <c r="A1634" s="105" t="s">
        <v>6019</v>
      </c>
      <c r="B1634" s="106"/>
      <c r="C1634" s="107"/>
      <c r="D1634" s="108"/>
    </row>
    <row r="1635" spans="1:4">
      <c r="A1635" s="109" t="s">
        <v>6020</v>
      </c>
      <c r="B1635" s="106"/>
      <c r="C1635" s="107"/>
      <c r="D1635" s="108"/>
    </row>
    <row r="1636" spans="1:4">
      <c r="A1636" s="110" t="s">
        <v>6021</v>
      </c>
      <c r="B1636" s="106" t="s">
        <v>6022</v>
      </c>
      <c r="C1636" s="107" t="s">
        <v>1628</v>
      </c>
      <c r="D1636" s="108">
        <v>431.54</v>
      </c>
    </row>
    <row r="1637" spans="1:4">
      <c r="A1637" s="110" t="s">
        <v>6023</v>
      </c>
      <c r="B1637" s="106" t="s">
        <v>6024</v>
      </c>
      <c r="C1637" s="107" t="s">
        <v>1628</v>
      </c>
      <c r="D1637" s="108">
        <v>277.51</v>
      </c>
    </row>
    <row r="1638" spans="1:4">
      <c r="A1638" s="107" t="s">
        <v>6025</v>
      </c>
      <c r="B1638" s="106" t="s">
        <v>6026</v>
      </c>
      <c r="C1638" s="107" t="s">
        <v>1628</v>
      </c>
      <c r="D1638" s="108">
        <v>251.41</v>
      </c>
    </row>
    <row r="1639" spans="1:4">
      <c r="A1639" s="109" t="s">
        <v>6027</v>
      </c>
      <c r="B1639" s="106"/>
      <c r="C1639" s="107"/>
      <c r="D1639" s="108"/>
    </row>
    <row r="1640" spans="1:4">
      <c r="A1640" s="110" t="s">
        <v>6028</v>
      </c>
      <c r="B1640" s="106" t="s">
        <v>6029</v>
      </c>
      <c r="C1640" s="107" t="s">
        <v>1623</v>
      </c>
      <c r="D1640" s="108">
        <v>3635.32</v>
      </c>
    </row>
    <row r="1641" spans="1:4">
      <c r="A1641" s="110" t="s">
        <v>6030</v>
      </c>
      <c r="B1641" s="106" t="s">
        <v>6031</v>
      </c>
      <c r="C1641" s="107" t="s">
        <v>1623</v>
      </c>
      <c r="D1641" s="108">
        <v>5679.25</v>
      </c>
    </row>
    <row r="1642" spans="1:4">
      <c r="A1642" s="110" t="s">
        <v>6032</v>
      </c>
      <c r="B1642" s="106" t="s">
        <v>6033</v>
      </c>
      <c r="C1642" s="107" t="s">
        <v>1623</v>
      </c>
      <c r="D1642" s="108">
        <v>5844.08</v>
      </c>
    </row>
    <row r="1643" spans="1:4">
      <c r="A1643" s="110" t="s">
        <v>6034</v>
      </c>
      <c r="B1643" s="106" t="s">
        <v>6035</v>
      </c>
      <c r="C1643" s="107" t="s">
        <v>1628</v>
      </c>
      <c r="D1643" s="108">
        <v>8.09</v>
      </c>
    </row>
    <row r="1644" spans="1:4">
      <c r="A1644" s="110" t="s">
        <v>6036</v>
      </c>
      <c r="B1644" s="106" t="s">
        <v>6037</v>
      </c>
      <c r="C1644" s="107" t="s">
        <v>1628</v>
      </c>
      <c r="D1644" s="108">
        <v>2.98</v>
      </c>
    </row>
    <row r="1645" spans="1:4">
      <c r="A1645" s="110" t="s">
        <v>6038</v>
      </c>
      <c r="B1645" s="106" t="s">
        <v>6039</v>
      </c>
      <c r="C1645" s="107" t="s">
        <v>1623</v>
      </c>
      <c r="D1645" s="108">
        <v>16975.5</v>
      </c>
    </row>
    <row r="1646" spans="1:4">
      <c r="A1646" s="110" t="s">
        <v>6040</v>
      </c>
      <c r="B1646" s="106" t="s">
        <v>6041</v>
      </c>
      <c r="C1646" s="107" t="s">
        <v>1623</v>
      </c>
      <c r="D1646" s="108">
        <v>17000</v>
      </c>
    </row>
    <row r="1647" spans="1:4">
      <c r="A1647" s="110" t="s">
        <v>6042</v>
      </c>
      <c r="B1647" s="106" t="s">
        <v>6043</v>
      </c>
      <c r="C1647" s="107" t="s">
        <v>1623</v>
      </c>
      <c r="D1647" s="108">
        <v>6984.29</v>
      </c>
    </row>
    <row r="1648" spans="1:4">
      <c r="A1648" s="110" t="s">
        <v>6044</v>
      </c>
      <c r="B1648" s="106" t="s">
        <v>6045</v>
      </c>
      <c r="C1648" s="107" t="s">
        <v>1623</v>
      </c>
      <c r="D1648" s="108">
        <v>13125</v>
      </c>
    </row>
    <row r="1649" spans="1:4">
      <c r="A1649" s="110" t="s">
        <v>6046</v>
      </c>
      <c r="B1649" s="106" t="s">
        <v>6047</v>
      </c>
      <c r="C1649" s="107" t="s">
        <v>1623</v>
      </c>
      <c r="D1649" s="108">
        <v>18799.22</v>
      </c>
    </row>
    <row r="1650" spans="1:4">
      <c r="A1650" s="110" t="s">
        <v>6048</v>
      </c>
      <c r="B1650" s="106" t="s">
        <v>6049</v>
      </c>
      <c r="C1650" s="107" t="s">
        <v>1623</v>
      </c>
      <c r="D1650" s="108">
        <v>17615.03</v>
      </c>
    </row>
    <row r="1651" spans="1:4">
      <c r="A1651" s="110" t="s">
        <v>6050</v>
      </c>
      <c r="B1651" s="106" t="s">
        <v>6051</v>
      </c>
      <c r="C1651" s="107" t="s">
        <v>1623</v>
      </c>
      <c r="D1651" s="108">
        <v>22000</v>
      </c>
    </row>
    <row r="1652" spans="1:4">
      <c r="A1652" s="110" t="s">
        <v>6052</v>
      </c>
      <c r="B1652" s="106" t="s">
        <v>6053</v>
      </c>
      <c r="C1652" s="107" t="s">
        <v>1623</v>
      </c>
      <c r="D1652" s="108">
        <v>7955</v>
      </c>
    </row>
    <row r="1653" spans="1:4">
      <c r="A1653" s="110" t="s">
        <v>6054</v>
      </c>
      <c r="B1653" s="106" t="s">
        <v>6055</v>
      </c>
      <c r="C1653" s="107" t="s">
        <v>1623</v>
      </c>
      <c r="D1653" s="108">
        <v>7955</v>
      </c>
    </row>
    <row r="1654" spans="1:4">
      <c r="A1654" s="110" t="s">
        <v>6056</v>
      </c>
      <c r="B1654" s="106" t="s">
        <v>6057</v>
      </c>
      <c r="C1654" s="107" t="s">
        <v>1623</v>
      </c>
      <c r="D1654" s="108">
        <v>5208.5600000000004</v>
      </c>
    </row>
    <row r="1655" spans="1:4">
      <c r="A1655" s="110" t="s">
        <v>6058</v>
      </c>
      <c r="B1655" s="106" t="s">
        <v>6059</v>
      </c>
      <c r="C1655" s="107" t="s">
        <v>1623</v>
      </c>
      <c r="D1655" s="108">
        <v>10974.63</v>
      </c>
    </row>
    <row r="1656" spans="1:4">
      <c r="A1656" s="110" t="s">
        <v>6060</v>
      </c>
      <c r="B1656" s="106" t="s">
        <v>6061</v>
      </c>
      <c r="C1656" s="107" t="s">
        <v>1623</v>
      </c>
      <c r="D1656" s="108">
        <v>35214.35</v>
      </c>
    </row>
    <row r="1657" spans="1:4">
      <c r="A1657" s="110" t="s">
        <v>6062</v>
      </c>
      <c r="B1657" s="106" t="s">
        <v>6063</v>
      </c>
      <c r="C1657" s="107" t="s">
        <v>1623</v>
      </c>
      <c r="D1657" s="108">
        <v>65462</v>
      </c>
    </row>
    <row r="1658" spans="1:4">
      <c r="A1658" s="110" t="s">
        <v>6064</v>
      </c>
      <c r="B1658" s="106" t="s">
        <v>6065</v>
      </c>
      <c r="C1658" s="107" t="s">
        <v>1628</v>
      </c>
      <c r="D1658" s="108">
        <v>3.37</v>
      </c>
    </row>
    <row r="1659" spans="1:4">
      <c r="A1659" s="110" t="s">
        <v>6066</v>
      </c>
      <c r="B1659" s="106" t="s">
        <v>6067</v>
      </c>
      <c r="C1659" s="107" t="s">
        <v>1628</v>
      </c>
      <c r="D1659" s="108">
        <v>0.4</v>
      </c>
    </row>
    <row r="1660" spans="1:4">
      <c r="A1660" s="110" t="s">
        <v>6068</v>
      </c>
      <c r="B1660" s="106" t="s">
        <v>6069</v>
      </c>
      <c r="C1660" s="107" t="s">
        <v>1628</v>
      </c>
      <c r="D1660" s="108">
        <v>18.36</v>
      </c>
    </row>
    <row r="1661" spans="1:4">
      <c r="A1661" s="110" t="s">
        <v>6070</v>
      </c>
      <c r="B1661" s="106" t="s">
        <v>6071</v>
      </c>
      <c r="C1661" s="107" t="s">
        <v>1628</v>
      </c>
      <c r="D1661" s="108">
        <v>10.23</v>
      </c>
    </row>
    <row r="1662" spans="1:4">
      <c r="A1662" s="110" t="s">
        <v>6072</v>
      </c>
      <c r="B1662" s="106" t="s">
        <v>6073</v>
      </c>
      <c r="C1662" s="107" t="s">
        <v>1623</v>
      </c>
      <c r="D1662" s="108">
        <v>2850</v>
      </c>
    </row>
    <row r="1663" spans="1:4">
      <c r="A1663" s="110" t="s">
        <v>6074</v>
      </c>
      <c r="B1663" s="106" t="s">
        <v>6075</v>
      </c>
      <c r="C1663" s="107" t="s">
        <v>1623</v>
      </c>
      <c r="D1663" s="108">
        <v>357.5</v>
      </c>
    </row>
    <row r="1664" spans="1:4">
      <c r="A1664" s="110" t="s">
        <v>6076</v>
      </c>
      <c r="B1664" s="106" t="s">
        <v>6077</v>
      </c>
      <c r="C1664" s="107" t="s">
        <v>1623</v>
      </c>
      <c r="D1664" s="108">
        <v>1761.59</v>
      </c>
    </row>
    <row r="1665" spans="1:4">
      <c r="A1665" s="110" t="s">
        <v>6078</v>
      </c>
      <c r="B1665" s="106" t="s">
        <v>6079</v>
      </c>
      <c r="C1665" s="107" t="s">
        <v>1623</v>
      </c>
      <c r="D1665" s="108">
        <v>736.04</v>
      </c>
    </row>
    <row r="1666" spans="1:4">
      <c r="A1666" s="110" t="s">
        <v>6080</v>
      </c>
      <c r="B1666" s="106" t="s">
        <v>6081</v>
      </c>
      <c r="C1666" s="107" t="s">
        <v>1623</v>
      </c>
      <c r="D1666" s="108">
        <v>460.58</v>
      </c>
    </row>
    <row r="1667" spans="1:4">
      <c r="A1667" s="110" t="s">
        <v>6082</v>
      </c>
      <c r="B1667" s="106" t="s">
        <v>6083</v>
      </c>
      <c r="C1667" s="107" t="s">
        <v>1623</v>
      </c>
      <c r="D1667" s="108">
        <v>2783.55</v>
      </c>
    </row>
    <row r="1668" spans="1:4">
      <c r="A1668" s="110" t="s">
        <v>6084</v>
      </c>
      <c r="B1668" s="106" t="s">
        <v>6085</v>
      </c>
      <c r="C1668" s="107" t="s">
        <v>1623</v>
      </c>
      <c r="D1668" s="108">
        <v>1667.56</v>
      </c>
    </row>
    <row r="1669" spans="1:4">
      <c r="A1669" s="110" t="s">
        <v>6086</v>
      </c>
      <c r="B1669" s="106" t="s">
        <v>6087</v>
      </c>
      <c r="C1669" s="107" t="s">
        <v>1623</v>
      </c>
      <c r="D1669" s="108">
        <v>1092.5</v>
      </c>
    </row>
    <row r="1670" spans="1:4">
      <c r="A1670" s="110" t="s">
        <v>6088</v>
      </c>
      <c r="B1670" s="106" t="s">
        <v>6089</v>
      </c>
      <c r="C1670" s="107" t="s">
        <v>1623</v>
      </c>
      <c r="D1670" s="108">
        <v>2865.97</v>
      </c>
    </row>
    <row r="1671" spans="1:4">
      <c r="A1671" s="110" t="s">
        <v>6090</v>
      </c>
      <c r="B1671" s="106" t="s">
        <v>6091</v>
      </c>
      <c r="C1671" s="107" t="s">
        <v>1623</v>
      </c>
      <c r="D1671" s="108">
        <v>8500</v>
      </c>
    </row>
    <row r="1672" spans="1:4">
      <c r="A1672" s="110" t="s">
        <v>6092</v>
      </c>
      <c r="B1672" s="106" t="s">
        <v>6093</v>
      </c>
      <c r="C1672" s="107" t="s">
        <v>1623</v>
      </c>
      <c r="D1672" s="108">
        <v>1059.02</v>
      </c>
    </row>
    <row r="1673" spans="1:4">
      <c r="A1673" s="110" t="s">
        <v>6094</v>
      </c>
      <c r="B1673" s="106" t="s">
        <v>6095</v>
      </c>
      <c r="C1673" s="107" t="s">
        <v>1623</v>
      </c>
      <c r="D1673" s="108">
        <v>8431.68</v>
      </c>
    </row>
    <row r="1674" spans="1:4">
      <c r="A1674" s="110" t="s">
        <v>6096</v>
      </c>
      <c r="B1674" s="106" t="s">
        <v>6097</v>
      </c>
      <c r="C1674" s="107" t="s">
        <v>1623</v>
      </c>
      <c r="D1674" s="108">
        <v>11000</v>
      </c>
    </row>
    <row r="1675" spans="1:4">
      <c r="A1675" s="110" t="s">
        <v>6098</v>
      </c>
      <c r="B1675" s="106" t="s">
        <v>6099</v>
      </c>
      <c r="C1675" s="107" t="s">
        <v>1623</v>
      </c>
      <c r="D1675" s="108">
        <v>3945.41</v>
      </c>
    </row>
    <row r="1676" spans="1:4">
      <c r="A1676" s="110" t="s">
        <v>6100</v>
      </c>
      <c r="B1676" s="106" t="s">
        <v>6101</v>
      </c>
      <c r="C1676" s="107" t="s">
        <v>1623</v>
      </c>
      <c r="D1676" s="108">
        <v>5854.33</v>
      </c>
    </row>
    <row r="1677" spans="1:4">
      <c r="A1677" s="107" t="s">
        <v>6102</v>
      </c>
      <c r="B1677" s="106" t="s">
        <v>6103</v>
      </c>
      <c r="C1677" s="107" t="s">
        <v>1623</v>
      </c>
      <c r="D1677" s="108">
        <v>32731</v>
      </c>
    </row>
    <row r="1678" spans="1:4">
      <c r="A1678" s="109" t="s">
        <v>6104</v>
      </c>
      <c r="B1678" s="106"/>
      <c r="C1678" s="107"/>
      <c r="D1678" s="108"/>
    </row>
    <row r="1679" spans="1:4">
      <c r="A1679" s="110" t="s">
        <v>6105</v>
      </c>
      <c r="B1679" s="106" t="s">
        <v>6106</v>
      </c>
      <c r="C1679" s="107" t="s">
        <v>1623</v>
      </c>
      <c r="D1679" s="108">
        <v>827.15</v>
      </c>
    </row>
    <row r="1680" spans="1:4">
      <c r="A1680" s="110" t="s">
        <v>6107</v>
      </c>
      <c r="B1680" s="106" t="s">
        <v>6108</v>
      </c>
      <c r="C1680" s="107" t="s">
        <v>1623</v>
      </c>
      <c r="D1680" s="108">
        <v>1685.29</v>
      </c>
    </row>
    <row r="1681" spans="1:4">
      <c r="A1681" s="110" t="s">
        <v>6109</v>
      </c>
      <c r="B1681" s="106" t="s">
        <v>6110</v>
      </c>
      <c r="C1681" s="107" t="s">
        <v>1623</v>
      </c>
      <c r="D1681" s="108">
        <v>2118.0300000000002</v>
      </c>
    </row>
    <row r="1682" spans="1:4">
      <c r="A1682" s="110" t="s">
        <v>6111</v>
      </c>
      <c r="B1682" s="106" t="s">
        <v>6112</v>
      </c>
      <c r="C1682" s="107" t="s">
        <v>1623</v>
      </c>
      <c r="D1682" s="108">
        <v>1164.47</v>
      </c>
    </row>
    <row r="1683" spans="1:4">
      <c r="A1683" s="110" t="s">
        <v>6113</v>
      </c>
      <c r="B1683" s="106" t="s">
        <v>6114</v>
      </c>
      <c r="C1683" s="107" t="s">
        <v>1623</v>
      </c>
      <c r="D1683" s="108">
        <v>1486.65</v>
      </c>
    </row>
    <row r="1684" spans="1:4">
      <c r="A1684" s="110" t="s">
        <v>6115</v>
      </c>
      <c r="B1684" s="106" t="s">
        <v>6116</v>
      </c>
      <c r="C1684" s="107" t="s">
        <v>1623</v>
      </c>
      <c r="D1684" s="108">
        <v>3612.15</v>
      </c>
    </row>
    <row r="1685" spans="1:4">
      <c r="A1685" s="110" t="s">
        <v>6117</v>
      </c>
      <c r="B1685" s="106" t="s">
        <v>6118</v>
      </c>
      <c r="C1685" s="107" t="s">
        <v>1623</v>
      </c>
      <c r="D1685" s="108">
        <v>5245.53</v>
      </c>
    </row>
    <row r="1686" spans="1:4">
      <c r="A1686" s="110" t="s">
        <v>6119</v>
      </c>
      <c r="B1686" s="106" t="s">
        <v>6120</v>
      </c>
      <c r="C1686" s="107" t="s">
        <v>1623</v>
      </c>
      <c r="D1686" s="108">
        <v>5108</v>
      </c>
    </row>
    <row r="1687" spans="1:4">
      <c r="A1687" s="110" t="s">
        <v>6121</v>
      </c>
      <c r="B1687" s="106" t="s">
        <v>6122</v>
      </c>
      <c r="C1687" s="107" t="s">
        <v>1623</v>
      </c>
      <c r="D1687" s="108">
        <v>10240.209999999999</v>
      </c>
    </row>
    <row r="1688" spans="1:4">
      <c r="A1688" s="110" t="s">
        <v>6123</v>
      </c>
      <c r="B1688" s="106" t="s">
        <v>6124</v>
      </c>
      <c r="C1688" s="107" t="s">
        <v>1623</v>
      </c>
      <c r="D1688" s="108">
        <v>2094.23</v>
      </c>
    </row>
    <row r="1689" spans="1:4">
      <c r="A1689" s="110" t="s">
        <v>6125</v>
      </c>
      <c r="B1689" s="106" t="s">
        <v>6126</v>
      </c>
      <c r="C1689" s="107" t="s">
        <v>1623</v>
      </c>
      <c r="D1689" s="108">
        <v>261.14</v>
      </c>
    </row>
    <row r="1690" spans="1:4">
      <c r="A1690" s="110" t="s">
        <v>6127</v>
      </c>
      <c r="B1690" s="106" t="s">
        <v>6128</v>
      </c>
      <c r="C1690" s="107" t="s">
        <v>1623</v>
      </c>
      <c r="D1690" s="108">
        <v>687.25</v>
      </c>
    </row>
    <row r="1691" spans="1:4">
      <c r="A1691" s="110" t="s">
        <v>6129</v>
      </c>
      <c r="B1691" s="106" t="s">
        <v>6130</v>
      </c>
      <c r="C1691" s="107" t="s">
        <v>1623</v>
      </c>
      <c r="D1691" s="108">
        <v>1750</v>
      </c>
    </row>
    <row r="1692" spans="1:4">
      <c r="A1692" s="110" t="s">
        <v>6131</v>
      </c>
      <c r="B1692" s="106" t="s">
        <v>6132</v>
      </c>
      <c r="C1692" s="107" t="s">
        <v>1623</v>
      </c>
      <c r="D1692" s="108">
        <v>2548.21</v>
      </c>
    </row>
    <row r="1693" spans="1:4">
      <c r="A1693" s="110" t="s">
        <v>6133</v>
      </c>
      <c r="B1693" s="106" t="s">
        <v>6134</v>
      </c>
      <c r="C1693" s="107" t="s">
        <v>1623</v>
      </c>
      <c r="D1693" s="108">
        <v>2492.33</v>
      </c>
    </row>
    <row r="1694" spans="1:4">
      <c r="A1694" s="107" t="s">
        <v>6135</v>
      </c>
      <c r="B1694" s="106" t="s">
        <v>6136</v>
      </c>
      <c r="C1694" s="107" t="s">
        <v>1623</v>
      </c>
      <c r="D1694" s="108">
        <v>5050.01</v>
      </c>
    </row>
    <row r="1695" spans="1:4">
      <c r="A1695" s="105" t="s">
        <v>6137</v>
      </c>
      <c r="B1695" s="106"/>
      <c r="C1695" s="107"/>
      <c r="D1695" s="108"/>
    </row>
    <row r="1696" spans="1:4">
      <c r="A1696" s="109" t="s">
        <v>6138</v>
      </c>
      <c r="B1696" s="106"/>
      <c r="C1696" s="107"/>
      <c r="D1696" s="108"/>
    </row>
    <row r="1697" spans="1:4">
      <c r="A1697" s="110" t="s">
        <v>6139</v>
      </c>
      <c r="B1697" s="106" t="s">
        <v>6140</v>
      </c>
      <c r="C1697" s="107" t="s">
        <v>1628</v>
      </c>
      <c r="D1697" s="108">
        <v>220.99</v>
      </c>
    </row>
    <row r="1698" spans="1:4">
      <c r="A1698" s="110" t="s">
        <v>6141</v>
      </c>
      <c r="B1698" s="106" t="s">
        <v>6142</v>
      </c>
      <c r="C1698" s="107" t="s">
        <v>1628</v>
      </c>
      <c r="D1698" s="108">
        <v>281.75</v>
      </c>
    </row>
    <row r="1699" spans="1:4">
      <c r="A1699" s="110" t="s">
        <v>6143</v>
      </c>
      <c r="B1699" s="106" t="s">
        <v>6144</v>
      </c>
      <c r="C1699" s="107" t="s">
        <v>1628</v>
      </c>
      <c r="D1699" s="108">
        <v>183.55</v>
      </c>
    </row>
    <row r="1700" spans="1:4">
      <c r="A1700" s="110" t="s">
        <v>6145</v>
      </c>
      <c r="B1700" s="106" t="s">
        <v>6146</v>
      </c>
      <c r="C1700" s="107" t="s">
        <v>1628</v>
      </c>
      <c r="D1700" s="108">
        <v>20.079999999999998</v>
      </c>
    </row>
    <row r="1701" spans="1:4">
      <c r="A1701" s="110" t="s">
        <v>6147</v>
      </c>
      <c r="B1701" s="106" t="s">
        <v>6148</v>
      </c>
      <c r="C1701" s="107" t="s">
        <v>1628</v>
      </c>
      <c r="D1701" s="108">
        <v>9.89</v>
      </c>
    </row>
    <row r="1702" spans="1:4">
      <c r="A1702" s="110" t="s">
        <v>6149</v>
      </c>
      <c r="B1702" s="106" t="s">
        <v>6150</v>
      </c>
      <c r="C1702" s="107" t="s">
        <v>1628</v>
      </c>
      <c r="D1702" s="108">
        <v>6.96</v>
      </c>
    </row>
    <row r="1703" spans="1:4">
      <c r="A1703" s="110" t="s">
        <v>6151</v>
      </c>
      <c r="B1703" s="106" t="s">
        <v>6152</v>
      </c>
      <c r="C1703" s="107" t="s">
        <v>1628</v>
      </c>
      <c r="D1703" s="108">
        <v>250</v>
      </c>
    </row>
    <row r="1704" spans="1:4">
      <c r="A1704" s="107" t="s">
        <v>6153</v>
      </c>
      <c r="B1704" s="106" t="s">
        <v>6154</v>
      </c>
      <c r="C1704" s="107" t="s">
        <v>1628</v>
      </c>
      <c r="D1704" s="108">
        <v>250</v>
      </c>
    </row>
    <row r="1705" spans="1:4">
      <c r="A1705" s="105" t="s">
        <v>6155</v>
      </c>
      <c r="B1705" s="106"/>
      <c r="C1705" s="107"/>
      <c r="D1705" s="108"/>
    </row>
    <row r="1706" spans="1:4">
      <c r="A1706" s="109" t="s">
        <v>6156</v>
      </c>
      <c r="B1706" s="106"/>
      <c r="C1706" s="107"/>
      <c r="D1706" s="108"/>
    </row>
    <row r="1707" spans="1:4">
      <c r="A1707" s="110" t="s">
        <v>6157</v>
      </c>
      <c r="B1707" s="106" t="s">
        <v>6158</v>
      </c>
      <c r="C1707" s="107" t="s">
        <v>1628</v>
      </c>
      <c r="D1707" s="108">
        <v>12.27</v>
      </c>
    </row>
    <row r="1708" spans="1:4">
      <c r="A1708" s="110" t="s">
        <v>6159</v>
      </c>
      <c r="B1708" s="106" t="s">
        <v>6160</v>
      </c>
      <c r="C1708" s="107" t="s">
        <v>1628</v>
      </c>
      <c r="D1708" s="108">
        <v>16.02</v>
      </c>
    </row>
    <row r="1709" spans="1:4">
      <c r="A1709" s="110" t="s">
        <v>6161</v>
      </c>
      <c r="B1709" s="106" t="s">
        <v>6162</v>
      </c>
      <c r="C1709" s="107" t="s">
        <v>1628</v>
      </c>
      <c r="D1709" s="108">
        <v>19.059999999999999</v>
      </c>
    </row>
    <row r="1710" spans="1:4">
      <c r="A1710" s="110" t="s">
        <v>6163</v>
      </c>
      <c r="B1710" s="106" t="s">
        <v>6164</v>
      </c>
      <c r="C1710" s="107" t="s">
        <v>1650</v>
      </c>
      <c r="D1710" s="108">
        <v>0.1</v>
      </c>
    </row>
    <row r="1711" spans="1:4">
      <c r="A1711" s="110" t="s">
        <v>6165</v>
      </c>
      <c r="B1711" s="106" t="s">
        <v>6166</v>
      </c>
      <c r="C1711" s="107" t="s">
        <v>1628</v>
      </c>
      <c r="D1711" s="108">
        <v>59.08</v>
      </c>
    </row>
    <row r="1712" spans="1:4">
      <c r="A1712" s="110" t="s">
        <v>6167</v>
      </c>
      <c r="B1712" s="106" t="s">
        <v>6168</v>
      </c>
      <c r="C1712" s="107" t="s">
        <v>1628</v>
      </c>
      <c r="D1712" s="108">
        <v>24.84</v>
      </c>
    </row>
    <row r="1713" spans="1:4">
      <c r="A1713" s="110" t="s">
        <v>6169</v>
      </c>
      <c r="B1713" s="106" t="s">
        <v>6170</v>
      </c>
      <c r="C1713" s="107" t="s">
        <v>1628</v>
      </c>
      <c r="D1713" s="108">
        <v>6.04</v>
      </c>
    </row>
    <row r="1714" spans="1:4">
      <c r="A1714" s="110" t="s">
        <v>6171</v>
      </c>
      <c r="B1714" s="106" t="s">
        <v>6172</v>
      </c>
      <c r="C1714" s="107" t="s">
        <v>1628</v>
      </c>
      <c r="D1714" s="108">
        <v>61.92</v>
      </c>
    </row>
    <row r="1715" spans="1:4">
      <c r="A1715" s="110" t="s">
        <v>6173</v>
      </c>
      <c r="B1715" s="106" t="s">
        <v>6174</v>
      </c>
      <c r="C1715" s="107" t="s">
        <v>1628</v>
      </c>
      <c r="D1715" s="108">
        <v>26.26</v>
      </c>
    </row>
    <row r="1716" spans="1:4">
      <c r="A1716" s="110" t="s">
        <v>6175</v>
      </c>
      <c r="B1716" s="106" t="s">
        <v>6176</v>
      </c>
      <c r="C1716" s="107" t="s">
        <v>1628</v>
      </c>
      <c r="D1716" s="108">
        <v>7.46</v>
      </c>
    </row>
    <row r="1717" spans="1:4">
      <c r="A1717" s="110" t="s">
        <v>6177</v>
      </c>
      <c r="B1717" s="106" t="s">
        <v>6178</v>
      </c>
      <c r="C1717" s="107" t="s">
        <v>1628</v>
      </c>
      <c r="D1717" s="108">
        <v>106.28</v>
      </c>
    </row>
    <row r="1718" spans="1:4">
      <c r="A1718" s="110" t="s">
        <v>6179</v>
      </c>
      <c r="B1718" s="106" t="s">
        <v>1651</v>
      </c>
      <c r="C1718" s="107" t="s">
        <v>1628</v>
      </c>
      <c r="D1718" s="108">
        <v>28.76</v>
      </c>
    </row>
    <row r="1719" spans="1:4">
      <c r="A1719" s="110" t="s">
        <v>6180</v>
      </c>
      <c r="B1719" s="106" t="s">
        <v>1652</v>
      </c>
      <c r="C1719" s="107" t="s">
        <v>1628</v>
      </c>
      <c r="D1719" s="108">
        <v>21.02</v>
      </c>
    </row>
    <row r="1720" spans="1:4">
      <c r="A1720" s="110" t="s">
        <v>6181</v>
      </c>
      <c r="B1720" s="106" t="s">
        <v>6182</v>
      </c>
      <c r="C1720" s="107" t="s">
        <v>1628</v>
      </c>
      <c r="D1720" s="108">
        <v>140.38999999999999</v>
      </c>
    </row>
    <row r="1721" spans="1:4">
      <c r="A1721" s="110" t="s">
        <v>6183</v>
      </c>
      <c r="B1721" s="106" t="s">
        <v>6184</v>
      </c>
      <c r="C1721" s="107" t="s">
        <v>1628</v>
      </c>
      <c r="D1721" s="108">
        <v>29.58</v>
      </c>
    </row>
    <row r="1722" spans="1:4">
      <c r="A1722" s="110" t="s">
        <v>6185</v>
      </c>
      <c r="B1722" s="106" t="s">
        <v>1653</v>
      </c>
      <c r="C1722" s="107" t="s">
        <v>1628</v>
      </c>
      <c r="D1722" s="108">
        <v>18.02</v>
      </c>
    </row>
    <row r="1723" spans="1:4">
      <c r="A1723" s="110" t="s">
        <v>6186</v>
      </c>
      <c r="B1723" s="106" t="s">
        <v>6187</v>
      </c>
      <c r="C1723" s="107" t="s">
        <v>1628</v>
      </c>
      <c r="D1723" s="108">
        <v>1.69</v>
      </c>
    </row>
    <row r="1724" spans="1:4">
      <c r="A1724" s="107" t="s">
        <v>6188</v>
      </c>
      <c r="B1724" s="106" t="s">
        <v>6189</v>
      </c>
      <c r="C1724" s="107" t="s">
        <v>1628</v>
      </c>
      <c r="D1724" s="108">
        <v>1.1299999999999999</v>
      </c>
    </row>
    <row r="1725" spans="1:4">
      <c r="A1725" s="109" t="s">
        <v>6190</v>
      </c>
      <c r="B1725" s="106"/>
      <c r="C1725" s="107"/>
      <c r="D1725" s="108"/>
    </row>
    <row r="1726" spans="1:4">
      <c r="A1726" s="110" t="s">
        <v>6191</v>
      </c>
      <c r="B1726" s="106" t="s">
        <v>6192</v>
      </c>
      <c r="C1726" s="107" t="s">
        <v>1628</v>
      </c>
      <c r="D1726" s="108">
        <v>6.59</v>
      </c>
    </row>
    <row r="1727" spans="1:4">
      <c r="A1727" s="110" t="s">
        <v>6193</v>
      </c>
      <c r="B1727" s="106" t="s">
        <v>6194</v>
      </c>
      <c r="C1727" s="107" t="s">
        <v>1628</v>
      </c>
      <c r="D1727" s="108">
        <v>0.31</v>
      </c>
    </row>
    <row r="1728" spans="1:4">
      <c r="A1728" s="110" t="s">
        <v>6195</v>
      </c>
      <c r="B1728" s="106" t="s">
        <v>6196</v>
      </c>
      <c r="C1728" s="107" t="s">
        <v>1628</v>
      </c>
      <c r="D1728" s="108">
        <v>58.29</v>
      </c>
    </row>
    <row r="1729" spans="1:4">
      <c r="A1729" s="110" t="s">
        <v>6197</v>
      </c>
      <c r="B1729" s="106" t="s">
        <v>6198</v>
      </c>
      <c r="C1729" s="107" t="s">
        <v>1628</v>
      </c>
      <c r="D1729" s="108">
        <v>24.25</v>
      </c>
    </row>
    <row r="1730" spans="1:4">
      <c r="A1730" s="110" t="s">
        <v>6199</v>
      </c>
      <c r="B1730" s="106" t="s">
        <v>6200</v>
      </c>
      <c r="C1730" s="107" t="s">
        <v>1628</v>
      </c>
      <c r="D1730" s="108">
        <v>3.5</v>
      </c>
    </row>
    <row r="1731" spans="1:4">
      <c r="A1731" s="110" t="s">
        <v>6201</v>
      </c>
      <c r="B1731" s="106" t="s">
        <v>6202</v>
      </c>
      <c r="C1731" s="107" t="s">
        <v>1628</v>
      </c>
      <c r="D1731" s="108">
        <v>118.56</v>
      </c>
    </row>
    <row r="1732" spans="1:4">
      <c r="A1732" s="107" t="s">
        <v>6203</v>
      </c>
      <c r="B1732" s="106" t="s">
        <v>6204</v>
      </c>
      <c r="C1732" s="107" t="s">
        <v>1628</v>
      </c>
      <c r="D1732" s="108">
        <v>4.75</v>
      </c>
    </row>
    <row r="1733" spans="1:4">
      <c r="A1733" s="109" t="s">
        <v>6205</v>
      </c>
      <c r="B1733" s="106"/>
      <c r="C1733" s="107"/>
      <c r="D1733" s="108"/>
    </row>
    <row r="1734" spans="1:4">
      <c r="A1734" s="107" t="s">
        <v>6206</v>
      </c>
      <c r="B1734" s="106" t="s">
        <v>6207</v>
      </c>
      <c r="C1734" s="107" t="s">
        <v>1628</v>
      </c>
      <c r="D1734" s="108">
        <v>17.02</v>
      </c>
    </row>
    <row r="1735" spans="1:4">
      <c r="A1735" s="105" t="s">
        <v>6208</v>
      </c>
      <c r="B1735" s="106"/>
      <c r="C1735" s="107"/>
      <c r="D1735" s="108"/>
    </row>
    <row r="1736" spans="1:4">
      <c r="A1736" s="109" t="s">
        <v>6209</v>
      </c>
      <c r="B1736" s="106"/>
      <c r="C1736" s="107"/>
      <c r="D1736" s="108"/>
    </row>
    <row r="1737" spans="1:4">
      <c r="A1737" s="110" t="s">
        <v>6210</v>
      </c>
      <c r="B1737" s="106" t="s">
        <v>6211</v>
      </c>
      <c r="C1737" s="107" t="s">
        <v>1628</v>
      </c>
      <c r="D1737" s="108">
        <v>146.12</v>
      </c>
    </row>
    <row r="1738" spans="1:4">
      <c r="A1738" s="110" t="s">
        <v>6212</v>
      </c>
      <c r="B1738" s="106" t="s">
        <v>6213</v>
      </c>
      <c r="C1738" s="107" t="s">
        <v>1628</v>
      </c>
      <c r="D1738" s="108">
        <v>272.66000000000003</v>
      </c>
    </row>
    <row r="1739" spans="1:4">
      <c r="A1739" s="107" t="s">
        <v>6214</v>
      </c>
      <c r="B1739" s="106" t="s">
        <v>6215</v>
      </c>
      <c r="C1739" s="107" t="s">
        <v>1628</v>
      </c>
      <c r="D1739" s="108">
        <v>164.72</v>
      </c>
    </row>
    <row r="1740" spans="1:4">
      <c r="A1740" s="105" t="s">
        <v>6216</v>
      </c>
      <c r="B1740" s="106"/>
      <c r="C1740" s="107"/>
      <c r="D1740" s="108"/>
    </row>
    <row r="1741" spans="1:4">
      <c r="A1741" s="109" t="s">
        <v>6217</v>
      </c>
      <c r="B1741" s="106"/>
      <c r="C1741" s="107"/>
      <c r="D1741" s="108"/>
    </row>
    <row r="1742" spans="1:4">
      <c r="A1742" s="107" t="s">
        <v>6218</v>
      </c>
      <c r="B1742" s="106" t="s">
        <v>6219</v>
      </c>
      <c r="C1742" s="107" t="s">
        <v>1628</v>
      </c>
      <c r="D1742" s="108">
        <v>0.1</v>
      </c>
    </row>
    <row r="1743" spans="1:4">
      <c r="A1743" s="109" t="s">
        <v>6220</v>
      </c>
      <c r="B1743" s="106"/>
      <c r="C1743" s="107"/>
      <c r="D1743" s="108"/>
    </row>
    <row r="1744" spans="1:4">
      <c r="A1744" s="110" t="s">
        <v>6221</v>
      </c>
      <c r="B1744" s="106" t="s">
        <v>6222</v>
      </c>
      <c r="C1744" s="107" t="s">
        <v>1628</v>
      </c>
      <c r="D1744" s="108">
        <v>3.28</v>
      </c>
    </row>
    <row r="1745" spans="1:4">
      <c r="A1745" s="110" t="s">
        <v>6223</v>
      </c>
      <c r="B1745" s="106" t="s">
        <v>6224</v>
      </c>
      <c r="C1745" s="107" t="s">
        <v>1628</v>
      </c>
      <c r="D1745" s="108">
        <v>1.21</v>
      </c>
    </row>
    <row r="1746" spans="1:4">
      <c r="A1746" s="110" t="s">
        <v>6225</v>
      </c>
      <c r="B1746" s="106" t="s">
        <v>6226</v>
      </c>
      <c r="C1746" s="107" t="s">
        <v>1628</v>
      </c>
      <c r="D1746" s="108">
        <v>0.2</v>
      </c>
    </row>
    <row r="1747" spans="1:4">
      <c r="A1747" s="110" t="s">
        <v>6227</v>
      </c>
      <c r="B1747" s="106" t="s">
        <v>6228</v>
      </c>
      <c r="C1747" s="107" t="s">
        <v>1628</v>
      </c>
      <c r="D1747" s="108">
        <v>3.1</v>
      </c>
    </row>
    <row r="1748" spans="1:4">
      <c r="A1748" s="107" t="s">
        <v>6229</v>
      </c>
      <c r="B1748" s="106" t="s">
        <v>6230</v>
      </c>
      <c r="C1748" s="107" t="s">
        <v>1628</v>
      </c>
      <c r="D1748" s="108">
        <v>0.95</v>
      </c>
    </row>
    <row r="1749" spans="1:4">
      <c r="A1749" s="109" t="s">
        <v>6231</v>
      </c>
      <c r="B1749" s="106"/>
      <c r="C1749" s="107"/>
      <c r="D1749" s="108"/>
    </row>
    <row r="1750" spans="1:4">
      <c r="A1750" s="110" t="s">
        <v>6232</v>
      </c>
      <c r="B1750" s="106" t="s">
        <v>6233</v>
      </c>
      <c r="C1750" s="107" t="s">
        <v>27</v>
      </c>
      <c r="D1750" s="108">
        <v>12.1</v>
      </c>
    </row>
    <row r="1751" spans="1:4">
      <c r="A1751" s="110" t="s">
        <v>6234</v>
      </c>
      <c r="B1751" s="106" t="s">
        <v>6235</v>
      </c>
      <c r="C1751" s="107" t="s">
        <v>1628</v>
      </c>
      <c r="D1751" s="108">
        <v>134.9</v>
      </c>
    </row>
    <row r="1752" spans="1:4">
      <c r="A1752" s="110" t="s">
        <v>6236</v>
      </c>
      <c r="B1752" s="106" t="s">
        <v>6237</v>
      </c>
      <c r="C1752" s="107" t="s">
        <v>1628</v>
      </c>
      <c r="D1752" s="108">
        <v>1.78</v>
      </c>
    </row>
    <row r="1753" spans="1:4">
      <c r="A1753" s="110" t="s">
        <v>6238</v>
      </c>
      <c r="B1753" s="106" t="s">
        <v>6239</v>
      </c>
      <c r="C1753" s="107" t="s">
        <v>1628</v>
      </c>
      <c r="D1753" s="108">
        <v>0.63</v>
      </c>
    </row>
    <row r="1754" spans="1:4">
      <c r="A1754" s="110" t="s">
        <v>6240</v>
      </c>
      <c r="B1754" s="106" t="s">
        <v>6241</v>
      </c>
      <c r="C1754" s="107" t="s">
        <v>1628</v>
      </c>
      <c r="D1754" s="108">
        <v>9.66</v>
      </c>
    </row>
    <row r="1755" spans="1:4">
      <c r="A1755" s="110" t="s">
        <v>6242</v>
      </c>
      <c r="B1755" s="106" t="s">
        <v>6243</v>
      </c>
      <c r="C1755" s="107" t="s">
        <v>1628</v>
      </c>
      <c r="D1755" s="108">
        <v>20</v>
      </c>
    </row>
    <row r="1756" spans="1:4">
      <c r="A1756" s="107" t="s">
        <v>6244</v>
      </c>
      <c r="B1756" s="106" t="s">
        <v>6245</v>
      </c>
      <c r="C1756" s="107" t="s">
        <v>1628</v>
      </c>
      <c r="D1756" s="108">
        <v>0.45</v>
      </c>
    </row>
    <row r="1757" spans="1:4">
      <c r="A1757" s="105" t="s">
        <v>1654</v>
      </c>
      <c r="B1757" s="106"/>
      <c r="C1757" s="107"/>
      <c r="D1757" s="108"/>
    </row>
    <row r="1758" spans="1:4">
      <c r="A1758" s="105" t="s">
        <v>1633</v>
      </c>
      <c r="B1758" s="106"/>
      <c r="C1758" s="107"/>
      <c r="D1758" s="108"/>
    </row>
    <row r="1759" spans="1:4">
      <c r="A1759" s="105" t="s">
        <v>6246</v>
      </c>
      <c r="B1759" s="106"/>
      <c r="C1759" s="107"/>
      <c r="D1759" s="108"/>
    </row>
    <row r="1760" spans="1:4">
      <c r="A1760" s="109" t="s">
        <v>6247</v>
      </c>
      <c r="B1760" s="106"/>
      <c r="C1760" s="107"/>
      <c r="D1760" s="108"/>
    </row>
    <row r="1761" spans="1:4">
      <c r="A1761" s="110" t="s">
        <v>6248</v>
      </c>
      <c r="B1761" s="106" t="s">
        <v>6249</v>
      </c>
      <c r="C1761" s="107" t="s">
        <v>25</v>
      </c>
      <c r="D1761" s="108">
        <v>330</v>
      </c>
    </row>
    <row r="1762" spans="1:4">
      <c r="A1762" s="110" t="s">
        <v>6250</v>
      </c>
      <c r="B1762" s="106" t="s">
        <v>6251</v>
      </c>
      <c r="C1762" s="107" t="s">
        <v>1623</v>
      </c>
      <c r="D1762" s="108">
        <v>100.34</v>
      </c>
    </row>
    <row r="1763" spans="1:4">
      <c r="A1763" s="110" t="s">
        <v>6252</v>
      </c>
      <c r="B1763" s="106" t="s">
        <v>6253</v>
      </c>
      <c r="C1763" s="107" t="s">
        <v>25</v>
      </c>
      <c r="D1763" s="108">
        <v>500</v>
      </c>
    </row>
    <row r="1764" spans="1:4">
      <c r="A1764" s="110" t="s">
        <v>6254</v>
      </c>
      <c r="B1764" s="106" t="s">
        <v>6255</v>
      </c>
      <c r="C1764" s="107" t="s">
        <v>25</v>
      </c>
      <c r="D1764" s="108">
        <v>1025.01</v>
      </c>
    </row>
    <row r="1765" spans="1:4">
      <c r="A1765" s="110" t="s">
        <v>6256</v>
      </c>
      <c r="B1765" s="106" t="s">
        <v>6257</v>
      </c>
      <c r="C1765" s="107" t="s">
        <v>1623</v>
      </c>
      <c r="D1765" s="108">
        <v>19876.580000000002</v>
      </c>
    </row>
    <row r="1766" spans="1:4">
      <c r="A1766" s="110" t="s">
        <v>6258</v>
      </c>
      <c r="B1766" s="106" t="s">
        <v>6259</v>
      </c>
      <c r="C1766" s="107" t="s">
        <v>1623</v>
      </c>
      <c r="D1766" s="108">
        <v>7890.28</v>
      </c>
    </row>
    <row r="1767" spans="1:4">
      <c r="A1767" s="107" t="s">
        <v>6260</v>
      </c>
      <c r="B1767" s="106" t="s">
        <v>6261</v>
      </c>
      <c r="C1767" s="107" t="s">
        <v>25</v>
      </c>
      <c r="D1767" s="108">
        <v>681.5</v>
      </c>
    </row>
    <row r="1768" spans="1:4">
      <c r="A1768" s="109" t="s">
        <v>6262</v>
      </c>
      <c r="B1768" s="106"/>
      <c r="C1768" s="107"/>
      <c r="D1768" s="108"/>
    </row>
    <row r="1769" spans="1:4">
      <c r="A1769" s="107" t="s">
        <v>6263</v>
      </c>
      <c r="B1769" s="106" t="s">
        <v>6264</v>
      </c>
      <c r="C1769" s="107" t="s">
        <v>1623</v>
      </c>
      <c r="D1769" s="108">
        <v>648.14</v>
      </c>
    </row>
    <row r="1770" spans="1:4">
      <c r="A1770" s="109" t="s">
        <v>6265</v>
      </c>
      <c r="B1770" s="106"/>
      <c r="C1770" s="107"/>
      <c r="D1770" s="108"/>
    </row>
    <row r="1771" spans="1:4">
      <c r="A1771" s="110" t="s">
        <v>6266</v>
      </c>
      <c r="B1771" s="106" t="s">
        <v>6267</v>
      </c>
      <c r="C1771" s="107" t="s">
        <v>25</v>
      </c>
      <c r="D1771" s="108">
        <v>881.08</v>
      </c>
    </row>
    <row r="1772" spans="1:4">
      <c r="A1772" s="110" t="s">
        <v>6268</v>
      </c>
      <c r="B1772" s="106" t="s">
        <v>6269</v>
      </c>
      <c r="C1772" s="107" t="s">
        <v>25</v>
      </c>
      <c r="D1772" s="108">
        <v>648.28</v>
      </c>
    </row>
    <row r="1773" spans="1:4">
      <c r="A1773" s="110" t="s">
        <v>6270</v>
      </c>
      <c r="B1773" s="106" t="s">
        <v>6271</v>
      </c>
      <c r="C1773" s="107" t="s">
        <v>25</v>
      </c>
      <c r="D1773" s="108">
        <v>493.44</v>
      </c>
    </row>
    <row r="1774" spans="1:4">
      <c r="A1774" s="110" t="s">
        <v>6272</v>
      </c>
      <c r="B1774" s="106" t="s">
        <v>6273</v>
      </c>
      <c r="C1774" s="107" t="s">
        <v>25</v>
      </c>
      <c r="D1774" s="108">
        <v>648.28</v>
      </c>
    </row>
    <row r="1775" spans="1:4">
      <c r="A1775" s="110" t="s">
        <v>6274</v>
      </c>
      <c r="B1775" s="106" t="s">
        <v>6275</v>
      </c>
      <c r="C1775" s="107" t="s">
        <v>1623</v>
      </c>
      <c r="D1775" s="108">
        <v>4597.3599999999997</v>
      </c>
    </row>
    <row r="1776" spans="1:4">
      <c r="A1776" s="110" t="s">
        <v>6276</v>
      </c>
      <c r="B1776" s="106" t="s">
        <v>6277</v>
      </c>
      <c r="C1776" s="107" t="s">
        <v>1623</v>
      </c>
      <c r="D1776" s="108">
        <v>1964.2</v>
      </c>
    </row>
    <row r="1777" spans="1:4">
      <c r="A1777" s="110" t="s">
        <v>6278</v>
      </c>
      <c r="B1777" s="106" t="s">
        <v>6279</v>
      </c>
      <c r="C1777" s="107" t="s">
        <v>1623</v>
      </c>
      <c r="D1777" s="108">
        <v>1642.75</v>
      </c>
    </row>
    <row r="1778" spans="1:4">
      <c r="A1778" s="110" t="s">
        <v>6280</v>
      </c>
      <c r="B1778" s="106" t="s">
        <v>6281</v>
      </c>
      <c r="C1778" s="107" t="s">
        <v>1623</v>
      </c>
      <c r="D1778" s="108">
        <v>2564.1799999999998</v>
      </c>
    </row>
    <row r="1779" spans="1:4">
      <c r="A1779" s="110" t="s">
        <v>6282</v>
      </c>
      <c r="B1779" s="106" t="s">
        <v>6283</v>
      </c>
      <c r="C1779" s="107" t="s">
        <v>1623</v>
      </c>
      <c r="D1779" s="108">
        <v>1922.93</v>
      </c>
    </row>
    <row r="1780" spans="1:4">
      <c r="A1780" s="110" t="s">
        <v>6284</v>
      </c>
      <c r="B1780" s="106" t="s">
        <v>6285</v>
      </c>
      <c r="C1780" s="107" t="s">
        <v>1623</v>
      </c>
      <c r="D1780" s="108">
        <v>3194.41</v>
      </c>
    </row>
    <row r="1781" spans="1:4">
      <c r="A1781" s="110" t="s">
        <v>6286</v>
      </c>
      <c r="B1781" s="106" t="s">
        <v>6287</v>
      </c>
      <c r="C1781" s="107" t="s">
        <v>25</v>
      </c>
      <c r="D1781" s="108">
        <v>556.6</v>
      </c>
    </row>
    <row r="1782" spans="1:4">
      <c r="A1782" s="110" t="s">
        <v>6288</v>
      </c>
      <c r="B1782" s="106" t="s">
        <v>6289</v>
      </c>
      <c r="C1782" s="107" t="s">
        <v>1623</v>
      </c>
      <c r="D1782" s="108">
        <v>6474.86</v>
      </c>
    </row>
    <row r="1783" spans="1:4">
      <c r="A1783" s="110" t="s">
        <v>6290</v>
      </c>
      <c r="B1783" s="106" t="s">
        <v>6291</v>
      </c>
      <c r="C1783" s="107" t="s">
        <v>1623</v>
      </c>
      <c r="D1783" s="108">
        <v>4688.82</v>
      </c>
    </row>
    <row r="1784" spans="1:4">
      <c r="A1784" s="107" t="s">
        <v>6292</v>
      </c>
      <c r="B1784" s="106" t="s">
        <v>6293</v>
      </c>
      <c r="C1784" s="107" t="s">
        <v>25</v>
      </c>
      <c r="D1784" s="108">
        <v>715</v>
      </c>
    </row>
    <row r="1785" spans="1:4">
      <c r="A1785" s="109" t="s">
        <v>6294</v>
      </c>
      <c r="B1785" s="106"/>
      <c r="C1785" s="107"/>
      <c r="D1785" s="108"/>
    </row>
    <row r="1786" spans="1:4">
      <c r="A1786" s="110" t="s">
        <v>6295</v>
      </c>
      <c r="B1786" s="106" t="s">
        <v>6296</v>
      </c>
      <c r="C1786" s="107" t="s">
        <v>25</v>
      </c>
      <c r="D1786" s="108">
        <v>290</v>
      </c>
    </row>
    <row r="1787" spans="1:4">
      <c r="A1787" s="110" t="s">
        <v>6297</v>
      </c>
      <c r="B1787" s="106" t="s">
        <v>6298</v>
      </c>
      <c r="C1787" s="107" t="s">
        <v>1623</v>
      </c>
      <c r="D1787" s="108">
        <v>413.47</v>
      </c>
    </row>
    <row r="1788" spans="1:4">
      <c r="A1788" s="110" t="s">
        <v>6299</v>
      </c>
      <c r="B1788" s="106" t="s">
        <v>6300</v>
      </c>
      <c r="C1788" s="107" t="s">
        <v>1623</v>
      </c>
      <c r="D1788" s="108">
        <v>914.09</v>
      </c>
    </row>
    <row r="1789" spans="1:4">
      <c r="A1789" s="110" t="s">
        <v>6301</v>
      </c>
      <c r="B1789" s="106" t="s">
        <v>6302</v>
      </c>
      <c r="C1789" s="107" t="s">
        <v>1623</v>
      </c>
      <c r="D1789" s="108">
        <v>1218.55</v>
      </c>
    </row>
    <row r="1790" spans="1:4">
      <c r="A1790" s="107" t="s">
        <v>6303</v>
      </c>
      <c r="B1790" s="106" t="s">
        <v>6304</v>
      </c>
      <c r="C1790" s="107" t="s">
        <v>25</v>
      </c>
      <c r="D1790" s="108">
        <v>529.16999999999996</v>
      </c>
    </row>
    <row r="1791" spans="1:4">
      <c r="A1791" s="109" t="s">
        <v>6305</v>
      </c>
      <c r="B1791" s="106"/>
      <c r="C1791" s="107"/>
      <c r="D1791" s="108"/>
    </row>
    <row r="1792" spans="1:4">
      <c r="A1792" s="110" t="s">
        <v>6306</v>
      </c>
      <c r="B1792" s="106" t="s">
        <v>6307</v>
      </c>
      <c r="C1792" s="107" t="s">
        <v>1655</v>
      </c>
      <c r="D1792" s="108">
        <v>977.4</v>
      </c>
    </row>
    <row r="1793" spans="1:4">
      <c r="A1793" s="110" t="s">
        <v>6308</v>
      </c>
      <c r="B1793" s="106" t="s">
        <v>6309</v>
      </c>
      <c r="C1793" s="107" t="s">
        <v>25</v>
      </c>
      <c r="D1793" s="108">
        <v>579.08000000000004</v>
      </c>
    </row>
    <row r="1794" spans="1:4">
      <c r="A1794" s="110" t="s">
        <v>6310</v>
      </c>
      <c r="B1794" s="106" t="s">
        <v>6311</v>
      </c>
      <c r="C1794" s="107" t="s">
        <v>25</v>
      </c>
      <c r="D1794" s="108">
        <v>180</v>
      </c>
    </row>
    <row r="1795" spans="1:4">
      <c r="A1795" s="110" t="s">
        <v>6312</v>
      </c>
      <c r="B1795" s="106" t="s">
        <v>6313</v>
      </c>
      <c r="C1795" s="107" t="s">
        <v>25</v>
      </c>
      <c r="D1795" s="108">
        <v>626.29</v>
      </c>
    </row>
    <row r="1796" spans="1:4">
      <c r="A1796" s="110" t="s">
        <v>6314</v>
      </c>
      <c r="B1796" s="106" t="s">
        <v>6315</v>
      </c>
      <c r="C1796" s="107" t="s">
        <v>1655</v>
      </c>
      <c r="D1796" s="108">
        <v>1152.57</v>
      </c>
    </row>
    <row r="1797" spans="1:4">
      <c r="A1797" s="110" t="s">
        <v>6316</v>
      </c>
      <c r="B1797" s="106" t="s">
        <v>6317</v>
      </c>
      <c r="C1797" s="107" t="s">
        <v>1655</v>
      </c>
      <c r="D1797" s="108">
        <v>1540.05</v>
      </c>
    </row>
    <row r="1798" spans="1:4">
      <c r="A1798" s="110" t="s">
        <v>6318</v>
      </c>
      <c r="B1798" s="106" t="s">
        <v>6319</v>
      </c>
      <c r="C1798" s="107" t="s">
        <v>1655</v>
      </c>
      <c r="D1798" s="108">
        <v>1230.04</v>
      </c>
    </row>
    <row r="1799" spans="1:4">
      <c r="A1799" s="110" t="s">
        <v>6320</v>
      </c>
      <c r="B1799" s="106" t="s">
        <v>6321</v>
      </c>
      <c r="C1799" s="107" t="s">
        <v>1623</v>
      </c>
      <c r="D1799" s="108">
        <v>114.46</v>
      </c>
    </row>
    <row r="1800" spans="1:4">
      <c r="A1800" s="110" t="s">
        <v>6322</v>
      </c>
      <c r="B1800" s="106" t="s">
        <v>6323</v>
      </c>
      <c r="C1800" s="107" t="s">
        <v>27</v>
      </c>
      <c r="D1800" s="108">
        <v>415.01</v>
      </c>
    </row>
    <row r="1801" spans="1:4">
      <c r="A1801" s="110" t="s">
        <v>6324</v>
      </c>
      <c r="B1801" s="106" t="s">
        <v>6325</v>
      </c>
      <c r="C1801" s="107" t="s">
        <v>27</v>
      </c>
      <c r="D1801" s="108">
        <v>682.5</v>
      </c>
    </row>
    <row r="1802" spans="1:4">
      <c r="A1802" s="110" t="s">
        <v>6326</v>
      </c>
      <c r="B1802" s="106" t="s">
        <v>6327</v>
      </c>
      <c r="C1802" s="107" t="s">
        <v>27</v>
      </c>
      <c r="D1802" s="108">
        <v>466.92</v>
      </c>
    </row>
    <row r="1803" spans="1:4">
      <c r="A1803" s="110" t="s">
        <v>6328</v>
      </c>
      <c r="B1803" s="106" t="s">
        <v>6329</v>
      </c>
      <c r="C1803" s="107" t="s">
        <v>27</v>
      </c>
      <c r="D1803" s="108">
        <v>1015.57</v>
      </c>
    </row>
    <row r="1804" spans="1:4">
      <c r="A1804" s="110" t="s">
        <v>6330</v>
      </c>
      <c r="B1804" s="106" t="s">
        <v>6331</v>
      </c>
      <c r="C1804" s="107" t="s">
        <v>25</v>
      </c>
      <c r="D1804" s="108">
        <v>481.89</v>
      </c>
    </row>
    <row r="1805" spans="1:4">
      <c r="A1805" s="110" t="s">
        <v>6332</v>
      </c>
      <c r="B1805" s="106" t="s">
        <v>6333</v>
      </c>
      <c r="C1805" s="107" t="s">
        <v>25</v>
      </c>
      <c r="D1805" s="108">
        <v>230</v>
      </c>
    </row>
    <row r="1806" spans="1:4">
      <c r="A1806" s="110" t="s">
        <v>6334</v>
      </c>
      <c r="B1806" s="106" t="s">
        <v>6335</v>
      </c>
      <c r="C1806" s="107" t="s">
        <v>1655</v>
      </c>
      <c r="D1806" s="108">
        <v>391.39</v>
      </c>
    </row>
    <row r="1807" spans="1:4">
      <c r="A1807" s="110" t="s">
        <v>6336</v>
      </c>
      <c r="B1807" s="106" t="s">
        <v>6337</v>
      </c>
      <c r="C1807" s="107" t="s">
        <v>1655</v>
      </c>
      <c r="D1807" s="108">
        <v>895.89</v>
      </c>
    </row>
    <row r="1808" spans="1:4">
      <c r="A1808" s="110" t="s">
        <v>6338</v>
      </c>
      <c r="B1808" s="106" t="s">
        <v>6339</v>
      </c>
      <c r="C1808" s="107" t="s">
        <v>1655</v>
      </c>
      <c r="D1808" s="108">
        <v>2885</v>
      </c>
    </row>
    <row r="1809" spans="1:4">
      <c r="A1809" s="110" t="s">
        <v>6340</v>
      </c>
      <c r="B1809" s="106" t="s">
        <v>6341</v>
      </c>
      <c r="C1809" s="107" t="s">
        <v>1655</v>
      </c>
      <c r="D1809" s="108">
        <v>1680.81</v>
      </c>
    </row>
    <row r="1810" spans="1:4">
      <c r="A1810" s="110" t="s">
        <v>6342</v>
      </c>
      <c r="B1810" s="106" t="s">
        <v>6343</v>
      </c>
      <c r="C1810" s="107" t="s">
        <v>1623</v>
      </c>
      <c r="D1810" s="108">
        <v>1194.93</v>
      </c>
    </row>
    <row r="1811" spans="1:4">
      <c r="A1811" s="110" t="s">
        <v>6344</v>
      </c>
      <c r="B1811" s="106" t="s">
        <v>6345</v>
      </c>
      <c r="C1811" s="107" t="s">
        <v>1655</v>
      </c>
      <c r="D1811" s="108">
        <v>1851.23</v>
      </c>
    </row>
    <row r="1812" spans="1:4">
      <c r="A1812" s="110" t="s">
        <v>6346</v>
      </c>
      <c r="B1812" s="106" t="s">
        <v>6347</v>
      </c>
      <c r="C1812" s="107" t="s">
        <v>1655</v>
      </c>
      <c r="D1812" s="108">
        <v>759.01</v>
      </c>
    </row>
    <row r="1813" spans="1:4">
      <c r="A1813" s="110" t="s">
        <v>6348</v>
      </c>
      <c r="B1813" s="106" t="s">
        <v>6349</v>
      </c>
      <c r="C1813" s="107" t="s">
        <v>27</v>
      </c>
      <c r="D1813" s="108">
        <v>500.09</v>
      </c>
    </row>
    <row r="1814" spans="1:4">
      <c r="A1814" s="110" t="s">
        <v>6350</v>
      </c>
      <c r="B1814" s="106" t="s">
        <v>6351</v>
      </c>
      <c r="C1814" s="107" t="s">
        <v>25</v>
      </c>
      <c r="D1814" s="108">
        <v>356.01</v>
      </c>
    </row>
    <row r="1815" spans="1:4">
      <c r="A1815" s="110" t="s">
        <v>6352</v>
      </c>
      <c r="B1815" s="106" t="s">
        <v>6353</v>
      </c>
      <c r="C1815" s="107" t="s">
        <v>25</v>
      </c>
      <c r="D1815" s="108">
        <v>1393.43</v>
      </c>
    </row>
    <row r="1816" spans="1:4">
      <c r="A1816" s="110" t="s">
        <v>6354</v>
      </c>
      <c r="B1816" s="106" t="s">
        <v>6355</v>
      </c>
      <c r="C1816" s="107" t="s">
        <v>25</v>
      </c>
      <c r="D1816" s="108">
        <v>142.66999999999999</v>
      </c>
    </row>
    <row r="1817" spans="1:4">
      <c r="A1817" s="110" t="s">
        <v>6356</v>
      </c>
      <c r="B1817" s="106" t="s">
        <v>6357</v>
      </c>
      <c r="C1817" s="107" t="s">
        <v>25</v>
      </c>
      <c r="D1817" s="108">
        <v>1413.03</v>
      </c>
    </row>
    <row r="1818" spans="1:4">
      <c r="A1818" s="110" t="s">
        <v>6358</v>
      </c>
      <c r="B1818" s="106" t="s">
        <v>6359</v>
      </c>
      <c r="C1818" s="107" t="s">
        <v>25</v>
      </c>
      <c r="D1818" s="108">
        <v>682.89</v>
      </c>
    </row>
    <row r="1819" spans="1:4">
      <c r="A1819" s="110" t="s">
        <v>6360</v>
      </c>
      <c r="B1819" s="106" t="s">
        <v>6361</v>
      </c>
      <c r="C1819" s="107" t="s">
        <v>25</v>
      </c>
      <c r="D1819" s="108">
        <v>259.04000000000002</v>
      </c>
    </row>
    <row r="1820" spans="1:4">
      <c r="A1820" s="110" t="s">
        <v>6362</v>
      </c>
      <c r="B1820" s="106" t="s">
        <v>6363</v>
      </c>
      <c r="C1820" s="107" t="s">
        <v>1623</v>
      </c>
      <c r="D1820" s="108">
        <v>779.67</v>
      </c>
    </row>
    <row r="1821" spans="1:4">
      <c r="A1821" s="110" t="s">
        <v>6364</v>
      </c>
      <c r="B1821" s="106" t="s">
        <v>6365</v>
      </c>
      <c r="C1821" s="107" t="s">
        <v>1623</v>
      </c>
      <c r="D1821" s="108">
        <v>1216.8599999999999</v>
      </c>
    </row>
    <row r="1822" spans="1:4">
      <c r="A1822" s="107" t="s">
        <v>6366</v>
      </c>
      <c r="B1822" s="106" t="s">
        <v>6367</v>
      </c>
      <c r="C1822" s="107" t="s">
        <v>1623</v>
      </c>
      <c r="D1822" s="108">
        <v>1612.71</v>
      </c>
    </row>
    <row r="1823" spans="1:4">
      <c r="A1823" s="109" t="s">
        <v>6368</v>
      </c>
      <c r="B1823" s="106"/>
      <c r="C1823" s="107"/>
      <c r="D1823" s="108"/>
    </row>
    <row r="1824" spans="1:4">
      <c r="A1824" s="110" t="s">
        <v>6369</v>
      </c>
      <c r="B1824" s="106" t="s">
        <v>6370</v>
      </c>
      <c r="C1824" s="107" t="s">
        <v>1656</v>
      </c>
      <c r="D1824" s="108">
        <v>354.8</v>
      </c>
    </row>
    <row r="1825" spans="1:4">
      <c r="A1825" s="107" t="s">
        <v>6371</v>
      </c>
      <c r="B1825" s="106" t="s">
        <v>6372</v>
      </c>
      <c r="C1825" s="107" t="s">
        <v>1656</v>
      </c>
      <c r="D1825" s="108">
        <v>340.42</v>
      </c>
    </row>
    <row r="1826" spans="1:4">
      <c r="A1826" s="109" t="s">
        <v>6373</v>
      </c>
      <c r="B1826" s="106"/>
      <c r="C1826" s="107"/>
      <c r="D1826" s="108"/>
    </row>
    <row r="1827" spans="1:4">
      <c r="A1827" s="110" t="s">
        <v>6374</v>
      </c>
      <c r="B1827" s="106" t="s">
        <v>6375</v>
      </c>
      <c r="C1827" s="107" t="s">
        <v>27</v>
      </c>
      <c r="D1827" s="108">
        <v>110.65</v>
      </c>
    </row>
    <row r="1828" spans="1:4">
      <c r="A1828" s="110" t="s">
        <v>6376</v>
      </c>
      <c r="B1828" s="106" t="s">
        <v>6377</v>
      </c>
      <c r="C1828" s="107" t="s">
        <v>27</v>
      </c>
      <c r="D1828" s="108">
        <v>453.63</v>
      </c>
    </row>
    <row r="1829" spans="1:4">
      <c r="A1829" s="110" t="s">
        <v>6378</v>
      </c>
      <c r="B1829" s="106" t="s">
        <v>6379</v>
      </c>
      <c r="C1829" s="107" t="s">
        <v>27</v>
      </c>
      <c r="D1829" s="108">
        <v>675.65</v>
      </c>
    </row>
    <row r="1830" spans="1:4">
      <c r="A1830" s="110" t="s">
        <v>6380</v>
      </c>
      <c r="B1830" s="106" t="s">
        <v>6381</v>
      </c>
      <c r="C1830" s="107" t="s">
        <v>27</v>
      </c>
      <c r="D1830" s="108">
        <v>239.21</v>
      </c>
    </row>
    <row r="1831" spans="1:4">
      <c r="A1831" s="110" t="s">
        <v>6382</v>
      </c>
      <c r="B1831" s="106" t="s">
        <v>6383</v>
      </c>
      <c r="C1831" s="107" t="s">
        <v>27</v>
      </c>
      <c r="D1831" s="108">
        <v>214.29</v>
      </c>
    </row>
    <row r="1832" spans="1:4">
      <c r="A1832" s="110" t="s">
        <v>6384</v>
      </c>
      <c r="B1832" s="106" t="s">
        <v>6385</v>
      </c>
      <c r="C1832" s="107" t="s">
        <v>1623</v>
      </c>
      <c r="D1832" s="108">
        <v>245.72</v>
      </c>
    </row>
    <row r="1833" spans="1:4">
      <c r="A1833" s="110" t="s">
        <v>6386</v>
      </c>
      <c r="B1833" s="106" t="s">
        <v>6387</v>
      </c>
      <c r="C1833" s="107" t="s">
        <v>25</v>
      </c>
      <c r="D1833" s="108">
        <v>225.91</v>
      </c>
    </row>
    <row r="1834" spans="1:4">
      <c r="A1834" s="110" t="s">
        <v>6388</v>
      </c>
      <c r="B1834" s="106" t="s">
        <v>6389</v>
      </c>
      <c r="C1834" s="107" t="s">
        <v>27</v>
      </c>
      <c r="D1834" s="108">
        <v>253.99</v>
      </c>
    </row>
    <row r="1835" spans="1:4">
      <c r="A1835" s="110" t="s">
        <v>6390</v>
      </c>
      <c r="B1835" s="106" t="s">
        <v>6391</v>
      </c>
      <c r="C1835" s="107" t="s">
        <v>1655</v>
      </c>
      <c r="D1835" s="108">
        <v>987.22</v>
      </c>
    </row>
    <row r="1836" spans="1:4">
      <c r="A1836" s="107" t="s">
        <v>6392</v>
      </c>
      <c r="B1836" s="106" t="s">
        <v>6393</v>
      </c>
      <c r="C1836" s="107" t="s">
        <v>1655</v>
      </c>
      <c r="D1836" s="108">
        <v>1699.1</v>
      </c>
    </row>
    <row r="1837" spans="1:4">
      <c r="A1837" s="109" t="s">
        <v>6394</v>
      </c>
      <c r="B1837" s="106"/>
      <c r="C1837" s="107"/>
      <c r="D1837" s="108"/>
    </row>
    <row r="1838" spans="1:4">
      <c r="A1838" s="110" t="s">
        <v>6395</v>
      </c>
      <c r="B1838" s="106" t="s">
        <v>6396</v>
      </c>
      <c r="C1838" s="107" t="s">
        <v>1623</v>
      </c>
      <c r="D1838" s="108">
        <v>653.4</v>
      </c>
    </row>
    <row r="1839" spans="1:4">
      <c r="A1839" s="107" t="s">
        <v>6397</v>
      </c>
      <c r="B1839" s="106" t="s">
        <v>6398</v>
      </c>
      <c r="C1839" s="107" t="s">
        <v>27</v>
      </c>
      <c r="D1839" s="108">
        <v>330.95</v>
      </c>
    </row>
    <row r="1840" spans="1:4">
      <c r="A1840" s="109" t="s">
        <v>6399</v>
      </c>
      <c r="B1840" s="106"/>
      <c r="C1840" s="107"/>
      <c r="D1840" s="108"/>
    </row>
    <row r="1841" spans="1:4">
      <c r="A1841" s="110" t="s">
        <v>6400</v>
      </c>
      <c r="B1841" s="106" t="s">
        <v>6401</v>
      </c>
      <c r="C1841" s="107" t="s">
        <v>1623</v>
      </c>
      <c r="D1841" s="108">
        <v>178.96</v>
      </c>
    </row>
    <row r="1842" spans="1:4">
      <c r="A1842" s="110" t="s">
        <v>6402</v>
      </c>
      <c r="B1842" s="106" t="s">
        <v>6403</v>
      </c>
      <c r="C1842" s="107" t="s">
        <v>27</v>
      </c>
      <c r="D1842" s="108">
        <v>24.7</v>
      </c>
    </row>
    <row r="1843" spans="1:4">
      <c r="A1843" s="110" t="s">
        <v>6404</v>
      </c>
      <c r="B1843" s="106" t="s">
        <v>6405</v>
      </c>
      <c r="C1843" s="107" t="s">
        <v>1655</v>
      </c>
      <c r="D1843" s="108">
        <v>315.45</v>
      </c>
    </row>
    <row r="1844" spans="1:4">
      <c r="A1844" s="110" t="s">
        <v>6406</v>
      </c>
      <c r="B1844" s="106" t="s">
        <v>6407</v>
      </c>
      <c r="C1844" s="107" t="s">
        <v>1655</v>
      </c>
      <c r="D1844" s="108">
        <v>909.77</v>
      </c>
    </row>
    <row r="1845" spans="1:4">
      <c r="A1845" s="110" t="s">
        <v>6408</v>
      </c>
      <c r="B1845" s="106" t="s">
        <v>6409</v>
      </c>
      <c r="C1845" s="107" t="s">
        <v>1623</v>
      </c>
      <c r="D1845" s="108">
        <v>431.36</v>
      </c>
    </row>
    <row r="1846" spans="1:4">
      <c r="A1846" s="110" t="s">
        <v>6410</v>
      </c>
      <c r="B1846" s="106" t="s">
        <v>6411</v>
      </c>
      <c r="C1846" s="107" t="s">
        <v>1623</v>
      </c>
      <c r="D1846" s="108">
        <v>284.18</v>
      </c>
    </row>
    <row r="1847" spans="1:4">
      <c r="A1847" s="110" t="s">
        <v>6412</v>
      </c>
      <c r="B1847" s="106" t="s">
        <v>6413</v>
      </c>
      <c r="C1847" s="107" t="s">
        <v>1623</v>
      </c>
      <c r="D1847" s="108">
        <v>775</v>
      </c>
    </row>
    <row r="1848" spans="1:4">
      <c r="A1848" s="110" t="s">
        <v>6414</v>
      </c>
      <c r="B1848" s="106" t="s">
        <v>6415</v>
      </c>
      <c r="C1848" s="107" t="s">
        <v>1623</v>
      </c>
      <c r="D1848" s="108">
        <v>53.2</v>
      </c>
    </row>
    <row r="1849" spans="1:4">
      <c r="A1849" s="110" t="s">
        <v>6416</v>
      </c>
      <c r="B1849" s="106" t="s">
        <v>6417</v>
      </c>
      <c r="C1849" s="107" t="s">
        <v>1623</v>
      </c>
      <c r="D1849" s="108">
        <v>11.86</v>
      </c>
    </row>
    <row r="1850" spans="1:4">
      <c r="A1850" s="110" t="s">
        <v>6418</v>
      </c>
      <c r="B1850" s="106" t="s">
        <v>6419</v>
      </c>
      <c r="C1850" s="107" t="s">
        <v>1623</v>
      </c>
      <c r="D1850" s="108">
        <v>1067.69</v>
      </c>
    </row>
    <row r="1851" spans="1:4">
      <c r="A1851" s="110" t="s">
        <v>6420</v>
      </c>
      <c r="B1851" s="106" t="s">
        <v>6421</v>
      </c>
      <c r="C1851" s="107" t="s">
        <v>1623</v>
      </c>
      <c r="D1851" s="108">
        <v>1066.8499999999999</v>
      </c>
    </row>
    <row r="1852" spans="1:4">
      <c r="A1852" s="110" t="s">
        <v>6422</v>
      </c>
      <c r="B1852" s="106" t="s">
        <v>6423</v>
      </c>
      <c r="C1852" s="107" t="s">
        <v>1623</v>
      </c>
      <c r="D1852" s="108">
        <v>991.88</v>
      </c>
    </row>
    <row r="1853" spans="1:4">
      <c r="A1853" s="110" t="s">
        <v>6424</v>
      </c>
      <c r="B1853" s="106" t="s">
        <v>6425</v>
      </c>
      <c r="C1853" s="107" t="s">
        <v>1623</v>
      </c>
      <c r="D1853" s="108">
        <v>404.51</v>
      </c>
    </row>
    <row r="1854" spans="1:4">
      <c r="A1854" s="110" t="s">
        <v>6426</v>
      </c>
      <c r="B1854" s="106" t="s">
        <v>6427</v>
      </c>
      <c r="C1854" s="107" t="s">
        <v>25</v>
      </c>
      <c r="D1854" s="108">
        <v>224.32</v>
      </c>
    </row>
    <row r="1855" spans="1:4">
      <c r="A1855" s="107" t="s">
        <v>6428</v>
      </c>
      <c r="B1855" s="106" t="s">
        <v>6429</v>
      </c>
      <c r="C1855" s="107" t="s">
        <v>25</v>
      </c>
      <c r="D1855" s="108">
        <v>40.89</v>
      </c>
    </row>
    <row r="1856" spans="1:4">
      <c r="A1856" s="105" t="s">
        <v>6430</v>
      </c>
      <c r="B1856" s="106"/>
      <c r="C1856" s="107"/>
      <c r="D1856" s="108"/>
    </row>
    <row r="1857" spans="1:4">
      <c r="A1857" s="109" t="s">
        <v>6431</v>
      </c>
      <c r="B1857" s="106"/>
      <c r="C1857" s="107"/>
      <c r="D1857" s="108"/>
    </row>
    <row r="1858" spans="1:4">
      <c r="A1858" s="110" t="s">
        <v>6432</v>
      </c>
      <c r="B1858" s="106" t="s">
        <v>6433</v>
      </c>
      <c r="C1858" s="107" t="s">
        <v>27</v>
      </c>
      <c r="D1858" s="108">
        <v>34.020000000000003</v>
      </c>
    </row>
    <row r="1859" spans="1:4">
      <c r="A1859" s="110" t="s">
        <v>6434</v>
      </c>
      <c r="B1859" s="106" t="s">
        <v>6435</v>
      </c>
      <c r="C1859" s="107" t="s">
        <v>27</v>
      </c>
      <c r="D1859" s="108">
        <v>31.92</v>
      </c>
    </row>
    <row r="1860" spans="1:4">
      <c r="A1860" s="110" t="s">
        <v>6436</v>
      </c>
      <c r="B1860" s="106" t="s">
        <v>6437</v>
      </c>
      <c r="C1860" s="107" t="s">
        <v>27</v>
      </c>
      <c r="D1860" s="108">
        <v>7.61</v>
      </c>
    </row>
    <row r="1861" spans="1:4">
      <c r="A1861" s="107" t="s">
        <v>6438</v>
      </c>
      <c r="B1861" s="106" t="s">
        <v>6439</v>
      </c>
      <c r="C1861" s="107" t="s">
        <v>27</v>
      </c>
      <c r="D1861" s="108">
        <v>31.63</v>
      </c>
    </row>
    <row r="1862" spans="1:4">
      <c r="A1862" s="109" t="s">
        <v>6440</v>
      </c>
      <c r="B1862" s="106"/>
      <c r="C1862" s="107"/>
      <c r="D1862" s="108"/>
    </row>
    <row r="1863" spans="1:4">
      <c r="A1863" s="110" t="s">
        <v>6441</v>
      </c>
      <c r="B1863" s="106" t="s">
        <v>6442</v>
      </c>
      <c r="C1863" s="107" t="s">
        <v>25</v>
      </c>
      <c r="D1863" s="108">
        <v>267.47000000000003</v>
      </c>
    </row>
    <row r="1864" spans="1:4">
      <c r="A1864" s="110" t="s">
        <v>6443</v>
      </c>
      <c r="B1864" s="106" t="s">
        <v>6444</v>
      </c>
      <c r="C1864" s="107" t="s">
        <v>1623</v>
      </c>
      <c r="D1864" s="108">
        <v>260.39999999999998</v>
      </c>
    </row>
    <row r="1865" spans="1:4">
      <c r="A1865" s="110" t="s">
        <v>6445</v>
      </c>
      <c r="B1865" s="106" t="s">
        <v>6446</v>
      </c>
      <c r="C1865" s="107" t="s">
        <v>1623</v>
      </c>
      <c r="D1865" s="108">
        <v>260.39999999999998</v>
      </c>
    </row>
    <row r="1866" spans="1:4">
      <c r="A1866" s="110" t="s">
        <v>6447</v>
      </c>
      <c r="B1866" s="106" t="s">
        <v>6448</v>
      </c>
      <c r="C1866" s="107" t="s">
        <v>1623</v>
      </c>
      <c r="D1866" s="108">
        <v>352.88</v>
      </c>
    </row>
    <row r="1867" spans="1:4">
      <c r="A1867" s="110" t="s">
        <v>6449</v>
      </c>
      <c r="B1867" s="106" t="s">
        <v>6450</v>
      </c>
      <c r="C1867" s="107" t="s">
        <v>1623</v>
      </c>
      <c r="D1867" s="108">
        <v>489.76</v>
      </c>
    </row>
    <row r="1868" spans="1:4">
      <c r="A1868" s="110" t="s">
        <v>6451</v>
      </c>
      <c r="B1868" s="106" t="s">
        <v>6452</v>
      </c>
      <c r="C1868" s="107" t="s">
        <v>1623</v>
      </c>
      <c r="D1868" s="108">
        <v>469.56</v>
      </c>
    </row>
    <row r="1869" spans="1:4">
      <c r="A1869" s="110" t="s">
        <v>6453</v>
      </c>
      <c r="B1869" s="106" t="s">
        <v>6454</v>
      </c>
      <c r="C1869" s="107" t="s">
        <v>1623</v>
      </c>
      <c r="D1869" s="108">
        <v>480.93</v>
      </c>
    </row>
    <row r="1870" spans="1:4">
      <c r="A1870" s="110" t="s">
        <v>6455</v>
      </c>
      <c r="B1870" s="106" t="s">
        <v>6456</v>
      </c>
      <c r="C1870" s="107" t="s">
        <v>1623</v>
      </c>
      <c r="D1870" s="108">
        <v>638.19000000000005</v>
      </c>
    </row>
    <row r="1871" spans="1:4">
      <c r="A1871" s="110" t="s">
        <v>6457</v>
      </c>
      <c r="B1871" s="106" t="s">
        <v>6458</v>
      </c>
      <c r="C1871" s="107" t="s">
        <v>1623</v>
      </c>
      <c r="D1871" s="108">
        <v>958.32</v>
      </c>
    </row>
    <row r="1872" spans="1:4">
      <c r="A1872" s="110" t="s">
        <v>6459</v>
      </c>
      <c r="B1872" s="106" t="s">
        <v>6460</v>
      </c>
      <c r="C1872" s="107" t="s">
        <v>1623</v>
      </c>
      <c r="D1872" s="108">
        <v>231.73</v>
      </c>
    </row>
    <row r="1873" spans="1:4">
      <c r="A1873" s="110" t="s">
        <v>6461</v>
      </c>
      <c r="B1873" s="106" t="s">
        <v>6462</v>
      </c>
      <c r="C1873" s="107" t="s">
        <v>1623</v>
      </c>
      <c r="D1873" s="108">
        <v>231.73</v>
      </c>
    </row>
    <row r="1874" spans="1:4">
      <c r="A1874" s="110" t="s">
        <v>6463</v>
      </c>
      <c r="B1874" s="106" t="s">
        <v>6464</v>
      </c>
      <c r="C1874" s="107" t="s">
        <v>1623</v>
      </c>
      <c r="D1874" s="108">
        <v>799.88</v>
      </c>
    </row>
    <row r="1875" spans="1:4">
      <c r="A1875" s="110" t="s">
        <v>6465</v>
      </c>
      <c r="B1875" s="106" t="s">
        <v>6466</v>
      </c>
      <c r="C1875" s="107" t="s">
        <v>1623</v>
      </c>
      <c r="D1875" s="108">
        <v>815.91</v>
      </c>
    </row>
    <row r="1876" spans="1:4">
      <c r="A1876" s="110" t="s">
        <v>6467</v>
      </c>
      <c r="B1876" s="106" t="s">
        <v>6468</v>
      </c>
      <c r="C1876" s="107" t="s">
        <v>1623</v>
      </c>
      <c r="D1876" s="108">
        <v>558.84</v>
      </c>
    </row>
    <row r="1877" spans="1:4">
      <c r="A1877" s="110" t="s">
        <v>6469</v>
      </c>
      <c r="B1877" s="106" t="s">
        <v>6470</v>
      </c>
      <c r="C1877" s="107" t="s">
        <v>1623</v>
      </c>
      <c r="D1877" s="108">
        <v>434.39</v>
      </c>
    </row>
    <row r="1878" spans="1:4">
      <c r="A1878" s="110" t="s">
        <v>6471</v>
      </c>
      <c r="B1878" s="106" t="s">
        <v>6472</v>
      </c>
      <c r="C1878" s="107" t="s">
        <v>1623</v>
      </c>
      <c r="D1878" s="108">
        <v>282.01</v>
      </c>
    </row>
    <row r="1879" spans="1:4">
      <c r="A1879" s="110" t="s">
        <v>6473</v>
      </c>
      <c r="B1879" s="106" t="s">
        <v>6474</v>
      </c>
      <c r="C1879" s="107" t="s">
        <v>1623</v>
      </c>
      <c r="D1879" s="108">
        <v>288.68</v>
      </c>
    </row>
    <row r="1880" spans="1:4">
      <c r="A1880" s="107" t="s">
        <v>6475</v>
      </c>
      <c r="B1880" s="106" t="s">
        <v>6476</v>
      </c>
      <c r="C1880" s="107" t="s">
        <v>25</v>
      </c>
      <c r="D1880" s="108">
        <v>277.26</v>
      </c>
    </row>
    <row r="1881" spans="1:4">
      <c r="A1881" s="109" t="s">
        <v>6477</v>
      </c>
      <c r="B1881" s="106"/>
      <c r="C1881" s="107"/>
      <c r="D1881" s="108"/>
    </row>
    <row r="1882" spans="1:4">
      <c r="A1882" s="110" t="s">
        <v>6478</v>
      </c>
      <c r="B1882" s="106" t="s">
        <v>6479</v>
      </c>
      <c r="C1882" s="107" t="s">
        <v>1623</v>
      </c>
      <c r="D1882" s="108">
        <v>593.44000000000005</v>
      </c>
    </row>
    <row r="1883" spans="1:4">
      <c r="A1883" s="110" t="s">
        <v>6480</v>
      </c>
      <c r="B1883" s="106" t="s">
        <v>6481</v>
      </c>
      <c r="C1883" s="107" t="s">
        <v>1623</v>
      </c>
      <c r="D1883" s="108">
        <v>595.83000000000004</v>
      </c>
    </row>
    <row r="1884" spans="1:4">
      <c r="A1884" s="110" t="s">
        <v>6482</v>
      </c>
      <c r="B1884" s="106" t="s">
        <v>6483</v>
      </c>
      <c r="C1884" s="107" t="s">
        <v>1623</v>
      </c>
      <c r="D1884" s="108">
        <v>438.96</v>
      </c>
    </row>
    <row r="1885" spans="1:4">
      <c r="A1885" s="110" t="s">
        <v>6484</v>
      </c>
      <c r="B1885" s="106" t="s">
        <v>6485</v>
      </c>
      <c r="C1885" s="107" t="s">
        <v>1623</v>
      </c>
      <c r="D1885" s="108">
        <v>658.05</v>
      </c>
    </row>
    <row r="1886" spans="1:4">
      <c r="A1886" s="110" t="s">
        <v>6486</v>
      </c>
      <c r="B1886" s="106" t="s">
        <v>6487</v>
      </c>
      <c r="C1886" s="107" t="s">
        <v>1623</v>
      </c>
      <c r="D1886" s="108">
        <v>648.12</v>
      </c>
    </row>
    <row r="1887" spans="1:4">
      <c r="A1887" s="107" t="s">
        <v>6488</v>
      </c>
      <c r="B1887" s="106" t="s">
        <v>6489</v>
      </c>
      <c r="C1887" s="107" t="s">
        <v>1623</v>
      </c>
      <c r="D1887" s="108">
        <v>2112.04</v>
      </c>
    </row>
    <row r="1888" spans="1:4">
      <c r="A1888" s="109" t="s">
        <v>6490</v>
      </c>
      <c r="B1888" s="106"/>
      <c r="C1888" s="107"/>
      <c r="D1888" s="108"/>
    </row>
    <row r="1889" spans="1:4">
      <c r="A1889" s="110" t="s">
        <v>6491</v>
      </c>
      <c r="B1889" s="106" t="s">
        <v>6492</v>
      </c>
      <c r="C1889" s="107" t="s">
        <v>1623</v>
      </c>
      <c r="D1889" s="108">
        <v>1712.82</v>
      </c>
    </row>
    <row r="1890" spans="1:4">
      <c r="A1890" s="110" t="s">
        <v>6493</v>
      </c>
      <c r="B1890" s="106" t="s">
        <v>6494</v>
      </c>
      <c r="C1890" s="107" t="s">
        <v>1623</v>
      </c>
      <c r="D1890" s="108">
        <v>791.21</v>
      </c>
    </row>
    <row r="1891" spans="1:4">
      <c r="A1891" s="110" t="s">
        <v>6495</v>
      </c>
      <c r="B1891" s="106" t="s">
        <v>6496</v>
      </c>
      <c r="C1891" s="107" t="s">
        <v>1623</v>
      </c>
      <c r="D1891" s="108">
        <v>3612.79</v>
      </c>
    </row>
    <row r="1892" spans="1:4">
      <c r="A1892" s="110" t="s">
        <v>6497</v>
      </c>
      <c r="B1892" s="106" t="s">
        <v>6498</v>
      </c>
      <c r="C1892" s="107" t="s">
        <v>1623</v>
      </c>
      <c r="D1892" s="108">
        <v>3612.03</v>
      </c>
    </row>
    <row r="1893" spans="1:4">
      <c r="A1893" s="110" t="s">
        <v>6499</v>
      </c>
      <c r="B1893" s="106" t="s">
        <v>6500</v>
      </c>
      <c r="C1893" s="107" t="s">
        <v>1623</v>
      </c>
      <c r="D1893" s="108">
        <v>8148.07</v>
      </c>
    </row>
    <row r="1894" spans="1:4">
      <c r="A1894" s="110" t="s">
        <v>6501</v>
      </c>
      <c r="B1894" s="106" t="s">
        <v>6502</v>
      </c>
      <c r="C1894" s="107" t="s">
        <v>1623</v>
      </c>
      <c r="D1894" s="108">
        <v>4176.83</v>
      </c>
    </row>
    <row r="1895" spans="1:4">
      <c r="A1895" s="110" t="s">
        <v>6503</v>
      </c>
      <c r="B1895" s="106" t="s">
        <v>6504</v>
      </c>
      <c r="C1895" s="107" t="s">
        <v>1623</v>
      </c>
      <c r="D1895" s="108">
        <v>3670.69</v>
      </c>
    </row>
    <row r="1896" spans="1:4">
      <c r="A1896" s="110" t="s">
        <v>6505</v>
      </c>
      <c r="B1896" s="106" t="s">
        <v>6506</v>
      </c>
      <c r="C1896" s="107" t="s">
        <v>1623</v>
      </c>
      <c r="D1896" s="108">
        <v>3802.73</v>
      </c>
    </row>
    <row r="1897" spans="1:4">
      <c r="A1897" s="110" t="s">
        <v>6507</v>
      </c>
      <c r="B1897" s="106" t="s">
        <v>6508</v>
      </c>
      <c r="C1897" s="107" t="s">
        <v>1623</v>
      </c>
      <c r="D1897" s="108">
        <v>1598.13</v>
      </c>
    </row>
    <row r="1898" spans="1:4">
      <c r="A1898" s="110" t="s">
        <v>6509</v>
      </c>
      <c r="B1898" s="106" t="s">
        <v>6510</v>
      </c>
      <c r="C1898" s="107" t="s">
        <v>1623</v>
      </c>
      <c r="D1898" s="108">
        <v>1034.28</v>
      </c>
    </row>
    <row r="1899" spans="1:4">
      <c r="A1899" s="107" t="s">
        <v>6511</v>
      </c>
      <c r="B1899" s="106" t="s">
        <v>6512</v>
      </c>
      <c r="C1899" s="107" t="s">
        <v>1623</v>
      </c>
      <c r="D1899" s="108">
        <v>1209.1600000000001</v>
      </c>
    </row>
    <row r="1900" spans="1:4">
      <c r="A1900" s="109" t="s">
        <v>6513</v>
      </c>
      <c r="B1900" s="106"/>
      <c r="C1900" s="107"/>
      <c r="D1900" s="108"/>
    </row>
    <row r="1901" spans="1:4">
      <c r="A1901" s="110" t="s">
        <v>6514</v>
      </c>
      <c r="B1901" s="106" t="s">
        <v>6515</v>
      </c>
      <c r="C1901" s="107" t="s">
        <v>25</v>
      </c>
      <c r="D1901" s="108">
        <v>12.85</v>
      </c>
    </row>
    <row r="1902" spans="1:4">
      <c r="A1902" s="110" t="s">
        <v>6516</v>
      </c>
      <c r="B1902" s="106" t="s">
        <v>6517</v>
      </c>
      <c r="C1902" s="107" t="s">
        <v>25</v>
      </c>
      <c r="D1902" s="108">
        <v>16.18</v>
      </c>
    </row>
    <row r="1903" spans="1:4">
      <c r="A1903" s="110" t="s">
        <v>6518</v>
      </c>
      <c r="B1903" s="106" t="s">
        <v>6519</v>
      </c>
      <c r="C1903" s="107" t="s">
        <v>25</v>
      </c>
      <c r="D1903" s="108">
        <v>27.58</v>
      </c>
    </row>
    <row r="1904" spans="1:4">
      <c r="A1904" s="110" t="s">
        <v>6520</v>
      </c>
      <c r="B1904" s="106" t="s">
        <v>6521</v>
      </c>
      <c r="C1904" s="107" t="s">
        <v>25</v>
      </c>
      <c r="D1904" s="108">
        <v>41.16</v>
      </c>
    </row>
    <row r="1905" spans="1:4">
      <c r="A1905" s="110" t="s">
        <v>6522</v>
      </c>
      <c r="B1905" s="106" t="s">
        <v>6523</v>
      </c>
      <c r="C1905" s="107" t="s">
        <v>25</v>
      </c>
      <c r="D1905" s="108">
        <v>65.7</v>
      </c>
    </row>
    <row r="1906" spans="1:4">
      <c r="A1906" s="110" t="s">
        <v>6524</v>
      </c>
      <c r="B1906" s="106" t="s">
        <v>6525</v>
      </c>
      <c r="C1906" s="107" t="s">
        <v>25</v>
      </c>
      <c r="D1906" s="108">
        <v>24.91</v>
      </c>
    </row>
    <row r="1907" spans="1:4">
      <c r="A1907" s="110" t="s">
        <v>6526</v>
      </c>
      <c r="B1907" s="106" t="s">
        <v>6527</v>
      </c>
      <c r="C1907" s="107" t="s">
        <v>25</v>
      </c>
      <c r="D1907" s="108">
        <v>33.29</v>
      </c>
    </row>
    <row r="1908" spans="1:4">
      <c r="A1908" s="110" t="s">
        <v>6528</v>
      </c>
      <c r="B1908" s="106" t="s">
        <v>6529</v>
      </c>
      <c r="C1908" s="107" t="s">
        <v>27</v>
      </c>
      <c r="D1908" s="108">
        <v>6</v>
      </c>
    </row>
    <row r="1909" spans="1:4">
      <c r="A1909" s="110" t="s">
        <v>6530</v>
      </c>
      <c r="B1909" s="106" t="s">
        <v>6531</v>
      </c>
      <c r="C1909" s="107" t="s">
        <v>27</v>
      </c>
      <c r="D1909" s="108">
        <v>12.1</v>
      </c>
    </row>
    <row r="1910" spans="1:4">
      <c r="A1910" s="110" t="s">
        <v>6532</v>
      </c>
      <c r="B1910" s="106" t="s">
        <v>6533</v>
      </c>
      <c r="C1910" s="107" t="s">
        <v>27</v>
      </c>
      <c r="D1910" s="108">
        <v>28.56</v>
      </c>
    </row>
    <row r="1911" spans="1:4">
      <c r="A1911" s="110" t="s">
        <v>6534</v>
      </c>
      <c r="B1911" s="106" t="s">
        <v>6535</v>
      </c>
      <c r="C1911" s="107" t="s">
        <v>27</v>
      </c>
      <c r="D1911" s="108">
        <v>33</v>
      </c>
    </row>
    <row r="1912" spans="1:4">
      <c r="A1912" s="110" t="s">
        <v>6536</v>
      </c>
      <c r="B1912" s="106" t="s">
        <v>6537</v>
      </c>
      <c r="C1912" s="107" t="s">
        <v>27</v>
      </c>
      <c r="D1912" s="108">
        <v>5.41</v>
      </c>
    </row>
    <row r="1913" spans="1:4">
      <c r="A1913" s="110" t="s">
        <v>6538</v>
      </c>
      <c r="B1913" s="106" t="s">
        <v>6539</v>
      </c>
      <c r="C1913" s="107" t="s">
        <v>27</v>
      </c>
      <c r="D1913" s="108">
        <v>24.36</v>
      </c>
    </row>
    <row r="1914" spans="1:4">
      <c r="A1914" s="110" t="s">
        <v>6540</v>
      </c>
      <c r="B1914" s="106" t="s">
        <v>6541</v>
      </c>
      <c r="C1914" s="107" t="s">
        <v>27</v>
      </c>
      <c r="D1914" s="108">
        <v>1.9</v>
      </c>
    </row>
    <row r="1915" spans="1:4">
      <c r="A1915" s="110" t="s">
        <v>6542</v>
      </c>
      <c r="B1915" s="106" t="s">
        <v>6543</v>
      </c>
      <c r="C1915" s="107" t="s">
        <v>27</v>
      </c>
      <c r="D1915" s="108">
        <v>2.35</v>
      </c>
    </row>
    <row r="1916" spans="1:4">
      <c r="A1916" s="110" t="s">
        <v>6544</v>
      </c>
      <c r="B1916" s="106" t="s">
        <v>6545</v>
      </c>
      <c r="C1916" s="107" t="s">
        <v>27</v>
      </c>
      <c r="D1916" s="108">
        <v>23.7</v>
      </c>
    </row>
    <row r="1917" spans="1:4">
      <c r="A1917" s="110" t="s">
        <v>6546</v>
      </c>
      <c r="B1917" s="106" t="s">
        <v>6547</v>
      </c>
      <c r="C1917" s="107" t="s">
        <v>27</v>
      </c>
      <c r="D1917" s="108">
        <v>16.29</v>
      </c>
    </row>
    <row r="1918" spans="1:4">
      <c r="A1918" s="107" t="s">
        <v>6548</v>
      </c>
      <c r="B1918" s="106" t="s">
        <v>6549</v>
      </c>
      <c r="C1918" s="107" t="s">
        <v>27</v>
      </c>
      <c r="D1918" s="108">
        <v>29.66</v>
      </c>
    </row>
    <row r="1919" spans="1:4">
      <c r="A1919" s="109" t="s">
        <v>6550</v>
      </c>
      <c r="B1919" s="106"/>
      <c r="C1919" s="107"/>
      <c r="D1919" s="108"/>
    </row>
    <row r="1920" spans="1:4">
      <c r="A1920" s="110" t="s">
        <v>6551</v>
      </c>
      <c r="B1920" s="106" t="s">
        <v>6552</v>
      </c>
      <c r="C1920" s="107" t="s">
        <v>27</v>
      </c>
      <c r="D1920" s="108">
        <v>71.8</v>
      </c>
    </row>
    <row r="1921" spans="1:4">
      <c r="A1921" s="110" t="s">
        <v>6553</v>
      </c>
      <c r="B1921" s="106" t="s">
        <v>6554</v>
      </c>
      <c r="C1921" s="107" t="s">
        <v>27</v>
      </c>
      <c r="D1921" s="108">
        <v>172.28</v>
      </c>
    </row>
    <row r="1922" spans="1:4">
      <c r="A1922" s="110" t="s">
        <v>6555</v>
      </c>
      <c r="B1922" s="106" t="s">
        <v>6556</v>
      </c>
      <c r="C1922" s="107" t="s">
        <v>27</v>
      </c>
      <c r="D1922" s="108">
        <v>77.069999999999993</v>
      </c>
    </row>
    <row r="1923" spans="1:4">
      <c r="A1923" s="110" t="s">
        <v>6557</v>
      </c>
      <c r="B1923" s="106" t="s">
        <v>6558</v>
      </c>
      <c r="C1923" s="107" t="s">
        <v>27</v>
      </c>
      <c r="D1923" s="108">
        <v>150.02000000000001</v>
      </c>
    </row>
    <row r="1924" spans="1:4">
      <c r="A1924" s="110" t="s">
        <v>6559</v>
      </c>
      <c r="B1924" s="106" t="s">
        <v>6560</v>
      </c>
      <c r="C1924" s="107" t="s">
        <v>27</v>
      </c>
      <c r="D1924" s="108">
        <v>84.24</v>
      </c>
    </row>
    <row r="1925" spans="1:4">
      <c r="A1925" s="110" t="s">
        <v>6561</v>
      </c>
      <c r="B1925" s="106" t="s">
        <v>6562</v>
      </c>
      <c r="C1925" s="107" t="s">
        <v>27</v>
      </c>
      <c r="D1925" s="108">
        <v>172.26</v>
      </c>
    </row>
    <row r="1926" spans="1:4">
      <c r="A1926" s="107" t="s">
        <v>6563</v>
      </c>
      <c r="B1926" s="106" t="s">
        <v>6564</v>
      </c>
      <c r="C1926" s="107" t="s">
        <v>27</v>
      </c>
      <c r="D1926" s="108">
        <v>169.32</v>
      </c>
    </row>
    <row r="1927" spans="1:4">
      <c r="A1927" s="109" t="s">
        <v>6565</v>
      </c>
      <c r="B1927" s="106"/>
      <c r="C1927" s="107"/>
      <c r="D1927" s="108"/>
    </row>
    <row r="1928" spans="1:4">
      <c r="A1928" s="110" t="s">
        <v>6566</v>
      </c>
      <c r="B1928" s="106" t="s">
        <v>6567</v>
      </c>
      <c r="C1928" s="107" t="s">
        <v>1623</v>
      </c>
      <c r="D1928" s="108">
        <v>2321.11</v>
      </c>
    </row>
    <row r="1929" spans="1:4">
      <c r="A1929" s="110" t="s">
        <v>6568</v>
      </c>
      <c r="B1929" s="106" t="s">
        <v>6569</v>
      </c>
      <c r="C1929" s="107" t="s">
        <v>25</v>
      </c>
      <c r="D1929" s="108">
        <v>222.16</v>
      </c>
    </row>
    <row r="1930" spans="1:4">
      <c r="A1930" s="107" t="s">
        <v>6570</v>
      </c>
      <c r="B1930" s="106" t="s">
        <v>6571</v>
      </c>
      <c r="C1930" s="107" t="s">
        <v>1623</v>
      </c>
      <c r="D1930" s="108">
        <v>1265.1400000000001</v>
      </c>
    </row>
    <row r="1931" spans="1:4">
      <c r="A1931" s="109" t="s">
        <v>6572</v>
      </c>
      <c r="B1931" s="106"/>
      <c r="C1931" s="107"/>
      <c r="D1931" s="108"/>
    </row>
    <row r="1932" spans="1:4">
      <c r="A1932" s="110" t="s">
        <v>6573</v>
      </c>
      <c r="B1932" s="106" t="s">
        <v>6574</v>
      </c>
      <c r="C1932" s="107" t="s">
        <v>1623</v>
      </c>
      <c r="D1932" s="108">
        <v>987.57</v>
      </c>
    </row>
    <row r="1933" spans="1:4">
      <c r="A1933" s="110" t="s">
        <v>6575</v>
      </c>
      <c r="B1933" s="106" t="s">
        <v>6576</v>
      </c>
      <c r="C1933" s="107" t="s">
        <v>27</v>
      </c>
      <c r="D1933" s="108">
        <v>44.76</v>
      </c>
    </row>
    <row r="1934" spans="1:4">
      <c r="A1934" s="110" t="s">
        <v>6577</v>
      </c>
      <c r="B1934" s="106" t="s">
        <v>6578</v>
      </c>
      <c r="C1934" s="107" t="s">
        <v>25</v>
      </c>
      <c r="D1934" s="108">
        <v>216.08</v>
      </c>
    </row>
    <row r="1935" spans="1:4">
      <c r="A1935" s="110" t="s">
        <v>6579</v>
      </c>
      <c r="B1935" s="106" t="s">
        <v>6580</v>
      </c>
      <c r="C1935" s="107" t="s">
        <v>25</v>
      </c>
      <c r="D1935" s="108">
        <v>344.84</v>
      </c>
    </row>
    <row r="1936" spans="1:4">
      <c r="A1936" s="110" t="s">
        <v>6581</v>
      </c>
      <c r="B1936" s="106" t="s">
        <v>6582</v>
      </c>
      <c r="C1936" s="107" t="s">
        <v>25</v>
      </c>
      <c r="D1936" s="108">
        <v>171.77</v>
      </c>
    </row>
    <row r="1937" spans="1:4">
      <c r="A1937" s="110" t="s">
        <v>6583</v>
      </c>
      <c r="B1937" s="106" t="s">
        <v>6584</v>
      </c>
      <c r="C1937" s="107" t="s">
        <v>1655</v>
      </c>
      <c r="D1937" s="108">
        <v>1609.91</v>
      </c>
    </row>
    <row r="1938" spans="1:4">
      <c r="A1938" s="110" t="s">
        <v>6585</v>
      </c>
      <c r="B1938" s="106" t="s">
        <v>6586</v>
      </c>
      <c r="C1938" s="107" t="s">
        <v>27</v>
      </c>
      <c r="D1938" s="108">
        <v>66.67</v>
      </c>
    </row>
    <row r="1939" spans="1:4">
      <c r="A1939" s="110" t="s">
        <v>6587</v>
      </c>
      <c r="B1939" s="106" t="s">
        <v>6588</v>
      </c>
      <c r="C1939" s="107" t="s">
        <v>25</v>
      </c>
      <c r="D1939" s="108">
        <v>1575.08</v>
      </c>
    </row>
    <row r="1940" spans="1:4">
      <c r="A1940" s="110" t="s">
        <v>6589</v>
      </c>
      <c r="B1940" s="106" t="s">
        <v>6590</v>
      </c>
      <c r="C1940" s="107" t="s">
        <v>25</v>
      </c>
      <c r="D1940" s="108">
        <v>444.69</v>
      </c>
    </row>
    <row r="1941" spans="1:4">
      <c r="A1941" s="110" t="s">
        <v>6591</v>
      </c>
      <c r="B1941" s="106" t="s">
        <v>6592</v>
      </c>
      <c r="C1941" s="107" t="s">
        <v>25</v>
      </c>
      <c r="D1941" s="108">
        <v>1654.56</v>
      </c>
    </row>
    <row r="1942" spans="1:4">
      <c r="A1942" s="110" t="s">
        <v>6593</v>
      </c>
      <c r="B1942" s="106" t="s">
        <v>6594</v>
      </c>
      <c r="C1942" s="107" t="s">
        <v>25</v>
      </c>
      <c r="D1942" s="108">
        <v>141.76</v>
      </c>
    </row>
    <row r="1943" spans="1:4">
      <c r="A1943" s="110" t="s">
        <v>6595</v>
      </c>
      <c r="B1943" s="106" t="s">
        <v>6596</v>
      </c>
      <c r="C1943" s="107" t="s">
        <v>27</v>
      </c>
      <c r="D1943" s="108">
        <v>266.24</v>
      </c>
    </row>
    <row r="1944" spans="1:4">
      <c r="A1944" s="110" t="s">
        <v>6597</v>
      </c>
      <c r="B1944" s="106" t="s">
        <v>6598</v>
      </c>
      <c r="C1944" s="107" t="s">
        <v>27</v>
      </c>
      <c r="D1944" s="108">
        <v>36.869999999999997</v>
      </c>
    </row>
    <row r="1945" spans="1:4">
      <c r="A1945" s="110" t="s">
        <v>6599</v>
      </c>
      <c r="B1945" s="106" t="s">
        <v>6600</v>
      </c>
      <c r="C1945" s="107" t="s">
        <v>27</v>
      </c>
      <c r="D1945" s="108">
        <v>148.28</v>
      </c>
    </row>
    <row r="1946" spans="1:4">
      <c r="A1946" s="110" t="s">
        <v>6601</v>
      </c>
      <c r="B1946" s="106" t="s">
        <v>6602</v>
      </c>
      <c r="C1946" s="107" t="s">
        <v>1623</v>
      </c>
      <c r="D1946" s="108">
        <v>221.72</v>
      </c>
    </row>
    <row r="1947" spans="1:4">
      <c r="A1947" s="110" t="s">
        <v>6603</v>
      </c>
      <c r="B1947" s="106" t="s">
        <v>6604</v>
      </c>
      <c r="C1947" s="107" t="s">
        <v>1623</v>
      </c>
      <c r="D1947" s="108">
        <v>9965.65</v>
      </c>
    </row>
    <row r="1948" spans="1:4">
      <c r="A1948" s="110" t="s">
        <v>6605</v>
      </c>
      <c r="B1948" s="106" t="s">
        <v>6606</v>
      </c>
      <c r="C1948" s="107" t="s">
        <v>1623</v>
      </c>
      <c r="D1948" s="108">
        <v>60112</v>
      </c>
    </row>
    <row r="1949" spans="1:4">
      <c r="A1949" s="107" t="s">
        <v>6607</v>
      </c>
      <c r="B1949" s="106" t="s">
        <v>6608</v>
      </c>
      <c r="C1949" s="107" t="s">
        <v>1623</v>
      </c>
      <c r="D1949" s="108">
        <v>66718</v>
      </c>
    </row>
    <row r="1950" spans="1:4">
      <c r="A1950" s="105" t="s">
        <v>6609</v>
      </c>
      <c r="B1950" s="106"/>
      <c r="C1950" s="107"/>
      <c r="D1950" s="108"/>
    </row>
    <row r="1951" spans="1:4">
      <c r="A1951" s="109" t="s">
        <v>6610</v>
      </c>
      <c r="B1951" s="106"/>
      <c r="C1951" s="107"/>
      <c r="D1951" s="108"/>
    </row>
    <row r="1952" spans="1:4">
      <c r="A1952" s="110" t="s">
        <v>6611</v>
      </c>
      <c r="B1952" s="106" t="s">
        <v>6612</v>
      </c>
      <c r="C1952" s="107" t="s">
        <v>25</v>
      </c>
      <c r="D1952" s="108">
        <v>862.34</v>
      </c>
    </row>
    <row r="1953" spans="1:4">
      <c r="A1953" s="110" t="s">
        <v>6613</v>
      </c>
      <c r="B1953" s="106" t="s">
        <v>6614</v>
      </c>
      <c r="C1953" s="107" t="s">
        <v>25</v>
      </c>
      <c r="D1953" s="108">
        <v>702.66</v>
      </c>
    </row>
    <row r="1954" spans="1:4">
      <c r="A1954" s="110" t="s">
        <v>6615</v>
      </c>
      <c r="B1954" s="106" t="s">
        <v>6616</v>
      </c>
      <c r="C1954" s="107" t="s">
        <v>25</v>
      </c>
      <c r="D1954" s="108">
        <v>1386</v>
      </c>
    </row>
    <row r="1955" spans="1:4">
      <c r="A1955" s="107" t="s">
        <v>6617</v>
      </c>
      <c r="B1955" s="106" t="s">
        <v>6618</v>
      </c>
      <c r="C1955" s="107" t="s">
        <v>25</v>
      </c>
      <c r="D1955" s="108">
        <v>775.13</v>
      </c>
    </row>
    <row r="1956" spans="1:4">
      <c r="A1956" s="109" t="s">
        <v>6619</v>
      </c>
      <c r="B1956" s="106"/>
      <c r="C1956" s="107"/>
      <c r="D1956" s="108"/>
    </row>
    <row r="1957" spans="1:4">
      <c r="A1957" s="110" t="s">
        <v>6620</v>
      </c>
      <c r="B1957" s="106" t="s">
        <v>6621</v>
      </c>
      <c r="C1957" s="107" t="s">
        <v>25</v>
      </c>
      <c r="D1957" s="108">
        <v>692.28</v>
      </c>
    </row>
    <row r="1958" spans="1:4">
      <c r="A1958" s="110" t="s">
        <v>6622</v>
      </c>
      <c r="B1958" s="106" t="s">
        <v>6623</v>
      </c>
      <c r="C1958" s="107" t="s">
        <v>25</v>
      </c>
      <c r="D1958" s="108">
        <v>651.45000000000005</v>
      </c>
    </row>
    <row r="1959" spans="1:4">
      <c r="A1959" s="110" t="s">
        <v>6624</v>
      </c>
      <c r="B1959" s="106" t="s">
        <v>6625</v>
      </c>
      <c r="C1959" s="107" t="s">
        <v>25</v>
      </c>
      <c r="D1959" s="108">
        <v>656.2</v>
      </c>
    </row>
    <row r="1960" spans="1:4">
      <c r="A1960" s="110" t="s">
        <v>6626</v>
      </c>
      <c r="B1960" s="106" t="s">
        <v>6627</v>
      </c>
      <c r="C1960" s="107" t="s">
        <v>25</v>
      </c>
      <c r="D1960" s="108">
        <v>603.99</v>
      </c>
    </row>
    <row r="1961" spans="1:4">
      <c r="A1961" s="110" t="s">
        <v>6628</v>
      </c>
      <c r="B1961" s="106" t="s">
        <v>6629</v>
      </c>
      <c r="C1961" s="107" t="s">
        <v>25</v>
      </c>
      <c r="D1961" s="108">
        <v>338.15</v>
      </c>
    </row>
    <row r="1962" spans="1:4">
      <c r="A1962" s="110" t="s">
        <v>6630</v>
      </c>
      <c r="B1962" s="106" t="s">
        <v>6631</v>
      </c>
      <c r="C1962" s="107" t="s">
        <v>25</v>
      </c>
      <c r="D1962" s="108">
        <v>264.64999999999998</v>
      </c>
    </row>
    <row r="1963" spans="1:4">
      <c r="A1963" s="110" t="s">
        <v>6632</v>
      </c>
      <c r="B1963" s="106" t="s">
        <v>6633</v>
      </c>
      <c r="C1963" s="107" t="s">
        <v>25</v>
      </c>
      <c r="D1963" s="108">
        <v>247.1</v>
      </c>
    </row>
    <row r="1964" spans="1:4">
      <c r="A1964" s="110" t="s">
        <v>6634</v>
      </c>
      <c r="B1964" s="106" t="s">
        <v>6635</v>
      </c>
      <c r="C1964" s="107" t="s">
        <v>25</v>
      </c>
      <c r="D1964" s="108">
        <v>219.78</v>
      </c>
    </row>
    <row r="1965" spans="1:4">
      <c r="A1965" s="110" t="s">
        <v>6636</v>
      </c>
      <c r="B1965" s="106" t="s">
        <v>6637</v>
      </c>
      <c r="C1965" s="107" t="s">
        <v>25</v>
      </c>
      <c r="D1965" s="108">
        <v>282.75</v>
      </c>
    </row>
    <row r="1966" spans="1:4">
      <c r="A1966" s="110" t="s">
        <v>6638</v>
      </c>
      <c r="B1966" s="106" t="s">
        <v>6639</v>
      </c>
      <c r="C1966" s="107" t="s">
        <v>25</v>
      </c>
      <c r="D1966" s="108">
        <v>396.03</v>
      </c>
    </row>
    <row r="1967" spans="1:4">
      <c r="A1967" s="110" t="s">
        <v>6640</v>
      </c>
      <c r="B1967" s="106" t="s">
        <v>6641</v>
      </c>
      <c r="C1967" s="107" t="s">
        <v>25</v>
      </c>
      <c r="D1967" s="108">
        <v>247.1</v>
      </c>
    </row>
    <row r="1968" spans="1:4">
      <c r="A1968" s="110" t="s">
        <v>6642</v>
      </c>
      <c r="B1968" s="106" t="s">
        <v>6643</v>
      </c>
      <c r="C1968" s="107" t="s">
        <v>1623</v>
      </c>
      <c r="D1968" s="108">
        <v>1021.09</v>
      </c>
    </row>
    <row r="1969" spans="1:4">
      <c r="A1969" s="110" t="s">
        <v>6644</v>
      </c>
      <c r="B1969" s="106" t="s">
        <v>6645</v>
      </c>
      <c r="C1969" s="107" t="s">
        <v>1623</v>
      </c>
      <c r="D1969" s="108">
        <v>802.13</v>
      </c>
    </row>
    <row r="1970" spans="1:4">
      <c r="A1970" s="110" t="s">
        <v>6646</v>
      </c>
      <c r="B1970" s="106" t="s">
        <v>6647</v>
      </c>
      <c r="C1970" s="107" t="s">
        <v>1623</v>
      </c>
      <c r="D1970" s="108">
        <v>2032.86</v>
      </c>
    </row>
    <row r="1971" spans="1:4">
      <c r="A1971" s="107" t="s">
        <v>6648</v>
      </c>
      <c r="B1971" s="106" t="s">
        <v>6649</v>
      </c>
      <c r="C1971" s="107" t="s">
        <v>1623</v>
      </c>
      <c r="D1971" s="108">
        <v>2971.92</v>
      </c>
    </row>
    <row r="1972" spans="1:4">
      <c r="A1972" s="109" t="s">
        <v>6650</v>
      </c>
      <c r="B1972" s="106"/>
      <c r="C1972" s="107"/>
      <c r="D1972" s="108"/>
    </row>
    <row r="1973" spans="1:4">
      <c r="A1973" s="110" t="s">
        <v>6651</v>
      </c>
      <c r="B1973" s="106" t="s">
        <v>6652</v>
      </c>
      <c r="C1973" s="107" t="s">
        <v>25</v>
      </c>
      <c r="D1973" s="108">
        <v>56.48</v>
      </c>
    </row>
    <row r="1974" spans="1:4">
      <c r="A1974" s="110" t="s">
        <v>6653</v>
      </c>
      <c r="B1974" s="106" t="s">
        <v>6654</v>
      </c>
      <c r="C1974" s="107" t="s">
        <v>25</v>
      </c>
      <c r="D1974" s="108">
        <v>1573.89</v>
      </c>
    </row>
    <row r="1975" spans="1:4">
      <c r="A1975" s="110" t="s">
        <v>6655</v>
      </c>
      <c r="B1975" s="106" t="s">
        <v>6656</v>
      </c>
      <c r="C1975" s="107" t="s">
        <v>1623</v>
      </c>
      <c r="D1975" s="108">
        <v>640.72</v>
      </c>
    </row>
    <row r="1976" spans="1:4">
      <c r="A1976" s="107" t="s">
        <v>6657</v>
      </c>
      <c r="B1976" s="106" t="s">
        <v>6658</v>
      </c>
      <c r="C1976" s="107" t="s">
        <v>27</v>
      </c>
      <c r="D1976" s="108">
        <v>44.07</v>
      </c>
    </row>
    <row r="1977" spans="1:4">
      <c r="A1977" s="105" t="s">
        <v>6659</v>
      </c>
      <c r="B1977" s="106"/>
      <c r="C1977" s="107"/>
      <c r="D1977" s="108"/>
    </row>
    <row r="1978" spans="1:4">
      <c r="A1978" s="109" t="s">
        <v>6660</v>
      </c>
      <c r="B1978" s="106"/>
      <c r="C1978" s="107"/>
      <c r="D1978" s="108"/>
    </row>
    <row r="1979" spans="1:4">
      <c r="A1979" s="110" t="s">
        <v>6661</v>
      </c>
      <c r="B1979" s="106" t="s">
        <v>6662</v>
      </c>
      <c r="C1979" s="107" t="s">
        <v>1623</v>
      </c>
      <c r="D1979" s="108">
        <v>1969.82</v>
      </c>
    </row>
    <row r="1980" spans="1:4">
      <c r="A1980" s="110" t="s">
        <v>6663</v>
      </c>
      <c r="B1980" s="106" t="s">
        <v>6664</v>
      </c>
      <c r="C1980" s="107" t="s">
        <v>1623</v>
      </c>
      <c r="D1980" s="108">
        <v>368</v>
      </c>
    </row>
    <row r="1981" spans="1:4">
      <c r="A1981" s="110" t="s">
        <v>6665</v>
      </c>
      <c r="B1981" s="106" t="s">
        <v>6666</v>
      </c>
      <c r="C1981" s="107" t="s">
        <v>1623</v>
      </c>
      <c r="D1981" s="108">
        <v>425.34</v>
      </c>
    </row>
    <row r="1982" spans="1:4">
      <c r="A1982" s="110" t="s">
        <v>6667</v>
      </c>
      <c r="B1982" s="106" t="s">
        <v>6668</v>
      </c>
      <c r="C1982" s="107" t="s">
        <v>1623</v>
      </c>
      <c r="D1982" s="108">
        <v>394.94</v>
      </c>
    </row>
    <row r="1983" spans="1:4">
      <c r="A1983" s="110" t="s">
        <v>6669</v>
      </c>
      <c r="B1983" s="106" t="s">
        <v>6670</v>
      </c>
      <c r="C1983" s="107" t="s">
        <v>1623</v>
      </c>
      <c r="D1983" s="108">
        <v>509.34</v>
      </c>
    </row>
    <row r="1984" spans="1:4">
      <c r="A1984" s="110" t="s">
        <v>6671</v>
      </c>
      <c r="B1984" s="106" t="s">
        <v>6672</v>
      </c>
      <c r="C1984" s="107" t="s">
        <v>1623</v>
      </c>
      <c r="D1984" s="108">
        <v>948.18</v>
      </c>
    </row>
    <row r="1985" spans="1:4">
      <c r="A1985" s="110" t="s">
        <v>6673</v>
      </c>
      <c r="B1985" s="106" t="s">
        <v>6674</v>
      </c>
      <c r="C1985" s="107" t="s">
        <v>1623</v>
      </c>
      <c r="D1985" s="108">
        <v>1066.67</v>
      </c>
    </row>
    <row r="1986" spans="1:4">
      <c r="A1986" s="110" t="s">
        <v>6675</v>
      </c>
      <c r="B1986" s="106" t="s">
        <v>6676</v>
      </c>
      <c r="C1986" s="107" t="s">
        <v>1623</v>
      </c>
      <c r="D1986" s="108">
        <v>409.85</v>
      </c>
    </row>
    <row r="1987" spans="1:4">
      <c r="A1987" s="107" t="s">
        <v>6677</v>
      </c>
      <c r="B1987" s="106" t="s">
        <v>6678</v>
      </c>
      <c r="C1987" s="107" t="s">
        <v>1623</v>
      </c>
      <c r="D1987" s="108">
        <v>393.3</v>
      </c>
    </row>
    <row r="1988" spans="1:4">
      <c r="A1988" s="109" t="s">
        <v>6679</v>
      </c>
      <c r="B1988" s="106"/>
      <c r="C1988" s="107"/>
      <c r="D1988" s="108"/>
    </row>
    <row r="1989" spans="1:4">
      <c r="A1989" s="110" t="s">
        <v>6680</v>
      </c>
      <c r="B1989" s="106" t="s">
        <v>6681</v>
      </c>
      <c r="C1989" s="107" t="s">
        <v>1623</v>
      </c>
      <c r="D1989" s="108">
        <v>108.9</v>
      </c>
    </row>
    <row r="1990" spans="1:4">
      <c r="A1990" s="110" t="s">
        <v>6682</v>
      </c>
      <c r="B1990" s="106" t="s">
        <v>6683</v>
      </c>
      <c r="C1990" s="107" t="s">
        <v>1623</v>
      </c>
      <c r="D1990" s="108">
        <v>121.29</v>
      </c>
    </row>
    <row r="1991" spans="1:4">
      <c r="A1991" s="110" t="s">
        <v>6684</v>
      </c>
      <c r="B1991" s="106" t="s">
        <v>6685</v>
      </c>
      <c r="C1991" s="107" t="s">
        <v>1623</v>
      </c>
      <c r="D1991" s="108">
        <v>150.18</v>
      </c>
    </row>
    <row r="1992" spans="1:4">
      <c r="A1992" s="110" t="s">
        <v>6686</v>
      </c>
      <c r="B1992" s="106" t="s">
        <v>6687</v>
      </c>
      <c r="C1992" s="107" t="s">
        <v>1623</v>
      </c>
      <c r="D1992" s="108">
        <v>168.02</v>
      </c>
    </row>
    <row r="1993" spans="1:4">
      <c r="A1993" s="110" t="s">
        <v>6688</v>
      </c>
      <c r="B1993" s="106" t="s">
        <v>6689</v>
      </c>
      <c r="C1993" s="107" t="s">
        <v>1623</v>
      </c>
      <c r="D1993" s="108">
        <v>171.55</v>
      </c>
    </row>
    <row r="1994" spans="1:4">
      <c r="A1994" s="110" t="s">
        <v>6690</v>
      </c>
      <c r="B1994" s="106" t="s">
        <v>6691</v>
      </c>
      <c r="C1994" s="107" t="s">
        <v>1623</v>
      </c>
      <c r="D1994" s="108">
        <v>251.51</v>
      </c>
    </row>
    <row r="1995" spans="1:4">
      <c r="A1995" s="110" t="s">
        <v>6692</v>
      </c>
      <c r="B1995" s="106" t="s">
        <v>6693</v>
      </c>
      <c r="C1995" s="107" t="s">
        <v>1623</v>
      </c>
      <c r="D1995" s="108">
        <v>167.87</v>
      </c>
    </row>
    <row r="1996" spans="1:4">
      <c r="A1996" s="110" t="s">
        <v>6694</v>
      </c>
      <c r="B1996" s="106" t="s">
        <v>6695</v>
      </c>
      <c r="C1996" s="107" t="s">
        <v>1623</v>
      </c>
      <c r="D1996" s="108">
        <v>203.68</v>
      </c>
    </row>
    <row r="1997" spans="1:4">
      <c r="A1997" s="110" t="s">
        <v>6696</v>
      </c>
      <c r="B1997" s="106" t="s">
        <v>6697</v>
      </c>
      <c r="C1997" s="107" t="s">
        <v>1623</v>
      </c>
      <c r="D1997" s="108">
        <v>232.78</v>
      </c>
    </row>
    <row r="1998" spans="1:4">
      <c r="A1998" s="110" t="s">
        <v>6698</v>
      </c>
      <c r="B1998" s="106" t="s">
        <v>6699</v>
      </c>
      <c r="C1998" s="107" t="s">
        <v>1623</v>
      </c>
      <c r="D1998" s="108">
        <v>210.11</v>
      </c>
    </row>
    <row r="1999" spans="1:4">
      <c r="A1999" s="110" t="s">
        <v>6700</v>
      </c>
      <c r="B1999" s="106" t="s">
        <v>6701</v>
      </c>
      <c r="C1999" s="107" t="s">
        <v>1623</v>
      </c>
      <c r="D1999" s="108">
        <v>305.52999999999997</v>
      </c>
    </row>
    <row r="2000" spans="1:4">
      <c r="A2000" s="110" t="s">
        <v>6702</v>
      </c>
      <c r="B2000" s="106" t="s">
        <v>6703</v>
      </c>
      <c r="C2000" s="107" t="s">
        <v>1623</v>
      </c>
      <c r="D2000" s="108">
        <v>349.27</v>
      </c>
    </row>
    <row r="2001" spans="1:4">
      <c r="A2001" s="110" t="s">
        <v>6704</v>
      </c>
      <c r="B2001" s="106" t="s">
        <v>6705</v>
      </c>
      <c r="C2001" s="107" t="s">
        <v>1623</v>
      </c>
      <c r="D2001" s="108">
        <v>361.44</v>
      </c>
    </row>
    <row r="2002" spans="1:4">
      <c r="A2002" s="110" t="s">
        <v>6706</v>
      </c>
      <c r="B2002" s="106" t="s">
        <v>6707</v>
      </c>
      <c r="C2002" s="107" t="s">
        <v>1623</v>
      </c>
      <c r="D2002" s="108">
        <v>363.14</v>
      </c>
    </row>
    <row r="2003" spans="1:4">
      <c r="A2003" s="110" t="s">
        <v>6708</v>
      </c>
      <c r="B2003" s="106" t="s">
        <v>6709</v>
      </c>
      <c r="C2003" s="107" t="s">
        <v>1623</v>
      </c>
      <c r="D2003" s="108">
        <v>524.79</v>
      </c>
    </row>
    <row r="2004" spans="1:4">
      <c r="A2004" s="110" t="s">
        <v>6710</v>
      </c>
      <c r="B2004" s="106" t="s">
        <v>6711</v>
      </c>
      <c r="C2004" s="107" t="s">
        <v>1623</v>
      </c>
      <c r="D2004" s="108">
        <v>480.62</v>
      </c>
    </row>
    <row r="2005" spans="1:4">
      <c r="A2005" s="110" t="s">
        <v>6712</v>
      </c>
      <c r="B2005" s="106" t="s">
        <v>6713</v>
      </c>
      <c r="C2005" s="107" t="s">
        <v>1623</v>
      </c>
      <c r="D2005" s="108">
        <v>156.59</v>
      </c>
    </row>
    <row r="2006" spans="1:4">
      <c r="A2006" s="110" t="s">
        <v>6714</v>
      </c>
      <c r="B2006" s="106" t="s">
        <v>6715</v>
      </c>
      <c r="C2006" s="107" t="s">
        <v>1623</v>
      </c>
      <c r="D2006" s="108">
        <v>212.99</v>
      </c>
    </row>
    <row r="2007" spans="1:4">
      <c r="A2007" s="110" t="s">
        <v>6716</v>
      </c>
      <c r="B2007" s="106" t="s">
        <v>6717</v>
      </c>
      <c r="C2007" s="107" t="s">
        <v>1623</v>
      </c>
      <c r="D2007" s="108">
        <v>255.66</v>
      </c>
    </row>
    <row r="2008" spans="1:4">
      <c r="A2008" s="110" t="s">
        <v>6718</v>
      </c>
      <c r="B2008" s="106" t="s">
        <v>6719</v>
      </c>
      <c r="C2008" s="107" t="s">
        <v>1623</v>
      </c>
      <c r="D2008" s="108">
        <v>234.55</v>
      </c>
    </row>
    <row r="2009" spans="1:4">
      <c r="A2009" s="110" t="s">
        <v>6720</v>
      </c>
      <c r="B2009" s="106" t="s">
        <v>6721</v>
      </c>
      <c r="C2009" s="107" t="s">
        <v>1623</v>
      </c>
      <c r="D2009" s="108">
        <v>336.19</v>
      </c>
    </row>
    <row r="2010" spans="1:4">
      <c r="A2010" s="110" t="s">
        <v>6722</v>
      </c>
      <c r="B2010" s="106" t="s">
        <v>6723</v>
      </c>
      <c r="C2010" s="107" t="s">
        <v>1623</v>
      </c>
      <c r="D2010" s="108">
        <v>350.6</v>
      </c>
    </row>
    <row r="2011" spans="1:4">
      <c r="A2011" s="110" t="s">
        <v>6724</v>
      </c>
      <c r="B2011" s="106" t="s">
        <v>6725</v>
      </c>
      <c r="C2011" s="107" t="s">
        <v>1623</v>
      </c>
      <c r="D2011" s="108">
        <v>482.73</v>
      </c>
    </row>
    <row r="2012" spans="1:4">
      <c r="A2012" s="110" t="s">
        <v>6726</v>
      </c>
      <c r="B2012" s="106" t="s">
        <v>6727</v>
      </c>
      <c r="C2012" s="107" t="s">
        <v>1623</v>
      </c>
      <c r="D2012" s="108">
        <v>566.72</v>
      </c>
    </row>
    <row r="2013" spans="1:4">
      <c r="A2013" s="110" t="s">
        <v>6728</v>
      </c>
      <c r="B2013" s="106" t="s">
        <v>6729</v>
      </c>
      <c r="C2013" s="107" t="s">
        <v>1623</v>
      </c>
      <c r="D2013" s="108">
        <v>466.1</v>
      </c>
    </row>
    <row r="2014" spans="1:4">
      <c r="A2014" s="110" t="s">
        <v>6730</v>
      </c>
      <c r="B2014" s="106" t="s">
        <v>6731</v>
      </c>
      <c r="C2014" s="107" t="s">
        <v>1623</v>
      </c>
      <c r="D2014" s="108">
        <v>268.95</v>
      </c>
    </row>
    <row r="2015" spans="1:4">
      <c r="A2015" s="110" t="s">
        <v>6732</v>
      </c>
      <c r="B2015" s="106" t="s">
        <v>6733</v>
      </c>
      <c r="C2015" s="107" t="s">
        <v>1623</v>
      </c>
      <c r="D2015" s="108">
        <v>376.21</v>
      </c>
    </row>
    <row r="2016" spans="1:4">
      <c r="A2016" s="110" t="s">
        <v>6734</v>
      </c>
      <c r="B2016" s="106" t="s">
        <v>6735</v>
      </c>
      <c r="C2016" s="107" t="s">
        <v>1623</v>
      </c>
      <c r="D2016" s="108">
        <v>475.1</v>
      </c>
    </row>
    <row r="2017" spans="1:4">
      <c r="A2017" s="110" t="s">
        <v>6736</v>
      </c>
      <c r="B2017" s="106" t="s">
        <v>6737</v>
      </c>
      <c r="C2017" s="107" t="s">
        <v>1623</v>
      </c>
      <c r="D2017" s="108">
        <v>534.11</v>
      </c>
    </row>
    <row r="2018" spans="1:4">
      <c r="A2018" s="110" t="s">
        <v>6738</v>
      </c>
      <c r="B2018" s="106" t="s">
        <v>6739</v>
      </c>
      <c r="C2018" s="107" t="s">
        <v>1623</v>
      </c>
      <c r="D2018" s="108">
        <v>846.21</v>
      </c>
    </row>
    <row r="2019" spans="1:4">
      <c r="A2019" s="110" t="s">
        <v>6740</v>
      </c>
      <c r="B2019" s="106" t="s">
        <v>6741</v>
      </c>
      <c r="C2019" s="107" t="s">
        <v>1623</v>
      </c>
      <c r="D2019" s="108">
        <v>605.11</v>
      </c>
    </row>
    <row r="2020" spans="1:4">
      <c r="A2020" s="110" t="s">
        <v>6742</v>
      </c>
      <c r="B2020" s="106" t="s">
        <v>6743</v>
      </c>
      <c r="C2020" s="107" t="s">
        <v>1623</v>
      </c>
      <c r="D2020" s="108">
        <v>1218.71</v>
      </c>
    </row>
    <row r="2021" spans="1:4">
      <c r="A2021" s="110" t="s">
        <v>6744</v>
      </c>
      <c r="B2021" s="106" t="s">
        <v>6745</v>
      </c>
      <c r="C2021" s="107" t="s">
        <v>1623</v>
      </c>
      <c r="D2021" s="108">
        <v>452.48</v>
      </c>
    </row>
    <row r="2022" spans="1:4">
      <c r="A2022" s="110" t="s">
        <v>6746</v>
      </c>
      <c r="B2022" s="106" t="s">
        <v>6747</v>
      </c>
      <c r="C2022" s="107" t="s">
        <v>1623</v>
      </c>
      <c r="D2022" s="108">
        <v>622.27</v>
      </c>
    </row>
    <row r="2023" spans="1:4">
      <c r="A2023" s="107" t="s">
        <v>6748</v>
      </c>
      <c r="B2023" s="106" t="s">
        <v>6749</v>
      </c>
      <c r="C2023" s="107" t="s">
        <v>1623</v>
      </c>
      <c r="D2023" s="108">
        <v>537.79</v>
      </c>
    </row>
    <row r="2024" spans="1:4">
      <c r="A2024" s="105" t="s">
        <v>6750</v>
      </c>
      <c r="B2024" s="106"/>
      <c r="C2024" s="107"/>
      <c r="D2024" s="108"/>
    </row>
    <row r="2025" spans="1:4">
      <c r="A2025" s="109" t="s">
        <v>6751</v>
      </c>
      <c r="B2025" s="106"/>
      <c r="C2025" s="107"/>
      <c r="D2025" s="108"/>
    </row>
    <row r="2026" spans="1:4">
      <c r="A2026" s="110" t="s">
        <v>6752</v>
      </c>
      <c r="B2026" s="106" t="s">
        <v>6753</v>
      </c>
      <c r="C2026" s="107" t="s">
        <v>1623</v>
      </c>
      <c r="D2026" s="108">
        <v>165.59</v>
      </c>
    </row>
    <row r="2027" spans="1:4">
      <c r="A2027" s="110" t="s">
        <v>6754</v>
      </c>
      <c r="B2027" s="106" t="s">
        <v>6755</v>
      </c>
      <c r="C2027" s="107" t="s">
        <v>1623</v>
      </c>
      <c r="D2027" s="108">
        <v>190.69</v>
      </c>
    </row>
    <row r="2028" spans="1:4">
      <c r="A2028" s="110" t="s">
        <v>6756</v>
      </c>
      <c r="B2028" s="106" t="s">
        <v>6757</v>
      </c>
      <c r="C2028" s="107" t="s">
        <v>1623</v>
      </c>
      <c r="D2028" s="108">
        <v>221.54</v>
      </c>
    </row>
    <row r="2029" spans="1:4">
      <c r="A2029" s="107" t="s">
        <v>6758</v>
      </c>
      <c r="B2029" s="106" t="s">
        <v>6759</v>
      </c>
      <c r="C2029" s="107" t="s">
        <v>1623</v>
      </c>
      <c r="D2029" s="108">
        <v>151.85</v>
      </c>
    </row>
    <row r="2030" spans="1:4">
      <c r="A2030" s="109" t="s">
        <v>6760</v>
      </c>
      <c r="B2030" s="106"/>
      <c r="C2030" s="107"/>
      <c r="D2030" s="108"/>
    </row>
    <row r="2031" spans="1:4">
      <c r="A2031" s="107" t="s">
        <v>6761</v>
      </c>
      <c r="B2031" s="106" t="s">
        <v>6762</v>
      </c>
      <c r="C2031" s="107" t="s">
        <v>25</v>
      </c>
      <c r="D2031" s="108">
        <v>246.22</v>
      </c>
    </row>
    <row r="2032" spans="1:4">
      <c r="A2032" s="105" t="s">
        <v>6763</v>
      </c>
      <c r="B2032" s="106"/>
      <c r="C2032" s="107"/>
      <c r="D2032" s="108"/>
    </row>
    <row r="2033" spans="1:4">
      <c r="A2033" s="109" t="s">
        <v>6764</v>
      </c>
      <c r="B2033" s="106"/>
      <c r="C2033" s="107"/>
      <c r="D2033" s="108"/>
    </row>
    <row r="2034" spans="1:4">
      <c r="A2034" s="107" t="s">
        <v>6765</v>
      </c>
      <c r="B2034" s="106" t="s">
        <v>6766</v>
      </c>
      <c r="C2034" s="107" t="s">
        <v>25</v>
      </c>
      <c r="D2034" s="108">
        <v>581.03</v>
      </c>
    </row>
    <row r="2035" spans="1:4">
      <c r="A2035" s="105" t="s">
        <v>6767</v>
      </c>
      <c r="B2035" s="106"/>
      <c r="C2035" s="107"/>
      <c r="D2035" s="108"/>
    </row>
    <row r="2036" spans="1:4">
      <c r="A2036" s="109" t="s">
        <v>6768</v>
      </c>
      <c r="B2036" s="106"/>
      <c r="C2036" s="107"/>
      <c r="D2036" s="108"/>
    </row>
    <row r="2037" spans="1:4">
      <c r="A2037" s="110" t="s">
        <v>6769</v>
      </c>
      <c r="B2037" s="106" t="s">
        <v>6770</v>
      </c>
      <c r="C2037" s="107" t="s">
        <v>1623</v>
      </c>
      <c r="D2037" s="108">
        <v>3088.33</v>
      </c>
    </row>
    <row r="2038" spans="1:4">
      <c r="A2038" s="110" t="s">
        <v>6771</v>
      </c>
      <c r="B2038" s="106" t="s">
        <v>6772</v>
      </c>
      <c r="C2038" s="107" t="s">
        <v>1655</v>
      </c>
      <c r="D2038" s="108">
        <v>276</v>
      </c>
    </row>
    <row r="2039" spans="1:4">
      <c r="A2039" s="110" t="s">
        <v>6773</v>
      </c>
      <c r="B2039" s="106" t="s">
        <v>6774</v>
      </c>
      <c r="C2039" s="107" t="s">
        <v>25</v>
      </c>
      <c r="D2039" s="108">
        <v>1030.6600000000001</v>
      </c>
    </row>
    <row r="2040" spans="1:4">
      <c r="A2040" s="110" t="s">
        <v>6775</v>
      </c>
      <c r="B2040" s="106" t="s">
        <v>6776</v>
      </c>
      <c r="C2040" s="107" t="s">
        <v>25</v>
      </c>
      <c r="D2040" s="108">
        <v>1156.9000000000001</v>
      </c>
    </row>
    <row r="2041" spans="1:4">
      <c r="A2041" s="110" t="s">
        <v>6777</v>
      </c>
      <c r="B2041" s="106" t="s">
        <v>6778</v>
      </c>
      <c r="C2041" s="107" t="s">
        <v>1623</v>
      </c>
      <c r="D2041" s="108">
        <v>3280</v>
      </c>
    </row>
    <row r="2042" spans="1:4">
      <c r="A2042" s="110" t="s">
        <v>6779</v>
      </c>
      <c r="B2042" s="106" t="s">
        <v>6780</v>
      </c>
      <c r="C2042" s="107" t="s">
        <v>25</v>
      </c>
      <c r="D2042" s="108">
        <v>1933.27</v>
      </c>
    </row>
    <row r="2043" spans="1:4">
      <c r="A2043" s="110" t="s">
        <v>6781</v>
      </c>
      <c r="B2043" s="106" t="s">
        <v>6782</v>
      </c>
      <c r="C2043" s="107" t="s">
        <v>25</v>
      </c>
      <c r="D2043" s="108">
        <v>1759</v>
      </c>
    </row>
    <row r="2044" spans="1:4">
      <c r="A2044" s="110" t="s">
        <v>6783</v>
      </c>
      <c r="B2044" s="106" t="s">
        <v>6784</v>
      </c>
      <c r="C2044" s="107" t="s">
        <v>25</v>
      </c>
      <c r="D2044" s="108">
        <v>1696.94</v>
      </c>
    </row>
    <row r="2045" spans="1:4">
      <c r="A2045" s="110" t="s">
        <v>6785</v>
      </c>
      <c r="B2045" s="106" t="s">
        <v>6786</v>
      </c>
      <c r="C2045" s="107" t="s">
        <v>27</v>
      </c>
      <c r="D2045" s="108">
        <v>130.4</v>
      </c>
    </row>
    <row r="2046" spans="1:4">
      <c r="A2046" s="110" t="s">
        <v>6787</v>
      </c>
      <c r="B2046" s="106" t="s">
        <v>6788</v>
      </c>
      <c r="C2046" s="107" t="s">
        <v>27</v>
      </c>
      <c r="D2046" s="108">
        <v>265.18</v>
      </c>
    </row>
    <row r="2047" spans="1:4">
      <c r="A2047" s="110" t="s">
        <v>6789</v>
      </c>
      <c r="B2047" s="106" t="s">
        <v>6790</v>
      </c>
      <c r="C2047" s="107" t="s">
        <v>27</v>
      </c>
      <c r="D2047" s="108">
        <v>288.18</v>
      </c>
    </row>
    <row r="2048" spans="1:4">
      <c r="A2048" s="110" t="s">
        <v>6791</v>
      </c>
      <c r="B2048" s="106" t="s">
        <v>6792</v>
      </c>
      <c r="C2048" s="107" t="s">
        <v>27</v>
      </c>
      <c r="D2048" s="108">
        <v>493.68</v>
      </c>
    </row>
    <row r="2049" spans="1:4">
      <c r="A2049" s="110" t="s">
        <v>6793</v>
      </c>
      <c r="B2049" s="106" t="s">
        <v>6794</v>
      </c>
      <c r="C2049" s="107" t="s">
        <v>27</v>
      </c>
      <c r="D2049" s="108">
        <v>396.18</v>
      </c>
    </row>
    <row r="2050" spans="1:4">
      <c r="A2050" s="107" t="s">
        <v>6795</v>
      </c>
      <c r="B2050" s="106" t="s">
        <v>6796</v>
      </c>
      <c r="C2050" s="107" t="s">
        <v>1623</v>
      </c>
      <c r="D2050" s="108">
        <v>399.96</v>
      </c>
    </row>
    <row r="2051" spans="1:4">
      <c r="A2051" s="105" t="s">
        <v>6797</v>
      </c>
      <c r="B2051" s="106"/>
      <c r="C2051" s="107"/>
      <c r="D2051" s="108"/>
    </row>
    <row r="2052" spans="1:4">
      <c r="A2052" s="109" t="s">
        <v>6798</v>
      </c>
      <c r="B2052" s="106"/>
      <c r="C2052" s="107"/>
      <c r="D2052" s="108"/>
    </row>
    <row r="2053" spans="1:4">
      <c r="A2053" s="110" t="s">
        <v>6799</v>
      </c>
      <c r="B2053" s="106" t="s">
        <v>6800</v>
      </c>
      <c r="C2053" s="107" t="s">
        <v>1623</v>
      </c>
      <c r="D2053" s="108">
        <v>136.66</v>
      </c>
    </row>
    <row r="2054" spans="1:4">
      <c r="A2054" s="110" t="s">
        <v>6801</v>
      </c>
      <c r="B2054" s="106" t="s">
        <v>6802</v>
      </c>
      <c r="C2054" s="107" t="s">
        <v>1623</v>
      </c>
      <c r="D2054" s="108">
        <v>256.37</v>
      </c>
    </row>
    <row r="2055" spans="1:4">
      <c r="A2055" s="110" t="s">
        <v>6803</v>
      </c>
      <c r="B2055" s="106" t="s">
        <v>6804</v>
      </c>
      <c r="C2055" s="107" t="s">
        <v>1623</v>
      </c>
      <c r="D2055" s="108">
        <v>48.89</v>
      </c>
    </row>
    <row r="2056" spans="1:4">
      <c r="A2056" s="110" t="s">
        <v>6805</v>
      </c>
      <c r="B2056" s="106" t="s">
        <v>6806</v>
      </c>
      <c r="C2056" s="107" t="s">
        <v>1623</v>
      </c>
      <c r="D2056" s="108">
        <v>46.79</v>
      </c>
    </row>
    <row r="2057" spans="1:4">
      <c r="A2057" s="110" t="s">
        <v>6807</v>
      </c>
      <c r="B2057" s="106" t="s">
        <v>6808</v>
      </c>
      <c r="C2057" s="107" t="s">
        <v>1623</v>
      </c>
      <c r="D2057" s="108">
        <v>55.7</v>
      </c>
    </row>
    <row r="2058" spans="1:4">
      <c r="A2058" s="110" t="s">
        <v>6809</v>
      </c>
      <c r="B2058" s="106" t="s">
        <v>6810</v>
      </c>
      <c r="C2058" s="107" t="s">
        <v>1623</v>
      </c>
      <c r="D2058" s="108">
        <v>460.4</v>
      </c>
    </row>
    <row r="2059" spans="1:4">
      <c r="A2059" s="110" t="s">
        <v>6811</v>
      </c>
      <c r="B2059" s="106" t="s">
        <v>6812</v>
      </c>
      <c r="C2059" s="107" t="s">
        <v>1623</v>
      </c>
      <c r="D2059" s="108">
        <v>256.37</v>
      </c>
    </row>
    <row r="2060" spans="1:4">
      <c r="A2060" s="110" t="s">
        <v>6813</v>
      </c>
      <c r="B2060" s="106" t="s">
        <v>6814</v>
      </c>
      <c r="C2060" s="107" t="s">
        <v>1623</v>
      </c>
      <c r="D2060" s="108">
        <v>136.62</v>
      </c>
    </row>
    <row r="2061" spans="1:4">
      <c r="A2061" s="110" t="s">
        <v>6815</v>
      </c>
      <c r="B2061" s="106" t="s">
        <v>6816</v>
      </c>
      <c r="C2061" s="107" t="s">
        <v>1623</v>
      </c>
      <c r="D2061" s="108">
        <v>146.94999999999999</v>
      </c>
    </row>
    <row r="2062" spans="1:4">
      <c r="A2062" s="110" t="s">
        <v>6817</v>
      </c>
      <c r="B2062" s="106" t="s">
        <v>6818</v>
      </c>
      <c r="C2062" s="107" t="s">
        <v>1623</v>
      </c>
      <c r="D2062" s="108">
        <v>206.37</v>
      </c>
    </row>
    <row r="2063" spans="1:4">
      <c r="A2063" s="110" t="s">
        <v>6819</v>
      </c>
      <c r="B2063" s="106" t="s">
        <v>6820</v>
      </c>
      <c r="C2063" s="107" t="s">
        <v>1623</v>
      </c>
      <c r="D2063" s="108">
        <v>36.65</v>
      </c>
    </row>
    <row r="2064" spans="1:4">
      <c r="A2064" s="110" t="s">
        <v>6821</v>
      </c>
      <c r="B2064" s="106" t="s">
        <v>6822</v>
      </c>
      <c r="C2064" s="107" t="s">
        <v>1623</v>
      </c>
      <c r="D2064" s="108">
        <v>74.22</v>
      </c>
    </row>
    <row r="2065" spans="1:4">
      <c r="A2065" s="110" t="s">
        <v>6823</v>
      </c>
      <c r="B2065" s="106" t="s">
        <v>6824</v>
      </c>
      <c r="C2065" s="107" t="s">
        <v>1623</v>
      </c>
      <c r="D2065" s="108">
        <v>146.66</v>
      </c>
    </row>
    <row r="2066" spans="1:4">
      <c r="A2066" s="110" t="s">
        <v>6825</v>
      </c>
      <c r="B2066" s="106" t="s">
        <v>6826</v>
      </c>
      <c r="C2066" s="107" t="s">
        <v>1623</v>
      </c>
      <c r="D2066" s="108">
        <v>315.79000000000002</v>
      </c>
    </row>
    <row r="2067" spans="1:4">
      <c r="A2067" s="110" t="s">
        <v>6827</v>
      </c>
      <c r="B2067" s="106" t="s">
        <v>6828</v>
      </c>
      <c r="C2067" s="107" t="s">
        <v>1623</v>
      </c>
      <c r="D2067" s="108">
        <v>600.01</v>
      </c>
    </row>
    <row r="2068" spans="1:4">
      <c r="A2068" s="110" t="s">
        <v>6829</v>
      </c>
      <c r="B2068" s="106" t="s">
        <v>6830</v>
      </c>
      <c r="C2068" s="107" t="s">
        <v>1623</v>
      </c>
      <c r="D2068" s="108">
        <v>781.02</v>
      </c>
    </row>
    <row r="2069" spans="1:4">
      <c r="A2069" s="110" t="s">
        <v>6831</v>
      </c>
      <c r="B2069" s="106" t="s">
        <v>6832</v>
      </c>
      <c r="C2069" s="107" t="s">
        <v>1623</v>
      </c>
      <c r="D2069" s="108">
        <v>105.7</v>
      </c>
    </row>
    <row r="2070" spans="1:4">
      <c r="A2070" s="110" t="s">
        <v>6833</v>
      </c>
      <c r="B2070" s="106" t="s">
        <v>6834</v>
      </c>
      <c r="C2070" s="107" t="s">
        <v>1623</v>
      </c>
      <c r="D2070" s="108">
        <v>3.9</v>
      </c>
    </row>
    <row r="2071" spans="1:4">
      <c r="A2071" s="110" t="s">
        <v>6835</v>
      </c>
      <c r="B2071" s="106" t="s">
        <v>6836</v>
      </c>
      <c r="C2071" s="107" t="s">
        <v>1623</v>
      </c>
      <c r="D2071" s="108">
        <v>24.16</v>
      </c>
    </row>
    <row r="2072" spans="1:4">
      <c r="A2072" s="110" t="s">
        <v>6837</v>
      </c>
      <c r="B2072" s="106" t="s">
        <v>6838</v>
      </c>
      <c r="C2072" s="107" t="s">
        <v>1623</v>
      </c>
      <c r="D2072" s="108">
        <v>24.04</v>
      </c>
    </row>
    <row r="2073" spans="1:4">
      <c r="A2073" s="110" t="s">
        <v>6839</v>
      </c>
      <c r="B2073" s="106" t="s">
        <v>6840</v>
      </c>
      <c r="C2073" s="107" t="s">
        <v>1623</v>
      </c>
      <c r="D2073" s="108">
        <v>122.73</v>
      </c>
    </row>
    <row r="2074" spans="1:4">
      <c r="A2074" s="110" t="s">
        <v>6841</v>
      </c>
      <c r="B2074" s="106" t="s">
        <v>6842</v>
      </c>
      <c r="C2074" s="107" t="s">
        <v>1623</v>
      </c>
      <c r="D2074" s="108">
        <v>23.08</v>
      </c>
    </row>
    <row r="2075" spans="1:4">
      <c r="A2075" s="110" t="s">
        <v>6843</v>
      </c>
      <c r="B2075" s="106" t="s">
        <v>6844</v>
      </c>
      <c r="C2075" s="107" t="s">
        <v>1623</v>
      </c>
      <c r="D2075" s="108">
        <v>398</v>
      </c>
    </row>
    <row r="2076" spans="1:4">
      <c r="A2076" s="110" t="s">
        <v>6845</v>
      </c>
      <c r="B2076" s="106" t="s">
        <v>6846</v>
      </c>
      <c r="C2076" s="107" t="s">
        <v>1623</v>
      </c>
      <c r="D2076" s="108">
        <v>412.01</v>
      </c>
    </row>
    <row r="2077" spans="1:4">
      <c r="A2077" s="110" t="s">
        <v>6847</v>
      </c>
      <c r="B2077" s="106" t="s">
        <v>6848</v>
      </c>
      <c r="C2077" s="107" t="s">
        <v>1623</v>
      </c>
      <c r="D2077" s="108">
        <v>147.21</v>
      </c>
    </row>
    <row r="2078" spans="1:4">
      <c r="A2078" s="110" t="s">
        <v>6849</v>
      </c>
      <c r="B2078" s="106" t="s">
        <v>6850</v>
      </c>
      <c r="C2078" s="107" t="s">
        <v>1623</v>
      </c>
      <c r="D2078" s="108">
        <v>82.65</v>
      </c>
    </row>
    <row r="2079" spans="1:4">
      <c r="A2079" s="110" t="s">
        <v>6851</v>
      </c>
      <c r="B2079" s="106" t="s">
        <v>6852</v>
      </c>
      <c r="C2079" s="107" t="s">
        <v>1623</v>
      </c>
      <c r="D2079" s="108">
        <v>71.650000000000006</v>
      </c>
    </row>
    <row r="2080" spans="1:4">
      <c r="A2080" s="110" t="s">
        <v>6853</v>
      </c>
      <c r="B2080" s="106" t="s">
        <v>6854</v>
      </c>
      <c r="C2080" s="107" t="s">
        <v>1623</v>
      </c>
      <c r="D2080" s="108">
        <v>41.2</v>
      </c>
    </row>
    <row r="2081" spans="1:4">
      <c r="A2081" s="110" t="s">
        <v>6855</v>
      </c>
      <c r="B2081" s="106" t="s">
        <v>6856</v>
      </c>
      <c r="C2081" s="107" t="s">
        <v>1623</v>
      </c>
      <c r="D2081" s="108">
        <v>227.45</v>
      </c>
    </row>
    <row r="2082" spans="1:4">
      <c r="A2082" s="110" t="s">
        <v>6857</v>
      </c>
      <c r="B2082" s="106" t="s">
        <v>6858</v>
      </c>
      <c r="C2082" s="107" t="s">
        <v>1623</v>
      </c>
      <c r="D2082" s="108">
        <v>97.44</v>
      </c>
    </row>
    <row r="2083" spans="1:4">
      <c r="A2083" s="110" t="s">
        <v>6859</v>
      </c>
      <c r="B2083" s="106" t="s">
        <v>6860</v>
      </c>
      <c r="C2083" s="107" t="s">
        <v>1623</v>
      </c>
      <c r="D2083" s="108">
        <v>171.32</v>
      </c>
    </row>
    <row r="2084" spans="1:4">
      <c r="A2084" s="110" t="s">
        <v>6861</v>
      </c>
      <c r="B2084" s="106" t="s">
        <v>6862</v>
      </c>
      <c r="C2084" s="107" t="s">
        <v>1623</v>
      </c>
      <c r="D2084" s="108">
        <v>180</v>
      </c>
    </row>
    <row r="2085" spans="1:4">
      <c r="A2085" s="107" t="s">
        <v>6863</v>
      </c>
      <c r="B2085" s="106" t="s">
        <v>6864</v>
      </c>
      <c r="C2085" s="107" t="s">
        <v>1623</v>
      </c>
      <c r="D2085" s="108">
        <v>23.08</v>
      </c>
    </row>
    <row r="2086" spans="1:4">
      <c r="A2086" s="109" t="s">
        <v>6865</v>
      </c>
      <c r="B2086" s="106"/>
      <c r="C2086" s="107"/>
      <c r="D2086" s="108"/>
    </row>
    <row r="2087" spans="1:4">
      <c r="A2087" s="110" t="s">
        <v>6866</v>
      </c>
      <c r="B2087" s="106" t="s">
        <v>6867</v>
      </c>
      <c r="C2087" s="107" t="s">
        <v>1623</v>
      </c>
      <c r="D2087" s="108">
        <v>45</v>
      </c>
    </row>
    <row r="2088" spans="1:4">
      <c r="A2088" s="110" t="s">
        <v>6868</v>
      </c>
      <c r="B2088" s="106" t="s">
        <v>6869</v>
      </c>
      <c r="C2088" s="107" t="s">
        <v>1623</v>
      </c>
      <c r="D2088" s="108">
        <v>112.04</v>
      </c>
    </row>
    <row r="2089" spans="1:4">
      <c r="A2089" s="107" t="s">
        <v>6870</v>
      </c>
      <c r="B2089" s="106" t="s">
        <v>6871</v>
      </c>
      <c r="C2089" s="107" t="s">
        <v>1623</v>
      </c>
      <c r="D2089" s="108">
        <v>85.44</v>
      </c>
    </row>
    <row r="2090" spans="1:4">
      <c r="A2090" s="109" t="s">
        <v>6872</v>
      </c>
      <c r="B2090" s="106"/>
      <c r="C2090" s="107"/>
      <c r="D2090" s="108"/>
    </row>
    <row r="2091" spans="1:4">
      <c r="A2091" s="110" t="s">
        <v>6873</v>
      </c>
      <c r="B2091" s="106" t="s">
        <v>6874</v>
      </c>
      <c r="C2091" s="107" t="s">
        <v>1623</v>
      </c>
      <c r="D2091" s="108">
        <v>127.11</v>
      </c>
    </row>
    <row r="2092" spans="1:4">
      <c r="A2092" s="110" t="s">
        <v>6875</v>
      </c>
      <c r="B2092" s="106" t="s">
        <v>6876</v>
      </c>
      <c r="C2092" s="107" t="s">
        <v>1623</v>
      </c>
      <c r="D2092" s="108">
        <v>401.06</v>
      </c>
    </row>
    <row r="2093" spans="1:4">
      <c r="A2093" s="107" t="s">
        <v>6877</v>
      </c>
      <c r="B2093" s="106" t="s">
        <v>6878</v>
      </c>
      <c r="C2093" s="107" t="s">
        <v>1623</v>
      </c>
      <c r="D2093" s="108">
        <v>163.36000000000001</v>
      </c>
    </row>
    <row r="2094" spans="1:4">
      <c r="A2094" s="105" t="s">
        <v>6879</v>
      </c>
      <c r="B2094" s="106"/>
      <c r="C2094" s="107"/>
      <c r="D2094" s="108"/>
    </row>
    <row r="2095" spans="1:4">
      <c r="A2095" s="109" t="s">
        <v>6880</v>
      </c>
      <c r="B2095" s="106"/>
      <c r="C2095" s="107"/>
      <c r="D2095" s="108"/>
    </row>
    <row r="2096" spans="1:4">
      <c r="A2096" s="110" t="s">
        <v>6881</v>
      </c>
      <c r="B2096" s="106" t="s">
        <v>6882</v>
      </c>
      <c r="C2096" s="107" t="s">
        <v>25</v>
      </c>
      <c r="D2096" s="108">
        <v>210.23</v>
      </c>
    </row>
    <row r="2097" spans="1:4">
      <c r="A2097" s="110" t="s">
        <v>6883</v>
      </c>
      <c r="B2097" s="106" t="s">
        <v>6884</v>
      </c>
      <c r="C2097" s="107" t="s">
        <v>25</v>
      </c>
      <c r="D2097" s="108">
        <v>353.19</v>
      </c>
    </row>
    <row r="2098" spans="1:4">
      <c r="A2098" s="110" t="s">
        <v>6885</v>
      </c>
      <c r="B2098" s="106" t="s">
        <v>6886</v>
      </c>
      <c r="C2098" s="107" t="s">
        <v>25</v>
      </c>
      <c r="D2098" s="108">
        <v>330</v>
      </c>
    </row>
    <row r="2099" spans="1:4">
      <c r="A2099" s="110" t="s">
        <v>6887</v>
      </c>
      <c r="B2099" s="106" t="s">
        <v>6888</v>
      </c>
      <c r="C2099" s="107" t="s">
        <v>25</v>
      </c>
      <c r="D2099" s="108">
        <v>326</v>
      </c>
    </row>
    <row r="2100" spans="1:4">
      <c r="A2100" s="110" t="s">
        <v>6889</v>
      </c>
      <c r="B2100" s="106" t="s">
        <v>6890</v>
      </c>
      <c r="C2100" s="107" t="s">
        <v>25</v>
      </c>
      <c r="D2100" s="108">
        <v>357.5</v>
      </c>
    </row>
    <row r="2101" spans="1:4">
      <c r="A2101" s="110" t="s">
        <v>6891</v>
      </c>
      <c r="B2101" s="106" t="s">
        <v>6892</v>
      </c>
      <c r="C2101" s="107" t="s">
        <v>25</v>
      </c>
      <c r="D2101" s="108">
        <v>77.3</v>
      </c>
    </row>
    <row r="2102" spans="1:4">
      <c r="A2102" s="110" t="s">
        <v>6893</v>
      </c>
      <c r="B2102" s="106" t="s">
        <v>6894</v>
      </c>
      <c r="C2102" s="107" t="s">
        <v>25</v>
      </c>
      <c r="D2102" s="108">
        <v>89.3</v>
      </c>
    </row>
    <row r="2103" spans="1:4">
      <c r="A2103" s="110" t="s">
        <v>6895</v>
      </c>
      <c r="B2103" s="106" t="s">
        <v>6896</v>
      </c>
      <c r="C2103" s="107" t="s">
        <v>25</v>
      </c>
      <c r="D2103" s="108">
        <v>117.3</v>
      </c>
    </row>
    <row r="2104" spans="1:4">
      <c r="A2104" s="110" t="s">
        <v>6897</v>
      </c>
      <c r="B2104" s="106" t="s">
        <v>6898</v>
      </c>
      <c r="C2104" s="107" t="s">
        <v>25</v>
      </c>
      <c r="D2104" s="108">
        <v>117.16</v>
      </c>
    </row>
    <row r="2105" spans="1:4">
      <c r="A2105" s="107" t="s">
        <v>6899</v>
      </c>
      <c r="B2105" s="106" t="s">
        <v>6900</v>
      </c>
      <c r="C2105" s="107" t="s">
        <v>25</v>
      </c>
      <c r="D2105" s="108">
        <v>96</v>
      </c>
    </row>
    <row r="2106" spans="1:4">
      <c r="A2106" s="109" t="s">
        <v>6901</v>
      </c>
      <c r="B2106" s="106"/>
      <c r="C2106" s="107"/>
      <c r="D2106" s="108"/>
    </row>
    <row r="2107" spans="1:4">
      <c r="A2107" s="107" t="s">
        <v>6902</v>
      </c>
      <c r="B2107" s="106" t="s">
        <v>6903</v>
      </c>
      <c r="C2107" s="107" t="s">
        <v>25</v>
      </c>
      <c r="D2107" s="108">
        <v>303.01</v>
      </c>
    </row>
    <row r="2108" spans="1:4">
      <c r="A2108" s="109" t="s">
        <v>6904</v>
      </c>
      <c r="B2108" s="106"/>
      <c r="C2108" s="107"/>
      <c r="D2108" s="108"/>
    </row>
    <row r="2109" spans="1:4">
      <c r="A2109" s="107" t="s">
        <v>6905</v>
      </c>
      <c r="B2109" s="106" t="s">
        <v>6906</v>
      </c>
      <c r="C2109" s="107" t="s">
        <v>1623</v>
      </c>
      <c r="D2109" s="108">
        <v>2660</v>
      </c>
    </row>
    <row r="2110" spans="1:4">
      <c r="A2110" s="109" t="s">
        <v>6907</v>
      </c>
      <c r="B2110" s="106"/>
      <c r="C2110" s="107"/>
      <c r="D2110" s="108"/>
    </row>
    <row r="2111" spans="1:4">
      <c r="A2111" s="110" t="s">
        <v>6908</v>
      </c>
      <c r="B2111" s="106" t="s">
        <v>6909</v>
      </c>
      <c r="C2111" s="107" t="s">
        <v>25</v>
      </c>
      <c r="D2111" s="108">
        <v>207.45</v>
      </c>
    </row>
    <row r="2112" spans="1:4">
      <c r="A2112" s="110" t="s">
        <v>6910</v>
      </c>
      <c r="B2112" s="106" t="s">
        <v>6911</v>
      </c>
      <c r="C2112" s="107" t="s">
        <v>25</v>
      </c>
      <c r="D2112" s="108">
        <v>303.26</v>
      </c>
    </row>
    <row r="2113" spans="1:4">
      <c r="A2113" s="110" t="s">
        <v>6912</v>
      </c>
      <c r="B2113" s="106" t="s">
        <v>6913</v>
      </c>
      <c r="C2113" s="107" t="s">
        <v>25</v>
      </c>
      <c r="D2113" s="108">
        <v>399.84</v>
      </c>
    </row>
    <row r="2114" spans="1:4">
      <c r="A2114" s="107" t="s">
        <v>6914</v>
      </c>
      <c r="B2114" s="106" t="s">
        <v>6915</v>
      </c>
      <c r="C2114" s="107" t="s">
        <v>25</v>
      </c>
      <c r="D2114" s="108">
        <v>500.29</v>
      </c>
    </row>
    <row r="2115" spans="1:4">
      <c r="A2115" s="109" t="s">
        <v>6916</v>
      </c>
      <c r="B2115" s="106"/>
      <c r="C2115" s="107"/>
      <c r="D2115" s="108"/>
    </row>
    <row r="2116" spans="1:4">
      <c r="A2116" s="107" t="s">
        <v>6917</v>
      </c>
      <c r="B2116" s="106" t="s">
        <v>6918</v>
      </c>
      <c r="C2116" s="107" t="s">
        <v>25</v>
      </c>
      <c r="D2116" s="108">
        <v>82.43</v>
      </c>
    </row>
    <row r="2117" spans="1:4">
      <c r="A2117" s="105" t="s">
        <v>6919</v>
      </c>
      <c r="B2117" s="106"/>
      <c r="C2117" s="107"/>
      <c r="D2117" s="108"/>
    </row>
    <row r="2118" spans="1:4">
      <c r="A2118" s="109" t="s">
        <v>6920</v>
      </c>
      <c r="B2118" s="106"/>
      <c r="C2118" s="107"/>
      <c r="D2118" s="108"/>
    </row>
    <row r="2119" spans="1:4">
      <c r="A2119" s="110" t="s">
        <v>6921</v>
      </c>
      <c r="B2119" s="106" t="s">
        <v>6922</v>
      </c>
      <c r="C2119" s="107" t="s">
        <v>1623</v>
      </c>
      <c r="D2119" s="108">
        <v>915.76</v>
      </c>
    </row>
    <row r="2120" spans="1:4">
      <c r="A2120" s="107" t="s">
        <v>6923</v>
      </c>
      <c r="B2120" s="106" t="s">
        <v>6924</v>
      </c>
      <c r="C2120" s="107" t="s">
        <v>1623</v>
      </c>
      <c r="D2120" s="108">
        <v>960.47</v>
      </c>
    </row>
    <row r="2121" spans="1:4">
      <c r="A2121" s="105" t="s">
        <v>6925</v>
      </c>
      <c r="B2121" s="106"/>
      <c r="C2121" s="107"/>
      <c r="D2121" s="108"/>
    </row>
    <row r="2122" spans="1:4">
      <c r="A2122" s="109" t="s">
        <v>6926</v>
      </c>
      <c r="B2122" s="106"/>
      <c r="C2122" s="107"/>
      <c r="D2122" s="108"/>
    </row>
    <row r="2123" spans="1:4">
      <c r="A2123" s="110" t="s">
        <v>6927</v>
      </c>
      <c r="B2123" s="106" t="s">
        <v>6928</v>
      </c>
      <c r="C2123" s="107" t="s">
        <v>1623</v>
      </c>
      <c r="D2123" s="108">
        <v>7.0000000000000007E-2</v>
      </c>
    </row>
    <row r="2124" spans="1:4">
      <c r="A2124" s="110" t="s">
        <v>6929</v>
      </c>
      <c r="B2124" s="106" t="s">
        <v>6930</v>
      </c>
      <c r="C2124" s="107" t="s">
        <v>1623</v>
      </c>
      <c r="D2124" s="108">
        <v>8.9700000000000006</v>
      </c>
    </row>
    <row r="2125" spans="1:4">
      <c r="A2125" s="110" t="s">
        <v>6931</v>
      </c>
      <c r="B2125" s="106" t="s">
        <v>6932</v>
      </c>
      <c r="C2125" s="107" t="s">
        <v>1623</v>
      </c>
      <c r="D2125" s="108">
        <v>17.329999999999998</v>
      </c>
    </row>
    <row r="2126" spans="1:4">
      <c r="A2126" s="110" t="s">
        <v>6933</v>
      </c>
      <c r="B2126" s="106" t="s">
        <v>6934</v>
      </c>
      <c r="C2126" s="107" t="s">
        <v>25</v>
      </c>
      <c r="D2126" s="108">
        <v>434.48</v>
      </c>
    </row>
    <row r="2127" spans="1:4">
      <c r="A2127" s="110" t="s">
        <v>6935</v>
      </c>
      <c r="B2127" s="106" t="s">
        <v>6936</v>
      </c>
      <c r="C2127" s="107" t="s">
        <v>25</v>
      </c>
      <c r="D2127" s="108">
        <v>1232.9000000000001</v>
      </c>
    </row>
    <row r="2128" spans="1:4">
      <c r="A2128" s="110" t="s">
        <v>6937</v>
      </c>
      <c r="B2128" s="106" t="s">
        <v>6938</v>
      </c>
      <c r="C2128" s="107" t="s">
        <v>1623</v>
      </c>
      <c r="D2128" s="108">
        <v>23.08</v>
      </c>
    </row>
    <row r="2129" spans="1:4">
      <c r="A2129" s="110" t="s">
        <v>6939</v>
      </c>
      <c r="B2129" s="106" t="s">
        <v>6940</v>
      </c>
      <c r="C2129" s="107" t="s">
        <v>1623</v>
      </c>
      <c r="D2129" s="108">
        <v>46.16</v>
      </c>
    </row>
    <row r="2130" spans="1:4">
      <c r="A2130" s="110" t="s">
        <v>6941</v>
      </c>
      <c r="B2130" s="106" t="s">
        <v>6942</v>
      </c>
      <c r="C2130" s="107" t="s">
        <v>1623</v>
      </c>
      <c r="D2130" s="108">
        <v>80</v>
      </c>
    </row>
    <row r="2131" spans="1:4">
      <c r="A2131" s="110" t="s">
        <v>6943</v>
      </c>
      <c r="B2131" s="106" t="s">
        <v>6944</v>
      </c>
      <c r="C2131" s="107" t="s">
        <v>1623</v>
      </c>
      <c r="D2131" s="108">
        <v>36.5</v>
      </c>
    </row>
    <row r="2132" spans="1:4">
      <c r="A2132" s="110" t="s">
        <v>6945</v>
      </c>
      <c r="B2132" s="106" t="s">
        <v>6946</v>
      </c>
      <c r="C2132" s="107" t="s">
        <v>1623</v>
      </c>
      <c r="D2132" s="108">
        <v>1.75</v>
      </c>
    </row>
    <row r="2133" spans="1:4">
      <c r="A2133" s="110" t="s">
        <v>6947</v>
      </c>
      <c r="B2133" s="106" t="s">
        <v>6948</v>
      </c>
      <c r="C2133" s="107" t="s">
        <v>1623</v>
      </c>
      <c r="D2133" s="108">
        <v>0.08</v>
      </c>
    </row>
    <row r="2134" spans="1:4">
      <c r="A2134" s="110" t="s">
        <v>6949</v>
      </c>
      <c r="B2134" s="106" t="s">
        <v>6950</v>
      </c>
      <c r="C2134" s="107" t="s">
        <v>1657</v>
      </c>
      <c r="D2134" s="108">
        <v>6.76</v>
      </c>
    </row>
    <row r="2135" spans="1:4">
      <c r="A2135" s="110" t="s">
        <v>6951</v>
      </c>
      <c r="B2135" s="106" t="s">
        <v>6952</v>
      </c>
      <c r="C2135" s="107" t="s">
        <v>1623</v>
      </c>
      <c r="D2135" s="108">
        <v>1.56</v>
      </c>
    </row>
    <row r="2136" spans="1:4">
      <c r="A2136" s="107" t="s">
        <v>6953</v>
      </c>
      <c r="B2136" s="106" t="s">
        <v>6954</v>
      </c>
      <c r="C2136" s="107" t="s">
        <v>1623</v>
      </c>
      <c r="D2136" s="108">
        <v>72.34</v>
      </c>
    </row>
    <row r="2137" spans="1:4">
      <c r="A2137" s="105" t="s">
        <v>1658</v>
      </c>
      <c r="B2137" s="106"/>
      <c r="C2137" s="107"/>
      <c r="D2137" s="108"/>
    </row>
    <row r="2138" spans="1:4">
      <c r="A2138" s="105" t="s">
        <v>1633</v>
      </c>
      <c r="B2138" s="106"/>
      <c r="C2138" s="107"/>
      <c r="D2138" s="108"/>
    </row>
    <row r="2139" spans="1:4">
      <c r="A2139" s="105" t="s">
        <v>6955</v>
      </c>
      <c r="B2139" s="106"/>
      <c r="C2139" s="107"/>
      <c r="D2139" s="108"/>
    </row>
    <row r="2140" spans="1:4">
      <c r="A2140" s="109" t="s">
        <v>6956</v>
      </c>
      <c r="B2140" s="106"/>
      <c r="C2140" s="107"/>
      <c r="D2140" s="108"/>
    </row>
    <row r="2141" spans="1:4">
      <c r="A2141" s="110" t="s">
        <v>6957</v>
      </c>
      <c r="B2141" s="106" t="s">
        <v>6958</v>
      </c>
      <c r="C2141" s="107" t="s">
        <v>26</v>
      </c>
      <c r="D2141" s="108">
        <v>200.46</v>
      </c>
    </row>
    <row r="2142" spans="1:4">
      <c r="A2142" s="110" t="s">
        <v>6959</v>
      </c>
      <c r="B2142" s="106" t="s">
        <v>6960</v>
      </c>
      <c r="C2142" s="107" t="s">
        <v>26</v>
      </c>
      <c r="D2142" s="108">
        <v>216.22</v>
      </c>
    </row>
    <row r="2143" spans="1:4">
      <c r="A2143" s="110" t="s">
        <v>6961</v>
      </c>
      <c r="B2143" s="106" t="s">
        <v>6962</v>
      </c>
      <c r="C2143" s="107" t="s">
        <v>26</v>
      </c>
      <c r="D2143" s="108">
        <v>211.27</v>
      </c>
    </row>
    <row r="2144" spans="1:4">
      <c r="A2144" s="110" t="s">
        <v>6963</v>
      </c>
      <c r="B2144" s="106" t="s">
        <v>6964</v>
      </c>
      <c r="C2144" s="107" t="s">
        <v>26</v>
      </c>
      <c r="D2144" s="108">
        <v>215.05</v>
      </c>
    </row>
    <row r="2145" spans="1:4">
      <c r="A2145" s="110" t="s">
        <v>6965</v>
      </c>
      <c r="B2145" s="106" t="s">
        <v>6966</v>
      </c>
      <c r="C2145" s="107" t="s">
        <v>26</v>
      </c>
      <c r="D2145" s="108">
        <v>220.86</v>
      </c>
    </row>
    <row r="2146" spans="1:4">
      <c r="A2146" s="110" t="s">
        <v>6967</v>
      </c>
      <c r="B2146" s="106" t="s">
        <v>6968</v>
      </c>
      <c r="C2146" s="107" t="s">
        <v>26</v>
      </c>
      <c r="D2146" s="108">
        <v>223.16</v>
      </c>
    </row>
    <row r="2147" spans="1:4">
      <c r="A2147" s="110" t="s">
        <v>6969</v>
      </c>
      <c r="B2147" s="106" t="s">
        <v>6970</v>
      </c>
      <c r="C2147" s="107" t="s">
        <v>26</v>
      </c>
      <c r="D2147" s="108">
        <v>235.46</v>
      </c>
    </row>
    <row r="2148" spans="1:4">
      <c r="A2148" s="110" t="s">
        <v>6971</v>
      </c>
      <c r="B2148" s="106" t="s">
        <v>6972</v>
      </c>
      <c r="C2148" s="107" t="s">
        <v>26</v>
      </c>
      <c r="D2148" s="108">
        <v>244.64</v>
      </c>
    </row>
    <row r="2149" spans="1:4">
      <c r="A2149" s="110" t="s">
        <v>6973</v>
      </c>
      <c r="B2149" s="106" t="s">
        <v>6974</v>
      </c>
      <c r="C2149" s="107" t="s">
        <v>26</v>
      </c>
      <c r="D2149" s="108">
        <v>255.17</v>
      </c>
    </row>
    <row r="2150" spans="1:4">
      <c r="A2150" s="110" t="s">
        <v>6975</v>
      </c>
      <c r="B2150" s="106" t="s">
        <v>6976</v>
      </c>
      <c r="C2150" s="107" t="s">
        <v>26</v>
      </c>
      <c r="D2150" s="108">
        <v>268.29000000000002</v>
      </c>
    </row>
    <row r="2151" spans="1:4">
      <c r="A2151" s="110" t="s">
        <v>6977</v>
      </c>
      <c r="B2151" s="106" t="s">
        <v>6978</v>
      </c>
      <c r="C2151" s="107" t="s">
        <v>26</v>
      </c>
      <c r="D2151" s="108">
        <v>298.73</v>
      </c>
    </row>
    <row r="2152" spans="1:4">
      <c r="A2152" s="107" t="s">
        <v>6979</v>
      </c>
      <c r="B2152" s="106" t="s">
        <v>6980</v>
      </c>
      <c r="C2152" s="107" t="s">
        <v>26</v>
      </c>
      <c r="D2152" s="108">
        <v>236.49</v>
      </c>
    </row>
    <row r="2153" spans="1:4">
      <c r="A2153" s="109" t="s">
        <v>6981</v>
      </c>
      <c r="B2153" s="106"/>
      <c r="C2153" s="107"/>
      <c r="D2153" s="108"/>
    </row>
    <row r="2154" spans="1:4">
      <c r="A2154" s="107" t="s">
        <v>6982</v>
      </c>
      <c r="B2154" s="106" t="s">
        <v>6983</v>
      </c>
      <c r="C2154" s="107" t="s">
        <v>26</v>
      </c>
      <c r="D2154" s="108">
        <v>190.86</v>
      </c>
    </row>
    <row r="2155" spans="1:4">
      <c r="A2155" s="109" t="s">
        <v>6984</v>
      </c>
      <c r="B2155" s="106"/>
      <c r="C2155" s="107"/>
      <c r="D2155" s="108"/>
    </row>
    <row r="2156" spans="1:4">
      <c r="A2156" s="107" t="s">
        <v>6985</v>
      </c>
      <c r="B2156" s="106" t="s">
        <v>6986</v>
      </c>
      <c r="C2156" s="107" t="s">
        <v>26</v>
      </c>
      <c r="D2156" s="108">
        <v>335</v>
      </c>
    </row>
    <row r="2157" spans="1:4">
      <c r="A2157" s="109" t="s">
        <v>6987</v>
      </c>
      <c r="B2157" s="106"/>
      <c r="C2157" s="107"/>
      <c r="D2157" s="108"/>
    </row>
    <row r="2158" spans="1:4">
      <c r="A2158" s="110" t="s">
        <v>6988</v>
      </c>
      <c r="B2158" s="106" t="s">
        <v>6989</v>
      </c>
      <c r="C2158" s="107" t="s">
        <v>26</v>
      </c>
      <c r="D2158" s="108">
        <v>110.86</v>
      </c>
    </row>
    <row r="2159" spans="1:4">
      <c r="A2159" s="110" t="s">
        <v>6990</v>
      </c>
      <c r="B2159" s="106" t="s">
        <v>6991</v>
      </c>
      <c r="C2159" s="107" t="s">
        <v>26</v>
      </c>
      <c r="D2159" s="108">
        <v>56.27</v>
      </c>
    </row>
    <row r="2160" spans="1:4">
      <c r="A2160" s="107" t="s">
        <v>6992</v>
      </c>
      <c r="B2160" s="106" t="s">
        <v>6993</v>
      </c>
      <c r="C2160" s="107" t="s">
        <v>26</v>
      </c>
      <c r="D2160" s="108">
        <v>83.77</v>
      </c>
    </row>
    <row r="2161" spans="1:4">
      <c r="A2161" s="109" t="s">
        <v>6994</v>
      </c>
      <c r="B2161" s="106"/>
      <c r="C2161" s="107"/>
      <c r="D2161" s="108"/>
    </row>
    <row r="2162" spans="1:4">
      <c r="A2162" s="110" t="s">
        <v>6995</v>
      </c>
      <c r="B2162" s="106" t="s">
        <v>6996</v>
      </c>
      <c r="C2162" s="107" t="s">
        <v>26</v>
      </c>
      <c r="D2162" s="108">
        <v>44.8</v>
      </c>
    </row>
    <row r="2163" spans="1:4">
      <c r="A2163" s="110" t="s">
        <v>6997</v>
      </c>
      <c r="B2163" s="106" t="s">
        <v>6998</v>
      </c>
      <c r="C2163" s="107" t="s">
        <v>26</v>
      </c>
      <c r="D2163" s="108">
        <v>52.51</v>
      </c>
    </row>
    <row r="2164" spans="1:4">
      <c r="A2164" s="110" t="s">
        <v>6999</v>
      </c>
      <c r="B2164" s="106" t="s">
        <v>7000</v>
      </c>
      <c r="C2164" s="107" t="s">
        <v>26</v>
      </c>
      <c r="D2164" s="108">
        <v>46.1</v>
      </c>
    </row>
    <row r="2165" spans="1:4">
      <c r="A2165" s="107" t="s">
        <v>7001</v>
      </c>
      <c r="B2165" s="106" t="s">
        <v>7002</v>
      </c>
      <c r="C2165" s="107" t="s">
        <v>26</v>
      </c>
      <c r="D2165" s="108">
        <v>53.82</v>
      </c>
    </row>
    <row r="2166" spans="1:4">
      <c r="A2166" s="109" t="s">
        <v>7003</v>
      </c>
      <c r="B2166" s="106"/>
      <c r="C2166" s="107"/>
      <c r="D2166" s="108"/>
    </row>
    <row r="2167" spans="1:4">
      <c r="A2167" s="107" t="s">
        <v>7004</v>
      </c>
      <c r="B2167" s="106" t="s">
        <v>7005</v>
      </c>
      <c r="C2167" s="107" t="s">
        <v>26</v>
      </c>
      <c r="D2167" s="108">
        <v>317.29000000000002</v>
      </c>
    </row>
    <row r="2168" spans="1:4">
      <c r="A2168" s="109" t="s">
        <v>7006</v>
      </c>
      <c r="B2168" s="106"/>
      <c r="C2168" s="107"/>
      <c r="D2168" s="108"/>
    </row>
    <row r="2169" spans="1:4">
      <c r="A2169" s="107" t="s">
        <v>7007</v>
      </c>
      <c r="B2169" s="106" t="s">
        <v>7008</v>
      </c>
      <c r="C2169" s="107" t="s">
        <v>26</v>
      </c>
      <c r="D2169" s="108">
        <v>317.42</v>
      </c>
    </row>
    <row r="2170" spans="1:4">
      <c r="A2170" s="109" t="s">
        <v>7009</v>
      </c>
      <c r="B2170" s="106"/>
      <c r="C2170" s="107"/>
      <c r="D2170" s="108"/>
    </row>
    <row r="2171" spans="1:4">
      <c r="A2171" s="110" t="s">
        <v>7010</v>
      </c>
      <c r="B2171" s="106" t="s">
        <v>7011</v>
      </c>
      <c r="C2171" s="107" t="s">
        <v>26</v>
      </c>
      <c r="D2171" s="108">
        <v>236.8</v>
      </c>
    </row>
    <row r="2172" spans="1:4">
      <c r="A2172" s="107" t="s">
        <v>7012</v>
      </c>
      <c r="B2172" s="106" t="s">
        <v>7013</v>
      </c>
      <c r="C2172" s="107" t="s">
        <v>26</v>
      </c>
      <c r="D2172" s="108">
        <v>266.62</v>
      </c>
    </row>
    <row r="2173" spans="1:4">
      <c r="A2173" s="109" t="s">
        <v>7014</v>
      </c>
      <c r="B2173" s="106"/>
      <c r="C2173" s="107"/>
      <c r="D2173" s="108"/>
    </row>
    <row r="2174" spans="1:4">
      <c r="A2174" s="110" t="s">
        <v>7015</v>
      </c>
      <c r="B2174" s="106" t="s">
        <v>7016</v>
      </c>
      <c r="C2174" s="107" t="s">
        <v>27</v>
      </c>
      <c r="D2174" s="108">
        <v>35.11</v>
      </c>
    </row>
    <row r="2175" spans="1:4">
      <c r="A2175" s="107" t="s">
        <v>7017</v>
      </c>
      <c r="B2175" s="106" t="s">
        <v>7018</v>
      </c>
      <c r="C2175" s="107" t="s">
        <v>26</v>
      </c>
      <c r="D2175" s="108">
        <v>1601.23</v>
      </c>
    </row>
    <row r="2176" spans="1:4">
      <c r="A2176" s="109" t="s">
        <v>7019</v>
      </c>
      <c r="B2176" s="106"/>
      <c r="C2176" s="107"/>
      <c r="D2176" s="108"/>
    </row>
    <row r="2177" spans="1:4">
      <c r="A2177" s="107" t="s">
        <v>7020</v>
      </c>
      <c r="B2177" s="106" t="s">
        <v>7021</v>
      </c>
      <c r="C2177" s="107" t="s">
        <v>25</v>
      </c>
      <c r="D2177" s="108">
        <v>1.42</v>
      </c>
    </row>
    <row r="2178" spans="1:4">
      <c r="A2178" s="109" t="s">
        <v>7022</v>
      </c>
      <c r="B2178" s="106"/>
      <c r="C2178" s="107"/>
      <c r="D2178" s="108"/>
    </row>
    <row r="2179" spans="1:4">
      <c r="A2179" s="110" t="s">
        <v>7023</v>
      </c>
      <c r="B2179" s="106" t="s">
        <v>7024</v>
      </c>
      <c r="C2179" s="107" t="s">
        <v>26</v>
      </c>
      <c r="D2179" s="108">
        <v>1606.53</v>
      </c>
    </row>
    <row r="2180" spans="1:4">
      <c r="A2180" s="110" t="s">
        <v>7025</v>
      </c>
      <c r="B2180" s="106" t="s">
        <v>7026</v>
      </c>
      <c r="C2180" s="107" t="s">
        <v>26</v>
      </c>
      <c r="D2180" s="108">
        <v>1829.51</v>
      </c>
    </row>
    <row r="2181" spans="1:4">
      <c r="A2181" s="107" t="s">
        <v>7027</v>
      </c>
      <c r="B2181" s="106" t="s">
        <v>7028</v>
      </c>
      <c r="C2181" s="107" t="s">
        <v>26</v>
      </c>
      <c r="D2181" s="108">
        <v>1850.99</v>
      </c>
    </row>
    <row r="2182" spans="1:4">
      <c r="A2182" s="109" t="s">
        <v>7029</v>
      </c>
      <c r="B2182" s="106"/>
      <c r="C2182" s="107"/>
      <c r="D2182" s="108"/>
    </row>
    <row r="2183" spans="1:4">
      <c r="A2183" s="110" t="s">
        <v>7030</v>
      </c>
      <c r="B2183" s="106" t="s">
        <v>7031</v>
      </c>
      <c r="C2183" s="107" t="s">
        <v>27</v>
      </c>
      <c r="D2183" s="108">
        <v>222.97</v>
      </c>
    </row>
    <row r="2184" spans="1:4">
      <c r="A2184" s="110" t="s">
        <v>7032</v>
      </c>
      <c r="B2184" s="106" t="s">
        <v>7033</v>
      </c>
      <c r="C2184" s="107" t="s">
        <v>27</v>
      </c>
      <c r="D2184" s="108">
        <v>442.91</v>
      </c>
    </row>
    <row r="2185" spans="1:4">
      <c r="A2185" s="107" t="s">
        <v>7034</v>
      </c>
      <c r="B2185" s="106" t="s">
        <v>7035</v>
      </c>
      <c r="C2185" s="107" t="s">
        <v>27</v>
      </c>
      <c r="D2185" s="108">
        <v>172.28</v>
      </c>
    </row>
    <row r="2186" spans="1:4">
      <c r="A2186" s="109" t="s">
        <v>7036</v>
      </c>
      <c r="B2186" s="106"/>
      <c r="C2186" s="107"/>
      <c r="D2186" s="108"/>
    </row>
    <row r="2187" spans="1:4">
      <c r="A2187" s="110" t="s">
        <v>7037</v>
      </c>
      <c r="B2187" s="106" t="s">
        <v>7038</v>
      </c>
      <c r="C2187" s="107" t="s">
        <v>27</v>
      </c>
      <c r="D2187" s="108">
        <v>45.9</v>
      </c>
    </row>
    <row r="2188" spans="1:4">
      <c r="A2188" s="107" t="s">
        <v>7039</v>
      </c>
      <c r="B2188" s="106" t="s">
        <v>7040</v>
      </c>
      <c r="C2188" s="107" t="s">
        <v>27</v>
      </c>
      <c r="D2188" s="108">
        <v>138.03</v>
      </c>
    </row>
    <row r="2189" spans="1:4">
      <c r="A2189" s="105" t="s">
        <v>7041</v>
      </c>
      <c r="B2189" s="106"/>
      <c r="C2189" s="107"/>
      <c r="D2189" s="108"/>
    </row>
    <row r="2190" spans="1:4">
      <c r="A2190" s="109" t="s">
        <v>7042</v>
      </c>
      <c r="B2190" s="106"/>
      <c r="C2190" s="107"/>
      <c r="D2190" s="108"/>
    </row>
    <row r="2191" spans="1:4">
      <c r="A2191" s="110" t="s">
        <v>7043</v>
      </c>
      <c r="B2191" s="106" t="s">
        <v>7044</v>
      </c>
      <c r="C2191" s="107" t="s">
        <v>1657</v>
      </c>
      <c r="D2191" s="108">
        <v>3.61</v>
      </c>
    </row>
    <row r="2192" spans="1:4">
      <c r="A2192" s="110" t="s">
        <v>7045</v>
      </c>
      <c r="B2192" s="106" t="s">
        <v>7046</v>
      </c>
      <c r="C2192" s="107" t="s">
        <v>1657</v>
      </c>
      <c r="D2192" s="108">
        <v>5.52</v>
      </c>
    </row>
    <row r="2193" spans="1:4">
      <c r="A2193" s="110" t="s">
        <v>7047</v>
      </c>
      <c r="B2193" s="106" t="s">
        <v>7048</v>
      </c>
      <c r="C2193" s="107" t="s">
        <v>1657</v>
      </c>
      <c r="D2193" s="108">
        <v>4.82</v>
      </c>
    </row>
    <row r="2194" spans="1:4">
      <c r="A2194" s="110" t="s">
        <v>7049</v>
      </c>
      <c r="B2194" s="106" t="s">
        <v>7050</v>
      </c>
      <c r="C2194" s="107" t="s">
        <v>1657</v>
      </c>
      <c r="D2194" s="108">
        <v>5.26</v>
      </c>
    </row>
    <row r="2195" spans="1:4">
      <c r="A2195" s="110" t="s">
        <v>7051</v>
      </c>
      <c r="B2195" s="106" t="s">
        <v>7052</v>
      </c>
      <c r="C2195" s="107" t="s">
        <v>1657</v>
      </c>
      <c r="D2195" s="108">
        <v>5.05</v>
      </c>
    </row>
    <row r="2196" spans="1:4">
      <c r="A2196" s="110" t="s">
        <v>7053</v>
      </c>
      <c r="B2196" s="106" t="s">
        <v>7054</v>
      </c>
      <c r="C2196" s="107" t="s">
        <v>1657</v>
      </c>
      <c r="D2196" s="108">
        <v>5.05</v>
      </c>
    </row>
    <row r="2197" spans="1:4">
      <c r="A2197" s="110" t="s">
        <v>7055</v>
      </c>
      <c r="B2197" s="106" t="s">
        <v>7056</v>
      </c>
      <c r="C2197" s="107" t="s">
        <v>1657</v>
      </c>
      <c r="D2197" s="108">
        <v>4.59</v>
      </c>
    </row>
    <row r="2198" spans="1:4">
      <c r="A2198" s="110" t="s">
        <v>7057</v>
      </c>
      <c r="B2198" s="106" t="s">
        <v>7058</v>
      </c>
      <c r="C2198" s="107" t="s">
        <v>1657</v>
      </c>
      <c r="D2198" s="108">
        <v>3.78</v>
      </c>
    </row>
    <row r="2199" spans="1:4">
      <c r="A2199" s="110" t="s">
        <v>7059</v>
      </c>
      <c r="B2199" s="106" t="s">
        <v>7060</v>
      </c>
      <c r="C2199" s="107" t="s">
        <v>1657</v>
      </c>
      <c r="D2199" s="108">
        <v>4.59</v>
      </c>
    </row>
    <row r="2200" spans="1:4">
      <c r="A2200" s="110" t="s">
        <v>7061</v>
      </c>
      <c r="B2200" s="106" t="s">
        <v>7062</v>
      </c>
      <c r="C2200" s="107" t="s">
        <v>1657</v>
      </c>
      <c r="D2200" s="108">
        <v>3.61</v>
      </c>
    </row>
    <row r="2201" spans="1:4">
      <c r="A2201" s="110" t="s">
        <v>7063</v>
      </c>
      <c r="B2201" s="106" t="s">
        <v>7064</v>
      </c>
      <c r="C2201" s="107" t="s">
        <v>1657</v>
      </c>
      <c r="D2201" s="108">
        <v>3.55</v>
      </c>
    </row>
    <row r="2202" spans="1:4">
      <c r="A2202" s="110" t="s">
        <v>7065</v>
      </c>
      <c r="B2202" s="106" t="s">
        <v>7066</v>
      </c>
      <c r="C2202" s="107" t="s">
        <v>1657</v>
      </c>
      <c r="D2202" s="108">
        <v>4.03</v>
      </c>
    </row>
    <row r="2203" spans="1:4">
      <c r="A2203" s="110" t="s">
        <v>7067</v>
      </c>
      <c r="B2203" s="106" t="s">
        <v>7068</v>
      </c>
      <c r="C2203" s="107" t="s">
        <v>1657</v>
      </c>
      <c r="D2203" s="108">
        <v>3.87</v>
      </c>
    </row>
    <row r="2204" spans="1:4">
      <c r="A2204" s="110" t="s">
        <v>7069</v>
      </c>
      <c r="B2204" s="106" t="s">
        <v>7070</v>
      </c>
      <c r="C2204" s="107" t="s">
        <v>1657</v>
      </c>
      <c r="D2204" s="108">
        <v>3.89</v>
      </c>
    </row>
    <row r="2205" spans="1:4">
      <c r="A2205" s="110" t="s">
        <v>7071</v>
      </c>
      <c r="B2205" s="106" t="s">
        <v>7072</v>
      </c>
      <c r="C2205" s="107" t="s">
        <v>1657</v>
      </c>
      <c r="D2205" s="108">
        <v>3.78</v>
      </c>
    </row>
    <row r="2206" spans="1:4">
      <c r="A2206" s="110" t="s">
        <v>7073</v>
      </c>
      <c r="B2206" s="106" t="s">
        <v>7074</v>
      </c>
      <c r="C2206" s="107" t="s">
        <v>1657</v>
      </c>
      <c r="D2206" s="108">
        <v>4.43</v>
      </c>
    </row>
    <row r="2207" spans="1:4">
      <c r="A2207" s="110" t="s">
        <v>7075</v>
      </c>
      <c r="B2207" s="106" t="s">
        <v>7076</v>
      </c>
      <c r="C2207" s="107" t="s">
        <v>1657</v>
      </c>
      <c r="D2207" s="108">
        <v>4.8099999999999996</v>
      </c>
    </row>
    <row r="2208" spans="1:4">
      <c r="A2208" s="110" t="s">
        <v>7077</v>
      </c>
      <c r="B2208" s="106" t="s">
        <v>7078</v>
      </c>
      <c r="C2208" s="107" t="s">
        <v>1657</v>
      </c>
      <c r="D2208" s="108">
        <v>4.37</v>
      </c>
    </row>
    <row r="2209" spans="1:4">
      <c r="A2209" s="110" t="s">
        <v>7079</v>
      </c>
      <c r="B2209" s="106" t="s">
        <v>7080</v>
      </c>
      <c r="C2209" s="107" t="s">
        <v>1657</v>
      </c>
      <c r="D2209" s="108">
        <v>4.5199999999999996</v>
      </c>
    </row>
    <row r="2210" spans="1:4">
      <c r="A2210" s="110" t="s">
        <v>7081</v>
      </c>
      <c r="B2210" s="106" t="s">
        <v>7082</v>
      </c>
      <c r="C2210" s="107" t="s">
        <v>1657</v>
      </c>
      <c r="D2210" s="108">
        <v>4.37</v>
      </c>
    </row>
    <row r="2211" spans="1:4">
      <c r="A2211" s="110" t="s">
        <v>7083</v>
      </c>
      <c r="B2211" s="106" t="s">
        <v>7084</v>
      </c>
      <c r="C2211" s="107" t="s">
        <v>1657</v>
      </c>
      <c r="D2211" s="108">
        <v>4.37</v>
      </c>
    </row>
    <row r="2212" spans="1:4">
      <c r="A2212" s="110" t="s">
        <v>7085</v>
      </c>
      <c r="B2212" s="106" t="s">
        <v>7086</v>
      </c>
      <c r="C2212" s="107" t="s">
        <v>1657</v>
      </c>
      <c r="D2212" s="108">
        <v>4.5999999999999996</v>
      </c>
    </row>
    <row r="2213" spans="1:4">
      <c r="A2213" s="110" t="s">
        <v>7087</v>
      </c>
      <c r="B2213" s="106" t="s">
        <v>7088</v>
      </c>
      <c r="C2213" s="107" t="s">
        <v>1657</v>
      </c>
      <c r="D2213" s="108">
        <v>4.37</v>
      </c>
    </row>
    <row r="2214" spans="1:4">
      <c r="A2214" s="110" t="s">
        <v>7089</v>
      </c>
      <c r="B2214" s="106" t="s">
        <v>7090</v>
      </c>
      <c r="C2214" s="107" t="s">
        <v>1657</v>
      </c>
      <c r="D2214" s="108">
        <v>4.5999999999999996</v>
      </c>
    </row>
    <row r="2215" spans="1:4">
      <c r="A2215" s="110" t="s">
        <v>7091</v>
      </c>
      <c r="B2215" s="106" t="s">
        <v>7092</v>
      </c>
      <c r="C2215" s="107" t="s">
        <v>1657</v>
      </c>
      <c r="D2215" s="108">
        <v>5.13</v>
      </c>
    </row>
    <row r="2216" spans="1:4">
      <c r="A2216" s="110" t="s">
        <v>7093</v>
      </c>
      <c r="B2216" s="106" t="s">
        <v>7094</v>
      </c>
      <c r="C2216" s="107" t="s">
        <v>27</v>
      </c>
      <c r="D2216" s="108">
        <v>9.49</v>
      </c>
    </row>
    <row r="2217" spans="1:4">
      <c r="A2217" s="107" t="s">
        <v>7095</v>
      </c>
      <c r="B2217" s="106" t="s">
        <v>7096</v>
      </c>
      <c r="C2217" s="107" t="s">
        <v>27</v>
      </c>
      <c r="D2217" s="108">
        <v>23.5</v>
      </c>
    </row>
    <row r="2218" spans="1:4">
      <c r="A2218" s="109" t="s">
        <v>7097</v>
      </c>
      <c r="B2218" s="106"/>
      <c r="C2218" s="107"/>
      <c r="D2218" s="108"/>
    </row>
    <row r="2219" spans="1:4">
      <c r="A2219" s="110" t="s">
        <v>7098</v>
      </c>
      <c r="B2219" s="106" t="s">
        <v>7099</v>
      </c>
      <c r="C2219" s="107" t="s">
        <v>1657</v>
      </c>
      <c r="D2219" s="108">
        <v>4.4400000000000004</v>
      </c>
    </row>
    <row r="2220" spans="1:4">
      <c r="A2220" s="110" t="s">
        <v>7100</v>
      </c>
      <c r="B2220" s="106" t="s">
        <v>7101</v>
      </c>
      <c r="C2220" s="107" t="s">
        <v>1657</v>
      </c>
      <c r="D2220" s="108">
        <v>3.7</v>
      </c>
    </row>
    <row r="2221" spans="1:4">
      <c r="A2221" s="110" t="s">
        <v>7102</v>
      </c>
      <c r="B2221" s="106" t="s">
        <v>7103</v>
      </c>
      <c r="C2221" s="107" t="s">
        <v>1657</v>
      </c>
      <c r="D2221" s="108">
        <v>2.95</v>
      </c>
    </row>
    <row r="2222" spans="1:4">
      <c r="A2222" s="110" t="s">
        <v>7104</v>
      </c>
      <c r="B2222" s="106" t="s">
        <v>7105</v>
      </c>
      <c r="C2222" s="107" t="s">
        <v>1657</v>
      </c>
      <c r="D2222" s="108">
        <v>4.4400000000000004</v>
      </c>
    </row>
    <row r="2223" spans="1:4">
      <c r="A2223" s="110" t="s">
        <v>7106</v>
      </c>
      <c r="B2223" s="106" t="s">
        <v>7107</v>
      </c>
      <c r="C2223" s="107" t="s">
        <v>1657</v>
      </c>
      <c r="D2223" s="108">
        <v>3.88</v>
      </c>
    </row>
    <row r="2224" spans="1:4">
      <c r="A2224" s="110" t="s">
        <v>7108</v>
      </c>
      <c r="B2224" s="106" t="s">
        <v>7109</v>
      </c>
      <c r="C2224" s="107" t="s">
        <v>1657</v>
      </c>
      <c r="D2224" s="108">
        <v>3.33</v>
      </c>
    </row>
    <row r="2225" spans="1:4">
      <c r="A2225" s="110" t="s">
        <v>7110</v>
      </c>
      <c r="B2225" s="106" t="s">
        <v>7111</v>
      </c>
      <c r="C2225" s="107" t="s">
        <v>1657</v>
      </c>
      <c r="D2225" s="108">
        <v>4.07</v>
      </c>
    </row>
    <row r="2226" spans="1:4">
      <c r="A2226" s="107" t="s">
        <v>7112</v>
      </c>
      <c r="B2226" s="106" t="s">
        <v>7113</v>
      </c>
      <c r="C2226" s="107" t="s">
        <v>1657</v>
      </c>
      <c r="D2226" s="108">
        <v>4.4400000000000004</v>
      </c>
    </row>
    <row r="2227" spans="1:4">
      <c r="A2227" s="105" t="s">
        <v>7114</v>
      </c>
      <c r="B2227" s="106"/>
      <c r="C2227" s="107"/>
      <c r="D2227" s="108"/>
    </row>
    <row r="2228" spans="1:4">
      <c r="A2228" s="109" t="s">
        <v>7115</v>
      </c>
      <c r="B2228" s="106"/>
      <c r="C2228" s="107"/>
      <c r="D2228" s="108"/>
    </row>
    <row r="2229" spans="1:4">
      <c r="A2229" s="107" t="s">
        <v>7116</v>
      </c>
      <c r="B2229" s="106" t="s">
        <v>7117</v>
      </c>
      <c r="C2229" s="107" t="s">
        <v>25</v>
      </c>
      <c r="D2229" s="108">
        <v>23.66</v>
      </c>
    </row>
    <row r="2230" spans="1:4">
      <c r="A2230" s="109" t="s">
        <v>7118</v>
      </c>
      <c r="B2230" s="106"/>
      <c r="C2230" s="107"/>
      <c r="D2230" s="108"/>
    </row>
    <row r="2231" spans="1:4">
      <c r="A2231" s="110" t="s">
        <v>7119</v>
      </c>
      <c r="B2231" s="106" t="s">
        <v>7120</v>
      </c>
      <c r="C2231" s="107" t="s">
        <v>25</v>
      </c>
      <c r="D2231" s="108">
        <v>71.069999999999993</v>
      </c>
    </row>
    <row r="2232" spans="1:4">
      <c r="A2232" s="110" t="s">
        <v>7121</v>
      </c>
      <c r="B2232" s="106" t="s">
        <v>7122</v>
      </c>
      <c r="C2232" s="107" t="s">
        <v>25</v>
      </c>
      <c r="D2232" s="108">
        <v>69.33</v>
      </c>
    </row>
    <row r="2233" spans="1:4">
      <c r="A2233" s="110" t="s">
        <v>7123</v>
      </c>
      <c r="B2233" s="106" t="s">
        <v>7124</v>
      </c>
      <c r="C2233" s="107" t="s">
        <v>25</v>
      </c>
      <c r="D2233" s="108">
        <v>62.11</v>
      </c>
    </row>
    <row r="2234" spans="1:4">
      <c r="A2234" s="110" t="s">
        <v>7125</v>
      </c>
      <c r="B2234" s="106" t="s">
        <v>7126</v>
      </c>
      <c r="C2234" s="107" t="s">
        <v>25</v>
      </c>
      <c r="D2234" s="108">
        <v>97.09</v>
      </c>
    </row>
    <row r="2235" spans="1:4">
      <c r="A2235" s="110" t="s">
        <v>7127</v>
      </c>
      <c r="B2235" s="106" t="s">
        <v>7128</v>
      </c>
      <c r="C2235" s="107" t="s">
        <v>25</v>
      </c>
      <c r="D2235" s="108">
        <v>86.87</v>
      </c>
    </row>
    <row r="2236" spans="1:4">
      <c r="A2236" s="110" t="s">
        <v>7129</v>
      </c>
      <c r="B2236" s="106" t="s">
        <v>7130</v>
      </c>
      <c r="C2236" s="107" t="s">
        <v>25</v>
      </c>
      <c r="D2236" s="108">
        <v>60.63</v>
      </c>
    </row>
    <row r="2237" spans="1:4">
      <c r="A2237" s="110" t="s">
        <v>7131</v>
      </c>
      <c r="B2237" s="106" t="s">
        <v>7132</v>
      </c>
      <c r="C2237" s="107" t="s">
        <v>25</v>
      </c>
      <c r="D2237" s="108">
        <v>86.88</v>
      </c>
    </row>
    <row r="2238" spans="1:4">
      <c r="A2238" s="110" t="s">
        <v>7133</v>
      </c>
      <c r="B2238" s="106" t="s">
        <v>7134</v>
      </c>
      <c r="C2238" s="107" t="s">
        <v>25</v>
      </c>
      <c r="D2238" s="108">
        <v>45.62</v>
      </c>
    </row>
    <row r="2239" spans="1:4">
      <c r="A2239" s="110" t="s">
        <v>7135</v>
      </c>
      <c r="B2239" s="106" t="s">
        <v>7136</v>
      </c>
      <c r="C2239" s="107" t="s">
        <v>25</v>
      </c>
      <c r="D2239" s="108">
        <v>168.4</v>
      </c>
    </row>
    <row r="2240" spans="1:4">
      <c r="A2240" s="107" t="s">
        <v>7137</v>
      </c>
      <c r="B2240" s="106" t="s">
        <v>7138</v>
      </c>
      <c r="C2240" s="107" t="s">
        <v>25</v>
      </c>
      <c r="D2240" s="108">
        <v>51.54</v>
      </c>
    </row>
    <row r="2241" spans="1:4">
      <c r="A2241" s="109" t="s">
        <v>7139</v>
      </c>
      <c r="B2241" s="106"/>
      <c r="C2241" s="107"/>
      <c r="D2241" s="108"/>
    </row>
    <row r="2242" spans="1:4">
      <c r="A2242" s="110" t="s">
        <v>7140</v>
      </c>
      <c r="B2242" s="106" t="s">
        <v>7141</v>
      </c>
      <c r="C2242" s="107" t="s">
        <v>25</v>
      </c>
      <c r="D2242" s="108">
        <v>31.1</v>
      </c>
    </row>
    <row r="2243" spans="1:4">
      <c r="A2243" s="110" t="s">
        <v>7142</v>
      </c>
      <c r="B2243" s="106" t="s">
        <v>7143</v>
      </c>
      <c r="C2243" s="107" t="s">
        <v>25</v>
      </c>
      <c r="D2243" s="108">
        <v>136.91999999999999</v>
      </c>
    </row>
    <row r="2244" spans="1:4">
      <c r="A2244" s="110" t="s">
        <v>7144</v>
      </c>
      <c r="B2244" s="106" t="s">
        <v>7145</v>
      </c>
      <c r="C2244" s="107" t="s">
        <v>25</v>
      </c>
      <c r="D2244" s="108">
        <v>84.69</v>
      </c>
    </row>
    <row r="2245" spans="1:4">
      <c r="A2245" s="107" t="s">
        <v>7146</v>
      </c>
      <c r="B2245" s="106" t="s">
        <v>7147</v>
      </c>
      <c r="C2245" s="107" t="s">
        <v>25</v>
      </c>
      <c r="D2245" s="108">
        <v>101.44</v>
      </c>
    </row>
    <row r="2246" spans="1:4">
      <c r="A2246" s="109" t="s">
        <v>7148</v>
      </c>
      <c r="B2246" s="106"/>
      <c r="C2246" s="107"/>
      <c r="D2246" s="108"/>
    </row>
    <row r="2247" spans="1:4">
      <c r="A2247" s="110" t="s">
        <v>7149</v>
      </c>
      <c r="B2247" s="106" t="s">
        <v>7150</v>
      </c>
      <c r="C2247" s="107" t="s">
        <v>25</v>
      </c>
      <c r="D2247" s="108">
        <v>75.45</v>
      </c>
    </row>
    <row r="2248" spans="1:4">
      <c r="A2248" s="110" t="s">
        <v>7151</v>
      </c>
      <c r="B2248" s="106" t="s">
        <v>7152</v>
      </c>
      <c r="C2248" s="107" t="s">
        <v>25</v>
      </c>
      <c r="D2248" s="108">
        <v>68.81</v>
      </c>
    </row>
    <row r="2249" spans="1:4">
      <c r="A2249" s="110" t="s">
        <v>7153</v>
      </c>
      <c r="B2249" s="106" t="s">
        <v>7154</v>
      </c>
      <c r="C2249" s="107" t="s">
        <v>25</v>
      </c>
      <c r="D2249" s="108">
        <v>156.53</v>
      </c>
    </row>
    <row r="2250" spans="1:4">
      <c r="A2250" s="110" t="s">
        <v>7155</v>
      </c>
      <c r="B2250" s="106" t="s">
        <v>7156</v>
      </c>
      <c r="C2250" s="107" t="s">
        <v>25</v>
      </c>
      <c r="D2250" s="108">
        <v>125.25</v>
      </c>
    </row>
    <row r="2251" spans="1:4">
      <c r="A2251" s="107" t="s">
        <v>7157</v>
      </c>
      <c r="B2251" s="106" t="s">
        <v>7158</v>
      </c>
      <c r="C2251" s="107" t="s">
        <v>25</v>
      </c>
      <c r="D2251" s="108">
        <v>84.5</v>
      </c>
    </row>
    <row r="2252" spans="1:4">
      <c r="A2252" s="105" t="s">
        <v>7159</v>
      </c>
      <c r="B2252" s="106"/>
      <c r="C2252" s="107"/>
      <c r="D2252" s="108"/>
    </row>
    <row r="2253" spans="1:4">
      <c r="A2253" s="109" t="s">
        <v>7160</v>
      </c>
      <c r="B2253" s="106"/>
      <c r="C2253" s="107"/>
      <c r="D2253" s="108"/>
    </row>
    <row r="2254" spans="1:4">
      <c r="A2254" s="107" t="s">
        <v>7161</v>
      </c>
      <c r="B2254" s="106" t="s">
        <v>7162</v>
      </c>
      <c r="C2254" s="107" t="s">
        <v>26</v>
      </c>
      <c r="D2254" s="108">
        <v>106.5</v>
      </c>
    </row>
    <row r="2255" spans="1:4">
      <c r="A2255" s="109" t="s">
        <v>7163</v>
      </c>
      <c r="B2255" s="106"/>
      <c r="C2255" s="107"/>
      <c r="D2255" s="108"/>
    </row>
    <row r="2256" spans="1:4">
      <c r="A2256" s="110" t="s">
        <v>7164</v>
      </c>
      <c r="B2256" s="106" t="s">
        <v>7165</v>
      </c>
      <c r="C2256" s="107" t="s">
        <v>1659</v>
      </c>
      <c r="D2256" s="108">
        <v>10.96</v>
      </c>
    </row>
    <row r="2257" spans="1:4">
      <c r="A2257" s="107" t="s">
        <v>7166</v>
      </c>
      <c r="B2257" s="106" t="s">
        <v>7167</v>
      </c>
      <c r="C2257" s="107" t="s">
        <v>26</v>
      </c>
      <c r="D2257" s="108">
        <v>18.27</v>
      </c>
    </row>
    <row r="2258" spans="1:4">
      <c r="A2258" s="109" t="s">
        <v>7168</v>
      </c>
      <c r="B2258" s="106"/>
      <c r="C2258" s="107"/>
      <c r="D2258" s="108"/>
    </row>
    <row r="2259" spans="1:4">
      <c r="A2259" s="110" t="s">
        <v>7169</v>
      </c>
      <c r="B2259" s="106" t="s">
        <v>7170</v>
      </c>
      <c r="C2259" s="107" t="s">
        <v>26</v>
      </c>
      <c r="D2259" s="108">
        <v>9.75</v>
      </c>
    </row>
    <row r="2260" spans="1:4">
      <c r="A2260" s="110" t="s">
        <v>7171</v>
      </c>
      <c r="B2260" s="106" t="s">
        <v>7172</v>
      </c>
      <c r="C2260" s="107" t="s">
        <v>26</v>
      </c>
      <c r="D2260" s="108">
        <v>14.23</v>
      </c>
    </row>
    <row r="2261" spans="1:4">
      <c r="A2261" s="107" t="s">
        <v>7173</v>
      </c>
      <c r="B2261" s="106" t="s">
        <v>7174</v>
      </c>
      <c r="C2261" s="107" t="s">
        <v>26</v>
      </c>
      <c r="D2261" s="108">
        <v>21.89</v>
      </c>
    </row>
    <row r="2262" spans="1:4">
      <c r="A2262" s="109" t="s">
        <v>7175</v>
      </c>
      <c r="B2262" s="106"/>
      <c r="C2262" s="107"/>
      <c r="D2262" s="108"/>
    </row>
    <row r="2263" spans="1:4">
      <c r="A2263" s="107" t="s">
        <v>7176</v>
      </c>
      <c r="B2263" s="106" t="s">
        <v>7177</v>
      </c>
      <c r="C2263" s="107" t="s">
        <v>25</v>
      </c>
      <c r="D2263" s="108">
        <v>92.22</v>
      </c>
    </row>
    <row r="2264" spans="1:4">
      <c r="A2264" s="109" t="s">
        <v>7178</v>
      </c>
      <c r="B2264" s="106"/>
      <c r="C2264" s="107"/>
      <c r="D2264" s="108"/>
    </row>
    <row r="2265" spans="1:4">
      <c r="A2265" s="110" t="s">
        <v>7179</v>
      </c>
      <c r="B2265" s="106" t="s">
        <v>7180</v>
      </c>
      <c r="C2265" s="107" t="s">
        <v>25</v>
      </c>
      <c r="D2265" s="108">
        <v>34.450000000000003</v>
      </c>
    </row>
    <row r="2266" spans="1:4">
      <c r="A2266" s="110" t="s">
        <v>7181</v>
      </c>
      <c r="B2266" s="106" t="s">
        <v>7182</v>
      </c>
      <c r="C2266" s="107" t="s">
        <v>25</v>
      </c>
      <c r="D2266" s="108">
        <v>51.55</v>
      </c>
    </row>
    <row r="2267" spans="1:4">
      <c r="A2267" s="110" t="s">
        <v>7183</v>
      </c>
      <c r="B2267" s="106" t="s">
        <v>7184</v>
      </c>
      <c r="C2267" s="107" t="s">
        <v>25</v>
      </c>
      <c r="D2267" s="108">
        <v>75.650000000000006</v>
      </c>
    </row>
    <row r="2268" spans="1:4">
      <c r="A2268" s="110" t="s">
        <v>7185</v>
      </c>
      <c r="B2268" s="106" t="s">
        <v>7186</v>
      </c>
      <c r="C2268" s="107" t="s">
        <v>25</v>
      </c>
      <c r="D2268" s="108">
        <v>44.31</v>
      </c>
    </row>
    <row r="2269" spans="1:4">
      <c r="A2269" s="110" t="s">
        <v>7187</v>
      </c>
      <c r="B2269" s="106" t="s">
        <v>7188</v>
      </c>
      <c r="C2269" s="107" t="s">
        <v>25</v>
      </c>
      <c r="D2269" s="108">
        <v>55.72</v>
      </c>
    </row>
    <row r="2270" spans="1:4">
      <c r="A2270" s="107" t="s">
        <v>7189</v>
      </c>
      <c r="B2270" s="106" t="s">
        <v>7190</v>
      </c>
      <c r="C2270" s="107" t="s">
        <v>25</v>
      </c>
      <c r="D2270" s="108">
        <v>93.47</v>
      </c>
    </row>
    <row r="2271" spans="1:4">
      <c r="A2271" s="105" t="s">
        <v>7191</v>
      </c>
      <c r="B2271" s="106"/>
      <c r="C2271" s="107"/>
      <c r="D2271" s="108"/>
    </row>
    <row r="2272" spans="1:4">
      <c r="A2272" s="109" t="s">
        <v>7192</v>
      </c>
      <c r="B2272" s="106"/>
      <c r="C2272" s="107"/>
      <c r="D2272" s="108"/>
    </row>
    <row r="2273" spans="1:4">
      <c r="A2273" s="110" t="s">
        <v>7193</v>
      </c>
      <c r="B2273" s="106" t="s">
        <v>7194</v>
      </c>
      <c r="C2273" s="107" t="s">
        <v>27</v>
      </c>
      <c r="D2273" s="108">
        <v>150.9</v>
      </c>
    </row>
    <row r="2274" spans="1:4">
      <c r="A2274" s="110" t="s">
        <v>7195</v>
      </c>
      <c r="B2274" s="106" t="s">
        <v>7196</v>
      </c>
      <c r="C2274" s="107" t="s">
        <v>27</v>
      </c>
      <c r="D2274" s="108">
        <v>960.92</v>
      </c>
    </row>
    <row r="2275" spans="1:4">
      <c r="A2275" s="110" t="s">
        <v>7197</v>
      </c>
      <c r="B2275" s="106" t="s">
        <v>7198</v>
      </c>
      <c r="C2275" s="107" t="s">
        <v>25</v>
      </c>
      <c r="D2275" s="108">
        <v>260.45999999999998</v>
      </c>
    </row>
    <row r="2276" spans="1:4">
      <c r="A2276" s="110" t="s">
        <v>7199</v>
      </c>
      <c r="B2276" s="106" t="s">
        <v>7200</v>
      </c>
      <c r="C2276" s="107" t="s">
        <v>27</v>
      </c>
      <c r="D2276" s="108">
        <v>158.58000000000001</v>
      </c>
    </row>
    <row r="2277" spans="1:4">
      <c r="A2277" s="110" t="s">
        <v>7201</v>
      </c>
      <c r="B2277" s="106" t="s">
        <v>7202</v>
      </c>
      <c r="C2277" s="107" t="s">
        <v>25</v>
      </c>
      <c r="D2277" s="108">
        <v>255.78</v>
      </c>
    </row>
    <row r="2278" spans="1:4">
      <c r="A2278" s="110" t="s">
        <v>7203</v>
      </c>
      <c r="B2278" s="106" t="s">
        <v>7204</v>
      </c>
      <c r="C2278" s="107" t="s">
        <v>1657</v>
      </c>
      <c r="D2278" s="108">
        <v>18.64</v>
      </c>
    </row>
    <row r="2279" spans="1:4">
      <c r="A2279" s="110" t="s">
        <v>7205</v>
      </c>
      <c r="B2279" s="106" t="s">
        <v>7206</v>
      </c>
      <c r="C2279" s="107" t="s">
        <v>25</v>
      </c>
      <c r="D2279" s="108">
        <v>611.41999999999996</v>
      </c>
    </row>
    <row r="2280" spans="1:4">
      <c r="A2280" s="110" t="s">
        <v>7207</v>
      </c>
      <c r="B2280" s="106" t="s">
        <v>7208</v>
      </c>
      <c r="C2280" s="107" t="s">
        <v>25</v>
      </c>
      <c r="D2280" s="108">
        <v>399.99</v>
      </c>
    </row>
    <row r="2281" spans="1:4">
      <c r="A2281" s="110" t="s">
        <v>7209</v>
      </c>
      <c r="B2281" s="106" t="s">
        <v>7210</v>
      </c>
      <c r="C2281" s="107" t="s">
        <v>25</v>
      </c>
      <c r="D2281" s="108">
        <v>182.01</v>
      </c>
    </row>
    <row r="2282" spans="1:4">
      <c r="A2282" s="110" t="s">
        <v>7211</v>
      </c>
      <c r="B2282" s="106" t="s">
        <v>7212</v>
      </c>
      <c r="C2282" s="107" t="s">
        <v>1624</v>
      </c>
      <c r="D2282" s="108">
        <v>8473.5</v>
      </c>
    </row>
    <row r="2283" spans="1:4">
      <c r="A2283" s="110" t="s">
        <v>7213</v>
      </c>
      <c r="B2283" s="106" t="s">
        <v>7214</v>
      </c>
      <c r="C2283" s="107" t="s">
        <v>1624</v>
      </c>
      <c r="D2283" s="108">
        <v>14813.86</v>
      </c>
    </row>
    <row r="2284" spans="1:4">
      <c r="A2284" s="110" t="s">
        <v>7215</v>
      </c>
      <c r="B2284" s="106" t="s">
        <v>7216</v>
      </c>
      <c r="C2284" s="107" t="s">
        <v>25</v>
      </c>
      <c r="D2284" s="108">
        <v>563.20000000000005</v>
      </c>
    </row>
    <row r="2285" spans="1:4">
      <c r="A2285" s="110" t="s">
        <v>7217</v>
      </c>
      <c r="B2285" s="106" t="s">
        <v>7218</v>
      </c>
      <c r="C2285" s="107" t="s">
        <v>1657</v>
      </c>
      <c r="D2285" s="108">
        <v>12.32</v>
      </c>
    </row>
    <row r="2286" spans="1:4">
      <c r="A2286" s="110" t="s">
        <v>7219</v>
      </c>
      <c r="B2286" s="106" t="s">
        <v>7220</v>
      </c>
      <c r="C2286" s="107" t="s">
        <v>1657</v>
      </c>
      <c r="D2286" s="108">
        <v>13.2</v>
      </c>
    </row>
    <row r="2287" spans="1:4">
      <c r="A2287" s="110" t="s">
        <v>7221</v>
      </c>
      <c r="B2287" s="106" t="s">
        <v>7222</v>
      </c>
      <c r="C2287" s="107" t="s">
        <v>1657</v>
      </c>
      <c r="D2287" s="108">
        <v>12.87</v>
      </c>
    </row>
    <row r="2288" spans="1:4">
      <c r="A2288" s="110" t="s">
        <v>7223</v>
      </c>
      <c r="B2288" s="106" t="s">
        <v>7224</v>
      </c>
      <c r="C2288" s="107" t="s">
        <v>27</v>
      </c>
      <c r="D2288" s="108">
        <v>42.83</v>
      </c>
    </row>
    <row r="2289" spans="1:4">
      <c r="A2289" s="107" t="s">
        <v>7225</v>
      </c>
      <c r="B2289" s="106" t="s">
        <v>7226</v>
      </c>
      <c r="C2289" s="107" t="s">
        <v>1657</v>
      </c>
      <c r="D2289" s="108">
        <v>11.99</v>
      </c>
    </row>
    <row r="2290" spans="1:4">
      <c r="A2290" s="105" t="s">
        <v>7227</v>
      </c>
      <c r="B2290" s="106"/>
      <c r="C2290" s="107"/>
      <c r="D2290" s="108"/>
    </row>
    <row r="2291" spans="1:4">
      <c r="A2291" s="109" t="s">
        <v>7228</v>
      </c>
      <c r="B2291" s="106"/>
      <c r="C2291" s="107"/>
      <c r="D2291" s="108"/>
    </row>
    <row r="2292" spans="1:4">
      <c r="A2292" s="107" t="s">
        <v>7229</v>
      </c>
      <c r="B2292" s="106" t="s">
        <v>7230</v>
      </c>
      <c r="C2292" s="107" t="s">
        <v>1657</v>
      </c>
      <c r="D2292" s="108">
        <v>22.98</v>
      </c>
    </row>
    <row r="2293" spans="1:4">
      <c r="A2293" s="109" t="s">
        <v>7231</v>
      </c>
      <c r="B2293" s="106"/>
      <c r="C2293" s="107"/>
      <c r="D2293" s="108"/>
    </row>
    <row r="2294" spans="1:4">
      <c r="A2294" s="110" t="s">
        <v>7232</v>
      </c>
      <c r="B2294" s="106" t="s">
        <v>7233</v>
      </c>
      <c r="C2294" s="107" t="s">
        <v>25</v>
      </c>
      <c r="D2294" s="108">
        <v>23.19</v>
      </c>
    </row>
    <row r="2295" spans="1:4">
      <c r="A2295" s="110" t="s">
        <v>7234</v>
      </c>
      <c r="B2295" s="106" t="s">
        <v>7235</v>
      </c>
      <c r="C2295" s="107" t="s">
        <v>27</v>
      </c>
      <c r="D2295" s="108">
        <v>52.92</v>
      </c>
    </row>
    <row r="2296" spans="1:4">
      <c r="A2296" s="110" t="s">
        <v>7236</v>
      </c>
      <c r="B2296" s="106" t="s">
        <v>7237</v>
      </c>
      <c r="C2296" s="107" t="s">
        <v>26</v>
      </c>
      <c r="D2296" s="108">
        <v>26102</v>
      </c>
    </row>
    <row r="2297" spans="1:4">
      <c r="A2297" s="110" t="s">
        <v>7238</v>
      </c>
      <c r="B2297" s="106" t="s">
        <v>7239</v>
      </c>
      <c r="C2297" s="107" t="s">
        <v>27</v>
      </c>
      <c r="D2297" s="108">
        <v>552</v>
      </c>
    </row>
    <row r="2298" spans="1:4">
      <c r="A2298" s="110" t="s">
        <v>7240</v>
      </c>
      <c r="B2298" s="106" t="s">
        <v>7241</v>
      </c>
      <c r="C2298" s="107" t="s">
        <v>27</v>
      </c>
      <c r="D2298" s="108">
        <v>893.5</v>
      </c>
    </row>
    <row r="2299" spans="1:4">
      <c r="A2299" s="110" t="s">
        <v>7242</v>
      </c>
      <c r="B2299" s="106" t="s">
        <v>7243</v>
      </c>
      <c r="C2299" s="107" t="s">
        <v>27</v>
      </c>
      <c r="D2299" s="108">
        <v>1350</v>
      </c>
    </row>
    <row r="2300" spans="1:4">
      <c r="A2300" s="110" t="s">
        <v>7244</v>
      </c>
      <c r="B2300" s="106" t="s">
        <v>7245</v>
      </c>
      <c r="C2300" s="107" t="s">
        <v>27</v>
      </c>
      <c r="D2300" s="108">
        <v>1350</v>
      </c>
    </row>
    <row r="2301" spans="1:4">
      <c r="A2301" s="110" t="s">
        <v>7246</v>
      </c>
      <c r="B2301" s="106" t="s">
        <v>7247</v>
      </c>
      <c r="C2301" s="107" t="s">
        <v>27</v>
      </c>
      <c r="D2301" s="108">
        <v>1400</v>
      </c>
    </row>
    <row r="2302" spans="1:4">
      <c r="A2302" s="110" t="s">
        <v>7248</v>
      </c>
      <c r="B2302" s="106" t="s">
        <v>7249</v>
      </c>
      <c r="C2302" s="107" t="s">
        <v>27</v>
      </c>
      <c r="D2302" s="108">
        <v>1600</v>
      </c>
    </row>
    <row r="2303" spans="1:4">
      <c r="A2303" s="110" t="s">
        <v>7250</v>
      </c>
      <c r="B2303" s="106" t="s">
        <v>7251</v>
      </c>
      <c r="C2303" s="107" t="s">
        <v>27</v>
      </c>
      <c r="D2303" s="108">
        <v>102.12</v>
      </c>
    </row>
    <row r="2304" spans="1:4">
      <c r="A2304" s="107" t="s">
        <v>7252</v>
      </c>
      <c r="B2304" s="106" t="s">
        <v>7253</v>
      </c>
      <c r="C2304" s="107" t="s">
        <v>27</v>
      </c>
      <c r="D2304" s="108">
        <v>54.76</v>
      </c>
    </row>
    <row r="2305" spans="1:4">
      <c r="A2305" s="109" t="s">
        <v>7254</v>
      </c>
      <c r="B2305" s="106"/>
      <c r="C2305" s="107"/>
      <c r="D2305" s="108"/>
    </row>
    <row r="2306" spans="1:4">
      <c r="A2306" s="107" t="s">
        <v>7255</v>
      </c>
      <c r="B2306" s="106" t="s">
        <v>7256</v>
      </c>
      <c r="C2306" s="107" t="s">
        <v>1623</v>
      </c>
      <c r="D2306" s="108">
        <v>1541.26</v>
      </c>
    </row>
    <row r="2307" spans="1:4">
      <c r="A2307" s="105" t="s">
        <v>7257</v>
      </c>
      <c r="B2307" s="106"/>
      <c r="C2307" s="107"/>
      <c r="D2307" s="108"/>
    </row>
    <row r="2308" spans="1:4">
      <c r="A2308" s="105" t="s">
        <v>7258</v>
      </c>
      <c r="B2308" s="106"/>
      <c r="C2308" s="107"/>
      <c r="D2308" s="108"/>
    </row>
    <row r="2309" spans="1:4">
      <c r="A2309" s="109" t="s">
        <v>1660</v>
      </c>
      <c r="B2309" s="106"/>
      <c r="C2309" s="107"/>
      <c r="D2309" s="108"/>
    </row>
    <row r="2310" spans="1:4">
      <c r="A2310" s="110" t="s">
        <v>7259</v>
      </c>
      <c r="B2310" s="106" t="s">
        <v>7260</v>
      </c>
      <c r="C2310" s="107" t="s">
        <v>1623</v>
      </c>
      <c r="D2310" s="108">
        <v>219.12</v>
      </c>
    </row>
    <row r="2311" spans="1:4">
      <c r="A2311" s="110" t="s">
        <v>7261</v>
      </c>
      <c r="B2311" s="106" t="s">
        <v>7262</v>
      </c>
      <c r="C2311" s="107" t="s">
        <v>1623</v>
      </c>
      <c r="D2311" s="108">
        <v>583.03</v>
      </c>
    </row>
    <row r="2312" spans="1:4">
      <c r="A2312" s="110" t="s">
        <v>7263</v>
      </c>
      <c r="B2312" s="106" t="s">
        <v>7264</v>
      </c>
      <c r="C2312" s="107" t="s">
        <v>1623</v>
      </c>
      <c r="D2312" s="108">
        <v>238.7</v>
      </c>
    </row>
    <row r="2313" spans="1:4">
      <c r="A2313" s="110" t="s">
        <v>7265</v>
      </c>
      <c r="B2313" s="106" t="s">
        <v>7266</v>
      </c>
      <c r="C2313" s="107" t="s">
        <v>1623</v>
      </c>
      <c r="D2313" s="108">
        <v>602.61</v>
      </c>
    </row>
    <row r="2314" spans="1:4">
      <c r="A2314" s="110" t="s">
        <v>7267</v>
      </c>
      <c r="B2314" s="106" t="s">
        <v>7268</v>
      </c>
      <c r="C2314" s="107" t="s">
        <v>1661</v>
      </c>
      <c r="D2314" s="108">
        <v>62.48</v>
      </c>
    </row>
    <row r="2315" spans="1:4">
      <c r="A2315" s="110" t="s">
        <v>7269</v>
      </c>
      <c r="B2315" s="106" t="s">
        <v>7270</v>
      </c>
      <c r="C2315" s="107" t="s">
        <v>27</v>
      </c>
      <c r="D2315" s="108">
        <v>114.93</v>
      </c>
    </row>
    <row r="2316" spans="1:4">
      <c r="A2316" s="110" t="s">
        <v>7271</v>
      </c>
      <c r="B2316" s="106" t="s">
        <v>7272</v>
      </c>
      <c r="C2316" s="107" t="s">
        <v>27</v>
      </c>
      <c r="D2316" s="108">
        <v>245.22</v>
      </c>
    </row>
    <row r="2317" spans="1:4">
      <c r="A2317" s="107" t="s">
        <v>7273</v>
      </c>
      <c r="B2317" s="106" t="s">
        <v>7274</v>
      </c>
      <c r="C2317" s="107" t="s">
        <v>1623</v>
      </c>
      <c r="D2317" s="108">
        <v>582.66</v>
      </c>
    </row>
    <row r="2318" spans="1:4">
      <c r="A2318" s="109" t="s">
        <v>7275</v>
      </c>
      <c r="B2318" s="106"/>
      <c r="C2318" s="107"/>
      <c r="D2318" s="108"/>
    </row>
    <row r="2319" spans="1:4">
      <c r="A2319" s="107" t="s">
        <v>7276</v>
      </c>
      <c r="B2319" s="106" t="s">
        <v>7277</v>
      </c>
      <c r="C2319" s="107" t="s">
        <v>27</v>
      </c>
      <c r="D2319" s="108">
        <v>56.38</v>
      </c>
    </row>
    <row r="2320" spans="1:4">
      <c r="A2320" s="109" t="s">
        <v>7278</v>
      </c>
      <c r="B2320" s="106"/>
      <c r="C2320" s="107"/>
      <c r="D2320" s="108"/>
    </row>
    <row r="2321" spans="1:4">
      <c r="A2321" s="110" t="s">
        <v>7279</v>
      </c>
      <c r="B2321" s="106" t="s">
        <v>7280</v>
      </c>
      <c r="C2321" s="107" t="s">
        <v>1657</v>
      </c>
      <c r="D2321" s="108">
        <v>17.97</v>
      </c>
    </row>
    <row r="2322" spans="1:4">
      <c r="A2322" s="110" t="s">
        <v>7281</v>
      </c>
      <c r="B2322" s="106" t="s">
        <v>7282</v>
      </c>
      <c r="C2322" s="107" t="s">
        <v>1657</v>
      </c>
      <c r="D2322" s="108">
        <v>14.15</v>
      </c>
    </row>
    <row r="2323" spans="1:4">
      <c r="A2323" s="110" t="s">
        <v>7283</v>
      </c>
      <c r="B2323" s="106" t="s">
        <v>7284</v>
      </c>
      <c r="C2323" s="107" t="s">
        <v>1657</v>
      </c>
      <c r="D2323" s="108">
        <v>12.62</v>
      </c>
    </row>
    <row r="2324" spans="1:4">
      <c r="A2324" s="110" t="s">
        <v>7285</v>
      </c>
      <c r="B2324" s="106" t="s">
        <v>7286</v>
      </c>
      <c r="C2324" s="107" t="s">
        <v>27</v>
      </c>
      <c r="D2324" s="108">
        <v>12.28</v>
      </c>
    </row>
    <row r="2325" spans="1:4">
      <c r="A2325" s="110" t="s">
        <v>7287</v>
      </c>
      <c r="B2325" s="106" t="s">
        <v>7288</v>
      </c>
      <c r="C2325" s="107" t="s">
        <v>27</v>
      </c>
      <c r="D2325" s="108">
        <v>32.99</v>
      </c>
    </row>
    <row r="2326" spans="1:4">
      <c r="A2326" s="107" t="s">
        <v>7289</v>
      </c>
      <c r="B2326" s="106" t="s">
        <v>7290</v>
      </c>
      <c r="C2326" s="107" t="s">
        <v>27</v>
      </c>
      <c r="D2326" s="108">
        <v>17.45</v>
      </c>
    </row>
    <row r="2327" spans="1:4">
      <c r="A2327" s="109" t="s">
        <v>7291</v>
      </c>
      <c r="B2327" s="106"/>
      <c r="C2327" s="107"/>
      <c r="D2327" s="108"/>
    </row>
    <row r="2328" spans="1:4">
      <c r="A2328" s="110" t="s">
        <v>7292</v>
      </c>
      <c r="B2328" s="106" t="s">
        <v>7293</v>
      </c>
      <c r="C2328" s="107" t="s">
        <v>1623</v>
      </c>
      <c r="D2328" s="108">
        <v>1262.6199999999999</v>
      </c>
    </row>
    <row r="2329" spans="1:4">
      <c r="A2329" s="110" t="s">
        <v>7294</v>
      </c>
      <c r="B2329" s="106" t="s">
        <v>7295</v>
      </c>
      <c r="C2329" s="107" t="s">
        <v>27</v>
      </c>
      <c r="D2329" s="108">
        <v>105</v>
      </c>
    </row>
    <row r="2330" spans="1:4">
      <c r="A2330" s="110" t="s">
        <v>7296</v>
      </c>
      <c r="B2330" s="106" t="s">
        <v>7297</v>
      </c>
      <c r="C2330" s="107" t="s">
        <v>27</v>
      </c>
      <c r="D2330" s="108">
        <v>89.72</v>
      </c>
    </row>
    <row r="2331" spans="1:4">
      <c r="A2331" s="110" t="s">
        <v>7298</v>
      </c>
      <c r="B2331" s="106" t="s">
        <v>7299</v>
      </c>
      <c r="C2331" s="107" t="s">
        <v>27</v>
      </c>
      <c r="D2331" s="108">
        <v>130.96</v>
      </c>
    </row>
    <row r="2332" spans="1:4">
      <c r="A2332" s="107" t="s">
        <v>7300</v>
      </c>
      <c r="B2332" s="106" t="s">
        <v>7301</v>
      </c>
      <c r="C2332" s="107" t="s">
        <v>27</v>
      </c>
      <c r="D2332" s="108">
        <v>101.69</v>
      </c>
    </row>
    <row r="2333" spans="1:4">
      <c r="A2333" s="109" t="s">
        <v>7302</v>
      </c>
      <c r="B2333" s="106"/>
      <c r="C2333" s="107"/>
      <c r="D2333" s="108"/>
    </row>
    <row r="2334" spans="1:4">
      <c r="A2334" s="107" t="s">
        <v>7303</v>
      </c>
      <c r="B2334" s="106" t="s">
        <v>7304</v>
      </c>
      <c r="C2334" s="107" t="s">
        <v>1623</v>
      </c>
      <c r="D2334" s="108">
        <v>684.68</v>
      </c>
    </row>
    <row r="2335" spans="1:4">
      <c r="A2335" s="109" t="s">
        <v>7305</v>
      </c>
      <c r="B2335" s="106"/>
      <c r="C2335" s="107"/>
      <c r="D2335" s="108"/>
    </row>
    <row r="2336" spans="1:4">
      <c r="A2336" s="110" t="s">
        <v>7306</v>
      </c>
      <c r="B2336" s="106" t="s">
        <v>7307</v>
      </c>
      <c r="C2336" s="107" t="s">
        <v>1623</v>
      </c>
      <c r="D2336" s="108">
        <v>480.22</v>
      </c>
    </row>
    <row r="2337" spans="1:4">
      <c r="A2337" s="110" t="s">
        <v>7308</v>
      </c>
      <c r="B2337" s="106" t="s">
        <v>7309</v>
      </c>
      <c r="C2337" s="107" t="s">
        <v>1623</v>
      </c>
      <c r="D2337" s="108">
        <v>1276.8699999999999</v>
      </c>
    </row>
    <row r="2338" spans="1:4">
      <c r="A2338" s="107" t="s">
        <v>7310</v>
      </c>
      <c r="B2338" s="106" t="s">
        <v>7311</v>
      </c>
      <c r="C2338" s="107" t="s">
        <v>1623</v>
      </c>
      <c r="D2338" s="108">
        <v>2591.09</v>
      </c>
    </row>
    <row r="2339" spans="1:4">
      <c r="A2339" s="105" t="s">
        <v>7312</v>
      </c>
      <c r="B2339" s="106"/>
      <c r="C2339" s="107"/>
      <c r="D2339" s="108"/>
    </row>
    <row r="2340" spans="1:4">
      <c r="A2340" s="109" t="s">
        <v>7313</v>
      </c>
      <c r="B2340" s="106"/>
      <c r="C2340" s="107"/>
      <c r="D2340" s="108"/>
    </row>
    <row r="2341" spans="1:4">
      <c r="A2341" s="110" t="s">
        <v>7314</v>
      </c>
      <c r="B2341" s="106" t="s">
        <v>7315</v>
      </c>
      <c r="C2341" s="107" t="s">
        <v>25</v>
      </c>
      <c r="D2341" s="108">
        <v>55.35</v>
      </c>
    </row>
    <row r="2342" spans="1:4">
      <c r="A2342" s="110" t="s">
        <v>7316</v>
      </c>
      <c r="B2342" s="106" t="s">
        <v>7317</v>
      </c>
      <c r="C2342" s="107" t="s">
        <v>25</v>
      </c>
      <c r="D2342" s="108">
        <v>49.88</v>
      </c>
    </row>
    <row r="2343" spans="1:4">
      <c r="A2343" s="110" t="s">
        <v>7318</v>
      </c>
      <c r="B2343" s="106" t="s">
        <v>7319</v>
      </c>
      <c r="C2343" s="107" t="s">
        <v>25</v>
      </c>
      <c r="D2343" s="108">
        <v>9.5500000000000007</v>
      </c>
    </row>
    <row r="2344" spans="1:4">
      <c r="A2344" s="110" t="s">
        <v>7320</v>
      </c>
      <c r="B2344" s="106" t="s">
        <v>7321</v>
      </c>
      <c r="C2344" s="107" t="s">
        <v>25</v>
      </c>
      <c r="D2344" s="108">
        <v>11.95</v>
      </c>
    </row>
    <row r="2345" spans="1:4">
      <c r="A2345" s="110" t="s">
        <v>7322</v>
      </c>
      <c r="B2345" s="106" t="s">
        <v>7323</v>
      </c>
      <c r="C2345" s="107" t="s">
        <v>25</v>
      </c>
      <c r="D2345" s="108">
        <v>17.57</v>
      </c>
    </row>
    <row r="2346" spans="1:4">
      <c r="A2346" s="110" t="s">
        <v>7324</v>
      </c>
      <c r="B2346" s="106" t="s">
        <v>7325</v>
      </c>
      <c r="C2346" s="107" t="s">
        <v>25</v>
      </c>
      <c r="D2346" s="108">
        <v>23.72</v>
      </c>
    </row>
    <row r="2347" spans="1:4">
      <c r="A2347" s="110" t="s">
        <v>7326</v>
      </c>
      <c r="B2347" s="106" t="s">
        <v>7327</v>
      </c>
      <c r="C2347" s="107" t="s">
        <v>25</v>
      </c>
      <c r="D2347" s="108">
        <v>28.07</v>
      </c>
    </row>
    <row r="2348" spans="1:4">
      <c r="A2348" s="110" t="s">
        <v>7328</v>
      </c>
      <c r="B2348" s="106" t="s">
        <v>7329</v>
      </c>
      <c r="C2348" s="107" t="s">
        <v>25</v>
      </c>
      <c r="D2348" s="108">
        <v>32.119999999999997</v>
      </c>
    </row>
    <row r="2349" spans="1:4">
      <c r="A2349" s="110" t="s">
        <v>7330</v>
      </c>
      <c r="B2349" s="106" t="s">
        <v>7331</v>
      </c>
      <c r="C2349" s="107" t="s">
        <v>25</v>
      </c>
      <c r="D2349" s="108">
        <v>50.05</v>
      </c>
    </row>
    <row r="2350" spans="1:4">
      <c r="A2350" s="110" t="s">
        <v>7332</v>
      </c>
      <c r="B2350" s="106" t="s">
        <v>7333</v>
      </c>
      <c r="C2350" s="107" t="s">
        <v>25</v>
      </c>
      <c r="D2350" s="108">
        <v>64.59</v>
      </c>
    </row>
    <row r="2351" spans="1:4">
      <c r="A2351" s="110" t="s">
        <v>7334</v>
      </c>
      <c r="B2351" s="106" t="s">
        <v>7335</v>
      </c>
      <c r="C2351" s="107" t="s">
        <v>25</v>
      </c>
      <c r="D2351" s="108">
        <v>6.33</v>
      </c>
    </row>
    <row r="2352" spans="1:4">
      <c r="A2352" s="110" t="s">
        <v>7336</v>
      </c>
      <c r="B2352" s="106" t="s">
        <v>7337</v>
      </c>
      <c r="C2352" s="107" t="s">
        <v>25</v>
      </c>
      <c r="D2352" s="108">
        <v>6.04</v>
      </c>
    </row>
    <row r="2353" spans="1:4">
      <c r="A2353" s="110" t="s">
        <v>7338</v>
      </c>
      <c r="B2353" s="106" t="s">
        <v>7339</v>
      </c>
      <c r="C2353" s="107" t="s">
        <v>25</v>
      </c>
      <c r="D2353" s="108">
        <v>9.23</v>
      </c>
    </row>
    <row r="2354" spans="1:4">
      <c r="A2354" s="110" t="s">
        <v>7340</v>
      </c>
      <c r="B2354" s="106" t="s">
        <v>7341</v>
      </c>
      <c r="C2354" s="107" t="s">
        <v>25</v>
      </c>
      <c r="D2354" s="108">
        <v>34.06</v>
      </c>
    </row>
    <row r="2355" spans="1:4">
      <c r="A2355" s="110" t="s">
        <v>7342</v>
      </c>
      <c r="B2355" s="106" t="s">
        <v>7343</v>
      </c>
      <c r="C2355" s="107" t="s">
        <v>25</v>
      </c>
      <c r="D2355" s="108">
        <v>7.49</v>
      </c>
    </row>
    <row r="2356" spans="1:4">
      <c r="A2356" s="107" t="s">
        <v>7344</v>
      </c>
      <c r="B2356" s="106" t="s">
        <v>7345</v>
      </c>
      <c r="C2356" s="107" t="s">
        <v>25</v>
      </c>
      <c r="D2356" s="108">
        <v>0.62</v>
      </c>
    </row>
    <row r="2357" spans="1:4">
      <c r="A2357" s="105" t="s">
        <v>7346</v>
      </c>
      <c r="B2357" s="106"/>
      <c r="C2357" s="107"/>
      <c r="D2357" s="108"/>
    </row>
    <row r="2358" spans="1:4">
      <c r="A2358" s="109" t="s">
        <v>7347</v>
      </c>
      <c r="B2358" s="106"/>
      <c r="C2358" s="107"/>
      <c r="D2358" s="108"/>
    </row>
    <row r="2359" spans="1:4">
      <c r="A2359" s="110" t="s">
        <v>7348</v>
      </c>
      <c r="B2359" s="106" t="s">
        <v>7349</v>
      </c>
      <c r="C2359" s="107" t="s">
        <v>26</v>
      </c>
      <c r="D2359" s="108">
        <v>1149.19</v>
      </c>
    </row>
    <row r="2360" spans="1:4">
      <c r="A2360" s="107" t="s">
        <v>7350</v>
      </c>
      <c r="B2360" s="106" t="s">
        <v>7351</v>
      </c>
      <c r="C2360" s="107" t="s">
        <v>25</v>
      </c>
      <c r="D2360" s="108">
        <v>1372.69</v>
      </c>
    </row>
    <row r="2361" spans="1:4">
      <c r="A2361" s="109" t="s">
        <v>7352</v>
      </c>
      <c r="B2361" s="106"/>
      <c r="C2361" s="107"/>
      <c r="D2361" s="108"/>
    </row>
    <row r="2362" spans="1:4">
      <c r="A2362" s="110" t="s">
        <v>7353</v>
      </c>
      <c r="B2362" s="106" t="s">
        <v>7354</v>
      </c>
      <c r="C2362" s="107" t="s">
        <v>26</v>
      </c>
      <c r="D2362" s="108">
        <v>416.31</v>
      </c>
    </row>
    <row r="2363" spans="1:4">
      <c r="A2363" s="110" t="s">
        <v>7355</v>
      </c>
      <c r="B2363" s="106" t="s">
        <v>7356</v>
      </c>
      <c r="C2363" s="107" t="s">
        <v>26</v>
      </c>
      <c r="D2363" s="108">
        <v>357.19</v>
      </c>
    </row>
    <row r="2364" spans="1:4">
      <c r="A2364" s="110" t="s">
        <v>7357</v>
      </c>
      <c r="B2364" s="106" t="s">
        <v>7358</v>
      </c>
      <c r="C2364" s="107" t="s">
        <v>26</v>
      </c>
      <c r="D2364" s="108">
        <v>357.19</v>
      </c>
    </row>
    <row r="2365" spans="1:4">
      <c r="A2365" s="110" t="s">
        <v>7359</v>
      </c>
      <c r="B2365" s="106" t="s">
        <v>7360</v>
      </c>
      <c r="C2365" s="107" t="s">
        <v>26</v>
      </c>
      <c r="D2365" s="108">
        <v>414.94</v>
      </c>
    </row>
    <row r="2366" spans="1:4">
      <c r="A2366" s="110" t="s">
        <v>7361</v>
      </c>
      <c r="B2366" s="106" t="s">
        <v>7362</v>
      </c>
      <c r="C2366" s="107" t="s">
        <v>26</v>
      </c>
      <c r="D2366" s="108">
        <v>367.69</v>
      </c>
    </row>
    <row r="2367" spans="1:4">
      <c r="A2367" s="110" t="s">
        <v>7363</v>
      </c>
      <c r="B2367" s="106" t="s">
        <v>7364</v>
      </c>
      <c r="C2367" s="107" t="s">
        <v>26</v>
      </c>
      <c r="D2367" s="108">
        <v>367.69</v>
      </c>
    </row>
    <row r="2368" spans="1:4">
      <c r="A2368" s="110" t="s">
        <v>7365</v>
      </c>
      <c r="B2368" s="106" t="s">
        <v>7366</v>
      </c>
      <c r="C2368" s="107" t="s">
        <v>26</v>
      </c>
      <c r="D2368" s="108">
        <v>430.69</v>
      </c>
    </row>
    <row r="2369" spans="1:4">
      <c r="A2369" s="107" t="s">
        <v>7367</v>
      </c>
      <c r="B2369" s="106" t="s">
        <v>7368</v>
      </c>
      <c r="C2369" s="107" t="s">
        <v>26</v>
      </c>
      <c r="D2369" s="108">
        <v>451.69</v>
      </c>
    </row>
    <row r="2370" spans="1:4">
      <c r="A2370" s="105" t="s">
        <v>7369</v>
      </c>
      <c r="B2370" s="106"/>
      <c r="C2370" s="107"/>
      <c r="D2370" s="108"/>
    </row>
    <row r="2371" spans="1:4">
      <c r="A2371" s="109" t="s">
        <v>7370</v>
      </c>
      <c r="B2371" s="106"/>
      <c r="C2371" s="107"/>
      <c r="D2371" s="108"/>
    </row>
    <row r="2372" spans="1:4">
      <c r="A2372" s="110" t="s">
        <v>7371</v>
      </c>
      <c r="B2372" s="106" t="s">
        <v>7372</v>
      </c>
      <c r="C2372" s="107" t="s">
        <v>25</v>
      </c>
      <c r="D2372" s="108">
        <v>107.65</v>
      </c>
    </row>
    <row r="2373" spans="1:4">
      <c r="A2373" s="110" t="s">
        <v>7373</v>
      </c>
      <c r="B2373" s="106" t="s">
        <v>7374</v>
      </c>
      <c r="C2373" s="107" t="s">
        <v>25</v>
      </c>
      <c r="D2373" s="108">
        <v>665.41</v>
      </c>
    </row>
    <row r="2374" spans="1:4">
      <c r="A2374" s="107" t="s">
        <v>7375</v>
      </c>
      <c r="B2374" s="106" t="s">
        <v>7376</v>
      </c>
      <c r="C2374" s="107" t="s">
        <v>25</v>
      </c>
      <c r="D2374" s="108">
        <v>340.37</v>
      </c>
    </row>
    <row r="2375" spans="1:4">
      <c r="A2375" s="105" t="s">
        <v>7377</v>
      </c>
      <c r="B2375" s="106"/>
      <c r="C2375" s="107"/>
      <c r="D2375" s="108"/>
    </row>
    <row r="2376" spans="1:4">
      <c r="A2376" s="109" t="s">
        <v>7378</v>
      </c>
      <c r="B2376" s="106"/>
      <c r="C2376" s="107"/>
      <c r="D2376" s="108"/>
    </row>
    <row r="2377" spans="1:4">
      <c r="A2377" s="110" t="s">
        <v>7379</v>
      </c>
      <c r="B2377" s="106" t="s">
        <v>7380</v>
      </c>
      <c r="C2377" s="107" t="s">
        <v>25</v>
      </c>
      <c r="D2377" s="108">
        <v>327.24</v>
      </c>
    </row>
    <row r="2378" spans="1:4">
      <c r="A2378" s="110" t="s">
        <v>7381</v>
      </c>
      <c r="B2378" s="106" t="s">
        <v>7382</v>
      </c>
      <c r="C2378" s="107" t="s">
        <v>25</v>
      </c>
      <c r="D2378" s="108">
        <v>69.930000000000007</v>
      </c>
    </row>
    <row r="2379" spans="1:4">
      <c r="A2379" s="110" t="s">
        <v>7383</v>
      </c>
      <c r="B2379" s="106" t="s">
        <v>7384</v>
      </c>
      <c r="C2379" s="107" t="s">
        <v>25</v>
      </c>
      <c r="D2379" s="108">
        <v>79.5</v>
      </c>
    </row>
    <row r="2380" spans="1:4">
      <c r="A2380" s="110" t="s">
        <v>7385</v>
      </c>
      <c r="B2380" s="106" t="s">
        <v>7386</v>
      </c>
      <c r="C2380" s="107" t="s">
        <v>25</v>
      </c>
      <c r="D2380" s="108">
        <v>83.39</v>
      </c>
    </row>
    <row r="2381" spans="1:4">
      <c r="A2381" s="110" t="s">
        <v>7387</v>
      </c>
      <c r="B2381" s="106" t="s">
        <v>7388</v>
      </c>
      <c r="C2381" s="107" t="s">
        <v>25</v>
      </c>
      <c r="D2381" s="108">
        <v>118.18</v>
      </c>
    </row>
    <row r="2382" spans="1:4">
      <c r="A2382" s="110" t="s">
        <v>7389</v>
      </c>
      <c r="B2382" s="106" t="s">
        <v>7390</v>
      </c>
      <c r="C2382" s="107" t="s">
        <v>25</v>
      </c>
      <c r="D2382" s="108">
        <v>118.11</v>
      </c>
    </row>
    <row r="2383" spans="1:4">
      <c r="A2383" s="110" t="s">
        <v>7391</v>
      </c>
      <c r="B2383" s="106" t="s">
        <v>7392</v>
      </c>
      <c r="C2383" s="107" t="s">
        <v>25</v>
      </c>
      <c r="D2383" s="108">
        <v>124.06</v>
      </c>
    </row>
    <row r="2384" spans="1:4">
      <c r="A2384" s="107" t="s">
        <v>7393</v>
      </c>
      <c r="B2384" s="106" t="s">
        <v>7394</v>
      </c>
      <c r="C2384" s="107" t="s">
        <v>25</v>
      </c>
      <c r="D2384" s="108">
        <v>142.37</v>
      </c>
    </row>
    <row r="2385" spans="1:4">
      <c r="A2385" s="109" t="s">
        <v>7395</v>
      </c>
      <c r="B2385" s="106"/>
      <c r="C2385" s="107"/>
      <c r="D2385" s="108"/>
    </row>
    <row r="2386" spans="1:4">
      <c r="A2386" s="110" t="s">
        <v>7396</v>
      </c>
      <c r="B2386" s="106" t="s">
        <v>7397</v>
      </c>
      <c r="C2386" s="107" t="s">
        <v>1623</v>
      </c>
      <c r="D2386" s="108">
        <v>36.82</v>
      </c>
    </row>
    <row r="2387" spans="1:4">
      <c r="A2387" s="110" t="s">
        <v>7398</v>
      </c>
      <c r="B2387" s="106" t="s">
        <v>7399</v>
      </c>
      <c r="C2387" s="107" t="s">
        <v>1623</v>
      </c>
      <c r="D2387" s="108">
        <v>34.58</v>
      </c>
    </row>
    <row r="2388" spans="1:4">
      <c r="A2388" s="110" t="s">
        <v>7400</v>
      </c>
      <c r="B2388" s="106" t="s">
        <v>7401</v>
      </c>
      <c r="C2388" s="107" t="s">
        <v>25</v>
      </c>
      <c r="D2388" s="108">
        <v>614.27</v>
      </c>
    </row>
    <row r="2389" spans="1:4">
      <c r="A2389" s="110" t="s">
        <v>7402</v>
      </c>
      <c r="B2389" s="106" t="s">
        <v>7403</v>
      </c>
      <c r="C2389" s="107" t="s">
        <v>25</v>
      </c>
      <c r="D2389" s="108">
        <v>680.37</v>
      </c>
    </row>
    <row r="2390" spans="1:4">
      <c r="A2390" s="110" t="s">
        <v>7404</v>
      </c>
      <c r="B2390" s="106" t="s">
        <v>7405</v>
      </c>
      <c r="C2390" s="107" t="s">
        <v>27</v>
      </c>
      <c r="D2390" s="108">
        <v>6844.7</v>
      </c>
    </row>
    <row r="2391" spans="1:4">
      <c r="A2391" s="110" t="s">
        <v>7406</v>
      </c>
      <c r="B2391" s="106" t="s">
        <v>7407</v>
      </c>
      <c r="C2391" s="107" t="s">
        <v>27</v>
      </c>
      <c r="D2391" s="108">
        <v>8898.17</v>
      </c>
    </row>
    <row r="2392" spans="1:4">
      <c r="A2392" s="110" t="s">
        <v>7408</v>
      </c>
      <c r="B2392" s="106" t="s">
        <v>7409</v>
      </c>
      <c r="C2392" s="107" t="s">
        <v>27</v>
      </c>
      <c r="D2392" s="108">
        <v>9240.4</v>
      </c>
    </row>
    <row r="2393" spans="1:4">
      <c r="A2393" s="110" t="s">
        <v>7410</v>
      </c>
      <c r="B2393" s="106" t="s">
        <v>7411</v>
      </c>
      <c r="C2393" s="107" t="s">
        <v>27</v>
      </c>
      <c r="D2393" s="108">
        <v>14000.29</v>
      </c>
    </row>
    <row r="2394" spans="1:4">
      <c r="A2394" s="110" t="s">
        <v>7412</v>
      </c>
      <c r="B2394" s="106" t="s">
        <v>7413</v>
      </c>
      <c r="C2394" s="107" t="s">
        <v>27</v>
      </c>
      <c r="D2394" s="108">
        <v>16100.39</v>
      </c>
    </row>
    <row r="2395" spans="1:4">
      <c r="A2395" s="110" t="s">
        <v>7414</v>
      </c>
      <c r="B2395" s="106" t="s">
        <v>7415</v>
      </c>
      <c r="C2395" s="107" t="s">
        <v>27</v>
      </c>
      <c r="D2395" s="108">
        <v>17150.36</v>
      </c>
    </row>
    <row r="2396" spans="1:4">
      <c r="A2396" s="110" t="s">
        <v>7416</v>
      </c>
      <c r="B2396" s="106" t="s">
        <v>7417</v>
      </c>
      <c r="C2396" s="107" t="s">
        <v>27</v>
      </c>
      <c r="D2396" s="108">
        <v>18200.349999999999</v>
      </c>
    </row>
    <row r="2397" spans="1:4">
      <c r="A2397" s="110" t="s">
        <v>7418</v>
      </c>
      <c r="B2397" s="106" t="s">
        <v>7419</v>
      </c>
      <c r="C2397" s="107" t="s">
        <v>27</v>
      </c>
      <c r="D2397" s="108">
        <v>34279.620000000003</v>
      </c>
    </row>
    <row r="2398" spans="1:4">
      <c r="A2398" s="110" t="s">
        <v>7420</v>
      </c>
      <c r="B2398" s="106" t="s">
        <v>7421</v>
      </c>
      <c r="C2398" s="107" t="s">
        <v>27</v>
      </c>
      <c r="D2398" s="108">
        <v>37707.550000000003</v>
      </c>
    </row>
    <row r="2399" spans="1:4">
      <c r="A2399" s="110" t="s">
        <v>7422</v>
      </c>
      <c r="B2399" s="106" t="s">
        <v>7423</v>
      </c>
      <c r="C2399" s="107" t="s">
        <v>27</v>
      </c>
      <c r="D2399" s="108">
        <v>41135.5</v>
      </c>
    </row>
    <row r="2400" spans="1:4">
      <c r="A2400" s="110" t="s">
        <v>7424</v>
      </c>
      <c r="B2400" s="106" t="s">
        <v>7425</v>
      </c>
      <c r="C2400" s="107" t="s">
        <v>27</v>
      </c>
      <c r="D2400" s="108">
        <v>47991.43</v>
      </c>
    </row>
    <row r="2401" spans="1:4">
      <c r="A2401" s="110" t="s">
        <v>7426</v>
      </c>
      <c r="B2401" s="106" t="s">
        <v>7427</v>
      </c>
      <c r="C2401" s="107" t="s">
        <v>27</v>
      </c>
      <c r="D2401" s="108">
        <v>36026.26</v>
      </c>
    </row>
    <row r="2402" spans="1:4">
      <c r="A2402" s="110" t="s">
        <v>7428</v>
      </c>
      <c r="B2402" s="106" t="s">
        <v>7429</v>
      </c>
      <c r="C2402" s="107" t="s">
        <v>27</v>
      </c>
      <c r="D2402" s="108">
        <v>39628.89</v>
      </c>
    </row>
    <row r="2403" spans="1:4">
      <c r="A2403" s="110" t="s">
        <v>7430</v>
      </c>
      <c r="B2403" s="106" t="s">
        <v>7431</v>
      </c>
      <c r="C2403" s="107" t="s">
        <v>27</v>
      </c>
      <c r="D2403" s="108">
        <v>43231.54</v>
      </c>
    </row>
    <row r="2404" spans="1:4">
      <c r="A2404" s="107" t="s">
        <v>7432</v>
      </c>
      <c r="B2404" s="106" t="s">
        <v>7433</v>
      </c>
      <c r="C2404" s="107" t="s">
        <v>27</v>
      </c>
      <c r="D2404" s="108">
        <v>50436.77</v>
      </c>
    </row>
    <row r="2405" spans="1:4">
      <c r="A2405" s="109" t="s">
        <v>7434</v>
      </c>
      <c r="B2405" s="106"/>
      <c r="C2405" s="107"/>
      <c r="D2405" s="108"/>
    </row>
    <row r="2406" spans="1:4">
      <c r="A2406" s="110" t="s">
        <v>7435</v>
      </c>
      <c r="B2406" s="106" t="s">
        <v>7436</v>
      </c>
      <c r="C2406" s="107" t="s">
        <v>25</v>
      </c>
      <c r="D2406" s="108">
        <v>501.72</v>
      </c>
    </row>
    <row r="2407" spans="1:4">
      <c r="A2407" s="107" t="s">
        <v>7437</v>
      </c>
      <c r="B2407" s="106" t="s">
        <v>7438</v>
      </c>
      <c r="C2407" s="107" t="s">
        <v>25</v>
      </c>
      <c r="D2407" s="108">
        <v>231.91</v>
      </c>
    </row>
    <row r="2408" spans="1:4">
      <c r="A2408" s="105" t="s">
        <v>7439</v>
      </c>
      <c r="B2408" s="106"/>
      <c r="C2408" s="107"/>
      <c r="D2408" s="108"/>
    </row>
    <row r="2409" spans="1:4">
      <c r="A2409" s="109" t="s">
        <v>7440</v>
      </c>
      <c r="B2409" s="106"/>
      <c r="C2409" s="107"/>
      <c r="D2409" s="108"/>
    </row>
    <row r="2410" spans="1:4">
      <c r="A2410" s="110" t="s">
        <v>7441</v>
      </c>
      <c r="B2410" s="106" t="s">
        <v>7442</v>
      </c>
      <c r="C2410" s="107" t="s">
        <v>26</v>
      </c>
      <c r="D2410" s="108">
        <v>233.62</v>
      </c>
    </row>
    <row r="2411" spans="1:4">
      <c r="A2411" s="110" t="s">
        <v>7443</v>
      </c>
      <c r="B2411" s="106" t="s">
        <v>7444</v>
      </c>
      <c r="C2411" s="107" t="s">
        <v>26</v>
      </c>
      <c r="D2411" s="108">
        <v>288.83</v>
      </c>
    </row>
    <row r="2412" spans="1:4">
      <c r="A2412" s="110" t="s">
        <v>7445</v>
      </c>
      <c r="B2412" s="106" t="s">
        <v>7446</v>
      </c>
      <c r="C2412" s="107" t="s">
        <v>26</v>
      </c>
      <c r="D2412" s="108">
        <v>263.35000000000002</v>
      </c>
    </row>
    <row r="2413" spans="1:4">
      <c r="A2413" s="110" t="s">
        <v>7447</v>
      </c>
      <c r="B2413" s="106" t="s">
        <v>7448</v>
      </c>
      <c r="C2413" s="107" t="s">
        <v>26</v>
      </c>
      <c r="D2413" s="108">
        <v>287.5</v>
      </c>
    </row>
    <row r="2414" spans="1:4">
      <c r="A2414" s="110" t="s">
        <v>7449</v>
      </c>
      <c r="B2414" s="106" t="s">
        <v>7450</v>
      </c>
      <c r="C2414" s="107" t="s">
        <v>26</v>
      </c>
      <c r="D2414" s="108">
        <v>313.70999999999998</v>
      </c>
    </row>
    <row r="2415" spans="1:4">
      <c r="A2415" s="110" t="s">
        <v>7451</v>
      </c>
      <c r="B2415" s="106" t="s">
        <v>7452</v>
      </c>
      <c r="C2415" s="107" t="s">
        <v>26</v>
      </c>
      <c r="D2415" s="108">
        <v>306</v>
      </c>
    </row>
    <row r="2416" spans="1:4">
      <c r="A2416" s="110" t="s">
        <v>7453</v>
      </c>
      <c r="B2416" s="106" t="s">
        <v>7454</v>
      </c>
      <c r="C2416" s="107" t="s">
        <v>26</v>
      </c>
      <c r="D2416" s="108">
        <v>315</v>
      </c>
    </row>
    <row r="2417" spans="1:4">
      <c r="A2417" s="110" t="s">
        <v>7455</v>
      </c>
      <c r="B2417" s="106" t="s">
        <v>7456</v>
      </c>
      <c r="C2417" s="107" t="s">
        <v>26</v>
      </c>
      <c r="D2417" s="108">
        <v>325</v>
      </c>
    </row>
    <row r="2418" spans="1:4">
      <c r="A2418" s="110" t="s">
        <v>7457</v>
      </c>
      <c r="B2418" s="106" t="s">
        <v>7458</v>
      </c>
      <c r="C2418" s="107" t="s">
        <v>26</v>
      </c>
      <c r="D2418" s="108">
        <v>320</v>
      </c>
    </row>
    <row r="2419" spans="1:4">
      <c r="A2419" s="107" t="s">
        <v>7459</v>
      </c>
      <c r="B2419" s="106" t="s">
        <v>7460</v>
      </c>
      <c r="C2419" s="107" t="s">
        <v>26</v>
      </c>
      <c r="D2419" s="108">
        <v>301.60000000000002</v>
      </c>
    </row>
    <row r="2420" spans="1:4">
      <c r="A2420" s="109" t="s">
        <v>7461</v>
      </c>
      <c r="B2420" s="106"/>
      <c r="C2420" s="107"/>
      <c r="D2420" s="108"/>
    </row>
    <row r="2421" spans="1:4">
      <c r="A2421" s="110" t="s">
        <v>7462</v>
      </c>
      <c r="B2421" s="106" t="s">
        <v>7463</v>
      </c>
      <c r="C2421" s="107" t="s">
        <v>26</v>
      </c>
      <c r="D2421" s="108">
        <v>327.02</v>
      </c>
    </row>
    <row r="2422" spans="1:4">
      <c r="A2422" s="107" t="s">
        <v>7464</v>
      </c>
      <c r="B2422" s="106" t="s">
        <v>7465</v>
      </c>
      <c r="C2422" s="107" t="s">
        <v>26</v>
      </c>
      <c r="D2422" s="108">
        <v>438.73</v>
      </c>
    </row>
    <row r="2423" spans="1:4">
      <c r="A2423" s="109" t="s">
        <v>7466</v>
      </c>
      <c r="B2423" s="106"/>
      <c r="C2423" s="107"/>
      <c r="D2423" s="108"/>
    </row>
    <row r="2424" spans="1:4">
      <c r="A2424" s="107" t="s">
        <v>7467</v>
      </c>
      <c r="B2424" s="106" t="s">
        <v>7468</v>
      </c>
      <c r="C2424" s="107" t="s">
        <v>26</v>
      </c>
      <c r="D2424" s="108">
        <v>30</v>
      </c>
    </row>
    <row r="2425" spans="1:4">
      <c r="A2425" s="105" t="s">
        <v>7469</v>
      </c>
      <c r="B2425" s="106"/>
      <c r="C2425" s="107"/>
      <c r="D2425" s="108"/>
    </row>
    <row r="2426" spans="1:4">
      <c r="A2426" s="109" t="s">
        <v>7470</v>
      </c>
      <c r="B2426" s="106"/>
      <c r="C2426" s="107"/>
      <c r="D2426" s="108"/>
    </row>
    <row r="2427" spans="1:4">
      <c r="A2427" s="110" t="s">
        <v>7471</v>
      </c>
      <c r="B2427" s="106" t="s">
        <v>7472</v>
      </c>
      <c r="C2427" s="107" t="s">
        <v>25</v>
      </c>
      <c r="D2427" s="108">
        <v>34.78</v>
      </c>
    </row>
    <row r="2428" spans="1:4">
      <c r="A2428" s="110" t="s">
        <v>7473</v>
      </c>
      <c r="B2428" s="106" t="s">
        <v>7474</v>
      </c>
      <c r="C2428" s="107" t="s">
        <v>1657</v>
      </c>
      <c r="D2428" s="108">
        <v>21.45</v>
      </c>
    </row>
    <row r="2429" spans="1:4">
      <c r="A2429" s="110" t="s">
        <v>7475</v>
      </c>
      <c r="B2429" s="106" t="s">
        <v>7476</v>
      </c>
      <c r="C2429" s="107" t="s">
        <v>1657</v>
      </c>
      <c r="D2429" s="108">
        <v>110.45</v>
      </c>
    </row>
    <row r="2430" spans="1:4">
      <c r="A2430" s="110" t="s">
        <v>7477</v>
      </c>
      <c r="B2430" s="106" t="s">
        <v>7478</v>
      </c>
      <c r="C2430" s="107" t="s">
        <v>25</v>
      </c>
      <c r="D2430" s="108">
        <v>928.45</v>
      </c>
    </row>
    <row r="2431" spans="1:4">
      <c r="A2431" s="110" t="s">
        <v>7479</v>
      </c>
      <c r="B2431" s="106" t="s">
        <v>7480</v>
      </c>
      <c r="C2431" s="107" t="s">
        <v>25</v>
      </c>
      <c r="D2431" s="108">
        <v>152.19999999999999</v>
      </c>
    </row>
    <row r="2432" spans="1:4">
      <c r="A2432" s="107" t="s">
        <v>7481</v>
      </c>
      <c r="B2432" s="106" t="s">
        <v>7482</v>
      </c>
      <c r="C2432" s="107" t="s">
        <v>25</v>
      </c>
      <c r="D2432" s="108">
        <v>47.86</v>
      </c>
    </row>
    <row r="2433" spans="1:4">
      <c r="A2433" s="105" t="s">
        <v>7483</v>
      </c>
      <c r="B2433" s="106"/>
      <c r="C2433" s="107"/>
      <c r="D2433" s="108"/>
    </row>
    <row r="2434" spans="1:4">
      <c r="A2434" s="109" t="s">
        <v>7484</v>
      </c>
      <c r="B2434" s="106"/>
      <c r="C2434" s="107"/>
      <c r="D2434" s="108"/>
    </row>
    <row r="2435" spans="1:4">
      <c r="A2435" s="107" t="s">
        <v>7485</v>
      </c>
      <c r="B2435" s="106" t="s">
        <v>7486</v>
      </c>
      <c r="C2435" s="107" t="s">
        <v>1623</v>
      </c>
      <c r="D2435" s="108">
        <v>13.93</v>
      </c>
    </row>
    <row r="2436" spans="1:4">
      <c r="A2436" s="105" t="s">
        <v>7487</v>
      </c>
      <c r="B2436" s="106"/>
      <c r="C2436" s="107"/>
      <c r="D2436" s="108"/>
    </row>
    <row r="2437" spans="1:4">
      <c r="A2437" s="109" t="s">
        <v>7488</v>
      </c>
      <c r="B2437" s="106"/>
      <c r="C2437" s="107"/>
      <c r="D2437" s="108"/>
    </row>
    <row r="2438" spans="1:4">
      <c r="A2438" s="110" t="s">
        <v>7489</v>
      </c>
      <c r="B2438" s="106" t="s">
        <v>7490</v>
      </c>
      <c r="C2438" s="107" t="s">
        <v>26</v>
      </c>
      <c r="D2438" s="108">
        <v>3414.05</v>
      </c>
    </row>
    <row r="2439" spans="1:4">
      <c r="A2439" s="110" t="s">
        <v>7491</v>
      </c>
      <c r="B2439" s="106" t="s">
        <v>7492</v>
      </c>
      <c r="C2439" s="107" t="s">
        <v>1657</v>
      </c>
      <c r="D2439" s="108">
        <v>53.89</v>
      </c>
    </row>
    <row r="2440" spans="1:4">
      <c r="A2440" s="110" t="s">
        <v>7493</v>
      </c>
      <c r="B2440" s="106" t="s">
        <v>7494</v>
      </c>
      <c r="C2440" s="107" t="s">
        <v>26</v>
      </c>
      <c r="D2440" s="108">
        <v>3090.67</v>
      </c>
    </row>
    <row r="2441" spans="1:4">
      <c r="A2441" s="110" t="s">
        <v>7495</v>
      </c>
      <c r="B2441" s="106" t="s">
        <v>7496</v>
      </c>
      <c r="C2441" s="107" t="s">
        <v>1662</v>
      </c>
      <c r="D2441" s="108">
        <v>200.63</v>
      </c>
    </row>
    <row r="2442" spans="1:4">
      <c r="A2442" s="110" t="s">
        <v>7497</v>
      </c>
      <c r="B2442" s="106" t="s">
        <v>7498</v>
      </c>
      <c r="C2442" s="107" t="s">
        <v>1662</v>
      </c>
      <c r="D2442" s="108">
        <v>111.39</v>
      </c>
    </row>
    <row r="2443" spans="1:4">
      <c r="A2443" s="110" t="s">
        <v>7499</v>
      </c>
      <c r="B2443" s="106" t="s">
        <v>7500</v>
      </c>
      <c r="C2443" s="107" t="s">
        <v>1662</v>
      </c>
      <c r="D2443" s="108">
        <v>65.319999999999993</v>
      </c>
    </row>
    <row r="2444" spans="1:4">
      <c r="A2444" s="110" t="s">
        <v>7501</v>
      </c>
      <c r="B2444" s="106" t="s">
        <v>7502</v>
      </c>
      <c r="C2444" s="107" t="s">
        <v>1662</v>
      </c>
      <c r="D2444" s="108">
        <v>39.020000000000003</v>
      </c>
    </row>
    <row r="2445" spans="1:4">
      <c r="A2445" s="110" t="s">
        <v>7503</v>
      </c>
      <c r="B2445" s="106" t="s">
        <v>7504</v>
      </c>
      <c r="C2445" s="107" t="s">
        <v>27</v>
      </c>
      <c r="D2445" s="108">
        <v>144.93</v>
      </c>
    </row>
    <row r="2446" spans="1:4">
      <c r="A2446" s="107" t="s">
        <v>7505</v>
      </c>
      <c r="B2446" s="106" t="s">
        <v>7506</v>
      </c>
      <c r="C2446" s="107" t="s">
        <v>25</v>
      </c>
      <c r="D2446" s="108">
        <v>8.89</v>
      </c>
    </row>
    <row r="2447" spans="1:4">
      <c r="A2447" s="105" t="s">
        <v>7507</v>
      </c>
      <c r="B2447" s="106"/>
      <c r="C2447" s="107"/>
      <c r="D2447" s="108"/>
    </row>
    <row r="2448" spans="1:4">
      <c r="A2448" s="109" t="s">
        <v>7508</v>
      </c>
      <c r="B2448" s="106"/>
      <c r="C2448" s="107"/>
      <c r="D2448" s="108"/>
    </row>
    <row r="2449" spans="1:4">
      <c r="A2449" s="110" t="s">
        <v>7509</v>
      </c>
      <c r="B2449" s="106" t="s">
        <v>7510</v>
      </c>
      <c r="C2449" s="107" t="s">
        <v>26</v>
      </c>
      <c r="D2449" s="108">
        <v>61.31</v>
      </c>
    </row>
    <row r="2450" spans="1:4">
      <c r="A2450" s="110" t="s">
        <v>7511</v>
      </c>
      <c r="B2450" s="106" t="s">
        <v>7512</v>
      </c>
      <c r="C2450" s="107" t="s">
        <v>26</v>
      </c>
      <c r="D2450" s="108">
        <v>2167.02</v>
      </c>
    </row>
    <row r="2451" spans="1:4">
      <c r="A2451" s="107" t="s">
        <v>7513</v>
      </c>
      <c r="B2451" s="106" t="s">
        <v>7514</v>
      </c>
      <c r="C2451" s="107" t="s">
        <v>1657</v>
      </c>
      <c r="D2451" s="108">
        <v>4.21</v>
      </c>
    </row>
    <row r="2452" spans="1:4">
      <c r="A2452" s="105" t="s">
        <v>7515</v>
      </c>
      <c r="B2452" s="106"/>
      <c r="C2452" s="107"/>
      <c r="D2452" s="108"/>
    </row>
    <row r="2453" spans="1:4">
      <c r="A2453" s="109" t="s">
        <v>7516</v>
      </c>
      <c r="B2453" s="106"/>
      <c r="C2453" s="107"/>
      <c r="D2453" s="108"/>
    </row>
    <row r="2454" spans="1:4">
      <c r="A2454" s="110" t="s">
        <v>7517</v>
      </c>
      <c r="B2454" s="106" t="s">
        <v>7518</v>
      </c>
      <c r="C2454" s="107" t="s">
        <v>25</v>
      </c>
      <c r="D2454" s="108">
        <v>905.03</v>
      </c>
    </row>
    <row r="2455" spans="1:4">
      <c r="A2455" s="110" t="s">
        <v>7519</v>
      </c>
      <c r="B2455" s="106" t="s">
        <v>7520</v>
      </c>
      <c r="C2455" s="107" t="s">
        <v>25</v>
      </c>
      <c r="D2455" s="108">
        <v>1004.03</v>
      </c>
    </row>
    <row r="2456" spans="1:4">
      <c r="A2456" s="107" t="s">
        <v>7521</v>
      </c>
      <c r="B2456" s="106" t="s">
        <v>7522</v>
      </c>
      <c r="C2456" s="107" t="s">
        <v>25</v>
      </c>
      <c r="D2456" s="108">
        <v>1298.03</v>
      </c>
    </row>
    <row r="2457" spans="1:4">
      <c r="A2457" s="105" t="s">
        <v>7523</v>
      </c>
      <c r="B2457" s="106"/>
      <c r="C2457" s="107"/>
      <c r="D2457" s="108"/>
    </row>
    <row r="2458" spans="1:4">
      <c r="A2458" s="109" t="s">
        <v>7524</v>
      </c>
      <c r="B2458" s="106"/>
      <c r="C2458" s="107"/>
      <c r="D2458" s="108"/>
    </row>
    <row r="2459" spans="1:4">
      <c r="A2459" s="107" t="s">
        <v>7525</v>
      </c>
      <c r="B2459" s="106" t="s">
        <v>7526</v>
      </c>
      <c r="C2459" s="107" t="s">
        <v>27</v>
      </c>
      <c r="D2459" s="108">
        <v>58.06</v>
      </c>
    </row>
    <row r="2460" spans="1:4">
      <c r="A2460" s="109" t="s">
        <v>7527</v>
      </c>
      <c r="B2460" s="106"/>
      <c r="C2460" s="107"/>
      <c r="D2460" s="108"/>
    </row>
    <row r="2461" spans="1:4">
      <c r="A2461" s="107" t="s">
        <v>7528</v>
      </c>
      <c r="B2461" s="106" t="s">
        <v>7529</v>
      </c>
      <c r="C2461" s="107" t="s">
        <v>25</v>
      </c>
      <c r="D2461" s="108">
        <v>817.7</v>
      </c>
    </row>
    <row r="2462" spans="1:4">
      <c r="A2462" s="105" t="s">
        <v>7530</v>
      </c>
      <c r="B2462" s="106"/>
      <c r="C2462" s="107"/>
      <c r="D2462" s="108"/>
    </row>
    <row r="2463" spans="1:4">
      <c r="A2463" s="109" t="s">
        <v>7531</v>
      </c>
      <c r="B2463" s="106"/>
      <c r="C2463" s="107"/>
      <c r="D2463" s="108"/>
    </row>
    <row r="2464" spans="1:4">
      <c r="A2464" s="107" t="s">
        <v>7532</v>
      </c>
      <c r="B2464" s="106" t="s">
        <v>7533</v>
      </c>
      <c r="C2464" s="107" t="s">
        <v>25</v>
      </c>
      <c r="D2464" s="108">
        <v>122.73</v>
      </c>
    </row>
    <row r="2465" spans="1:4">
      <c r="A2465" s="105" t="s">
        <v>1663</v>
      </c>
      <c r="B2465" s="106"/>
      <c r="C2465" s="107"/>
      <c r="D2465" s="108"/>
    </row>
    <row r="2466" spans="1:4">
      <c r="A2466" s="105" t="s">
        <v>1633</v>
      </c>
      <c r="B2466" s="106"/>
      <c r="C2466" s="107"/>
      <c r="D2466" s="108"/>
    </row>
    <row r="2467" spans="1:4">
      <c r="A2467" s="105" t="s">
        <v>7534</v>
      </c>
      <c r="B2467" s="106"/>
      <c r="C2467" s="107"/>
      <c r="D2467" s="108"/>
    </row>
    <row r="2468" spans="1:4">
      <c r="A2468" s="109" t="s">
        <v>7535</v>
      </c>
      <c r="B2468" s="106"/>
      <c r="C2468" s="107"/>
      <c r="D2468" s="108"/>
    </row>
    <row r="2469" spans="1:4">
      <c r="A2469" s="110" t="s">
        <v>7536</v>
      </c>
      <c r="B2469" s="106" t="s">
        <v>7537</v>
      </c>
      <c r="C2469" s="107" t="s">
        <v>27</v>
      </c>
      <c r="D2469" s="108">
        <v>282.17</v>
      </c>
    </row>
    <row r="2470" spans="1:4">
      <c r="A2470" s="110" t="s">
        <v>7538</v>
      </c>
      <c r="B2470" s="106" t="s">
        <v>7539</v>
      </c>
      <c r="C2470" s="107" t="s">
        <v>27</v>
      </c>
      <c r="D2470" s="108">
        <v>85.36</v>
      </c>
    </row>
    <row r="2471" spans="1:4">
      <c r="A2471" s="110" t="s">
        <v>7540</v>
      </c>
      <c r="B2471" s="106" t="s">
        <v>7541</v>
      </c>
      <c r="C2471" s="107" t="s">
        <v>27</v>
      </c>
      <c r="D2471" s="108">
        <v>435.68</v>
      </c>
    </row>
    <row r="2472" spans="1:4">
      <c r="A2472" s="107" t="s">
        <v>7542</v>
      </c>
      <c r="B2472" s="106" t="s">
        <v>7543</v>
      </c>
      <c r="C2472" s="107" t="s">
        <v>27</v>
      </c>
      <c r="D2472" s="108">
        <v>184.56</v>
      </c>
    </row>
    <row r="2473" spans="1:4">
      <c r="A2473" s="109" t="s">
        <v>7544</v>
      </c>
      <c r="B2473" s="106"/>
      <c r="C2473" s="107"/>
      <c r="D2473" s="108"/>
    </row>
    <row r="2474" spans="1:4">
      <c r="A2474" s="110" t="s">
        <v>7545</v>
      </c>
      <c r="B2474" s="106" t="s">
        <v>7546</v>
      </c>
      <c r="C2474" s="107" t="s">
        <v>27</v>
      </c>
      <c r="D2474" s="108">
        <v>143.34</v>
      </c>
    </row>
    <row r="2475" spans="1:4">
      <c r="A2475" s="110" t="s">
        <v>7547</v>
      </c>
      <c r="B2475" s="106" t="s">
        <v>7548</v>
      </c>
      <c r="C2475" s="107" t="s">
        <v>27</v>
      </c>
      <c r="D2475" s="108">
        <v>167.35</v>
      </c>
    </row>
    <row r="2476" spans="1:4">
      <c r="A2476" s="110" t="s">
        <v>7549</v>
      </c>
      <c r="B2476" s="106" t="s">
        <v>7550</v>
      </c>
      <c r="C2476" s="107" t="s">
        <v>27</v>
      </c>
      <c r="D2476" s="108">
        <v>228.93</v>
      </c>
    </row>
    <row r="2477" spans="1:4">
      <c r="A2477" s="110" t="s">
        <v>7551</v>
      </c>
      <c r="B2477" s="106" t="s">
        <v>7552</v>
      </c>
      <c r="C2477" s="107" t="s">
        <v>1623</v>
      </c>
      <c r="D2477" s="108">
        <v>45.07</v>
      </c>
    </row>
    <row r="2478" spans="1:4">
      <c r="A2478" s="110" t="s">
        <v>7553</v>
      </c>
      <c r="B2478" s="106" t="s">
        <v>7554</v>
      </c>
      <c r="C2478" s="107" t="s">
        <v>1623</v>
      </c>
      <c r="D2478" s="108">
        <v>58.61</v>
      </c>
    </row>
    <row r="2479" spans="1:4">
      <c r="A2479" s="110" t="s">
        <v>7555</v>
      </c>
      <c r="B2479" s="106" t="s">
        <v>7556</v>
      </c>
      <c r="C2479" s="107" t="s">
        <v>1623</v>
      </c>
      <c r="D2479" s="108">
        <v>74.34</v>
      </c>
    </row>
    <row r="2480" spans="1:4">
      <c r="A2480" s="110" t="s">
        <v>7557</v>
      </c>
      <c r="B2480" s="106" t="s">
        <v>7558</v>
      </c>
      <c r="C2480" s="107" t="s">
        <v>1623</v>
      </c>
      <c r="D2480" s="108">
        <v>72.599999999999994</v>
      </c>
    </row>
    <row r="2481" spans="1:4">
      <c r="A2481" s="110" t="s">
        <v>7559</v>
      </c>
      <c r="B2481" s="106" t="s">
        <v>7560</v>
      </c>
      <c r="C2481" s="107" t="s">
        <v>27</v>
      </c>
      <c r="D2481" s="108">
        <v>339.6</v>
      </c>
    </row>
    <row r="2482" spans="1:4">
      <c r="A2482" s="107" t="s">
        <v>7561</v>
      </c>
      <c r="B2482" s="106" t="s">
        <v>7562</v>
      </c>
      <c r="C2482" s="107" t="s">
        <v>27</v>
      </c>
      <c r="D2482" s="108">
        <v>354.41</v>
      </c>
    </row>
    <row r="2483" spans="1:4">
      <c r="A2483" s="109" t="s">
        <v>7563</v>
      </c>
      <c r="B2483" s="106"/>
      <c r="C2483" s="107"/>
      <c r="D2483" s="108"/>
    </row>
    <row r="2484" spans="1:4">
      <c r="A2484" s="110" t="s">
        <v>7564</v>
      </c>
      <c r="B2484" s="106" t="s">
        <v>7565</v>
      </c>
      <c r="C2484" s="107" t="s">
        <v>27</v>
      </c>
      <c r="D2484" s="108">
        <v>77.7</v>
      </c>
    </row>
    <row r="2485" spans="1:4">
      <c r="A2485" s="107" t="s">
        <v>7566</v>
      </c>
      <c r="B2485" s="106" t="s">
        <v>7567</v>
      </c>
      <c r="C2485" s="107" t="s">
        <v>27</v>
      </c>
      <c r="D2485" s="108">
        <v>87.43</v>
      </c>
    </row>
    <row r="2486" spans="1:4">
      <c r="A2486" s="109" t="s">
        <v>7568</v>
      </c>
      <c r="B2486" s="106"/>
      <c r="C2486" s="107"/>
      <c r="D2486" s="108"/>
    </row>
    <row r="2487" spans="1:4">
      <c r="A2487" s="110" t="s">
        <v>7569</v>
      </c>
      <c r="B2487" s="106" t="s">
        <v>7570</v>
      </c>
      <c r="C2487" s="107" t="s">
        <v>27</v>
      </c>
      <c r="D2487" s="108">
        <v>188.64</v>
      </c>
    </row>
    <row r="2488" spans="1:4">
      <c r="A2488" s="107" t="s">
        <v>7571</v>
      </c>
      <c r="B2488" s="106" t="s">
        <v>7572</v>
      </c>
      <c r="C2488" s="107" t="s">
        <v>27</v>
      </c>
      <c r="D2488" s="108">
        <v>324.33999999999997</v>
      </c>
    </row>
    <row r="2489" spans="1:4">
      <c r="A2489" s="109" t="s">
        <v>7573</v>
      </c>
      <c r="B2489" s="106"/>
      <c r="C2489" s="107"/>
      <c r="D2489" s="108"/>
    </row>
    <row r="2490" spans="1:4">
      <c r="A2490" s="110" t="s">
        <v>7574</v>
      </c>
      <c r="B2490" s="106" t="s">
        <v>7575</v>
      </c>
      <c r="C2490" s="107" t="s">
        <v>27</v>
      </c>
      <c r="D2490" s="108">
        <v>297.72000000000003</v>
      </c>
    </row>
    <row r="2491" spans="1:4">
      <c r="A2491" s="110" t="s">
        <v>7576</v>
      </c>
      <c r="B2491" s="106" t="s">
        <v>7577</v>
      </c>
      <c r="C2491" s="107" t="s">
        <v>27</v>
      </c>
      <c r="D2491" s="108">
        <v>363.53</v>
      </c>
    </row>
    <row r="2492" spans="1:4">
      <c r="A2492" s="107" t="s">
        <v>7578</v>
      </c>
      <c r="B2492" s="106" t="s">
        <v>7579</v>
      </c>
      <c r="C2492" s="107" t="s">
        <v>27</v>
      </c>
      <c r="D2492" s="108">
        <v>523.04</v>
      </c>
    </row>
    <row r="2493" spans="1:4">
      <c r="A2493" s="109" t="s">
        <v>7580</v>
      </c>
      <c r="B2493" s="106"/>
      <c r="C2493" s="107"/>
      <c r="D2493" s="108"/>
    </row>
    <row r="2494" spans="1:4">
      <c r="A2494" s="110" t="s">
        <v>7581</v>
      </c>
      <c r="B2494" s="106" t="s">
        <v>7582</v>
      </c>
      <c r="C2494" s="107" t="s">
        <v>27</v>
      </c>
      <c r="D2494" s="108">
        <v>785.54</v>
      </c>
    </row>
    <row r="2495" spans="1:4">
      <c r="A2495" s="110" t="s">
        <v>7583</v>
      </c>
      <c r="B2495" s="106" t="s">
        <v>7584</v>
      </c>
      <c r="C2495" s="107" t="s">
        <v>27</v>
      </c>
      <c r="D2495" s="108">
        <v>1223.56</v>
      </c>
    </row>
    <row r="2496" spans="1:4">
      <c r="A2496" s="110" t="s">
        <v>7585</v>
      </c>
      <c r="B2496" s="106" t="s">
        <v>7586</v>
      </c>
      <c r="C2496" s="107" t="s">
        <v>27</v>
      </c>
      <c r="D2496" s="108">
        <v>1064.78</v>
      </c>
    </row>
    <row r="2497" spans="1:4">
      <c r="A2497" s="110" t="s">
        <v>7587</v>
      </c>
      <c r="B2497" s="106" t="s">
        <v>7588</v>
      </c>
      <c r="C2497" s="107" t="s">
        <v>26</v>
      </c>
      <c r="D2497" s="108">
        <v>464.45</v>
      </c>
    </row>
    <row r="2498" spans="1:4">
      <c r="A2498" s="110" t="s">
        <v>7589</v>
      </c>
      <c r="B2498" s="106" t="s">
        <v>7590</v>
      </c>
      <c r="C2498" s="107" t="s">
        <v>27</v>
      </c>
      <c r="D2498" s="108">
        <v>1734.02</v>
      </c>
    </row>
    <row r="2499" spans="1:4">
      <c r="A2499" s="110" t="s">
        <v>7591</v>
      </c>
      <c r="B2499" s="106" t="s">
        <v>7592</v>
      </c>
      <c r="C2499" s="107" t="s">
        <v>27</v>
      </c>
      <c r="D2499" s="108">
        <v>2323.9699999999998</v>
      </c>
    </row>
    <row r="2500" spans="1:4">
      <c r="A2500" s="107" t="s">
        <v>7593</v>
      </c>
      <c r="B2500" s="106" t="s">
        <v>7594</v>
      </c>
      <c r="C2500" s="107" t="s">
        <v>27</v>
      </c>
      <c r="D2500" s="108">
        <v>2441.5700000000002</v>
      </c>
    </row>
    <row r="2501" spans="1:4">
      <c r="A2501" s="109" t="s">
        <v>7595</v>
      </c>
      <c r="B2501" s="106"/>
      <c r="C2501" s="107"/>
      <c r="D2501" s="108"/>
    </row>
    <row r="2502" spans="1:4">
      <c r="A2502" s="107" t="s">
        <v>7596</v>
      </c>
      <c r="B2502" s="106" t="s">
        <v>7597</v>
      </c>
      <c r="C2502" s="107" t="s">
        <v>26</v>
      </c>
      <c r="D2502" s="108">
        <v>1681.89</v>
      </c>
    </row>
    <row r="2503" spans="1:4">
      <c r="A2503" s="109" t="s">
        <v>7598</v>
      </c>
      <c r="B2503" s="106"/>
      <c r="C2503" s="107"/>
      <c r="D2503" s="108"/>
    </row>
    <row r="2504" spans="1:4">
      <c r="A2504" s="110" t="s">
        <v>7599</v>
      </c>
      <c r="B2504" s="106" t="s">
        <v>7600</v>
      </c>
      <c r="C2504" s="107" t="s">
        <v>1623</v>
      </c>
      <c r="D2504" s="108">
        <v>104.4</v>
      </c>
    </row>
    <row r="2505" spans="1:4">
      <c r="A2505" s="110" t="s">
        <v>7601</v>
      </c>
      <c r="B2505" s="106" t="s">
        <v>7602</v>
      </c>
      <c r="C2505" s="107" t="s">
        <v>1623</v>
      </c>
      <c r="D2505" s="108">
        <v>126.41</v>
      </c>
    </row>
    <row r="2506" spans="1:4">
      <c r="A2506" s="110" t="s">
        <v>7603</v>
      </c>
      <c r="B2506" s="106" t="s">
        <v>7604</v>
      </c>
      <c r="C2506" s="107" t="s">
        <v>1623</v>
      </c>
      <c r="D2506" s="108">
        <v>614</v>
      </c>
    </row>
    <row r="2507" spans="1:4">
      <c r="A2507" s="110" t="s">
        <v>7605</v>
      </c>
      <c r="B2507" s="106" t="s">
        <v>7606</v>
      </c>
      <c r="C2507" s="107" t="s">
        <v>1623</v>
      </c>
      <c r="D2507" s="108">
        <v>696.45</v>
      </c>
    </row>
    <row r="2508" spans="1:4">
      <c r="A2508" s="110" t="s">
        <v>7607</v>
      </c>
      <c r="B2508" s="106" t="s">
        <v>7608</v>
      </c>
      <c r="C2508" s="107" t="s">
        <v>1657</v>
      </c>
      <c r="D2508" s="108">
        <v>3.5</v>
      </c>
    </row>
    <row r="2509" spans="1:4">
      <c r="A2509" s="107" t="s">
        <v>7609</v>
      </c>
      <c r="B2509" s="106" t="s">
        <v>7610</v>
      </c>
      <c r="C2509" s="107" t="s">
        <v>1657</v>
      </c>
      <c r="D2509" s="108">
        <v>3.53</v>
      </c>
    </row>
    <row r="2510" spans="1:4">
      <c r="A2510" s="109" t="s">
        <v>7611</v>
      </c>
      <c r="B2510" s="106"/>
      <c r="C2510" s="107"/>
      <c r="D2510" s="108"/>
    </row>
    <row r="2511" spans="1:4">
      <c r="A2511" s="110" t="s">
        <v>7612</v>
      </c>
      <c r="B2511" s="106" t="s">
        <v>7613</v>
      </c>
      <c r="C2511" s="107" t="s">
        <v>1623</v>
      </c>
      <c r="D2511" s="108">
        <v>42.57</v>
      </c>
    </row>
    <row r="2512" spans="1:4">
      <c r="A2512" s="110" t="s">
        <v>7614</v>
      </c>
      <c r="B2512" s="106" t="s">
        <v>7615</v>
      </c>
      <c r="C2512" s="107" t="s">
        <v>1623</v>
      </c>
      <c r="D2512" s="108">
        <v>81.349999999999994</v>
      </c>
    </row>
    <row r="2513" spans="1:4">
      <c r="A2513" s="110" t="s">
        <v>7616</v>
      </c>
      <c r="B2513" s="106" t="s">
        <v>7617</v>
      </c>
      <c r="C2513" s="107" t="s">
        <v>1623</v>
      </c>
      <c r="D2513" s="108">
        <v>123.91</v>
      </c>
    </row>
    <row r="2514" spans="1:4">
      <c r="A2514" s="107" t="s">
        <v>7618</v>
      </c>
      <c r="B2514" s="106" t="s">
        <v>7619</v>
      </c>
      <c r="C2514" s="107" t="s">
        <v>1623</v>
      </c>
      <c r="D2514" s="108">
        <v>166.48</v>
      </c>
    </row>
    <row r="2515" spans="1:4">
      <c r="A2515" s="109" t="s">
        <v>7620</v>
      </c>
      <c r="B2515" s="106"/>
      <c r="C2515" s="107"/>
      <c r="D2515" s="108"/>
    </row>
    <row r="2516" spans="1:4">
      <c r="A2516" s="107" t="s">
        <v>7621</v>
      </c>
      <c r="B2516" s="106" t="s">
        <v>7622</v>
      </c>
      <c r="C2516" s="107" t="s">
        <v>1623</v>
      </c>
      <c r="D2516" s="108">
        <v>97.18</v>
      </c>
    </row>
    <row r="2517" spans="1:4">
      <c r="A2517" s="109" t="s">
        <v>7623</v>
      </c>
      <c r="B2517" s="106"/>
      <c r="C2517" s="107"/>
      <c r="D2517" s="108"/>
    </row>
    <row r="2518" spans="1:4">
      <c r="A2518" s="107" t="s">
        <v>7624</v>
      </c>
      <c r="B2518" s="106" t="s">
        <v>7625</v>
      </c>
      <c r="C2518" s="107" t="s">
        <v>27</v>
      </c>
      <c r="D2518" s="108">
        <v>118.9</v>
      </c>
    </row>
    <row r="2519" spans="1:4">
      <c r="A2519" s="109" t="s">
        <v>7626</v>
      </c>
      <c r="B2519" s="106"/>
      <c r="C2519" s="107"/>
      <c r="D2519" s="108"/>
    </row>
    <row r="2520" spans="1:4">
      <c r="A2520" s="107" t="s">
        <v>7627</v>
      </c>
      <c r="B2520" s="106" t="s">
        <v>7628</v>
      </c>
      <c r="C2520" s="107" t="s">
        <v>25</v>
      </c>
      <c r="D2520" s="108">
        <v>162.49</v>
      </c>
    </row>
    <row r="2521" spans="1:4">
      <c r="A2521" s="109" t="s">
        <v>7629</v>
      </c>
      <c r="B2521" s="106"/>
      <c r="C2521" s="107"/>
      <c r="D2521" s="108"/>
    </row>
    <row r="2522" spans="1:4">
      <c r="A2522" s="110" t="s">
        <v>7630</v>
      </c>
      <c r="B2522" s="106" t="s">
        <v>7631</v>
      </c>
      <c r="C2522" s="107" t="s">
        <v>27</v>
      </c>
      <c r="D2522" s="108">
        <v>365</v>
      </c>
    </row>
    <row r="2523" spans="1:4">
      <c r="A2523" s="110" t="s">
        <v>7632</v>
      </c>
      <c r="B2523" s="106" t="s">
        <v>7633</v>
      </c>
      <c r="C2523" s="107" t="s">
        <v>27</v>
      </c>
      <c r="D2523" s="108">
        <v>429.98</v>
      </c>
    </row>
    <row r="2524" spans="1:4">
      <c r="A2524" s="110" t="s">
        <v>7634</v>
      </c>
      <c r="B2524" s="106" t="s">
        <v>7635</v>
      </c>
      <c r="C2524" s="107" t="s">
        <v>27</v>
      </c>
      <c r="D2524" s="108">
        <v>509.31</v>
      </c>
    </row>
    <row r="2525" spans="1:4">
      <c r="A2525" s="107" t="s">
        <v>7636</v>
      </c>
      <c r="B2525" s="106" t="s">
        <v>7637</v>
      </c>
      <c r="C2525" s="107" t="s">
        <v>27</v>
      </c>
      <c r="D2525" s="108">
        <v>746.41</v>
      </c>
    </row>
    <row r="2526" spans="1:4">
      <c r="A2526" s="105" t="s">
        <v>7638</v>
      </c>
      <c r="B2526" s="106"/>
      <c r="C2526" s="107"/>
      <c r="D2526" s="108"/>
    </row>
    <row r="2527" spans="1:4">
      <c r="A2527" s="109" t="s">
        <v>7639</v>
      </c>
      <c r="B2527" s="106"/>
      <c r="C2527" s="107"/>
      <c r="D2527" s="108"/>
    </row>
    <row r="2528" spans="1:4">
      <c r="A2528" s="110" t="s">
        <v>7640</v>
      </c>
      <c r="B2528" s="106" t="s">
        <v>7641</v>
      </c>
      <c r="C2528" s="107" t="s">
        <v>25</v>
      </c>
      <c r="D2528" s="108">
        <v>198.62</v>
      </c>
    </row>
    <row r="2529" spans="1:4">
      <c r="A2529" s="107" t="s">
        <v>7642</v>
      </c>
      <c r="B2529" s="106" t="s">
        <v>7643</v>
      </c>
      <c r="C2529" s="107" t="s">
        <v>25</v>
      </c>
      <c r="D2529" s="108">
        <v>288.75</v>
      </c>
    </row>
    <row r="2530" spans="1:4">
      <c r="A2530" s="109" t="s">
        <v>7644</v>
      </c>
      <c r="B2530" s="106"/>
      <c r="C2530" s="107"/>
      <c r="D2530" s="108"/>
    </row>
    <row r="2531" spans="1:4">
      <c r="A2531" s="110" t="s">
        <v>7645</v>
      </c>
      <c r="B2531" s="106" t="s">
        <v>7646</v>
      </c>
      <c r="C2531" s="107" t="s">
        <v>25</v>
      </c>
      <c r="D2531" s="108">
        <v>195.25</v>
      </c>
    </row>
    <row r="2532" spans="1:4">
      <c r="A2532" s="107" t="s">
        <v>7647</v>
      </c>
      <c r="B2532" s="106" t="s">
        <v>7648</v>
      </c>
      <c r="C2532" s="107" t="s">
        <v>25</v>
      </c>
      <c r="D2532" s="108">
        <v>205.01</v>
      </c>
    </row>
    <row r="2533" spans="1:4">
      <c r="A2533" s="109" t="s">
        <v>7649</v>
      </c>
      <c r="B2533" s="106"/>
      <c r="C2533" s="107"/>
      <c r="D2533" s="108"/>
    </row>
    <row r="2534" spans="1:4">
      <c r="A2534" s="107" t="s">
        <v>7650</v>
      </c>
      <c r="B2534" s="106" t="s">
        <v>7651</v>
      </c>
      <c r="C2534" s="107" t="s">
        <v>25</v>
      </c>
      <c r="D2534" s="108">
        <v>163.59</v>
      </c>
    </row>
    <row r="2535" spans="1:4">
      <c r="A2535" s="109" t="s">
        <v>7652</v>
      </c>
      <c r="B2535" s="106"/>
      <c r="C2535" s="107"/>
      <c r="D2535" s="108"/>
    </row>
    <row r="2536" spans="1:4">
      <c r="A2536" s="107" t="s">
        <v>7653</v>
      </c>
      <c r="B2536" s="106" t="s">
        <v>7654</v>
      </c>
      <c r="C2536" s="107" t="s">
        <v>1623</v>
      </c>
      <c r="D2536" s="108">
        <v>61</v>
      </c>
    </row>
    <row r="2537" spans="1:4">
      <c r="A2537" s="109" t="s">
        <v>7655</v>
      </c>
      <c r="B2537" s="106"/>
      <c r="C2537" s="107"/>
      <c r="D2537" s="108"/>
    </row>
    <row r="2538" spans="1:4">
      <c r="A2538" s="107" t="s">
        <v>7656</v>
      </c>
      <c r="B2538" s="106" t="s">
        <v>7657</v>
      </c>
      <c r="C2538" s="107" t="s">
        <v>25</v>
      </c>
      <c r="D2538" s="108">
        <v>42.05</v>
      </c>
    </row>
    <row r="2539" spans="1:4">
      <c r="A2539" s="109" t="s">
        <v>7658</v>
      </c>
      <c r="B2539" s="106"/>
      <c r="C2539" s="107"/>
      <c r="D2539" s="108"/>
    </row>
    <row r="2540" spans="1:4">
      <c r="A2540" s="110" t="s">
        <v>7659</v>
      </c>
      <c r="B2540" s="106" t="s">
        <v>7660</v>
      </c>
      <c r="C2540" s="107" t="s">
        <v>1623</v>
      </c>
      <c r="D2540" s="108">
        <v>85.59</v>
      </c>
    </row>
    <row r="2541" spans="1:4">
      <c r="A2541" s="110" t="s">
        <v>7661</v>
      </c>
      <c r="B2541" s="106" t="s">
        <v>7662</v>
      </c>
      <c r="C2541" s="107" t="s">
        <v>1623</v>
      </c>
      <c r="D2541" s="108">
        <v>115.65</v>
      </c>
    </row>
    <row r="2542" spans="1:4">
      <c r="A2542" s="107" t="s">
        <v>7663</v>
      </c>
      <c r="B2542" s="106" t="s">
        <v>7664</v>
      </c>
      <c r="C2542" s="107" t="s">
        <v>27</v>
      </c>
      <c r="D2542" s="108">
        <v>45.62</v>
      </c>
    </row>
    <row r="2543" spans="1:4">
      <c r="A2543" s="105" t="s">
        <v>7665</v>
      </c>
      <c r="B2543" s="106"/>
      <c r="C2543" s="107"/>
      <c r="D2543" s="108"/>
    </row>
    <row r="2544" spans="1:4">
      <c r="A2544" s="109" t="s">
        <v>7666</v>
      </c>
      <c r="B2544" s="106"/>
      <c r="C2544" s="107"/>
      <c r="D2544" s="108"/>
    </row>
    <row r="2545" spans="1:4">
      <c r="A2545" s="110" t="s">
        <v>7667</v>
      </c>
      <c r="B2545" s="106" t="s">
        <v>7668</v>
      </c>
      <c r="C2545" s="107" t="s">
        <v>25</v>
      </c>
      <c r="D2545" s="108">
        <v>512.51</v>
      </c>
    </row>
    <row r="2546" spans="1:4">
      <c r="A2546" s="107" t="s">
        <v>7669</v>
      </c>
      <c r="B2546" s="106" t="s">
        <v>7670</v>
      </c>
      <c r="C2546" s="107" t="s">
        <v>1657</v>
      </c>
      <c r="D2546" s="108">
        <v>8.39</v>
      </c>
    </row>
    <row r="2547" spans="1:4">
      <c r="A2547" s="105" t="s">
        <v>7671</v>
      </c>
      <c r="B2547" s="106"/>
      <c r="C2547" s="107"/>
      <c r="D2547" s="108"/>
    </row>
    <row r="2548" spans="1:4">
      <c r="A2548" s="109" t="s">
        <v>7672</v>
      </c>
      <c r="B2548" s="106"/>
      <c r="C2548" s="107"/>
      <c r="D2548" s="108"/>
    </row>
    <row r="2549" spans="1:4">
      <c r="A2549" s="110" t="s">
        <v>7673</v>
      </c>
      <c r="B2549" s="106" t="s">
        <v>7674</v>
      </c>
      <c r="C2549" s="107" t="s">
        <v>26</v>
      </c>
      <c r="D2549" s="108">
        <v>431.62</v>
      </c>
    </row>
    <row r="2550" spans="1:4">
      <c r="A2550" s="107" t="s">
        <v>7675</v>
      </c>
      <c r="B2550" s="106" t="s">
        <v>7676</v>
      </c>
      <c r="C2550" s="107" t="s">
        <v>26</v>
      </c>
      <c r="D2550" s="108">
        <v>527.49</v>
      </c>
    </row>
    <row r="2551" spans="1:4">
      <c r="A2551" s="105" t="s">
        <v>1664</v>
      </c>
      <c r="B2551" s="106"/>
      <c r="C2551" s="107"/>
      <c r="D2551" s="108"/>
    </row>
    <row r="2552" spans="1:4">
      <c r="A2552" s="105" t="s">
        <v>1633</v>
      </c>
      <c r="B2552" s="106"/>
      <c r="C2552" s="107"/>
      <c r="D2552" s="108"/>
    </row>
    <row r="2553" spans="1:4">
      <c r="A2553" s="105" t="s">
        <v>7677</v>
      </c>
      <c r="B2553" s="106"/>
      <c r="C2553" s="107"/>
      <c r="D2553" s="108"/>
    </row>
    <row r="2554" spans="1:4">
      <c r="A2554" s="109" t="s">
        <v>7678</v>
      </c>
      <c r="B2554" s="106"/>
      <c r="C2554" s="107"/>
      <c r="D2554" s="108"/>
    </row>
    <row r="2555" spans="1:4">
      <c r="A2555" s="110" t="s">
        <v>7679</v>
      </c>
      <c r="B2555" s="106" t="s">
        <v>7680</v>
      </c>
      <c r="C2555" s="107" t="s">
        <v>1623</v>
      </c>
      <c r="D2555" s="108">
        <v>1042.7</v>
      </c>
    </row>
    <row r="2556" spans="1:4">
      <c r="A2556" s="110" t="s">
        <v>7681</v>
      </c>
      <c r="B2556" s="106" t="s">
        <v>7682</v>
      </c>
      <c r="C2556" s="107" t="s">
        <v>1623</v>
      </c>
      <c r="D2556" s="108">
        <v>1380</v>
      </c>
    </row>
    <row r="2557" spans="1:4">
      <c r="A2557" s="110" t="s">
        <v>7683</v>
      </c>
      <c r="B2557" s="106" t="s">
        <v>7684</v>
      </c>
      <c r="C2557" s="107" t="s">
        <v>1623</v>
      </c>
      <c r="D2557" s="108">
        <v>1240</v>
      </c>
    </row>
    <row r="2558" spans="1:4">
      <c r="A2558" s="110" t="s">
        <v>7685</v>
      </c>
      <c r="B2558" s="106" t="s">
        <v>7686</v>
      </c>
      <c r="C2558" s="107" t="s">
        <v>1623</v>
      </c>
      <c r="D2558" s="108">
        <v>1350</v>
      </c>
    </row>
    <row r="2559" spans="1:4">
      <c r="A2559" s="110" t="s">
        <v>7687</v>
      </c>
      <c r="B2559" s="106" t="s">
        <v>7688</v>
      </c>
      <c r="C2559" s="107" t="s">
        <v>1623</v>
      </c>
      <c r="D2559" s="108">
        <v>1900</v>
      </c>
    </row>
    <row r="2560" spans="1:4">
      <c r="A2560" s="110" t="s">
        <v>7689</v>
      </c>
      <c r="B2560" s="106" t="s">
        <v>7690</v>
      </c>
      <c r="C2560" s="107" t="s">
        <v>1623</v>
      </c>
      <c r="D2560" s="108">
        <v>3394</v>
      </c>
    </row>
    <row r="2561" spans="1:4">
      <c r="A2561" s="110" t="s">
        <v>7691</v>
      </c>
      <c r="B2561" s="106" t="s">
        <v>7692</v>
      </c>
      <c r="C2561" s="107" t="s">
        <v>1623</v>
      </c>
      <c r="D2561" s="108">
        <v>4900</v>
      </c>
    </row>
    <row r="2562" spans="1:4">
      <c r="A2562" s="107" t="s">
        <v>7693</v>
      </c>
      <c r="B2562" s="106" t="s">
        <v>7694</v>
      </c>
      <c r="C2562" s="107" t="s">
        <v>1623</v>
      </c>
      <c r="D2562" s="108">
        <v>5868</v>
      </c>
    </row>
    <row r="2563" spans="1:4">
      <c r="A2563" s="109" t="s">
        <v>7695</v>
      </c>
      <c r="B2563" s="106"/>
      <c r="C2563" s="107"/>
      <c r="D2563" s="108"/>
    </row>
    <row r="2564" spans="1:4">
      <c r="A2564" s="110" t="s">
        <v>7696</v>
      </c>
      <c r="B2564" s="106" t="s">
        <v>7697</v>
      </c>
      <c r="C2564" s="107" t="s">
        <v>1623</v>
      </c>
      <c r="D2564" s="108">
        <v>1357</v>
      </c>
    </row>
    <row r="2565" spans="1:4">
      <c r="A2565" s="110" t="s">
        <v>7698</v>
      </c>
      <c r="B2565" s="106" t="s">
        <v>7699</v>
      </c>
      <c r="C2565" s="107" t="s">
        <v>1623</v>
      </c>
      <c r="D2565" s="108">
        <v>1556.2</v>
      </c>
    </row>
    <row r="2566" spans="1:4">
      <c r="A2566" s="110" t="s">
        <v>7700</v>
      </c>
      <c r="B2566" s="106" t="s">
        <v>7701</v>
      </c>
      <c r="C2566" s="107" t="s">
        <v>1623</v>
      </c>
      <c r="D2566" s="108" t="s">
        <v>1665</v>
      </c>
    </row>
    <row r="2567" spans="1:4">
      <c r="A2567" s="110" t="s">
        <v>7702</v>
      </c>
      <c r="B2567" s="106" t="s">
        <v>7703</v>
      </c>
      <c r="C2567" s="107" t="s">
        <v>1623</v>
      </c>
      <c r="D2567" s="108">
        <v>1786.8</v>
      </c>
    </row>
    <row r="2568" spans="1:4">
      <c r="A2568" s="110" t="s">
        <v>7704</v>
      </c>
      <c r="B2568" s="106" t="s">
        <v>7705</v>
      </c>
      <c r="C2568" s="107" t="s">
        <v>1623</v>
      </c>
      <c r="D2568" s="108" t="s">
        <v>1665</v>
      </c>
    </row>
    <row r="2569" spans="1:4">
      <c r="A2569" s="110" t="s">
        <v>7706</v>
      </c>
      <c r="B2569" s="106" t="s">
        <v>7707</v>
      </c>
      <c r="C2569" s="107" t="s">
        <v>1623</v>
      </c>
      <c r="D2569" s="108" t="s">
        <v>1665</v>
      </c>
    </row>
    <row r="2570" spans="1:4">
      <c r="A2570" s="110" t="s">
        <v>7708</v>
      </c>
      <c r="B2570" s="106" t="s">
        <v>7709</v>
      </c>
      <c r="C2570" s="107" t="s">
        <v>1623</v>
      </c>
      <c r="D2570" s="108" t="s">
        <v>1665</v>
      </c>
    </row>
    <row r="2571" spans="1:4">
      <c r="A2571" s="110" t="s">
        <v>7710</v>
      </c>
      <c r="B2571" s="106" t="s">
        <v>7711</v>
      </c>
      <c r="C2571" s="107" t="s">
        <v>1623</v>
      </c>
      <c r="D2571" s="108" t="s">
        <v>1665</v>
      </c>
    </row>
    <row r="2572" spans="1:4">
      <c r="A2572" s="110" t="s">
        <v>7712</v>
      </c>
      <c r="B2572" s="106" t="s">
        <v>7713</v>
      </c>
      <c r="C2572" s="107" t="s">
        <v>1623</v>
      </c>
      <c r="D2572" s="108">
        <v>275</v>
      </c>
    </row>
    <row r="2573" spans="1:4">
      <c r="A2573" s="110" t="s">
        <v>7714</v>
      </c>
      <c r="B2573" s="106" t="s">
        <v>7715</v>
      </c>
      <c r="C2573" s="107" t="s">
        <v>1623</v>
      </c>
      <c r="D2573" s="108">
        <v>370</v>
      </c>
    </row>
    <row r="2574" spans="1:4">
      <c r="A2574" s="110" t="s">
        <v>7716</v>
      </c>
      <c r="B2574" s="106" t="s">
        <v>7717</v>
      </c>
      <c r="C2574" s="107" t="s">
        <v>1623</v>
      </c>
      <c r="D2574" s="108">
        <v>390</v>
      </c>
    </row>
    <row r="2575" spans="1:4">
      <c r="A2575" s="110" t="s">
        <v>7718</v>
      </c>
      <c r="B2575" s="106" t="s">
        <v>7719</v>
      </c>
      <c r="C2575" s="107" t="s">
        <v>1623</v>
      </c>
      <c r="D2575" s="108">
        <v>1011.9</v>
      </c>
    </row>
    <row r="2576" spans="1:4">
      <c r="A2576" s="110" t="s">
        <v>7720</v>
      </c>
      <c r="B2576" s="106" t="s">
        <v>7721</v>
      </c>
      <c r="C2576" s="107" t="s">
        <v>1623</v>
      </c>
      <c r="D2576" s="108">
        <v>1734.1</v>
      </c>
    </row>
    <row r="2577" spans="1:4">
      <c r="A2577" s="110" t="s">
        <v>7722</v>
      </c>
      <c r="B2577" s="106" t="s">
        <v>7723</v>
      </c>
      <c r="C2577" s="107" t="s">
        <v>1623</v>
      </c>
      <c r="D2577" s="108">
        <v>8474</v>
      </c>
    </row>
    <row r="2578" spans="1:4">
      <c r="A2578" s="110" t="s">
        <v>7724</v>
      </c>
      <c r="B2578" s="106" t="s">
        <v>7725</v>
      </c>
      <c r="C2578" s="107" t="s">
        <v>1623</v>
      </c>
      <c r="D2578" s="108">
        <v>8930</v>
      </c>
    </row>
    <row r="2579" spans="1:4">
      <c r="A2579" s="110" t="s">
        <v>7726</v>
      </c>
      <c r="B2579" s="106" t="s">
        <v>7727</v>
      </c>
      <c r="C2579" s="107" t="s">
        <v>1623</v>
      </c>
      <c r="D2579" s="108">
        <v>8187</v>
      </c>
    </row>
    <row r="2580" spans="1:4">
      <c r="A2580" s="110" t="s">
        <v>7728</v>
      </c>
      <c r="B2580" s="106" t="s">
        <v>7729</v>
      </c>
      <c r="C2580" s="107" t="s">
        <v>1623</v>
      </c>
      <c r="D2580" s="108">
        <v>1587.57</v>
      </c>
    </row>
    <row r="2581" spans="1:4">
      <c r="A2581" s="110" t="s">
        <v>7730</v>
      </c>
      <c r="B2581" s="106" t="s">
        <v>7731</v>
      </c>
      <c r="C2581" s="107" t="s">
        <v>1623</v>
      </c>
      <c r="D2581" s="108">
        <v>1731.79</v>
      </c>
    </row>
    <row r="2582" spans="1:4">
      <c r="A2582" s="110" t="s">
        <v>7732</v>
      </c>
      <c r="B2582" s="106" t="s">
        <v>7733</v>
      </c>
      <c r="C2582" s="107" t="s">
        <v>1623</v>
      </c>
      <c r="D2582" s="108">
        <v>2470</v>
      </c>
    </row>
    <row r="2583" spans="1:4">
      <c r="A2583" s="110" t="s">
        <v>7734</v>
      </c>
      <c r="B2583" s="106" t="s">
        <v>7735</v>
      </c>
      <c r="C2583" s="107" t="s">
        <v>1623</v>
      </c>
      <c r="D2583" s="108">
        <v>3597.1</v>
      </c>
    </row>
    <row r="2584" spans="1:4">
      <c r="A2584" s="110" t="s">
        <v>7736</v>
      </c>
      <c r="B2584" s="106" t="s">
        <v>7737</v>
      </c>
      <c r="C2584" s="107" t="s">
        <v>1623</v>
      </c>
      <c r="D2584" s="108">
        <v>4633.13</v>
      </c>
    </row>
    <row r="2585" spans="1:4">
      <c r="A2585" s="110" t="s">
        <v>7738</v>
      </c>
      <c r="B2585" s="106" t="s">
        <v>7739</v>
      </c>
      <c r="C2585" s="107" t="s">
        <v>1623</v>
      </c>
      <c r="D2585" s="108">
        <v>2002.32</v>
      </c>
    </row>
    <row r="2586" spans="1:4">
      <c r="A2586" s="110" t="s">
        <v>7740</v>
      </c>
      <c r="B2586" s="106" t="s">
        <v>7741</v>
      </c>
      <c r="C2586" s="107" t="s">
        <v>1623</v>
      </c>
      <c r="D2586" s="108">
        <v>15877.93</v>
      </c>
    </row>
    <row r="2587" spans="1:4">
      <c r="A2587" s="110" t="s">
        <v>7742</v>
      </c>
      <c r="B2587" s="106" t="s">
        <v>7743</v>
      </c>
      <c r="C2587" s="107" t="s">
        <v>1623</v>
      </c>
      <c r="D2587" s="108">
        <v>10210.879999999999</v>
      </c>
    </row>
    <row r="2588" spans="1:4">
      <c r="A2588" s="105" t="s">
        <v>7744</v>
      </c>
      <c r="B2588" s="106"/>
      <c r="C2588" s="107"/>
      <c r="D2588" s="108"/>
    </row>
    <row r="2589" spans="1:4">
      <c r="A2589" s="110" t="s">
        <v>7745</v>
      </c>
      <c r="B2589" s="106" t="s">
        <v>7746</v>
      </c>
      <c r="C2589" s="107" t="s">
        <v>1623</v>
      </c>
      <c r="D2589" s="108">
        <v>1660.29</v>
      </c>
    </row>
    <row r="2590" spans="1:4">
      <c r="A2590" s="110" t="s">
        <v>7747</v>
      </c>
      <c r="B2590" s="106" t="s">
        <v>7748</v>
      </c>
      <c r="C2590" s="107" t="s">
        <v>1623</v>
      </c>
      <c r="D2590" s="108">
        <v>1770.45</v>
      </c>
    </row>
    <row r="2591" spans="1:4">
      <c r="A2591" s="110" t="s">
        <v>7749</v>
      </c>
      <c r="B2591" s="106" t="s">
        <v>7750</v>
      </c>
      <c r="C2591" s="107" t="s">
        <v>1623</v>
      </c>
      <c r="D2591" s="108">
        <v>1352.93</v>
      </c>
    </row>
    <row r="2592" spans="1:4">
      <c r="A2592" s="110" t="s">
        <v>7751</v>
      </c>
      <c r="B2592" s="106" t="s">
        <v>7752</v>
      </c>
      <c r="C2592" s="107" t="s">
        <v>1623</v>
      </c>
      <c r="D2592" s="108">
        <v>2932.61</v>
      </c>
    </row>
    <row r="2593" spans="1:4">
      <c r="A2593" s="110" t="s">
        <v>7753</v>
      </c>
      <c r="B2593" s="106" t="s">
        <v>7754</v>
      </c>
      <c r="C2593" s="107" t="s">
        <v>1623</v>
      </c>
      <c r="D2593" s="108">
        <v>2181.39</v>
      </c>
    </row>
    <row r="2594" spans="1:4">
      <c r="A2594" s="110" t="s">
        <v>7755</v>
      </c>
      <c r="B2594" s="106" t="s">
        <v>7756</v>
      </c>
      <c r="C2594" s="107" t="s">
        <v>1623</v>
      </c>
      <c r="D2594" s="108">
        <v>4461.92</v>
      </c>
    </row>
    <row r="2595" spans="1:4">
      <c r="A2595" s="110" t="s">
        <v>7757</v>
      </c>
      <c r="B2595" s="106" t="s">
        <v>7758</v>
      </c>
      <c r="C2595" s="107" t="s">
        <v>1623</v>
      </c>
      <c r="D2595" s="108">
        <v>4310.9399999999996</v>
      </c>
    </row>
    <row r="2596" spans="1:4">
      <c r="A2596" s="110" t="s">
        <v>7759</v>
      </c>
      <c r="B2596" s="106" t="s">
        <v>7760</v>
      </c>
      <c r="C2596" s="107" t="s">
        <v>1623</v>
      </c>
      <c r="D2596" s="108">
        <v>4503.71</v>
      </c>
    </row>
    <row r="2597" spans="1:4">
      <c r="A2597" s="110" t="s">
        <v>7761</v>
      </c>
      <c r="B2597" s="106" t="s">
        <v>7762</v>
      </c>
      <c r="C2597" s="107" t="s">
        <v>1623</v>
      </c>
      <c r="D2597" s="108">
        <v>4717.71</v>
      </c>
    </row>
    <row r="2598" spans="1:4">
      <c r="A2598" s="110" t="s">
        <v>7763</v>
      </c>
      <c r="B2598" s="106" t="s">
        <v>7764</v>
      </c>
      <c r="C2598" s="107" t="s">
        <v>1623</v>
      </c>
      <c r="D2598" s="108">
        <v>9460.52</v>
      </c>
    </row>
    <row r="2599" spans="1:4">
      <c r="A2599" s="105" t="s">
        <v>7765</v>
      </c>
      <c r="B2599" s="106"/>
      <c r="C2599" s="107"/>
      <c r="D2599" s="108"/>
    </row>
    <row r="2600" spans="1:4">
      <c r="A2600" s="110" t="s">
        <v>7766</v>
      </c>
      <c r="B2600" s="106" t="s">
        <v>7767</v>
      </c>
      <c r="C2600" s="107" t="s">
        <v>1623</v>
      </c>
      <c r="D2600" s="108">
        <v>132.05000000000001</v>
      </c>
    </row>
    <row r="2601" spans="1:4">
      <c r="A2601" s="110" t="s">
        <v>7768</v>
      </c>
      <c r="B2601" s="106" t="s">
        <v>7769</v>
      </c>
      <c r="C2601" s="107" t="s">
        <v>1623</v>
      </c>
      <c r="D2601" s="108">
        <v>113.68</v>
      </c>
    </row>
    <row r="2602" spans="1:4">
      <c r="A2602" s="110" t="s">
        <v>7770</v>
      </c>
      <c r="B2602" s="106" t="s">
        <v>7771</v>
      </c>
      <c r="C2602" s="107" t="s">
        <v>1623</v>
      </c>
      <c r="D2602" s="108">
        <v>140.09</v>
      </c>
    </row>
    <row r="2603" spans="1:4">
      <c r="A2603" s="110" t="s">
        <v>7772</v>
      </c>
      <c r="B2603" s="106" t="s">
        <v>7773</v>
      </c>
      <c r="C2603" s="107" t="s">
        <v>1623</v>
      </c>
      <c r="D2603" s="108">
        <v>281.81</v>
      </c>
    </row>
    <row r="2604" spans="1:4">
      <c r="A2604" s="110" t="s">
        <v>7774</v>
      </c>
      <c r="B2604" s="106" t="s">
        <v>7775</v>
      </c>
      <c r="C2604" s="107" t="s">
        <v>1623</v>
      </c>
      <c r="D2604" s="108">
        <v>564.41</v>
      </c>
    </row>
    <row r="2605" spans="1:4">
      <c r="A2605" s="110" t="s">
        <v>7776</v>
      </c>
      <c r="B2605" s="106" t="s">
        <v>7777</v>
      </c>
      <c r="C2605" s="107" t="s">
        <v>1623</v>
      </c>
      <c r="D2605" s="108">
        <v>281.81</v>
      </c>
    </row>
    <row r="2606" spans="1:4">
      <c r="A2606" s="110" t="s">
        <v>7778</v>
      </c>
      <c r="B2606" s="106" t="s">
        <v>7779</v>
      </c>
      <c r="C2606" s="107" t="s">
        <v>1623</v>
      </c>
      <c r="D2606" s="108">
        <v>334.63</v>
      </c>
    </row>
    <row r="2607" spans="1:4">
      <c r="A2607" s="110" t="s">
        <v>7780</v>
      </c>
      <c r="B2607" s="106" t="s">
        <v>7781</v>
      </c>
      <c r="C2607" s="107" t="s">
        <v>27</v>
      </c>
      <c r="D2607" s="108">
        <v>264.08999999999997</v>
      </c>
    </row>
    <row r="2608" spans="1:4">
      <c r="A2608" s="110" t="s">
        <v>7782</v>
      </c>
      <c r="B2608" s="106" t="s">
        <v>7783</v>
      </c>
      <c r="C2608" s="107" t="s">
        <v>1623</v>
      </c>
      <c r="D2608" s="108">
        <v>2602.0500000000002</v>
      </c>
    </row>
    <row r="2609" spans="1:4">
      <c r="A2609" s="110" t="s">
        <v>7784</v>
      </c>
      <c r="B2609" s="106" t="s">
        <v>7785</v>
      </c>
      <c r="C2609" s="107" t="s">
        <v>1623</v>
      </c>
      <c r="D2609" s="108">
        <v>704.22</v>
      </c>
    </row>
    <row r="2610" spans="1:4">
      <c r="A2610" s="110" t="s">
        <v>7786</v>
      </c>
      <c r="B2610" s="106" t="s">
        <v>7787</v>
      </c>
      <c r="C2610" s="107" t="s">
        <v>1623</v>
      </c>
      <c r="D2610" s="108">
        <v>749.72</v>
      </c>
    </row>
    <row r="2611" spans="1:4">
      <c r="A2611" s="110" t="s">
        <v>7788</v>
      </c>
      <c r="B2611" s="106" t="s">
        <v>7789</v>
      </c>
      <c r="C2611" s="107" t="s">
        <v>1623</v>
      </c>
      <c r="D2611" s="108">
        <v>1067.1199999999999</v>
      </c>
    </row>
    <row r="2612" spans="1:4">
      <c r="A2612" s="110" t="s">
        <v>7790</v>
      </c>
      <c r="B2612" s="106" t="s">
        <v>7791</v>
      </c>
      <c r="C2612" s="107" t="s">
        <v>1623</v>
      </c>
      <c r="D2612" s="108">
        <v>292.07</v>
      </c>
    </row>
    <row r="2613" spans="1:4">
      <c r="A2613" s="110" t="s">
        <v>7792</v>
      </c>
      <c r="B2613" s="106" t="s">
        <v>7793</v>
      </c>
      <c r="C2613" s="107" t="s">
        <v>1623</v>
      </c>
      <c r="D2613" s="108">
        <v>318.48</v>
      </c>
    </row>
    <row r="2614" spans="1:4">
      <c r="A2614" s="110" t="s">
        <v>7794</v>
      </c>
      <c r="B2614" s="106" t="s">
        <v>7795</v>
      </c>
      <c r="C2614" s="107" t="s">
        <v>1623</v>
      </c>
      <c r="D2614" s="108">
        <v>362.92</v>
      </c>
    </row>
    <row r="2615" spans="1:4">
      <c r="A2615" s="110" t="s">
        <v>7796</v>
      </c>
      <c r="B2615" s="106" t="s">
        <v>7797</v>
      </c>
      <c r="C2615" s="107" t="s">
        <v>1623</v>
      </c>
      <c r="D2615" s="108">
        <v>445.85</v>
      </c>
    </row>
    <row r="2616" spans="1:4">
      <c r="A2616" s="110" t="s">
        <v>7798</v>
      </c>
      <c r="B2616" s="106" t="s">
        <v>7799</v>
      </c>
      <c r="C2616" s="107" t="s">
        <v>1623</v>
      </c>
      <c r="D2616" s="108">
        <v>592.38</v>
      </c>
    </row>
    <row r="2617" spans="1:4">
      <c r="A2617" s="110" t="s">
        <v>7800</v>
      </c>
      <c r="B2617" s="106" t="s">
        <v>7801</v>
      </c>
      <c r="C2617" s="107" t="s">
        <v>1623</v>
      </c>
      <c r="D2617" s="108">
        <v>92.43</v>
      </c>
    </row>
    <row r="2618" spans="1:4">
      <c r="A2618" s="110" t="s">
        <v>7802</v>
      </c>
      <c r="B2618" s="106" t="s">
        <v>7803</v>
      </c>
      <c r="C2618" s="107" t="s">
        <v>1623</v>
      </c>
      <c r="D2618" s="108">
        <v>158.46</v>
      </c>
    </row>
    <row r="2619" spans="1:4">
      <c r="A2619" s="105" t="s">
        <v>7804</v>
      </c>
      <c r="B2619" s="106"/>
      <c r="C2619" s="107"/>
      <c r="D2619" s="108"/>
    </row>
    <row r="2620" spans="1:4">
      <c r="A2620" s="110" t="s">
        <v>7805</v>
      </c>
      <c r="B2620" s="106" t="s">
        <v>7806</v>
      </c>
      <c r="C2620" s="107" t="s">
        <v>1623</v>
      </c>
      <c r="D2620" s="108">
        <v>132.05000000000001</v>
      </c>
    </row>
    <row r="2621" spans="1:4">
      <c r="A2621" s="110" t="s">
        <v>7807</v>
      </c>
      <c r="B2621" s="106" t="s">
        <v>7808</v>
      </c>
      <c r="C2621" s="107" t="s">
        <v>1623</v>
      </c>
      <c r="D2621" s="108">
        <v>198.07</v>
      </c>
    </row>
    <row r="2622" spans="1:4">
      <c r="A2622" s="110" t="s">
        <v>7809</v>
      </c>
      <c r="B2622" s="106" t="s">
        <v>7810</v>
      </c>
      <c r="C2622" s="107" t="s">
        <v>1623</v>
      </c>
      <c r="D2622" s="108">
        <v>264.08999999999997</v>
      </c>
    </row>
    <row r="2623" spans="1:4">
      <c r="A2623" s="110" t="s">
        <v>7811</v>
      </c>
      <c r="B2623" s="106" t="s">
        <v>7812</v>
      </c>
      <c r="C2623" s="107" t="s">
        <v>1623</v>
      </c>
      <c r="D2623" s="108">
        <v>132.05000000000001</v>
      </c>
    </row>
    <row r="2624" spans="1:4">
      <c r="A2624" s="110" t="s">
        <v>7813</v>
      </c>
      <c r="B2624" s="106" t="s">
        <v>7814</v>
      </c>
      <c r="C2624" s="107" t="s">
        <v>1623</v>
      </c>
      <c r="D2624" s="108">
        <v>158.46</v>
      </c>
    </row>
    <row r="2625" spans="1:4">
      <c r="A2625" s="110" t="s">
        <v>7815</v>
      </c>
      <c r="B2625" s="106" t="s">
        <v>7816</v>
      </c>
      <c r="C2625" s="107" t="s">
        <v>1623</v>
      </c>
      <c r="D2625" s="108">
        <v>211.27</v>
      </c>
    </row>
    <row r="2626" spans="1:4">
      <c r="A2626" s="110" t="s">
        <v>7817</v>
      </c>
      <c r="B2626" s="106" t="s">
        <v>7818</v>
      </c>
      <c r="C2626" s="107" t="s">
        <v>1623</v>
      </c>
      <c r="D2626" s="108">
        <v>717.65</v>
      </c>
    </row>
    <row r="2627" spans="1:4">
      <c r="A2627" s="105" t="s">
        <v>7819</v>
      </c>
      <c r="B2627" s="106"/>
      <c r="C2627" s="107"/>
      <c r="D2627" s="108"/>
    </row>
    <row r="2628" spans="1:4">
      <c r="A2628" s="110" t="s">
        <v>7820</v>
      </c>
      <c r="B2628" s="106" t="s">
        <v>7821</v>
      </c>
      <c r="C2628" s="107" t="s">
        <v>1623</v>
      </c>
      <c r="D2628" s="108">
        <v>140.65</v>
      </c>
    </row>
    <row r="2629" spans="1:4">
      <c r="A2629" s="110" t="s">
        <v>7822</v>
      </c>
      <c r="B2629" s="106" t="s">
        <v>7823</v>
      </c>
      <c r="C2629" s="107" t="s">
        <v>1623</v>
      </c>
      <c r="D2629" s="108">
        <v>141.72999999999999</v>
      </c>
    </row>
    <row r="2630" spans="1:4">
      <c r="A2630" s="110" t="s">
        <v>7824</v>
      </c>
      <c r="B2630" s="106" t="s">
        <v>7825</v>
      </c>
      <c r="C2630" s="107" t="s">
        <v>1623</v>
      </c>
      <c r="D2630" s="108">
        <v>151.4</v>
      </c>
    </row>
    <row r="2631" spans="1:4">
      <c r="A2631" s="110" t="s">
        <v>7826</v>
      </c>
      <c r="B2631" s="106" t="s">
        <v>7827</v>
      </c>
      <c r="C2631" s="107" t="s">
        <v>1623</v>
      </c>
      <c r="D2631" s="108">
        <v>151.4</v>
      </c>
    </row>
    <row r="2632" spans="1:4">
      <c r="A2632" s="110" t="s">
        <v>7828</v>
      </c>
      <c r="B2632" s="106" t="s">
        <v>7829</v>
      </c>
      <c r="C2632" s="107" t="s">
        <v>1623</v>
      </c>
      <c r="D2632" s="108">
        <v>262.88</v>
      </c>
    </row>
    <row r="2633" spans="1:4">
      <c r="A2633" s="110" t="s">
        <v>7830</v>
      </c>
      <c r="B2633" s="106" t="s">
        <v>7831</v>
      </c>
      <c r="C2633" s="107" t="s">
        <v>1623</v>
      </c>
      <c r="D2633" s="108">
        <v>411.15</v>
      </c>
    </row>
    <row r="2634" spans="1:4">
      <c r="A2634" s="110" t="s">
        <v>7832</v>
      </c>
      <c r="B2634" s="106" t="s">
        <v>7833</v>
      </c>
      <c r="C2634" s="107" t="s">
        <v>1623</v>
      </c>
      <c r="D2634" s="108">
        <v>151.4</v>
      </c>
    </row>
    <row r="2635" spans="1:4">
      <c r="A2635" s="110" t="s">
        <v>7834</v>
      </c>
      <c r="B2635" s="106" t="s">
        <v>7835</v>
      </c>
      <c r="C2635" s="107" t="s">
        <v>1623</v>
      </c>
      <c r="D2635" s="108">
        <v>262.88</v>
      </c>
    </row>
    <row r="2636" spans="1:4">
      <c r="A2636" s="105" t="s">
        <v>7836</v>
      </c>
      <c r="B2636" s="106"/>
      <c r="C2636" s="107"/>
      <c r="D2636" s="108"/>
    </row>
    <row r="2637" spans="1:4">
      <c r="A2637" s="110" t="s">
        <v>7837</v>
      </c>
      <c r="B2637" s="106" t="s">
        <v>7838</v>
      </c>
      <c r="C2637" s="107" t="s">
        <v>1623</v>
      </c>
      <c r="D2637" s="108">
        <v>544.98</v>
      </c>
    </row>
    <row r="2638" spans="1:4">
      <c r="A2638" s="110" t="s">
        <v>7839</v>
      </c>
      <c r="B2638" s="106" t="s">
        <v>7840</v>
      </c>
      <c r="C2638" s="107" t="s">
        <v>1623</v>
      </c>
      <c r="D2638" s="108">
        <v>749.03</v>
      </c>
    </row>
    <row r="2639" spans="1:4">
      <c r="A2639" s="110" t="s">
        <v>7841</v>
      </c>
      <c r="B2639" s="106" t="s">
        <v>7842</v>
      </c>
      <c r="C2639" s="107" t="s">
        <v>1623</v>
      </c>
      <c r="D2639" s="108">
        <v>1247.01</v>
      </c>
    </row>
    <row r="2640" spans="1:4">
      <c r="A2640" s="110" t="s">
        <v>7843</v>
      </c>
      <c r="B2640" s="106" t="s">
        <v>7844</v>
      </c>
      <c r="C2640" s="107" t="s">
        <v>1623</v>
      </c>
      <c r="D2640" s="108">
        <v>1735.56</v>
      </c>
    </row>
    <row r="2641" spans="1:4">
      <c r="A2641" s="110" t="s">
        <v>7845</v>
      </c>
      <c r="B2641" s="106" t="s">
        <v>7846</v>
      </c>
      <c r="C2641" s="107" t="s">
        <v>1623</v>
      </c>
      <c r="D2641" s="108">
        <v>2064.69</v>
      </c>
    </row>
    <row r="2642" spans="1:4">
      <c r="A2642" s="110" t="s">
        <v>7847</v>
      </c>
      <c r="B2642" s="106" t="s">
        <v>7848</v>
      </c>
      <c r="C2642" s="107" t="s">
        <v>1623</v>
      </c>
      <c r="D2642" s="108">
        <v>2149.1799999999998</v>
      </c>
    </row>
    <row r="2643" spans="1:4">
      <c r="A2643" s="110" t="s">
        <v>7849</v>
      </c>
      <c r="B2643" s="106" t="s">
        <v>7850</v>
      </c>
      <c r="C2643" s="107" t="s">
        <v>1623</v>
      </c>
      <c r="D2643" s="108">
        <v>1532.58</v>
      </c>
    </row>
    <row r="2644" spans="1:4">
      <c r="A2644" s="105" t="s">
        <v>7851</v>
      </c>
      <c r="B2644" s="106"/>
      <c r="C2644" s="107"/>
      <c r="D2644" s="108"/>
    </row>
    <row r="2645" spans="1:4">
      <c r="A2645" s="109" t="s">
        <v>7852</v>
      </c>
      <c r="B2645" s="106"/>
      <c r="C2645" s="107"/>
      <c r="D2645" s="108"/>
    </row>
    <row r="2646" spans="1:4">
      <c r="A2646" s="110" t="s">
        <v>7853</v>
      </c>
      <c r="B2646" s="106" t="s">
        <v>7854</v>
      </c>
      <c r="C2646" s="107" t="s">
        <v>1623</v>
      </c>
      <c r="D2646" s="108">
        <v>70.8</v>
      </c>
    </row>
    <row r="2647" spans="1:4">
      <c r="A2647" s="107" t="s">
        <v>7855</v>
      </c>
      <c r="B2647" s="106" t="s">
        <v>7856</v>
      </c>
      <c r="C2647" s="107" t="s">
        <v>1623</v>
      </c>
      <c r="D2647" s="108">
        <v>124.15</v>
      </c>
    </row>
    <row r="2648" spans="1:4">
      <c r="A2648" s="110" t="s">
        <v>7857</v>
      </c>
      <c r="B2648" s="106" t="s">
        <v>7858</v>
      </c>
      <c r="C2648" s="107" t="s">
        <v>1623</v>
      </c>
      <c r="D2648" s="108">
        <v>167.31</v>
      </c>
    </row>
    <row r="2649" spans="1:4">
      <c r="A2649" s="110" t="s">
        <v>7859</v>
      </c>
      <c r="B2649" s="106" t="s">
        <v>7860</v>
      </c>
      <c r="C2649" s="107" t="s">
        <v>1623</v>
      </c>
      <c r="D2649" s="108">
        <v>380.06</v>
      </c>
    </row>
    <row r="2650" spans="1:4">
      <c r="A2650" s="110" t="s">
        <v>7861</v>
      </c>
      <c r="B2650" s="106" t="s">
        <v>7862</v>
      </c>
      <c r="C2650" s="107" t="s">
        <v>1623</v>
      </c>
      <c r="D2650" s="108">
        <v>245.97</v>
      </c>
    </row>
    <row r="2651" spans="1:4">
      <c r="A2651" s="110" t="s">
        <v>7863</v>
      </c>
      <c r="B2651" s="106" t="s">
        <v>7864</v>
      </c>
      <c r="C2651" s="107" t="s">
        <v>1623</v>
      </c>
      <c r="D2651" s="108">
        <v>464.92</v>
      </c>
    </row>
    <row r="2652" spans="1:4">
      <c r="A2652" s="109" t="s">
        <v>7865</v>
      </c>
      <c r="B2652" s="106"/>
      <c r="C2652" s="107"/>
      <c r="D2652" s="108"/>
    </row>
    <row r="2653" spans="1:4">
      <c r="A2653" s="110" t="s">
        <v>7866</v>
      </c>
      <c r="B2653" s="106" t="s">
        <v>7867</v>
      </c>
      <c r="C2653" s="107" t="s">
        <v>1623</v>
      </c>
      <c r="D2653" s="108">
        <v>26.41</v>
      </c>
    </row>
    <row r="2654" spans="1:4">
      <c r="A2654" s="107" t="s">
        <v>7868</v>
      </c>
      <c r="B2654" s="106" t="s">
        <v>7869</v>
      </c>
      <c r="C2654" s="107" t="s">
        <v>1623</v>
      </c>
      <c r="D2654" s="108">
        <v>87.03</v>
      </c>
    </row>
    <row r="2655" spans="1:4">
      <c r="A2655" s="110" t="s">
        <v>7870</v>
      </c>
      <c r="B2655" s="106" t="s">
        <v>7871</v>
      </c>
      <c r="C2655" s="107" t="s">
        <v>1623</v>
      </c>
      <c r="D2655" s="108">
        <v>174.07</v>
      </c>
    </row>
    <row r="2656" spans="1:4">
      <c r="A2656" s="110" t="s">
        <v>7872</v>
      </c>
      <c r="B2656" s="106" t="s">
        <v>7873</v>
      </c>
      <c r="C2656" s="107" t="s">
        <v>1623</v>
      </c>
      <c r="D2656" s="108">
        <v>200.48</v>
      </c>
    </row>
    <row r="2657" spans="1:4">
      <c r="A2657" s="110" t="s">
        <v>7874</v>
      </c>
      <c r="B2657" s="106" t="s">
        <v>7875</v>
      </c>
      <c r="C2657" s="107" t="s">
        <v>1623</v>
      </c>
      <c r="D2657" s="108">
        <v>39.61</v>
      </c>
    </row>
    <row r="2658" spans="1:4">
      <c r="A2658" s="109" t="s">
        <v>7876</v>
      </c>
      <c r="B2658" s="106"/>
      <c r="C2658" s="107"/>
      <c r="D2658" s="108"/>
    </row>
    <row r="2659" spans="1:4">
      <c r="A2659" s="110" t="s">
        <v>7877</v>
      </c>
      <c r="B2659" s="106" t="s">
        <v>7878</v>
      </c>
      <c r="C2659" s="107" t="s">
        <v>1623</v>
      </c>
      <c r="D2659" s="108">
        <v>28.07</v>
      </c>
    </row>
    <row r="2660" spans="1:4">
      <c r="A2660" s="107" t="s">
        <v>7879</v>
      </c>
      <c r="B2660" s="106" t="s">
        <v>7880</v>
      </c>
      <c r="C2660" s="107" t="s">
        <v>1623</v>
      </c>
      <c r="D2660" s="108">
        <v>125.49</v>
      </c>
    </row>
    <row r="2661" spans="1:4">
      <c r="A2661" s="110" t="s">
        <v>7881</v>
      </c>
      <c r="B2661" s="106" t="s">
        <v>7882</v>
      </c>
      <c r="C2661" s="107" t="s">
        <v>1623</v>
      </c>
      <c r="D2661" s="108">
        <v>175.3</v>
      </c>
    </row>
    <row r="2662" spans="1:4">
      <c r="A2662" s="110" t="s">
        <v>7883</v>
      </c>
      <c r="B2662" s="106" t="s">
        <v>7884</v>
      </c>
      <c r="C2662" s="107" t="s">
        <v>1623</v>
      </c>
      <c r="D2662" s="108">
        <v>165.79</v>
      </c>
    </row>
    <row r="2663" spans="1:4">
      <c r="A2663" s="110" t="s">
        <v>7885</v>
      </c>
      <c r="B2663" s="106" t="s">
        <v>7886</v>
      </c>
      <c r="C2663" s="107" t="s">
        <v>1623</v>
      </c>
      <c r="D2663" s="108">
        <v>470.81</v>
      </c>
    </row>
    <row r="2664" spans="1:4">
      <c r="A2664" s="110" t="s">
        <v>7887</v>
      </c>
      <c r="B2664" s="106" t="s">
        <v>7888</v>
      </c>
      <c r="C2664" s="107" t="s">
        <v>1623</v>
      </c>
      <c r="D2664" s="108">
        <v>756.32</v>
      </c>
    </row>
    <row r="2665" spans="1:4">
      <c r="A2665" s="109" t="s">
        <v>7889</v>
      </c>
      <c r="B2665" s="106"/>
      <c r="C2665" s="107"/>
      <c r="D2665" s="108"/>
    </row>
    <row r="2666" spans="1:4">
      <c r="A2666" s="109" t="s">
        <v>7890</v>
      </c>
      <c r="B2666" s="106"/>
      <c r="C2666" s="107"/>
      <c r="D2666" s="108"/>
    </row>
    <row r="2667" spans="1:4">
      <c r="A2667" s="105" t="s">
        <v>7891</v>
      </c>
      <c r="B2667" s="106"/>
      <c r="C2667" s="107"/>
      <c r="D2667" s="108"/>
    </row>
    <row r="2668" spans="1:4">
      <c r="A2668" s="107" t="s">
        <v>7892</v>
      </c>
      <c r="B2668" s="106" t="s">
        <v>7893</v>
      </c>
      <c r="C2668" s="107" t="s">
        <v>1623</v>
      </c>
      <c r="D2668" s="108" t="s">
        <v>1665</v>
      </c>
    </row>
    <row r="2669" spans="1:4">
      <c r="A2669" s="109" t="s">
        <v>7894</v>
      </c>
      <c r="B2669" s="106"/>
      <c r="C2669" s="107"/>
      <c r="D2669" s="108"/>
    </row>
    <row r="2670" spans="1:4">
      <c r="A2670" s="105" t="s">
        <v>7895</v>
      </c>
      <c r="B2670" s="106"/>
      <c r="C2670" s="107"/>
      <c r="D2670" s="108"/>
    </row>
    <row r="2671" spans="1:4">
      <c r="A2671" s="110" t="s">
        <v>7896</v>
      </c>
      <c r="B2671" s="106" t="s">
        <v>7897</v>
      </c>
      <c r="C2671" s="107" t="s">
        <v>1623</v>
      </c>
      <c r="D2671" s="108">
        <v>13.2</v>
      </c>
    </row>
    <row r="2672" spans="1:4">
      <c r="A2672" s="107" t="s">
        <v>7898</v>
      </c>
      <c r="B2672" s="106" t="s">
        <v>7899</v>
      </c>
      <c r="C2672" s="107" t="s">
        <v>1623</v>
      </c>
      <c r="D2672" s="108">
        <v>13.82</v>
      </c>
    </row>
    <row r="2673" spans="1:4">
      <c r="A2673" s="107" t="s">
        <v>7900</v>
      </c>
      <c r="B2673" s="106" t="s">
        <v>7901</v>
      </c>
      <c r="C2673" s="107" t="s">
        <v>1623</v>
      </c>
      <c r="D2673" s="108">
        <v>56.03</v>
      </c>
    </row>
    <row r="2674" spans="1:4">
      <c r="A2674" s="110" t="s">
        <v>7902</v>
      </c>
      <c r="B2674" s="106" t="s">
        <v>7903</v>
      </c>
      <c r="C2674" s="107" t="s">
        <v>1623</v>
      </c>
      <c r="D2674" s="108">
        <v>79.25</v>
      </c>
    </row>
    <row r="2675" spans="1:4">
      <c r="A2675" s="110" t="s">
        <v>7904</v>
      </c>
      <c r="B2675" s="106" t="s">
        <v>7905</v>
      </c>
      <c r="C2675" s="107" t="s">
        <v>1623</v>
      </c>
      <c r="D2675" s="108">
        <v>82.96</v>
      </c>
    </row>
    <row r="2676" spans="1:4">
      <c r="A2676" s="109" t="s">
        <v>7906</v>
      </c>
      <c r="B2676" s="106"/>
      <c r="C2676" s="107"/>
      <c r="D2676" s="108"/>
    </row>
    <row r="2677" spans="1:4">
      <c r="A2677" s="110" t="s">
        <v>7907</v>
      </c>
      <c r="B2677" s="106" t="s">
        <v>7908</v>
      </c>
      <c r="C2677" s="107" t="s">
        <v>1623</v>
      </c>
      <c r="D2677" s="108">
        <v>105.64</v>
      </c>
    </row>
    <row r="2678" spans="1:4">
      <c r="A2678" s="110" t="s">
        <v>7909</v>
      </c>
      <c r="B2678" s="106" t="s">
        <v>7910</v>
      </c>
      <c r="C2678" s="107" t="s">
        <v>1623</v>
      </c>
      <c r="D2678" s="108">
        <v>52.82</v>
      </c>
    </row>
    <row r="2679" spans="1:4">
      <c r="A2679" s="107" t="s">
        <v>7911</v>
      </c>
      <c r="B2679" s="106" t="s">
        <v>7912</v>
      </c>
      <c r="C2679" s="107" t="s">
        <v>1623</v>
      </c>
      <c r="D2679" s="108">
        <v>694.39</v>
      </c>
    </row>
    <row r="2680" spans="1:4">
      <c r="A2680" s="110" t="s">
        <v>7913</v>
      </c>
      <c r="B2680" s="106" t="s">
        <v>7914</v>
      </c>
      <c r="C2680" s="107" t="s">
        <v>1623</v>
      </c>
      <c r="D2680" s="108">
        <v>1119.1300000000001</v>
      </c>
    </row>
    <row r="2681" spans="1:4">
      <c r="A2681" s="110" t="s">
        <v>7915</v>
      </c>
      <c r="B2681" s="106" t="s">
        <v>7916</v>
      </c>
      <c r="C2681" s="107" t="s">
        <v>1623</v>
      </c>
      <c r="D2681" s="108">
        <v>92.43</v>
      </c>
    </row>
    <row r="2682" spans="1:4">
      <c r="A2682" s="110" t="s">
        <v>7917</v>
      </c>
      <c r="B2682" s="106" t="s">
        <v>7918</v>
      </c>
      <c r="C2682" s="107" t="s">
        <v>1623</v>
      </c>
      <c r="D2682" s="108">
        <v>105.64</v>
      </c>
    </row>
    <row r="2683" spans="1:4">
      <c r="A2683" s="110" t="s">
        <v>7919</v>
      </c>
      <c r="B2683" s="106" t="s">
        <v>7920</v>
      </c>
      <c r="C2683" s="107" t="s">
        <v>1623</v>
      </c>
      <c r="D2683" s="108">
        <v>1395.53</v>
      </c>
    </row>
    <row r="2684" spans="1:4">
      <c r="A2684" s="109" t="s">
        <v>7921</v>
      </c>
      <c r="B2684" s="106"/>
      <c r="C2684" s="107"/>
      <c r="D2684" s="108"/>
    </row>
    <row r="2685" spans="1:4">
      <c r="A2685" s="110" t="s">
        <v>7922</v>
      </c>
      <c r="B2685" s="106" t="s">
        <v>7923</v>
      </c>
      <c r="C2685" s="107" t="s">
        <v>1623</v>
      </c>
      <c r="D2685" s="108">
        <v>105.64</v>
      </c>
    </row>
    <row r="2686" spans="1:4">
      <c r="A2686" s="109" t="s">
        <v>7924</v>
      </c>
      <c r="B2686" s="106"/>
      <c r="C2686" s="107"/>
      <c r="D2686" s="108"/>
    </row>
    <row r="2687" spans="1:4">
      <c r="A2687" s="107" t="s">
        <v>7925</v>
      </c>
      <c r="B2687" s="106" t="s">
        <v>7926</v>
      </c>
      <c r="C2687" s="107" t="s">
        <v>1623</v>
      </c>
      <c r="D2687" s="108">
        <v>79.23</v>
      </c>
    </row>
    <row r="2688" spans="1:4">
      <c r="A2688" s="110" t="s">
        <v>7927</v>
      </c>
      <c r="B2688" s="106" t="s">
        <v>7928</v>
      </c>
      <c r="C2688" s="107" t="s">
        <v>1623</v>
      </c>
      <c r="D2688" s="108">
        <v>105.64</v>
      </c>
    </row>
    <row r="2689" spans="1:4">
      <c r="A2689" s="105" t="s">
        <v>7929</v>
      </c>
      <c r="B2689" s="106"/>
      <c r="C2689" s="107"/>
      <c r="D2689" s="108"/>
    </row>
    <row r="2690" spans="1:4">
      <c r="A2690" s="110" t="s">
        <v>7930</v>
      </c>
      <c r="B2690" s="106" t="s">
        <v>7931</v>
      </c>
      <c r="C2690" s="107" t="s">
        <v>1623</v>
      </c>
      <c r="D2690" s="108">
        <v>7.03</v>
      </c>
    </row>
    <row r="2691" spans="1:4">
      <c r="A2691" s="110" t="s">
        <v>7932</v>
      </c>
      <c r="B2691" s="106" t="s">
        <v>7933</v>
      </c>
      <c r="C2691" s="107" t="s">
        <v>1623</v>
      </c>
      <c r="D2691" s="108">
        <v>4.09</v>
      </c>
    </row>
    <row r="2692" spans="1:4">
      <c r="A2692" s="107" t="s">
        <v>7934</v>
      </c>
      <c r="B2692" s="106" t="s">
        <v>7935</v>
      </c>
      <c r="C2692" s="107" t="s">
        <v>1623</v>
      </c>
      <c r="D2692" s="108">
        <v>8.94</v>
      </c>
    </row>
    <row r="2693" spans="1:4">
      <c r="A2693" s="110" t="s">
        <v>7936</v>
      </c>
      <c r="B2693" s="106" t="s">
        <v>7937</v>
      </c>
      <c r="C2693" s="107" t="s">
        <v>1623</v>
      </c>
      <c r="D2693" s="108">
        <v>4.2300000000000004</v>
      </c>
    </row>
    <row r="2694" spans="1:4">
      <c r="A2694" s="110" t="s">
        <v>7938</v>
      </c>
      <c r="B2694" s="106" t="s">
        <v>7939</v>
      </c>
      <c r="C2694" s="107" t="s">
        <v>1623</v>
      </c>
      <c r="D2694" s="108">
        <v>4.3899999999999997</v>
      </c>
    </row>
    <row r="2695" spans="1:4">
      <c r="A2695" s="109" t="s">
        <v>7940</v>
      </c>
      <c r="B2695" s="106"/>
      <c r="C2695" s="107"/>
      <c r="D2695" s="108"/>
    </row>
    <row r="2696" spans="1:4">
      <c r="A2696" s="110" t="s">
        <v>7941</v>
      </c>
      <c r="B2696" s="106" t="s">
        <v>7942</v>
      </c>
      <c r="C2696" s="107" t="s">
        <v>1623</v>
      </c>
      <c r="D2696" s="108">
        <v>35.42</v>
      </c>
    </row>
    <row r="2697" spans="1:4">
      <c r="A2697" s="110" t="s">
        <v>7943</v>
      </c>
      <c r="B2697" s="106" t="s">
        <v>7944</v>
      </c>
      <c r="C2697" s="107" t="s">
        <v>1623</v>
      </c>
      <c r="D2697" s="108">
        <v>2.25</v>
      </c>
    </row>
    <row r="2698" spans="1:4">
      <c r="A2698" s="107" t="s">
        <v>7945</v>
      </c>
      <c r="B2698" s="106" t="s">
        <v>7946</v>
      </c>
      <c r="C2698" s="107" t="s">
        <v>1623</v>
      </c>
      <c r="D2698" s="108">
        <v>4.75</v>
      </c>
    </row>
    <row r="2699" spans="1:4">
      <c r="A2699" s="110" t="s">
        <v>7947</v>
      </c>
      <c r="B2699" s="106" t="s">
        <v>7948</v>
      </c>
      <c r="C2699" s="107" t="s">
        <v>1623</v>
      </c>
      <c r="D2699" s="108">
        <v>3.67</v>
      </c>
    </row>
    <row r="2700" spans="1:4">
      <c r="A2700" s="110" t="s">
        <v>7949</v>
      </c>
      <c r="B2700" s="106" t="s">
        <v>7950</v>
      </c>
      <c r="C2700" s="107" t="s">
        <v>1623</v>
      </c>
      <c r="D2700" s="108">
        <v>10.85</v>
      </c>
    </row>
    <row r="2701" spans="1:4">
      <c r="A2701" s="110" t="s">
        <v>7951</v>
      </c>
      <c r="B2701" s="106" t="s">
        <v>7952</v>
      </c>
      <c r="C2701" s="107" t="s">
        <v>1623</v>
      </c>
      <c r="D2701" s="108">
        <v>25.52</v>
      </c>
    </row>
    <row r="2702" spans="1:4">
      <c r="A2702" s="110" t="s">
        <v>7953</v>
      </c>
      <c r="B2702" s="106" t="s">
        <v>7954</v>
      </c>
      <c r="C2702" s="107" t="s">
        <v>1623</v>
      </c>
      <c r="D2702" s="108">
        <v>9.93</v>
      </c>
    </row>
    <row r="2703" spans="1:4">
      <c r="A2703" s="110" t="s">
        <v>7955</v>
      </c>
      <c r="B2703" s="106" t="s">
        <v>7956</v>
      </c>
      <c r="C2703" s="107" t="s">
        <v>1623</v>
      </c>
      <c r="D2703" s="108">
        <v>7.25</v>
      </c>
    </row>
    <row r="2704" spans="1:4">
      <c r="A2704" s="110" t="s">
        <v>7957</v>
      </c>
      <c r="B2704" s="106" t="s">
        <v>7958</v>
      </c>
      <c r="C2704" s="107" t="s">
        <v>1623</v>
      </c>
      <c r="D2704" s="108">
        <v>7.42</v>
      </c>
    </row>
    <row r="2705" spans="1:4">
      <c r="A2705" s="110" t="s">
        <v>7959</v>
      </c>
      <c r="B2705" s="106" t="s">
        <v>7960</v>
      </c>
      <c r="C2705" s="107" t="s">
        <v>1623</v>
      </c>
      <c r="D2705" s="108">
        <v>5.71</v>
      </c>
    </row>
    <row r="2706" spans="1:4">
      <c r="A2706" s="110" t="s">
        <v>7961</v>
      </c>
      <c r="B2706" s="106" t="s">
        <v>7962</v>
      </c>
      <c r="C2706" s="107" t="s">
        <v>1623</v>
      </c>
      <c r="D2706" s="108">
        <v>6.89</v>
      </c>
    </row>
    <row r="2707" spans="1:4">
      <c r="A2707" s="110" t="s">
        <v>7963</v>
      </c>
      <c r="B2707" s="106" t="s">
        <v>7964</v>
      </c>
      <c r="C2707" s="107" t="s">
        <v>1623</v>
      </c>
      <c r="D2707" s="108">
        <v>9.77</v>
      </c>
    </row>
    <row r="2708" spans="1:4">
      <c r="A2708" s="110" t="s">
        <v>7965</v>
      </c>
      <c r="B2708" s="106" t="s">
        <v>7966</v>
      </c>
      <c r="C2708" s="107" t="s">
        <v>1623</v>
      </c>
      <c r="D2708" s="108">
        <v>10.15</v>
      </c>
    </row>
    <row r="2709" spans="1:4">
      <c r="A2709" s="110" t="s">
        <v>7967</v>
      </c>
      <c r="B2709" s="106" t="s">
        <v>7968</v>
      </c>
      <c r="C2709" s="107" t="s">
        <v>1623</v>
      </c>
      <c r="D2709" s="108">
        <v>7.64</v>
      </c>
    </row>
    <row r="2710" spans="1:4">
      <c r="A2710" s="110" t="s">
        <v>7969</v>
      </c>
      <c r="B2710" s="106" t="s">
        <v>7970</v>
      </c>
      <c r="C2710" s="107" t="s">
        <v>1623</v>
      </c>
      <c r="D2710" s="108">
        <v>7.4</v>
      </c>
    </row>
    <row r="2711" spans="1:4">
      <c r="A2711" s="110" t="s">
        <v>7971</v>
      </c>
      <c r="B2711" s="106" t="s">
        <v>7972</v>
      </c>
      <c r="C2711" s="107" t="s">
        <v>1623</v>
      </c>
      <c r="D2711" s="108">
        <v>7.24</v>
      </c>
    </row>
    <row r="2712" spans="1:4">
      <c r="A2712" s="110" t="s">
        <v>7973</v>
      </c>
      <c r="B2712" s="106" t="s">
        <v>7974</v>
      </c>
      <c r="C2712" s="107" t="s">
        <v>1623</v>
      </c>
      <c r="D2712" s="108">
        <v>11.17</v>
      </c>
    </row>
    <row r="2713" spans="1:4">
      <c r="A2713" s="110" t="s">
        <v>7975</v>
      </c>
      <c r="B2713" s="106" t="s">
        <v>7976</v>
      </c>
      <c r="C2713" s="107" t="s">
        <v>1623</v>
      </c>
      <c r="D2713" s="108">
        <v>11.11</v>
      </c>
    </row>
    <row r="2714" spans="1:4">
      <c r="A2714" s="110" t="s">
        <v>7977</v>
      </c>
      <c r="B2714" s="106" t="s">
        <v>7978</v>
      </c>
      <c r="C2714" s="107" t="s">
        <v>1623</v>
      </c>
      <c r="D2714" s="108">
        <v>14.22</v>
      </c>
    </row>
    <row r="2715" spans="1:4">
      <c r="A2715" s="110" t="s">
        <v>7979</v>
      </c>
      <c r="B2715" s="106" t="s">
        <v>7980</v>
      </c>
      <c r="C2715" s="107" t="s">
        <v>1623</v>
      </c>
      <c r="D2715" s="108">
        <v>11.14</v>
      </c>
    </row>
    <row r="2716" spans="1:4">
      <c r="A2716" s="110" t="s">
        <v>7981</v>
      </c>
      <c r="B2716" s="106" t="s">
        <v>7982</v>
      </c>
      <c r="C2716" s="107" t="s">
        <v>1623</v>
      </c>
      <c r="D2716" s="108">
        <v>15.7</v>
      </c>
    </row>
    <row r="2717" spans="1:4">
      <c r="A2717" s="110" t="s">
        <v>7983</v>
      </c>
      <c r="B2717" s="106" t="s">
        <v>7984</v>
      </c>
      <c r="C2717" s="107" t="s">
        <v>1623</v>
      </c>
      <c r="D2717" s="108">
        <v>84.3</v>
      </c>
    </row>
    <row r="2718" spans="1:4">
      <c r="A2718" s="110" t="s">
        <v>7985</v>
      </c>
      <c r="B2718" s="106" t="s">
        <v>7986</v>
      </c>
      <c r="C2718" s="107" t="s">
        <v>1623</v>
      </c>
      <c r="D2718" s="108">
        <v>89.9</v>
      </c>
    </row>
    <row r="2719" spans="1:4">
      <c r="A2719" s="110" t="s">
        <v>7987</v>
      </c>
      <c r="B2719" s="106" t="s">
        <v>7988</v>
      </c>
      <c r="C2719" s="107" t="s">
        <v>1623</v>
      </c>
      <c r="D2719" s="108">
        <v>388</v>
      </c>
    </row>
    <row r="2720" spans="1:4">
      <c r="A2720" s="110" t="s">
        <v>7989</v>
      </c>
      <c r="B2720" s="106" t="s">
        <v>7990</v>
      </c>
      <c r="C2720" s="107" t="s">
        <v>1623</v>
      </c>
      <c r="D2720" s="108">
        <v>3.97</v>
      </c>
    </row>
    <row r="2721" spans="1:4">
      <c r="A2721" s="110" t="s">
        <v>7991</v>
      </c>
      <c r="B2721" s="106" t="s">
        <v>7992</v>
      </c>
      <c r="C2721" s="107" t="s">
        <v>1623</v>
      </c>
      <c r="D2721" s="108">
        <v>6.84</v>
      </c>
    </row>
    <row r="2722" spans="1:4">
      <c r="A2722" s="110" t="s">
        <v>7993</v>
      </c>
      <c r="B2722" s="106" t="s">
        <v>7994</v>
      </c>
      <c r="C2722" s="107" t="s">
        <v>1623</v>
      </c>
      <c r="D2722" s="108">
        <v>49.77</v>
      </c>
    </row>
    <row r="2723" spans="1:4">
      <c r="A2723" s="109" t="s">
        <v>7995</v>
      </c>
      <c r="B2723" s="106"/>
      <c r="C2723" s="107"/>
      <c r="D2723" s="108"/>
    </row>
    <row r="2724" spans="1:4">
      <c r="A2724" s="110" t="s">
        <v>7996</v>
      </c>
      <c r="B2724" s="106" t="s">
        <v>7997</v>
      </c>
      <c r="C2724" s="107" t="s">
        <v>1623</v>
      </c>
      <c r="D2724" s="108">
        <v>6.06</v>
      </c>
    </row>
    <row r="2725" spans="1:4">
      <c r="A2725" s="110" t="s">
        <v>7998</v>
      </c>
      <c r="B2725" s="106" t="s">
        <v>7999</v>
      </c>
      <c r="C2725" s="107" t="s">
        <v>1623</v>
      </c>
      <c r="D2725" s="108">
        <v>3.94</v>
      </c>
    </row>
    <row r="2726" spans="1:4">
      <c r="A2726" s="107" t="s">
        <v>8000</v>
      </c>
      <c r="B2726" s="106" t="s">
        <v>8001</v>
      </c>
      <c r="C2726" s="107" t="s">
        <v>1623</v>
      </c>
      <c r="D2726" s="108">
        <v>5.0999999999999996</v>
      </c>
    </row>
    <row r="2727" spans="1:4">
      <c r="A2727" s="110" t="s">
        <v>8002</v>
      </c>
      <c r="B2727" s="106" t="s">
        <v>8003</v>
      </c>
      <c r="C2727" s="107" t="s">
        <v>1623</v>
      </c>
      <c r="D2727" s="108">
        <v>17.8</v>
      </c>
    </row>
    <row r="2728" spans="1:4">
      <c r="A2728" s="110" t="s">
        <v>8004</v>
      </c>
      <c r="B2728" s="106" t="s">
        <v>8005</v>
      </c>
      <c r="C2728" s="107" t="s">
        <v>1623</v>
      </c>
      <c r="D2728" s="108">
        <v>40.700000000000003</v>
      </c>
    </row>
    <row r="2729" spans="1:4">
      <c r="A2729" s="110" t="s">
        <v>8006</v>
      </c>
      <c r="B2729" s="106" t="s">
        <v>8007</v>
      </c>
      <c r="C2729" s="107" t="s">
        <v>1623</v>
      </c>
      <c r="D2729" s="108">
        <v>85.8</v>
      </c>
    </row>
    <row r="2730" spans="1:4">
      <c r="A2730" s="110" t="s">
        <v>8008</v>
      </c>
      <c r="B2730" s="106" t="s">
        <v>8009</v>
      </c>
      <c r="C2730" s="107" t="s">
        <v>1623</v>
      </c>
      <c r="D2730" s="108">
        <v>17.8</v>
      </c>
    </row>
    <row r="2731" spans="1:4">
      <c r="A2731" s="109" t="s">
        <v>8010</v>
      </c>
      <c r="B2731" s="106"/>
      <c r="C2731" s="107"/>
      <c r="D2731" s="108"/>
    </row>
    <row r="2732" spans="1:4">
      <c r="A2732" s="110" t="s">
        <v>8011</v>
      </c>
      <c r="B2732" s="106" t="s">
        <v>8012</v>
      </c>
      <c r="C2732" s="107" t="s">
        <v>1623</v>
      </c>
      <c r="D2732" s="108">
        <v>5.46</v>
      </c>
    </row>
    <row r="2733" spans="1:4">
      <c r="A2733" s="110" t="s">
        <v>8013</v>
      </c>
      <c r="B2733" s="106" t="s">
        <v>8014</v>
      </c>
      <c r="C2733" s="107" t="s">
        <v>1623</v>
      </c>
      <c r="D2733" s="108">
        <v>7.15</v>
      </c>
    </row>
    <row r="2734" spans="1:4">
      <c r="A2734" s="105" t="s">
        <v>8015</v>
      </c>
      <c r="B2734" s="106"/>
      <c r="C2734" s="107"/>
      <c r="D2734" s="108"/>
    </row>
    <row r="2735" spans="1:4">
      <c r="A2735" s="109" t="s">
        <v>8016</v>
      </c>
      <c r="B2735" s="106"/>
      <c r="C2735" s="107"/>
      <c r="D2735" s="108"/>
    </row>
    <row r="2736" spans="1:4">
      <c r="A2736" s="110" t="s">
        <v>8017</v>
      </c>
      <c r="B2736" s="106" t="s">
        <v>8018</v>
      </c>
      <c r="C2736" s="107" t="s">
        <v>1623</v>
      </c>
      <c r="D2736" s="108">
        <v>26.41</v>
      </c>
    </row>
    <row r="2737" spans="1:4">
      <c r="A2737" s="107" t="s">
        <v>8019</v>
      </c>
      <c r="B2737" s="106" t="s">
        <v>8020</v>
      </c>
      <c r="C2737" s="107" t="s">
        <v>1623</v>
      </c>
      <c r="D2737" s="108">
        <v>39.61</v>
      </c>
    </row>
    <row r="2738" spans="1:4">
      <c r="A2738" s="107" t="s">
        <v>8021</v>
      </c>
      <c r="B2738" s="106" t="s">
        <v>8022</v>
      </c>
      <c r="C2738" s="107" t="s">
        <v>1623</v>
      </c>
      <c r="D2738" s="108">
        <v>7.66</v>
      </c>
    </row>
    <row r="2739" spans="1:4">
      <c r="A2739" s="110" t="s">
        <v>8023</v>
      </c>
      <c r="B2739" s="106" t="s">
        <v>8024</v>
      </c>
      <c r="C2739" s="107" t="s">
        <v>1623</v>
      </c>
      <c r="D2739" s="108">
        <v>66.02</v>
      </c>
    </row>
    <row r="2740" spans="1:4">
      <c r="A2740" s="110" t="s">
        <v>8025</v>
      </c>
      <c r="B2740" s="106" t="s">
        <v>8026</v>
      </c>
      <c r="C2740" s="107" t="s">
        <v>1623</v>
      </c>
      <c r="D2740" s="108">
        <v>79.23</v>
      </c>
    </row>
    <row r="2741" spans="1:4">
      <c r="A2741" s="110" t="s">
        <v>8027</v>
      </c>
      <c r="B2741" s="106" t="s">
        <v>8028</v>
      </c>
      <c r="C2741" s="107" t="s">
        <v>1623</v>
      </c>
      <c r="D2741" s="108">
        <v>85.83</v>
      </c>
    </row>
    <row r="2742" spans="1:4">
      <c r="A2742" s="110" t="s">
        <v>8029</v>
      </c>
      <c r="B2742" s="106" t="s">
        <v>8030</v>
      </c>
      <c r="C2742" s="107" t="s">
        <v>1623</v>
      </c>
      <c r="D2742" s="108">
        <v>132.05000000000001</v>
      </c>
    </row>
    <row r="2743" spans="1:4">
      <c r="A2743" s="109" t="s">
        <v>8031</v>
      </c>
      <c r="B2743" s="106"/>
      <c r="C2743" s="107"/>
      <c r="D2743" s="108"/>
    </row>
    <row r="2744" spans="1:4">
      <c r="A2744" s="110" t="s">
        <v>8032</v>
      </c>
      <c r="B2744" s="106" t="s">
        <v>8033</v>
      </c>
      <c r="C2744" s="107" t="s">
        <v>1623</v>
      </c>
      <c r="D2744" s="108">
        <v>83.19</v>
      </c>
    </row>
    <row r="2745" spans="1:4">
      <c r="A2745" s="110" t="s">
        <v>8034</v>
      </c>
      <c r="B2745" s="106" t="s">
        <v>8035</v>
      </c>
      <c r="C2745" s="107" t="s">
        <v>1623</v>
      </c>
      <c r="D2745" s="108">
        <v>105.64</v>
      </c>
    </row>
    <row r="2746" spans="1:4">
      <c r="A2746" s="107" t="s">
        <v>8036</v>
      </c>
      <c r="B2746" s="106" t="s">
        <v>8037</v>
      </c>
      <c r="C2746" s="107" t="s">
        <v>1623</v>
      </c>
      <c r="D2746" s="108">
        <v>92.43</v>
      </c>
    </row>
    <row r="2747" spans="1:4">
      <c r="A2747" s="110" t="s">
        <v>8038</v>
      </c>
      <c r="B2747" s="106" t="s">
        <v>8039</v>
      </c>
      <c r="C2747" s="107" t="s">
        <v>1623</v>
      </c>
      <c r="D2747" s="108">
        <v>158.46</v>
      </c>
    </row>
    <row r="2748" spans="1:4">
      <c r="A2748" s="110" t="s">
        <v>8040</v>
      </c>
      <c r="B2748" s="106" t="s">
        <v>8041</v>
      </c>
      <c r="C2748" s="107" t="s">
        <v>1623</v>
      </c>
      <c r="D2748" s="108">
        <v>132.05000000000001</v>
      </c>
    </row>
    <row r="2749" spans="1:4">
      <c r="A2749" s="109" t="s">
        <v>8042</v>
      </c>
      <c r="B2749" s="106"/>
      <c r="C2749" s="107"/>
      <c r="D2749" s="108"/>
    </row>
    <row r="2750" spans="1:4">
      <c r="A2750" s="110" t="s">
        <v>8043</v>
      </c>
      <c r="B2750" s="106" t="s">
        <v>8044</v>
      </c>
      <c r="C2750" s="107" t="s">
        <v>1623</v>
      </c>
      <c r="D2750" s="108">
        <v>3.34</v>
      </c>
    </row>
    <row r="2751" spans="1:4">
      <c r="A2751" s="110" t="s">
        <v>8045</v>
      </c>
      <c r="B2751" s="106" t="s">
        <v>8046</v>
      </c>
      <c r="C2751" s="107" t="s">
        <v>1623</v>
      </c>
      <c r="D2751" s="108">
        <v>16.34</v>
      </c>
    </row>
    <row r="2752" spans="1:4">
      <c r="A2752" s="105" t="s">
        <v>8047</v>
      </c>
      <c r="B2752" s="106"/>
      <c r="C2752" s="107"/>
      <c r="D2752" s="108"/>
    </row>
    <row r="2753" spans="1:4">
      <c r="A2753" s="110" t="s">
        <v>8048</v>
      </c>
      <c r="B2753" s="106" t="s">
        <v>8049</v>
      </c>
      <c r="C2753" s="107" t="s">
        <v>1623</v>
      </c>
      <c r="D2753" s="108">
        <v>198.39</v>
      </c>
    </row>
    <row r="2754" spans="1:4">
      <c r="A2754" s="109" t="s">
        <v>8050</v>
      </c>
      <c r="B2754" s="106"/>
      <c r="C2754" s="107"/>
      <c r="D2754" s="108"/>
    </row>
    <row r="2755" spans="1:4">
      <c r="A2755" s="107" t="s">
        <v>8051</v>
      </c>
      <c r="B2755" s="106" t="s">
        <v>8052</v>
      </c>
      <c r="C2755" s="107" t="s">
        <v>1657</v>
      </c>
      <c r="D2755" s="108">
        <v>47.77</v>
      </c>
    </row>
    <row r="2756" spans="1:4">
      <c r="A2756" s="110" t="s">
        <v>8053</v>
      </c>
      <c r="B2756" s="106" t="s">
        <v>8054</v>
      </c>
      <c r="C2756" s="107" t="s">
        <v>1657</v>
      </c>
      <c r="D2756" s="108">
        <v>48.93</v>
      </c>
    </row>
    <row r="2757" spans="1:4">
      <c r="A2757" s="107" t="s">
        <v>8055</v>
      </c>
      <c r="B2757" s="106" t="s">
        <v>8056</v>
      </c>
      <c r="C2757" s="107" t="s">
        <v>1657</v>
      </c>
      <c r="D2757" s="108">
        <v>46.14</v>
      </c>
    </row>
    <row r="2758" spans="1:4">
      <c r="A2758" s="109" t="s">
        <v>8057</v>
      </c>
      <c r="B2758" s="106"/>
      <c r="C2758" s="107"/>
      <c r="D2758" s="108"/>
    </row>
    <row r="2759" spans="1:4">
      <c r="A2759" s="110" t="s">
        <v>8058</v>
      </c>
      <c r="B2759" s="106" t="s">
        <v>8059</v>
      </c>
      <c r="C2759" s="107" t="s">
        <v>27</v>
      </c>
      <c r="D2759" s="108">
        <v>0.81</v>
      </c>
    </row>
    <row r="2760" spans="1:4">
      <c r="A2760" s="110" t="s">
        <v>8060</v>
      </c>
      <c r="B2760" s="106" t="s">
        <v>8061</v>
      </c>
      <c r="C2760" s="107" t="s">
        <v>27</v>
      </c>
      <c r="D2760" s="108">
        <v>1.81</v>
      </c>
    </row>
    <row r="2761" spans="1:4">
      <c r="A2761" s="107" t="s">
        <v>8062</v>
      </c>
      <c r="B2761" s="106" t="s">
        <v>8063</v>
      </c>
      <c r="C2761" s="107" t="s">
        <v>27</v>
      </c>
      <c r="D2761" s="108">
        <v>3.3</v>
      </c>
    </row>
    <row r="2762" spans="1:4">
      <c r="A2762" s="110" t="s">
        <v>8064</v>
      </c>
      <c r="B2762" s="106" t="s">
        <v>8065</v>
      </c>
      <c r="C2762" s="107" t="s">
        <v>27</v>
      </c>
      <c r="D2762" s="108">
        <v>13.69</v>
      </c>
    </row>
    <row r="2763" spans="1:4">
      <c r="A2763" s="110" t="s">
        <v>8066</v>
      </c>
      <c r="B2763" s="106" t="s">
        <v>8067</v>
      </c>
      <c r="C2763" s="107" t="s">
        <v>27</v>
      </c>
      <c r="D2763" s="108">
        <v>4.46</v>
      </c>
    </row>
    <row r="2764" spans="1:4">
      <c r="A2764" s="110" t="s">
        <v>8068</v>
      </c>
      <c r="B2764" s="106" t="s">
        <v>8069</v>
      </c>
      <c r="C2764" s="107" t="s">
        <v>27</v>
      </c>
      <c r="D2764" s="108">
        <v>6.26</v>
      </c>
    </row>
    <row r="2765" spans="1:4">
      <c r="A2765" s="110" t="s">
        <v>8070</v>
      </c>
      <c r="B2765" s="106" t="s">
        <v>8071</v>
      </c>
      <c r="C2765" s="107" t="s">
        <v>27</v>
      </c>
      <c r="D2765" s="108">
        <v>8.8000000000000007</v>
      </c>
    </row>
    <row r="2766" spans="1:4">
      <c r="A2766" s="110" t="s">
        <v>8072</v>
      </c>
      <c r="B2766" s="106" t="s">
        <v>8073</v>
      </c>
      <c r="C2766" s="107" t="s">
        <v>27</v>
      </c>
      <c r="D2766" s="108">
        <v>8.01</v>
      </c>
    </row>
    <row r="2767" spans="1:4">
      <c r="A2767" s="110" t="s">
        <v>8074</v>
      </c>
      <c r="B2767" s="106" t="s">
        <v>8075</v>
      </c>
      <c r="C2767" s="107" t="s">
        <v>27</v>
      </c>
      <c r="D2767" s="108">
        <v>13.68</v>
      </c>
    </row>
    <row r="2768" spans="1:4">
      <c r="A2768" s="110" t="s">
        <v>8076</v>
      </c>
      <c r="B2768" s="106" t="s">
        <v>8077</v>
      </c>
      <c r="C2768" s="107" t="s">
        <v>27</v>
      </c>
      <c r="D2768" s="108">
        <v>9.93</v>
      </c>
    </row>
    <row r="2769" spans="1:4">
      <c r="A2769" s="110" t="s">
        <v>8078</v>
      </c>
      <c r="B2769" s="106" t="s">
        <v>8079</v>
      </c>
      <c r="C2769" s="107" t="s">
        <v>27</v>
      </c>
      <c r="D2769" s="108">
        <v>13.99</v>
      </c>
    </row>
    <row r="2770" spans="1:4">
      <c r="A2770" s="110" t="s">
        <v>8080</v>
      </c>
      <c r="B2770" s="106" t="s">
        <v>8081</v>
      </c>
      <c r="C2770" s="107" t="s">
        <v>27</v>
      </c>
      <c r="D2770" s="108">
        <v>25.16</v>
      </c>
    </row>
    <row r="2771" spans="1:4">
      <c r="A2771" s="110" t="s">
        <v>8082</v>
      </c>
      <c r="B2771" s="106" t="s">
        <v>8083</v>
      </c>
      <c r="C2771" s="107" t="s">
        <v>27</v>
      </c>
      <c r="D2771" s="108">
        <v>6.27</v>
      </c>
    </row>
    <row r="2772" spans="1:4">
      <c r="A2772" s="110" t="s">
        <v>8084</v>
      </c>
      <c r="B2772" s="106" t="s">
        <v>8085</v>
      </c>
      <c r="C2772" s="107" t="s">
        <v>27</v>
      </c>
      <c r="D2772" s="108">
        <v>33.299999999999997</v>
      </c>
    </row>
    <row r="2773" spans="1:4">
      <c r="A2773" s="109" t="s">
        <v>8086</v>
      </c>
      <c r="B2773" s="106"/>
      <c r="C2773" s="107"/>
      <c r="D2773" s="108"/>
    </row>
    <row r="2774" spans="1:4">
      <c r="A2774" s="110" t="s">
        <v>8087</v>
      </c>
      <c r="B2774" s="106" t="s">
        <v>8088</v>
      </c>
      <c r="C2774" s="107" t="s">
        <v>27</v>
      </c>
      <c r="D2774" s="108">
        <v>3.43</v>
      </c>
    </row>
    <row r="2775" spans="1:4">
      <c r="A2775" s="110" t="s">
        <v>8089</v>
      </c>
      <c r="B2775" s="106" t="s">
        <v>8090</v>
      </c>
      <c r="C2775" s="107" t="s">
        <v>27</v>
      </c>
      <c r="D2775" s="108">
        <v>9.6999999999999993</v>
      </c>
    </row>
    <row r="2776" spans="1:4">
      <c r="A2776" s="107" t="s">
        <v>8091</v>
      </c>
      <c r="B2776" s="106" t="s">
        <v>8092</v>
      </c>
      <c r="C2776" s="107" t="s">
        <v>27</v>
      </c>
      <c r="D2776" s="108">
        <v>4.67</v>
      </c>
    </row>
    <row r="2777" spans="1:4">
      <c r="A2777" s="110" t="s">
        <v>8093</v>
      </c>
      <c r="B2777" s="106" t="s">
        <v>8094</v>
      </c>
      <c r="C2777" s="107" t="s">
        <v>27</v>
      </c>
      <c r="D2777" s="108">
        <v>6.75</v>
      </c>
    </row>
    <row r="2778" spans="1:4">
      <c r="A2778" s="110" t="s">
        <v>8095</v>
      </c>
      <c r="B2778" s="106" t="s">
        <v>8096</v>
      </c>
      <c r="C2778" s="107" t="s">
        <v>27</v>
      </c>
      <c r="D2778" s="108">
        <v>9.65</v>
      </c>
    </row>
    <row r="2779" spans="1:4">
      <c r="A2779" s="110" t="s">
        <v>8097</v>
      </c>
      <c r="B2779" s="106" t="s">
        <v>8098</v>
      </c>
      <c r="C2779" s="107" t="s">
        <v>27</v>
      </c>
      <c r="D2779" s="108">
        <v>10.55</v>
      </c>
    </row>
    <row r="2780" spans="1:4">
      <c r="A2780" s="110" t="s">
        <v>8099</v>
      </c>
      <c r="B2780" s="106" t="s">
        <v>8100</v>
      </c>
      <c r="C2780" s="107" t="s">
        <v>27</v>
      </c>
      <c r="D2780" s="108">
        <v>25.79</v>
      </c>
    </row>
    <row r="2781" spans="1:4">
      <c r="A2781" s="110" t="s">
        <v>8101</v>
      </c>
      <c r="B2781" s="106" t="s">
        <v>8102</v>
      </c>
      <c r="C2781" s="107" t="s">
        <v>27</v>
      </c>
      <c r="D2781" s="108">
        <v>14.71</v>
      </c>
    </row>
    <row r="2782" spans="1:4">
      <c r="A2782" s="110" t="s">
        <v>8103</v>
      </c>
      <c r="B2782" s="106" t="s">
        <v>8104</v>
      </c>
      <c r="C2782" s="107" t="s">
        <v>27</v>
      </c>
      <c r="D2782" s="108">
        <v>14.79</v>
      </c>
    </row>
    <row r="2783" spans="1:4">
      <c r="A2783" s="110" t="s">
        <v>8105</v>
      </c>
      <c r="B2783" s="106" t="s">
        <v>8106</v>
      </c>
      <c r="C2783" s="107" t="s">
        <v>27</v>
      </c>
      <c r="D2783" s="108">
        <v>19.920000000000002</v>
      </c>
    </row>
    <row r="2784" spans="1:4">
      <c r="A2784" s="110" t="s">
        <v>8107</v>
      </c>
      <c r="B2784" s="106" t="s">
        <v>8108</v>
      </c>
      <c r="C2784" s="107" t="s">
        <v>27</v>
      </c>
      <c r="D2784" s="108">
        <v>19.920000000000002</v>
      </c>
    </row>
    <row r="2785" spans="1:4">
      <c r="A2785" s="110" t="s">
        <v>8109</v>
      </c>
      <c r="B2785" s="106" t="s">
        <v>8110</v>
      </c>
      <c r="C2785" s="107" t="s">
        <v>27</v>
      </c>
      <c r="D2785" s="108">
        <v>129.07</v>
      </c>
    </row>
    <row r="2786" spans="1:4">
      <c r="A2786" s="110" t="s">
        <v>8111</v>
      </c>
      <c r="B2786" s="106" t="s">
        <v>8112</v>
      </c>
      <c r="C2786" s="107" t="s">
        <v>27</v>
      </c>
      <c r="D2786" s="108">
        <v>30.73</v>
      </c>
    </row>
    <row r="2787" spans="1:4">
      <c r="A2787" s="109" t="s">
        <v>8113</v>
      </c>
      <c r="B2787" s="106"/>
      <c r="C2787" s="107"/>
      <c r="D2787" s="108"/>
    </row>
    <row r="2788" spans="1:4">
      <c r="A2788" s="110" t="s">
        <v>8114</v>
      </c>
      <c r="B2788" s="106" t="s">
        <v>8115</v>
      </c>
      <c r="C2788" s="107" t="s">
        <v>27</v>
      </c>
      <c r="D2788" s="108">
        <v>2.5499999999999998</v>
      </c>
    </row>
    <row r="2789" spans="1:4">
      <c r="A2789" s="110" t="s">
        <v>8116</v>
      </c>
      <c r="B2789" s="106" t="s">
        <v>8117</v>
      </c>
      <c r="C2789" s="107" t="s">
        <v>27</v>
      </c>
      <c r="D2789" s="108">
        <v>3.01</v>
      </c>
    </row>
    <row r="2790" spans="1:4">
      <c r="A2790" s="107" t="s">
        <v>8118</v>
      </c>
      <c r="B2790" s="106" t="s">
        <v>8119</v>
      </c>
      <c r="C2790" s="107" t="s">
        <v>27</v>
      </c>
      <c r="D2790" s="108">
        <v>1.72</v>
      </c>
    </row>
    <row r="2791" spans="1:4">
      <c r="A2791" s="110" t="s">
        <v>8120</v>
      </c>
      <c r="B2791" s="106" t="s">
        <v>8121</v>
      </c>
      <c r="C2791" s="107" t="s">
        <v>27</v>
      </c>
      <c r="D2791" s="108">
        <v>8.3800000000000008</v>
      </c>
    </row>
    <row r="2792" spans="1:4">
      <c r="A2792" s="110" t="s">
        <v>8122</v>
      </c>
      <c r="B2792" s="106" t="s">
        <v>8123</v>
      </c>
      <c r="C2792" s="107" t="s">
        <v>27</v>
      </c>
      <c r="D2792" s="108">
        <v>6.99</v>
      </c>
    </row>
    <row r="2793" spans="1:4">
      <c r="A2793" s="110" t="s">
        <v>8124</v>
      </c>
      <c r="B2793" s="106" t="s">
        <v>8125</v>
      </c>
      <c r="C2793" s="107" t="s">
        <v>27</v>
      </c>
      <c r="D2793" s="108">
        <v>4.7699999999999996</v>
      </c>
    </row>
    <row r="2794" spans="1:4">
      <c r="A2794" s="110" t="s">
        <v>8126</v>
      </c>
      <c r="B2794" s="106" t="s">
        <v>8127</v>
      </c>
      <c r="C2794" s="107" t="s">
        <v>27</v>
      </c>
      <c r="D2794" s="108">
        <v>4.03</v>
      </c>
    </row>
    <row r="2795" spans="1:4">
      <c r="A2795" s="110" t="s">
        <v>8128</v>
      </c>
      <c r="B2795" s="106" t="s">
        <v>8129</v>
      </c>
      <c r="C2795" s="107" t="s">
        <v>27</v>
      </c>
      <c r="D2795" s="108">
        <v>3.18</v>
      </c>
    </row>
    <row r="2796" spans="1:4">
      <c r="A2796" s="110" t="s">
        <v>8130</v>
      </c>
      <c r="B2796" s="106" t="s">
        <v>8131</v>
      </c>
      <c r="C2796" s="107" t="s">
        <v>27</v>
      </c>
      <c r="D2796" s="108">
        <v>4.83</v>
      </c>
    </row>
    <row r="2797" spans="1:4">
      <c r="A2797" s="109" t="s">
        <v>8132</v>
      </c>
      <c r="B2797" s="106"/>
      <c r="C2797" s="107"/>
      <c r="D2797" s="108"/>
    </row>
    <row r="2798" spans="1:4">
      <c r="A2798" s="110" t="s">
        <v>8133</v>
      </c>
      <c r="B2798" s="106" t="s">
        <v>8134</v>
      </c>
      <c r="C2798" s="107" t="s">
        <v>27</v>
      </c>
      <c r="D2798" s="108">
        <v>6.57</v>
      </c>
    </row>
    <row r="2799" spans="1:4">
      <c r="A2799" s="110" t="s">
        <v>8135</v>
      </c>
      <c r="B2799" s="106" t="s">
        <v>8136</v>
      </c>
      <c r="C2799" s="107" t="s">
        <v>27</v>
      </c>
      <c r="D2799" s="108">
        <v>8.6300000000000008</v>
      </c>
    </row>
    <row r="2800" spans="1:4">
      <c r="A2800" s="105" t="s">
        <v>8137</v>
      </c>
      <c r="B2800" s="106"/>
      <c r="C2800" s="107"/>
      <c r="D2800" s="108"/>
    </row>
    <row r="2801" spans="1:4">
      <c r="A2801" s="110" t="s">
        <v>8138</v>
      </c>
      <c r="B2801" s="106" t="s">
        <v>8139</v>
      </c>
      <c r="C2801" s="107" t="s">
        <v>27</v>
      </c>
      <c r="D2801" s="108">
        <v>1.82</v>
      </c>
    </row>
    <row r="2802" spans="1:4">
      <c r="A2802" s="110" t="s">
        <v>8140</v>
      </c>
      <c r="B2802" s="106" t="s">
        <v>8141</v>
      </c>
      <c r="C2802" s="107" t="s">
        <v>27</v>
      </c>
      <c r="D2802" s="108">
        <v>2.64</v>
      </c>
    </row>
    <row r="2803" spans="1:4">
      <c r="A2803" s="107" t="s">
        <v>8142</v>
      </c>
      <c r="B2803" s="106" t="s">
        <v>8143</v>
      </c>
      <c r="C2803" s="107" t="s">
        <v>27</v>
      </c>
      <c r="D2803" s="108">
        <v>3.97</v>
      </c>
    </row>
    <row r="2804" spans="1:4">
      <c r="A2804" s="110" t="s">
        <v>8144</v>
      </c>
      <c r="B2804" s="106" t="s">
        <v>8145</v>
      </c>
      <c r="C2804" s="107" t="s">
        <v>27</v>
      </c>
      <c r="D2804" s="108">
        <v>5.28</v>
      </c>
    </row>
    <row r="2805" spans="1:4">
      <c r="A2805" s="110" t="s">
        <v>8146</v>
      </c>
      <c r="B2805" s="106" t="s">
        <v>8147</v>
      </c>
      <c r="C2805" s="107" t="s">
        <v>27</v>
      </c>
      <c r="D2805" s="108">
        <v>6.6</v>
      </c>
    </row>
    <row r="2806" spans="1:4">
      <c r="A2806" s="110" t="s">
        <v>8148</v>
      </c>
      <c r="B2806" s="106" t="s">
        <v>8149</v>
      </c>
      <c r="C2806" s="107" t="s">
        <v>27</v>
      </c>
      <c r="D2806" s="108">
        <v>3.97</v>
      </c>
    </row>
    <row r="2807" spans="1:4">
      <c r="A2807" s="110" t="s">
        <v>8150</v>
      </c>
      <c r="B2807" s="106" t="s">
        <v>8151</v>
      </c>
      <c r="C2807" s="107" t="s">
        <v>27</v>
      </c>
      <c r="D2807" s="108">
        <v>3.97</v>
      </c>
    </row>
    <row r="2808" spans="1:4">
      <c r="A2808" s="110" t="s">
        <v>8152</v>
      </c>
      <c r="B2808" s="106" t="s">
        <v>8153</v>
      </c>
      <c r="C2808" s="107" t="s">
        <v>27</v>
      </c>
      <c r="D2808" s="108">
        <v>3.97</v>
      </c>
    </row>
    <row r="2809" spans="1:4">
      <c r="A2809" s="109" t="s">
        <v>8154</v>
      </c>
      <c r="B2809" s="106"/>
      <c r="C2809" s="107"/>
      <c r="D2809" s="108"/>
    </row>
    <row r="2810" spans="1:4">
      <c r="A2810" s="110" t="s">
        <v>8155</v>
      </c>
      <c r="B2810" s="106" t="s">
        <v>8156</v>
      </c>
      <c r="C2810" s="107" t="s">
        <v>1623</v>
      </c>
      <c r="D2810" s="108">
        <v>0.06</v>
      </c>
    </row>
    <row r="2811" spans="1:4">
      <c r="A2811" s="110" t="s">
        <v>8157</v>
      </c>
      <c r="B2811" s="106" t="s">
        <v>8158</v>
      </c>
      <c r="C2811" s="107" t="s">
        <v>1623</v>
      </c>
      <c r="D2811" s="108">
        <v>0.08</v>
      </c>
    </row>
    <row r="2812" spans="1:4">
      <c r="A2812" s="105" t="s">
        <v>8159</v>
      </c>
      <c r="B2812" s="106"/>
      <c r="C2812" s="107"/>
      <c r="D2812" s="108"/>
    </row>
    <row r="2813" spans="1:4">
      <c r="A2813" s="110" t="s">
        <v>8160</v>
      </c>
      <c r="B2813" s="106" t="s">
        <v>8161</v>
      </c>
      <c r="C2813" s="107" t="s">
        <v>1623</v>
      </c>
      <c r="D2813" s="108">
        <v>1877</v>
      </c>
    </row>
    <row r="2814" spans="1:4">
      <c r="A2814" s="110" t="s">
        <v>8162</v>
      </c>
      <c r="B2814" s="106" t="s">
        <v>8163</v>
      </c>
      <c r="C2814" s="107" t="s">
        <v>1623</v>
      </c>
      <c r="D2814" s="108">
        <v>2303</v>
      </c>
    </row>
    <row r="2815" spans="1:4">
      <c r="A2815" s="107" t="s">
        <v>8164</v>
      </c>
      <c r="B2815" s="106" t="s">
        <v>8165</v>
      </c>
      <c r="C2815" s="107" t="s">
        <v>1623</v>
      </c>
      <c r="D2815" s="108">
        <v>4019</v>
      </c>
    </row>
    <row r="2816" spans="1:4">
      <c r="A2816" s="110" t="s">
        <v>8166</v>
      </c>
      <c r="B2816" s="106" t="s">
        <v>8167</v>
      </c>
      <c r="C2816" s="107" t="s">
        <v>1623</v>
      </c>
      <c r="D2816" s="108">
        <v>4662</v>
      </c>
    </row>
    <row r="2817" spans="1:4">
      <c r="A2817" s="110" t="s">
        <v>8168</v>
      </c>
      <c r="B2817" s="106" t="s">
        <v>8169</v>
      </c>
      <c r="C2817" s="107" t="s">
        <v>1623</v>
      </c>
      <c r="D2817" s="108">
        <v>5404</v>
      </c>
    </row>
    <row r="2818" spans="1:4">
      <c r="A2818" s="110" t="s">
        <v>8170</v>
      </c>
      <c r="B2818" s="106" t="s">
        <v>8171</v>
      </c>
      <c r="C2818" s="107" t="s">
        <v>1623</v>
      </c>
      <c r="D2818" s="108">
        <v>11266</v>
      </c>
    </row>
    <row r="2819" spans="1:4">
      <c r="A2819" s="110" t="s">
        <v>8172</v>
      </c>
      <c r="B2819" s="106" t="s">
        <v>8173</v>
      </c>
      <c r="C2819" s="107" t="s">
        <v>1623</v>
      </c>
      <c r="D2819" s="108">
        <v>7802</v>
      </c>
    </row>
    <row r="2820" spans="1:4">
      <c r="A2820" s="110" t="s">
        <v>8174</v>
      </c>
      <c r="B2820" s="106" t="s">
        <v>8175</v>
      </c>
      <c r="C2820" s="107" t="s">
        <v>1623</v>
      </c>
      <c r="D2820" s="108">
        <v>117.66</v>
      </c>
    </row>
    <row r="2821" spans="1:4">
      <c r="A2821" s="109" t="s">
        <v>8176</v>
      </c>
      <c r="B2821" s="106"/>
      <c r="C2821" s="107"/>
      <c r="D2821" s="108"/>
    </row>
    <row r="2822" spans="1:4">
      <c r="A2822" s="110" t="s">
        <v>8177</v>
      </c>
      <c r="B2822" s="106" t="s">
        <v>8178</v>
      </c>
      <c r="C2822" s="107" t="s">
        <v>1623</v>
      </c>
      <c r="D2822" s="108">
        <v>211.27</v>
      </c>
    </row>
    <row r="2823" spans="1:4">
      <c r="A2823" s="109" t="s">
        <v>8179</v>
      </c>
      <c r="B2823" s="106"/>
      <c r="C2823" s="107"/>
      <c r="D2823" s="108"/>
    </row>
    <row r="2824" spans="1:4">
      <c r="A2824" s="105" t="s">
        <v>8180</v>
      </c>
      <c r="B2824" s="106"/>
      <c r="C2824" s="107"/>
      <c r="D2824" s="108"/>
    </row>
    <row r="2825" spans="1:4">
      <c r="A2825" s="110" t="s">
        <v>8181</v>
      </c>
      <c r="B2825" s="106" t="s">
        <v>8182</v>
      </c>
      <c r="C2825" s="107" t="s">
        <v>1623</v>
      </c>
      <c r="D2825" s="108">
        <v>31.19</v>
      </c>
    </row>
    <row r="2826" spans="1:4">
      <c r="A2826" s="107" t="s">
        <v>8183</v>
      </c>
      <c r="B2826" s="106" t="s">
        <v>8184</v>
      </c>
      <c r="C2826" s="107" t="s">
        <v>1623</v>
      </c>
      <c r="D2826" s="108">
        <v>50.68</v>
      </c>
    </row>
    <row r="2827" spans="1:4">
      <c r="A2827" s="107" t="s">
        <v>8185</v>
      </c>
      <c r="B2827" s="106" t="s">
        <v>8186</v>
      </c>
      <c r="C2827" s="107" t="s">
        <v>1623</v>
      </c>
      <c r="D2827" s="108">
        <v>79.290000000000006</v>
      </c>
    </row>
    <row r="2828" spans="1:4">
      <c r="A2828" s="110" t="s">
        <v>8187</v>
      </c>
      <c r="B2828" s="106" t="s">
        <v>8188</v>
      </c>
      <c r="C2828" s="107" t="s">
        <v>1623</v>
      </c>
      <c r="D2828" s="108">
        <v>41.26</v>
      </c>
    </row>
    <row r="2829" spans="1:4">
      <c r="A2829" s="110" t="s">
        <v>8189</v>
      </c>
      <c r="B2829" s="106" t="s">
        <v>8190</v>
      </c>
      <c r="C2829" s="107" t="s">
        <v>1623</v>
      </c>
      <c r="D2829" s="108">
        <v>6.6</v>
      </c>
    </row>
    <row r="2830" spans="1:4">
      <c r="A2830" s="110" t="s">
        <v>8191</v>
      </c>
      <c r="B2830" s="106" t="s">
        <v>8192</v>
      </c>
      <c r="C2830" s="107" t="s">
        <v>1623</v>
      </c>
      <c r="D2830" s="108">
        <v>118.84</v>
      </c>
    </row>
    <row r="2831" spans="1:4">
      <c r="A2831" s="110" t="s">
        <v>8193</v>
      </c>
      <c r="B2831" s="106" t="s">
        <v>8194</v>
      </c>
      <c r="C2831" s="107" t="s">
        <v>1623</v>
      </c>
      <c r="D2831" s="108">
        <v>505.59</v>
      </c>
    </row>
    <row r="2832" spans="1:4">
      <c r="A2832" s="110" t="s">
        <v>8195</v>
      </c>
      <c r="B2832" s="106" t="s">
        <v>8196</v>
      </c>
      <c r="C2832" s="107" t="s">
        <v>1623</v>
      </c>
      <c r="D2832" s="108">
        <v>275.14999999999998</v>
      </c>
    </row>
    <row r="2833" spans="1:4">
      <c r="A2833" s="110" t="s">
        <v>8197</v>
      </c>
      <c r="B2833" s="106" t="s">
        <v>8198</v>
      </c>
      <c r="C2833" s="107" t="s">
        <v>1623</v>
      </c>
      <c r="D2833" s="108">
        <v>56.1</v>
      </c>
    </row>
    <row r="2834" spans="1:4">
      <c r="A2834" s="110" t="s">
        <v>8199</v>
      </c>
      <c r="B2834" s="106" t="s">
        <v>8200</v>
      </c>
      <c r="C2834" s="107" t="s">
        <v>1623</v>
      </c>
      <c r="D2834" s="108">
        <v>161.96</v>
      </c>
    </row>
    <row r="2835" spans="1:4">
      <c r="A2835" s="110" t="s">
        <v>8201</v>
      </c>
      <c r="B2835" s="106" t="s">
        <v>8202</v>
      </c>
      <c r="C2835" s="107" t="s">
        <v>1623</v>
      </c>
      <c r="D2835" s="108">
        <v>79.23</v>
      </c>
    </row>
    <row r="2836" spans="1:4">
      <c r="A2836" s="110" t="s">
        <v>8203</v>
      </c>
      <c r="B2836" s="106" t="s">
        <v>8204</v>
      </c>
      <c r="C2836" s="107" t="s">
        <v>27</v>
      </c>
      <c r="D2836" s="108">
        <v>4.9800000000000004</v>
      </c>
    </row>
    <row r="2837" spans="1:4">
      <c r="A2837" s="110" t="s">
        <v>8205</v>
      </c>
      <c r="B2837" s="106" t="s">
        <v>8206</v>
      </c>
      <c r="C2837" s="107" t="s">
        <v>27</v>
      </c>
      <c r="D2837" s="108">
        <v>7.37</v>
      </c>
    </row>
    <row r="2838" spans="1:4">
      <c r="A2838" s="109" t="s">
        <v>8207</v>
      </c>
      <c r="B2838" s="106"/>
      <c r="C2838" s="107"/>
      <c r="D2838" s="108"/>
    </row>
    <row r="2839" spans="1:4">
      <c r="A2839" s="105" t="s">
        <v>8208</v>
      </c>
      <c r="B2839" s="106"/>
      <c r="C2839" s="107"/>
      <c r="D2839" s="108"/>
    </row>
    <row r="2840" spans="1:4">
      <c r="A2840" s="107" t="s">
        <v>8209</v>
      </c>
      <c r="B2840" s="106" t="s">
        <v>8210</v>
      </c>
      <c r="C2840" s="107" t="s">
        <v>1623</v>
      </c>
      <c r="D2840" s="108">
        <v>13</v>
      </c>
    </row>
    <row r="2841" spans="1:4">
      <c r="A2841" s="110" t="s">
        <v>8211</v>
      </c>
      <c r="B2841" s="106" t="s">
        <v>8212</v>
      </c>
      <c r="C2841" s="107" t="s">
        <v>1623</v>
      </c>
      <c r="D2841" s="108">
        <v>43.69</v>
      </c>
    </row>
    <row r="2842" spans="1:4">
      <c r="A2842" s="110" t="s">
        <v>8213</v>
      </c>
      <c r="B2842" s="106" t="s">
        <v>8214</v>
      </c>
      <c r="C2842" s="107" t="s">
        <v>1623</v>
      </c>
      <c r="D2842" s="108">
        <v>487.32</v>
      </c>
    </row>
    <row r="2843" spans="1:4">
      <c r="A2843" s="109" t="s">
        <v>8215</v>
      </c>
      <c r="B2843" s="106"/>
      <c r="C2843" s="107"/>
      <c r="D2843" s="108"/>
    </row>
    <row r="2844" spans="1:4">
      <c r="A2844" s="107" t="s">
        <v>8216</v>
      </c>
      <c r="B2844" s="106" t="s">
        <v>8217</v>
      </c>
      <c r="C2844" s="107" t="s">
        <v>1623</v>
      </c>
      <c r="D2844" s="108">
        <v>90.47</v>
      </c>
    </row>
    <row r="2845" spans="1:4">
      <c r="A2845" s="110" t="s">
        <v>8218</v>
      </c>
      <c r="B2845" s="106" t="s">
        <v>8219</v>
      </c>
      <c r="C2845" s="107" t="s">
        <v>1623</v>
      </c>
      <c r="D2845" s="108">
        <v>317.70999999999998</v>
      </c>
    </row>
    <row r="2846" spans="1:4">
      <c r="A2846" s="110" t="s">
        <v>8220</v>
      </c>
      <c r="B2846" s="106" t="s">
        <v>8221</v>
      </c>
      <c r="C2846" s="107" t="s">
        <v>1623</v>
      </c>
      <c r="D2846" s="108">
        <v>469.97</v>
      </c>
    </row>
    <row r="2847" spans="1:4">
      <c r="A2847" s="110" t="s">
        <v>8222</v>
      </c>
      <c r="B2847" s="106" t="s">
        <v>8223</v>
      </c>
      <c r="C2847" s="107" t="s">
        <v>1623</v>
      </c>
      <c r="D2847" s="108">
        <v>130.19</v>
      </c>
    </row>
    <row r="2848" spans="1:4">
      <c r="A2848" s="110" t="s">
        <v>8224</v>
      </c>
      <c r="B2848" s="106" t="s">
        <v>8225</v>
      </c>
      <c r="C2848" s="107" t="s">
        <v>1623</v>
      </c>
      <c r="D2848" s="108">
        <v>105.64</v>
      </c>
    </row>
    <row r="2849" spans="1:4">
      <c r="A2849" s="110" t="s">
        <v>8226</v>
      </c>
      <c r="B2849" s="106" t="s">
        <v>8227</v>
      </c>
      <c r="C2849" s="107" t="s">
        <v>1623</v>
      </c>
      <c r="D2849" s="108">
        <v>193.06</v>
      </c>
    </row>
    <row r="2850" spans="1:4">
      <c r="A2850" s="110" t="s">
        <v>8228</v>
      </c>
      <c r="B2850" s="106" t="s">
        <v>8229</v>
      </c>
      <c r="C2850" s="107" t="s">
        <v>1623</v>
      </c>
      <c r="D2850" s="108">
        <v>79.23</v>
      </c>
    </row>
    <row r="2851" spans="1:4">
      <c r="A2851" s="110" t="s">
        <v>8230</v>
      </c>
      <c r="B2851" s="106" t="s">
        <v>8231</v>
      </c>
      <c r="C2851" s="107" t="s">
        <v>1623</v>
      </c>
      <c r="D2851" s="108">
        <v>132.05000000000001</v>
      </c>
    </row>
    <row r="2852" spans="1:4">
      <c r="A2852" s="110" t="s">
        <v>8232</v>
      </c>
      <c r="B2852" s="106" t="s">
        <v>8233</v>
      </c>
      <c r="C2852" s="107" t="s">
        <v>1623</v>
      </c>
      <c r="D2852" s="108">
        <v>263.18</v>
      </c>
    </row>
    <row r="2853" spans="1:4">
      <c r="A2853" s="110" t="s">
        <v>8234</v>
      </c>
      <c r="B2853" s="106" t="s">
        <v>8235</v>
      </c>
      <c r="C2853" s="107" t="s">
        <v>1623</v>
      </c>
      <c r="D2853" s="108">
        <v>238.38</v>
      </c>
    </row>
    <row r="2854" spans="1:4">
      <c r="A2854" s="110" t="s">
        <v>8236</v>
      </c>
      <c r="B2854" s="106" t="s">
        <v>8237</v>
      </c>
      <c r="C2854" s="107" t="s">
        <v>1623</v>
      </c>
      <c r="D2854" s="108">
        <v>318.74</v>
      </c>
    </row>
    <row r="2855" spans="1:4">
      <c r="A2855" s="110" t="s">
        <v>8238</v>
      </c>
      <c r="B2855" s="106" t="s">
        <v>8239</v>
      </c>
      <c r="C2855" s="107" t="s">
        <v>1623</v>
      </c>
      <c r="D2855" s="108">
        <v>79.23</v>
      </c>
    </row>
    <row r="2856" spans="1:4">
      <c r="A2856" s="110" t="s">
        <v>8240</v>
      </c>
      <c r="B2856" s="106" t="s">
        <v>8241</v>
      </c>
      <c r="C2856" s="107" t="s">
        <v>1623</v>
      </c>
      <c r="D2856" s="108">
        <v>395.96</v>
      </c>
    </row>
    <row r="2857" spans="1:4">
      <c r="A2857" s="110" t="s">
        <v>8242</v>
      </c>
      <c r="B2857" s="106" t="s">
        <v>8243</v>
      </c>
      <c r="C2857" s="107" t="s">
        <v>1623</v>
      </c>
      <c r="D2857" s="108">
        <v>637.64</v>
      </c>
    </row>
    <row r="2858" spans="1:4">
      <c r="A2858" s="110" t="s">
        <v>8244</v>
      </c>
      <c r="B2858" s="106" t="s">
        <v>8245</v>
      </c>
      <c r="C2858" s="107" t="s">
        <v>1623</v>
      </c>
      <c r="D2858" s="108">
        <v>11.84</v>
      </c>
    </row>
    <row r="2859" spans="1:4">
      <c r="A2859" s="109" t="s">
        <v>8246</v>
      </c>
      <c r="B2859" s="106"/>
      <c r="C2859" s="107"/>
      <c r="D2859" s="108"/>
    </row>
    <row r="2860" spans="1:4">
      <c r="A2860" s="107" t="s">
        <v>8247</v>
      </c>
      <c r="B2860" s="106" t="s">
        <v>8248</v>
      </c>
      <c r="C2860" s="107" t="s">
        <v>1623</v>
      </c>
      <c r="D2860" s="108">
        <v>13.2</v>
      </c>
    </row>
    <row r="2861" spans="1:4">
      <c r="A2861" s="109" t="s">
        <v>8249</v>
      </c>
      <c r="B2861" s="106"/>
      <c r="C2861" s="107"/>
      <c r="D2861" s="108"/>
    </row>
    <row r="2862" spans="1:4">
      <c r="A2862" s="107" t="s">
        <v>8250</v>
      </c>
      <c r="B2862" s="106" t="s">
        <v>8251</v>
      </c>
      <c r="C2862" s="107" t="s">
        <v>1623</v>
      </c>
      <c r="D2862" s="108">
        <v>230</v>
      </c>
    </row>
    <row r="2863" spans="1:4">
      <c r="A2863" s="110" t="s">
        <v>8252</v>
      </c>
      <c r="B2863" s="106" t="s">
        <v>8253</v>
      </c>
      <c r="C2863" s="107" t="s">
        <v>1623</v>
      </c>
      <c r="D2863" s="108">
        <v>540</v>
      </c>
    </row>
    <row r="2864" spans="1:4">
      <c r="A2864" s="110" t="s">
        <v>8254</v>
      </c>
      <c r="B2864" s="106" t="s">
        <v>8255</v>
      </c>
      <c r="C2864" s="107" t="s">
        <v>1623</v>
      </c>
      <c r="D2864" s="108">
        <v>130</v>
      </c>
    </row>
    <row r="2865" spans="1:4">
      <c r="A2865" s="110" t="s">
        <v>8256</v>
      </c>
      <c r="B2865" s="106" t="s">
        <v>8257</v>
      </c>
      <c r="C2865" s="107" t="s">
        <v>1623</v>
      </c>
      <c r="D2865" s="108">
        <v>240.48</v>
      </c>
    </row>
    <row r="2866" spans="1:4">
      <c r="A2866" s="110" t="s">
        <v>8258</v>
      </c>
      <c r="B2866" s="106" t="s">
        <v>8259</v>
      </c>
      <c r="C2866" s="107" t="s">
        <v>1623</v>
      </c>
      <c r="D2866" s="108">
        <v>475.2</v>
      </c>
    </row>
    <row r="2867" spans="1:4">
      <c r="A2867" s="110" t="s">
        <v>8260</v>
      </c>
      <c r="B2867" s="106" t="s">
        <v>8261</v>
      </c>
      <c r="C2867" s="107" t="s">
        <v>1623</v>
      </c>
      <c r="D2867" s="108">
        <v>910</v>
      </c>
    </row>
    <row r="2868" spans="1:4">
      <c r="A2868" s="110" t="s">
        <v>8262</v>
      </c>
      <c r="B2868" s="106" t="s">
        <v>8263</v>
      </c>
      <c r="C2868" s="107" t="s">
        <v>1623</v>
      </c>
      <c r="D2868" s="108">
        <v>950</v>
      </c>
    </row>
    <row r="2869" spans="1:4">
      <c r="A2869" s="107" t="s">
        <v>8264</v>
      </c>
      <c r="B2869" s="106" t="s">
        <v>8265</v>
      </c>
      <c r="C2869" s="107" t="s">
        <v>1623</v>
      </c>
      <c r="D2869" s="108">
        <v>24.5</v>
      </c>
    </row>
    <row r="2870" spans="1:4">
      <c r="A2870" s="105" t="s">
        <v>8266</v>
      </c>
      <c r="B2870" s="106"/>
      <c r="C2870" s="107"/>
      <c r="D2870" s="108"/>
    </row>
    <row r="2871" spans="1:4">
      <c r="A2871" s="109" t="s">
        <v>8267</v>
      </c>
      <c r="B2871" s="106"/>
      <c r="C2871" s="107"/>
      <c r="D2871" s="108"/>
    </row>
    <row r="2872" spans="1:4">
      <c r="A2872" s="110" t="s">
        <v>8268</v>
      </c>
      <c r="B2872" s="106" t="s">
        <v>8269</v>
      </c>
      <c r="C2872" s="107" t="s">
        <v>27</v>
      </c>
      <c r="D2872" s="108">
        <v>10.38</v>
      </c>
    </row>
    <row r="2873" spans="1:4">
      <c r="A2873" s="110" t="s">
        <v>8270</v>
      </c>
      <c r="B2873" s="106" t="s">
        <v>8271</v>
      </c>
      <c r="C2873" s="107" t="s">
        <v>27</v>
      </c>
      <c r="D2873" s="108">
        <v>17.809999999999999</v>
      </c>
    </row>
    <row r="2874" spans="1:4">
      <c r="A2874" s="110" t="s">
        <v>8272</v>
      </c>
      <c r="B2874" s="106" t="s">
        <v>8273</v>
      </c>
      <c r="C2874" s="107" t="s">
        <v>27</v>
      </c>
      <c r="D2874" s="108">
        <v>21.97</v>
      </c>
    </row>
    <row r="2875" spans="1:4">
      <c r="A2875" s="107" t="s">
        <v>8274</v>
      </c>
      <c r="B2875" s="106" t="s">
        <v>8275</v>
      </c>
      <c r="C2875" s="107" t="s">
        <v>27</v>
      </c>
      <c r="D2875" s="108">
        <v>34.1</v>
      </c>
    </row>
    <row r="2876" spans="1:4">
      <c r="A2876" s="109" t="s">
        <v>8276</v>
      </c>
      <c r="B2876" s="106"/>
      <c r="C2876" s="107"/>
      <c r="D2876" s="108"/>
    </row>
    <row r="2877" spans="1:4">
      <c r="A2877" s="110" t="s">
        <v>8277</v>
      </c>
      <c r="B2877" s="106" t="s">
        <v>8278</v>
      </c>
      <c r="C2877" s="107" t="s">
        <v>1623</v>
      </c>
      <c r="D2877" s="108">
        <v>4.54</v>
      </c>
    </row>
    <row r="2878" spans="1:4">
      <c r="A2878" s="110" t="s">
        <v>8279</v>
      </c>
      <c r="B2878" s="106" t="s">
        <v>8280</v>
      </c>
      <c r="C2878" s="107" t="s">
        <v>1623</v>
      </c>
      <c r="D2878" s="108">
        <v>18.600000000000001</v>
      </c>
    </row>
    <row r="2879" spans="1:4">
      <c r="A2879" s="110" t="s">
        <v>8281</v>
      </c>
      <c r="B2879" s="106" t="s">
        <v>8282</v>
      </c>
      <c r="C2879" s="107" t="s">
        <v>1623</v>
      </c>
      <c r="D2879" s="108">
        <v>46.76</v>
      </c>
    </row>
    <row r="2880" spans="1:4">
      <c r="A2880" s="110" t="s">
        <v>8283</v>
      </c>
      <c r="B2880" s="106" t="s">
        <v>8284</v>
      </c>
      <c r="C2880" s="107" t="s">
        <v>1623</v>
      </c>
      <c r="D2880" s="108">
        <v>10.19</v>
      </c>
    </row>
    <row r="2881" spans="1:4">
      <c r="A2881" s="110" t="s">
        <v>8285</v>
      </c>
      <c r="B2881" s="106" t="s">
        <v>8286</v>
      </c>
      <c r="C2881" s="107" t="s">
        <v>1623</v>
      </c>
      <c r="D2881" s="108">
        <v>15.99</v>
      </c>
    </row>
    <row r="2882" spans="1:4">
      <c r="A2882" s="110" t="s">
        <v>8287</v>
      </c>
      <c r="B2882" s="106" t="s">
        <v>8288</v>
      </c>
      <c r="C2882" s="107" t="s">
        <v>1623</v>
      </c>
      <c r="D2882" s="108">
        <v>24.16</v>
      </c>
    </row>
    <row r="2883" spans="1:4">
      <c r="A2883" s="107" t="s">
        <v>8289</v>
      </c>
      <c r="B2883" s="106" t="s">
        <v>8290</v>
      </c>
      <c r="C2883" s="107" t="s">
        <v>1623</v>
      </c>
      <c r="D2883" s="108">
        <v>11.95</v>
      </c>
    </row>
    <row r="2884" spans="1:4">
      <c r="A2884" s="109" t="s">
        <v>8291</v>
      </c>
      <c r="B2884" s="106"/>
      <c r="C2884" s="107"/>
      <c r="D2884" s="108"/>
    </row>
    <row r="2885" spans="1:4">
      <c r="A2885" s="110" t="s">
        <v>8292</v>
      </c>
      <c r="B2885" s="106" t="s">
        <v>8293</v>
      </c>
      <c r="C2885" s="107" t="s">
        <v>27</v>
      </c>
      <c r="D2885" s="108">
        <v>1.05</v>
      </c>
    </row>
    <row r="2886" spans="1:4">
      <c r="A2886" s="110" t="s">
        <v>8294</v>
      </c>
      <c r="B2886" s="106" t="s">
        <v>8295</v>
      </c>
      <c r="C2886" s="107" t="s">
        <v>27</v>
      </c>
      <c r="D2886" s="108">
        <v>7.66</v>
      </c>
    </row>
    <row r="2887" spans="1:4">
      <c r="A2887" s="107" t="s">
        <v>8296</v>
      </c>
      <c r="B2887" s="106" t="s">
        <v>8297</v>
      </c>
      <c r="C2887" s="107" t="s">
        <v>27</v>
      </c>
      <c r="D2887" s="108">
        <v>15.08</v>
      </c>
    </row>
    <row r="2888" spans="1:4">
      <c r="A2888" s="109" t="s">
        <v>8298</v>
      </c>
      <c r="B2888" s="106"/>
      <c r="C2888" s="107"/>
      <c r="D2888" s="108"/>
    </row>
    <row r="2889" spans="1:4">
      <c r="A2889" s="110" t="s">
        <v>8299</v>
      </c>
      <c r="B2889" s="106" t="s">
        <v>8300</v>
      </c>
      <c r="C2889" s="107" t="s">
        <v>1623</v>
      </c>
      <c r="D2889" s="108">
        <v>2.11</v>
      </c>
    </row>
    <row r="2890" spans="1:4">
      <c r="A2890" s="110" t="s">
        <v>8301</v>
      </c>
      <c r="B2890" s="106" t="s">
        <v>8302</v>
      </c>
      <c r="C2890" s="107" t="s">
        <v>1623</v>
      </c>
      <c r="D2890" s="108">
        <v>2.65</v>
      </c>
    </row>
    <row r="2891" spans="1:4">
      <c r="A2891" s="110" t="s">
        <v>8303</v>
      </c>
      <c r="B2891" s="106" t="s">
        <v>8304</v>
      </c>
      <c r="C2891" s="107" t="s">
        <v>1623</v>
      </c>
      <c r="D2891" s="108">
        <v>7.19</v>
      </c>
    </row>
    <row r="2892" spans="1:4">
      <c r="A2892" s="110" t="s">
        <v>8305</v>
      </c>
      <c r="B2892" s="106" t="s">
        <v>8306</v>
      </c>
      <c r="C2892" s="107" t="s">
        <v>1623</v>
      </c>
      <c r="D2892" s="108">
        <v>27.35</v>
      </c>
    </row>
    <row r="2893" spans="1:4">
      <c r="A2893" s="110" t="s">
        <v>8307</v>
      </c>
      <c r="B2893" s="106" t="s">
        <v>8308</v>
      </c>
      <c r="C2893" s="107" t="s">
        <v>1623</v>
      </c>
      <c r="D2893" s="108">
        <v>58.92</v>
      </c>
    </row>
    <row r="2894" spans="1:4">
      <c r="A2894" s="110" t="s">
        <v>8309</v>
      </c>
      <c r="B2894" s="106" t="s">
        <v>8310</v>
      </c>
      <c r="C2894" s="107" t="s">
        <v>1623</v>
      </c>
      <c r="D2894" s="108">
        <v>1.37</v>
      </c>
    </row>
    <row r="2895" spans="1:4">
      <c r="A2895" s="110" t="s">
        <v>8311</v>
      </c>
      <c r="B2895" s="106" t="s">
        <v>8312</v>
      </c>
      <c r="C2895" s="107" t="s">
        <v>1623</v>
      </c>
      <c r="D2895" s="108">
        <v>1.51</v>
      </c>
    </row>
    <row r="2896" spans="1:4">
      <c r="A2896" s="110" t="s">
        <v>8313</v>
      </c>
      <c r="B2896" s="106" t="s">
        <v>8314</v>
      </c>
      <c r="C2896" s="107" t="s">
        <v>1623</v>
      </c>
      <c r="D2896" s="108">
        <v>7.88</v>
      </c>
    </row>
    <row r="2897" spans="1:4">
      <c r="A2897" s="107" t="s">
        <v>8315</v>
      </c>
      <c r="B2897" s="106" t="s">
        <v>8316</v>
      </c>
      <c r="C2897" s="107" t="s">
        <v>1623</v>
      </c>
      <c r="D2897" s="108">
        <v>7.64</v>
      </c>
    </row>
    <row r="2898" spans="1:4">
      <c r="A2898" s="109" t="s">
        <v>8317</v>
      </c>
      <c r="B2898" s="106"/>
      <c r="C2898" s="107"/>
      <c r="D2898" s="108"/>
    </row>
    <row r="2899" spans="1:4">
      <c r="A2899" s="107" t="s">
        <v>8318</v>
      </c>
      <c r="B2899" s="106" t="s">
        <v>8319</v>
      </c>
      <c r="C2899" s="107" t="s">
        <v>27</v>
      </c>
      <c r="D2899" s="108">
        <v>11.36</v>
      </c>
    </row>
    <row r="2900" spans="1:4">
      <c r="A2900" s="109" t="s">
        <v>8320</v>
      </c>
      <c r="B2900" s="106"/>
      <c r="C2900" s="107"/>
      <c r="D2900" s="108"/>
    </row>
    <row r="2901" spans="1:4">
      <c r="A2901" s="110" t="s">
        <v>8321</v>
      </c>
      <c r="B2901" s="106" t="s">
        <v>8322</v>
      </c>
      <c r="C2901" s="107" t="s">
        <v>1623</v>
      </c>
      <c r="D2901" s="108">
        <v>12.84</v>
      </c>
    </row>
    <row r="2902" spans="1:4">
      <c r="A2902" s="110" t="s">
        <v>8323</v>
      </c>
      <c r="B2902" s="106" t="s">
        <v>8324</v>
      </c>
      <c r="C2902" s="107" t="s">
        <v>1623</v>
      </c>
      <c r="D2902" s="108">
        <v>32.15</v>
      </c>
    </row>
    <row r="2903" spans="1:4">
      <c r="A2903" s="107" t="s">
        <v>8325</v>
      </c>
      <c r="B2903" s="106" t="s">
        <v>8326</v>
      </c>
      <c r="C2903" s="107" t="s">
        <v>1623</v>
      </c>
      <c r="D2903" s="108">
        <v>105.55</v>
      </c>
    </row>
    <row r="2904" spans="1:4">
      <c r="A2904" s="105" t="s">
        <v>8327</v>
      </c>
      <c r="B2904" s="106"/>
      <c r="C2904" s="107"/>
      <c r="D2904" s="108"/>
    </row>
    <row r="2905" spans="1:4">
      <c r="A2905" s="109" t="s">
        <v>8328</v>
      </c>
      <c r="B2905" s="106"/>
      <c r="C2905" s="107"/>
      <c r="D2905" s="108"/>
    </row>
    <row r="2906" spans="1:4">
      <c r="A2906" s="107" t="s">
        <v>8329</v>
      </c>
      <c r="B2906" s="106" t="s">
        <v>8330</v>
      </c>
      <c r="C2906" s="107" t="s">
        <v>1657</v>
      </c>
      <c r="D2906" s="108">
        <v>6.47</v>
      </c>
    </row>
    <row r="2907" spans="1:4">
      <c r="A2907" s="109" t="s">
        <v>8331</v>
      </c>
      <c r="B2907" s="106"/>
      <c r="C2907" s="107"/>
      <c r="D2907" s="108"/>
    </row>
    <row r="2908" spans="1:4">
      <c r="A2908" s="110" t="s">
        <v>8332</v>
      </c>
      <c r="B2908" s="106" t="s">
        <v>8333</v>
      </c>
      <c r="C2908" s="107" t="s">
        <v>1623</v>
      </c>
      <c r="D2908" s="108">
        <v>6486</v>
      </c>
    </row>
    <row r="2909" spans="1:4">
      <c r="A2909" s="110" t="s">
        <v>8334</v>
      </c>
      <c r="B2909" s="106" t="s">
        <v>8335</v>
      </c>
      <c r="C2909" s="107" t="s">
        <v>1623</v>
      </c>
      <c r="D2909" s="108">
        <v>7452</v>
      </c>
    </row>
    <row r="2910" spans="1:4">
      <c r="A2910" s="107" t="s">
        <v>8336</v>
      </c>
      <c r="B2910" s="106" t="s">
        <v>8337</v>
      </c>
      <c r="C2910" s="107" t="s">
        <v>1623</v>
      </c>
      <c r="D2910" s="108">
        <v>4393</v>
      </c>
    </row>
    <row r="2911" spans="1:4">
      <c r="A2911" s="109" t="s">
        <v>8338</v>
      </c>
      <c r="B2911" s="106"/>
      <c r="C2911" s="107"/>
      <c r="D2911" s="108"/>
    </row>
    <row r="2912" spans="1:4">
      <c r="A2912" s="110" t="s">
        <v>8339</v>
      </c>
      <c r="B2912" s="106" t="s">
        <v>8340</v>
      </c>
      <c r="C2912" s="107" t="s">
        <v>1623</v>
      </c>
      <c r="D2912" s="108">
        <v>92.43</v>
      </c>
    </row>
    <row r="2913" spans="1:4">
      <c r="A2913" s="110" t="s">
        <v>8341</v>
      </c>
      <c r="B2913" s="106" t="s">
        <v>8342</v>
      </c>
      <c r="C2913" s="107" t="s">
        <v>1623</v>
      </c>
      <c r="D2913" s="108">
        <v>236.87</v>
      </c>
    </row>
    <row r="2914" spans="1:4">
      <c r="A2914" s="110" t="s">
        <v>8343</v>
      </c>
      <c r="B2914" s="106" t="s">
        <v>8344</v>
      </c>
      <c r="C2914" s="107" t="s">
        <v>1623</v>
      </c>
      <c r="D2914" s="108">
        <v>4636.8</v>
      </c>
    </row>
    <row r="2915" spans="1:4">
      <c r="A2915" s="107" t="s">
        <v>8345</v>
      </c>
      <c r="B2915" s="106" t="s">
        <v>8346</v>
      </c>
      <c r="C2915" s="107" t="s">
        <v>1623</v>
      </c>
      <c r="D2915" s="108">
        <v>3521.3</v>
      </c>
    </row>
    <row r="2916" spans="1:4">
      <c r="A2916" s="105" t="s">
        <v>8347</v>
      </c>
      <c r="B2916" s="106"/>
      <c r="C2916" s="107"/>
      <c r="D2916" s="108"/>
    </row>
    <row r="2917" spans="1:4">
      <c r="A2917" s="109" t="s">
        <v>8348</v>
      </c>
      <c r="B2917" s="106"/>
      <c r="C2917" s="107"/>
      <c r="D2917" s="108"/>
    </row>
    <row r="2918" spans="1:4">
      <c r="A2918" s="110" t="s">
        <v>8349</v>
      </c>
      <c r="B2918" s="106" t="s">
        <v>8350</v>
      </c>
      <c r="C2918" s="107" t="s">
        <v>1623</v>
      </c>
      <c r="D2918" s="108">
        <v>306.31</v>
      </c>
    </row>
    <row r="2919" spans="1:4">
      <c r="A2919" s="107" t="s">
        <v>8351</v>
      </c>
      <c r="B2919" s="106" t="s">
        <v>8352</v>
      </c>
      <c r="C2919" s="107" t="s">
        <v>1623</v>
      </c>
      <c r="D2919" s="108">
        <v>198</v>
      </c>
    </row>
    <row r="2920" spans="1:4">
      <c r="A2920" s="109" t="s">
        <v>8353</v>
      </c>
      <c r="B2920" s="106"/>
      <c r="C2920" s="107"/>
      <c r="D2920" s="108"/>
    </row>
    <row r="2921" spans="1:4">
      <c r="A2921" s="110" t="s">
        <v>8354</v>
      </c>
      <c r="B2921" s="106" t="s">
        <v>8355</v>
      </c>
      <c r="C2921" s="107" t="s">
        <v>1623</v>
      </c>
      <c r="D2921" s="108">
        <v>1.56</v>
      </c>
    </row>
    <row r="2922" spans="1:4">
      <c r="A2922" s="110" t="s">
        <v>8356</v>
      </c>
      <c r="B2922" s="106" t="s">
        <v>8357</v>
      </c>
      <c r="C2922" s="107" t="s">
        <v>1623</v>
      </c>
      <c r="D2922" s="108">
        <v>14.87</v>
      </c>
    </row>
    <row r="2923" spans="1:4">
      <c r="A2923" s="110" t="s">
        <v>8358</v>
      </c>
      <c r="B2923" s="106" t="s">
        <v>8359</v>
      </c>
      <c r="C2923" s="107" t="s">
        <v>1623</v>
      </c>
      <c r="D2923" s="108">
        <v>36.74</v>
      </c>
    </row>
    <row r="2924" spans="1:4">
      <c r="A2924" s="110" t="s">
        <v>8360</v>
      </c>
      <c r="B2924" s="106" t="s">
        <v>8361</v>
      </c>
      <c r="C2924" s="107" t="s">
        <v>1623</v>
      </c>
      <c r="D2924" s="108">
        <v>6.53</v>
      </c>
    </row>
    <row r="2925" spans="1:4">
      <c r="A2925" s="110" t="s">
        <v>8362</v>
      </c>
      <c r="B2925" s="106" t="s">
        <v>8363</v>
      </c>
      <c r="C2925" s="107" t="s">
        <v>1623</v>
      </c>
      <c r="D2925" s="108">
        <v>9.27</v>
      </c>
    </row>
    <row r="2926" spans="1:4">
      <c r="A2926" s="107" t="s">
        <v>8364</v>
      </c>
      <c r="B2926" s="106" t="s">
        <v>8365</v>
      </c>
      <c r="C2926" s="107" t="s">
        <v>1623</v>
      </c>
      <c r="D2926" s="108">
        <v>6.6</v>
      </c>
    </row>
    <row r="2927" spans="1:4">
      <c r="A2927" s="109" t="s">
        <v>8366</v>
      </c>
      <c r="B2927" s="106"/>
      <c r="C2927" s="107"/>
      <c r="D2927" s="108"/>
    </row>
    <row r="2928" spans="1:4">
      <c r="A2928" s="110" t="s">
        <v>8367</v>
      </c>
      <c r="B2928" s="106" t="s">
        <v>8368</v>
      </c>
      <c r="C2928" s="107" t="s">
        <v>1623</v>
      </c>
      <c r="D2928" s="108">
        <v>52.8</v>
      </c>
    </row>
    <row r="2929" spans="1:4">
      <c r="A2929" s="110" t="s">
        <v>8369</v>
      </c>
      <c r="B2929" s="106" t="s">
        <v>8370</v>
      </c>
      <c r="C2929" s="107" t="s">
        <v>1623</v>
      </c>
      <c r="D2929" s="108">
        <v>76.27</v>
      </c>
    </row>
    <row r="2930" spans="1:4">
      <c r="A2930" s="107" t="s">
        <v>8371</v>
      </c>
      <c r="B2930" s="106" t="s">
        <v>8372</v>
      </c>
      <c r="C2930" s="107" t="s">
        <v>1623</v>
      </c>
      <c r="D2930" s="108">
        <v>147.19999999999999</v>
      </c>
    </row>
    <row r="2931" spans="1:4">
      <c r="A2931" s="105" t="s">
        <v>8373</v>
      </c>
      <c r="B2931" s="106"/>
      <c r="C2931" s="107"/>
      <c r="D2931" s="108"/>
    </row>
    <row r="2932" spans="1:4">
      <c r="A2932" s="109" t="s">
        <v>8374</v>
      </c>
      <c r="B2932" s="106"/>
      <c r="C2932" s="107"/>
      <c r="D2932" s="108"/>
    </row>
    <row r="2933" spans="1:4">
      <c r="A2933" s="110" t="s">
        <v>8375</v>
      </c>
      <c r="B2933" s="106" t="s">
        <v>8376</v>
      </c>
      <c r="C2933" s="107" t="s">
        <v>1623</v>
      </c>
      <c r="D2933" s="108">
        <v>12.08</v>
      </c>
    </row>
    <row r="2934" spans="1:4">
      <c r="A2934" s="110" t="s">
        <v>8377</v>
      </c>
      <c r="B2934" s="106" t="s">
        <v>8378</v>
      </c>
      <c r="C2934" s="107" t="s">
        <v>1623</v>
      </c>
      <c r="D2934" s="108">
        <v>21.8</v>
      </c>
    </row>
    <row r="2935" spans="1:4">
      <c r="A2935" s="110" t="s">
        <v>8379</v>
      </c>
      <c r="B2935" s="106" t="s">
        <v>8380</v>
      </c>
      <c r="C2935" s="107" t="s">
        <v>1623</v>
      </c>
      <c r="D2935" s="108">
        <v>158</v>
      </c>
    </row>
    <row r="2936" spans="1:4">
      <c r="A2936" s="107" t="s">
        <v>8381</v>
      </c>
      <c r="B2936" s="106" t="s">
        <v>8382</v>
      </c>
      <c r="C2936" s="107" t="s">
        <v>1623</v>
      </c>
      <c r="D2936" s="108">
        <v>11.46</v>
      </c>
    </row>
    <row r="2937" spans="1:4">
      <c r="A2937" s="109" t="s">
        <v>8383</v>
      </c>
      <c r="B2937" s="106"/>
      <c r="C2937" s="107"/>
      <c r="D2937" s="108"/>
    </row>
    <row r="2938" spans="1:4">
      <c r="A2938" s="110" t="s">
        <v>8384</v>
      </c>
      <c r="B2938" s="106" t="s">
        <v>8385</v>
      </c>
      <c r="C2938" s="107" t="s">
        <v>1623</v>
      </c>
      <c r="D2938" s="108">
        <v>20.62</v>
      </c>
    </row>
    <row r="2939" spans="1:4">
      <c r="A2939" s="110" t="s">
        <v>8386</v>
      </c>
      <c r="B2939" s="106" t="s">
        <v>8387</v>
      </c>
      <c r="C2939" s="107" t="s">
        <v>1623</v>
      </c>
      <c r="D2939" s="108">
        <v>72.34</v>
      </c>
    </row>
    <row r="2940" spans="1:4">
      <c r="A2940" s="107" t="s">
        <v>8388</v>
      </c>
      <c r="B2940" s="106" t="s">
        <v>8389</v>
      </c>
      <c r="C2940" s="107" t="s">
        <v>1623</v>
      </c>
      <c r="D2940" s="108">
        <v>19.809999999999999</v>
      </c>
    </row>
    <row r="2941" spans="1:4">
      <c r="A2941" s="105" t="s">
        <v>8390</v>
      </c>
      <c r="B2941" s="106"/>
      <c r="C2941" s="107"/>
      <c r="D2941" s="108"/>
    </row>
    <row r="2942" spans="1:4">
      <c r="A2942" s="109" t="s">
        <v>8391</v>
      </c>
      <c r="B2942" s="106"/>
      <c r="C2942" s="107"/>
      <c r="D2942" s="108"/>
    </row>
    <row r="2943" spans="1:4">
      <c r="A2943" s="110" t="s">
        <v>8392</v>
      </c>
      <c r="B2943" s="106" t="s">
        <v>8393</v>
      </c>
      <c r="C2943" s="107" t="s">
        <v>1623</v>
      </c>
      <c r="D2943" s="108">
        <v>390</v>
      </c>
    </row>
    <row r="2944" spans="1:4">
      <c r="A2944" s="110" t="s">
        <v>8394</v>
      </c>
      <c r="B2944" s="106" t="s">
        <v>8395</v>
      </c>
      <c r="C2944" s="107" t="s">
        <v>1623</v>
      </c>
      <c r="D2944" s="108">
        <v>410</v>
      </c>
    </row>
    <row r="2945" spans="1:4">
      <c r="A2945" s="110" t="s">
        <v>8396</v>
      </c>
      <c r="B2945" s="106" t="s">
        <v>8397</v>
      </c>
      <c r="C2945" s="107" t="s">
        <v>1623</v>
      </c>
      <c r="D2945" s="108">
        <v>660</v>
      </c>
    </row>
    <row r="2946" spans="1:4">
      <c r="A2946" s="110" t="s">
        <v>8398</v>
      </c>
      <c r="B2946" s="106" t="s">
        <v>8399</v>
      </c>
      <c r="C2946" s="107" t="s">
        <v>1623</v>
      </c>
      <c r="D2946" s="108">
        <v>540</v>
      </c>
    </row>
    <row r="2947" spans="1:4">
      <c r="A2947" s="110" t="s">
        <v>8400</v>
      </c>
      <c r="B2947" s="106" t="s">
        <v>8401</v>
      </c>
      <c r="C2947" s="107" t="s">
        <v>1623</v>
      </c>
      <c r="D2947" s="108">
        <v>755</v>
      </c>
    </row>
    <row r="2948" spans="1:4">
      <c r="A2948" s="110" t="s">
        <v>8402</v>
      </c>
      <c r="B2948" s="106" t="s">
        <v>8403</v>
      </c>
      <c r="C2948" s="107" t="s">
        <v>1623</v>
      </c>
      <c r="D2948" s="108">
        <v>698</v>
      </c>
    </row>
    <row r="2949" spans="1:4">
      <c r="A2949" s="107" t="s">
        <v>8404</v>
      </c>
      <c r="B2949" s="106" t="s">
        <v>8405</v>
      </c>
      <c r="C2949" s="107" t="s">
        <v>1623</v>
      </c>
      <c r="D2949" s="108">
        <v>805</v>
      </c>
    </row>
    <row r="2950" spans="1:4">
      <c r="A2950" s="110" t="s">
        <v>8406</v>
      </c>
      <c r="B2950" s="106" t="s">
        <v>8407</v>
      </c>
      <c r="C2950" s="107" t="s">
        <v>1623</v>
      </c>
      <c r="D2950" s="108">
        <v>854.74</v>
      </c>
    </row>
    <row r="2951" spans="1:4">
      <c r="A2951" s="110" t="s">
        <v>8408</v>
      </c>
      <c r="B2951" s="106" t="s">
        <v>8409</v>
      </c>
      <c r="C2951" s="107" t="s">
        <v>1623</v>
      </c>
      <c r="D2951" s="108">
        <v>780</v>
      </c>
    </row>
    <row r="2952" spans="1:4">
      <c r="A2952" s="110" t="s">
        <v>8410</v>
      </c>
      <c r="B2952" s="106" t="s">
        <v>8411</v>
      </c>
      <c r="C2952" s="107" t="s">
        <v>1623</v>
      </c>
      <c r="D2952" s="108">
        <v>878</v>
      </c>
    </row>
    <row r="2953" spans="1:4">
      <c r="A2953" s="110" t="s">
        <v>8412</v>
      </c>
      <c r="B2953" s="106" t="s">
        <v>8413</v>
      </c>
      <c r="C2953" s="107" t="s">
        <v>1623</v>
      </c>
      <c r="D2953" s="108">
        <v>989</v>
      </c>
    </row>
    <row r="2954" spans="1:4">
      <c r="A2954" s="110" t="s">
        <v>8414</v>
      </c>
      <c r="B2954" s="106" t="s">
        <v>8415</v>
      </c>
      <c r="C2954" s="107" t="s">
        <v>1623</v>
      </c>
      <c r="D2954" s="108">
        <v>1434.44</v>
      </c>
    </row>
    <row r="2955" spans="1:4">
      <c r="A2955" s="110" t="s">
        <v>8416</v>
      </c>
      <c r="B2955" s="106" t="s">
        <v>8417</v>
      </c>
      <c r="C2955" s="107" t="s">
        <v>1623</v>
      </c>
      <c r="D2955" s="108">
        <v>1490</v>
      </c>
    </row>
    <row r="2956" spans="1:4">
      <c r="A2956" s="110" t="s">
        <v>8418</v>
      </c>
      <c r="B2956" s="106" t="s">
        <v>8419</v>
      </c>
      <c r="C2956" s="107" t="s">
        <v>1623</v>
      </c>
      <c r="D2956" s="108">
        <v>1631.3</v>
      </c>
    </row>
    <row r="2957" spans="1:4">
      <c r="A2957" s="110" t="s">
        <v>8420</v>
      </c>
      <c r="B2957" s="106" t="s">
        <v>8421</v>
      </c>
      <c r="C2957" s="107" t="s">
        <v>1623</v>
      </c>
      <c r="D2957" s="108">
        <v>1770</v>
      </c>
    </row>
    <row r="2958" spans="1:4">
      <c r="A2958" s="110" t="s">
        <v>8422</v>
      </c>
      <c r="B2958" s="106" t="s">
        <v>8423</v>
      </c>
      <c r="C2958" s="107" t="s">
        <v>1623</v>
      </c>
      <c r="D2958" s="108">
        <v>3003.95</v>
      </c>
    </row>
    <row r="2959" spans="1:4">
      <c r="A2959" s="105" t="s">
        <v>8424</v>
      </c>
      <c r="B2959" s="106"/>
      <c r="C2959" s="107"/>
      <c r="D2959" s="108"/>
    </row>
    <row r="2960" spans="1:4">
      <c r="A2960" s="110" t="s">
        <v>8425</v>
      </c>
      <c r="B2960" s="106" t="s">
        <v>8426</v>
      </c>
      <c r="C2960" s="107" t="s">
        <v>1623</v>
      </c>
      <c r="D2960" s="108">
        <v>324.3</v>
      </c>
    </row>
    <row r="2961" spans="1:4">
      <c r="A2961" s="110" t="s">
        <v>8427</v>
      </c>
      <c r="B2961" s="106" t="s">
        <v>8428</v>
      </c>
      <c r="C2961" s="107" t="s">
        <v>1623</v>
      </c>
      <c r="D2961" s="108">
        <v>348.9</v>
      </c>
    </row>
    <row r="2962" spans="1:4">
      <c r="A2962" s="110" t="s">
        <v>8429</v>
      </c>
      <c r="B2962" s="106" t="s">
        <v>8430</v>
      </c>
      <c r="C2962" s="107" t="s">
        <v>1623</v>
      </c>
      <c r="D2962" s="108">
        <v>572.96</v>
      </c>
    </row>
    <row r="2963" spans="1:4">
      <c r="A2963" s="107" t="s">
        <v>8431</v>
      </c>
      <c r="B2963" s="106" t="s">
        <v>8432</v>
      </c>
      <c r="C2963" s="107" t="s">
        <v>1623</v>
      </c>
      <c r="D2963" s="108">
        <v>693</v>
      </c>
    </row>
    <row r="2964" spans="1:4">
      <c r="A2964" s="110" t="s">
        <v>8433</v>
      </c>
      <c r="B2964" s="106" t="s">
        <v>8434</v>
      </c>
      <c r="C2964" s="107" t="s">
        <v>1623</v>
      </c>
      <c r="D2964" s="108">
        <v>693</v>
      </c>
    </row>
    <row r="2965" spans="1:4">
      <c r="A2965" s="110" t="s">
        <v>8435</v>
      </c>
      <c r="B2965" s="106" t="s">
        <v>8436</v>
      </c>
      <c r="C2965" s="107" t="s">
        <v>1623</v>
      </c>
      <c r="D2965" s="108">
        <v>572.96</v>
      </c>
    </row>
    <row r="2966" spans="1:4">
      <c r="A2966" s="110" t="s">
        <v>8437</v>
      </c>
      <c r="B2966" s="106" t="s">
        <v>8438</v>
      </c>
      <c r="C2966" s="107" t="s">
        <v>1623</v>
      </c>
      <c r="D2966" s="108">
        <v>516.03</v>
      </c>
    </row>
    <row r="2967" spans="1:4">
      <c r="A2967" s="110" t="s">
        <v>8439</v>
      </c>
      <c r="B2967" s="106" t="s">
        <v>8440</v>
      </c>
      <c r="C2967" s="107" t="s">
        <v>1623</v>
      </c>
      <c r="D2967" s="108">
        <v>1010.85</v>
      </c>
    </row>
    <row r="2968" spans="1:4">
      <c r="A2968" s="110" t="s">
        <v>8441</v>
      </c>
      <c r="B2968" s="106" t="s">
        <v>8442</v>
      </c>
      <c r="C2968" s="107" t="s">
        <v>1623</v>
      </c>
      <c r="D2968" s="108">
        <v>3700.65</v>
      </c>
    </row>
    <row r="2969" spans="1:4">
      <c r="A2969" s="109" t="s">
        <v>8443</v>
      </c>
      <c r="B2969" s="106"/>
      <c r="C2969" s="107"/>
      <c r="D2969" s="108"/>
    </row>
    <row r="2970" spans="1:4">
      <c r="A2970" s="110" t="s">
        <v>8444</v>
      </c>
      <c r="B2970" s="106" t="s">
        <v>8445</v>
      </c>
      <c r="C2970" s="107" t="s">
        <v>1623</v>
      </c>
      <c r="D2970" s="108">
        <v>580</v>
      </c>
    </row>
    <row r="2971" spans="1:4">
      <c r="A2971" s="110" t="s">
        <v>8446</v>
      </c>
      <c r="B2971" s="106" t="s">
        <v>8447</v>
      </c>
      <c r="C2971" s="107" t="s">
        <v>1623</v>
      </c>
      <c r="D2971" s="108">
        <v>780</v>
      </c>
    </row>
    <row r="2972" spans="1:4">
      <c r="A2972" s="110" t="s">
        <v>8448</v>
      </c>
      <c r="B2972" s="106" t="s">
        <v>8449</v>
      </c>
      <c r="C2972" s="107" t="s">
        <v>1623</v>
      </c>
      <c r="D2972" s="108">
        <v>760</v>
      </c>
    </row>
    <row r="2973" spans="1:4">
      <c r="A2973" s="109" t="s">
        <v>8450</v>
      </c>
      <c r="B2973" s="106"/>
      <c r="C2973" s="107"/>
      <c r="D2973" s="108"/>
    </row>
    <row r="2974" spans="1:4">
      <c r="A2974" s="110" t="s">
        <v>8451</v>
      </c>
      <c r="B2974" s="106" t="s">
        <v>8452</v>
      </c>
      <c r="C2974" s="107" t="s">
        <v>1656</v>
      </c>
      <c r="D2974" s="108">
        <v>81.41</v>
      </c>
    </row>
    <row r="2975" spans="1:4">
      <c r="A2975" s="110" t="s">
        <v>8453</v>
      </c>
      <c r="B2975" s="106" t="s">
        <v>8454</v>
      </c>
      <c r="C2975" s="107" t="s">
        <v>1656</v>
      </c>
      <c r="D2975" s="108">
        <v>127.41</v>
      </c>
    </row>
    <row r="2976" spans="1:4">
      <c r="A2976" s="110" t="s">
        <v>8455</v>
      </c>
      <c r="B2976" s="106" t="s">
        <v>8456</v>
      </c>
      <c r="C2976" s="107" t="s">
        <v>1623</v>
      </c>
      <c r="D2976" s="108">
        <v>60</v>
      </c>
    </row>
    <row r="2977" spans="1:4">
      <c r="A2977" s="110" t="s">
        <v>8457</v>
      </c>
      <c r="B2977" s="106" t="s">
        <v>8458</v>
      </c>
      <c r="C2977" s="107" t="s">
        <v>1623</v>
      </c>
      <c r="D2977" s="108">
        <v>544.57000000000005</v>
      </c>
    </row>
    <row r="2978" spans="1:4">
      <c r="A2978" s="110" t="s">
        <v>8459</v>
      </c>
      <c r="B2978" s="106" t="s">
        <v>8460</v>
      </c>
      <c r="C2978" s="107" t="s">
        <v>1656</v>
      </c>
      <c r="D2978" s="108">
        <v>103.41</v>
      </c>
    </row>
    <row r="2979" spans="1:4">
      <c r="A2979" s="110" t="s">
        <v>8461</v>
      </c>
      <c r="B2979" s="106" t="s">
        <v>8462</v>
      </c>
      <c r="C2979" s="107" t="s">
        <v>1656</v>
      </c>
      <c r="D2979" s="108">
        <v>148.65</v>
      </c>
    </row>
    <row r="2980" spans="1:4">
      <c r="A2980" s="110" t="s">
        <v>8463</v>
      </c>
      <c r="B2980" s="106" t="s">
        <v>8464</v>
      </c>
      <c r="C2980" s="107" t="s">
        <v>1656</v>
      </c>
      <c r="D2980" s="108">
        <v>129.6</v>
      </c>
    </row>
    <row r="2981" spans="1:4">
      <c r="A2981" s="110" t="s">
        <v>8465</v>
      </c>
      <c r="B2981" s="106" t="s">
        <v>8466</v>
      </c>
      <c r="C2981" s="107" t="s">
        <v>1656</v>
      </c>
      <c r="D2981" s="108">
        <v>172.56</v>
      </c>
    </row>
    <row r="2982" spans="1:4">
      <c r="A2982" s="110" t="s">
        <v>8467</v>
      </c>
      <c r="B2982" s="106" t="s">
        <v>8468</v>
      </c>
      <c r="C2982" s="107" t="s">
        <v>1623</v>
      </c>
      <c r="D2982" s="108">
        <v>163.19999999999999</v>
      </c>
    </row>
    <row r="2983" spans="1:4">
      <c r="A2983" s="107" t="s">
        <v>8469</v>
      </c>
      <c r="B2983" s="106" t="s">
        <v>8470</v>
      </c>
      <c r="C2983" s="107" t="s">
        <v>1656</v>
      </c>
      <c r="D2983" s="108">
        <v>193.8</v>
      </c>
    </row>
    <row r="2984" spans="1:4">
      <c r="A2984" s="110" t="s">
        <v>8471</v>
      </c>
      <c r="B2984" s="106" t="s">
        <v>8472</v>
      </c>
      <c r="C2984" s="107" t="s">
        <v>1623</v>
      </c>
      <c r="D2984" s="108">
        <v>13.2</v>
      </c>
    </row>
    <row r="2985" spans="1:4">
      <c r="A2985" s="110" t="s">
        <v>8473</v>
      </c>
      <c r="B2985" s="106" t="s">
        <v>8474</v>
      </c>
      <c r="C2985" s="107" t="s">
        <v>1623</v>
      </c>
      <c r="D2985" s="108">
        <v>26.41</v>
      </c>
    </row>
    <row r="2986" spans="1:4">
      <c r="A2986" s="110" t="s">
        <v>8475</v>
      </c>
      <c r="B2986" s="106" t="s">
        <v>8476</v>
      </c>
      <c r="C2986" s="107" t="s">
        <v>1623</v>
      </c>
      <c r="D2986" s="108">
        <v>39.61</v>
      </c>
    </row>
    <row r="2987" spans="1:4">
      <c r="A2987" s="110" t="s">
        <v>8477</v>
      </c>
      <c r="B2987" s="106" t="s">
        <v>8478</v>
      </c>
      <c r="C2987" s="107" t="s">
        <v>1623</v>
      </c>
      <c r="D2987" s="108">
        <v>79.23</v>
      </c>
    </row>
    <row r="2988" spans="1:4">
      <c r="A2988" s="110" t="s">
        <v>8479</v>
      </c>
      <c r="B2988" s="106" t="s">
        <v>8480</v>
      </c>
      <c r="C2988" s="107" t="s">
        <v>1623</v>
      </c>
      <c r="D2988" s="108">
        <v>105.64</v>
      </c>
    </row>
    <row r="2989" spans="1:4">
      <c r="A2989" s="110" t="s">
        <v>8481</v>
      </c>
      <c r="B2989" s="106" t="s">
        <v>8482</v>
      </c>
      <c r="C2989" s="107" t="s">
        <v>1623</v>
      </c>
      <c r="D2989" s="108">
        <v>52.82</v>
      </c>
    </row>
    <row r="2990" spans="1:4">
      <c r="A2990" s="110" t="s">
        <v>8483</v>
      </c>
      <c r="B2990" s="106" t="s">
        <v>8484</v>
      </c>
      <c r="C2990" s="107" t="s">
        <v>1623</v>
      </c>
      <c r="D2990" s="108">
        <v>79.23</v>
      </c>
    </row>
    <row r="2991" spans="1:4">
      <c r="A2991" s="110" t="s">
        <v>8485</v>
      </c>
      <c r="B2991" s="106" t="s">
        <v>8486</v>
      </c>
      <c r="C2991" s="107" t="s">
        <v>1623</v>
      </c>
      <c r="D2991" s="108">
        <v>105.64</v>
      </c>
    </row>
    <row r="2992" spans="1:4">
      <c r="A2992" s="110" t="s">
        <v>8487</v>
      </c>
      <c r="B2992" s="106" t="s">
        <v>8488</v>
      </c>
      <c r="C2992" s="107" t="s">
        <v>1623</v>
      </c>
      <c r="D2992" s="108">
        <v>132.05000000000001</v>
      </c>
    </row>
    <row r="2993" spans="1:4">
      <c r="A2993" s="109" t="s">
        <v>8489</v>
      </c>
      <c r="B2993" s="106"/>
      <c r="C2993" s="107"/>
      <c r="D2993" s="108"/>
    </row>
    <row r="2994" spans="1:4">
      <c r="A2994" s="110" t="s">
        <v>8490</v>
      </c>
      <c r="B2994" s="106" t="s">
        <v>8491</v>
      </c>
      <c r="C2994" s="107" t="s">
        <v>1623</v>
      </c>
      <c r="D2994" s="108">
        <v>9.9</v>
      </c>
    </row>
    <row r="2995" spans="1:4">
      <c r="A2995" s="110" t="s">
        <v>8492</v>
      </c>
      <c r="B2995" s="106" t="s">
        <v>8493</v>
      </c>
      <c r="C2995" s="107" t="s">
        <v>1623</v>
      </c>
      <c r="D2995" s="108">
        <v>13.8</v>
      </c>
    </row>
    <row r="2996" spans="1:4">
      <c r="A2996" s="110" t="s">
        <v>8494</v>
      </c>
      <c r="B2996" s="106" t="s">
        <v>8495</v>
      </c>
      <c r="C2996" s="107" t="s">
        <v>1623</v>
      </c>
      <c r="D2996" s="108">
        <v>12.7</v>
      </c>
    </row>
    <row r="2997" spans="1:4">
      <c r="A2997" s="110" t="s">
        <v>8496</v>
      </c>
      <c r="B2997" s="106" t="s">
        <v>8497</v>
      </c>
      <c r="C2997" s="107" t="s">
        <v>1623</v>
      </c>
      <c r="D2997" s="108">
        <v>99.8</v>
      </c>
    </row>
    <row r="2998" spans="1:4">
      <c r="A2998" s="110" t="s">
        <v>8498</v>
      </c>
      <c r="B2998" s="106" t="s">
        <v>8499</v>
      </c>
      <c r="C2998" s="107" t="s">
        <v>1623</v>
      </c>
      <c r="D2998" s="108">
        <v>175.75</v>
      </c>
    </row>
    <row r="2999" spans="1:4">
      <c r="A2999" s="110" t="s">
        <v>8500</v>
      </c>
      <c r="B2999" s="106" t="s">
        <v>8501</v>
      </c>
      <c r="C2999" s="107" t="s">
        <v>1623</v>
      </c>
      <c r="D2999" s="108">
        <v>201.88</v>
      </c>
    </row>
    <row r="3000" spans="1:4">
      <c r="A3000" s="110" t="s">
        <v>8502</v>
      </c>
      <c r="B3000" s="106" t="s">
        <v>8503</v>
      </c>
      <c r="C3000" s="107" t="s">
        <v>1623</v>
      </c>
      <c r="D3000" s="108">
        <v>146.44</v>
      </c>
    </row>
    <row r="3001" spans="1:4">
      <c r="A3001" s="110" t="s">
        <v>8504</v>
      </c>
      <c r="B3001" s="106" t="s">
        <v>8505</v>
      </c>
      <c r="C3001" s="107" t="s">
        <v>1623</v>
      </c>
      <c r="D3001" s="108">
        <v>287.02</v>
      </c>
    </row>
    <row r="3002" spans="1:4">
      <c r="A3002" s="110" t="s">
        <v>8506</v>
      </c>
      <c r="B3002" s="106" t="s">
        <v>8507</v>
      </c>
      <c r="C3002" s="107" t="s">
        <v>1623</v>
      </c>
      <c r="D3002" s="108">
        <v>77.400000000000006</v>
      </c>
    </row>
    <row r="3003" spans="1:4">
      <c r="A3003" s="110" t="s">
        <v>8508</v>
      </c>
      <c r="B3003" s="106" t="s">
        <v>8509</v>
      </c>
      <c r="C3003" s="107" t="s">
        <v>1623</v>
      </c>
      <c r="D3003" s="108">
        <v>77.97</v>
      </c>
    </row>
    <row r="3004" spans="1:4">
      <c r="A3004" s="110" t="s">
        <v>8510</v>
      </c>
      <c r="B3004" s="106" t="s">
        <v>8511</v>
      </c>
      <c r="C3004" s="107" t="s">
        <v>1623</v>
      </c>
      <c r="D3004" s="108">
        <v>71.31</v>
      </c>
    </row>
    <row r="3005" spans="1:4">
      <c r="A3005" s="110" t="s">
        <v>8512</v>
      </c>
      <c r="B3005" s="106" t="s">
        <v>8513</v>
      </c>
      <c r="C3005" s="107" t="s">
        <v>1623</v>
      </c>
      <c r="D3005" s="108">
        <v>45.5</v>
      </c>
    </row>
    <row r="3006" spans="1:4">
      <c r="A3006" s="110" t="s">
        <v>8514</v>
      </c>
      <c r="B3006" s="106" t="s">
        <v>8515</v>
      </c>
      <c r="C3006" s="107" t="s">
        <v>1623</v>
      </c>
      <c r="D3006" s="108">
        <v>31.8</v>
      </c>
    </row>
    <row r="3007" spans="1:4">
      <c r="A3007" s="107" t="s">
        <v>8516</v>
      </c>
      <c r="B3007" s="106" t="s">
        <v>8517</v>
      </c>
      <c r="C3007" s="107" t="s">
        <v>1623</v>
      </c>
      <c r="D3007" s="108">
        <v>23.15</v>
      </c>
    </row>
    <row r="3008" spans="1:4">
      <c r="A3008" s="110" t="s">
        <v>8518</v>
      </c>
      <c r="B3008" s="106" t="s">
        <v>8519</v>
      </c>
      <c r="C3008" s="107" t="s">
        <v>1623</v>
      </c>
      <c r="D3008" s="108">
        <v>23.31</v>
      </c>
    </row>
    <row r="3009" spans="1:4">
      <c r="A3009" s="110" t="s">
        <v>8520</v>
      </c>
      <c r="B3009" s="106" t="s">
        <v>8521</v>
      </c>
      <c r="C3009" s="107" t="s">
        <v>1623</v>
      </c>
      <c r="D3009" s="108">
        <v>39.799999999999997</v>
      </c>
    </row>
    <row r="3010" spans="1:4">
      <c r="A3010" s="110" t="s">
        <v>8522</v>
      </c>
      <c r="B3010" s="106" t="s">
        <v>8523</v>
      </c>
      <c r="C3010" s="107" t="s">
        <v>1623</v>
      </c>
      <c r="D3010" s="108">
        <v>45.25</v>
      </c>
    </row>
    <row r="3011" spans="1:4">
      <c r="A3011" s="110" t="s">
        <v>8524</v>
      </c>
      <c r="B3011" s="106" t="s">
        <v>8525</v>
      </c>
      <c r="C3011" s="107" t="s">
        <v>1623</v>
      </c>
      <c r="D3011" s="108">
        <v>55.4</v>
      </c>
    </row>
    <row r="3012" spans="1:4">
      <c r="A3012" s="110" t="s">
        <v>8526</v>
      </c>
      <c r="B3012" s="106" t="s">
        <v>8527</v>
      </c>
      <c r="C3012" s="107" t="s">
        <v>1623</v>
      </c>
      <c r="D3012" s="108">
        <v>52</v>
      </c>
    </row>
    <row r="3013" spans="1:4">
      <c r="A3013" s="110" t="s">
        <v>8528</v>
      </c>
      <c r="B3013" s="106" t="s">
        <v>8529</v>
      </c>
      <c r="C3013" s="107" t="s">
        <v>1623</v>
      </c>
      <c r="D3013" s="108">
        <v>38.25</v>
      </c>
    </row>
    <row r="3014" spans="1:4">
      <c r="A3014" s="110" t="s">
        <v>8530</v>
      </c>
      <c r="B3014" s="106" t="s">
        <v>8531</v>
      </c>
      <c r="C3014" s="107" t="s">
        <v>1623</v>
      </c>
      <c r="D3014" s="108">
        <v>50.44</v>
      </c>
    </row>
    <row r="3015" spans="1:4">
      <c r="A3015" s="110" t="s">
        <v>8532</v>
      </c>
      <c r="B3015" s="106" t="s">
        <v>8533</v>
      </c>
      <c r="C3015" s="107" t="s">
        <v>1623</v>
      </c>
      <c r="D3015" s="108">
        <v>68.900000000000006</v>
      </c>
    </row>
    <row r="3016" spans="1:4">
      <c r="A3016" s="109" t="s">
        <v>8534</v>
      </c>
      <c r="B3016" s="106"/>
      <c r="C3016" s="107"/>
      <c r="D3016" s="108"/>
    </row>
    <row r="3017" spans="1:4">
      <c r="A3017" s="110" t="s">
        <v>8535</v>
      </c>
      <c r="B3017" s="106" t="s">
        <v>8536</v>
      </c>
      <c r="C3017" s="107" t="s">
        <v>1623</v>
      </c>
      <c r="D3017" s="108">
        <v>41.16</v>
      </c>
    </row>
    <row r="3018" spans="1:4">
      <c r="A3018" s="110" t="s">
        <v>8537</v>
      </c>
      <c r="B3018" s="106" t="s">
        <v>8538</v>
      </c>
      <c r="C3018" s="107" t="s">
        <v>1623</v>
      </c>
      <c r="D3018" s="108">
        <v>55.14</v>
      </c>
    </row>
    <row r="3019" spans="1:4">
      <c r="A3019" s="110" t="s">
        <v>8539</v>
      </c>
      <c r="B3019" s="106" t="s">
        <v>8540</v>
      </c>
      <c r="C3019" s="107" t="s">
        <v>1623</v>
      </c>
      <c r="D3019" s="108">
        <v>27.58</v>
      </c>
    </row>
    <row r="3020" spans="1:4">
      <c r="A3020" s="107" t="s">
        <v>8541</v>
      </c>
      <c r="B3020" s="106" t="s">
        <v>8542</v>
      </c>
      <c r="C3020" s="107" t="s">
        <v>1623</v>
      </c>
      <c r="D3020" s="108">
        <v>37.35</v>
      </c>
    </row>
    <row r="3021" spans="1:4">
      <c r="A3021" s="109" t="s">
        <v>8543</v>
      </c>
      <c r="B3021" s="106"/>
      <c r="C3021" s="107"/>
      <c r="D3021" s="108"/>
    </row>
    <row r="3022" spans="1:4">
      <c r="A3022" s="110" t="s">
        <v>8544</v>
      </c>
      <c r="B3022" s="106" t="s">
        <v>8545</v>
      </c>
      <c r="C3022" s="107" t="s">
        <v>1623</v>
      </c>
      <c r="D3022" s="108">
        <v>285.44</v>
      </c>
    </row>
    <row r="3023" spans="1:4">
      <c r="A3023" s="110" t="s">
        <v>8546</v>
      </c>
      <c r="B3023" s="106" t="s">
        <v>8547</v>
      </c>
      <c r="C3023" s="107" t="s">
        <v>1623</v>
      </c>
      <c r="D3023" s="108">
        <v>105.64</v>
      </c>
    </row>
    <row r="3024" spans="1:4">
      <c r="A3024" s="110" t="s">
        <v>8548</v>
      </c>
      <c r="B3024" s="106" t="s">
        <v>8549</v>
      </c>
      <c r="C3024" s="107" t="s">
        <v>1623</v>
      </c>
      <c r="D3024" s="108">
        <v>86.6</v>
      </c>
    </row>
    <row r="3025" spans="1:4">
      <c r="A3025" s="110" t="s">
        <v>8550</v>
      </c>
      <c r="B3025" s="106" t="s">
        <v>8551</v>
      </c>
      <c r="C3025" s="107" t="s">
        <v>1623</v>
      </c>
      <c r="D3025" s="108">
        <v>173.3</v>
      </c>
    </row>
    <row r="3026" spans="1:4">
      <c r="A3026" s="110" t="s">
        <v>8552</v>
      </c>
      <c r="B3026" s="106" t="s">
        <v>8553</v>
      </c>
      <c r="C3026" s="107" t="s">
        <v>1623</v>
      </c>
      <c r="D3026" s="108">
        <v>144.80000000000001</v>
      </c>
    </row>
    <row r="3027" spans="1:4">
      <c r="A3027" s="110" t="s">
        <v>8554</v>
      </c>
      <c r="B3027" s="106" t="s">
        <v>8555</v>
      </c>
      <c r="C3027" s="107" t="s">
        <v>1623</v>
      </c>
      <c r="D3027" s="108">
        <v>250.61</v>
      </c>
    </row>
    <row r="3028" spans="1:4">
      <c r="A3028" s="110" t="s">
        <v>8556</v>
      </c>
      <c r="B3028" s="106" t="s">
        <v>8557</v>
      </c>
      <c r="C3028" s="107" t="s">
        <v>1623</v>
      </c>
      <c r="D3028" s="108">
        <v>326.77999999999997</v>
      </c>
    </row>
    <row r="3029" spans="1:4">
      <c r="A3029" s="110" t="s">
        <v>8558</v>
      </c>
      <c r="B3029" s="106" t="s">
        <v>8559</v>
      </c>
      <c r="C3029" s="107" t="s">
        <v>1623</v>
      </c>
      <c r="D3029" s="108">
        <v>5.36</v>
      </c>
    </row>
    <row r="3030" spans="1:4">
      <c r="A3030" s="110" t="s">
        <v>8560</v>
      </c>
      <c r="B3030" s="106" t="s">
        <v>8561</v>
      </c>
      <c r="C3030" s="107" t="s">
        <v>1623</v>
      </c>
      <c r="D3030" s="108">
        <v>26.41</v>
      </c>
    </row>
    <row r="3031" spans="1:4">
      <c r="A3031" s="110" t="s">
        <v>8562</v>
      </c>
      <c r="B3031" s="106" t="s">
        <v>8563</v>
      </c>
      <c r="C3031" s="107" t="s">
        <v>1623</v>
      </c>
      <c r="D3031" s="108">
        <v>39.61</v>
      </c>
    </row>
    <row r="3032" spans="1:4">
      <c r="A3032" s="110" t="s">
        <v>8564</v>
      </c>
      <c r="B3032" s="106" t="s">
        <v>8565</v>
      </c>
      <c r="C3032" s="107" t="s">
        <v>1623</v>
      </c>
      <c r="D3032" s="108">
        <v>52.82</v>
      </c>
    </row>
    <row r="3033" spans="1:4">
      <c r="A3033" s="107" t="s">
        <v>8566</v>
      </c>
      <c r="B3033" s="106" t="s">
        <v>8567</v>
      </c>
      <c r="C3033" s="107" t="s">
        <v>1623</v>
      </c>
      <c r="D3033" s="108">
        <v>79.23</v>
      </c>
    </row>
    <row r="3034" spans="1:4">
      <c r="A3034" s="109" t="s">
        <v>8568</v>
      </c>
      <c r="B3034" s="106"/>
      <c r="C3034" s="107"/>
      <c r="D3034" s="108"/>
    </row>
    <row r="3035" spans="1:4">
      <c r="A3035" s="110" t="s">
        <v>8569</v>
      </c>
      <c r="B3035" s="106" t="s">
        <v>8570</v>
      </c>
      <c r="C3035" s="107" t="s">
        <v>1623</v>
      </c>
      <c r="D3035" s="108">
        <v>13.2</v>
      </c>
    </row>
    <row r="3036" spans="1:4">
      <c r="A3036" s="110" t="s">
        <v>8571</v>
      </c>
      <c r="B3036" s="106" t="s">
        <v>8572</v>
      </c>
      <c r="C3036" s="107" t="s">
        <v>1623</v>
      </c>
      <c r="D3036" s="108">
        <v>13.2</v>
      </c>
    </row>
    <row r="3037" spans="1:4">
      <c r="A3037" s="110" t="s">
        <v>8573</v>
      </c>
      <c r="B3037" s="106" t="s">
        <v>8574</v>
      </c>
      <c r="C3037" s="107" t="s">
        <v>1623</v>
      </c>
      <c r="D3037" s="108">
        <v>26.41</v>
      </c>
    </row>
    <row r="3038" spans="1:4">
      <c r="A3038" s="110" t="s">
        <v>8575</v>
      </c>
      <c r="B3038" s="106" t="s">
        <v>8576</v>
      </c>
      <c r="C3038" s="107" t="s">
        <v>1623</v>
      </c>
      <c r="D3038" s="108">
        <v>19.809999999999999</v>
      </c>
    </row>
    <row r="3039" spans="1:4">
      <c r="A3039" s="110" t="s">
        <v>8577</v>
      </c>
      <c r="B3039" s="106" t="s">
        <v>8578</v>
      </c>
      <c r="C3039" s="107" t="s">
        <v>1623</v>
      </c>
      <c r="D3039" s="108">
        <v>66.02</v>
      </c>
    </row>
    <row r="3040" spans="1:4">
      <c r="A3040" s="110" t="s">
        <v>8579</v>
      </c>
      <c r="B3040" s="106" t="s">
        <v>8580</v>
      </c>
      <c r="C3040" s="107" t="s">
        <v>1623</v>
      </c>
      <c r="D3040" s="108">
        <v>79.23</v>
      </c>
    </row>
    <row r="3041" spans="1:4">
      <c r="A3041" s="110" t="s">
        <v>8581</v>
      </c>
      <c r="B3041" s="106" t="s">
        <v>8582</v>
      </c>
      <c r="C3041" s="107" t="s">
        <v>1623</v>
      </c>
      <c r="D3041" s="108">
        <v>26.41</v>
      </c>
    </row>
    <row r="3042" spans="1:4">
      <c r="A3042" s="107" t="s">
        <v>8583</v>
      </c>
      <c r="B3042" s="106" t="s">
        <v>8584</v>
      </c>
      <c r="C3042" s="107" t="s">
        <v>1623</v>
      </c>
      <c r="D3042" s="108">
        <v>39.61</v>
      </c>
    </row>
    <row r="3043" spans="1:4">
      <c r="A3043" s="109" t="s">
        <v>8585</v>
      </c>
      <c r="B3043" s="106"/>
      <c r="C3043" s="107"/>
      <c r="D3043" s="108"/>
    </row>
    <row r="3044" spans="1:4">
      <c r="A3044" s="110" t="s">
        <v>8586</v>
      </c>
      <c r="B3044" s="106" t="s">
        <v>8587</v>
      </c>
      <c r="C3044" s="107" t="s">
        <v>1623</v>
      </c>
      <c r="D3044" s="108">
        <v>26.41</v>
      </c>
    </row>
    <row r="3045" spans="1:4">
      <c r="A3045" s="110" t="s">
        <v>8588</v>
      </c>
      <c r="B3045" s="106" t="s">
        <v>8589</v>
      </c>
      <c r="C3045" s="107" t="s">
        <v>1623</v>
      </c>
      <c r="D3045" s="108">
        <v>27.22</v>
      </c>
    </row>
    <row r="3046" spans="1:4">
      <c r="A3046" s="110" t="s">
        <v>8590</v>
      </c>
      <c r="B3046" s="106" t="s">
        <v>8591</v>
      </c>
      <c r="C3046" s="107" t="s">
        <v>1623</v>
      </c>
      <c r="D3046" s="108">
        <v>35.96</v>
      </c>
    </row>
    <row r="3047" spans="1:4">
      <c r="A3047" s="107" t="s">
        <v>8592</v>
      </c>
      <c r="B3047" s="106" t="s">
        <v>8593</v>
      </c>
      <c r="C3047" s="107" t="s">
        <v>1623</v>
      </c>
      <c r="D3047" s="108">
        <v>3.21</v>
      </c>
    </row>
    <row r="3048" spans="1:4">
      <c r="A3048" s="105" t="s">
        <v>8594</v>
      </c>
      <c r="B3048" s="106"/>
      <c r="C3048" s="107"/>
      <c r="D3048" s="108"/>
    </row>
    <row r="3049" spans="1:4">
      <c r="A3049" s="109" t="s">
        <v>8595</v>
      </c>
      <c r="B3049" s="106"/>
      <c r="C3049" s="107"/>
      <c r="D3049" s="108"/>
    </row>
    <row r="3050" spans="1:4">
      <c r="A3050" s="110" t="s">
        <v>8596</v>
      </c>
      <c r="B3050" s="106" t="s">
        <v>8597</v>
      </c>
      <c r="C3050" s="107" t="s">
        <v>1623</v>
      </c>
      <c r="D3050" s="108">
        <v>21.66</v>
      </c>
    </row>
    <row r="3051" spans="1:4">
      <c r="A3051" s="110" t="s">
        <v>8598</v>
      </c>
      <c r="B3051" s="106" t="s">
        <v>8599</v>
      </c>
      <c r="C3051" s="107" t="s">
        <v>1623</v>
      </c>
      <c r="D3051" s="108">
        <v>13.21</v>
      </c>
    </row>
    <row r="3052" spans="1:4">
      <c r="A3052" s="107" t="s">
        <v>8600</v>
      </c>
      <c r="B3052" s="106" t="s">
        <v>8601</v>
      </c>
      <c r="C3052" s="107" t="s">
        <v>27</v>
      </c>
      <c r="D3052" s="108">
        <v>0.33</v>
      </c>
    </row>
    <row r="3053" spans="1:4">
      <c r="A3053" s="109" t="s">
        <v>8602</v>
      </c>
      <c r="B3053" s="106"/>
      <c r="C3053" s="107"/>
      <c r="D3053" s="108"/>
    </row>
    <row r="3054" spans="1:4">
      <c r="A3054" s="110" t="s">
        <v>8603</v>
      </c>
      <c r="B3054" s="106" t="s">
        <v>8604</v>
      </c>
      <c r="C3054" s="107" t="s">
        <v>1623</v>
      </c>
      <c r="D3054" s="108">
        <v>0.17</v>
      </c>
    </row>
    <row r="3055" spans="1:4">
      <c r="A3055" s="110" t="s">
        <v>8605</v>
      </c>
      <c r="B3055" s="106" t="s">
        <v>8606</v>
      </c>
      <c r="C3055" s="107" t="s">
        <v>1623</v>
      </c>
      <c r="D3055" s="108">
        <v>0.25</v>
      </c>
    </row>
    <row r="3056" spans="1:4">
      <c r="A3056" s="110" t="s">
        <v>8607</v>
      </c>
      <c r="B3056" s="106" t="s">
        <v>8608</v>
      </c>
      <c r="C3056" s="107" t="s">
        <v>1623</v>
      </c>
      <c r="D3056" s="108">
        <v>1.65</v>
      </c>
    </row>
    <row r="3057" spans="1:4">
      <c r="A3057" s="110" t="s">
        <v>8609</v>
      </c>
      <c r="B3057" s="106" t="s">
        <v>8610</v>
      </c>
      <c r="C3057" s="107" t="s">
        <v>1623</v>
      </c>
      <c r="D3057" s="108">
        <v>13.79</v>
      </c>
    </row>
    <row r="3058" spans="1:4">
      <c r="A3058" s="110" t="s">
        <v>8611</v>
      </c>
      <c r="B3058" s="106" t="s">
        <v>8612</v>
      </c>
      <c r="C3058" s="107" t="s">
        <v>1623</v>
      </c>
      <c r="D3058" s="108">
        <v>12</v>
      </c>
    </row>
    <row r="3059" spans="1:4">
      <c r="A3059" s="110" t="s">
        <v>8613</v>
      </c>
      <c r="B3059" s="106" t="s">
        <v>8614</v>
      </c>
      <c r="C3059" s="107" t="s">
        <v>1623</v>
      </c>
      <c r="D3059" s="108">
        <v>7.11</v>
      </c>
    </row>
    <row r="3060" spans="1:4">
      <c r="A3060" s="110" t="s">
        <v>8615</v>
      </c>
      <c r="B3060" s="106" t="s">
        <v>8616</v>
      </c>
      <c r="C3060" s="107" t="s">
        <v>1666</v>
      </c>
      <c r="D3060" s="108">
        <v>24.71</v>
      </c>
    </row>
    <row r="3061" spans="1:4">
      <c r="A3061" s="110" t="s">
        <v>8617</v>
      </c>
      <c r="B3061" s="106" t="s">
        <v>8618</v>
      </c>
      <c r="C3061" s="107" t="s">
        <v>1666</v>
      </c>
      <c r="D3061" s="108">
        <v>34.36</v>
      </c>
    </row>
    <row r="3062" spans="1:4">
      <c r="A3062" s="110" t="s">
        <v>8619</v>
      </c>
      <c r="B3062" s="106" t="s">
        <v>8620</v>
      </c>
      <c r="C3062" s="107" t="s">
        <v>1623</v>
      </c>
      <c r="D3062" s="108">
        <v>112</v>
      </c>
    </row>
    <row r="3063" spans="1:4">
      <c r="A3063" s="110" t="s">
        <v>8621</v>
      </c>
      <c r="B3063" s="106" t="s">
        <v>8622</v>
      </c>
      <c r="C3063" s="107" t="s">
        <v>1623</v>
      </c>
      <c r="D3063" s="108">
        <v>22.32</v>
      </c>
    </row>
    <row r="3064" spans="1:4">
      <c r="A3064" s="110" t="s">
        <v>8623</v>
      </c>
      <c r="B3064" s="106" t="s">
        <v>8624</v>
      </c>
      <c r="C3064" s="107" t="s">
        <v>1623</v>
      </c>
      <c r="D3064" s="108">
        <v>1.22</v>
      </c>
    </row>
    <row r="3065" spans="1:4">
      <c r="A3065" s="110" t="s">
        <v>8625</v>
      </c>
      <c r="B3065" s="106" t="s">
        <v>8626</v>
      </c>
      <c r="C3065" s="107" t="s">
        <v>1623</v>
      </c>
      <c r="D3065" s="108">
        <v>0.87</v>
      </c>
    </row>
    <row r="3066" spans="1:4">
      <c r="A3066" s="110" t="s">
        <v>8627</v>
      </c>
      <c r="B3066" s="106" t="s">
        <v>8628</v>
      </c>
      <c r="C3066" s="107" t="s">
        <v>1623</v>
      </c>
      <c r="D3066" s="108">
        <v>2.82</v>
      </c>
    </row>
    <row r="3067" spans="1:4">
      <c r="A3067" s="110" t="s">
        <v>8629</v>
      </c>
      <c r="B3067" s="106" t="s">
        <v>8630</v>
      </c>
      <c r="C3067" s="107" t="s">
        <v>1623</v>
      </c>
      <c r="D3067" s="108">
        <v>0.52</v>
      </c>
    </row>
    <row r="3068" spans="1:4">
      <c r="A3068" s="110" t="s">
        <v>8631</v>
      </c>
      <c r="B3068" s="106" t="s">
        <v>8632</v>
      </c>
      <c r="C3068" s="107" t="s">
        <v>1623</v>
      </c>
      <c r="D3068" s="108">
        <v>0.54</v>
      </c>
    </row>
    <row r="3069" spans="1:4">
      <c r="A3069" s="107" t="s">
        <v>8633</v>
      </c>
      <c r="B3069" s="106" t="s">
        <v>8634</v>
      </c>
      <c r="C3069" s="107" t="s">
        <v>1623</v>
      </c>
      <c r="D3069" s="108">
        <v>0.23</v>
      </c>
    </row>
    <row r="3070" spans="1:4">
      <c r="A3070" s="109" t="s">
        <v>8635</v>
      </c>
      <c r="B3070" s="106"/>
      <c r="C3070" s="107"/>
      <c r="D3070" s="108"/>
    </row>
    <row r="3071" spans="1:4">
      <c r="A3071" s="110" t="s">
        <v>8636</v>
      </c>
      <c r="B3071" s="106" t="s">
        <v>8637</v>
      </c>
      <c r="C3071" s="107" t="s">
        <v>1623</v>
      </c>
      <c r="D3071" s="108">
        <v>68.12</v>
      </c>
    </row>
    <row r="3072" spans="1:4">
      <c r="A3072" s="107" t="s">
        <v>8638</v>
      </c>
      <c r="B3072" s="106" t="s">
        <v>8639</v>
      </c>
      <c r="C3072" s="107" t="s">
        <v>1623</v>
      </c>
      <c r="D3072" s="108">
        <v>68</v>
      </c>
    </row>
    <row r="3073" spans="1:4">
      <c r="A3073" s="105" t="s">
        <v>8640</v>
      </c>
      <c r="B3073" s="106"/>
      <c r="C3073" s="107"/>
      <c r="D3073" s="108"/>
    </row>
    <row r="3074" spans="1:4">
      <c r="A3074" s="109" t="s">
        <v>8641</v>
      </c>
      <c r="B3074" s="106"/>
      <c r="C3074" s="107"/>
      <c r="D3074" s="108"/>
    </row>
    <row r="3075" spans="1:4">
      <c r="A3075" s="110" t="s">
        <v>8642</v>
      </c>
      <c r="B3075" s="106" t="s">
        <v>8643</v>
      </c>
      <c r="C3075" s="107" t="s">
        <v>1628</v>
      </c>
      <c r="D3075" s="108">
        <v>13.2</v>
      </c>
    </row>
    <row r="3076" spans="1:4">
      <c r="A3076" s="110" t="s">
        <v>8644</v>
      </c>
      <c r="B3076" s="106" t="s">
        <v>8645</v>
      </c>
      <c r="C3076" s="107" t="s">
        <v>1628</v>
      </c>
      <c r="D3076" s="108">
        <v>29.65</v>
      </c>
    </row>
    <row r="3077" spans="1:4">
      <c r="A3077" s="107" t="s">
        <v>8646</v>
      </c>
      <c r="B3077" s="106" t="s">
        <v>8647</v>
      </c>
      <c r="C3077" s="107" t="s">
        <v>1628</v>
      </c>
      <c r="D3077" s="108">
        <v>26.41</v>
      </c>
    </row>
    <row r="3078" spans="1:4">
      <c r="A3078" s="109" t="s">
        <v>8648</v>
      </c>
      <c r="B3078" s="106"/>
      <c r="C3078" s="107"/>
      <c r="D3078" s="108"/>
    </row>
    <row r="3079" spans="1:4">
      <c r="A3079" s="110" t="s">
        <v>8649</v>
      </c>
      <c r="B3079" s="106" t="s">
        <v>8650</v>
      </c>
      <c r="C3079" s="107" t="s">
        <v>1623</v>
      </c>
      <c r="D3079" s="108">
        <v>129.32</v>
      </c>
    </row>
    <row r="3080" spans="1:4">
      <c r="A3080" s="107" t="s">
        <v>8651</v>
      </c>
      <c r="B3080" s="106" t="s">
        <v>8652</v>
      </c>
      <c r="C3080" s="107" t="s">
        <v>1623</v>
      </c>
      <c r="D3080" s="108">
        <v>179.12</v>
      </c>
    </row>
    <row r="3081" spans="1:4">
      <c r="A3081" s="109" t="s">
        <v>8653</v>
      </c>
      <c r="B3081" s="106"/>
      <c r="C3081" s="107"/>
      <c r="D3081" s="108"/>
    </row>
    <row r="3082" spans="1:4">
      <c r="A3082" s="110" t="s">
        <v>8654</v>
      </c>
      <c r="B3082" s="106" t="s">
        <v>8655</v>
      </c>
      <c r="C3082" s="107" t="s">
        <v>1623</v>
      </c>
      <c r="D3082" s="108">
        <v>13.2</v>
      </c>
    </row>
    <row r="3083" spans="1:4">
      <c r="A3083" s="110" t="s">
        <v>8656</v>
      </c>
      <c r="B3083" s="106" t="s">
        <v>8657</v>
      </c>
      <c r="C3083" s="107" t="s">
        <v>1623</v>
      </c>
      <c r="D3083" s="108">
        <v>6.6</v>
      </c>
    </row>
    <row r="3084" spans="1:4">
      <c r="A3084" s="110" t="s">
        <v>8658</v>
      </c>
      <c r="B3084" s="106" t="s">
        <v>8659</v>
      </c>
      <c r="C3084" s="107" t="s">
        <v>1623</v>
      </c>
      <c r="D3084" s="108">
        <v>6.6</v>
      </c>
    </row>
    <row r="3085" spans="1:4">
      <c r="A3085" s="110" t="s">
        <v>8660</v>
      </c>
      <c r="B3085" s="106" t="s">
        <v>8661</v>
      </c>
      <c r="C3085" s="107" t="s">
        <v>1623</v>
      </c>
      <c r="D3085" s="108">
        <v>26.41</v>
      </c>
    </row>
    <row r="3086" spans="1:4">
      <c r="A3086" s="110" t="s">
        <v>8662</v>
      </c>
      <c r="B3086" s="106" t="s">
        <v>8663</v>
      </c>
      <c r="C3086" s="107" t="s">
        <v>27</v>
      </c>
      <c r="D3086" s="108">
        <v>2.64</v>
      </c>
    </row>
    <row r="3087" spans="1:4">
      <c r="A3087" s="110" t="s">
        <v>8664</v>
      </c>
      <c r="B3087" s="106" t="s">
        <v>8665</v>
      </c>
      <c r="C3087" s="107" t="s">
        <v>1623</v>
      </c>
      <c r="D3087" s="108">
        <v>26.41</v>
      </c>
    </row>
    <row r="3088" spans="1:4">
      <c r="A3088" s="110" t="s">
        <v>8666</v>
      </c>
      <c r="B3088" s="106" t="s">
        <v>8667</v>
      </c>
      <c r="C3088" s="107" t="s">
        <v>1623</v>
      </c>
      <c r="D3088" s="108">
        <v>19.809999999999999</v>
      </c>
    </row>
    <row r="3089" spans="1:4">
      <c r="A3089" s="110" t="s">
        <v>8668</v>
      </c>
      <c r="B3089" s="106" t="s">
        <v>8669</v>
      </c>
      <c r="C3089" s="107" t="s">
        <v>1623</v>
      </c>
      <c r="D3089" s="108">
        <v>6.6</v>
      </c>
    </row>
    <row r="3090" spans="1:4">
      <c r="A3090" s="110" t="s">
        <v>8670</v>
      </c>
      <c r="B3090" s="106" t="s">
        <v>8671</v>
      </c>
      <c r="C3090" s="107" t="s">
        <v>1623</v>
      </c>
      <c r="D3090" s="108">
        <v>6.6</v>
      </c>
    </row>
    <row r="3091" spans="1:4">
      <c r="A3091" s="110" t="s">
        <v>8672</v>
      </c>
      <c r="B3091" s="106" t="s">
        <v>8673</v>
      </c>
      <c r="C3091" s="107" t="s">
        <v>1623</v>
      </c>
      <c r="D3091" s="108">
        <v>19.809999999999999</v>
      </c>
    </row>
    <row r="3092" spans="1:4">
      <c r="A3092" s="110" t="s">
        <v>8674</v>
      </c>
      <c r="B3092" s="106" t="s">
        <v>8675</v>
      </c>
      <c r="C3092" s="107" t="s">
        <v>1623</v>
      </c>
      <c r="D3092" s="108">
        <v>26.41</v>
      </c>
    </row>
    <row r="3093" spans="1:4">
      <c r="A3093" s="110" t="s">
        <v>8676</v>
      </c>
      <c r="B3093" s="106" t="s">
        <v>8677</v>
      </c>
      <c r="C3093" s="107" t="s">
        <v>1623</v>
      </c>
      <c r="D3093" s="108">
        <v>39.61</v>
      </c>
    </row>
    <row r="3094" spans="1:4">
      <c r="A3094" s="110" t="s">
        <v>8678</v>
      </c>
      <c r="B3094" s="106" t="s">
        <v>8679</v>
      </c>
      <c r="C3094" s="107" t="s">
        <v>1623</v>
      </c>
      <c r="D3094" s="108">
        <v>79.23</v>
      </c>
    </row>
    <row r="3095" spans="1:4">
      <c r="A3095" s="110" t="s">
        <v>8680</v>
      </c>
      <c r="B3095" s="106" t="s">
        <v>8681</v>
      </c>
      <c r="C3095" s="107" t="s">
        <v>1623</v>
      </c>
      <c r="D3095" s="108">
        <v>26.41</v>
      </c>
    </row>
    <row r="3096" spans="1:4">
      <c r="A3096" s="110" t="s">
        <v>8682</v>
      </c>
      <c r="B3096" s="106" t="s">
        <v>8683</v>
      </c>
      <c r="C3096" s="107" t="s">
        <v>1623</v>
      </c>
      <c r="D3096" s="108">
        <v>13.2</v>
      </c>
    </row>
    <row r="3097" spans="1:4">
      <c r="A3097" s="110" t="s">
        <v>8684</v>
      </c>
      <c r="B3097" s="106" t="s">
        <v>8685</v>
      </c>
      <c r="C3097" s="107" t="s">
        <v>1623</v>
      </c>
      <c r="D3097" s="108">
        <v>39.61</v>
      </c>
    </row>
    <row r="3098" spans="1:4">
      <c r="A3098" s="110" t="s">
        <v>8686</v>
      </c>
      <c r="B3098" s="106" t="s">
        <v>8687</v>
      </c>
      <c r="C3098" s="107" t="s">
        <v>1623</v>
      </c>
      <c r="D3098" s="108">
        <v>52.82</v>
      </c>
    </row>
    <row r="3099" spans="1:4">
      <c r="A3099" s="110" t="s">
        <v>8688</v>
      </c>
      <c r="B3099" s="106" t="s">
        <v>8689</v>
      </c>
      <c r="C3099" s="107" t="s">
        <v>1623</v>
      </c>
      <c r="D3099" s="108">
        <v>79.23</v>
      </c>
    </row>
    <row r="3100" spans="1:4">
      <c r="A3100" s="110" t="s">
        <v>8690</v>
      </c>
      <c r="B3100" s="106" t="s">
        <v>8691</v>
      </c>
      <c r="C3100" s="107" t="s">
        <v>1623</v>
      </c>
      <c r="D3100" s="108">
        <v>105.64</v>
      </c>
    </row>
    <row r="3101" spans="1:4">
      <c r="A3101" s="110" t="s">
        <v>8692</v>
      </c>
      <c r="B3101" s="106" t="s">
        <v>8693</v>
      </c>
      <c r="C3101" s="107" t="s">
        <v>1623</v>
      </c>
      <c r="D3101" s="108">
        <v>132.05000000000001</v>
      </c>
    </row>
    <row r="3102" spans="1:4">
      <c r="A3102" s="110" t="s">
        <v>8694</v>
      </c>
      <c r="B3102" s="106" t="s">
        <v>8695</v>
      </c>
      <c r="C3102" s="107" t="s">
        <v>1623</v>
      </c>
      <c r="D3102" s="108">
        <v>264.08999999999997</v>
      </c>
    </row>
    <row r="3103" spans="1:4">
      <c r="A3103" s="110" t="s">
        <v>8696</v>
      </c>
      <c r="B3103" s="106" t="s">
        <v>8697</v>
      </c>
      <c r="C3103" s="107" t="s">
        <v>1623</v>
      </c>
      <c r="D3103" s="108">
        <v>330.12</v>
      </c>
    </row>
    <row r="3104" spans="1:4">
      <c r="A3104" s="110" t="s">
        <v>8698</v>
      </c>
      <c r="B3104" s="106" t="s">
        <v>8699</v>
      </c>
      <c r="C3104" s="107" t="s">
        <v>1623</v>
      </c>
      <c r="D3104" s="108">
        <v>113.09</v>
      </c>
    </row>
    <row r="3105" spans="1:4">
      <c r="A3105" s="110" t="s">
        <v>8700</v>
      </c>
      <c r="B3105" s="106" t="s">
        <v>8701</v>
      </c>
      <c r="C3105" s="107" t="s">
        <v>1623</v>
      </c>
      <c r="D3105" s="108">
        <v>19.809999999999999</v>
      </c>
    </row>
    <row r="3106" spans="1:4">
      <c r="A3106" s="110" t="s">
        <v>8702</v>
      </c>
      <c r="B3106" s="106" t="s">
        <v>8703</v>
      </c>
      <c r="C3106" s="107" t="s">
        <v>1623</v>
      </c>
      <c r="D3106" s="108">
        <v>52.82</v>
      </c>
    </row>
    <row r="3107" spans="1:4">
      <c r="A3107" s="110" t="s">
        <v>8704</v>
      </c>
      <c r="B3107" s="106" t="s">
        <v>8705</v>
      </c>
      <c r="C3107" s="107" t="s">
        <v>1623</v>
      </c>
      <c r="D3107" s="108">
        <v>6.6</v>
      </c>
    </row>
    <row r="3108" spans="1:4">
      <c r="A3108" s="110" t="s">
        <v>8706</v>
      </c>
      <c r="B3108" s="106" t="s">
        <v>8707</v>
      </c>
      <c r="C3108" s="107" t="s">
        <v>1623</v>
      </c>
      <c r="D3108" s="108">
        <v>13.2</v>
      </c>
    </row>
    <row r="3109" spans="1:4">
      <c r="A3109" s="110" t="s">
        <v>8708</v>
      </c>
      <c r="B3109" s="106" t="s">
        <v>8709</v>
      </c>
      <c r="C3109" s="107" t="s">
        <v>1623</v>
      </c>
      <c r="D3109" s="108">
        <v>6.6</v>
      </c>
    </row>
    <row r="3110" spans="1:4">
      <c r="A3110" s="110" t="s">
        <v>8710</v>
      </c>
      <c r="B3110" s="106" t="s">
        <v>8711</v>
      </c>
      <c r="C3110" s="107" t="s">
        <v>1623</v>
      </c>
      <c r="D3110" s="108">
        <v>6.6</v>
      </c>
    </row>
    <row r="3111" spans="1:4">
      <c r="A3111" s="110" t="s">
        <v>8712</v>
      </c>
      <c r="B3111" s="106" t="s">
        <v>8713</v>
      </c>
      <c r="C3111" s="107" t="s">
        <v>1623</v>
      </c>
      <c r="D3111" s="108">
        <v>105.64</v>
      </c>
    </row>
    <row r="3112" spans="1:4">
      <c r="A3112" s="110" t="s">
        <v>8714</v>
      </c>
      <c r="B3112" s="106" t="s">
        <v>8715</v>
      </c>
      <c r="C3112" s="107" t="s">
        <v>1628</v>
      </c>
      <c r="D3112" s="108">
        <v>6.6</v>
      </c>
    </row>
    <row r="3113" spans="1:4">
      <c r="A3113" s="110" t="s">
        <v>8716</v>
      </c>
      <c r="B3113" s="106" t="s">
        <v>8717</v>
      </c>
      <c r="C3113" s="107" t="s">
        <v>1623</v>
      </c>
      <c r="D3113" s="108">
        <v>6.6</v>
      </c>
    </row>
    <row r="3114" spans="1:4">
      <c r="A3114" s="110" t="s">
        <v>8718</v>
      </c>
      <c r="B3114" s="106" t="s">
        <v>8719</v>
      </c>
      <c r="C3114" s="107" t="s">
        <v>1623</v>
      </c>
      <c r="D3114" s="108">
        <v>6.6</v>
      </c>
    </row>
    <row r="3115" spans="1:4">
      <c r="A3115" s="110" t="s">
        <v>8720</v>
      </c>
      <c r="B3115" s="106" t="s">
        <v>8721</v>
      </c>
      <c r="C3115" s="107" t="s">
        <v>1623</v>
      </c>
      <c r="D3115" s="108">
        <v>13.2</v>
      </c>
    </row>
    <row r="3116" spans="1:4">
      <c r="A3116" s="110" t="s">
        <v>8722</v>
      </c>
      <c r="B3116" s="106" t="s">
        <v>8723</v>
      </c>
      <c r="C3116" s="107" t="s">
        <v>1623</v>
      </c>
      <c r="D3116" s="108">
        <v>26.41</v>
      </c>
    </row>
    <row r="3117" spans="1:4">
      <c r="A3117" s="110" t="s">
        <v>8724</v>
      </c>
      <c r="B3117" s="106" t="s">
        <v>8725</v>
      </c>
      <c r="C3117" s="107" t="s">
        <v>1623</v>
      </c>
      <c r="D3117" s="108">
        <v>52.82</v>
      </c>
    </row>
    <row r="3118" spans="1:4">
      <c r="A3118" s="110" t="s">
        <v>8726</v>
      </c>
      <c r="B3118" s="106" t="s">
        <v>8727</v>
      </c>
      <c r="C3118" s="107" t="s">
        <v>1623</v>
      </c>
      <c r="D3118" s="108">
        <v>79.23</v>
      </c>
    </row>
    <row r="3119" spans="1:4">
      <c r="A3119" s="110" t="s">
        <v>8728</v>
      </c>
      <c r="B3119" s="106" t="s">
        <v>8729</v>
      </c>
      <c r="C3119" s="107" t="s">
        <v>1623</v>
      </c>
      <c r="D3119" s="108">
        <v>52.82</v>
      </c>
    </row>
    <row r="3120" spans="1:4">
      <c r="A3120" s="107" t="s">
        <v>8730</v>
      </c>
      <c r="B3120" s="106" t="s">
        <v>8731</v>
      </c>
      <c r="C3120" s="107" t="s">
        <v>1623</v>
      </c>
      <c r="D3120" s="108">
        <v>66.02</v>
      </c>
    </row>
    <row r="3121" spans="1:4">
      <c r="A3121" s="105" t="s">
        <v>8732</v>
      </c>
      <c r="B3121" s="106"/>
      <c r="C3121" s="107"/>
      <c r="D3121" s="108"/>
    </row>
    <row r="3122" spans="1:4">
      <c r="A3122" s="109" t="s">
        <v>8733</v>
      </c>
      <c r="B3122" s="106"/>
      <c r="C3122" s="107"/>
      <c r="D3122" s="108"/>
    </row>
    <row r="3123" spans="1:4">
      <c r="A3123" s="110" t="s">
        <v>8734</v>
      </c>
      <c r="B3123" s="106" t="s">
        <v>8735</v>
      </c>
      <c r="C3123" s="107" t="s">
        <v>1657</v>
      </c>
      <c r="D3123" s="108">
        <v>9.9499999999999993</v>
      </c>
    </row>
    <row r="3124" spans="1:4">
      <c r="A3124" s="110" t="s">
        <v>8736</v>
      </c>
      <c r="B3124" s="106" t="s">
        <v>8737</v>
      </c>
      <c r="C3124" s="107" t="s">
        <v>27</v>
      </c>
      <c r="D3124" s="108">
        <v>4.5599999999999996</v>
      </c>
    </row>
    <row r="3125" spans="1:4">
      <c r="A3125" s="110" t="s">
        <v>8738</v>
      </c>
      <c r="B3125" s="106" t="s">
        <v>8739</v>
      </c>
      <c r="C3125" s="107" t="s">
        <v>1623</v>
      </c>
      <c r="D3125" s="108">
        <v>11.4</v>
      </c>
    </row>
    <row r="3126" spans="1:4">
      <c r="A3126" s="107" t="s">
        <v>8740</v>
      </c>
      <c r="B3126" s="106" t="s">
        <v>8741</v>
      </c>
      <c r="C3126" s="107" t="s">
        <v>1623</v>
      </c>
      <c r="D3126" s="108">
        <v>7.43</v>
      </c>
    </row>
    <row r="3127" spans="1:4">
      <c r="A3127" s="105" t="s">
        <v>1667</v>
      </c>
      <c r="B3127" s="106"/>
      <c r="C3127" s="107"/>
      <c r="D3127" s="108"/>
    </row>
    <row r="3128" spans="1:4">
      <c r="A3128" s="105" t="s">
        <v>1633</v>
      </c>
      <c r="B3128" s="106"/>
      <c r="C3128" s="107"/>
      <c r="D3128" s="108"/>
    </row>
    <row r="3129" spans="1:4">
      <c r="A3129" s="105" t="s">
        <v>8742</v>
      </c>
      <c r="B3129" s="106"/>
      <c r="C3129" s="107"/>
      <c r="D3129" s="108"/>
    </row>
    <row r="3130" spans="1:4">
      <c r="A3130" s="109" t="s">
        <v>8743</v>
      </c>
      <c r="B3130" s="106"/>
      <c r="C3130" s="107"/>
      <c r="D3130" s="108"/>
    </row>
    <row r="3131" spans="1:4">
      <c r="A3131" s="110" t="s">
        <v>8744</v>
      </c>
      <c r="B3131" s="106" t="s">
        <v>8745</v>
      </c>
      <c r="C3131" s="107" t="s">
        <v>27</v>
      </c>
      <c r="D3131" s="108">
        <v>144.63</v>
      </c>
    </row>
    <row r="3132" spans="1:4">
      <c r="A3132" s="107" t="s">
        <v>8746</v>
      </c>
      <c r="B3132" s="106" t="s">
        <v>8747</v>
      </c>
      <c r="C3132" s="107" t="s">
        <v>27</v>
      </c>
      <c r="D3132" s="108">
        <v>155.25</v>
      </c>
    </row>
    <row r="3133" spans="1:4">
      <c r="A3133" s="105" t="s">
        <v>8748</v>
      </c>
      <c r="B3133" s="106"/>
      <c r="C3133" s="107"/>
      <c r="D3133" s="108"/>
    </row>
    <row r="3134" spans="1:4">
      <c r="A3134" s="109" t="s">
        <v>8749</v>
      </c>
      <c r="B3134" s="106"/>
      <c r="C3134" s="107"/>
      <c r="D3134" s="108"/>
    </row>
    <row r="3135" spans="1:4">
      <c r="A3135" s="110" t="s">
        <v>8750</v>
      </c>
      <c r="B3135" s="106" t="s">
        <v>8751</v>
      </c>
      <c r="C3135" s="107" t="s">
        <v>27</v>
      </c>
      <c r="D3135" s="108">
        <v>12.25</v>
      </c>
    </row>
    <row r="3136" spans="1:4">
      <c r="A3136" s="110" t="s">
        <v>8752</v>
      </c>
      <c r="B3136" s="106" t="s">
        <v>8753</v>
      </c>
      <c r="C3136" s="107" t="s">
        <v>27</v>
      </c>
      <c r="D3136" s="108">
        <v>19.670000000000002</v>
      </c>
    </row>
    <row r="3137" spans="1:4">
      <c r="A3137" s="110" t="s">
        <v>8754</v>
      </c>
      <c r="B3137" s="106" t="s">
        <v>8755</v>
      </c>
      <c r="C3137" s="107" t="s">
        <v>27</v>
      </c>
      <c r="D3137" s="108">
        <v>28.53</v>
      </c>
    </row>
    <row r="3138" spans="1:4">
      <c r="A3138" s="110" t="s">
        <v>8756</v>
      </c>
      <c r="B3138" s="106" t="s">
        <v>8757</v>
      </c>
      <c r="C3138" s="107" t="s">
        <v>27</v>
      </c>
      <c r="D3138" s="108">
        <v>60.16</v>
      </c>
    </row>
    <row r="3139" spans="1:4">
      <c r="A3139" s="110" t="s">
        <v>8758</v>
      </c>
      <c r="B3139" s="106" t="s">
        <v>8759</v>
      </c>
      <c r="C3139" s="107" t="s">
        <v>27</v>
      </c>
      <c r="D3139" s="108">
        <v>95.43</v>
      </c>
    </row>
    <row r="3140" spans="1:4">
      <c r="A3140" s="107" t="s">
        <v>8760</v>
      </c>
      <c r="B3140" s="106" t="s">
        <v>8761</v>
      </c>
      <c r="C3140" s="107" t="s">
        <v>27</v>
      </c>
      <c r="D3140" s="108">
        <v>136.74</v>
      </c>
    </row>
    <row r="3141" spans="1:4">
      <c r="A3141" s="109" t="s">
        <v>8762</v>
      </c>
      <c r="B3141" s="106"/>
      <c r="C3141" s="107"/>
      <c r="D3141" s="108"/>
    </row>
    <row r="3142" spans="1:4">
      <c r="A3142" s="110" t="s">
        <v>8763</v>
      </c>
      <c r="B3142" s="106" t="s">
        <v>8764</v>
      </c>
      <c r="C3142" s="107" t="s">
        <v>27</v>
      </c>
      <c r="D3142" s="108">
        <v>10.14</v>
      </c>
    </row>
    <row r="3143" spans="1:4">
      <c r="A3143" s="110" t="s">
        <v>8765</v>
      </c>
      <c r="B3143" s="106" t="s">
        <v>8766</v>
      </c>
      <c r="C3143" s="107" t="s">
        <v>27</v>
      </c>
      <c r="D3143" s="108">
        <v>12.52</v>
      </c>
    </row>
    <row r="3144" spans="1:4">
      <c r="A3144" s="110" t="s">
        <v>8767</v>
      </c>
      <c r="B3144" s="106" t="s">
        <v>8768</v>
      </c>
      <c r="C3144" s="107" t="s">
        <v>27</v>
      </c>
      <c r="D3144" s="108">
        <v>21.25</v>
      </c>
    </row>
    <row r="3145" spans="1:4">
      <c r="A3145" s="110" t="s">
        <v>8769</v>
      </c>
      <c r="B3145" s="106" t="s">
        <v>8770</v>
      </c>
      <c r="C3145" s="107" t="s">
        <v>27</v>
      </c>
      <c r="D3145" s="108">
        <v>27.2</v>
      </c>
    </row>
    <row r="3146" spans="1:4">
      <c r="A3146" s="110" t="s">
        <v>8771</v>
      </c>
      <c r="B3146" s="106" t="s">
        <v>8772</v>
      </c>
      <c r="C3146" s="107" t="s">
        <v>27</v>
      </c>
      <c r="D3146" s="108">
        <v>32.56</v>
      </c>
    </row>
    <row r="3147" spans="1:4">
      <c r="A3147" s="110" t="s">
        <v>8773</v>
      </c>
      <c r="B3147" s="106" t="s">
        <v>8774</v>
      </c>
      <c r="C3147" s="107" t="s">
        <v>27</v>
      </c>
      <c r="D3147" s="108">
        <v>43.58</v>
      </c>
    </row>
    <row r="3148" spans="1:4">
      <c r="A3148" s="110" t="s">
        <v>8775</v>
      </c>
      <c r="B3148" s="106" t="s">
        <v>8776</v>
      </c>
      <c r="C3148" s="107" t="s">
        <v>27</v>
      </c>
      <c r="D3148" s="108">
        <v>58.22</v>
      </c>
    </row>
    <row r="3149" spans="1:4">
      <c r="A3149" s="110" t="s">
        <v>8777</v>
      </c>
      <c r="B3149" s="106" t="s">
        <v>8778</v>
      </c>
      <c r="C3149" s="107" t="s">
        <v>27</v>
      </c>
      <c r="D3149" s="108">
        <v>69.73</v>
      </c>
    </row>
    <row r="3150" spans="1:4">
      <c r="A3150" s="110" t="s">
        <v>8779</v>
      </c>
      <c r="B3150" s="106" t="s">
        <v>8780</v>
      </c>
      <c r="C3150" s="107" t="s">
        <v>27</v>
      </c>
      <c r="D3150" s="108">
        <v>110.51</v>
      </c>
    </row>
    <row r="3151" spans="1:4">
      <c r="A3151" s="110" t="s">
        <v>8781</v>
      </c>
      <c r="B3151" s="106" t="s">
        <v>8782</v>
      </c>
      <c r="C3151" s="107" t="s">
        <v>27</v>
      </c>
      <c r="D3151" s="108">
        <v>6.6</v>
      </c>
    </row>
    <row r="3152" spans="1:4">
      <c r="A3152" s="110" t="s">
        <v>8783</v>
      </c>
      <c r="B3152" s="106" t="s">
        <v>8784</v>
      </c>
      <c r="C3152" s="107" t="s">
        <v>27</v>
      </c>
      <c r="D3152" s="108">
        <v>7.34</v>
      </c>
    </row>
    <row r="3153" spans="1:4">
      <c r="A3153" s="110" t="s">
        <v>8785</v>
      </c>
      <c r="B3153" s="106" t="s">
        <v>8786</v>
      </c>
      <c r="C3153" s="107" t="s">
        <v>27</v>
      </c>
      <c r="D3153" s="108">
        <v>12.1</v>
      </c>
    </row>
    <row r="3154" spans="1:4">
      <c r="A3154" s="110" t="s">
        <v>8787</v>
      </c>
      <c r="B3154" s="106" t="s">
        <v>8788</v>
      </c>
      <c r="C3154" s="107" t="s">
        <v>27</v>
      </c>
      <c r="D3154" s="108">
        <v>15.69</v>
      </c>
    </row>
    <row r="3155" spans="1:4">
      <c r="A3155" s="110" t="s">
        <v>8789</v>
      </c>
      <c r="B3155" s="106" t="s">
        <v>8790</v>
      </c>
      <c r="C3155" s="107" t="s">
        <v>27</v>
      </c>
      <c r="D3155" s="108">
        <v>27.81</v>
      </c>
    </row>
    <row r="3156" spans="1:4">
      <c r="A3156" s="110" t="s">
        <v>8791</v>
      </c>
      <c r="B3156" s="106" t="s">
        <v>8792</v>
      </c>
      <c r="C3156" s="107" t="s">
        <v>27</v>
      </c>
      <c r="D3156" s="108">
        <v>67.77</v>
      </c>
    </row>
    <row r="3157" spans="1:4">
      <c r="A3157" s="107" t="s">
        <v>8793</v>
      </c>
      <c r="B3157" s="106" t="s">
        <v>8794</v>
      </c>
      <c r="C3157" s="107" t="s">
        <v>27</v>
      </c>
      <c r="D3157" s="108">
        <v>97.39</v>
      </c>
    </row>
    <row r="3158" spans="1:4">
      <c r="A3158" s="109" t="s">
        <v>8795</v>
      </c>
      <c r="B3158" s="106"/>
      <c r="C3158" s="107"/>
      <c r="D3158" s="108"/>
    </row>
    <row r="3159" spans="1:4">
      <c r="A3159" s="110" t="s">
        <v>8796</v>
      </c>
      <c r="B3159" s="106" t="s">
        <v>8797</v>
      </c>
      <c r="C3159" s="107" t="s">
        <v>1623</v>
      </c>
      <c r="D3159" s="108">
        <v>3.09</v>
      </c>
    </row>
    <row r="3160" spans="1:4">
      <c r="A3160" s="110" t="s">
        <v>8798</v>
      </c>
      <c r="B3160" s="106" t="s">
        <v>8799</v>
      </c>
      <c r="C3160" s="107" t="s">
        <v>1623</v>
      </c>
      <c r="D3160" s="108">
        <v>3.38</v>
      </c>
    </row>
    <row r="3161" spans="1:4">
      <c r="A3161" s="110" t="s">
        <v>8800</v>
      </c>
      <c r="B3161" s="106" t="s">
        <v>8801</v>
      </c>
      <c r="C3161" s="107" t="s">
        <v>1623</v>
      </c>
      <c r="D3161" s="108">
        <v>4.51</v>
      </c>
    </row>
    <row r="3162" spans="1:4">
      <c r="A3162" s="110" t="s">
        <v>8802</v>
      </c>
      <c r="B3162" s="106" t="s">
        <v>8803</v>
      </c>
      <c r="C3162" s="107" t="s">
        <v>1623</v>
      </c>
      <c r="D3162" s="108">
        <v>5.83</v>
      </c>
    </row>
    <row r="3163" spans="1:4">
      <c r="A3163" s="110" t="s">
        <v>8804</v>
      </c>
      <c r="B3163" s="106" t="s">
        <v>8805</v>
      </c>
      <c r="C3163" s="107" t="s">
        <v>1623</v>
      </c>
      <c r="D3163" s="108">
        <v>8.6</v>
      </c>
    </row>
    <row r="3164" spans="1:4">
      <c r="A3164" s="110" t="s">
        <v>8806</v>
      </c>
      <c r="B3164" s="106" t="s">
        <v>8807</v>
      </c>
      <c r="C3164" s="107" t="s">
        <v>1623</v>
      </c>
      <c r="D3164" s="108">
        <v>2.4</v>
      </c>
    </row>
    <row r="3165" spans="1:4">
      <c r="A3165" s="110" t="s">
        <v>8808</v>
      </c>
      <c r="B3165" s="106" t="s">
        <v>8809</v>
      </c>
      <c r="C3165" s="107" t="s">
        <v>1623</v>
      </c>
      <c r="D3165" s="108">
        <v>3.49</v>
      </c>
    </row>
    <row r="3166" spans="1:4">
      <c r="A3166" s="110" t="s">
        <v>8810</v>
      </c>
      <c r="B3166" s="106" t="s">
        <v>8811</v>
      </c>
      <c r="C3166" s="107" t="s">
        <v>1623</v>
      </c>
      <c r="D3166" s="108">
        <v>38.18</v>
      </c>
    </row>
    <row r="3167" spans="1:4">
      <c r="A3167" s="110" t="s">
        <v>8812</v>
      </c>
      <c r="B3167" s="106" t="s">
        <v>8813</v>
      </c>
      <c r="C3167" s="107" t="s">
        <v>1623</v>
      </c>
      <c r="D3167" s="108">
        <v>5.03</v>
      </c>
    </row>
    <row r="3168" spans="1:4">
      <c r="A3168" s="110" t="s">
        <v>8814</v>
      </c>
      <c r="B3168" s="106" t="s">
        <v>8815</v>
      </c>
      <c r="C3168" s="107" t="s">
        <v>1623</v>
      </c>
      <c r="D3168" s="108">
        <v>6.57</v>
      </c>
    </row>
    <row r="3169" spans="1:4">
      <c r="A3169" s="110" t="s">
        <v>8816</v>
      </c>
      <c r="B3169" s="106" t="s">
        <v>8817</v>
      </c>
      <c r="C3169" s="107" t="s">
        <v>1623</v>
      </c>
      <c r="D3169" s="108">
        <v>4.1500000000000004</v>
      </c>
    </row>
    <row r="3170" spans="1:4">
      <c r="A3170" s="110" t="s">
        <v>8818</v>
      </c>
      <c r="B3170" s="106" t="s">
        <v>8819</v>
      </c>
      <c r="C3170" s="107" t="s">
        <v>1623</v>
      </c>
      <c r="D3170" s="108">
        <v>5.2</v>
      </c>
    </row>
    <row r="3171" spans="1:4">
      <c r="A3171" s="110" t="s">
        <v>8820</v>
      </c>
      <c r="B3171" s="106" t="s">
        <v>8821</v>
      </c>
      <c r="C3171" s="107" t="s">
        <v>1623</v>
      </c>
      <c r="D3171" s="108">
        <v>10.83</v>
      </c>
    </row>
    <row r="3172" spans="1:4">
      <c r="A3172" s="110" t="s">
        <v>8822</v>
      </c>
      <c r="B3172" s="106" t="s">
        <v>8823</v>
      </c>
      <c r="C3172" s="107" t="s">
        <v>1623</v>
      </c>
      <c r="D3172" s="108">
        <v>20.54</v>
      </c>
    </row>
    <row r="3173" spans="1:4">
      <c r="A3173" s="107" t="s">
        <v>8824</v>
      </c>
      <c r="B3173" s="106" t="s">
        <v>8825</v>
      </c>
      <c r="C3173" s="107" t="s">
        <v>1623</v>
      </c>
      <c r="D3173" s="108">
        <v>7.99</v>
      </c>
    </row>
    <row r="3174" spans="1:4">
      <c r="A3174" s="109" t="s">
        <v>8826</v>
      </c>
      <c r="B3174" s="106"/>
      <c r="C3174" s="107"/>
      <c r="D3174" s="108"/>
    </row>
    <row r="3175" spans="1:4">
      <c r="A3175" s="110" t="s">
        <v>8827</v>
      </c>
      <c r="B3175" s="106" t="s">
        <v>8828</v>
      </c>
      <c r="C3175" s="107" t="s">
        <v>1623</v>
      </c>
      <c r="D3175" s="108">
        <v>857.12</v>
      </c>
    </row>
    <row r="3176" spans="1:4">
      <c r="A3176" s="110" t="s">
        <v>8829</v>
      </c>
      <c r="B3176" s="106" t="s">
        <v>8830</v>
      </c>
      <c r="C3176" s="107" t="s">
        <v>1623</v>
      </c>
      <c r="D3176" s="108">
        <v>709.97</v>
      </c>
    </row>
    <row r="3177" spans="1:4">
      <c r="A3177" s="107" t="s">
        <v>8831</v>
      </c>
      <c r="B3177" s="106" t="s">
        <v>8832</v>
      </c>
      <c r="C3177" s="107" t="s">
        <v>1623</v>
      </c>
      <c r="D3177" s="108">
        <v>4910.7700000000004</v>
      </c>
    </row>
    <row r="3178" spans="1:4">
      <c r="A3178" s="109" t="s">
        <v>8833</v>
      </c>
      <c r="B3178" s="106"/>
      <c r="C3178" s="107"/>
      <c r="D3178" s="108"/>
    </row>
    <row r="3179" spans="1:4">
      <c r="A3179" s="110" t="s">
        <v>8834</v>
      </c>
      <c r="B3179" s="106" t="s">
        <v>8835</v>
      </c>
      <c r="C3179" s="107" t="s">
        <v>27</v>
      </c>
      <c r="D3179" s="108">
        <v>34.85</v>
      </c>
    </row>
    <row r="3180" spans="1:4">
      <c r="A3180" s="110" t="s">
        <v>8836</v>
      </c>
      <c r="B3180" s="106" t="s">
        <v>8837</v>
      </c>
      <c r="C3180" s="107" t="s">
        <v>27</v>
      </c>
      <c r="D3180" s="108">
        <v>45</v>
      </c>
    </row>
    <row r="3181" spans="1:4">
      <c r="A3181" s="110" t="s">
        <v>8838</v>
      </c>
      <c r="B3181" s="106" t="s">
        <v>8839</v>
      </c>
      <c r="C3181" s="107" t="s">
        <v>27</v>
      </c>
      <c r="D3181" s="108">
        <v>53.71</v>
      </c>
    </row>
    <row r="3182" spans="1:4">
      <c r="A3182" s="110" t="s">
        <v>8840</v>
      </c>
      <c r="B3182" s="106" t="s">
        <v>8841</v>
      </c>
      <c r="C3182" s="107" t="s">
        <v>27</v>
      </c>
      <c r="D3182" s="108">
        <v>58.85</v>
      </c>
    </row>
    <row r="3183" spans="1:4">
      <c r="A3183" s="110" t="s">
        <v>8842</v>
      </c>
      <c r="B3183" s="106" t="s">
        <v>8843</v>
      </c>
      <c r="C3183" s="107" t="s">
        <v>27</v>
      </c>
      <c r="D3183" s="108">
        <v>74.010000000000005</v>
      </c>
    </row>
    <row r="3184" spans="1:4">
      <c r="A3184" s="107" t="s">
        <v>8844</v>
      </c>
      <c r="B3184" s="106" t="s">
        <v>8845</v>
      </c>
      <c r="C3184" s="107" t="s">
        <v>27</v>
      </c>
      <c r="D3184" s="108">
        <v>92.51</v>
      </c>
    </row>
    <row r="3185" spans="1:4">
      <c r="A3185" s="109" t="s">
        <v>8846</v>
      </c>
      <c r="B3185" s="106"/>
      <c r="C3185" s="107"/>
      <c r="D3185" s="108"/>
    </row>
    <row r="3186" spans="1:4">
      <c r="A3186" s="107" t="s">
        <v>8847</v>
      </c>
      <c r="B3186" s="106" t="s">
        <v>8848</v>
      </c>
      <c r="C3186" s="107" t="s">
        <v>27</v>
      </c>
      <c r="D3186" s="108">
        <v>5.75</v>
      </c>
    </row>
    <row r="3187" spans="1:4">
      <c r="A3187" s="109" t="s">
        <v>8849</v>
      </c>
      <c r="B3187" s="106"/>
      <c r="C3187" s="107"/>
      <c r="D3187" s="108"/>
    </row>
    <row r="3188" spans="1:4">
      <c r="A3188" s="110" t="s">
        <v>8850</v>
      </c>
      <c r="B3188" s="106" t="s">
        <v>8851</v>
      </c>
      <c r="C3188" s="107" t="s">
        <v>1623</v>
      </c>
      <c r="D3188" s="108">
        <v>1.41</v>
      </c>
    </row>
    <row r="3189" spans="1:4">
      <c r="A3189" s="110" t="s">
        <v>8852</v>
      </c>
      <c r="B3189" s="106" t="s">
        <v>8853</v>
      </c>
      <c r="C3189" s="107" t="s">
        <v>1623</v>
      </c>
      <c r="D3189" s="108">
        <v>8.84</v>
      </c>
    </row>
    <row r="3190" spans="1:4">
      <c r="A3190" s="110" t="s">
        <v>8854</v>
      </c>
      <c r="B3190" s="106" t="s">
        <v>8855</v>
      </c>
      <c r="C3190" s="107" t="s">
        <v>1623</v>
      </c>
      <c r="D3190" s="108">
        <v>1.92</v>
      </c>
    </row>
    <row r="3191" spans="1:4">
      <c r="A3191" s="107" t="s">
        <v>8856</v>
      </c>
      <c r="B3191" s="106" t="s">
        <v>8857</v>
      </c>
      <c r="C3191" s="107" t="s">
        <v>1623</v>
      </c>
      <c r="D3191" s="108">
        <v>7.25</v>
      </c>
    </row>
    <row r="3192" spans="1:4">
      <c r="A3192" s="109" t="s">
        <v>8858</v>
      </c>
      <c r="B3192" s="106"/>
      <c r="C3192" s="107"/>
      <c r="D3192" s="108"/>
    </row>
    <row r="3193" spans="1:4">
      <c r="A3193" s="110" t="s">
        <v>8859</v>
      </c>
      <c r="B3193" s="106" t="s">
        <v>8860</v>
      </c>
      <c r="C3193" s="107" t="s">
        <v>27</v>
      </c>
      <c r="D3193" s="108">
        <v>38.79</v>
      </c>
    </row>
    <row r="3194" spans="1:4">
      <c r="A3194" s="110" t="s">
        <v>8861</v>
      </c>
      <c r="B3194" s="106" t="s">
        <v>8862</v>
      </c>
      <c r="C3194" s="107" t="s">
        <v>27</v>
      </c>
      <c r="D3194" s="108">
        <v>42.26</v>
      </c>
    </row>
    <row r="3195" spans="1:4">
      <c r="A3195" s="107" t="s">
        <v>8863</v>
      </c>
      <c r="B3195" s="106" t="s">
        <v>8864</v>
      </c>
      <c r="C3195" s="107" t="s">
        <v>27</v>
      </c>
      <c r="D3195" s="108">
        <v>45.61</v>
      </c>
    </row>
    <row r="3196" spans="1:4">
      <c r="A3196" s="109" t="s">
        <v>8865</v>
      </c>
      <c r="B3196" s="106"/>
      <c r="C3196" s="107"/>
      <c r="D3196" s="108"/>
    </row>
    <row r="3197" spans="1:4">
      <c r="A3197" s="110" t="s">
        <v>8866</v>
      </c>
      <c r="B3197" s="106" t="s">
        <v>8867</v>
      </c>
      <c r="C3197" s="107" t="s">
        <v>27</v>
      </c>
      <c r="D3197" s="108">
        <v>20.07</v>
      </c>
    </row>
    <row r="3198" spans="1:4">
      <c r="A3198" s="110" t="s">
        <v>8868</v>
      </c>
      <c r="B3198" s="106" t="s">
        <v>8869</v>
      </c>
      <c r="C3198" s="107" t="s">
        <v>27</v>
      </c>
      <c r="D3198" s="108">
        <v>24.64</v>
      </c>
    </row>
    <row r="3199" spans="1:4">
      <c r="A3199" s="110" t="s">
        <v>8870</v>
      </c>
      <c r="B3199" s="106" t="s">
        <v>8871</v>
      </c>
      <c r="C3199" s="107" t="s">
        <v>27</v>
      </c>
      <c r="D3199" s="108">
        <v>35.54</v>
      </c>
    </row>
    <row r="3200" spans="1:4">
      <c r="A3200" s="110" t="s">
        <v>8872</v>
      </c>
      <c r="B3200" s="106" t="s">
        <v>8873</v>
      </c>
      <c r="C3200" s="107" t="s">
        <v>27</v>
      </c>
      <c r="D3200" s="108">
        <v>42.85</v>
      </c>
    </row>
    <row r="3201" spans="1:4">
      <c r="A3201" s="110" t="s">
        <v>8874</v>
      </c>
      <c r="B3201" s="106" t="s">
        <v>8875</v>
      </c>
      <c r="C3201" s="107" t="s">
        <v>27</v>
      </c>
      <c r="D3201" s="108">
        <v>46.02</v>
      </c>
    </row>
    <row r="3202" spans="1:4">
      <c r="A3202" s="110" t="s">
        <v>8876</v>
      </c>
      <c r="B3202" s="106" t="s">
        <v>8877</v>
      </c>
      <c r="C3202" s="107" t="s">
        <v>27</v>
      </c>
      <c r="D3202" s="108">
        <v>65.430000000000007</v>
      </c>
    </row>
    <row r="3203" spans="1:4">
      <c r="A3203" s="110" t="s">
        <v>8878</v>
      </c>
      <c r="B3203" s="106" t="s">
        <v>8879</v>
      </c>
      <c r="C3203" s="107" t="s">
        <v>27</v>
      </c>
      <c r="D3203" s="108">
        <v>88.23</v>
      </c>
    </row>
    <row r="3204" spans="1:4">
      <c r="A3204" s="110" t="s">
        <v>8880</v>
      </c>
      <c r="B3204" s="106" t="s">
        <v>8881</v>
      </c>
      <c r="C3204" s="107" t="s">
        <v>27</v>
      </c>
      <c r="D3204" s="108">
        <v>117.36</v>
      </c>
    </row>
    <row r="3205" spans="1:4">
      <c r="A3205" s="110" t="s">
        <v>8882</v>
      </c>
      <c r="B3205" s="106" t="s">
        <v>8883</v>
      </c>
      <c r="C3205" s="107" t="s">
        <v>27</v>
      </c>
      <c r="D3205" s="108">
        <v>180.46</v>
      </c>
    </row>
    <row r="3206" spans="1:4">
      <c r="A3206" s="110" t="s">
        <v>8884</v>
      </c>
      <c r="B3206" s="106" t="s">
        <v>8885</v>
      </c>
      <c r="C3206" s="107" t="s">
        <v>27</v>
      </c>
      <c r="D3206" s="108">
        <v>43.84</v>
      </c>
    </row>
    <row r="3207" spans="1:4">
      <c r="A3207" s="107" t="s">
        <v>8886</v>
      </c>
      <c r="B3207" s="106" t="s">
        <v>8887</v>
      </c>
      <c r="C3207" s="107" t="s">
        <v>27</v>
      </c>
      <c r="D3207" s="108">
        <v>55.49</v>
      </c>
    </row>
    <row r="3208" spans="1:4">
      <c r="A3208" s="109" t="s">
        <v>8888</v>
      </c>
      <c r="B3208" s="106"/>
      <c r="C3208" s="107"/>
      <c r="D3208" s="108"/>
    </row>
    <row r="3209" spans="1:4">
      <c r="A3209" s="110" t="s">
        <v>8889</v>
      </c>
      <c r="B3209" s="106" t="s">
        <v>8890</v>
      </c>
      <c r="C3209" s="107" t="s">
        <v>27</v>
      </c>
      <c r="D3209" s="108">
        <v>20.07</v>
      </c>
    </row>
    <row r="3210" spans="1:4">
      <c r="A3210" s="110" t="s">
        <v>8891</v>
      </c>
      <c r="B3210" s="106" t="s">
        <v>8892</v>
      </c>
      <c r="C3210" s="107" t="s">
        <v>27</v>
      </c>
      <c r="D3210" s="108">
        <v>24.64</v>
      </c>
    </row>
    <row r="3211" spans="1:4">
      <c r="A3211" s="110" t="s">
        <v>8893</v>
      </c>
      <c r="B3211" s="106" t="s">
        <v>8894</v>
      </c>
      <c r="C3211" s="107" t="s">
        <v>27</v>
      </c>
      <c r="D3211" s="108">
        <v>35.54</v>
      </c>
    </row>
    <row r="3212" spans="1:4">
      <c r="A3212" s="110" t="s">
        <v>8895</v>
      </c>
      <c r="B3212" s="106" t="s">
        <v>8896</v>
      </c>
      <c r="C3212" s="107" t="s">
        <v>27</v>
      </c>
      <c r="D3212" s="108">
        <v>45.89</v>
      </c>
    </row>
    <row r="3213" spans="1:4">
      <c r="A3213" s="110" t="s">
        <v>8897</v>
      </c>
      <c r="B3213" s="106" t="s">
        <v>8898</v>
      </c>
      <c r="C3213" s="107" t="s">
        <v>27</v>
      </c>
      <c r="D3213" s="108">
        <v>46.02</v>
      </c>
    </row>
    <row r="3214" spans="1:4">
      <c r="A3214" s="110" t="s">
        <v>8899</v>
      </c>
      <c r="B3214" s="106" t="s">
        <v>8900</v>
      </c>
      <c r="C3214" s="107" t="s">
        <v>27</v>
      </c>
      <c r="D3214" s="108">
        <v>65.430000000000007</v>
      </c>
    </row>
    <row r="3215" spans="1:4">
      <c r="A3215" s="110" t="s">
        <v>8901</v>
      </c>
      <c r="B3215" s="106" t="s">
        <v>8902</v>
      </c>
      <c r="C3215" s="107" t="s">
        <v>27</v>
      </c>
      <c r="D3215" s="108">
        <v>88.23</v>
      </c>
    </row>
    <row r="3216" spans="1:4">
      <c r="A3216" s="110" t="s">
        <v>8903</v>
      </c>
      <c r="B3216" s="106" t="s">
        <v>8904</v>
      </c>
      <c r="C3216" s="107" t="s">
        <v>27</v>
      </c>
      <c r="D3216" s="108">
        <v>117.36</v>
      </c>
    </row>
    <row r="3217" spans="1:4">
      <c r="A3217" s="107" t="s">
        <v>8905</v>
      </c>
      <c r="B3217" s="106" t="s">
        <v>8906</v>
      </c>
      <c r="C3217" s="107" t="s">
        <v>27</v>
      </c>
      <c r="D3217" s="108">
        <v>180.46</v>
      </c>
    </row>
    <row r="3218" spans="1:4">
      <c r="A3218" s="109" t="s">
        <v>8907</v>
      </c>
      <c r="B3218" s="106"/>
      <c r="C3218" s="107"/>
      <c r="D3218" s="108"/>
    </row>
    <row r="3219" spans="1:4">
      <c r="A3219" s="110" t="s">
        <v>8908</v>
      </c>
      <c r="B3219" s="106" t="s">
        <v>8909</v>
      </c>
      <c r="C3219" s="107" t="s">
        <v>1623</v>
      </c>
      <c r="D3219" s="108">
        <v>70.31</v>
      </c>
    </row>
    <row r="3220" spans="1:4">
      <c r="A3220" s="110" t="s">
        <v>8910</v>
      </c>
      <c r="B3220" s="106" t="s">
        <v>8911</v>
      </c>
      <c r="C3220" s="107" t="s">
        <v>1623</v>
      </c>
      <c r="D3220" s="108">
        <v>269.16000000000003</v>
      </c>
    </row>
    <row r="3221" spans="1:4">
      <c r="A3221" s="110" t="s">
        <v>8912</v>
      </c>
      <c r="B3221" s="106" t="s">
        <v>8913</v>
      </c>
      <c r="C3221" s="107" t="s">
        <v>1623</v>
      </c>
      <c r="D3221" s="108">
        <v>165.15</v>
      </c>
    </row>
    <row r="3222" spans="1:4">
      <c r="A3222" s="110" t="s">
        <v>8914</v>
      </c>
      <c r="B3222" s="106" t="s">
        <v>8915</v>
      </c>
      <c r="C3222" s="107" t="s">
        <v>1623</v>
      </c>
      <c r="D3222" s="108">
        <v>256.8</v>
      </c>
    </row>
    <row r="3223" spans="1:4">
      <c r="A3223" s="110" t="s">
        <v>8916</v>
      </c>
      <c r="B3223" s="106" t="s">
        <v>8917</v>
      </c>
      <c r="C3223" s="107" t="s">
        <v>1623</v>
      </c>
      <c r="D3223" s="108">
        <v>13.07</v>
      </c>
    </row>
    <row r="3224" spans="1:4">
      <c r="A3224" s="110" t="s">
        <v>8918</v>
      </c>
      <c r="B3224" s="106" t="s">
        <v>8919</v>
      </c>
      <c r="C3224" s="107" t="s">
        <v>1623</v>
      </c>
      <c r="D3224" s="108">
        <v>20.85</v>
      </c>
    </row>
    <row r="3225" spans="1:4">
      <c r="A3225" s="110" t="s">
        <v>8920</v>
      </c>
      <c r="B3225" s="106" t="s">
        <v>8921</v>
      </c>
      <c r="C3225" s="107" t="s">
        <v>1623</v>
      </c>
      <c r="D3225" s="108">
        <v>10.19</v>
      </c>
    </row>
    <row r="3226" spans="1:4">
      <c r="A3226" s="110" t="s">
        <v>8922</v>
      </c>
      <c r="B3226" s="106" t="s">
        <v>8923</v>
      </c>
      <c r="C3226" s="107" t="s">
        <v>1623</v>
      </c>
      <c r="D3226" s="108">
        <v>19.489999999999998</v>
      </c>
    </row>
    <row r="3227" spans="1:4">
      <c r="A3227" s="110" t="s">
        <v>8924</v>
      </c>
      <c r="B3227" s="106" t="s">
        <v>8925</v>
      </c>
      <c r="C3227" s="107" t="s">
        <v>1623</v>
      </c>
      <c r="D3227" s="108">
        <v>2.02</v>
      </c>
    </row>
    <row r="3228" spans="1:4">
      <c r="A3228" s="110" t="s">
        <v>8926</v>
      </c>
      <c r="B3228" s="106" t="s">
        <v>8927</v>
      </c>
      <c r="C3228" s="107" t="s">
        <v>1623</v>
      </c>
      <c r="D3228" s="108">
        <v>11.63</v>
      </c>
    </row>
    <row r="3229" spans="1:4">
      <c r="A3229" s="110" t="s">
        <v>8928</v>
      </c>
      <c r="B3229" s="106" t="s">
        <v>8929</v>
      </c>
      <c r="C3229" s="107" t="s">
        <v>1623</v>
      </c>
      <c r="D3229" s="108">
        <v>37.97</v>
      </c>
    </row>
    <row r="3230" spans="1:4">
      <c r="A3230" s="110" t="s">
        <v>8930</v>
      </c>
      <c r="B3230" s="106" t="s">
        <v>8931</v>
      </c>
      <c r="C3230" s="107" t="s">
        <v>1623</v>
      </c>
      <c r="D3230" s="108">
        <v>1.07</v>
      </c>
    </row>
    <row r="3231" spans="1:4">
      <c r="A3231" s="110" t="s">
        <v>8932</v>
      </c>
      <c r="B3231" s="106" t="s">
        <v>8933</v>
      </c>
      <c r="C3231" s="107" t="s">
        <v>1623</v>
      </c>
      <c r="D3231" s="108">
        <v>116.1</v>
      </c>
    </row>
    <row r="3232" spans="1:4">
      <c r="A3232" s="110" t="s">
        <v>8934</v>
      </c>
      <c r="B3232" s="106" t="s">
        <v>8935</v>
      </c>
      <c r="C3232" s="107" t="s">
        <v>1623</v>
      </c>
      <c r="D3232" s="108">
        <v>21.4</v>
      </c>
    </row>
    <row r="3233" spans="1:4">
      <c r="A3233" s="110" t="s">
        <v>8936</v>
      </c>
      <c r="B3233" s="106" t="s">
        <v>8937</v>
      </c>
      <c r="C3233" s="107" t="s">
        <v>1623</v>
      </c>
      <c r="D3233" s="108">
        <v>44.04</v>
      </c>
    </row>
    <row r="3234" spans="1:4">
      <c r="A3234" s="107" t="s">
        <v>8938</v>
      </c>
      <c r="B3234" s="106" t="s">
        <v>8939</v>
      </c>
      <c r="C3234" s="107" t="s">
        <v>1623</v>
      </c>
      <c r="D3234" s="108">
        <v>41.97</v>
      </c>
    </row>
    <row r="3235" spans="1:4">
      <c r="A3235" s="109" t="s">
        <v>8940</v>
      </c>
      <c r="B3235" s="106"/>
      <c r="C3235" s="107"/>
      <c r="D3235" s="108"/>
    </row>
    <row r="3236" spans="1:4">
      <c r="A3236" s="110" t="s">
        <v>8941</v>
      </c>
      <c r="B3236" s="106" t="s">
        <v>8942</v>
      </c>
      <c r="C3236" s="107" t="s">
        <v>27</v>
      </c>
      <c r="D3236" s="108">
        <v>75.19</v>
      </c>
    </row>
    <row r="3237" spans="1:4">
      <c r="A3237" s="110" t="s">
        <v>8943</v>
      </c>
      <c r="B3237" s="106" t="s">
        <v>8944</v>
      </c>
      <c r="C3237" s="107" t="s">
        <v>27</v>
      </c>
      <c r="D3237" s="108">
        <v>79.55</v>
      </c>
    </row>
    <row r="3238" spans="1:4">
      <c r="A3238" s="107" t="s">
        <v>8945</v>
      </c>
      <c r="B3238" s="106" t="s">
        <v>8946</v>
      </c>
      <c r="C3238" s="107" t="s">
        <v>27</v>
      </c>
      <c r="D3238" s="108">
        <v>102.63</v>
      </c>
    </row>
    <row r="3239" spans="1:4">
      <c r="A3239" s="109" t="s">
        <v>8947</v>
      </c>
      <c r="B3239" s="106"/>
      <c r="C3239" s="107"/>
      <c r="D3239" s="108"/>
    </row>
    <row r="3240" spans="1:4">
      <c r="A3240" s="110" t="s">
        <v>8948</v>
      </c>
      <c r="B3240" s="106" t="s">
        <v>8949</v>
      </c>
      <c r="C3240" s="107" t="s">
        <v>27</v>
      </c>
      <c r="D3240" s="108">
        <v>28.81</v>
      </c>
    </row>
    <row r="3241" spans="1:4">
      <c r="A3241" s="110" t="s">
        <v>8950</v>
      </c>
      <c r="B3241" s="106" t="s">
        <v>8951</v>
      </c>
      <c r="C3241" s="107" t="s">
        <v>27</v>
      </c>
      <c r="D3241" s="108">
        <v>41.35</v>
      </c>
    </row>
    <row r="3242" spans="1:4">
      <c r="A3242" s="110" t="s">
        <v>8952</v>
      </c>
      <c r="B3242" s="106" t="s">
        <v>8953</v>
      </c>
      <c r="C3242" s="107" t="s">
        <v>27</v>
      </c>
      <c r="D3242" s="108">
        <v>64.59</v>
      </c>
    </row>
    <row r="3243" spans="1:4">
      <c r="A3243" s="110" t="s">
        <v>8954</v>
      </c>
      <c r="B3243" s="106" t="s">
        <v>8955</v>
      </c>
      <c r="C3243" s="107" t="s">
        <v>27</v>
      </c>
      <c r="D3243" s="108">
        <v>121.34</v>
      </c>
    </row>
    <row r="3244" spans="1:4">
      <c r="A3244" s="107" t="s">
        <v>8956</v>
      </c>
      <c r="B3244" s="106" t="s">
        <v>8957</v>
      </c>
      <c r="C3244" s="107" t="s">
        <v>27</v>
      </c>
      <c r="D3244" s="108">
        <v>41.43</v>
      </c>
    </row>
    <row r="3245" spans="1:4">
      <c r="A3245" s="109" t="s">
        <v>8958</v>
      </c>
      <c r="B3245" s="106"/>
      <c r="C3245" s="107"/>
      <c r="D3245" s="108"/>
    </row>
    <row r="3246" spans="1:4">
      <c r="A3246" s="110" t="s">
        <v>8959</v>
      </c>
      <c r="B3246" s="106" t="s">
        <v>8960</v>
      </c>
      <c r="C3246" s="107" t="s">
        <v>1623</v>
      </c>
      <c r="D3246" s="108">
        <v>12.93</v>
      </c>
    </row>
    <row r="3247" spans="1:4">
      <c r="A3247" s="110" t="s">
        <v>8961</v>
      </c>
      <c r="B3247" s="106" t="s">
        <v>8962</v>
      </c>
      <c r="C3247" s="107" t="s">
        <v>1623</v>
      </c>
      <c r="D3247" s="108">
        <v>11.08</v>
      </c>
    </row>
    <row r="3248" spans="1:4">
      <c r="A3248" s="110" t="s">
        <v>8963</v>
      </c>
      <c r="B3248" s="106" t="s">
        <v>8964</v>
      </c>
      <c r="C3248" s="107" t="s">
        <v>1623</v>
      </c>
      <c r="D3248" s="108">
        <v>12.93</v>
      </c>
    </row>
    <row r="3249" spans="1:4">
      <c r="A3249" s="110" t="s">
        <v>8965</v>
      </c>
      <c r="B3249" s="106" t="s">
        <v>8966</v>
      </c>
      <c r="C3249" s="107" t="s">
        <v>1623</v>
      </c>
      <c r="D3249" s="108">
        <v>15.89</v>
      </c>
    </row>
    <row r="3250" spans="1:4">
      <c r="A3250" s="110" t="s">
        <v>8967</v>
      </c>
      <c r="B3250" s="106" t="s">
        <v>8968</v>
      </c>
      <c r="C3250" s="107" t="s">
        <v>1623</v>
      </c>
      <c r="D3250" s="108">
        <v>17.739999999999998</v>
      </c>
    </row>
    <row r="3251" spans="1:4">
      <c r="A3251" s="110" t="s">
        <v>8969</v>
      </c>
      <c r="B3251" s="106" t="s">
        <v>8970</v>
      </c>
      <c r="C3251" s="107" t="s">
        <v>1623</v>
      </c>
      <c r="D3251" s="108">
        <v>24.02</v>
      </c>
    </row>
    <row r="3252" spans="1:4">
      <c r="A3252" s="110" t="s">
        <v>8971</v>
      </c>
      <c r="B3252" s="106" t="s">
        <v>8972</v>
      </c>
      <c r="C3252" s="107" t="s">
        <v>1623</v>
      </c>
      <c r="D3252" s="108">
        <v>39.64</v>
      </c>
    </row>
    <row r="3253" spans="1:4">
      <c r="A3253" s="110" t="s">
        <v>8973</v>
      </c>
      <c r="B3253" s="106" t="s">
        <v>8974</v>
      </c>
      <c r="C3253" s="107" t="s">
        <v>1623</v>
      </c>
      <c r="D3253" s="108">
        <v>66.69</v>
      </c>
    </row>
    <row r="3254" spans="1:4">
      <c r="A3254" s="110" t="s">
        <v>8975</v>
      </c>
      <c r="B3254" s="106" t="s">
        <v>8976</v>
      </c>
      <c r="C3254" s="107" t="s">
        <v>1623</v>
      </c>
      <c r="D3254" s="108">
        <v>74.849999999999994</v>
      </c>
    </row>
    <row r="3255" spans="1:4">
      <c r="A3255" s="107" t="s">
        <v>8977</v>
      </c>
      <c r="B3255" s="106" t="s">
        <v>8978</v>
      </c>
      <c r="C3255" s="107" t="s">
        <v>1623</v>
      </c>
      <c r="D3255" s="108">
        <v>94.1</v>
      </c>
    </row>
    <row r="3256" spans="1:4">
      <c r="A3256" s="109" t="s">
        <v>8979</v>
      </c>
      <c r="B3256" s="106"/>
      <c r="C3256" s="107"/>
      <c r="D3256" s="108"/>
    </row>
    <row r="3257" spans="1:4">
      <c r="A3257" s="110" t="s">
        <v>8980</v>
      </c>
      <c r="B3257" s="106" t="s">
        <v>8981</v>
      </c>
      <c r="C3257" s="107" t="s">
        <v>1623</v>
      </c>
      <c r="D3257" s="108">
        <v>6.73</v>
      </c>
    </row>
    <row r="3258" spans="1:4">
      <c r="A3258" s="110" t="s">
        <v>8982</v>
      </c>
      <c r="B3258" s="106" t="s">
        <v>8983</v>
      </c>
      <c r="C3258" s="107" t="s">
        <v>1623</v>
      </c>
      <c r="D3258" s="108">
        <v>3.5</v>
      </c>
    </row>
    <row r="3259" spans="1:4">
      <c r="A3259" s="110" t="s">
        <v>8984</v>
      </c>
      <c r="B3259" s="106" t="s">
        <v>8985</v>
      </c>
      <c r="C3259" s="107" t="s">
        <v>1623</v>
      </c>
      <c r="D3259" s="108">
        <v>7.56</v>
      </c>
    </row>
    <row r="3260" spans="1:4">
      <c r="A3260" s="110" t="s">
        <v>8986</v>
      </c>
      <c r="B3260" s="106" t="s">
        <v>8987</v>
      </c>
      <c r="C3260" s="107" t="s">
        <v>1623</v>
      </c>
      <c r="D3260" s="108">
        <v>13.86</v>
      </c>
    </row>
    <row r="3261" spans="1:4">
      <c r="A3261" s="110" t="s">
        <v>8988</v>
      </c>
      <c r="B3261" s="106" t="s">
        <v>8989</v>
      </c>
      <c r="C3261" s="107" t="s">
        <v>1623</v>
      </c>
      <c r="D3261" s="108">
        <v>31.89</v>
      </c>
    </row>
    <row r="3262" spans="1:4">
      <c r="A3262" s="110" t="s">
        <v>8990</v>
      </c>
      <c r="B3262" s="106" t="s">
        <v>8991</v>
      </c>
      <c r="C3262" s="107" t="s">
        <v>1623</v>
      </c>
      <c r="D3262" s="108">
        <v>38.65</v>
      </c>
    </row>
    <row r="3263" spans="1:4">
      <c r="A3263" s="107" t="s">
        <v>8992</v>
      </c>
      <c r="B3263" s="106" t="s">
        <v>8993</v>
      </c>
      <c r="C3263" s="107" t="s">
        <v>1623</v>
      </c>
      <c r="D3263" s="108">
        <v>50.6</v>
      </c>
    </row>
    <row r="3264" spans="1:4">
      <c r="A3264" s="105" t="s">
        <v>8994</v>
      </c>
      <c r="B3264" s="106"/>
      <c r="C3264" s="107"/>
      <c r="D3264" s="108"/>
    </row>
    <row r="3265" spans="1:4">
      <c r="A3265" s="109" t="s">
        <v>8995</v>
      </c>
      <c r="B3265" s="106"/>
      <c r="C3265" s="107"/>
      <c r="D3265" s="108"/>
    </row>
    <row r="3266" spans="1:4">
      <c r="A3266" s="110" t="s">
        <v>8996</v>
      </c>
      <c r="B3266" s="106" t="s">
        <v>8997</v>
      </c>
      <c r="C3266" s="107" t="s">
        <v>1623</v>
      </c>
      <c r="D3266" s="108">
        <v>635.83000000000004</v>
      </c>
    </row>
    <row r="3267" spans="1:4">
      <c r="A3267" s="107" t="s">
        <v>8998</v>
      </c>
      <c r="B3267" s="106" t="s">
        <v>8999</v>
      </c>
      <c r="C3267" s="107" t="s">
        <v>1623</v>
      </c>
      <c r="D3267" s="108">
        <v>791.59</v>
      </c>
    </row>
    <row r="3268" spans="1:4">
      <c r="A3268" s="109" t="s">
        <v>9000</v>
      </c>
      <c r="B3268" s="106"/>
      <c r="C3268" s="107"/>
      <c r="D3268" s="108"/>
    </row>
    <row r="3269" spans="1:4">
      <c r="A3269" s="110" t="s">
        <v>9001</v>
      </c>
      <c r="B3269" s="106" t="s">
        <v>9002</v>
      </c>
      <c r="C3269" s="107" t="s">
        <v>1623</v>
      </c>
      <c r="D3269" s="108">
        <v>46.74</v>
      </c>
    </row>
    <row r="3270" spans="1:4">
      <c r="A3270" s="110" t="s">
        <v>9003</v>
      </c>
      <c r="B3270" s="106" t="s">
        <v>9004</v>
      </c>
      <c r="C3270" s="107" t="s">
        <v>1623</v>
      </c>
      <c r="D3270" s="108">
        <v>156.29</v>
      </c>
    </row>
    <row r="3271" spans="1:4">
      <c r="A3271" s="110" t="s">
        <v>9005</v>
      </c>
      <c r="B3271" s="106" t="s">
        <v>9006</v>
      </c>
      <c r="C3271" s="107" t="s">
        <v>1623</v>
      </c>
      <c r="D3271" s="108">
        <v>79.540000000000006</v>
      </c>
    </row>
    <row r="3272" spans="1:4">
      <c r="A3272" s="107" t="s">
        <v>9007</v>
      </c>
      <c r="B3272" s="106" t="s">
        <v>9008</v>
      </c>
      <c r="C3272" s="107" t="s">
        <v>1623</v>
      </c>
      <c r="D3272" s="108">
        <v>31.49</v>
      </c>
    </row>
    <row r="3273" spans="1:4">
      <c r="A3273" s="109" t="s">
        <v>9009</v>
      </c>
      <c r="B3273" s="106"/>
      <c r="C3273" s="107"/>
      <c r="D3273" s="108"/>
    </row>
    <row r="3274" spans="1:4">
      <c r="A3274" s="110" t="s">
        <v>9010</v>
      </c>
      <c r="B3274" s="106" t="s">
        <v>9011</v>
      </c>
      <c r="C3274" s="107" t="s">
        <v>1623</v>
      </c>
      <c r="D3274" s="108">
        <v>566.25</v>
      </c>
    </row>
    <row r="3275" spans="1:4">
      <c r="A3275" s="110" t="s">
        <v>9012</v>
      </c>
      <c r="B3275" s="106" t="s">
        <v>9013</v>
      </c>
      <c r="C3275" s="107" t="s">
        <v>1623</v>
      </c>
      <c r="D3275" s="108">
        <v>2778.71</v>
      </c>
    </row>
    <row r="3276" spans="1:4">
      <c r="A3276" s="110" t="s">
        <v>9014</v>
      </c>
      <c r="B3276" s="106" t="s">
        <v>9015</v>
      </c>
      <c r="C3276" s="107" t="s">
        <v>1623</v>
      </c>
      <c r="D3276" s="108">
        <v>2038.64</v>
      </c>
    </row>
    <row r="3277" spans="1:4">
      <c r="A3277" s="107" t="s">
        <v>9016</v>
      </c>
      <c r="B3277" s="106" t="s">
        <v>9017</v>
      </c>
      <c r="C3277" s="107" t="s">
        <v>25</v>
      </c>
      <c r="D3277" s="108">
        <v>445.17</v>
      </c>
    </row>
    <row r="3278" spans="1:4">
      <c r="A3278" s="109" t="s">
        <v>9018</v>
      </c>
      <c r="B3278" s="106"/>
      <c r="C3278" s="107"/>
      <c r="D3278" s="108"/>
    </row>
    <row r="3279" spans="1:4">
      <c r="A3279" s="107" t="s">
        <v>9019</v>
      </c>
      <c r="B3279" s="106" t="s">
        <v>9020</v>
      </c>
      <c r="C3279" s="107" t="s">
        <v>1623</v>
      </c>
      <c r="D3279" s="108">
        <v>6109.85</v>
      </c>
    </row>
    <row r="3280" spans="1:4">
      <c r="A3280" s="109" t="s">
        <v>9021</v>
      </c>
      <c r="B3280" s="106"/>
      <c r="C3280" s="107"/>
      <c r="D3280" s="108"/>
    </row>
    <row r="3281" spans="1:4">
      <c r="A3281" s="110" t="s">
        <v>9022</v>
      </c>
      <c r="B3281" s="106" t="s">
        <v>9023</v>
      </c>
      <c r="C3281" s="107" t="s">
        <v>1623</v>
      </c>
      <c r="D3281" s="108">
        <v>123.65</v>
      </c>
    </row>
    <row r="3282" spans="1:4">
      <c r="A3282" s="110" t="s">
        <v>9024</v>
      </c>
      <c r="B3282" s="106" t="s">
        <v>9025</v>
      </c>
      <c r="C3282" s="107" t="s">
        <v>1623</v>
      </c>
      <c r="D3282" s="108">
        <v>108.1</v>
      </c>
    </row>
    <row r="3283" spans="1:4">
      <c r="A3283" s="110" t="s">
        <v>9026</v>
      </c>
      <c r="B3283" s="106" t="s">
        <v>9027</v>
      </c>
      <c r="C3283" s="107" t="s">
        <v>1623</v>
      </c>
      <c r="D3283" s="108">
        <v>361.9</v>
      </c>
    </row>
    <row r="3284" spans="1:4">
      <c r="A3284" s="110" t="s">
        <v>9028</v>
      </c>
      <c r="B3284" s="106" t="s">
        <v>9029</v>
      </c>
      <c r="C3284" s="107" t="s">
        <v>1623</v>
      </c>
      <c r="D3284" s="108">
        <v>808.92</v>
      </c>
    </row>
    <row r="3285" spans="1:4">
      <c r="A3285" s="110" t="s">
        <v>9030</v>
      </c>
      <c r="B3285" s="106" t="s">
        <v>9031</v>
      </c>
      <c r="C3285" s="107" t="s">
        <v>1623</v>
      </c>
      <c r="D3285" s="108">
        <v>852.23</v>
      </c>
    </row>
    <row r="3286" spans="1:4">
      <c r="A3286" s="110" t="s">
        <v>9032</v>
      </c>
      <c r="B3286" s="106" t="s">
        <v>9033</v>
      </c>
      <c r="C3286" s="107" t="s">
        <v>1623</v>
      </c>
      <c r="D3286" s="108">
        <v>621.35</v>
      </c>
    </row>
    <row r="3287" spans="1:4">
      <c r="A3287" s="110" t="s">
        <v>9034</v>
      </c>
      <c r="B3287" s="106" t="s">
        <v>9035</v>
      </c>
      <c r="C3287" s="107" t="s">
        <v>1623</v>
      </c>
      <c r="D3287" s="108">
        <v>852.23</v>
      </c>
    </row>
    <row r="3288" spans="1:4">
      <c r="A3288" s="110" t="s">
        <v>9036</v>
      </c>
      <c r="B3288" s="106" t="s">
        <v>9037</v>
      </c>
      <c r="C3288" s="107" t="s">
        <v>1623</v>
      </c>
      <c r="D3288" s="108">
        <v>931.63</v>
      </c>
    </row>
    <row r="3289" spans="1:4">
      <c r="A3289" s="107" t="s">
        <v>9038</v>
      </c>
      <c r="B3289" s="106" t="s">
        <v>9039</v>
      </c>
      <c r="C3289" s="107" t="s">
        <v>1623</v>
      </c>
      <c r="D3289" s="108">
        <v>854.7</v>
      </c>
    </row>
    <row r="3290" spans="1:4">
      <c r="A3290" s="109" t="s">
        <v>9040</v>
      </c>
      <c r="B3290" s="106"/>
      <c r="C3290" s="107"/>
      <c r="D3290" s="108"/>
    </row>
    <row r="3291" spans="1:4">
      <c r="A3291" s="110" t="s">
        <v>9041</v>
      </c>
      <c r="B3291" s="106" t="s">
        <v>9042</v>
      </c>
      <c r="C3291" s="107" t="s">
        <v>1623</v>
      </c>
      <c r="D3291" s="108">
        <v>47.11</v>
      </c>
    </row>
    <row r="3292" spans="1:4">
      <c r="A3292" s="110" t="s">
        <v>9043</v>
      </c>
      <c r="B3292" s="106" t="s">
        <v>9044</v>
      </c>
      <c r="C3292" s="107" t="s">
        <v>1623</v>
      </c>
      <c r="D3292" s="108">
        <v>39.86</v>
      </c>
    </row>
    <row r="3293" spans="1:4">
      <c r="A3293" s="110" t="s">
        <v>9045</v>
      </c>
      <c r="B3293" s="106" t="s">
        <v>9046</v>
      </c>
      <c r="C3293" s="107" t="s">
        <v>1623</v>
      </c>
      <c r="D3293" s="108">
        <v>65.5</v>
      </c>
    </row>
    <row r="3294" spans="1:4">
      <c r="A3294" s="110" t="s">
        <v>9047</v>
      </c>
      <c r="B3294" s="106" t="s">
        <v>9048</v>
      </c>
      <c r="C3294" s="107" t="s">
        <v>1623</v>
      </c>
      <c r="D3294" s="108">
        <v>65.58</v>
      </c>
    </row>
    <row r="3295" spans="1:4">
      <c r="A3295" s="110" t="s">
        <v>9049</v>
      </c>
      <c r="B3295" s="106" t="s">
        <v>9050</v>
      </c>
      <c r="C3295" s="107" t="s">
        <v>1623</v>
      </c>
      <c r="D3295" s="108">
        <v>82.54</v>
      </c>
    </row>
    <row r="3296" spans="1:4">
      <c r="A3296" s="110" t="s">
        <v>9051</v>
      </c>
      <c r="B3296" s="106" t="s">
        <v>9052</v>
      </c>
      <c r="C3296" s="107" t="s">
        <v>1623</v>
      </c>
      <c r="D3296" s="108">
        <v>114.39</v>
      </c>
    </row>
    <row r="3297" spans="1:4">
      <c r="A3297" s="110" t="s">
        <v>9053</v>
      </c>
      <c r="B3297" s="106" t="s">
        <v>9054</v>
      </c>
      <c r="C3297" s="107" t="s">
        <v>1623</v>
      </c>
      <c r="D3297" s="108">
        <v>249.32</v>
      </c>
    </row>
    <row r="3298" spans="1:4">
      <c r="A3298" s="110" t="s">
        <v>9055</v>
      </c>
      <c r="B3298" s="106" t="s">
        <v>9056</v>
      </c>
      <c r="C3298" s="107" t="s">
        <v>1623</v>
      </c>
      <c r="D3298" s="108">
        <v>326.64</v>
      </c>
    </row>
    <row r="3299" spans="1:4">
      <c r="A3299" s="110" t="s">
        <v>9057</v>
      </c>
      <c r="B3299" s="106" t="s">
        <v>9058</v>
      </c>
      <c r="C3299" s="107" t="s">
        <v>1623</v>
      </c>
      <c r="D3299" s="108">
        <v>754.17</v>
      </c>
    </row>
    <row r="3300" spans="1:4">
      <c r="A3300" s="110" t="s">
        <v>9059</v>
      </c>
      <c r="B3300" s="106" t="s">
        <v>9060</v>
      </c>
      <c r="C3300" s="107" t="s">
        <v>1623</v>
      </c>
      <c r="D3300" s="108">
        <v>70.62</v>
      </c>
    </row>
    <row r="3301" spans="1:4">
      <c r="A3301" s="110" t="s">
        <v>9061</v>
      </c>
      <c r="B3301" s="106" t="s">
        <v>9062</v>
      </c>
      <c r="C3301" s="107" t="s">
        <v>1623</v>
      </c>
      <c r="D3301" s="108">
        <v>104.38</v>
      </c>
    </row>
    <row r="3302" spans="1:4">
      <c r="A3302" s="110" t="s">
        <v>9063</v>
      </c>
      <c r="B3302" s="106" t="s">
        <v>9064</v>
      </c>
      <c r="C3302" s="107" t="s">
        <v>1623</v>
      </c>
      <c r="D3302" s="108">
        <v>33.840000000000003</v>
      </c>
    </row>
    <row r="3303" spans="1:4">
      <c r="A3303" s="110" t="s">
        <v>9065</v>
      </c>
      <c r="B3303" s="106" t="s">
        <v>9066</v>
      </c>
      <c r="C3303" s="107" t="s">
        <v>1623</v>
      </c>
      <c r="D3303" s="108">
        <v>63.51</v>
      </c>
    </row>
    <row r="3304" spans="1:4">
      <c r="A3304" s="110" t="s">
        <v>9067</v>
      </c>
      <c r="B3304" s="106" t="s">
        <v>9068</v>
      </c>
      <c r="C3304" s="107" t="s">
        <v>1623</v>
      </c>
      <c r="D3304" s="108">
        <v>136.97</v>
      </c>
    </row>
    <row r="3305" spans="1:4">
      <c r="A3305" s="107" t="s">
        <v>9069</v>
      </c>
      <c r="B3305" s="106" t="s">
        <v>9070</v>
      </c>
      <c r="C3305" s="107" t="s">
        <v>1623</v>
      </c>
      <c r="D3305" s="108">
        <v>1170.1400000000001</v>
      </c>
    </row>
    <row r="3306" spans="1:4">
      <c r="A3306" s="109" t="s">
        <v>9071</v>
      </c>
      <c r="B3306" s="106"/>
      <c r="C3306" s="107"/>
      <c r="D3306" s="108"/>
    </row>
    <row r="3307" spans="1:4">
      <c r="A3307" s="110" t="s">
        <v>9072</v>
      </c>
      <c r="B3307" s="106" t="s">
        <v>9073</v>
      </c>
      <c r="C3307" s="107" t="s">
        <v>1623</v>
      </c>
      <c r="D3307" s="108">
        <v>58.84</v>
      </c>
    </row>
    <row r="3308" spans="1:4">
      <c r="A3308" s="110" t="s">
        <v>9074</v>
      </c>
      <c r="B3308" s="106" t="s">
        <v>9075</v>
      </c>
      <c r="C3308" s="107" t="s">
        <v>1623</v>
      </c>
      <c r="D3308" s="108">
        <v>62.43</v>
      </c>
    </row>
    <row r="3309" spans="1:4">
      <c r="A3309" s="110" t="s">
        <v>9076</v>
      </c>
      <c r="B3309" s="106" t="s">
        <v>9077</v>
      </c>
      <c r="C3309" s="107" t="s">
        <v>1623</v>
      </c>
      <c r="D3309" s="108">
        <v>65.58</v>
      </c>
    </row>
    <row r="3310" spans="1:4">
      <c r="A3310" s="110" t="s">
        <v>9078</v>
      </c>
      <c r="B3310" s="106" t="s">
        <v>9079</v>
      </c>
      <c r="C3310" s="107" t="s">
        <v>1623</v>
      </c>
      <c r="D3310" s="108">
        <v>90.38</v>
      </c>
    </row>
    <row r="3311" spans="1:4">
      <c r="A3311" s="110" t="s">
        <v>9080</v>
      </c>
      <c r="B3311" s="106" t="s">
        <v>9081</v>
      </c>
      <c r="C3311" s="107" t="s">
        <v>1623</v>
      </c>
      <c r="D3311" s="108">
        <v>99.13</v>
      </c>
    </row>
    <row r="3312" spans="1:4">
      <c r="A3312" s="110" t="s">
        <v>9082</v>
      </c>
      <c r="B3312" s="106" t="s">
        <v>9083</v>
      </c>
      <c r="C3312" s="107" t="s">
        <v>1623</v>
      </c>
      <c r="D3312" s="108">
        <v>135.84</v>
      </c>
    </row>
    <row r="3313" spans="1:4">
      <c r="A3313" s="110" t="s">
        <v>9084</v>
      </c>
      <c r="B3313" s="106" t="s">
        <v>9085</v>
      </c>
      <c r="C3313" s="107" t="s">
        <v>1623</v>
      </c>
      <c r="D3313" s="108">
        <v>275.93</v>
      </c>
    </row>
    <row r="3314" spans="1:4">
      <c r="A3314" s="110" t="s">
        <v>9086</v>
      </c>
      <c r="B3314" s="106" t="s">
        <v>9087</v>
      </c>
      <c r="C3314" s="107" t="s">
        <v>1623</v>
      </c>
      <c r="D3314" s="108">
        <v>492.02</v>
      </c>
    </row>
    <row r="3315" spans="1:4">
      <c r="A3315" s="110" t="s">
        <v>9088</v>
      </c>
      <c r="B3315" s="106" t="s">
        <v>9089</v>
      </c>
      <c r="C3315" s="107" t="s">
        <v>1623</v>
      </c>
      <c r="D3315" s="108">
        <v>79.2</v>
      </c>
    </row>
    <row r="3316" spans="1:4">
      <c r="A3316" s="110" t="s">
        <v>9090</v>
      </c>
      <c r="B3316" s="106" t="s">
        <v>9091</v>
      </c>
      <c r="C3316" s="107" t="s">
        <v>1623</v>
      </c>
      <c r="D3316" s="108">
        <v>133.12</v>
      </c>
    </row>
    <row r="3317" spans="1:4">
      <c r="A3317" s="110" t="s">
        <v>9092</v>
      </c>
      <c r="B3317" s="106" t="s">
        <v>9093</v>
      </c>
      <c r="C3317" s="107" t="s">
        <v>1623</v>
      </c>
      <c r="D3317" s="108">
        <v>244.46</v>
      </c>
    </row>
    <row r="3318" spans="1:4">
      <c r="A3318" s="110" t="s">
        <v>9094</v>
      </c>
      <c r="B3318" s="106" t="s">
        <v>9095</v>
      </c>
      <c r="C3318" s="107" t="s">
        <v>1623</v>
      </c>
      <c r="D3318" s="108">
        <v>350.52</v>
      </c>
    </row>
    <row r="3319" spans="1:4">
      <c r="A3319" s="110" t="s">
        <v>9096</v>
      </c>
      <c r="B3319" s="106" t="s">
        <v>9097</v>
      </c>
      <c r="C3319" s="107" t="s">
        <v>1623</v>
      </c>
      <c r="D3319" s="108">
        <v>2624.39</v>
      </c>
    </row>
    <row r="3320" spans="1:4">
      <c r="A3320" s="110" t="s">
        <v>9098</v>
      </c>
      <c r="B3320" s="106" t="s">
        <v>9099</v>
      </c>
      <c r="C3320" s="107" t="s">
        <v>1623</v>
      </c>
      <c r="D3320" s="108">
        <v>53.72</v>
      </c>
    </row>
    <row r="3321" spans="1:4">
      <c r="A3321" s="110" t="s">
        <v>9100</v>
      </c>
      <c r="B3321" s="106" t="s">
        <v>9101</v>
      </c>
      <c r="C3321" s="107" t="s">
        <v>1623</v>
      </c>
      <c r="D3321" s="108">
        <v>62.06</v>
      </c>
    </row>
    <row r="3322" spans="1:4">
      <c r="A3322" s="110" t="s">
        <v>9102</v>
      </c>
      <c r="B3322" s="106" t="s">
        <v>9103</v>
      </c>
      <c r="C3322" s="107" t="s">
        <v>1623</v>
      </c>
      <c r="D3322" s="108">
        <v>98.22</v>
      </c>
    </row>
    <row r="3323" spans="1:4">
      <c r="A3323" s="110" t="s">
        <v>9104</v>
      </c>
      <c r="B3323" s="106" t="s">
        <v>9105</v>
      </c>
      <c r="C3323" s="107" t="s">
        <v>1623</v>
      </c>
      <c r="D3323" s="108">
        <v>109.06</v>
      </c>
    </row>
    <row r="3324" spans="1:4">
      <c r="A3324" s="110" t="s">
        <v>9106</v>
      </c>
      <c r="B3324" s="106" t="s">
        <v>9107</v>
      </c>
      <c r="C3324" s="107" t="s">
        <v>1623</v>
      </c>
      <c r="D3324" s="108">
        <v>130.76</v>
      </c>
    </row>
    <row r="3325" spans="1:4">
      <c r="A3325" s="110" t="s">
        <v>9108</v>
      </c>
      <c r="B3325" s="106" t="s">
        <v>9109</v>
      </c>
      <c r="C3325" s="107" t="s">
        <v>1623</v>
      </c>
      <c r="D3325" s="108">
        <v>251.55</v>
      </c>
    </row>
    <row r="3326" spans="1:4">
      <c r="A3326" s="110" t="s">
        <v>9110</v>
      </c>
      <c r="B3326" s="106" t="s">
        <v>9111</v>
      </c>
      <c r="C3326" s="107" t="s">
        <v>1623</v>
      </c>
      <c r="D3326" s="108">
        <v>298.89999999999998</v>
      </c>
    </row>
    <row r="3327" spans="1:4">
      <c r="A3327" s="107" t="s">
        <v>9112</v>
      </c>
      <c r="B3327" s="106" t="s">
        <v>9113</v>
      </c>
      <c r="C3327" s="107" t="s">
        <v>1623</v>
      </c>
      <c r="D3327" s="108">
        <v>588.6</v>
      </c>
    </row>
    <row r="3328" spans="1:4">
      <c r="A3328" s="109" t="s">
        <v>9114</v>
      </c>
      <c r="B3328" s="106"/>
      <c r="C3328" s="107"/>
      <c r="D3328" s="108"/>
    </row>
    <row r="3329" spans="1:4">
      <c r="A3329" s="110" t="s">
        <v>9115</v>
      </c>
      <c r="B3329" s="106" t="s">
        <v>9116</v>
      </c>
      <c r="C3329" s="107" t="s">
        <v>1623</v>
      </c>
      <c r="D3329" s="108">
        <v>362.24</v>
      </c>
    </row>
    <row r="3330" spans="1:4">
      <c r="A3330" s="110" t="s">
        <v>9117</v>
      </c>
      <c r="B3330" s="106" t="s">
        <v>9118</v>
      </c>
      <c r="C3330" s="107" t="s">
        <v>1623</v>
      </c>
      <c r="D3330" s="108">
        <v>66.400000000000006</v>
      </c>
    </row>
    <row r="3331" spans="1:4">
      <c r="A3331" s="110" t="s">
        <v>9119</v>
      </c>
      <c r="B3331" s="106" t="s">
        <v>9120</v>
      </c>
      <c r="C3331" s="107" t="s">
        <v>1623</v>
      </c>
      <c r="D3331" s="108">
        <v>58.11</v>
      </c>
    </row>
    <row r="3332" spans="1:4">
      <c r="A3332" s="110" t="s">
        <v>9121</v>
      </c>
      <c r="B3332" s="106" t="s">
        <v>9122</v>
      </c>
      <c r="C3332" s="107" t="s">
        <v>1623</v>
      </c>
      <c r="D3332" s="108">
        <v>127.69</v>
      </c>
    </row>
    <row r="3333" spans="1:4">
      <c r="A3333" s="107" t="s">
        <v>9123</v>
      </c>
      <c r="B3333" s="106" t="s">
        <v>9124</v>
      </c>
      <c r="C3333" s="107" t="s">
        <v>1623</v>
      </c>
      <c r="D3333" s="108">
        <v>190.81</v>
      </c>
    </row>
    <row r="3334" spans="1:4">
      <c r="A3334" s="109" t="s">
        <v>9125</v>
      </c>
      <c r="B3334" s="106"/>
      <c r="C3334" s="107"/>
      <c r="D3334" s="108"/>
    </row>
    <row r="3335" spans="1:4">
      <c r="A3335" s="110" t="s">
        <v>9126</v>
      </c>
      <c r="B3335" s="106" t="s">
        <v>9127</v>
      </c>
      <c r="C3335" s="107" t="s">
        <v>1623</v>
      </c>
      <c r="D3335" s="108">
        <v>737.42</v>
      </c>
    </row>
    <row r="3336" spans="1:4">
      <c r="A3336" s="107" t="s">
        <v>9128</v>
      </c>
      <c r="B3336" s="106" t="s">
        <v>9129</v>
      </c>
      <c r="C3336" s="107" t="s">
        <v>1623</v>
      </c>
      <c r="D3336" s="108">
        <v>894.24</v>
      </c>
    </row>
    <row r="3337" spans="1:4">
      <c r="A3337" s="109" t="s">
        <v>9130</v>
      </c>
      <c r="B3337" s="106"/>
      <c r="C3337" s="107"/>
      <c r="D3337" s="108"/>
    </row>
    <row r="3338" spans="1:4">
      <c r="A3338" s="110" t="s">
        <v>9131</v>
      </c>
      <c r="B3338" s="106" t="s">
        <v>9132</v>
      </c>
      <c r="C3338" s="107" t="s">
        <v>1623</v>
      </c>
      <c r="D3338" s="108">
        <v>1046.56</v>
      </c>
    </row>
    <row r="3339" spans="1:4">
      <c r="A3339" s="110" t="s">
        <v>9133</v>
      </c>
      <c r="B3339" s="106" t="s">
        <v>9134</v>
      </c>
      <c r="C3339" s="107" t="s">
        <v>1623</v>
      </c>
      <c r="D3339" s="108">
        <v>1254.57</v>
      </c>
    </row>
    <row r="3340" spans="1:4">
      <c r="A3340" s="107" t="s">
        <v>9135</v>
      </c>
      <c r="B3340" s="106" t="s">
        <v>9136</v>
      </c>
      <c r="C3340" s="107" t="s">
        <v>1623</v>
      </c>
      <c r="D3340" s="108">
        <v>460.12</v>
      </c>
    </row>
    <row r="3341" spans="1:4">
      <c r="A3341" s="109" t="s">
        <v>9137</v>
      </c>
      <c r="B3341" s="106"/>
      <c r="C3341" s="107"/>
      <c r="D3341" s="108"/>
    </row>
    <row r="3342" spans="1:4">
      <c r="A3342" s="107" t="s">
        <v>9138</v>
      </c>
      <c r="B3342" s="106" t="s">
        <v>9139</v>
      </c>
      <c r="C3342" s="107" t="s">
        <v>1623</v>
      </c>
      <c r="D3342" s="108">
        <v>1396.02</v>
      </c>
    </row>
    <row r="3343" spans="1:4">
      <c r="A3343" s="105" t="s">
        <v>9140</v>
      </c>
      <c r="B3343" s="106"/>
      <c r="C3343" s="107"/>
      <c r="D3343" s="108"/>
    </row>
    <row r="3344" spans="1:4">
      <c r="A3344" s="109" t="s">
        <v>9141</v>
      </c>
      <c r="B3344" s="106"/>
      <c r="C3344" s="107"/>
      <c r="D3344" s="108"/>
    </row>
    <row r="3345" spans="1:4">
      <c r="A3345" s="110" t="s">
        <v>9142</v>
      </c>
      <c r="B3345" s="106" t="s">
        <v>9143</v>
      </c>
      <c r="C3345" s="107" t="s">
        <v>1623</v>
      </c>
      <c r="D3345" s="108">
        <v>53.86</v>
      </c>
    </row>
    <row r="3346" spans="1:4">
      <c r="A3346" s="110" t="s">
        <v>9144</v>
      </c>
      <c r="B3346" s="106" t="s">
        <v>9145</v>
      </c>
      <c r="C3346" s="107" t="s">
        <v>27</v>
      </c>
      <c r="D3346" s="108">
        <v>15.27</v>
      </c>
    </row>
    <row r="3347" spans="1:4">
      <c r="A3347" s="110" t="s">
        <v>9146</v>
      </c>
      <c r="B3347" s="106" t="s">
        <v>9147</v>
      </c>
      <c r="C3347" s="107" t="s">
        <v>27</v>
      </c>
      <c r="D3347" s="108">
        <v>26.77</v>
      </c>
    </row>
    <row r="3348" spans="1:4">
      <c r="A3348" s="110" t="s">
        <v>9148</v>
      </c>
      <c r="B3348" s="106" t="s">
        <v>9149</v>
      </c>
      <c r="C3348" s="107" t="s">
        <v>27</v>
      </c>
      <c r="D3348" s="108">
        <v>40.92</v>
      </c>
    </row>
    <row r="3349" spans="1:4">
      <c r="A3349" s="110" t="s">
        <v>9150</v>
      </c>
      <c r="B3349" s="106" t="s">
        <v>9151</v>
      </c>
      <c r="C3349" s="107" t="s">
        <v>27</v>
      </c>
      <c r="D3349" s="108">
        <v>29.12</v>
      </c>
    </row>
    <row r="3350" spans="1:4">
      <c r="A3350" s="110" t="s">
        <v>9152</v>
      </c>
      <c r="B3350" s="106" t="s">
        <v>9153</v>
      </c>
      <c r="C3350" s="107" t="s">
        <v>27</v>
      </c>
      <c r="D3350" s="108">
        <v>40.880000000000003</v>
      </c>
    </row>
    <row r="3351" spans="1:4">
      <c r="A3351" s="110" t="s">
        <v>9154</v>
      </c>
      <c r="B3351" s="106" t="s">
        <v>9155</v>
      </c>
      <c r="C3351" s="107" t="s">
        <v>27</v>
      </c>
      <c r="D3351" s="108">
        <v>85.37</v>
      </c>
    </row>
    <row r="3352" spans="1:4">
      <c r="A3352" s="110" t="s">
        <v>9156</v>
      </c>
      <c r="B3352" s="106" t="s">
        <v>9157</v>
      </c>
      <c r="C3352" s="107" t="s">
        <v>27</v>
      </c>
      <c r="D3352" s="108">
        <v>78.42</v>
      </c>
    </row>
    <row r="3353" spans="1:4">
      <c r="A3353" s="110" t="s">
        <v>9158</v>
      </c>
      <c r="B3353" s="106" t="s">
        <v>9159</v>
      </c>
      <c r="C3353" s="107" t="s">
        <v>27</v>
      </c>
      <c r="D3353" s="108">
        <v>8.43</v>
      </c>
    </row>
    <row r="3354" spans="1:4">
      <c r="A3354" s="110" t="s">
        <v>9160</v>
      </c>
      <c r="B3354" s="106" t="s">
        <v>9161</v>
      </c>
      <c r="C3354" s="107" t="s">
        <v>27</v>
      </c>
      <c r="D3354" s="108">
        <v>8.08</v>
      </c>
    </row>
    <row r="3355" spans="1:4">
      <c r="A3355" s="107" t="s">
        <v>9162</v>
      </c>
      <c r="B3355" s="106" t="s">
        <v>9163</v>
      </c>
      <c r="C3355" s="107" t="s">
        <v>27</v>
      </c>
      <c r="D3355" s="108">
        <v>15.83</v>
      </c>
    </row>
    <row r="3356" spans="1:4">
      <c r="A3356" s="109" t="s">
        <v>9164</v>
      </c>
      <c r="B3356" s="106"/>
      <c r="C3356" s="107"/>
      <c r="D3356" s="108"/>
    </row>
    <row r="3357" spans="1:4">
      <c r="A3357" s="110" t="s">
        <v>9165</v>
      </c>
      <c r="B3357" s="106" t="s">
        <v>9166</v>
      </c>
      <c r="C3357" s="107" t="s">
        <v>1623</v>
      </c>
      <c r="D3357" s="108">
        <v>3.92</v>
      </c>
    </row>
    <row r="3358" spans="1:4">
      <c r="A3358" s="110" t="s">
        <v>9167</v>
      </c>
      <c r="B3358" s="106" t="s">
        <v>9168</v>
      </c>
      <c r="C3358" s="107" t="s">
        <v>1623</v>
      </c>
      <c r="D3358" s="108">
        <v>42.89</v>
      </c>
    </row>
    <row r="3359" spans="1:4">
      <c r="A3359" s="110" t="s">
        <v>9169</v>
      </c>
      <c r="B3359" s="106" t="s">
        <v>9170</v>
      </c>
      <c r="C3359" s="107" t="s">
        <v>1623</v>
      </c>
      <c r="D3359" s="108">
        <v>30.47</v>
      </c>
    </row>
    <row r="3360" spans="1:4">
      <c r="A3360" s="110" t="s">
        <v>9171</v>
      </c>
      <c r="B3360" s="106" t="s">
        <v>9172</v>
      </c>
      <c r="C3360" s="107" t="s">
        <v>1623</v>
      </c>
      <c r="D3360" s="108">
        <v>21.96</v>
      </c>
    </row>
    <row r="3361" spans="1:4">
      <c r="A3361" s="110" t="s">
        <v>9173</v>
      </c>
      <c r="B3361" s="106" t="s">
        <v>9174</v>
      </c>
      <c r="C3361" s="107" t="s">
        <v>1623</v>
      </c>
      <c r="D3361" s="108">
        <v>25.19</v>
      </c>
    </row>
    <row r="3362" spans="1:4">
      <c r="A3362" s="110" t="s">
        <v>9175</v>
      </c>
      <c r="B3362" s="106" t="s">
        <v>9176</v>
      </c>
      <c r="C3362" s="107" t="s">
        <v>1623</v>
      </c>
      <c r="D3362" s="108">
        <v>61.26</v>
      </c>
    </row>
    <row r="3363" spans="1:4">
      <c r="A3363" s="110" t="s">
        <v>9177</v>
      </c>
      <c r="B3363" s="106" t="s">
        <v>9178</v>
      </c>
      <c r="C3363" s="107" t="s">
        <v>1623</v>
      </c>
      <c r="D3363" s="108">
        <v>15.05</v>
      </c>
    </row>
    <row r="3364" spans="1:4">
      <c r="A3364" s="110" t="s">
        <v>9179</v>
      </c>
      <c r="B3364" s="106" t="s">
        <v>9180</v>
      </c>
      <c r="C3364" s="107" t="s">
        <v>1623</v>
      </c>
      <c r="D3364" s="108">
        <v>22.73</v>
      </c>
    </row>
    <row r="3365" spans="1:4">
      <c r="A3365" s="110" t="s">
        <v>9181</v>
      </c>
      <c r="B3365" s="106" t="s">
        <v>9182</v>
      </c>
      <c r="C3365" s="107" t="s">
        <v>1623</v>
      </c>
      <c r="D3365" s="108">
        <v>31.18</v>
      </c>
    </row>
    <row r="3366" spans="1:4">
      <c r="A3366" s="110" t="s">
        <v>9183</v>
      </c>
      <c r="B3366" s="106" t="s">
        <v>9184</v>
      </c>
      <c r="C3366" s="107" t="s">
        <v>1623</v>
      </c>
      <c r="D3366" s="108">
        <v>30.05</v>
      </c>
    </row>
    <row r="3367" spans="1:4">
      <c r="A3367" s="110" t="s">
        <v>9185</v>
      </c>
      <c r="B3367" s="106" t="s">
        <v>9186</v>
      </c>
      <c r="C3367" s="107" t="s">
        <v>1623</v>
      </c>
      <c r="D3367" s="108">
        <v>37.82</v>
      </c>
    </row>
    <row r="3368" spans="1:4">
      <c r="A3368" s="110" t="s">
        <v>9187</v>
      </c>
      <c r="B3368" s="106" t="s">
        <v>9188</v>
      </c>
      <c r="C3368" s="107" t="s">
        <v>1623</v>
      </c>
      <c r="D3368" s="108">
        <v>115.17</v>
      </c>
    </row>
    <row r="3369" spans="1:4">
      <c r="A3369" s="110" t="s">
        <v>9189</v>
      </c>
      <c r="B3369" s="106" t="s">
        <v>9190</v>
      </c>
      <c r="C3369" s="107" t="s">
        <v>1623</v>
      </c>
      <c r="D3369" s="108">
        <v>56.16</v>
      </c>
    </row>
    <row r="3370" spans="1:4">
      <c r="A3370" s="110" t="s">
        <v>9191</v>
      </c>
      <c r="B3370" s="106" t="s">
        <v>9192</v>
      </c>
      <c r="C3370" s="107" t="s">
        <v>1623</v>
      </c>
      <c r="D3370" s="108">
        <v>13.46</v>
      </c>
    </row>
    <row r="3371" spans="1:4">
      <c r="A3371" s="110" t="s">
        <v>9193</v>
      </c>
      <c r="B3371" s="106" t="s">
        <v>9194</v>
      </c>
      <c r="C3371" s="107" t="s">
        <v>1623</v>
      </c>
      <c r="D3371" s="108">
        <v>15.62</v>
      </c>
    </row>
    <row r="3372" spans="1:4">
      <c r="A3372" s="110" t="s">
        <v>9195</v>
      </c>
      <c r="B3372" s="106" t="s">
        <v>9196</v>
      </c>
      <c r="C3372" s="107" t="s">
        <v>1623</v>
      </c>
      <c r="D3372" s="108">
        <v>16.02</v>
      </c>
    </row>
    <row r="3373" spans="1:4">
      <c r="A3373" s="110" t="s">
        <v>9197</v>
      </c>
      <c r="B3373" s="106" t="s">
        <v>9198</v>
      </c>
      <c r="C3373" s="107" t="s">
        <v>1623</v>
      </c>
      <c r="D3373" s="108">
        <v>19.989999999999998</v>
      </c>
    </row>
    <row r="3374" spans="1:4">
      <c r="A3374" s="110" t="s">
        <v>9199</v>
      </c>
      <c r="B3374" s="106" t="s">
        <v>9200</v>
      </c>
      <c r="C3374" s="107" t="s">
        <v>1623</v>
      </c>
      <c r="D3374" s="108">
        <v>31.63</v>
      </c>
    </row>
    <row r="3375" spans="1:4">
      <c r="A3375" s="110" t="s">
        <v>9201</v>
      </c>
      <c r="B3375" s="106" t="s">
        <v>9202</v>
      </c>
      <c r="C3375" s="107" t="s">
        <v>1623</v>
      </c>
      <c r="D3375" s="108">
        <v>35.83</v>
      </c>
    </row>
    <row r="3376" spans="1:4">
      <c r="A3376" s="110" t="s">
        <v>9203</v>
      </c>
      <c r="B3376" s="106" t="s">
        <v>9204</v>
      </c>
      <c r="C3376" s="107" t="s">
        <v>1623</v>
      </c>
      <c r="D3376" s="108">
        <v>47</v>
      </c>
    </row>
    <row r="3377" spans="1:4">
      <c r="A3377" s="110" t="s">
        <v>9205</v>
      </c>
      <c r="B3377" s="106" t="s">
        <v>9206</v>
      </c>
      <c r="C3377" s="107" t="s">
        <v>1623</v>
      </c>
      <c r="D3377" s="108">
        <v>41.65</v>
      </c>
    </row>
    <row r="3378" spans="1:4">
      <c r="A3378" s="107" t="s">
        <v>9207</v>
      </c>
      <c r="B3378" s="106" t="s">
        <v>9208</v>
      </c>
      <c r="C3378" s="107" t="s">
        <v>1623</v>
      </c>
      <c r="D3378" s="108">
        <v>48.73</v>
      </c>
    </row>
    <row r="3379" spans="1:4">
      <c r="A3379" s="109" t="s">
        <v>9209</v>
      </c>
      <c r="B3379" s="106"/>
      <c r="C3379" s="107"/>
      <c r="D3379" s="108"/>
    </row>
    <row r="3380" spans="1:4">
      <c r="A3380" s="110" t="s">
        <v>9210</v>
      </c>
      <c r="B3380" s="106" t="s">
        <v>9211</v>
      </c>
      <c r="C3380" s="107" t="s">
        <v>1623</v>
      </c>
      <c r="D3380" s="108">
        <v>91.14</v>
      </c>
    </row>
    <row r="3381" spans="1:4">
      <c r="A3381" s="110" t="s">
        <v>9212</v>
      </c>
      <c r="B3381" s="106" t="s">
        <v>9213</v>
      </c>
      <c r="C3381" s="107" t="s">
        <v>1623</v>
      </c>
      <c r="D3381" s="108">
        <v>542.4</v>
      </c>
    </row>
    <row r="3382" spans="1:4">
      <c r="A3382" s="110" t="s">
        <v>9214</v>
      </c>
      <c r="B3382" s="106" t="s">
        <v>9215</v>
      </c>
      <c r="C3382" s="107" t="s">
        <v>1623</v>
      </c>
      <c r="D3382" s="108">
        <v>530.62</v>
      </c>
    </row>
    <row r="3383" spans="1:4">
      <c r="A3383" s="110" t="s">
        <v>9216</v>
      </c>
      <c r="B3383" s="106" t="s">
        <v>9217</v>
      </c>
      <c r="C3383" s="107" t="s">
        <v>1623</v>
      </c>
      <c r="D3383" s="108">
        <v>138.65</v>
      </c>
    </row>
    <row r="3384" spans="1:4">
      <c r="A3384" s="107" t="s">
        <v>9218</v>
      </c>
      <c r="B3384" s="106" t="s">
        <v>9219</v>
      </c>
      <c r="C3384" s="107" t="s">
        <v>1623</v>
      </c>
      <c r="D3384" s="108">
        <v>218.3</v>
      </c>
    </row>
    <row r="3385" spans="1:4">
      <c r="A3385" s="109" t="s">
        <v>9220</v>
      </c>
      <c r="B3385" s="106"/>
      <c r="C3385" s="107"/>
      <c r="D3385" s="108"/>
    </row>
    <row r="3386" spans="1:4">
      <c r="A3386" s="110" t="s">
        <v>9221</v>
      </c>
      <c r="B3386" s="106" t="s">
        <v>9222</v>
      </c>
      <c r="C3386" s="107" t="s">
        <v>27</v>
      </c>
      <c r="D3386" s="108">
        <v>25.56</v>
      </c>
    </row>
    <row r="3387" spans="1:4">
      <c r="A3387" s="110" t="s">
        <v>9223</v>
      </c>
      <c r="B3387" s="106" t="s">
        <v>9224</v>
      </c>
      <c r="C3387" s="107" t="s">
        <v>27</v>
      </c>
      <c r="D3387" s="108">
        <v>42.91</v>
      </c>
    </row>
    <row r="3388" spans="1:4">
      <c r="A3388" s="110" t="s">
        <v>9225</v>
      </c>
      <c r="B3388" s="106" t="s">
        <v>9226</v>
      </c>
      <c r="C3388" s="107" t="s">
        <v>27</v>
      </c>
      <c r="D3388" s="108">
        <v>68.27</v>
      </c>
    </row>
    <row r="3389" spans="1:4">
      <c r="A3389" s="110" t="s">
        <v>9227</v>
      </c>
      <c r="B3389" s="106" t="s">
        <v>9228</v>
      </c>
      <c r="C3389" s="107" t="s">
        <v>27</v>
      </c>
      <c r="D3389" s="108">
        <v>21.1</v>
      </c>
    </row>
    <row r="3390" spans="1:4">
      <c r="A3390" s="110" t="s">
        <v>9229</v>
      </c>
      <c r="B3390" s="106" t="s">
        <v>9230</v>
      </c>
      <c r="C3390" s="107" t="s">
        <v>27</v>
      </c>
      <c r="D3390" s="108">
        <v>38.31</v>
      </c>
    </row>
    <row r="3391" spans="1:4">
      <c r="A3391" s="107" t="s">
        <v>9231</v>
      </c>
      <c r="B3391" s="106" t="s">
        <v>9232</v>
      </c>
      <c r="C3391" s="107" t="s">
        <v>27</v>
      </c>
      <c r="D3391" s="108">
        <v>260.58</v>
      </c>
    </row>
    <row r="3392" spans="1:4">
      <c r="A3392" s="109" t="s">
        <v>9233</v>
      </c>
      <c r="B3392" s="106"/>
      <c r="C3392" s="107"/>
      <c r="D3392" s="108"/>
    </row>
    <row r="3393" spans="1:4">
      <c r="A3393" s="110" t="s">
        <v>9234</v>
      </c>
      <c r="B3393" s="106" t="s">
        <v>9235</v>
      </c>
      <c r="C3393" s="107" t="s">
        <v>1623</v>
      </c>
      <c r="D3393" s="108">
        <v>138.27000000000001</v>
      </c>
    </row>
    <row r="3394" spans="1:4">
      <c r="A3394" s="110" t="s">
        <v>9236</v>
      </c>
      <c r="B3394" s="106" t="s">
        <v>9237</v>
      </c>
      <c r="C3394" s="107" t="s">
        <v>1623</v>
      </c>
      <c r="D3394" s="108">
        <v>127.63</v>
      </c>
    </row>
    <row r="3395" spans="1:4">
      <c r="A3395" s="110" t="s">
        <v>9238</v>
      </c>
      <c r="B3395" s="106" t="s">
        <v>9239</v>
      </c>
      <c r="C3395" s="107" t="s">
        <v>1623</v>
      </c>
      <c r="D3395" s="108">
        <v>180.63</v>
      </c>
    </row>
    <row r="3396" spans="1:4">
      <c r="A3396" s="107" t="s">
        <v>9240</v>
      </c>
      <c r="B3396" s="106" t="s">
        <v>9241</v>
      </c>
      <c r="C3396" s="107" t="s">
        <v>1623</v>
      </c>
      <c r="D3396" s="108">
        <v>228</v>
      </c>
    </row>
    <row r="3397" spans="1:4">
      <c r="A3397" s="109" t="s">
        <v>9242</v>
      </c>
      <c r="B3397" s="106"/>
      <c r="C3397" s="107"/>
      <c r="D3397" s="108"/>
    </row>
    <row r="3398" spans="1:4">
      <c r="A3398" s="110" t="s">
        <v>9243</v>
      </c>
      <c r="B3398" s="106" t="s">
        <v>9244</v>
      </c>
      <c r="C3398" s="107" t="s">
        <v>1623</v>
      </c>
      <c r="D3398" s="108">
        <v>225.09</v>
      </c>
    </row>
    <row r="3399" spans="1:4">
      <c r="A3399" s="110" t="s">
        <v>9245</v>
      </c>
      <c r="B3399" s="106" t="s">
        <v>9246</v>
      </c>
      <c r="C3399" s="107" t="s">
        <v>1623</v>
      </c>
      <c r="D3399" s="108">
        <v>293.60000000000002</v>
      </c>
    </row>
    <row r="3400" spans="1:4">
      <c r="A3400" s="110" t="s">
        <v>9247</v>
      </c>
      <c r="B3400" s="106" t="s">
        <v>9248</v>
      </c>
      <c r="C3400" s="107" t="s">
        <v>1623</v>
      </c>
      <c r="D3400" s="108">
        <v>1881.56</v>
      </c>
    </row>
    <row r="3401" spans="1:4">
      <c r="A3401" s="107" t="s">
        <v>9249</v>
      </c>
      <c r="B3401" s="106" t="s">
        <v>9250</v>
      </c>
      <c r="C3401" s="107" t="s">
        <v>1623</v>
      </c>
      <c r="D3401" s="108">
        <v>2177.9699999999998</v>
      </c>
    </row>
    <row r="3402" spans="1:4">
      <c r="A3402" s="109" t="s">
        <v>9251</v>
      </c>
      <c r="B3402" s="106"/>
      <c r="C3402" s="107"/>
      <c r="D3402" s="108"/>
    </row>
    <row r="3403" spans="1:4">
      <c r="A3403" s="110" t="s">
        <v>9252</v>
      </c>
      <c r="B3403" s="106" t="s">
        <v>9253</v>
      </c>
      <c r="C3403" s="107" t="s">
        <v>1623</v>
      </c>
      <c r="D3403" s="108">
        <v>67.3</v>
      </c>
    </row>
    <row r="3404" spans="1:4">
      <c r="A3404" s="107" t="s">
        <v>9254</v>
      </c>
      <c r="B3404" s="106" t="s">
        <v>9255</v>
      </c>
      <c r="C3404" s="107" t="s">
        <v>1623</v>
      </c>
      <c r="D3404" s="108">
        <v>163.13999999999999</v>
      </c>
    </row>
    <row r="3405" spans="1:4">
      <c r="A3405" s="109" t="s">
        <v>9256</v>
      </c>
      <c r="B3405" s="106"/>
      <c r="C3405" s="107"/>
      <c r="D3405" s="108"/>
    </row>
    <row r="3406" spans="1:4">
      <c r="A3406" s="110" t="s">
        <v>9257</v>
      </c>
      <c r="B3406" s="106" t="s">
        <v>9258</v>
      </c>
      <c r="C3406" s="107" t="s">
        <v>1623</v>
      </c>
      <c r="D3406" s="108">
        <v>3067.89</v>
      </c>
    </row>
    <row r="3407" spans="1:4">
      <c r="A3407" s="110" t="s">
        <v>9259</v>
      </c>
      <c r="B3407" s="106" t="s">
        <v>9260</v>
      </c>
      <c r="C3407" s="107" t="s">
        <v>1623</v>
      </c>
      <c r="D3407" s="108">
        <v>3491.36</v>
      </c>
    </row>
    <row r="3408" spans="1:4">
      <c r="A3408" s="110" t="s">
        <v>9261</v>
      </c>
      <c r="B3408" s="106" t="s">
        <v>9262</v>
      </c>
      <c r="C3408" s="107" t="s">
        <v>1623</v>
      </c>
      <c r="D3408" s="108">
        <v>7424.68</v>
      </c>
    </row>
    <row r="3409" spans="1:4">
      <c r="A3409" s="107" t="s">
        <v>9263</v>
      </c>
      <c r="B3409" s="106" t="s">
        <v>9264</v>
      </c>
      <c r="C3409" s="107" t="s">
        <v>1623</v>
      </c>
      <c r="D3409" s="108">
        <v>9318.84</v>
      </c>
    </row>
    <row r="3410" spans="1:4">
      <c r="A3410" s="109" t="s">
        <v>9265</v>
      </c>
      <c r="B3410" s="106"/>
      <c r="C3410" s="107"/>
      <c r="D3410" s="108"/>
    </row>
    <row r="3411" spans="1:4">
      <c r="A3411" s="107" t="s">
        <v>9266</v>
      </c>
      <c r="B3411" s="106" t="s">
        <v>9267</v>
      </c>
      <c r="C3411" s="107" t="s">
        <v>1623</v>
      </c>
      <c r="D3411" s="108">
        <v>17297.88</v>
      </c>
    </row>
    <row r="3412" spans="1:4">
      <c r="A3412" s="109" t="s">
        <v>9268</v>
      </c>
      <c r="B3412" s="106"/>
      <c r="C3412" s="107"/>
      <c r="D3412" s="108"/>
    </row>
    <row r="3413" spans="1:4">
      <c r="A3413" s="107" t="s">
        <v>9269</v>
      </c>
      <c r="B3413" s="106" t="s">
        <v>9270</v>
      </c>
      <c r="C3413" s="107" t="s">
        <v>1623</v>
      </c>
      <c r="D3413" s="108">
        <v>3072.14</v>
      </c>
    </row>
    <row r="3414" spans="1:4">
      <c r="A3414" s="109" t="s">
        <v>9271</v>
      </c>
      <c r="B3414" s="106"/>
      <c r="C3414" s="107"/>
      <c r="D3414" s="108"/>
    </row>
    <row r="3415" spans="1:4">
      <c r="A3415" s="110" t="s">
        <v>9272</v>
      </c>
      <c r="B3415" s="106" t="s">
        <v>9273</v>
      </c>
      <c r="C3415" s="107" t="s">
        <v>1623</v>
      </c>
      <c r="D3415" s="108">
        <v>1449.35</v>
      </c>
    </row>
    <row r="3416" spans="1:4">
      <c r="A3416" s="110" t="s">
        <v>9274</v>
      </c>
      <c r="B3416" s="106" t="s">
        <v>9275</v>
      </c>
      <c r="C3416" s="107" t="s">
        <v>1623</v>
      </c>
      <c r="D3416" s="108">
        <v>486.87</v>
      </c>
    </row>
    <row r="3417" spans="1:4">
      <c r="A3417" s="110" t="s">
        <v>9276</v>
      </c>
      <c r="B3417" s="106" t="s">
        <v>9277</v>
      </c>
      <c r="C3417" s="107" t="s">
        <v>1623</v>
      </c>
      <c r="D3417" s="108">
        <v>361.11</v>
      </c>
    </row>
    <row r="3418" spans="1:4">
      <c r="A3418" s="110" t="s">
        <v>9278</v>
      </c>
      <c r="B3418" s="106" t="s">
        <v>9279</v>
      </c>
      <c r="C3418" s="107" t="s">
        <v>1623</v>
      </c>
      <c r="D3418" s="108">
        <v>407.65</v>
      </c>
    </row>
    <row r="3419" spans="1:4">
      <c r="A3419" s="110" t="s">
        <v>9280</v>
      </c>
      <c r="B3419" s="106" t="s">
        <v>9281</v>
      </c>
      <c r="C3419" s="107" t="s">
        <v>1623</v>
      </c>
      <c r="D3419" s="108">
        <v>479.08</v>
      </c>
    </row>
    <row r="3420" spans="1:4">
      <c r="A3420" s="110" t="s">
        <v>9282</v>
      </c>
      <c r="B3420" s="106" t="s">
        <v>9283</v>
      </c>
      <c r="C3420" s="107" t="s">
        <v>1623</v>
      </c>
      <c r="D3420" s="108">
        <v>407.27</v>
      </c>
    </row>
    <row r="3421" spans="1:4">
      <c r="A3421" s="110" t="s">
        <v>9284</v>
      </c>
      <c r="B3421" s="106" t="s">
        <v>9285</v>
      </c>
      <c r="C3421" s="107" t="s">
        <v>1623</v>
      </c>
      <c r="D3421" s="108">
        <v>964.69</v>
      </c>
    </row>
    <row r="3422" spans="1:4">
      <c r="A3422" s="110" t="s">
        <v>9286</v>
      </c>
      <c r="B3422" s="106" t="s">
        <v>9287</v>
      </c>
      <c r="C3422" s="107" t="s">
        <v>1623</v>
      </c>
      <c r="D3422" s="108">
        <v>427.41</v>
      </c>
    </row>
    <row r="3423" spans="1:4">
      <c r="A3423" s="110" t="s">
        <v>9288</v>
      </c>
      <c r="B3423" s="106" t="s">
        <v>9289</v>
      </c>
      <c r="C3423" s="107" t="s">
        <v>1623</v>
      </c>
      <c r="D3423" s="108">
        <v>1094.96</v>
      </c>
    </row>
    <row r="3424" spans="1:4">
      <c r="A3424" s="110" t="s">
        <v>9290</v>
      </c>
      <c r="B3424" s="106" t="s">
        <v>9291</v>
      </c>
      <c r="C3424" s="107" t="s">
        <v>1623</v>
      </c>
      <c r="D3424" s="108">
        <v>726.68</v>
      </c>
    </row>
    <row r="3425" spans="1:4">
      <c r="A3425" s="110" t="s">
        <v>9292</v>
      </c>
      <c r="B3425" s="106" t="s">
        <v>9293</v>
      </c>
      <c r="C3425" s="107" t="s">
        <v>1623</v>
      </c>
      <c r="D3425" s="108">
        <v>1180.1400000000001</v>
      </c>
    </row>
    <row r="3426" spans="1:4">
      <c r="A3426" s="110" t="s">
        <v>9294</v>
      </c>
      <c r="B3426" s="106" t="s">
        <v>9295</v>
      </c>
      <c r="C3426" s="107" t="s">
        <v>1623</v>
      </c>
      <c r="D3426" s="108">
        <v>1428.09</v>
      </c>
    </row>
    <row r="3427" spans="1:4">
      <c r="A3427" s="110" t="s">
        <v>9296</v>
      </c>
      <c r="B3427" s="106" t="s">
        <v>9297</v>
      </c>
      <c r="C3427" s="107" t="s">
        <v>1623</v>
      </c>
      <c r="D3427" s="108">
        <v>1457.46</v>
      </c>
    </row>
    <row r="3428" spans="1:4">
      <c r="A3428" s="110" t="s">
        <v>9298</v>
      </c>
      <c r="B3428" s="106" t="s">
        <v>9299</v>
      </c>
      <c r="C3428" s="107" t="s">
        <v>1623</v>
      </c>
      <c r="D3428" s="108">
        <v>863.76</v>
      </c>
    </row>
    <row r="3429" spans="1:4">
      <c r="A3429" s="107" t="s">
        <v>9300</v>
      </c>
      <c r="B3429" s="106" t="s">
        <v>9301</v>
      </c>
      <c r="C3429" s="107" t="s">
        <v>1623</v>
      </c>
      <c r="D3429" s="108">
        <v>509.38</v>
      </c>
    </row>
    <row r="3430" spans="1:4">
      <c r="A3430" s="109" t="s">
        <v>9302</v>
      </c>
      <c r="B3430" s="106"/>
      <c r="C3430" s="107"/>
      <c r="D3430" s="108"/>
    </row>
    <row r="3431" spans="1:4">
      <c r="A3431" s="110" t="s">
        <v>9303</v>
      </c>
      <c r="B3431" s="106" t="s">
        <v>9304</v>
      </c>
      <c r="C3431" s="107" t="s">
        <v>1623</v>
      </c>
      <c r="D3431" s="108">
        <v>252.5</v>
      </c>
    </row>
    <row r="3432" spans="1:4">
      <c r="A3432" s="110" t="s">
        <v>9305</v>
      </c>
      <c r="B3432" s="106" t="s">
        <v>9306</v>
      </c>
      <c r="C3432" s="107" t="s">
        <v>1623</v>
      </c>
      <c r="D3432" s="108">
        <v>265.82</v>
      </c>
    </row>
    <row r="3433" spans="1:4">
      <c r="A3433" s="110" t="s">
        <v>9307</v>
      </c>
      <c r="B3433" s="106" t="s">
        <v>9308</v>
      </c>
      <c r="C3433" s="107" t="s">
        <v>1623</v>
      </c>
      <c r="D3433" s="108">
        <v>285.74</v>
      </c>
    </row>
    <row r="3434" spans="1:4">
      <c r="A3434" s="107" t="s">
        <v>9309</v>
      </c>
      <c r="B3434" s="106" t="s">
        <v>9310</v>
      </c>
      <c r="C3434" s="107" t="s">
        <v>1623</v>
      </c>
      <c r="D3434" s="108">
        <v>268.13</v>
      </c>
    </row>
    <row r="3435" spans="1:4">
      <c r="A3435" s="105" t="s">
        <v>9311</v>
      </c>
      <c r="B3435" s="106"/>
      <c r="C3435" s="107"/>
      <c r="D3435" s="108"/>
    </row>
    <row r="3436" spans="1:4">
      <c r="A3436" s="109" t="s">
        <v>9312</v>
      </c>
      <c r="B3436" s="106"/>
      <c r="C3436" s="107"/>
      <c r="D3436" s="108"/>
    </row>
    <row r="3437" spans="1:4">
      <c r="A3437" s="110" t="s">
        <v>9313</v>
      </c>
      <c r="B3437" s="106" t="s">
        <v>9314</v>
      </c>
      <c r="C3437" s="107" t="s">
        <v>1623</v>
      </c>
      <c r="D3437" s="108">
        <v>208.83</v>
      </c>
    </row>
    <row r="3438" spans="1:4">
      <c r="A3438" s="110" t="s">
        <v>9315</v>
      </c>
      <c r="B3438" s="106" t="s">
        <v>9316</v>
      </c>
      <c r="C3438" s="107" t="s">
        <v>1623</v>
      </c>
      <c r="D3438" s="108">
        <v>452.95</v>
      </c>
    </row>
    <row r="3439" spans="1:4">
      <c r="A3439" s="110" t="s">
        <v>9317</v>
      </c>
      <c r="B3439" s="106" t="s">
        <v>9318</v>
      </c>
      <c r="C3439" s="107" t="s">
        <v>1623</v>
      </c>
      <c r="D3439" s="108">
        <v>269.58999999999997</v>
      </c>
    </row>
    <row r="3440" spans="1:4">
      <c r="A3440" s="110" t="s">
        <v>9319</v>
      </c>
      <c r="B3440" s="106" t="s">
        <v>9320</v>
      </c>
      <c r="C3440" s="107" t="s">
        <v>1623</v>
      </c>
      <c r="D3440" s="108">
        <v>391.89</v>
      </c>
    </row>
    <row r="3441" spans="1:4">
      <c r="A3441" s="110" t="s">
        <v>9321</v>
      </c>
      <c r="B3441" s="106" t="s">
        <v>9322</v>
      </c>
      <c r="C3441" s="107" t="s">
        <v>1623</v>
      </c>
      <c r="D3441" s="108">
        <v>212.55</v>
      </c>
    </row>
    <row r="3442" spans="1:4">
      <c r="A3442" s="110" t="s">
        <v>9323</v>
      </c>
      <c r="B3442" s="106" t="s">
        <v>9324</v>
      </c>
      <c r="C3442" s="107" t="s">
        <v>1623</v>
      </c>
      <c r="D3442" s="108">
        <v>13.02</v>
      </c>
    </row>
    <row r="3443" spans="1:4">
      <c r="A3443" s="110" t="s">
        <v>9325</v>
      </c>
      <c r="B3443" s="106" t="s">
        <v>9326</v>
      </c>
      <c r="C3443" s="107" t="s">
        <v>1623</v>
      </c>
      <c r="D3443" s="108">
        <v>198.34</v>
      </c>
    </row>
    <row r="3444" spans="1:4">
      <c r="A3444" s="110" t="s">
        <v>9327</v>
      </c>
      <c r="B3444" s="106" t="s">
        <v>9328</v>
      </c>
      <c r="C3444" s="107" t="s">
        <v>1623</v>
      </c>
      <c r="D3444" s="108">
        <v>263.11</v>
      </c>
    </row>
    <row r="3445" spans="1:4">
      <c r="A3445" s="110" t="s">
        <v>9329</v>
      </c>
      <c r="B3445" s="106" t="s">
        <v>9330</v>
      </c>
      <c r="C3445" s="107" t="s">
        <v>1623</v>
      </c>
      <c r="D3445" s="108">
        <v>281.85000000000002</v>
      </c>
    </row>
    <row r="3446" spans="1:4">
      <c r="A3446" s="110" t="s">
        <v>9331</v>
      </c>
      <c r="B3446" s="106" t="s">
        <v>9332</v>
      </c>
      <c r="C3446" s="107" t="s">
        <v>1623</v>
      </c>
      <c r="D3446" s="108">
        <v>288.64</v>
      </c>
    </row>
    <row r="3447" spans="1:4">
      <c r="A3447" s="110" t="s">
        <v>9333</v>
      </c>
      <c r="B3447" s="106" t="s">
        <v>9334</v>
      </c>
      <c r="C3447" s="107" t="s">
        <v>1623</v>
      </c>
      <c r="D3447" s="108">
        <v>352.31</v>
      </c>
    </row>
    <row r="3448" spans="1:4">
      <c r="A3448" s="110" t="s">
        <v>9335</v>
      </c>
      <c r="B3448" s="106" t="s">
        <v>9336</v>
      </c>
      <c r="C3448" s="107" t="s">
        <v>1623</v>
      </c>
      <c r="D3448" s="108">
        <v>245.38</v>
      </c>
    </row>
    <row r="3449" spans="1:4">
      <c r="A3449" s="110" t="s">
        <v>9337</v>
      </c>
      <c r="B3449" s="106" t="s">
        <v>9338</v>
      </c>
      <c r="C3449" s="107" t="s">
        <v>1623</v>
      </c>
      <c r="D3449" s="108">
        <v>264.14999999999998</v>
      </c>
    </row>
    <row r="3450" spans="1:4">
      <c r="A3450" s="110" t="s">
        <v>9339</v>
      </c>
      <c r="B3450" s="106" t="s">
        <v>9340</v>
      </c>
      <c r="C3450" s="107" t="s">
        <v>1623</v>
      </c>
      <c r="D3450" s="108">
        <v>369.93</v>
      </c>
    </row>
    <row r="3451" spans="1:4">
      <c r="A3451" s="110" t="s">
        <v>9341</v>
      </c>
      <c r="B3451" s="106" t="s">
        <v>9342</v>
      </c>
      <c r="C3451" s="107" t="s">
        <v>1623</v>
      </c>
      <c r="D3451" s="108">
        <v>61.31</v>
      </c>
    </row>
    <row r="3452" spans="1:4">
      <c r="A3452" s="110" t="s">
        <v>9343</v>
      </c>
      <c r="B3452" s="106" t="s">
        <v>9344</v>
      </c>
      <c r="C3452" s="107" t="s">
        <v>1623</v>
      </c>
      <c r="D3452" s="108">
        <v>186.31</v>
      </c>
    </row>
    <row r="3453" spans="1:4">
      <c r="A3453" s="110" t="s">
        <v>9345</v>
      </c>
      <c r="B3453" s="106" t="s">
        <v>9346</v>
      </c>
      <c r="C3453" s="107" t="s">
        <v>1623</v>
      </c>
      <c r="D3453" s="108">
        <v>405.41</v>
      </c>
    </row>
    <row r="3454" spans="1:4">
      <c r="A3454" s="110" t="s">
        <v>9347</v>
      </c>
      <c r="B3454" s="106" t="s">
        <v>9348</v>
      </c>
      <c r="C3454" s="107" t="s">
        <v>1623</v>
      </c>
      <c r="D3454" s="108">
        <v>61.39</v>
      </c>
    </row>
    <row r="3455" spans="1:4">
      <c r="A3455" s="110" t="s">
        <v>9349</v>
      </c>
      <c r="B3455" s="106" t="s">
        <v>9350</v>
      </c>
      <c r="C3455" s="107" t="s">
        <v>1623</v>
      </c>
      <c r="D3455" s="108">
        <v>96.38</v>
      </c>
    </row>
    <row r="3456" spans="1:4">
      <c r="A3456" s="110" t="s">
        <v>9351</v>
      </c>
      <c r="B3456" s="106" t="s">
        <v>9352</v>
      </c>
      <c r="C3456" s="107" t="s">
        <v>1623</v>
      </c>
      <c r="D3456" s="108">
        <v>183.82</v>
      </c>
    </row>
    <row r="3457" spans="1:4">
      <c r="A3457" s="110" t="s">
        <v>9353</v>
      </c>
      <c r="B3457" s="106" t="s">
        <v>9354</v>
      </c>
      <c r="C3457" s="107" t="s">
        <v>1623</v>
      </c>
      <c r="D3457" s="108">
        <v>42.85</v>
      </c>
    </row>
    <row r="3458" spans="1:4">
      <c r="A3458" s="110" t="s">
        <v>9355</v>
      </c>
      <c r="B3458" s="106" t="s">
        <v>9356</v>
      </c>
      <c r="C3458" s="107" t="s">
        <v>1623</v>
      </c>
      <c r="D3458" s="108">
        <v>41.84</v>
      </c>
    </row>
    <row r="3459" spans="1:4">
      <c r="A3459" s="110" t="s">
        <v>9357</v>
      </c>
      <c r="B3459" s="106" t="s">
        <v>9358</v>
      </c>
      <c r="C3459" s="107" t="s">
        <v>1623</v>
      </c>
      <c r="D3459" s="108">
        <v>56.2</v>
      </c>
    </row>
    <row r="3460" spans="1:4">
      <c r="A3460" s="110" t="s">
        <v>9359</v>
      </c>
      <c r="B3460" s="106" t="s">
        <v>9360</v>
      </c>
      <c r="C3460" s="107" t="s">
        <v>1623</v>
      </c>
      <c r="D3460" s="108">
        <v>46.48</v>
      </c>
    </row>
    <row r="3461" spans="1:4">
      <c r="A3461" s="110" t="s">
        <v>9361</v>
      </c>
      <c r="B3461" s="106" t="s">
        <v>9362</v>
      </c>
      <c r="C3461" s="107" t="s">
        <v>1623</v>
      </c>
      <c r="D3461" s="108">
        <v>273.52</v>
      </c>
    </row>
    <row r="3462" spans="1:4">
      <c r="A3462" s="110" t="s">
        <v>9363</v>
      </c>
      <c r="B3462" s="106" t="s">
        <v>9364</v>
      </c>
      <c r="C3462" s="107" t="s">
        <v>1623</v>
      </c>
      <c r="D3462" s="108">
        <v>363.01</v>
      </c>
    </row>
    <row r="3463" spans="1:4">
      <c r="A3463" s="110" t="s">
        <v>9365</v>
      </c>
      <c r="B3463" s="106" t="s">
        <v>9366</v>
      </c>
      <c r="C3463" s="107" t="s">
        <v>1623</v>
      </c>
      <c r="D3463" s="108">
        <v>490.61</v>
      </c>
    </row>
    <row r="3464" spans="1:4">
      <c r="A3464" s="110" t="s">
        <v>9367</v>
      </c>
      <c r="B3464" s="106" t="s">
        <v>9368</v>
      </c>
      <c r="C3464" s="107" t="s">
        <v>1623</v>
      </c>
      <c r="D3464" s="108">
        <v>548.04</v>
      </c>
    </row>
    <row r="3465" spans="1:4">
      <c r="A3465" s="110" t="s">
        <v>9369</v>
      </c>
      <c r="B3465" s="106" t="s">
        <v>9370</v>
      </c>
      <c r="C3465" s="107" t="s">
        <v>1623</v>
      </c>
      <c r="D3465" s="108">
        <v>464.96</v>
      </c>
    </row>
    <row r="3466" spans="1:4">
      <c r="A3466" s="110" t="s">
        <v>9371</v>
      </c>
      <c r="B3466" s="106" t="s">
        <v>9372</v>
      </c>
      <c r="C3466" s="107" t="s">
        <v>1623</v>
      </c>
      <c r="D3466" s="108">
        <v>308.27</v>
      </c>
    </row>
    <row r="3467" spans="1:4">
      <c r="A3467" s="107" t="s">
        <v>9373</v>
      </c>
      <c r="B3467" s="106" t="s">
        <v>9374</v>
      </c>
      <c r="C3467" s="107" t="s">
        <v>1623</v>
      </c>
      <c r="D3467" s="108">
        <v>476.67</v>
      </c>
    </row>
    <row r="3468" spans="1:4">
      <c r="A3468" s="109" t="s">
        <v>9375</v>
      </c>
      <c r="B3468" s="106"/>
      <c r="C3468" s="107"/>
      <c r="D3468" s="108"/>
    </row>
    <row r="3469" spans="1:4">
      <c r="A3469" s="107" t="s">
        <v>9376</v>
      </c>
      <c r="B3469" s="106" t="s">
        <v>9377</v>
      </c>
      <c r="C3469" s="107" t="s">
        <v>1623</v>
      </c>
      <c r="D3469" s="108">
        <v>454.43</v>
      </c>
    </row>
    <row r="3470" spans="1:4">
      <c r="A3470" s="105" t="s">
        <v>9378</v>
      </c>
      <c r="B3470" s="106"/>
      <c r="C3470" s="107"/>
      <c r="D3470" s="108"/>
    </row>
    <row r="3471" spans="1:4">
      <c r="A3471" s="109" t="s">
        <v>9379</v>
      </c>
      <c r="B3471" s="106"/>
      <c r="C3471" s="107"/>
      <c r="D3471" s="108"/>
    </row>
    <row r="3472" spans="1:4">
      <c r="A3472" s="110" t="s">
        <v>9380</v>
      </c>
      <c r="B3472" s="106" t="s">
        <v>9381</v>
      </c>
      <c r="C3472" s="107" t="s">
        <v>1623</v>
      </c>
      <c r="D3472" s="108">
        <v>11.55</v>
      </c>
    </row>
    <row r="3473" spans="1:4">
      <c r="A3473" s="110" t="s">
        <v>9382</v>
      </c>
      <c r="B3473" s="106" t="s">
        <v>9383</v>
      </c>
      <c r="C3473" s="107" t="s">
        <v>1623</v>
      </c>
      <c r="D3473" s="108">
        <v>23.08</v>
      </c>
    </row>
    <row r="3474" spans="1:4">
      <c r="A3474" s="110" t="s">
        <v>9384</v>
      </c>
      <c r="B3474" s="106" t="s">
        <v>9385</v>
      </c>
      <c r="C3474" s="107" t="s">
        <v>1623</v>
      </c>
      <c r="D3474" s="108">
        <v>46.16</v>
      </c>
    </row>
    <row r="3475" spans="1:4">
      <c r="A3475" s="107" t="s">
        <v>9386</v>
      </c>
      <c r="B3475" s="106" t="s">
        <v>9387</v>
      </c>
      <c r="C3475" s="107" t="s">
        <v>1623</v>
      </c>
      <c r="D3475" s="108">
        <v>103.88</v>
      </c>
    </row>
    <row r="3476" spans="1:4">
      <c r="A3476" s="109" t="s">
        <v>9388</v>
      </c>
      <c r="B3476" s="106"/>
      <c r="C3476" s="107"/>
      <c r="D3476" s="108"/>
    </row>
    <row r="3477" spans="1:4">
      <c r="A3477" s="110" t="s">
        <v>9389</v>
      </c>
      <c r="B3477" s="106" t="s">
        <v>9390</v>
      </c>
      <c r="C3477" s="107" t="s">
        <v>27</v>
      </c>
      <c r="D3477" s="108">
        <v>5.5</v>
      </c>
    </row>
    <row r="3478" spans="1:4">
      <c r="A3478" s="110" t="s">
        <v>9391</v>
      </c>
      <c r="B3478" s="106" t="s">
        <v>9392</v>
      </c>
      <c r="C3478" s="107" t="s">
        <v>27</v>
      </c>
      <c r="D3478" s="108">
        <v>5.87</v>
      </c>
    </row>
    <row r="3479" spans="1:4">
      <c r="A3479" s="110" t="s">
        <v>9393</v>
      </c>
      <c r="B3479" s="106" t="s">
        <v>9394</v>
      </c>
      <c r="C3479" s="107" t="s">
        <v>27</v>
      </c>
      <c r="D3479" s="108">
        <v>7.47</v>
      </c>
    </row>
    <row r="3480" spans="1:4">
      <c r="A3480" s="110" t="s">
        <v>9395</v>
      </c>
      <c r="B3480" s="106" t="s">
        <v>9396</v>
      </c>
      <c r="C3480" s="107" t="s">
        <v>27</v>
      </c>
      <c r="D3480" s="108">
        <v>9.2100000000000009</v>
      </c>
    </row>
    <row r="3481" spans="1:4">
      <c r="A3481" s="110" t="s">
        <v>9397</v>
      </c>
      <c r="B3481" s="106" t="s">
        <v>9398</v>
      </c>
      <c r="C3481" s="107" t="s">
        <v>27</v>
      </c>
      <c r="D3481" s="108">
        <v>10.43</v>
      </c>
    </row>
    <row r="3482" spans="1:4">
      <c r="A3482" s="110" t="s">
        <v>9399</v>
      </c>
      <c r="B3482" s="106" t="s">
        <v>9400</v>
      </c>
      <c r="C3482" s="107" t="s">
        <v>27</v>
      </c>
      <c r="D3482" s="108">
        <v>13.21</v>
      </c>
    </row>
    <row r="3483" spans="1:4">
      <c r="A3483" s="110" t="s">
        <v>9401</v>
      </c>
      <c r="B3483" s="106" t="s">
        <v>9402</v>
      </c>
      <c r="C3483" s="107" t="s">
        <v>27</v>
      </c>
      <c r="D3483" s="108">
        <v>28.39</v>
      </c>
    </row>
    <row r="3484" spans="1:4">
      <c r="A3484" s="107" t="s">
        <v>9403</v>
      </c>
      <c r="B3484" s="106" t="s">
        <v>9404</v>
      </c>
      <c r="C3484" s="107" t="s">
        <v>27</v>
      </c>
      <c r="D3484" s="108">
        <v>32.31</v>
      </c>
    </row>
    <row r="3485" spans="1:4">
      <c r="A3485" s="109" t="s">
        <v>9405</v>
      </c>
      <c r="B3485" s="106"/>
      <c r="C3485" s="107"/>
      <c r="D3485" s="108"/>
    </row>
    <row r="3486" spans="1:4">
      <c r="A3486" s="110" t="s">
        <v>9406</v>
      </c>
      <c r="B3486" s="106" t="s">
        <v>9407</v>
      </c>
      <c r="C3486" s="107" t="s">
        <v>1623</v>
      </c>
      <c r="D3486" s="108">
        <v>6.16</v>
      </c>
    </row>
    <row r="3487" spans="1:4">
      <c r="A3487" s="107" t="s">
        <v>9408</v>
      </c>
      <c r="B3487" s="106" t="s">
        <v>9409</v>
      </c>
      <c r="C3487" s="107" t="s">
        <v>1623</v>
      </c>
      <c r="D3487" s="108">
        <v>6.92</v>
      </c>
    </row>
    <row r="3488" spans="1:4">
      <c r="A3488" s="109" t="s">
        <v>9410</v>
      </c>
      <c r="B3488" s="106"/>
      <c r="C3488" s="107"/>
      <c r="D3488" s="108"/>
    </row>
    <row r="3489" spans="1:4">
      <c r="A3489" s="110" t="s">
        <v>9411</v>
      </c>
      <c r="B3489" s="106" t="s">
        <v>9412</v>
      </c>
      <c r="C3489" s="107" t="s">
        <v>27</v>
      </c>
      <c r="D3489" s="108">
        <v>3.85</v>
      </c>
    </row>
    <row r="3490" spans="1:4">
      <c r="A3490" s="110" t="s">
        <v>9413</v>
      </c>
      <c r="B3490" s="106" t="s">
        <v>9414</v>
      </c>
      <c r="C3490" s="107" t="s">
        <v>27</v>
      </c>
      <c r="D3490" s="108">
        <v>4.66</v>
      </c>
    </row>
    <row r="3491" spans="1:4">
      <c r="A3491" s="107" t="s">
        <v>9415</v>
      </c>
      <c r="B3491" s="106" t="s">
        <v>9416</v>
      </c>
      <c r="C3491" s="107" t="s">
        <v>27</v>
      </c>
      <c r="D3491" s="108">
        <v>5.97</v>
      </c>
    </row>
    <row r="3492" spans="1:4">
      <c r="A3492" s="109" t="s">
        <v>9417</v>
      </c>
      <c r="B3492" s="106"/>
      <c r="C3492" s="107"/>
      <c r="D3492" s="108"/>
    </row>
    <row r="3493" spans="1:4">
      <c r="A3493" s="110" t="s">
        <v>9418</v>
      </c>
      <c r="B3493" s="106" t="s">
        <v>9419</v>
      </c>
      <c r="C3493" s="107" t="s">
        <v>27</v>
      </c>
      <c r="D3493" s="108">
        <v>4.1100000000000003</v>
      </c>
    </row>
    <row r="3494" spans="1:4">
      <c r="A3494" s="110" t="s">
        <v>9420</v>
      </c>
      <c r="B3494" s="106" t="s">
        <v>9421</v>
      </c>
      <c r="C3494" s="107" t="s">
        <v>27</v>
      </c>
      <c r="D3494" s="108">
        <v>5.39</v>
      </c>
    </row>
    <row r="3495" spans="1:4">
      <c r="A3495" s="110" t="s">
        <v>9422</v>
      </c>
      <c r="B3495" s="106" t="s">
        <v>9423</v>
      </c>
      <c r="C3495" s="107" t="s">
        <v>27</v>
      </c>
      <c r="D3495" s="108">
        <v>10.050000000000001</v>
      </c>
    </row>
    <row r="3496" spans="1:4">
      <c r="A3496" s="110" t="s">
        <v>9424</v>
      </c>
      <c r="B3496" s="106" t="s">
        <v>9425</v>
      </c>
      <c r="C3496" s="107" t="s">
        <v>27</v>
      </c>
      <c r="D3496" s="108">
        <v>13.75</v>
      </c>
    </row>
    <row r="3497" spans="1:4">
      <c r="A3497" s="110" t="s">
        <v>9426</v>
      </c>
      <c r="B3497" s="106" t="s">
        <v>9427</v>
      </c>
      <c r="C3497" s="107" t="s">
        <v>27</v>
      </c>
      <c r="D3497" s="108">
        <v>19.05</v>
      </c>
    </row>
    <row r="3498" spans="1:4">
      <c r="A3498" s="110" t="s">
        <v>9428</v>
      </c>
      <c r="B3498" s="106" t="s">
        <v>9429</v>
      </c>
      <c r="C3498" s="107" t="s">
        <v>27</v>
      </c>
      <c r="D3498" s="108">
        <v>11.09</v>
      </c>
    </row>
    <row r="3499" spans="1:4">
      <c r="A3499" s="110" t="s">
        <v>9430</v>
      </c>
      <c r="B3499" s="106" t="s">
        <v>9431</v>
      </c>
      <c r="C3499" s="107" t="s">
        <v>27</v>
      </c>
      <c r="D3499" s="108">
        <v>12.37</v>
      </c>
    </row>
    <row r="3500" spans="1:4">
      <c r="A3500" s="110" t="s">
        <v>9432</v>
      </c>
      <c r="B3500" s="106" t="s">
        <v>9433</v>
      </c>
      <c r="C3500" s="107" t="s">
        <v>27</v>
      </c>
      <c r="D3500" s="108">
        <v>17.03</v>
      </c>
    </row>
    <row r="3501" spans="1:4">
      <c r="A3501" s="110" t="s">
        <v>9434</v>
      </c>
      <c r="B3501" s="106" t="s">
        <v>9435</v>
      </c>
      <c r="C3501" s="107" t="s">
        <v>27</v>
      </c>
      <c r="D3501" s="108">
        <v>20.73</v>
      </c>
    </row>
    <row r="3502" spans="1:4">
      <c r="A3502" s="110" t="s">
        <v>9436</v>
      </c>
      <c r="B3502" s="106" t="s">
        <v>9437</v>
      </c>
      <c r="C3502" s="107" t="s">
        <v>27</v>
      </c>
      <c r="D3502" s="108">
        <v>26.03</v>
      </c>
    </row>
    <row r="3503" spans="1:4">
      <c r="A3503" s="110" t="s">
        <v>9438</v>
      </c>
      <c r="B3503" s="106" t="s">
        <v>9439</v>
      </c>
      <c r="C3503" s="107" t="s">
        <v>27</v>
      </c>
      <c r="D3503" s="108">
        <v>19.77</v>
      </c>
    </row>
    <row r="3504" spans="1:4">
      <c r="A3504" s="110" t="s">
        <v>9440</v>
      </c>
      <c r="B3504" s="106" t="s">
        <v>9441</v>
      </c>
      <c r="C3504" s="107" t="s">
        <v>27</v>
      </c>
      <c r="D3504" s="108">
        <v>29.09</v>
      </c>
    </row>
    <row r="3505" spans="1:4">
      <c r="A3505" s="110" t="s">
        <v>9442</v>
      </c>
      <c r="B3505" s="106" t="s">
        <v>9443</v>
      </c>
      <c r="C3505" s="107" t="s">
        <v>27</v>
      </c>
      <c r="D3505" s="108">
        <v>68.930000000000007</v>
      </c>
    </row>
    <row r="3506" spans="1:4">
      <c r="A3506" s="107" t="s">
        <v>9444</v>
      </c>
      <c r="B3506" s="106" t="s">
        <v>9445</v>
      </c>
      <c r="C3506" s="107" t="s">
        <v>27</v>
      </c>
      <c r="D3506" s="108">
        <v>79.52</v>
      </c>
    </row>
    <row r="3507" spans="1:4">
      <c r="A3507" s="109" t="s">
        <v>9446</v>
      </c>
      <c r="B3507" s="106"/>
      <c r="C3507" s="107"/>
      <c r="D3507" s="108"/>
    </row>
    <row r="3508" spans="1:4">
      <c r="A3508" s="110" t="s">
        <v>9447</v>
      </c>
      <c r="B3508" s="106" t="s">
        <v>9448</v>
      </c>
      <c r="C3508" s="107" t="s">
        <v>27</v>
      </c>
      <c r="D3508" s="108">
        <v>38.4</v>
      </c>
    </row>
    <row r="3509" spans="1:4">
      <c r="A3509" s="110" t="s">
        <v>9449</v>
      </c>
      <c r="B3509" s="106" t="s">
        <v>9450</v>
      </c>
      <c r="C3509" s="107" t="s">
        <v>27</v>
      </c>
      <c r="D3509" s="108">
        <v>77.040000000000006</v>
      </c>
    </row>
    <row r="3510" spans="1:4">
      <c r="A3510" s="110" t="s">
        <v>9451</v>
      </c>
      <c r="B3510" s="106" t="s">
        <v>9452</v>
      </c>
      <c r="C3510" s="107" t="s">
        <v>27</v>
      </c>
      <c r="D3510" s="108">
        <v>115.23</v>
      </c>
    </row>
    <row r="3511" spans="1:4">
      <c r="A3511" s="110" t="s">
        <v>9453</v>
      </c>
      <c r="B3511" s="106" t="s">
        <v>9454</v>
      </c>
      <c r="C3511" s="107" t="s">
        <v>27</v>
      </c>
      <c r="D3511" s="108">
        <v>153.62</v>
      </c>
    </row>
    <row r="3512" spans="1:4">
      <c r="A3512" s="107" t="s">
        <v>9455</v>
      </c>
      <c r="B3512" s="106" t="s">
        <v>9456</v>
      </c>
      <c r="C3512" s="107" t="s">
        <v>27</v>
      </c>
      <c r="D3512" s="108">
        <v>230.43</v>
      </c>
    </row>
    <row r="3513" spans="1:4">
      <c r="A3513" s="109" t="s">
        <v>9457</v>
      </c>
      <c r="B3513" s="106"/>
      <c r="C3513" s="107"/>
      <c r="D3513" s="108"/>
    </row>
    <row r="3514" spans="1:4">
      <c r="A3514" s="110" t="s">
        <v>9458</v>
      </c>
      <c r="B3514" s="106" t="s">
        <v>9459</v>
      </c>
      <c r="C3514" s="107" t="s">
        <v>1623</v>
      </c>
      <c r="D3514" s="108">
        <v>167.6</v>
      </c>
    </row>
    <row r="3515" spans="1:4">
      <c r="A3515" s="110" t="s">
        <v>9460</v>
      </c>
      <c r="B3515" s="106" t="s">
        <v>9461</v>
      </c>
      <c r="C3515" s="107" t="s">
        <v>1623</v>
      </c>
      <c r="D3515" s="108">
        <v>34.78</v>
      </c>
    </row>
    <row r="3516" spans="1:4">
      <c r="A3516" s="110" t="s">
        <v>9462</v>
      </c>
      <c r="B3516" s="106" t="s">
        <v>9463</v>
      </c>
      <c r="C3516" s="107" t="s">
        <v>1623</v>
      </c>
      <c r="D3516" s="108">
        <v>56.48</v>
      </c>
    </row>
    <row r="3517" spans="1:4">
      <c r="A3517" s="110" t="s">
        <v>9464</v>
      </c>
      <c r="B3517" s="106" t="s">
        <v>9465</v>
      </c>
      <c r="C3517" s="107" t="s">
        <v>1623</v>
      </c>
      <c r="D3517" s="108">
        <v>41.13</v>
      </c>
    </row>
    <row r="3518" spans="1:4">
      <c r="A3518" s="107" t="s">
        <v>9466</v>
      </c>
      <c r="B3518" s="106" t="s">
        <v>9467</v>
      </c>
      <c r="C3518" s="107" t="s">
        <v>1623</v>
      </c>
      <c r="D3518" s="108">
        <v>59.68</v>
      </c>
    </row>
    <row r="3519" spans="1:4">
      <c r="A3519" s="109" t="s">
        <v>9468</v>
      </c>
      <c r="B3519" s="106"/>
      <c r="C3519" s="107"/>
      <c r="D3519" s="108"/>
    </row>
    <row r="3520" spans="1:4">
      <c r="A3520" s="110" t="s">
        <v>9469</v>
      </c>
      <c r="B3520" s="106" t="s">
        <v>9470</v>
      </c>
      <c r="C3520" s="107" t="s">
        <v>27</v>
      </c>
      <c r="D3520" s="108">
        <v>10.88</v>
      </c>
    </row>
    <row r="3521" spans="1:4">
      <c r="A3521" s="110" t="s">
        <v>9471</v>
      </c>
      <c r="B3521" s="106" t="s">
        <v>9472</v>
      </c>
      <c r="C3521" s="107" t="s">
        <v>27</v>
      </c>
      <c r="D3521" s="108">
        <v>16.420000000000002</v>
      </c>
    </row>
    <row r="3522" spans="1:4">
      <c r="A3522" s="110" t="s">
        <v>9473</v>
      </c>
      <c r="B3522" s="106" t="s">
        <v>9474</v>
      </c>
      <c r="C3522" s="107" t="s">
        <v>27</v>
      </c>
      <c r="D3522" s="108">
        <v>24.83</v>
      </c>
    </row>
    <row r="3523" spans="1:4">
      <c r="A3523" s="110" t="s">
        <v>9475</v>
      </c>
      <c r="B3523" s="106" t="s">
        <v>9476</v>
      </c>
      <c r="C3523" s="107" t="s">
        <v>27</v>
      </c>
      <c r="D3523" s="108">
        <v>29.65</v>
      </c>
    </row>
    <row r="3524" spans="1:4">
      <c r="A3524" s="110" t="s">
        <v>9477</v>
      </c>
      <c r="B3524" s="106" t="s">
        <v>9478</v>
      </c>
      <c r="C3524" s="107" t="s">
        <v>27</v>
      </c>
      <c r="D3524" s="108">
        <v>31.86</v>
      </c>
    </row>
    <row r="3525" spans="1:4">
      <c r="A3525" s="110" t="s">
        <v>9479</v>
      </c>
      <c r="B3525" s="106" t="s">
        <v>9480</v>
      </c>
      <c r="C3525" s="107" t="s">
        <v>27</v>
      </c>
      <c r="D3525" s="108">
        <v>36.26</v>
      </c>
    </row>
    <row r="3526" spans="1:4">
      <c r="A3526" s="110" t="s">
        <v>9481</v>
      </c>
      <c r="B3526" s="106" t="s">
        <v>9482</v>
      </c>
      <c r="C3526" s="107" t="s">
        <v>27</v>
      </c>
      <c r="D3526" s="108">
        <v>47.25</v>
      </c>
    </row>
    <row r="3527" spans="1:4">
      <c r="A3527" s="110" t="s">
        <v>9483</v>
      </c>
      <c r="B3527" s="106" t="s">
        <v>9484</v>
      </c>
      <c r="C3527" s="107" t="s">
        <v>27</v>
      </c>
      <c r="D3527" s="108">
        <v>48.74</v>
      </c>
    </row>
    <row r="3528" spans="1:4">
      <c r="A3528" s="110" t="s">
        <v>9485</v>
      </c>
      <c r="B3528" s="106" t="s">
        <v>9486</v>
      </c>
      <c r="C3528" s="107" t="s">
        <v>27</v>
      </c>
      <c r="D3528" s="108">
        <v>55.31</v>
      </c>
    </row>
    <row r="3529" spans="1:4">
      <c r="A3529" s="107" t="s">
        <v>9487</v>
      </c>
      <c r="B3529" s="106" t="s">
        <v>9488</v>
      </c>
      <c r="C3529" s="107" t="s">
        <v>27</v>
      </c>
      <c r="D3529" s="108">
        <v>23.73</v>
      </c>
    </row>
    <row r="3530" spans="1:4">
      <c r="A3530" s="109" t="s">
        <v>9489</v>
      </c>
      <c r="B3530" s="106"/>
      <c r="C3530" s="107"/>
      <c r="D3530" s="108"/>
    </row>
    <row r="3531" spans="1:4">
      <c r="A3531" s="110" t="s">
        <v>9490</v>
      </c>
      <c r="B3531" s="106" t="s">
        <v>9491</v>
      </c>
      <c r="C3531" s="107" t="s">
        <v>1623</v>
      </c>
      <c r="D3531" s="108">
        <v>24.43</v>
      </c>
    </row>
    <row r="3532" spans="1:4">
      <c r="A3532" s="107" t="s">
        <v>9492</v>
      </c>
      <c r="B3532" s="106" t="s">
        <v>9493</v>
      </c>
      <c r="C3532" s="107" t="s">
        <v>1623</v>
      </c>
      <c r="D3532" s="108">
        <v>25.2</v>
      </c>
    </row>
    <row r="3533" spans="1:4">
      <c r="A3533" s="109" t="s">
        <v>9494</v>
      </c>
      <c r="B3533" s="106"/>
      <c r="C3533" s="107"/>
      <c r="D3533" s="108"/>
    </row>
    <row r="3534" spans="1:4">
      <c r="A3534" s="110" t="s">
        <v>9495</v>
      </c>
      <c r="B3534" s="106" t="s">
        <v>9496</v>
      </c>
      <c r="C3534" s="107" t="s">
        <v>27</v>
      </c>
      <c r="D3534" s="108">
        <v>66.709999999999994</v>
      </c>
    </row>
    <row r="3535" spans="1:4">
      <c r="A3535" s="110" t="s">
        <v>9497</v>
      </c>
      <c r="B3535" s="106" t="s">
        <v>9498</v>
      </c>
      <c r="C3535" s="107" t="s">
        <v>27</v>
      </c>
      <c r="D3535" s="108">
        <v>113.45</v>
      </c>
    </row>
    <row r="3536" spans="1:4">
      <c r="A3536" s="110" t="s">
        <v>9499</v>
      </c>
      <c r="B3536" s="106" t="s">
        <v>9500</v>
      </c>
      <c r="C3536" s="107" t="s">
        <v>27</v>
      </c>
      <c r="D3536" s="108">
        <v>20.25</v>
      </c>
    </row>
    <row r="3537" spans="1:4">
      <c r="A3537" s="107" t="s">
        <v>9501</v>
      </c>
      <c r="B3537" s="106" t="s">
        <v>9502</v>
      </c>
      <c r="C3537" s="107" t="s">
        <v>27</v>
      </c>
      <c r="D3537" s="108">
        <v>39.979999999999997</v>
      </c>
    </row>
    <row r="3538" spans="1:4">
      <c r="A3538" s="109" t="s">
        <v>9503</v>
      </c>
      <c r="B3538" s="106"/>
      <c r="C3538" s="107"/>
      <c r="D3538" s="108"/>
    </row>
    <row r="3539" spans="1:4">
      <c r="A3539" s="110" t="s">
        <v>9504</v>
      </c>
      <c r="B3539" s="106" t="s">
        <v>9505</v>
      </c>
      <c r="C3539" s="107" t="s">
        <v>1623</v>
      </c>
      <c r="D3539" s="108">
        <v>28.19</v>
      </c>
    </row>
    <row r="3540" spans="1:4">
      <c r="A3540" s="110" t="s">
        <v>9506</v>
      </c>
      <c r="B3540" s="106" t="s">
        <v>9507</v>
      </c>
      <c r="C3540" s="107" t="s">
        <v>1623</v>
      </c>
      <c r="D3540" s="108">
        <v>173.12</v>
      </c>
    </row>
    <row r="3541" spans="1:4">
      <c r="A3541" s="110" t="s">
        <v>9508</v>
      </c>
      <c r="B3541" s="106" t="s">
        <v>9509</v>
      </c>
      <c r="C3541" s="107" t="s">
        <v>1623</v>
      </c>
      <c r="D3541" s="108">
        <v>307.02999999999997</v>
      </c>
    </row>
    <row r="3542" spans="1:4">
      <c r="A3542" s="110" t="s">
        <v>9510</v>
      </c>
      <c r="B3542" s="106" t="s">
        <v>9511</v>
      </c>
      <c r="C3542" s="107" t="s">
        <v>1623</v>
      </c>
      <c r="D3542" s="108">
        <v>194.01</v>
      </c>
    </row>
    <row r="3543" spans="1:4">
      <c r="A3543" s="110" t="s">
        <v>9512</v>
      </c>
      <c r="B3543" s="106" t="s">
        <v>9513</v>
      </c>
      <c r="C3543" s="107" t="s">
        <v>1623</v>
      </c>
      <c r="D3543" s="108">
        <v>96.22</v>
      </c>
    </row>
    <row r="3544" spans="1:4">
      <c r="A3544" s="110" t="s">
        <v>9514</v>
      </c>
      <c r="B3544" s="106" t="s">
        <v>9515</v>
      </c>
      <c r="C3544" s="107" t="s">
        <v>1623</v>
      </c>
      <c r="D3544" s="108">
        <v>335.92</v>
      </c>
    </row>
    <row r="3545" spans="1:4">
      <c r="A3545" s="110" t="s">
        <v>9516</v>
      </c>
      <c r="B3545" s="106" t="s">
        <v>9517</v>
      </c>
      <c r="C3545" s="107" t="s">
        <v>1623</v>
      </c>
      <c r="D3545" s="108">
        <v>432.04</v>
      </c>
    </row>
    <row r="3546" spans="1:4">
      <c r="A3546" s="110" t="s">
        <v>9518</v>
      </c>
      <c r="B3546" s="106" t="s">
        <v>9519</v>
      </c>
      <c r="C3546" s="107" t="s">
        <v>1623</v>
      </c>
      <c r="D3546" s="108">
        <v>1011.62</v>
      </c>
    </row>
    <row r="3547" spans="1:4">
      <c r="A3547" s="110" t="s">
        <v>9520</v>
      </c>
      <c r="B3547" s="106" t="s">
        <v>9521</v>
      </c>
      <c r="C3547" s="107" t="s">
        <v>1623</v>
      </c>
      <c r="D3547" s="108">
        <v>552.74</v>
      </c>
    </row>
    <row r="3548" spans="1:4">
      <c r="A3548" s="110" t="s">
        <v>9522</v>
      </c>
      <c r="B3548" s="106" t="s">
        <v>9523</v>
      </c>
      <c r="C3548" s="107" t="s">
        <v>1623</v>
      </c>
      <c r="D3548" s="108">
        <v>518.83000000000004</v>
      </c>
    </row>
    <row r="3549" spans="1:4">
      <c r="A3549" s="110" t="s">
        <v>9524</v>
      </c>
      <c r="B3549" s="106" t="s">
        <v>9525</v>
      </c>
      <c r="C3549" s="107" t="s">
        <v>1623</v>
      </c>
      <c r="D3549" s="108">
        <v>512.74</v>
      </c>
    </row>
    <row r="3550" spans="1:4">
      <c r="A3550" s="110" t="s">
        <v>9526</v>
      </c>
      <c r="B3550" s="106" t="s">
        <v>9527</v>
      </c>
      <c r="C3550" s="107" t="s">
        <v>1623</v>
      </c>
      <c r="D3550" s="108">
        <v>614.95000000000005</v>
      </c>
    </row>
    <row r="3551" spans="1:4">
      <c r="A3551" s="110" t="s">
        <v>9528</v>
      </c>
      <c r="B3551" s="106" t="s">
        <v>9529</v>
      </c>
      <c r="C3551" s="107" t="s">
        <v>1623</v>
      </c>
      <c r="D3551" s="108">
        <v>569.65</v>
      </c>
    </row>
    <row r="3552" spans="1:4">
      <c r="A3552" s="110" t="s">
        <v>9530</v>
      </c>
      <c r="B3552" s="106" t="s">
        <v>9531</v>
      </c>
      <c r="C3552" s="107" t="s">
        <v>1623</v>
      </c>
      <c r="D3552" s="108">
        <v>708.52</v>
      </c>
    </row>
    <row r="3553" spans="1:4">
      <c r="A3553" s="110" t="s">
        <v>9532</v>
      </c>
      <c r="B3553" s="106" t="s">
        <v>9533</v>
      </c>
      <c r="C3553" s="107" t="s">
        <v>1623</v>
      </c>
      <c r="D3553" s="108">
        <v>797.38</v>
      </c>
    </row>
    <row r="3554" spans="1:4">
      <c r="A3554" s="107" t="s">
        <v>9534</v>
      </c>
      <c r="B3554" s="106" t="s">
        <v>9535</v>
      </c>
      <c r="C3554" s="107" t="s">
        <v>1623</v>
      </c>
      <c r="D3554" s="108">
        <v>157.09</v>
      </c>
    </row>
    <row r="3555" spans="1:4">
      <c r="A3555" s="109" t="s">
        <v>9536</v>
      </c>
      <c r="B3555" s="106"/>
      <c r="C3555" s="107"/>
      <c r="D3555" s="108"/>
    </row>
    <row r="3556" spans="1:4">
      <c r="A3556" s="110" t="s">
        <v>9537</v>
      </c>
      <c r="B3556" s="106" t="s">
        <v>9538</v>
      </c>
      <c r="C3556" s="107" t="s">
        <v>1623</v>
      </c>
      <c r="D3556" s="108">
        <v>395.37</v>
      </c>
    </row>
    <row r="3557" spans="1:4">
      <c r="A3557" s="110" t="s">
        <v>9539</v>
      </c>
      <c r="B3557" s="106" t="s">
        <v>9540</v>
      </c>
      <c r="C3557" s="107" t="s">
        <v>1623</v>
      </c>
      <c r="D3557" s="108">
        <v>357.87</v>
      </c>
    </row>
    <row r="3558" spans="1:4">
      <c r="A3558" s="110" t="s">
        <v>9541</v>
      </c>
      <c r="B3558" s="106" t="s">
        <v>9542</v>
      </c>
      <c r="C3558" s="107" t="s">
        <v>1623</v>
      </c>
      <c r="D3558" s="108">
        <v>675.81</v>
      </c>
    </row>
    <row r="3559" spans="1:4">
      <c r="A3559" s="110" t="s">
        <v>9543</v>
      </c>
      <c r="B3559" s="106" t="s">
        <v>9544</v>
      </c>
      <c r="C3559" s="107" t="s">
        <v>1623</v>
      </c>
      <c r="D3559" s="108">
        <v>484.91</v>
      </c>
    </row>
    <row r="3560" spans="1:4">
      <c r="A3560" s="110" t="s">
        <v>9545</v>
      </c>
      <c r="B3560" s="106" t="s">
        <v>9546</v>
      </c>
      <c r="C3560" s="107" t="s">
        <v>1623</v>
      </c>
      <c r="D3560" s="108">
        <v>412.16</v>
      </c>
    </row>
    <row r="3561" spans="1:4">
      <c r="A3561" s="107" t="s">
        <v>9547</v>
      </c>
      <c r="B3561" s="106" t="s">
        <v>9548</v>
      </c>
      <c r="C3561" s="107" t="s">
        <v>1623</v>
      </c>
      <c r="D3561" s="108">
        <v>730.59</v>
      </c>
    </row>
    <row r="3562" spans="1:4">
      <c r="A3562" s="109" t="s">
        <v>9549</v>
      </c>
      <c r="B3562" s="106"/>
      <c r="C3562" s="107"/>
      <c r="D3562" s="108"/>
    </row>
    <row r="3563" spans="1:4">
      <c r="A3563" s="107" t="s">
        <v>9550</v>
      </c>
      <c r="B3563" s="106" t="s">
        <v>9551</v>
      </c>
      <c r="C3563" s="107" t="s">
        <v>1623</v>
      </c>
      <c r="D3563" s="108">
        <v>129.62</v>
      </c>
    </row>
    <row r="3564" spans="1:4">
      <c r="A3564" s="109" t="s">
        <v>9552</v>
      </c>
      <c r="B3564" s="106"/>
      <c r="C3564" s="107"/>
      <c r="D3564" s="108"/>
    </row>
    <row r="3565" spans="1:4">
      <c r="A3565" s="110" t="s">
        <v>9553</v>
      </c>
      <c r="B3565" s="106" t="s">
        <v>9554</v>
      </c>
      <c r="C3565" s="107" t="s">
        <v>1623</v>
      </c>
      <c r="D3565" s="108">
        <v>121.41</v>
      </c>
    </row>
    <row r="3566" spans="1:4">
      <c r="A3566" s="110" t="s">
        <v>9555</v>
      </c>
      <c r="B3566" s="106" t="s">
        <v>9556</v>
      </c>
      <c r="C3566" s="107" t="s">
        <v>1623</v>
      </c>
      <c r="D3566" s="108">
        <v>171.78</v>
      </c>
    </row>
    <row r="3567" spans="1:4">
      <c r="A3567" s="110" t="s">
        <v>9557</v>
      </c>
      <c r="B3567" s="106" t="s">
        <v>9558</v>
      </c>
      <c r="C3567" s="107" t="s">
        <v>1623</v>
      </c>
      <c r="D3567" s="108">
        <v>174.46</v>
      </c>
    </row>
    <row r="3568" spans="1:4">
      <c r="A3568" s="110" t="s">
        <v>9559</v>
      </c>
      <c r="B3568" s="106" t="s">
        <v>9560</v>
      </c>
      <c r="C3568" s="107" t="s">
        <v>1623</v>
      </c>
      <c r="D3568" s="108">
        <v>239.83</v>
      </c>
    </row>
    <row r="3569" spans="1:4">
      <c r="A3569" s="110" t="s">
        <v>9561</v>
      </c>
      <c r="B3569" s="106" t="s">
        <v>9562</v>
      </c>
      <c r="C3569" s="107" t="s">
        <v>1623</v>
      </c>
      <c r="D3569" s="108">
        <v>330.46</v>
      </c>
    </row>
    <row r="3570" spans="1:4">
      <c r="A3570" s="110" t="s">
        <v>9563</v>
      </c>
      <c r="B3570" s="106" t="s">
        <v>9564</v>
      </c>
      <c r="C3570" s="107" t="s">
        <v>1623</v>
      </c>
      <c r="D3570" s="108">
        <v>8.39</v>
      </c>
    </row>
    <row r="3571" spans="1:4">
      <c r="A3571" s="110" t="s">
        <v>9565</v>
      </c>
      <c r="B3571" s="106" t="s">
        <v>9566</v>
      </c>
      <c r="C3571" s="107" t="s">
        <v>1623</v>
      </c>
      <c r="D3571" s="108">
        <v>19.38</v>
      </c>
    </row>
    <row r="3572" spans="1:4">
      <c r="A3572" s="110" t="s">
        <v>9567</v>
      </c>
      <c r="B3572" s="106" t="s">
        <v>9568</v>
      </c>
      <c r="C3572" s="107" t="s">
        <v>1623</v>
      </c>
      <c r="D3572" s="108">
        <v>158.31</v>
      </c>
    </row>
    <row r="3573" spans="1:4">
      <c r="A3573" s="110" t="s">
        <v>9569</v>
      </c>
      <c r="B3573" s="106" t="s">
        <v>9570</v>
      </c>
      <c r="C3573" s="107" t="s">
        <v>1623</v>
      </c>
      <c r="D3573" s="108">
        <v>94.69</v>
      </c>
    </row>
    <row r="3574" spans="1:4">
      <c r="A3574" s="110" t="s">
        <v>9571</v>
      </c>
      <c r="B3574" s="106" t="s">
        <v>9572</v>
      </c>
      <c r="C3574" s="107" t="s">
        <v>1623</v>
      </c>
      <c r="D3574" s="108">
        <v>73.2</v>
      </c>
    </row>
    <row r="3575" spans="1:4">
      <c r="A3575" s="110" t="s">
        <v>9573</v>
      </c>
      <c r="B3575" s="106" t="s">
        <v>9574</v>
      </c>
      <c r="C3575" s="107" t="s">
        <v>1623</v>
      </c>
      <c r="D3575" s="108">
        <v>341.23</v>
      </c>
    </row>
    <row r="3576" spans="1:4">
      <c r="A3576" s="110" t="s">
        <v>9575</v>
      </c>
      <c r="B3576" s="106" t="s">
        <v>9576</v>
      </c>
      <c r="C3576" s="107" t="s">
        <v>1623</v>
      </c>
      <c r="D3576" s="108">
        <v>402.66</v>
      </c>
    </row>
    <row r="3577" spans="1:4">
      <c r="A3577" s="110" t="s">
        <v>9577</v>
      </c>
      <c r="B3577" s="106" t="s">
        <v>9578</v>
      </c>
      <c r="C3577" s="107" t="s">
        <v>1623</v>
      </c>
      <c r="D3577" s="108">
        <v>243.63</v>
      </c>
    </row>
    <row r="3578" spans="1:4">
      <c r="A3578" s="110" t="s">
        <v>9579</v>
      </c>
      <c r="B3578" s="106" t="s">
        <v>9580</v>
      </c>
      <c r="C3578" s="107" t="s">
        <v>1623</v>
      </c>
      <c r="D3578" s="108">
        <v>33.659999999999997</v>
      </c>
    </row>
    <row r="3579" spans="1:4">
      <c r="A3579" s="107" t="s">
        <v>9581</v>
      </c>
      <c r="B3579" s="106" t="s">
        <v>9582</v>
      </c>
      <c r="C3579" s="107" t="s">
        <v>1623</v>
      </c>
      <c r="D3579" s="108">
        <v>15.41</v>
      </c>
    </row>
    <row r="3580" spans="1:4">
      <c r="A3580" s="109" t="s">
        <v>9583</v>
      </c>
      <c r="B3580" s="106"/>
      <c r="C3580" s="107"/>
      <c r="D3580" s="108"/>
    </row>
    <row r="3581" spans="1:4">
      <c r="A3581" s="110" t="s">
        <v>9584</v>
      </c>
      <c r="B3581" s="106" t="s">
        <v>9585</v>
      </c>
      <c r="C3581" s="107" t="s">
        <v>1623</v>
      </c>
      <c r="D3581" s="108">
        <v>16.39</v>
      </c>
    </row>
    <row r="3582" spans="1:4">
      <c r="A3582" s="110" t="s">
        <v>9586</v>
      </c>
      <c r="B3582" s="106" t="s">
        <v>9587</v>
      </c>
      <c r="C3582" s="107" t="s">
        <v>1623</v>
      </c>
      <c r="D3582" s="108">
        <v>19.96</v>
      </c>
    </row>
    <row r="3583" spans="1:4">
      <c r="A3583" s="110" t="s">
        <v>9588</v>
      </c>
      <c r="B3583" s="106" t="s">
        <v>9589</v>
      </c>
      <c r="C3583" s="107" t="s">
        <v>1623</v>
      </c>
      <c r="D3583" s="108">
        <v>37.93</v>
      </c>
    </row>
    <row r="3584" spans="1:4">
      <c r="A3584" s="110" t="s">
        <v>9590</v>
      </c>
      <c r="B3584" s="106" t="s">
        <v>9591</v>
      </c>
      <c r="C3584" s="107" t="s">
        <v>1623</v>
      </c>
      <c r="D3584" s="108">
        <v>9.14</v>
      </c>
    </row>
    <row r="3585" spans="1:4">
      <c r="A3585" s="110" t="s">
        <v>9592</v>
      </c>
      <c r="B3585" s="106" t="s">
        <v>9593</v>
      </c>
      <c r="C3585" s="107" t="s">
        <v>1623</v>
      </c>
      <c r="D3585" s="108">
        <v>100.53</v>
      </c>
    </row>
    <row r="3586" spans="1:4">
      <c r="A3586" s="110" t="s">
        <v>9594</v>
      </c>
      <c r="B3586" s="106" t="s">
        <v>9595</v>
      </c>
      <c r="C3586" s="107" t="s">
        <v>1623</v>
      </c>
      <c r="D3586" s="108">
        <v>116.24</v>
      </c>
    </row>
    <row r="3587" spans="1:4">
      <c r="A3587" s="107" t="s">
        <v>9596</v>
      </c>
      <c r="B3587" s="106" t="s">
        <v>9597</v>
      </c>
      <c r="C3587" s="107" t="s">
        <v>1623</v>
      </c>
      <c r="D3587" s="108">
        <v>10.49</v>
      </c>
    </row>
    <row r="3588" spans="1:4">
      <c r="A3588" s="109" t="s">
        <v>9598</v>
      </c>
      <c r="B3588" s="106"/>
      <c r="C3588" s="107"/>
      <c r="D3588" s="108"/>
    </row>
    <row r="3589" spans="1:4">
      <c r="A3589" s="110" t="s">
        <v>9599</v>
      </c>
      <c r="B3589" s="106" t="s">
        <v>9600</v>
      </c>
      <c r="C3589" s="107" t="s">
        <v>27</v>
      </c>
      <c r="D3589" s="108">
        <v>2.72</v>
      </c>
    </row>
    <row r="3590" spans="1:4">
      <c r="A3590" s="110" t="s">
        <v>9601</v>
      </c>
      <c r="B3590" s="106" t="s">
        <v>9602</v>
      </c>
      <c r="C3590" s="107" t="s">
        <v>27</v>
      </c>
      <c r="D3590" s="108">
        <v>3.75</v>
      </c>
    </row>
    <row r="3591" spans="1:4">
      <c r="A3591" s="110" t="s">
        <v>9603</v>
      </c>
      <c r="B3591" s="106" t="s">
        <v>9604</v>
      </c>
      <c r="C3591" s="107" t="s">
        <v>27</v>
      </c>
      <c r="D3591" s="108">
        <v>5.07</v>
      </c>
    </row>
    <row r="3592" spans="1:4">
      <c r="A3592" s="110" t="s">
        <v>9605</v>
      </c>
      <c r="B3592" s="106" t="s">
        <v>9606</v>
      </c>
      <c r="C3592" s="107" t="s">
        <v>27</v>
      </c>
      <c r="D3592" s="108">
        <v>6.33</v>
      </c>
    </row>
    <row r="3593" spans="1:4">
      <c r="A3593" s="110" t="s">
        <v>9607</v>
      </c>
      <c r="B3593" s="106" t="s">
        <v>9608</v>
      </c>
      <c r="C3593" s="107" t="s">
        <v>27</v>
      </c>
      <c r="D3593" s="108">
        <v>11.16</v>
      </c>
    </row>
    <row r="3594" spans="1:4">
      <c r="A3594" s="110" t="s">
        <v>9609</v>
      </c>
      <c r="B3594" s="106" t="s">
        <v>9610</v>
      </c>
      <c r="C3594" s="107" t="s">
        <v>27</v>
      </c>
      <c r="D3594" s="108">
        <v>17.239999999999998</v>
      </c>
    </row>
    <row r="3595" spans="1:4">
      <c r="A3595" s="110" t="s">
        <v>9611</v>
      </c>
      <c r="B3595" s="106" t="s">
        <v>9612</v>
      </c>
      <c r="C3595" s="107" t="s">
        <v>27</v>
      </c>
      <c r="D3595" s="108">
        <v>24.42</v>
      </c>
    </row>
    <row r="3596" spans="1:4">
      <c r="A3596" s="110" t="s">
        <v>9613</v>
      </c>
      <c r="B3596" s="106" t="s">
        <v>9614</v>
      </c>
      <c r="C3596" s="107" t="s">
        <v>27</v>
      </c>
      <c r="D3596" s="108">
        <v>41.7</v>
      </c>
    </row>
    <row r="3597" spans="1:4">
      <c r="A3597" s="110" t="s">
        <v>9615</v>
      </c>
      <c r="B3597" s="106" t="s">
        <v>9616</v>
      </c>
      <c r="C3597" s="107" t="s">
        <v>27</v>
      </c>
      <c r="D3597" s="108">
        <v>66.61</v>
      </c>
    </row>
    <row r="3598" spans="1:4">
      <c r="A3598" s="107" t="s">
        <v>9617</v>
      </c>
      <c r="B3598" s="106" t="s">
        <v>9618</v>
      </c>
      <c r="C3598" s="107" t="s">
        <v>27</v>
      </c>
      <c r="D3598" s="108">
        <v>5.69</v>
      </c>
    </row>
    <row r="3599" spans="1:4">
      <c r="A3599" s="109" t="s">
        <v>9619</v>
      </c>
      <c r="B3599" s="106"/>
      <c r="C3599" s="107"/>
      <c r="D3599" s="108"/>
    </row>
    <row r="3600" spans="1:4">
      <c r="A3600" s="110" t="s">
        <v>9620</v>
      </c>
      <c r="B3600" s="106" t="s">
        <v>9621</v>
      </c>
      <c r="C3600" s="107" t="s">
        <v>27</v>
      </c>
      <c r="D3600" s="108">
        <v>3.07</v>
      </c>
    </row>
    <row r="3601" spans="1:4">
      <c r="A3601" s="110" t="s">
        <v>9622</v>
      </c>
      <c r="B3601" s="106" t="s">
        <v>9623</v>
      </c>
      <c r="C3601" s="107" t="s">
        <v>27</v>
      </c>
      <c r="D3601" s="108">
        <v>4.1100000000000003</v>
      </c>
    </row>
    <row r="3602" spans="1:4">
      <c r="A3602" s="110" t="s">
        <v>9624</v>
      </c>
      <c r="B3602" s="106" t="s">
        <v>9625</v>
      </c>
      <c r="C3602" s="107" t="s">
        <v>27</v>
      </c>
      <c r="D3602" s="108">
        <v>12.77</v>
      </c>
    </row>
    <row r="3603" spans="1:4">
      <c r="A3603" s="110" t="s">
        <v>9626</v>
      </c>
      <c r="B3603" s="106" t="s">
        <v>9627</v>
      </c>
      <c r="C3603" s="107" t="s">
        <v>27</v>
      </c>
      <c r="D3603" s="108">
        <v>14.34</v>
      </c>
    </row>
    <row r="3604" spans="1:4">
      <c r="A3604" s="110" t="s">
        <v>9628</v>
      </c>
      <c r="B3604" s="106" t="s">
        <v>9629</v>
      </c>
      <c r="C3604" s="107" t="s">
        <v>27</v>
      </c>
      <c r="D3604" s="108">
        <v>27.27</v>
      </c>
    </row>
    <row r="3605" spans="1:4">
      <c r="A3605" s="110" t="s">
        <v>9630</v>
      </c>
      <c r="B3605" s="106" t="s">
        <v>9631</v>
      </c>
      <c r="C3605" s="107" t="s">
        <v>27</v>
      </c>
      <c r="D3605" s="108">
        <v>42.36</v>
      </c>
    </row>
    <row r="3606" spans="1:4">
      <c r="A3606" s="110" t="s">
        <v>9632</v>
      </c>
      <c r="B3606" s="106" t="s">
        <v>9633</v>
      </c>
      <c r="C3606" s="107" t="s">
        <v>27</v>
      </c>
      <c r="D3606" s="108">
        <v>79.680000000000007</v>
      </c>
    </row>
    <row r="3607" spans="1:4">
      <c r="A3607" s="110" t="s">
        <v>9634</v>
      </c>
      <c r="B3607" s="106" t="s">
        <v>9635</v>
      </c>
      <c r="C3607" s="107" t="s">
        <v>27</v>
      </c>
      <c r="D3607" s="108">
        <v>89.2</v>
      </c>
    </row>
    <row r="3608" spans="1:4">
      <c r="A3608" s="110" t="s">
        <v>9636</v>
      </c>
      <c r="B3608" s="106" t="s">
        <v>9637</v>
      </c>
      <c r="C3608" s="107" t="s">
        <v>27</v>
      </c>
      <c r="D3608" s="108">
        <v>103.66</v>
      </c>
    </row>
    <row r="3609" spans="1:4">
      <c r="A3609" s="110" t="s">
        <v>9638</v>
      </c>
      <c r="B3609" s="106" t="s">
        <v>9639</v>
      </c>
      <c r="C3609" s="107" t="s">
        <v>27</v>
      </c>
      <c r="D3609" s="108">
        <v>117.95</v>
      </c>
    </row>
    <row r="3610" spans="1:4">
      <c r="A3610" s="110" t="s">
        <v>9640</v>
      </c>
      <c r="B3610" s="106" t="s">
        <v>9641</v>
      </c>
      <c r="C3610" s="107" t="s">
        <v>27</v>
      </c>
      <c r="D3610" s="108">
        <v>174.61</v>
      </c>
    </row>
    <row r="3611" spans="1:4">
      <c r="A3611" s="110" t="s">
        <v>9642</v>
      </c>
      <c r="B3611" s="106" t="s">
        <v>9643</v>
      </c>
      <c r="C3611" s="107" t="s">
        <v>27</v>
      </c>
      <c r="D3611" s="108">
        <v>216.33</v>
      </c>
    </row>
    <row r="3612" spans="1:4">
      <c r="A3612" s="110" t="s">
        <v>9644</v>
      </c>
      <c r="B3612" s="106" t="s">
        <v>9645</v>
      </c>
      <c r="C3612" s="107" t="s">
        <v>27</v>
      </c>
      <c r="D3612" s="108">
        <v>76.650000000000006</v>
      </c>
    </row>
    <row r="3613" spans="1:4">
      <c r="A3613" s="110" t="s">
        <v>9646</v>
      </c>
      <c r="B3613" s="106" t="s">
        <v>9647</v>
      </c>
      <c r="C3613" s="107" t="s">
        <v>27</v>
      </c>
      <c r="D3613" s="108">
        <v>14.79</v>
      </c>
    </row>
    <row r="3614" spans="1:4">
      <c r="A3614" s="110" t="s">
        <v>9648</v>
      </c>
      <c r="B3614" s="106" t="s">
        <v>9649</v>
      </c>
      <c r="C3614" s="107" t="s">
        <v>27</v>
      </c>
      <c r="D3614" s="108">
        <v>4.8899999999999997</v>
      </c>
    </row>
    <row r="3615" spans="1:4">
      <c r="A3615" s="110" t="s">
        <v>9650</v>
      </c>
      <c r="B3615" s="106" t="s">
        <v>9651</v>
      </c>
      <c r="C3615" s="107" t="s">
        <v>27</v>
      </c>
      <c r="D3615" s="108">
        <v>5.78</v>
      </c>
    </row>
    <row r="3616" spans="1:4">
      <c r="A3616" s="110" t="s">
        <v>9652</v>
      </c>
      <c r="B3616" s="106" t="s">
        <v>9653</v>
      </c>
      <c r="C3616" s="107" t="s">
        <v>27</v>
      </c>
      <c r="D3616" s="108">
        <v>10.39</v>
      </c>
    </row>
    <row r="3617" spans="1:4">
      <c r="A3617" s="110" t="s">
        <v>9654</v>
      </c>
      <c r="B3617" s="106" t="s">
        <v>9655</v>
      </c>
      <c r="C3617" s="107" t="s">
        <v>27</v>
      </c>
      <c r="D3617" s="108">
        <v>12.57</v>
      </c>
    </row>
    <row r="3618" spans="1:4">
      <c r="A3618" s="110" t="s">
        <v>9656</v>
      </c>
      <c r="B3618" s="106" t="s">
        <v>9657</v>
      </c>
      <c r="C3618" s="107" t="s">
        <v>27</v>
      </c>
      <c r="D3618" s="108">
        <v>14.14</v>
      </c>
    </row>
    <row r="3619" spans="1:4">
      <c r="A3619" s="110" t="s">
        <v>9658</v>
      </c>
      <c r="B3619" s="106" t="s">
        <v>9659</v>
      </c>
      <c r="C3619" s="107" t="s">
        <v>27</v>
      </c>
      <c r="D3619" s="108">
        <v>27.48</v>
      </c>
    </row>
    <row r="3620" spans="1:4">
      <c r="A3620" s="110" t="s">
        <v>9660</v>
      </c>
      <c r="B3620" s="106" t="s">
        <v>9661</v>
      </c>
      <c r="C3620" s="107" t="s">
        <v>27</v>
      </c>
      <c r="D3620" s="108">
        <v>42.1</v>
      </c>
    </row>
    <row r="3621" spans="1:4">
      <c r="A3621" s="110" t="s">
        <v>9662</v>
      </c>
      <c r="B3621" s="106" t="s">
        <v>9663</v>
      </c>
      <c r="C3621" s="107" t="s">
        <v>27</v>
      </c>
      <c r="D3621" s="108">
        <v>66.61</v>
      </c>
    </row>
    <row r="3622" spans="1:4">
      <c r="A3622" s="110" t="s">
        <v>9664</v>
      </c>
      <c r="B3622" s="106" t="s">
        <v>9665</v>
      </c>
      <c r="C3622" s="107" t="s">
        <v>27</v>
      </c>
      <c r="D3622" s="108">
        <v>79.760000000000005</v>
      </c>
    </row>
    <row r="3623" spans="1:4">
      <c r="A3623" s="110" t="s">
        <v>9666</v>
      </c>
      <c r="B3623" s="106" t="s">
        <v>9667</v>
      </c>
      <c r="C3623" s="107" t="s">
        <v>27</v>
      </c>
      <c r="D3623" s="108">
        <v>89.62</v>
      </c>
    </row>
    <row r="3624" spans="1:4">
      <c r="A3624" s="110" t="s">
        <v>9668</v>
      </c>
      <c r="B3624" s="106" t="s">
        <v>9669</v>
      </c>
      <c r="C3624" s="107" t="s">
        <v>27</v>
      </c>
      <c r="D3624" s="108">
        <v>102.39</v>
      </c>
    </row>
    <row r="3625" spans="1:4">
      <c r="A3625" s="107" t="s">
        <v>9670</v>
      </c>
      <c r="B3625" s="106" t="s">
        <v>9671</v>
      </c>
      <c r="C3625" s="107" t="s">
        <v>27</v>
      </c>
      <c r="D3625" s="108">
        <v>141.86000000000001</v>
      </c>
    </row>
    <row r="3626" spans="1:4">
      <c r="A3626" s="109" t="s">
        <v>9672</v>
      </c>
      <c r="B3626" s="106"/>
      <c r="C3626" s="107"/>
      <c r="D3626" s="108"/>
    </row>
    <row r="3627" spans="1:4">
      <c r="A3627" s="107" t="s">
        <v>9673</v>
      </c>
      <c r="B3627" s="106" t="s">
        <v>9674</v>
      </c>
      <c r="C3627" s="107" t="s">
        <v>27</v>
      </c>
      <c r="D3627" s="108">
        <v>47.58</v>
      </c>
    </row>
    <row r="3628" spans="1:4">
      <c r="A3628" s="109" t="s">
        <v>9675</v>
      </c>
      <c r="B3628" s="106"/>
      <c r="C3628" s="107"/>
      <c r="D3628" s="108"/>
    </row>
    <row r="3629" spans="1:4">
      <c r="A3629" s="110" t="s">
        <v>9676</v>
      </c>
      <c r="B3629" s="106" t="s">
        <v>9677</v>
      </c>
      <c r="C3629" s="107" t="s">
        <v>27</v>
      </c>
      <c r="D3629" s="108">
        <v>5.57</v>
      </c>
    </row>
    <row r="3630" spans="1:4">
      <c r="A3630" s="110" t="s">
        <v>9678</v>
      </c>
      <c r="B3630" s="106" t="s">
        <v>9679</v>
      </c>
      <c r="C3630" s="107" t="s">
        <v>27</v>
      </c>
      <c r="D3630" s="108">
        <v>7.56</v>
      </c>
    </row>
    <row r="3631" spans="1:4">
      <c r="A3631" s="110" t="s">
        <v>9680</v>
      </c>
      <c r="B3631" s="106" t="s">
        <v>9681</v>
      </c>
      <c r="C3631" s="107" t="s">
        <v>27</v>
      </c>
      <c r="D3631" s="108">
        <v>1.52</v>
      </c>
    </row>
    <row r="3632" spans="1:4">
      <c r="A3632" s="110" t="s">
        <v>9682</v>
      </c>
      <c r="B3632" s="106" t="s">
        <v>9683</v>
      </c>
      <c r="C3632" s="107" t="s">
        <v>27</v>
      </c>
      <c r="D3632" s="108">
        <v>2.6</v>
      </c>
    </row>
    <row r="3633" spans="1:4">
      <c r="A3633" s="110" t="s">
        <v>9684</v>
      </c>
      <c r="B3633" s="106" t="s">
        <v>9685</v>
      </c>
      <c r="C3633" s="107" t="s">
        <v>27</v>
      </c>
      <c r="D3633" s="108">
        <v>4.42</v>
      </c>
    </row>
    <row r="3634" spans="1:4">
      <c r="A3634" s="107" t="s">
        <v>9686</v>
      </c>
      <c r="B3634" s="106" t="s">
        <v>9687</v>
      </c>
      <c r="C3634" s="107" t="s">
        <v>27</v>
      </c>
      <c r="D3634" s="108">
        <v>48.76</v>
      </c>
    </row>
    <row r="3635" spans="1:4">
      <c r="A3635" s="109" t="s">
        <v>9688</v>
      </c>
      <c r="B3635" s="106"/>
      <c r="C3635" s="107"/>
      <c r="D3635" s="108"/>
    </row>
    <row r="3636" spans="1:4">
      <c r="A3636" s="110" t="s">
        <v>9689</v>
      </c>
      <c r="B3636" s="106" t="s">
        <v>9690</v>
      </c>
      <c r="C3636" s="107" t="s">
        <v>1657</v>
      </c>
      <c r="D3636" s="108">
        <v>59.56</v>
      </c>
    </row>
    <row r="3637" spans="1:4">
      <c r="A3637" s="110" t="s">
        <v>9691</v>
      </c>
      <c r="B3637" s="106" t="s">
        <v>9692</v>
      </c>
      <c r="C3637" s="107" t="s">
        <v>1657</v>
      </c>
      <c r="D3637" s="108">
        <v>54.05</v>
      </c>
    </row>
    <row r="3638" spans="1:4">
      <c r="A3638" s="110" t="s">
        <v>9693</v>
      </c>
      <c r="B3638" s="106" t="s">
        <v>9694</v>
      </c>
      <c r="C3638" s="107" t="s">
        <v>1657</v>
      </c>
      <c r="D3638" s="108">
        <v>55.94</v>
      </c>
    </row>
    <row r="3639" spans="1:4">
      <c r="A3639" s="110" t="s">
        <v>9695</v>
      </c>
      <c r="B3639" s="106" t="s">
        <v>9696</v>
      </c>
      <c r="C3639" s="107" t="s">
        <v>1657</v>
      </c>
      <c r="D3639" s="108">
        <v>53.53</v>
      </c>
    </row>
    <row r="3640" spans="1:4">
      <c r="A3640" s="107" t="s">
        <v>9697</v>
      </c>
      <c r="B3640" s="106" t="s">
        <v>9698</v>
      </c>
      <c r="C3640" s="107" t="s">
        <v>1657</v>
      </c>
      <c r="D3640" s="108">
        <v>53.05</v>
      </c>
    </row>
    <row r="3641" spans="1:4">
      <c r="A3641" s="109" t="s">
        <v>9699</v>
      </c>
      <c r="B3641" s="106"/>
      <c r="C3641" s="107"/>
      <c r="D3641" s="108"/>
    </row>
    <row r="3642" spans="1:4">
      <c r="A3642" s="110" t="s">
        <v>9700</v>
      </c>
      <c r="B3642" s="106" t="s">
        <v>9701</v>
      </c>
      <c r="C3642" s="107" t="s">
        <v>27</v>
      </c>
      <c r="D3642" s="108">
        <v>2.23</v>
      </c>
    </row>
    <row r="3643" spans="1:4">
      <c r="A3643" s="110" t="s">
        <v>9702</v>
      </c>
      <c r="B3643" s="106" t="s">
        <v>9703</v>
      </c>
      <c r="C3643" s="107" t="s">
        <v>27</v>
      </c>
      <c r="D3643" s="108">
        <v>2.2400000000000002</v>
      </c>
    </row>
    <row r="3644" spans="1:4">
      <c r="A3644" s="110" t="s">
        <v>9704</v>
      </c>
      <c r="B3644" s="106" t="s">
        <v>9705</v>
      </c>
      <c r="C3644" s="107" t="s">
        <v>27</v>
      </c>
      <c r="D3644" s="108">
        <v>2.96</v>
      </c>
    </row>
    <row r="3645" spans="1:4">
      <c r="A3645" s="110" t="s">
        <v>9706</v>
      </c>
      <c r="B3645" s="106" t="s">
        <v>9707</v>
      </c>
      <c r="C3645" s="107" t="s">
        <v>27</v>
      </c>
      <c r="D3645" s="108">
        <v>3.98</v>
      </c>
    </row>
    <row r="3646" spans="1:4">
      <c r="A3646" s="110" t="s">
        <v>9708</v>
      </c>
      <c r="B3646" s="106" t="s">
        <v>9709</v>
      </c>
      <c r="C3646" s="107" t="s">
        <v>27</v>
      </c>
      <c r="D3646" s="108">
        <v>5.69</v>
      </c>
    </row>
    <row r="3647" spans="1:4">
      <c r="A3647" s="110" t="s">
        <v>9710</v>
      </c>
      <c r="B3647" s="106" t="s">
        <v>9711</v>
      </c>
      <c r="C3647" s="107" t="s">
        <v>27</v>
      </c>
      <c r="D3647" s="108">
        <v>8.6199999999999992</v>
      </c>
    </row>
    <row r="3648" spans="1:4">
      <c r="A3648" s="110" t="s">
        <v>9712</v>
      </c>
      <c r="B3648" s="106" t="s">
        <v>9713</v>
      </c>
      <c r="C3648" s="107" t="s">
        <v>27</v>
      </c>
      <c r="D3648" s="108">
        <v>3.78</v>
      </c>
    </row>
    <row r="3649" spans="1:4">
      <c r="A3649" s="110" t="s">
        <v>9714</v>
      </c>
      <c r="B3649" s="106" t="s">
        <v>9715</v>
      </c>
      <c r="C3649" s="107" t="s">
        <v>27</v>
      </c>
      <c r="D3649" s="108">
        <v>4.55</v>
      </c>
    </row>
    <row r="3650" spans="1:4">
      <c r="A3650" s="107" t="s">
        <v>9716</v>
      </c>
      <c r="B3650" s="106" t="s">
        <v>9717</v>
      </c>
      <c r="C3650" s="107" t="s">
        <v>27</v>
      </c>
      <c r="D3650" s="108">
        <v>6.16</v>
      </c>
    </row>
    <row r="3651" spans="1:4">
      <c r="A3651" s="109" t="s">
        <v>9718</v>
      </c>
      <c r="B3651" s="106"/>
      <c r="C3651" s="107"/>
      <c r="D3651" s="108"/>
    </row>
    <row r="3652" spans="1:4">
      <c r="A3652" s="110" t="s">
        <v>9719</v>
      </c>
      <c r="B3652" s="106" t="s">
        <v>9720</v>
      </c>
      <c r="C3652" s="107" t="s">
        <v>27</v>
      </c>
      <c r="D3652" s="108">
        <v>1.49</v>
      </c>
    </row>
    <row r="3653" spans="1:4">
      <c r="A3653" s="110" t="s">
        <v>9721</v>
      </c>
      <c r="B3653" s="106" t="s">
        <v>9722</v>
      </c>
      <c r="C3653" s="107" t="s">
        <v>27</v>
      </c>
      <c r="D3653" s="108">
        <v>2.08</v>
      </c>
    </row>
    <row r="3654" spans="1:4">
      <c r="A3654" s="110" t="s">
        <v>9723</v>
      </c>
      <c r="B3654" s="106" t="s">
        <v>9724</v>
      </c>
      <c r="C3654" s="107" t="s">
        <v>27</v>
      </c>
      <c r="D3654" s="108">
        <v>2.54</v>
      </c>
    </row>
    <row r="3655" spans="1:4">
      <c r="A3655" s="110" t="s">
        <v>9725</v>
      </c>
      <c r="B3655" s="106" t="s">
        <v>9726</v>
      </c>
      <c r="C3655" s="107" t="s">
        <v>27</v>
      </c>
      <c r="D3655" s="108">
        <v>4.54</v>
      </c>
    </row>
    <row r="3656" spans="1:4">
      <c r="A3656" s="110" t="s">
        <v>9727</v>
      </c>
      <c r="B3656" s="106" t="s">
        <v>9728</v>
      </c>
      <c r="C3656" s="107" t="s">
        <v>27</v>
      </c>
      <c r="D3656" s="108">
        <v>7.44</v>
      </c>
    </row>
    <row r="3657" spans="1:4">
      <c r="A3657" s="110" t="s">
        <v>9729</v>
      </c>
      <c r="B3657" s="106" t="s">
        <v>9730</v>
      </c>
      <c r="C3657" s="107" t="s">
        <v>27</v>
      </c>
      <c r="D3657" s="108">
        <v>9.42</v>
      </c>
    </row>
    <row r="3658" spans="1:4">
      <c r="A3658" s="107" t="s">
        <v>9731</v>
      </c>
      <c r="B3658" s="106" t="s">
        <v>9732</v>
      </c>
      <c r="C3658" s="107" t="s">
        <v>27</v>
      </c>
      <c r="D3658" s="108">
        <v>17.53</v>
      </c>
    </row>
    <row r="3659" spans="1:4">
      <c r="A3659" s="109" t="s">
        <v>9733</v>
      </c>
      <c r="B3659" s="106"/>
      <c r="C3659" s="107"/>
      <c r="D3659" s="108"/>
    </row>
    <row r="3660" spans="1:4">
      <c r="A3660" s="110" t="s">
        <v>9734</v>
      </c>
      <c r="B3660" s="106" t="s">
        <v>9735</v>
      </c>
      <c r="C3660" s="107" t="s">
        <v>1623</v>
      </c>
      <c r="D3660" s="108">
        <v>11.61</v>
      </c>
    </row>
    <row r="3661" spans="1:4">
      <c r="A3661" s="110" t="s">
        <v>9736</v>
      </c>
      <c r="B3661" s="106" t="s">
        <v>9737</v>
      </c>
      <c r="C3661" s="107" t="s">
        <v>1623</v>
      </c>
      <c r="D3661" s="108">
        <v>11.2</v>
      </c>
    </row>
    <row r="3662" spans="1:4">
      <c r="A3662" s="110" t="s">
        <v>9738</v>
      </c>
      <c r="B3662" s="106" t="s">
        <v>9739</v>
      </c>
      <c r="C3662" s="107" t="s">
        <v>1623</v>
      </c>
      <c r="D3662" s="108">
        <v>12.26</v>
      </c>
    </row>
    <row r="3663" spans="1:4">
      <c r="A3663" s="110" t="s">
        <v>9740</v>
      </c>
      <c r="B3663" s="106" t="s">
        <v>9741</v>
      </c>
      <c r="C3663" s="107" t="s">
        <v>1623</v>
      </c>
      <c r="D3663" s="108">
        <v>7.73</v>
      </c>
    </row>
    <row r="3664" spans="1:4">
      <c r="A3664" s="110" t="s">
        <v>9742</v>
      </c>
      <c r="B3664" s="106" t="s">
        <v>9743</v>
      </c>
      <c r="C3664" s="107" t="s">
        <v>1623</v>
      </c>
      <c r="D3664" s="108">
        <v>11.1</v>
      </c>
    </row>
    <row r="3665" spans="1:4">
      <c r="A3665" s="110" t="s">
        <v>9744</v>
      </c>
      <c r="B3665" s="106" t="s">
        <v>9745</v>
      </c>
      <c r="C3665" s="107" t="s">
        <v>1623</v>
      </c>
      <c r="D3665" s="108">
        <v>71.88</v>
      </c>
    </row>
    <row r="3666" spans="1:4">
      <c r="A3666" s="110" t="s">
        <v>9746</v>
      </c>
      <c r="B3666" s="106" t="s">
        <v>9747</v>
      </c>
      <c r="C3666" s="107" t="s">
        <v>1623</v>
      </c>
      <c r="D3666" s="108">
        <v>40.01</v>
      </c>
    </row>
    <row r="3667" spans="1:4">
      <c r="A3667" s="110" t="s">
        <v>9748</v>
      </c>
      <c r="B3667" s="106" t="s">
        <v>9749</v>
      </c>
      <c r="C3667" s="107" t="s">
        <v>1623</v>
      </c>
      <c r="D3667" s="108">
        <v>114.08</v>
      </c>
    </row>
    <row r="3668" spans="1:4">
      <c r="A3668" s="110" t="s">
        <v>9750</v>
      </c>
      <c r="B3668" s="106" t="s">
        <v>9751</v>
      </c>
      <c r="C3668" s="107" t="s">
        <v>1623</v>
      </c>
      <c r="D3668" s="108">
        <v>199.95</v>
      </c>
    </row>
    <row r="3669" spans="1:4">
      <c r="A3669" s="110" t="s">
        <v>9752</v>
      </c>
      <c r="B3669" s="106" t="s">
        <v>9753</v>
      </c>
      <c r="C3669" s="107" t="s">
        <v>1623</v>
      </c>
      <c r="D3669" s="108">
        <v>321.5</v>
      </c>
    </row>
    <row r="3670" spans="1:4">
      <c r="A3670" s="110" t="s">
        <v>9754</v>
      </c>
      <c r="B3670" s="106" t="s">
        <v>9755</v>
      </c>
      <c r="C3670" s="107" t="s">
        <v>1623</v>
      </c>
      <c r="D3670" s="108">
        <v>689.29</v>
      </c>
    </row>
    <row r="3671" spans="1:4">
      <c r="A3671" s="110" t="s">
        <v>9756</v>
      </c>
      <c r="B3671" s="106" t="s">
        <v>9757</v>
      </c>
      <c r="C3671" s="107" t="s">
        <v>1623</v>
      </c>
      <c r="D3671" s="108">
        <v>711.43</v>
      </c>
    </row>
    <row r="3672" spans="1:4">
      <c r="A3672" s="110" t="s">
        <v>9758</v>
      </c>
      <c r="B3672" s="106" t="s">
        <v>9759</v>
      </c>
      <c r="C3672" s="107" t="s">
        <v>1623</v>
      </c>
      <c r="D3672" s="108">
        <v>346.3</v>
      </c>
    </row>
    <row r="3673" spans="1:4">
      <c r="A3673" s="110" t="s">
        <v>9760</v>
      </c>
      <c r="B3673" s="106" t="s">
        <v>9761</v>
      </c>
      <c r="C3673" s="107" t="s">
        <v>1623</v>
      </c>
      <c r="D3673" s="108">
        <v>413.46</v>
      </c>
    </row>
    <row r="3674" spans="1:4">
      <c r="A3674" s="110" t="s">
        <v>9762</v>
      </c>
      <c r="B3674" s="106" t="s">
        <v>9763</v>
      </c>
      <c r="C3674" s="107" t="s">
        <v>25</v>
      </c>
      <c r="D3674" s="108">
        <v>92.93</v>
      </c>
    </row>
    <row r="3675" spans="1:4">
      <c r="A3675" s="110" t="s">
        <v>9764</v>
      </c>
      <c r="B3675" s="106" t="s">
        <v>9765</v>
      </c>
      <c r="C3675" s="107" t="s">
        <v>1623</v>
      </c>
      <c r="D3675" s="108">
        <v>13.89</v>
      </c>
    </row>
    <row r="3676" spans="1:4">
      <c r="A3676" s="110" t="s">
        <v>9766</v>
      </c>
      <c r="B3676" s="106" t="s">
        <v>9767</v>
      </c>
      <c r="C3676" s="107" t="s">
        <v>1623</v>
      </c>
      <c r="D3676" s="108">
        <v>17.55</v>
      </c>
    </row>
    <row r="3677" spans="1:4">
      <c r="A3677" s="110" t="s">
        <v>9768</v>
      </c>
      <c r="B3677" s="106" t="s">
        <v>9769</v>
      </c>
      <c r="C3677" s="107" t="s">
        <v>1623</v>
      </c>
      <c r="D3677" s="108">
        <v>13.89</v>
      </c>
    </row>
    <row r="3678" spans="1:4">
      <c r="A3678" s="110" t="s">
        <v>9770</v>
      </c>
      <c r="B3678" s="106" t="s">
        <v>9771</v>
      </c>
      <c r="C3678" s="107" t="s">
        <v>1623</v>
      </c>
      <c r="D3678" s="108">
        <v>15.53</v>
      </c>
    </row>
    <row r="3679" spans="1:4">
      <c r="A3679" s="110" t="s">
        <v>9772</v>
      </c>
      <c r="B3679" s="106" t="s">
        <v>9773</v>
      </c>
      <c r="C3679" s="107" t="s">
        <v>1623</v>
      </c>
      <c r="D3679" s="108">
        <v>18.02</v>
      </c>
    </row>
    <row r="3680" spans="1:4">
      <c r="A3680" s="110" t="s">
        <v>9774</v>
      </c>
      <c r="B3680" s="106" t="s">
        <v>9775</v>
      </c>
      <c r="C3680" s="107" t="s">
        <v>1623</v>
      </c>
      <c r="D3680" s="108">
        <v>17.510000000000002</v>
      </c>
    </row>
    <row r="3681" spans="1:4">
      <c r="A3681" s="107" t="s">
        <v>9776</v>
      </c>
      <c r="B3681" s="106" t="s">
        <v>9777</v>
      </c>
      <c r="C3681" s="107" t="s">
        <v>1623</v>
      </c>
      <c r="D3681" s="108">
        <v>18.54</v>
      </c>
    </row>
    <row r="3682" spans="1:4">
      <c r="A3682" s="109" t="s">
        <v>9778</v>
      </c>
      <c r="B3682" s="106"/>
      <c r="C3682" s="107"/>
      <c r="D3682" s="108"/>
    </row>
    <row r="3683" spans="1:4">
      <c r="A3683" s="110" t="s">
        <v>9779</v>
      </c>
      <c r="B3683" s="106" t="s">
        <v>9780</v>
      </c>
      <c r="C3683" s="107" t="s">
        <v>1623</v>
      </c>
      <c r="D3683" s="108">
        <v>86.87</v>
      </c>
    </row>
    <row r="3684" spans="1:4">
      <c r="A3684" s="110" t="s">
        <v>9781</v>
      </c>
      <c r="B3684" s="106" t="s">
        <v>9782</v>
      </c>
      <c r="C3684" s="107" t="s">
        <v>1623</v>
      </c>
      <c r="D3684" s="108">
        <v>95.67</v>
      </c>
    </row>
    <row r="3685" spans="1:4">
      <c r="A3685" s="110" t="s">
        <v>9783</v>
      </c>
      <c r="B3685" s="106" t="s">
        <v>9784</v>
      </c>
      <c r="C3685" s="107" t="s">
        <v>1623</v>
      </c>
      <c r="D3685" s="108">
        <v>96.08</v>
      </c>
    </row>
    <row r="3686" spans="1:4">
      <c r="A3686" s="110" t="s">
        <v>9785</v>
      </c>
      <c r="B3686" s="106" t="s">
        <v>9786</v>
      </c>
      <c r="C3686" s="107" t="s">
        <v>1623</v>
      </c>
      <c r="D3686" s="108">
        <v>174.41</v>
      </c>
    </row>
    <row r="3687" spans="1:4">
      <c r="A3687" s="110" t="s">
        <v>9787</v>
      </c>
      <c r="B3687" s="106" t="s">
        <v>9788</v>
      </c>
      <c r="C3687" s="107" t="s">
        <v>1623</v>
      </c>
      <c r="D3687" s="108">
        <v>533.19000000000005</v>
      </c>
    </row>
    <row r="3688" spans="1:4">
      <c r="A3688" s="110" t="s">
        <v>9789</v>
      </c>
      <c r="B3688" s="106" t="s">
        <v>9790</v>
      </c>
      <c r="C3688" s="107" t="s">
        <v>1623</v>
      </c>
      <c r="D3688" s="108">
        <v>206.84</v>
      </c>
    </row>
    <row r="3689" spans="1:4">
      <c r="A3689" s="110" t="s">
        <v>9791</v>
      </c>
      <c r="B3689" s="106" t="s">
        <v>9792</v>
      </c>
      <c r="C3689" s="107" t="s">
        <v>1623</v>
      </c>
      <c r="D3689" s="108">
        <v>248.32</v>
      </c>
    </row>
    <row r="3690" spans="1:4">
      <c r="A3690" s="110" t="s">
        <v>9793</v>
      </c>
      <c r="B3690" s="106" t="s">
        <v>9794</v>
      </c>
      <c r="C3690" s="107" t="s">
        <v>1623</v>
      </c>
      <c r="D3690" s="108">
        <v>320.73</v>
      </c>
    </row>
    <row r="3691" spans="1:4">
      <c r="A3691" s="110" t="s">
        <v>9795</v>
      </c>
      <c r="B3691" s="106" t="s">
        <v>9796</v>
      </c>
      <c r="C3691" s="107" t="s">
        <v>1623</v>
      </c>
      <c r="D3691" s="108">
        <v>602.61</v>
      </c>
    </row>
    <row r="3692" spans="1:4">
      <c r="A3692" s="110" t="s">
        <v>9797</v>
      </c>
      <c r="B3692" s="106" t="s">
        <v>9798</v>
      </c>
      <c r="C3692" s="107" t="s">
        <v>1623</v>
      </c>
      <c r="D3692" s="108">
        <v>1449.05</v>
      </c>
    </row>
    <row r="3693" spans="1:4">
      <c r="A3693" s="110" t="s">
        <v>9799</v>
      </c>
      <c r="B3693" s="106" t="s">
        <v>9800</v>
      </c>
      <c r="C3693" s="107" t="s">
        <v>1623</v>
      </c>
      <c r="D3693" s="108">
        <v>1529.75</v>
      </c>
    </row>
    <row r="3694" spans="1:4">
      <c r="A3694" s="110" t="s">
        <v>9801</v>
      </c>
      <c r="B3694" s="106" t="s">
        <v>9802</v>
      </c>
      <c r="C3694" s="107" t="s">
        <v>1623</v>
      </c>
      <c r="D3694" s="108">
        <v>823.63</v>
      </c>
    </row>
    <row r="3695" spans="1:4">
      <c r="A3695" s="107" t="s">
        <v>9803</v>
      </c>
      <c r="B3695" s="106" t="s">
        <v>9804</v>
      </c>
      <c r="C3695" s="107" t="s">
        <v>1623</v>
      </c>
      <c r="D3695" s="108">
        <v>15191.27</v>
      </c>
    </row>
    <row r="3696" spans="1:4">
      <c r="A3696" s="109" t="s">
        <v>9805</v>
      </c>
      <c r="B3696" s="106"/>
      <c r="C3696" s="107"/>
      <c r="D3696" s="108"/>
    </row>
    <row r="3697" spans="1:4">
      <c r="A3697" s="110" t="s">
        <v>9806</v>
      </c>
      <c r="B3697" s="106" t="s">
        <v>9807</v>
      </c>
      <c r="C3697" s="107" t="s">
        <v>1623</v>
      </c>
      <c r="D3697" s="108">
        <v>20.329999999999998</v>
      </c>
    </row>
    <row r="3698" spans="1:4">
      <c r="A3698" s="110" t="s">
        <v>9808</v>
      </c>
      <c r="B3698" s="106" t="s">
        <v>9809</v>
      </c>
      <c r="C3698" s="107" t="s">
        <v>1623</v>
      </c>
      <c r="D3698" s="108">
        <v>32.93</v>
      </c>
    </row>
    <row r="3699" spans="1:4">
      <c r="A3699" s="110" t="s">
        <v>9810</v>
      </c>
      <c r="B3699" s="106" t="s">
        <v>9811</v>
      </c>
      <c r="C3699" s="107" t="s">
        <v>1623</v>
      </c>
      <c r="D3699" s="108">
        <v>85.75</v>
      </c>
    </row>
    <row r="3700" spans="1:4">
      <c r="A3700" s="110" t="s">
        <v>9812</v>
      </c>
      <c r="B3700" s="106" t="s">
        <v>9813</v>
      </c>
      <c r="C3700" s="107" t="s">
        <v>1623</v>
      </c>
      <c r="D3700" s="108">
        <v>76.569999999999993</v>
      </c>
    </row>
    <row r="3701" spans="1:4">
      <c r="A3701" s="110" t="s">
        <v>9814</v>
      </c>
      <c r="B3701" s="106" t="s">
        <v>9815</v>
      </c>
      <c r="C3701" s="107" t="s">
        <v>1623</v>
      </c>
      <c r="D3701" s="108">
        <v>91.04</v>
      </c>
    </row>
    <row r="3702" spans="1:4">
      <c r="A3702" s="110" t="s">
        <v>9816</v>
      </c>
      <c r="B3702" s="106" t="s">
        <v>9817</v>
      </c>
      <c r="C3702" s="107" t="s">
        <v>1623</v>
      </c>
      <c r="D3702" s="108">
        <v>91.04</v>
      </c>
    </row>
    <row r="3703" spans="1:4">
      <c r="A3703" s="110" t="s">
        <v>9818</v>
      </c>
      <c r="B3703" s="106" t="s">
        <v>9819</v>
      </c>
      <c r="C3703" s="107" t="s">
        <v>1623</v>
      </c>
      <c r="D3703" s="108">
        <v>91.04</v>
      </c>
    </row>
    <row r="3704" spans="1:4">
      <c r="A3704" s="110" t="s">
        <v>9820</v>
      </c>
      <c r="B3704" s="106" t="s">
        <v>9821</v>
      </c>
      <c r="C3704" s="107" t="s">
        <v>1623</v>
      </c>
      <c r="D3704" s="108">
        <v>326.74</v>
      </c>
    </row>
    <row r="3705" spans="1:4">
      <c r="A3705" s="110" t="s">
        <v>9822</v>
      </c>
      <c r="B3705" s="106" t="s">
        <v>9823</v>
      </c>
      <c r="C3705" s="107" t="s">
        <v>1623</v>
      </c>
      <c r="D3705" s="108">
        <v>1979.41</v>
      </c>
    </row>
    <row r="3706" spans="1:4">
      <c r="A3706" s="110" t="s">
        <v>9824</v>
      </c>
      <c r="B3706" s="106" t="s">
        <v>9825</v>
      </c>
      <c r="C3706" s="107" t="s">
        <v>1623</v>
      </c>
      <c r="D3706" s="108">
        <v>54008.26</v>
      </c>
    </row>
    <row r="3707" spans="1:4">
      <c r="A3707" s="110" t="s">
        <v>9826</v>
      </c>
      <c r="B3707" s="106" t="s">
        <v>9827</v>
      </c>
      <c r="C3707" s="107" t="s">
        <v>1623</v>
      </c>
      <c r="D3707" s="108">
        <v>487.77</v>
      </c>
    </row>
    <row r="3708" spans="1:4">
      <c r="A3708" s="110" t="s">
        <v>9828</v>
      </c>
      <c r="B3708" s="106" t="s">
        <v>9829</v>
      </c>
      <c r="C3708" s="107" t="s">
        <v>1623</v>
      </c>
      <c r="D3708" s="108">
        <v>386.21</v>
      </c>
    </row>
    <row r="3709" spans="1:4">
      <c r="A3709" s="110" t="s">
        <v>9830</v>
      </c>
      <c r="B3709" s="106" t="s">
        <v>9831</v>
      </c>
      <c r="C3709" s="107" t="s">
        <v>1623</v>
      </c>
      <c r="D3709" s="108">
        <v>748.98</v>
      </c>
    </row>
    <row r="3710" spans="1:4">
      <c r="A3710" s="110" t="s">
        <v>9832</v>
      </c>
      <c r="B3710" s="106" t="s">
        <v>9833</v>
      </c>
      <c r="C3710" s="107" t="s">
        <v>1623</v>
      </c>
      <c r="D3710" s="108">
        <v>1631.17</v>
      </c>
    </row>
    <row r="3711" spans="1:4">
      <c r="A3711" s="110" t="s">
        <v>9834</v>
      </c>
      <c r="B3711" s="106" t="s">
        <v>9835</v>
      </c>
      <c r="C3711" s="107" t="s">
        <v>1623</v>
      </c>
      <c r="D3711" s="108">
        <v>2370.52</v>
      </c>
    </row>
    <row r="3712" spans="1:4">
      <c r="A3712" s="107" t="s">
        <v>9836</v>
      </c>
      <c r="B3712" s="106" t="s">
        <v>9837</v>
      </c>
      <c r="C3712" s="107" t="s">
        <v>1623</v>
      </c>
      <c r="D3712" s="108">
        <v>50084.46</v>
      </c>
    </row>
    <row r="3713" spans="1:4">
      <c r="A3713" s="109" t="s">
        <v>9838</v>
      </c>
      <c r="B3713" s="106"/>
      <c r="C3713" s="107"/>
      <c r="D3713" s="108"/>
    </row>
    <row r="3714" spans="1:4">
      <c r="A3714" s="110" t="s">
        <v>9839</v>
      </c>
      <c r="B3714" s="106" t="s">
        <v>9840</v>
      </c>
      <c r="C3714" s="107" t="s">
        <v>1623</v>
      </c>
      <c r="D3714" s="108">
        <v>794.77</v>
      </c>
    </row>
    <row r="3715" spans="1:4">
      <c r="A3715" s="110" t="s">
        <v>9841</v>
      </c>
      <c r="B3715" s="106" t="s">
        <v>9842</v>
      </c>
      <c r="C3715" s="107" t="s">
        <v>1623</v>
      </c>
      <c r="D3715" s="108">
        <v>399.77</v>
      </c>
    </row>
    <row r="3716" spans="1:4">
      <c r="A3716" s="110" t="s">
        <v>9843</v>
      </c>
      <c r="B3716" s="106" t="s">
        <v>9844</v>
      </c>
      <c r="C3716" s="107" t="s">
        <v>1623</v>
      </c>
      <c r="D3716" s="108">
        <v>1094.77</v>
      </c>
    </row>
    <row r="3717" spans="1:4">
      <c r="A3717" s="110" t="s">
        <v>9845</v>
      </c>
      <c r="B3717" s="106" t="s">
        <v>9846</v>
      </c>
      <c r="C3717" s="107" t="s">
        <v>1623</v>
      </c>
      <c r="D3717" s="108">
        <v>2946.6</v>
      </c>
    </row>
    <row r="3718" spans="1:4">
      <c r="A3718" s="110" t="s">
        <v>9847</v>
      </c>
      <c r="B3718" s="106" t="s">
        <v>9848</v>
      </c>
      <c r="C3718" s="107" t="s">
        <v>1623</v>
      </c>
      <c r="D3718" s="108">
        <v>5391.68</v>
      </c>
    </row>
    <row r="3719" spans="1:4">
      <c r="A3719" s="110" t="s">
        <v>9849</v>
      </c>
      <c r="B3719" s="106" t="s">
        <v>9850</v>
      </c>
      <c r="C3719" s="107" t="s">
        <v>1623</v>
      </c>
      <c r="D3719" s="108">
        <v>138.43</v>
      </c>
    </row>
    <row r="3720" spans="1:4">
      <c r="A3720" s="110" t="s">
        <v>9851</v>
      </c>
      <c r="B3720" s="106" t="s">
        <v>9852</v>
      </c>
      <c r="C3720" s="107" t="s">
        <v>1623</v>
      </c>
      <c r="D3720" s="108">
        <v>267.14</v>
      </c>
    </row>
    <row r="3721" spans="1:4">
      <c r="A3721" s="110" t="s">
        <v>9853</v>
      </c>
      <c r="B3721" s="106" t="s">
        <v>9854</v>
      </c>
      <c r="C3721" s="107" t="s">
        <v>1623</v>
      </c>
      <c r="D3721" s="108">
        <v>462.75</v>
      </c>
    </row>
    <row r="3722" spans="1:4">
      <c r="A3722" s="110" t="s">
        <v>9855</v>
      </c>
      <c r="B3722" s="106" t="s">
        <v>9856</v>
      </c>
      <c r="C3722" s="107" t="s">
        <v>1623</v>
      </c>
      <c r="D3722" s="108">
        <v>49.56</v>
      </c>
    </row>
    <row r="3723" spans="1:4">
      <c r="A3723" s="110" t="s">
        <v>9857</v>
      </c>
      <c r="B3723" s="106" t="s">
        <v>9858</v>
      </c>
      <c r="C3723" s="107" t="s">
        <v>1623</v>
      </c>
      <c r="D3723" s="108">
        <v>226.85</v>
      </c>
    </row>
    <row r="3724" spans="1:4">
      <c r="A3724" s="110" t="s">
        <v>9859</v>
      </c>
      <c r="B3724" s="106" t="s">
        <v>9860</v>
      </c>
      <c r="C3724" s="107" t="s">
        <v>1623</v>
      </c>
      <c r="D3724" s="108">
        <v>107.02</v>
      </c>
    </row>
    <row r="3725" spans="1:4">
      <c r="A3725" s="110" t="s">
        <v>9861</v>
      </c>
      <c r="B3725" s="106" t="s">
        <v>9862</v>
      </c>
      <c r="C3725" s="107" t="s">
        <v>1623</v>
      </c>
      <c r="D3725" s="108">
        <v>654.04</v>
      </c>
    </row>
    <row r="3726" spans="1:4">
      <c r="A3726" s="110" t="s">
        <v>9863</v>
      </c>
      <c r="B3726" s="106" t="s">
        <v>9864</v>
      </c>
      <c r="C3726" s="107" t="s">
        <v>1623</v>
      </c>
      <c r="D3726" s="108">
        <v>1098.48</v>
      </c>
    </row>
    <row r="3727" spans="1:4">
      <c r="A3727" s="110" t="s">
        <v>9865</v>
      </c>
      <c r="B3727" s="106" t="s">
        <v>9866</v>
      </c>
      <c r="C3727" s="107" t="s">
        <v>1623</v>
      </c>
      <c r="D3727" s="108">
        <v>91.76</v>
      </c>
    </row>
    <row r="3728" spans="1:4">
      <c r="A3728" s="110" t="s">
        <v>9867</v>
      </c>
      <c r="B3728" s="106" t="s">
        <v>9868</v>
      </c>
      <c r="C3728" s="107" t="s">
        <v>1623</v>
      </c>
      <c r="D3728" s="108">
        <v>46.35</v>
      </c>
    </row>
    <row r="3729" spans="1:4">
      <c r="A3729" s="110" t="s">
        <v>9869</v>
      </c>
      <c r="B3729" s="106" t="s">
        <v>9870</v>
      </c>
      <c r="C3729" s="107" t="s">
        <v>1623</v>
      </c>
      <c r="D3729" s="108">
        <v>64.22</v>
      </c>
    </row>
    <row r="3730" spans="1:4">
      <c r="A3730" s="110" t="s">
        <v>9871</v>
      </c>
      <c r="B3730" s="106" t="s">
        <v>9872</v>
      </c>
      <c r="C3730" s="107" t="s">
        <v>1623</v>
      </c>
      <c r="D3730" s="108">
        <v>195.35</v>
      </c>
    </row>
    <row r="3731" spans="1:4">
      <c r="A3731" s="110" t="s">
        <v>9873</v>
      </c>
      <c r="B3731" s="106" t="s">
        <v>9874</v>
      </c>
      <c r="C3731" s="107" t="s">
        <v>1623</v>
      </c>
      <c r="D3731" s="108">
        <v>333.95</v>
      </c>
    </row>
    <row r="3732" spans="1:4">
      <c r="A3732" s="110" t="s">
        <v>9875</v>
      </c>
      <c r="B3732" s="106" t="s">
        <v>9876</v>
      </c>
      <c r="C3732" s="107" t="s">
        <v>1623</v>
      </c>
      <c r="D3732" s="108">
        <v>129.77000000000001</v>
      </c>
    </row>
    <row r="3733" spans="1:4">
      <c r="A3733" s="107" t="s">
        <v>9877</v>
      </c>
      <c r="B3733" s="106" t="s">
        <v>9878</v>
      </c>
      <c r="C3733" s="107" t="s">
        <v>1623</v>
      </c>
      <c r="D3733" s="108">
        <v>164.23</v>
      </c>
    </row>
    <row r="3734" spans="1:4">
      <c r="A3734" s="109" t="s">
        <v>9879</v>
      </c>
      <c r="B3734" s="106"/>
      <c r="C3734" s="107"/>
      <c r="D3734" s="108"/>
    </row>
    <row r="3735" spans="1:4">
      <c r="A3735" s="110" t="s">
        <v>9880</v>
      </c>
      <c r="B3735" s="106" t="s">
        <v>9881</v>
      </c>
      <c r="C3735" s="107" t="s">
        <v>1623</v>
      </c>
      <c r="D3735" s="108">
        <v>7.34</v>
      </c>
    </row>
    <row r="3736" spans="1:4">
      <c r="A3736" s="110" t="s">
        <v>9882</v>
      </c>
      <c r="B3736" s="106" t="s">
        <v>9883</v>
      </c>
      <c r="C3736" s="107" t="s">
        <v>1623</v>
      </c>
      <c r="D3736" s="108">
        <v>8.59</v>
      </c>
    </row>
    <row r="3737" spans="1:4">
      <c r="A3737" s="110" t="s">
        <v>9884</v>
      </c>
      <c r="B3737" s="106" t="s">
        <v>9885</v>
      </c>
      <c r="C3737" s="107" t="s">
        <v>1623</v>
      </c>
      <c r="D3737" s="108">
        <v>24.71</v>
      </c>
    </row>
    <row r="3738" spans="1:4">
      <c r="A3738" s="110" t="s">
        <v>9886</v>
      </c>
      <c r="B3738" s="106" t="s">
        <v>9887</v>
      </c>
      <c r="C3738" s="107" t="s">
        <v>1623</v>
      </c>
      <c r="D3738" s="108">
        <v>43.31</v>
      </c>
    </row>
    <row r="3739" spans="1:4">
      <c r="A3739" s="110" t="s">
        <v>9888</v>
      </c>
      <c r="B3739" s="106" t="s">
        <v>9889</v>
      </c>
      <c r="C3739" s="107" t="s">
        <v>1623</v>
      </c>
      <c r="D3739" s="108">
        <v>25.69</v>
      </c>
    </row>
    <row r="3740" spans="1:4">
      <c r="A3740" s="110" t="s">
        <v>9890</v>
      </c>
      <c r="B3740" s="106" t="s">
        <v>9891</v>
      </c>
      <c r="C3740" s="107" t="s">
        <v>1623</v>
      </c>
      <c r="D3740" s="108">
        <v>38.79</v>
      </c>
    </row>
    <row r="3741" spans="1:4">
      <c r="A3741" s="110" t="s">
        <v>9892</v>
      </c>
      <c r="B3741" s="106" t="s">
        <v>9893</v>
      </c>
      <c r="C3741" s="107" t="s">
        <v>1623</v>
      </c>
      <c r="D3741" s="108">
        <v>28.94</v>
      </c>
    </row>
    <row r="3742" spans="1:4">
      <c r="A3742" s="110" t="s">
        <v>9894</v>
      </c>
      <c r="B3742" s="106" t="s">
        <v>9895</v>
      </c>
      <c r="C3742" s="107" t="s">
        <v>1623</v>
      </c>
      <c r="D3742" s="108">
        <v>29.89</v>
      </c>
    </row>
    <row r="3743" spans="1:4">
      <c r="A3743" s="110" t="s">
        <v>9896</v>
      </c>
      <c r="B3743" s="106" t="s">
        <v>9897</v>
      </c>
      <c r="C3743" s="107" t="s">
        <v>1623</v>
      </c>
      <c r="D3743" s="108">
        <v>20.170000000000002</v>
      </c>
    </row>
    <row r="3744" spans="1:4">
      <c r="A3744" s="110" t="s">
        <v>9898</v>
      </c>
      <c r="B3744" s="106" t="s">
        <v>9899</v>
      </c>
      <c r="C3744" s="107" t="s">
        <v>1623</v>
      </c>
      <c r="D3744" s="108">
        <v>31.06</v>
      </c>
    </row>
    <row r="3745" spans="1:4">
      <c r="A3745" s="107" t="s">
        <v>9900</v>
      </c>
      <c r="B3745" s="106" t="s">
        <v>9901</v>
      </c>
      <c r="C3745" s="107" t="s">
        <v>1623</v>
      </c>
      <c r="D3745" s="108">
        <v>39.32</v>
      </c>
    </row>
    <row r="3746" spans="1:4">
      <c r="A3746" s="109" t="s">
        <v>9902</v>
      </c>
      <c r="B3746" s="106"/>
      <c r="C3746" s="107"/>
      <c r="D3746" s="108"/>
    </row>
    <row r="3747" spans="1:4">
      <c r="A3747" s="110" t="s">
        <v>9903</v>
      </c>
      <c r="B3747" s="106" t="s">
        <v>9904</v>
      </c>
      <c r="C3747" s="107" t="s">
        <v>1623</v>
      </c>
      <c r="D3747" s="108">
        <v>2145.2800000000002</v>
      </c>
    </row>
    <row r="3748" spans="1:4">
      <c r="A3748" s="107" t="s">
        <v>9905</v>
      </c>
      <c r="B3748" s="106" t="s">
        <v>9906</v>
      </c>
      <c r="C3748" s="107" t="s">
        <v>1623</v>
      </c>
      <c r="D3748" s="108">
        <v>2308.23</v>
      </c>
    </row>
    <row r="3749" spans="1:4">
      <c r="A3749" s="109" t="s">
        <v>9907</v>
      </c>
      <c r="B3749" s="106"/>
      <c r="C3749" s="107"/>
      <c r="D3749" s="108"/>
    </row>
    <row r="3750" spans="1:4">
      <c r="A3750" s="110" t="s">
        <v>9908</v>
      </c>
      <c r="B3750" s="106" t="s">
        <v>9909</v>
      </c>
      <c r="C3750" s="107" t="s">
        <v>1623</v>
      </c>
      <c r="D3750" s="108">
        <v>141.83000000000001</v>
      </c>
    </row>
    <row r="3751" spans="1:4">
      <c r="A3751" s="110" t="s">
        <v>9910</v>
      </c>
      <c r="B3751" s="106" t="s">
        <v>9911</v>
      </c>
      <c r="C3751" s="107" t="s">
        <v>1623</v>
      </c>
      <c r="D3751" s="108">
        <v>234.17</v>
      </c>
    </row>
    <row r="3752" spans="1:4">
      <c r="A3752" s="110" t="s">
        <v>9912</v>
      </c>
      <c r="B3752" s="106" t="s">
        <v>9913</v>
      </c>
      <c r="C3752" s="107" t="s">
        <v>1623</v>
      </c>
      <c r="D3752" s="108">
        <v>372.18</v>
      </c>
    </row>
    <row r="3753" spans="1:4">
      <c r="A3753" s="110" t="s">
        <v>9914</v>
      </c>
      <c r="B3753" s="106" t="s">
        <v>9915</v>
      </c>
      <c r="C3753" s="107" t="s">
        <v>1623</v>
      </c>
      <c r="D3753" s="108">
        <v>540.20000000000005</v>
      </c>
    </row>
    <row r="3754" spans="1:4">
      <c r="A3754" s="110" t="s">
        <v>9916</v>
      </c>
      <c r="B3754" s="106" t="s">
        <v>9917</v>
      </c>
      <c r="C3754" s="107" t="s">
        <v>1623</v>
      </c>
      <c r="D3754" s="108">
        <v>786.12</v>
      </c>
    </row>
    <row r="3755" spans="1:4">
      <c r="A3755" s="110" t="s">
        <v>9918</v>
      </c>
      <c r="B3755" s="106" t="s">
        <v>9919</v>
      </c>
      <c r="C3755" s="107" t="s">
        <v>1623</v>
      </c>
      <c r="D3755" s="108">
        <v>805.96</v>
      </c>
    </row>
    <row r="3756" spans="1:4">
      <c r="A3756" s="110" t="s">
        <v>9920</v>
      </c>
      <c r="B3756" s="106" t="s">
        <v>9921</v>
      </c>
      <c r="C3756" s="107" t="s">
        <v>1623</v>
      </c>
      <c r="D3756" s="108">
        <v>185.59</v>
      </c>
    </row>
    <row r="3757" spans="1:4">
      <c r="A3757" s="110" t="s">
        <v>9922</v>
      </c>
      <c r="B3757" s="106" t="s">
        <v>9923</v>
      </c>
      <c r="C3757" s="107" t="s">
        <v>1623</v>
      </c>
      <c r="D3757" s="108">
        <v>160.34</v>
      </c>
    </row>
    <row r="3758" spans="1:4">
      <c r="A3758" s="110" t="s">
        <v>9924</v>
      </c>
      <c r="B3758" s="106" t="s">
        <v>9925</v>
      </c>
      <c r="C3758" s="107" t="s">
        <v>1623</v>
      </c>
      <c r="D3758" s="108">
        <v>1411.84</v>
      </c>
    </row>
    <row r="3759" spans="1:4">
      <c r="A3759" s="110" t="s">
        <v>9926</v>
      </c>
      <c r="B3759" s="106" t="s">
        <v>9927</v>
      </c>
      <c r="C3759" s="107" t="s">
        <v>1623</v>
      </c>
      <c r="D3759" s="108">
        <v>167.86</v>
      </c>
    </row>
    <row r="3760" spans="1:4">
      <c r="A3760" s="110" t="s">
        <v>9928</v>
      </c>
      <c r="B3760" s="106" t="s">
        <v>9929</v>
      </c>
      <c r="C3760" s="107" t="s">
        <v>1623</v>
      </c>
      <c r="D3760" s="108">
        <v>232.86</v>
      </c>
    </row>
    <row r="3761" spans="1:4">
      <c r="A3761" s="110" t="s">
        <v>9930</v>
      </c>
      <c r="B3761" s="106" t="s">
        <v>9931</v>
      </c>
      <c r="C3761" s="107" t="s">
        <v>1623</v>
      </c>
      <c r="D3761" s="108">
        <v>652.86</v>
      </c>
    </row>
    <row r="3762" spans="1:4">
      <c r="A3762" s="110" t="s">
        <v>9932</v>
      </c>
      <c r="B3762" s="106" t="s">
        <v>9933</v>
      </c>
      <c r="C3762" s="107" t="s">
        <v>1623</v>
      </c>
      <c r="D3762" s="108">
        <v>401.86</v>
      </c>
    </row>
    <row r="3763" spans="1:4">
      <c r="A3763" s="110" t="s">
        <v>9934</v>
      </c>
      <c r="B3763" s="106" t="s">
        <v>9935</v>
      </c>
      <c r="C3763" s="107" t="s">
        <v>1623</v>
      </c>
      <c r="D3763" s="108">
        <v>156.18</v>
      </c>
    </row>
    <row r="3764" spans="1:4">
      <c r="A3764" s="107" t="s">
        <v>9936</v>
      </c>
      <c r="B3764" s="106" t="s">
        <v>9937</v>
      </c>
      <c r="C3764" s="107" t="s">
        <v>1623</v>
      </c>
      <c r="D3764" s="108">
        <v>46.02</v>
      </c>
    </row>
    <row r="3765" spans="1:4">
      <c r="A3765" s="109" t="s">
        <v>9938</v>
      </c>
      <c r="B3765" s="106"/>
      <c r="C3765" s="107"/>
      <c r="D3765" s="108"/>
    </row>
    <row r="3766" spans="1:4">
      <c r="A3766" s="110" t="s">
        <v>9939</v>
      </c>
      <c r="B3766" s="106" t="s">
        <v>9940</v>
      </c>
      <c r="C3766" s="107" t="s">
        <v>1623</v>
      </c>
      <c r="D3766" s="108">
        <v>8.9700000000000006</v>
      </c>
    </row>
    <row r="3767" spans="1:4">
      <c r="A3767" s="110" t="s">
        <v>9941</v>
      </c>
      <c r="B3767" s="106" t="s">
        <v>9942</v>
      </c>
      <c r="C3767" s="107" t="s">
        <v>1623</v>
      </c>
      <c r="D3767" s="108">
        <v>2.27</v>
      </c>
    </row>
    <row r="3768" spans="1:4">
      <c r="A3768" s="110" t="s">
        <v>9943</v>
      </c>
      <c r="B3768" s="106" t="s">
        <v>9944</v>
      </c>
      <c r="C3768" s="107" t="s">
        <v>1623</v>
      </c>
      <c r="D3768" s="108">
        <v>2.95</v>
      </c>
    </row>
    <row r="3769" spans="1:4">
      <c r="A3769" s="110" t="s">
        <v>9945</v>
      </c>
      <c r="B3769" s="106" t="s">
        <v>9946</v>
      </c>
      <c r="C3769" s="107" t="s">
        <v>1623</v>
      </c>
      <c r="D3769" s="108">
        <v>17.079999999999998</v>
      </c>
    </row>
    <row r="3770" spans="1:4">
      <c r="A3770" s="110" t="s">
        <v>9947</v>
      </c>
      <c r="B3770" s="106" t="s">
        <v>9948</v>
      </c>
      <c r="C3770" s="107" t="s">
        <v>27</v>
      </c>
      <c r="D3770" s="108">
        <v>19.86</v>
      </c>
    </row>
    <row r="3771" spans="1:4">
      <c r="A3771" s="107" t="s">
        <v>9949</v>
      </c>
      <c r="B3771" s="106" t="s">
        <v>9950</v>
      </c>
      <c r="C3771" s="107" t="s">
        <v>1623</v>
      </c>
      <c r="D3771" s="108">
        <v>55.26</v>
      </c>
    </row>
    <row r="3772" spans="1:4">
      <c r="A3772" s="109" t="s">
        <v>9951</v>
      </c>
      <c r="B3772" s="106"/>
      <c r="C3772" s="107"/>
      <c r="D3772" s="108"/>
    </row>
    <row r="3773" spans="1:4">
      <c r="A3773" s="110" t="s">
        <v>9952</v>
      </c>
      <c r="B3773" s="106" t="s">
        <v>9953</v>
      </c>
      <c r="C3773" s="107" t="s">
        <v>1623</v>
      </c>
      <c r="D3773" s="108">
        <v>9.17</v>
      </c>
    </row>
    <row r="3774" spans="1:4">
      <c r="A3774" s="110" t="s">
        <v>9954</v>
      </c>
      <c r="B3774" s="106" t="s">
        <v>9955</v>
      </c>
      <c r="C3774" s="107" t="s">
        <v>1623</v>
      </c>
      <c r="D3774" s="108">
        <v>11.62</v>
      </c>
    </row>
    <row r="3775" spans="1:4">
      <c r="A3775" s="110" t="s">
        <v>9956</v>
      </c>
      <c r="B3775" s="106" t="s">
        <v>9957</v>
      </c>
      <c r="C3775" s="107" t="s">
        <v>1623</v>
      </c>
      <c r="D3775" s="108">
        <v>16.14</v>
      </c>
    </row>
    <row r="3776" spans="1:4">
      <c r="A3776" s="110" t="s">
        <v>9958</v>
      </c>
      <c r="B3776" s="106" t="s">
        <v>9959</v>
      </c>
      <c r="C3776" s="107" t="s">
        <v>1623</v>
      </c>
      <c r="D3776" s="108">
        <v>64.08</v>
      </c>
    </row>
    <row r="3777" spans="1:4">
      <c r="A3777" s="110" t="s">
        <v>9960</v>
      </c>
      <c r="B3777" s="106" t="s">
        <v>9961</v>
      </c>
      <c r="C3777" s="107" t="s">
        <v>1623</v>
      </c>
      <c r="D3777" s="108">
        <v>12.64</v>
      </c>
    </row>
    <row r="3778" spans="1:4">
      <c r="A3778" s="110" t="s">
        <v>9962</v>
      </c>
      <c r="B3778" s="106" t="s">
        <v>9963</v>
      </c>
      <c r="C3778" s="107" t="s">
        <v>1623</v>
      </c>
      <c r="D3778" s="108">
        <v>36.4</v>
      </c>
    </row>
    <row r="3779" spans="1:4">
      <c r="A3779" s="110" t="s">
        <v>9964</v>
      </c>
      <c r="B3779" s="106" t="s">
        <v>9965</v>
      </c>
      <c r="C3779" s="107" t="s">
        <v>1623</v>
      </c>
      <c r="D3779" s="108">
        <v>54.3</v>
      </c>
    </row>
    <row r="3780" spans="1:4">
      <c r="A3780" s="110" t="s">
        <v>9966</v>
      </c>
      <c r="B3780" s="106" t="s">
        <v>9967</v>
      </c>
      <c r="C3780" s="107" t="s">
        <v>1623</v>
      </c>
      <c r="D3780" s="108">
        <v>33.229999999999997</v>
      </c>
    </row>
    <row r="3781" spans="1:4">
      <c r="A3781" s="110" t="s">
        <v>9968</v>
      </c>
      <c r="B3781" s="106" t="s">
        <v>9969</v>
      </c>
      <c r="C3781" s="107" t="s">
        <v>1623</v>
      </c>
      <c r="D3781" s="108">
        <v>27.79</v>
      </c>
    </row>
    <row r="3782" spans="1:4">
      <c r="A3782" s="110" t="s">
        <v>9970</v>
      </c>
      <c r="B3782" s="106" t="s">
        <v>9971</v>
      </c>
      <c r="C3782" s="107" t="s">
        <v>1623</v>
      </c>
      <c r="D3782" s="108">
        <v>69.78</v>
      </c>
    </row>
    <row r="3783" spans="1:4">
      <c r="A3783" s="107" t="s">
        <v>9972</v>
      </c>
      <c r="B3783" s="106" t="s">
        <v>9973</v>
      </c>
      <c r="C3783" s="107" t="s">
        <v>1623</v>
      </c>
      <c r="D3783" s="108">
        <v>107.86</v>
      </c>
    </row>
    <row r="3784" spans="1:4">
      <c r="A3784" s="109" t="s">
        <v>9974</v>
      </c>
      <c r="B3784" s="106"/>
      <c r="C3784" s="107"/>
      <c r="D3784" s="108"/>
    </row>
    <row r="3785" spans="1:4">
      <c r="A3785" s="110" t="s">
        <v>9975</v>
      </c>
      <c r="B3785" s="106" t="s">
        <v>9976</v>
      </c>
      <c r="C3785" s="107" t="s">
        <v>1623</v>
      </c>
      <c r="D3785" s="108">
        <v>129.47</v>
      </c>
    </row>
    <row r="3786" spans="1:4">
      <c r="A3786" s="110" t="s">
        <v>9977</v>
      </c>
      <c r="B3786" s="106" t="s">
        <v>9978</v>
      </c>
      <c r="C3786" s="107" t="s">
        <v>1623</v>
      </c>
      <c r="D3786" s="108">
        <v>182.69</v>
      </c>
    </row>
    <row r="3787" spans="1:4">
      <c r="A3787" s="110" t="s">
        <v>9979</v>
      </c>
      <c r="B3787" s="106" t="s">
        <v>9980</v>
      </c>
      <c r="C3787" s="107" t="s">
        <v>1623</v>
      </c>
      <c r="D3787" s="108">
        <v>3362.85</v>
      </c>
    </row>
    <row r="3788" spans="1:4">
      <c r="A3788" s="110" t="s">
        <v>9981</v>
      </c>
      <c r="B3788" s="106" t="s">
        <v>9982</v>
      </c>
      <c r="C3788" s="107" t="s">
        <v>1623</v>
      </c>
      <c r="D3788" s="108">
        <v>200.96</v>
      </c>
    </row>
    <row r="3789" spans="1:4">
      <c r="A3789" s="110" t="s">
        <v>9983</v>
      </c>
      <c r="B3789" s="106" t="s">
        <v>9984</v>
      </c>
      <c r="C3789" s="107" t="s">
        <v>1623</v>
      </c>
      <c r="D3789" s="108">
        <v>124.58</v>
      </c>
    </row>
    <row r="3790" spans="1:4">
      <c r="A3790" s="110" t="s">
        <v>9985</v>
      </c>
      <c r="B3790" s="106" t="s">
        <v>9986</v>
      </c>
      <c r="C3790" s="107" t="s">
        <v>1623</v>
      </c>
      <c r="D3790" s="108">
        <v>134.24</v>
      </c>
    </row>
    <row r="3791" spans="1:4">
      <c r="A3791" s="110" t="s">
        <v>9987</v>
      </c>
      <c r="B3791" s="106" t="s">
        <v>9988</v>
      </c>
      <c r="C3791" s="107" t="s">
        <v>1623</v>
      </c>
      <c r="D3791" s="108">
        <v>174.24</v>
      </c>
    </row>
    <row r="3792" spans="1:4">
      <c r="A3792" s="110" t="s">
        <v>9989</v>
      </c>
      <c r="B3792" s="106" t="s">
        <v>9990</v>
      </c>
      <c r="C3792" s="107" t="s">
        <v>1623</v>
      </c>
      <c r="D3792" s="108">
        <v>392.86</v>
      </c>
    </row>
    <row r="3793" spans="1:4">
      <c r="A3793" s="110" t="s">
        <v>9991</v>
      </c>
      <c r="B3793" s="106" t="s">
        <v>9992</v>
      </c>
      <c r="C3793" s="107" t="s">
        <v>1623</v>
      </c>
      <c r="D3793" s="108">
        <v>249.82</v>
      </c>
    </row>
    <row r="3794" spans="1:4">
      <c r="A3794" s="107" t="s">
        <v>9993</v>
      </c>
      <c r="B3794" s="106" t="s">
        <v>9994</v>
      </c>
      <c r="C3794" s="107" t="s">
        <v>1623</v>
      </c>
      <c r="D3794" s="108">
        <v>121.1</v>
      </c>
    </row>
    <row r="3795" spans="1:4">
      <c r="A3795" s="109" t="s">
        <v>9995</v>
      </c>
      <c r="B3795" s="106"/>
      <c r="C3795" s="107"/>
      <c r="D3795" s="108"/>
    </row>
    <row r="3796" spans="1:4">
      <c r="A3796" s="110" t="s">
        <v>9996</v>
      </c>
      <c r="B3796" s="106" t="s">
        <v>9997</v>
      </c>
      <c r="C3796" s="107" t="s">
        <v>1623</v>
      </c>
      <c r="D3796" s="108">
        <v>166.92</v>
      </c>
    </row>
    <row r="3797" spans="1:4">
      <c r="A3797" s="110" t="s">
        <v>9998</v>
      </c>
      <c r="B3797" s="106" t="s">
        <v>9999</v>
      </c>
      <c r="C3797" s="107" t="s">
        <v>1623</v>
      </c>
      <c r="D3797" s="108">
        <v>10887.36</v>
      </c>
    </row>
    <row r="3798" spans="1:4">
      <c r="A3798" s="110" t="s">
        <v>10000</v>
      </c>
      <c r="B3798" s="106" t="s">
        <v>10001</v>
      </c>
      <c r="C3798" s="107" t="s">
        <v>1623</v>
      </c>
      <c r="D3798" s="108">
        <v>3143.56</v>
      </c>
    </row>
    <row r="3799" spans="1:4">
      <c r="A3799" s="110" t="s">
        <v>10002</v>
      </c>
      <c r="B3799" s="106" t="s">
        <v>10003</v>
      </c>
      <c r="C3799" s="107" t="s">
        <v>1623</v>
      </c>
      <c r="D3799" s="108">
        <v>108839.33</v>
      </c>
    </row>
    <row r="3800" spans="1:4">
      <c r="A3800" s="110" t="s">
        <v>10004</v>
      </c>
      <c r="B3800" s="106" t="s">
        <v>10005</v>
      </c>
      <c r="C3800" s="107" t="s">
        <v>1623</v>
      </c>
      <c r="D3800" s="108">
        <v>9710.69</v>
      </c>
    </row>
    <row r="3801" spans="1:4">
      <c r="A3801" s="107" t="s">
        <v>10006</v>
      </c>
      <c r="B3801" s="106" t="s">
        <v>10007</v>
      </c>
      <c r="C3801" s="107" t="s">
        <v>1623</v>
      </c>
      <c r="D3801" s="108">
        <v>18789.45</v>
      </c>
    </row>
    <row r="3802" spans="1:4">
      <c r="A3802" s="109" t="s">
        <v>10008</v>
      </c>
      <c r="B3802" s="106"/>
      <c r="C3802" s="107"/>
      <c r="D3802" s="108"/>
    </row>
    <row r="3803" spans="1:4">
      <c r="A3803" s="110" t="s">
        <v>10009</v>
      </c>
      <c r="B3803" s="106" t="s">
        <v>10010</v>
      </c>
      <c r="C3803" s="107" t="s">
        <v>1623</v>
      </c>
      <c r="D3803" s="108">
        <v>713.95</v>
      </c>
    </row>
    <row r="3804" spans="1:4">
      <c r="A3804" s="110" t="s">
        <v>10011</v>
      </c>
      <c r="B3804" s="106" t="s">
        <v>10012</v>
      </c>
      <c r="C3804" s="107" t="s">
        <v>1623</v>
      </c>
      <c r="D3804" s="108">
        <v>1624.81</v>
      </c>
    </row>
    <row r="3805" spans="1:4">
      <c r="A3805" s="110" t="s">
        <v>10013</v>
      </c>
      <c r="B3805" s="106" t="s">
        <v>10014</v>
      </c>
      <c r="C3805" s="107" t="s">
        <v>1623</v>
      </c>
      <c r="D3805" s="108">
        <v>1308.45</v>
      </c>
    </row>
    <row r="3806" spans="1:4">
      <c r="A3806" s="110" t="s">
        <v>10015</v>
      </c>
      <c r="B3806" s="106" t="s">
        <v>10016</v>
      </c>
      <c r="C3806" s="107" t="s">
        <v>1623</v>
      </c>
      <c r="D3806" s="108">
        <v>992.08</v>
      </c>
    </row>
    <row r="3807" spans="1:4">
      <c r="A3807" s="110" t="s">
        <v>10017</v>
      </c>
      <c r="B3807" s="106" t="s">
        <v>10018</v>
      </c>
      <c r="C3807" s="107" t="s">
        <v>1623</v>
      </c>
      <c r="D3807" s="108">
        <v>1654.88</v>
      </c>
    </row>
    <row r="3808" spans="1:4">
      <c r="A3808" s="107" t="s">
        <v>10019</v>
      </c>
      <c r="B3808" s="106" t="s">
        <v>10020</v>
      </c>
      <c r="C3808" s="107" t="s">
        <v>1623</v>
      </c>
      <c r="D3808" s="108">
        <v>14203.6</v>
      </c>
    </row>
    <row r="3809" spans="1:4">
      <c r="A3809" s="109" t="s">
        <v>10021</v>
      </c>
      <c r="B3809" s="106"/>
      <c r="C3809" s="107"/>
      <c r="D3809" s="108"/>
    </row>
    <row r="3810" spans="1:4">
      <c r="A3810" s="110" t="s">
        <v>10022</v>
      </c>
      <c r="B3810" s="106" t="s">
        <v>10023</v>
      </c>
      <c r="C3810" s="107" t="s">
        <v>1623</v>
      </c>
      <c r="D3810" s="108">
        <v>92700</v>
      </c>
    </row>
    <row r="3811" spans="1:4">
      <c r="A3811" s="110" t="s">
        <v>10024</v>
      </c>
      <c r="B3811" s="106" t="s">
        <v>10025</v>
      </c>
      <c r="C3811" s="107" t="s">
        <v>1623</v>
      </c>
      <c r="D3811" s="108">
        <v>158.18</v>
      </c>
    </row>
    <row r="3812" spans="1:4">
      <c r="A3812" s="110" t="s">
        <v>10026</v>
      </c>
      <c r="B3812" s="106" t="s">
        <v>10027</v>
      </c>
      <c r="C3812" s="107" t="s">
        <v>1623</v>
      </c>
      <c r="D3812" s="108">
        <v>153.71</v>
      </c>
    </row>
    <row r="3813" spans="1:4">
      <c r="A3813" s="110" t="s">
        <v>10028</v>
      </c>
      <c r="B3813" s="106" t="s">
        <v>10029</v>
      </c>
      <c r="C3813" s="107" t="s">
        <v>1623</v>
      </c>
      <c r="D3813" s="108">
        <v>253.09</v>
      </c>
    </row>
    <row r="3814" spans="1:4">
      <c r="A3814" s="107" t="s">
        <v>10030</v>
      </c>
      <c r="B3814" s="106" t="s">
        <v>10031</v>
      </c>
      <c r="C3814" s="107" t="s">
        <v>1623</v>
      </c>
      <c r="D3814" s="108">
        <v>3475.78</v>
      </c>
    </row>
    <row r="3815" spans="1:4">
      <c r="A3815" s="109" t="s">
        <v>10032</v>
      </c>
      <c r="B3815" s="106"/>
      <c r="C3815" s="107"/>
      <c r="D3815" s="108"/>
    </row>
    <row r="3816" spans="1:4">
      <c r="A3816" s="110" t="s">
        <v>10033</v>
      </c>
      <c r="B3816" s="106" t="s">
        <v>10034</v>
      </c>
      <c r="C3816" s="107" t="s">
        <v>1623</v>
      </c>
      <c r="D3816" s="108">
        <v>3085.05</v>
      </c>
    </row>
    <row r="3817" spans="1:4">
      <c r="A3817" s="110" t="s">
        <v>10035</v>
      </c>
      <c r="B3817" s="106" t="s">
        <v>10036</v>
      </c>
      <c r="C3817" s="107" t="s">
        <v>1623</v>
      </c>
      <c r="D3817" s="108">
        <v>19267.73</v>
      </c>
    </row>
    <row r="3818" spans="1:4">
      <c r="A3818" s="110" t="s">
        <v>10037</v>
      </c>
      <c r="B3818" s="106" t="s">
        <v>10038</v>
      </c>
      <c r="C3818" s="107" t="s">
        <v>1623</v>
      </c>
      <c r="D3818" s="108">
        <v>36744.730000000003</v>
      </c>
    </row>
    <row r="3819" spans="1:4">
      <c r="A3819" s="110" t="s">
        <v>10039</v>
      </c>
      <c r="B3819" s="106" t="s">
        <v>10040</v>
      </c>
      <c r="C3819" s="107" t="s">
        <v>1623</v>
      </c>
      <c r="D3819" s="108">
        <v>36524.230000000003</v>
      </c>
    </row>
    <row r="3820" spans="1:4">
      <c r="A3820" s="110" t="s">
        <v>10041</v>
      </c>
      <c r="B3820" s="106" t="s">
        <v>10042</v>
      </c>
      <c r="C3820" s="107" t="s">
        <v>1623</v>
      </c>
      <c r="D3820" s="108">
        <v>47155.73</v>
      </c>
    </row>
    <row r="3821" spans="1:4">
      <c r="A3821" s="110" t="s">
        <v>10043</v>
      </c>
      <c r="B3821" s="106" t="s">
        <v>10044</v>
      </c>
      <c r="C3821" s="107" t="s">
        <v>1623</v>
      </c>
      <c r="D3821" s="108">
        <v>55412.73</v>
      </c>
    </row>
    <row r="3822" spans="1:4">
      <c r="A3822" s="110" t="s">
        <v>10045</v>
      </c>
      <c r="B3822" s="106" t="s">
        <v>10046</v>
      </c>
      <c r="C3822" s="107" t="s">
        <v>1623</v>
      </c>
      <c r="D3822" s="108">
        <v>76657.73</v>
      </c>
    </row>
    <row r="3823" spans="1:4">
      <c r="A3823" s="110" t="s">
        <v>10047</v>
      </c>
      <c r="B3823" s="106" t="s">
        <v>10048</v>
      </c>
      <c r="C3823" s="107" t="s">
        <v>1623</v>
      </c>
      <c r="D3823" s="108">
        <v>109158.73</v>
      </c>
    </row>
    <row r="3824" spans="1:4">
      <c r="A3824" s="110" t="s">
        <v>10049</v>
      </c>
      <c r="B3824" s="106" t="s">
        <v>10050</v>
      </c>
      <c r="C3824" s="107" t="s">
        <v>1623</v>
      </c>
      <c r="D3824" s="108">
        <v>4976.75</v>
      </c>
    </row>
    <row r="3825" spans="1:4">
      <c r="A3825" s="110" t="s">
        <v>10051</v>
      </c>
      <c r="B3825" s="106" t="s">
        <v>10052</v>
      </c>
      <c r="C3825" s="107" t="s">
        <v>1623</v>
      </c>
      <c r="D3825" s="108">
        <v>14875.84</v>
      </c>
    </row>
    <row r="3826" spans="1:4">
      <c r="A3826" s="110" t="s">
        <v>10053</v>
      </c>
      <c r="B3826" s="106" t="s">
        <v>10054</v>
      </c>
      <c r="C3826" s="107" t="s">
        <v>1623</v>
      </c>
      <c r="D3826" s="108">
        <v>27383.73</v>
      </c>
    </row>
    <row r="3827" spans="1:4">
      <c r="A3827" s="110" t="s">
        <v>10055</v>
      </c>
      <c r="B3827" s="106" t="s">
        <v>10056</v>
      </c>
      <c r="C3827" s="107" t="s">
        <v>1623</v>
      </c>
      <c r="D3827" s="108">
        <v>37656.230000000003</v>
      </c>
    </row>
    <row r="3828" spans="1:4">
      <c r="A3828" s="110" t="s">
        <v>10057</v>
      </c>
      <c r="B3828" s="106" t="s">
        <v>10058</v>
      </c>
      <c r="C3828" s="107" t="s">
        <v>1623</v>
      </c>
      <c r="D3828" s="108">
        <v>47253.73</v>
      </c>
    </row>
    <row r="3829" spans="1:4">
      <c r="A3829" s="110" t="s">
        <v>10059</v>
      </c>
      <c r="B3829" s="106" t="s">
        <v>10060</v>
      </c>
      <c r="C3829" s="107" t="s">
        <v>1623</v>
      </c>
      <c r="D3829" s="108">
        <v>51917.73</v>
      </c>
    </row>
    <row r="3830" spans="1:4">
      <c r="A3830" s="107" t="s">
        <v>10061</v>
      </c>
      <c r="B3830" s="106" t="s">
        <v>10062</v>
      </c>
      <c r="C3830" s="107" t="s">
        <v>1623</v>
      </c>
      <c r="D3830" s="108">
        <v>64522.73</v>
      </c>
    </row>
    <row r="3831" spans="1:4">
      <c r="A3831" s="109" t="s">
        <v>10063</v>
      </c>
      <c r="B3831" s="106"/>
      <c r="C3831" s="107"/>
      <c r="D3831" s="108"/>
    </row>
    <row r="3832" spans="1:4">
      <c r="A3832" s="110" t="s">
        <v>10064</v>
      </c>
      <c r="B3832" s="106" t="s">
        <v>10065</v>
      </c>
      <c r="C3832" s="107" t="s">
        <v>1623</v>
      </c>
      <c r="D3832" s="108">
        <v>7.59</v>
      </c>
    </row>
    <row r="3833" spans="1:4">
      <c r="A3833" s="110" t="s">
        <v>10066</v>
      </c>
      <c r="B3833" s="106" t="s">
        <v>10067</v>
      </c>
      <c r="C3833" s="107" t="s">
        <v>1623</v>
      </c>
      <c r="D3833" s="108">
        <v>8.06</v>
      </c>
    </row>
    <row r="3834" spans="1:4">
      <c r="A3834" s="110" t="s">
        <v>10068</v>
      </c>
      <c r="B3834" s="106" t="s">
        <v>10069</v>
      </c>
      <c r="C3834" s="107" t="s">
        <v>1623</v>
      </c>
      <c r="D3834" s="108">
        <v>8.01</v>
      </c>
    </row>
    <row r="3835" spans="1:4">
      <c r="A3835" s="110" t="s">
        <v>10070</v>
      </c>
      <c r="B3835" s="106" t="s">
        <v>10071</v>
      </c>
      <c r="C3835" s="107" t="s">
        <v>1623</v>
      </c>
      <c r="D3835" s="108">
        <v>8.27</v>
      </c>
    </row>
    <row r="3836" spans="1:4">
      <c r="A3836" s="107" t="s">
        <v>10072</v>
      </c>
      <c r="B3836" s="106" t="s">
        <v>10073</v>
      </c>
      <c r="C3836" s="107" t="s">
        <v>1623</v>
      </c>
      <c r="D3836" s="108">
        <v>8.51</v>
      </c>
    </row>
    <row r="3837" spans="1:4">
      <c r="A3837" s="109" t="s">
        <v>10074</v>
      </c>
      <c r="B3837" s="106"/>
      <c r="C3837" s="107"/>
      <c r="D3837" s="108"/>
    </row>
    <row r="3838" spans="1:4">
      <c r="A3838" s="110" t="s">
        <v>10075</v>
      </c>
      <c r="B3838" s="106" t="s">
        <v>10076</v>
      </c>
      <c r="C3838" s="107" t="s">
        <v>1623</v>
      </c>
      <c r="D3838" s="108">
        <v>139.47999999999999</v>
      </c>
    </row>
    <row r="3839" spans="1:4">
      <c r="A3839" s="110" t="s">
        <v>10077</v>
      </c>
      <c r="B3839" s="106" t="s">
        <v>10078</v>
      </c>
      <c r="C3839" s="107" t="s">
        <v>1623</v>
      </c>
      <c r="D3839" s="108">
        <v>40</v>
      </c>
    </row>
    <row r="3840" spans="1:4">
      <c r="A3840" s="110" t="s">
        <v>10079</v>
      </c>
      <c r="B3840" s="106" t="s">
        <v>10080</v>
      </c>
      <c r="C3840" s="107" t="s">
        <v>1623</v>
      </c>
      <c r="D3840" s="108">
        <v>385</v>
      </c>
    </row>
    <row r="3841" spans="1:4">
      <c r="A3841" s="110" t="s">
        <v>10081</v>
      </c>
      <c r="B3841" s="106" t="s">
        <v>10082</v>
      </c>
      <c r="C3841" s="107" t="s">
        <v>1623</v>
      </c>
      <c r="D3841" s="108">
        <v>90.24</v>
      </c>
    </row>
    <row r="3842" spans="1:4">
      <c r="A3842" s="110" t="s">
        <v>10083</v>
      </c>
      <c r="B3842" s="106" t="s">
        <v>10084</v>
      </c>
      <c r="C3842" s="107" t="s">
        <v>27</v>
      </c>
      <c r="D3842" s="108">
        <v>7.39</v>
      </c>
    </row>
    <row r="3843" spans="1:4">
      <c r="A3843" s="110" t="s">
        <v>10085</v>
      </c>
      <c r="B3843" s="106" t="s">
        <v>10086</v>
      </c>
      <c r="C3843" s="107" t="s">
        <v>1623</v>
      </c>
      <c r="D3843" s="108">
        <v>84.04</v>
      </c>
    </row>
    <row r="3844" spans="1:4">
      <c r="A3844" s="110" t="s">
        <v>10087</v>
      </c>
      <c r="B3844" s="106" t="s">
        <v>10088</v>
      </c>
      <c r="C3844" s="107" t="s">
        <v>1623</v>
      </c>
      <c r="D3844" s="108">
        <v>212.95</v>
      </c>
    </row>
    <row r="3845" spans="1:4">
      <c r="A3845" s="110" t="s">
        <v>10089</v>
      </c>
      <c r="B3845" s="106" t="s">
        <v>10090</v>
      </c>
      <c r="C3845" s="107" t="s">
        <v>1623</v>
      </c>
      <c r="D3845" s="108">
        <v>244.88</v>
      </c>
    </row>
    <row r="3846" spans="1:4">
      <c r="A3846" s="110" t="s">
        <v>10091</v>
      </c>
      <c r="B3846" s="106" t="s">
        <v>10092</v>
      </c>
      <c r="C3846" s="107" t="s">
        <v>1623</v>
      </c>
      <c r="D3846" s="108">
        <v>228.34</v>
      </c>
    </row>
    <row r="3847" spans="1:4">
      <c r="A3847" s="107" t="s">
        <v>10093</v>
      </c>
      <c r="B3847" s="106" t="s">
        <v>10094</v>
      </c>
      <c r="C3847" s="107" t="s">
        <v>1623</v>
      </c>
      <c r="D3847" s="108">
        <v>149.97999999999999</v>
      </c>
    </row>
    <row r="3848" spans="1:4">
      <c r="A3848" s="105" t="s">
        <v>10095</v>
      </c>
      <c r="B3848" s="106"/>
      <c r="C3848" s="107"/>
      <c r="D3848" s="108"/>
    </row>
    <row r="3849" spans="1:4">
      <c r="A3849" s="109" t="s">
        <v>10096</v>
      </c>
      <c r="B3849" s="106"/>
      <c r="C3849" s="107"/>
      <c r="D3849" s="108"/>
    </row>
    <row r="3850" spans="1:4">
      <c r="A3850" s="110" t="s">
        <v>10097</v>
      </c>
      <c r="B3850" s="106" t="s">
        <v>10098</v>
      </c>
      <c r="C3850" s="107" t="s">
        <v>1623</v>
      </c>
      <c r="D3850" s="108">
        <v>174.48</v>
      </c>
    </row>
    <row r="3851" spans="1:4">
      <c r="A3851" s="110" t="s">
        <v>10099</v>
      </c>
      <c r="B3851" s="106" t="s">
        <v>10100</v>
      </c>
      <c r="C3851" s="107" t="s">
        <v>1623</v>
      </c>
      <c r="D3851" s="108">
        <v>107.36</v>
      </c>
    </row>
    <row r="3852" spans="1:4">
      <c r="A3852" s="110" t="s">
        <v>10101</v>
      </c>
      <c r="B3852" s="106" t="s">
        <v>10102</v>
      </c>
      <c r="C3852" s="107" t="s">
        <v>1623</v>
      </c>
      <c r="D3852" s="108">
        <v>185.63</v>
      </c>
    </row>
    <row r="3853" spans="1:4">
      <c r="A3853" s="110" t="s">
        <v>10103</v>
      </c>
      <c r="B3853" s="106" t="s">
        <v>10104</v>
      </c>
      <c r="C3853" s="107" t="s">
        <v>1623</v>
      </c>
      <c r="D3853" s="108">
        <v>115.18</v>
      </c>
    </row>
    <row r="3854" spans="1:4">
      <c r="A3854" s="110" t="s">
        <v>10105</v>
      </c>
      <c r="B3854" s="106" t="s">
        <v>10106</v>
      </c>
      <c r="C3854" s="107" t="s">
        <v>1623</v>
      </c>
      <c r="D3854" s="108">
        <v>200.49</v>
      </c>
    </row>
    <row r="3855" spans="1:4">
      <c r="A3855" s="110" t="s">
        <v>10107</v>
      </c>
      <c r="B3855" s="106" t="s">
        <v>10108</v>
      </c>
      <c r="C3855" s="107" t="s">
        <v>1623</v>
      </c>
      <c r="D3855" s="108">
        <v>107.36</v>
      </c>
    </row>
    <row r="3856" spans="1:4">
      <c r="A3856" s="110" t="s">
        <v>10109</v>
      </c>
      <c r="B3856" s="106" t="s">
        <v>10110</v>
      </c>
      <c r="C3856" s="107" t="s">
        <v>1623</v>
      </c>
      <c r="D3856" s="108">
        <v>107.36</v>
      </c>
    </row>
    <row r="3857" spans="1:4">
      <c r="A3857" s="110" t="s">
        <v>10111</v>
      </c>
      <c r="B3857" s="106" t="s">
        <v>10112</v>
      </c>
      <c r="C3857" s="107" t="s">
        <v>1623</v>
      </c>
      <c r="D3857" s="108">
        <v>40.04</v>
      </c>
    </row>
    <row r="3858" spans="1:4">
      <c r="A3858" s="110" t="s">
        <v>10113</v>
      </c>
      <c r="B3858" s="106" t="s">
        <v>10114</v>
      </c>
      <c r="C3858" s="107" t="s">
        <v>1623</v>
      </c>
      <c r="D3858" s="108">
        <v>35.18</v>
      </c>
    </row>
    <row r="3859" spans="1:4">
      <c r="A3859" s="110" t="s">
        <v>10115</v>
      </c>
      <c r="B3859" s="106" t="s">
        <v>10116</v>
      </c>
      <c r="C3859" s="107" t="s">
        <v>1623</v>
      </c>
      <c r="D3859" s="108">
        <v>351.56</v>
      </c>
    </row>
    <row r="3860" spans="1:4">
      <c r="A3860" s="110" t="s">
        <v>10117</v>
      </c>
      <c r="B3860" s="106" t="s">
        <v>10118</v>
      </c>
      <c r="C3860" s="107" t="s">
        <v>1623</v>
      </c>
      <c r="D3860" s="108">
        <v>134.63999999999999</v>
      </c>
    </row>
    <row r="3861" spans="1:4">
      <c r="A3861" s="110" t="s">
        <v>10119</v>
      </c>
      <c r="B3861" s="106" t="s">
        <v>10120</v>
      </c>
      <c r="C3861" s="107" t="s">
        <v>1623</v>
      </c>
      <c r="D3861" s="108">
        <v>24.12</v>
      </c>
    </row>
    <row r="3862" spans="1:4">
      <c r="A3862" s="110" t="s">
        <v>10121</v>
      </c>
      <c r="B3862" s="106" t="s">
        <v>10122</v>
      </c>
      <c r="C3862" s="107" t="s">
        <v>1623</v>
      </c>
      <c r="D3862" s="108">
        <v>5.38</v>
      </c>
    </row>
    <row r="3863" spans="1:4">
      <c r="A3863" s="107" t="s">
        <v>10123</v>
      </c>
      <c r="B3863" s="106" t="s">
        <v>10124</v>
      </c>
      <c r="C3863" s="107" t="s">
        <v>1623</v>
      </c>
      <c r="D3863" s="108">
        <v>12.15</v>
      </c>
    </row>
    <row r="3864" spans="1:4">
      <c r="A3864" s="109" t="s">
        <v>10125</v>
      </c>
      <c r="B3864" s="106"/>
      <c r="C3864" s="107"/>
      <c r="D3864" s="108"/>
    </row>
    <row r="3865" spans="1:4">
      <c r="A3865" s="110" t="s">
        <v>10126</v>
      </c>
      <c r="B3865" s="106" t="s">
        <v>10127</v>
      </c>
      <c r="C3865" s="107" t="s">
        <v>1623</v>
      </c>
      <c r="D3865" s="108">
        <v>89.91</v>
      </c>
    </row>
    <row r="3866" spans="1:4">
      <c r="A3866" s="110" t="s">
        <v>10128</v>
      </c>
      <c r="B3866" s="106" t="s">
        <v>10129</v>
      </c>
      <c r="C3866" s="107" t="s">
        <v>1623</v>
      </c>
      <c r="D3866" s="108">
        <v>219.27</v>
      </c>
    </row>
    <row r="3867" spans="1:4">
      <c r="A3867" s="110" t="s">
        <v>10130</v>
      </c>
      <c r="B3867" s="106" t="s">
        <v>10131</v>
      </c>
      <c r="C3867" s="107" t="s">
        <v>1623</v>
      </c>
      <c r="D3867" s="108">
        <v>44.75</v>
      </c>
    </row>
    <row r="3868" spans="1:4">
      <c r="A3868" s="110" t="s">
        <v>10132</v>
      </c>
      <c r="B3868" s="106" t="s">
        <v>10133</v>
      </c>
      <c r="C3868" s="107" t="s">
        <v>1623</v>
      </c>
      <c r="D3868" s="108">
        <v>44.28</v>
      </c>
    </row>
    <row r="3869" spans="1:4">
      <c r="A3869" s="107" t="s">
        <v>10134</v>
      </c>
      <c r="B3869" s="106" t="s">
        <v>10135</v>
      </c>
      <c r="C3869" s="107" t="s">
        <v>1623</v>
      </c>
      <c r="D3869" s="108">
        <v>691.65</v>
      </c>
    </row>
    <row r="3870" spans="1:4">
      <c r="A3870" s="109" t="s">
        <v>10136</v>
      </c>
      <c r="B3870" s="106"/>
      <c r="C3870" s="107"/>
      <c r="D3870" s="108"/>
    </row>
    <row r="3871" spans="1:4">
      <c r="A3871" s="110" t="s">
        <v>10137</v>
      </c>
      <c r="B3871" s="106" t="s">
        <v>10138</v>
      </c>
      <c r="C3871" s="107" t="s">
        <v>1623</v>
      </c>
      <c r="D3871" s="108">
        <v>66.290000000000006</v>
      </c>
    </row>
    <row r="3872" spans="1:4">
      <c r="A3872" s="110" t="s">
        <v>10139</v>
      </c>
      <c r="B3872" s="106" t="s">
        <v>10140</v>
      </c>
      <c r="C3872" s="107" t="s">
        <v>1623</v>
      </c>
      <c r="D3872" s="108">
        <v>152.72</v>
      </c>
    </row>
    <row r="3873" spans="1:4">
      <c r="A3873" s="110" t="s">
        <v>10141</v>
      </c>
      <c r="B3873" s="106" t="s">
        <v>10142</v>
      </c>
      <c r="C3873" s="107" t="s">
        <v>1623</v>
      </c>
      <c r="D3873" s="108">
        <v>105.49</v>
      </c>
    </row>
    <row r="3874" spans="1:4">
      <c r="A3874" s="110" t="s">
        <v>10143</v>
      </c>
      <c r="B3874" s="106" t="s">
        <v>10144</v>
      </c>
      <c r="C3874" s="107" t="s">
        <v>1623</v>
      </c>
      <c r="D3874" s="108">
        <v>180.58</v>
      </c>
    </row>
    <row r="3875" spans="1:4">
      <c r="A3875" s="110" t="s">
        <v>10145</v>
      </c>
      <c r="B3875" s="106" t="s">
        <v>10146</v>
      </c>
      <c r="C3875" s="107" t="s">
        <v>1623</v>
      </c>
      <c r="D3875" s="108">
        <v>161.31</v>
      </c>
    </row>
    <row r="3876" spans="1:4">
      <c r="A3876" s="110" t="s">
        <v>10147</v>
      </c>
      <c r="B3876" s="106" t="s">
        <v>10148</v>
      </c>
      <c r="C3876" s="107" t="s">
        <v>1623</v>
      </c>
      <c r="D3876" s="108">
        <v>208.27</v>
      </c>
    </row>
    <row r="3877" spans="1:4">
      <c r="A3877" s="110" t="s">
        <v>10149</v>
      </c>
      <c r="B3877" s="106" t="s">
        <v>10150</v>
      </c>
      <c r="C3877" s="107" t="s">
        <v>1623</v>
      </c>
      <c r="D3877" s="108">
        <v>187.68</v>
      </c>
    </row>
    <row r="3878" spans="1:4">
      <c r="A3878" s="110" t="s">
        <v>10151</v>
      </c>
      <c r="B3878" s="106" t="s">
        <v>10152</v>
      </c>
      <c r="C3878" s="107" t="s">
        <v>1623</v>
      </c>
      <c r="D3878" s="108">
        <v>51.14</v>
      </c>
    </row>
    <row r="3879" spans="1:4">
      <c r="A3879" s="110" t="s">
        <v>10153</v>
      </c>
      <c r="B3879" s="106" t="s">
        <v>10154</v>
      </c>
      <c r="C3879" s="107" t="s">
        <v>1623</v>
      </c>
      <c r="D3879" s="108">
        <v>144.25</v>
      </c>
    </row>
    <row r="3880" spans="1:4">
      <c r="A3880" s="110" t="s">
        <v>10155</v>
      </c>
      <c r="B3880" s="106" t="s">
        <v>10156</v>
      </c>
      <c r="C3880" s="107" t="s">
        <v>1623</v>
      </c>
      <c r="D3880" s="108">
        <v>124.3</v>
      </c>
    </row>
    <row r="3881" spans="1:4">
      <c r="A3881" s="110" t="s">
        <v>10157</v>
      </c>
      <c r="B3881" s="106" t="s">
        <v>10158</v>
      </c>
      <c r="C3881" s="107" t="s">
        <v>1623</v>
      </c>
      <c r="D3881" s="108">
        <v>540.54999999999995</v>
      </c>
    </row>
    <row r="3882" spans="1:4">
      <c r="A3882" s="110" t="s">
        <v>10159</v>
      </c>
      <c r="B3882" s="106" t="s">
        <v>10160</v>
      </c>
      <c r="C3882" s="107" t="s">
        <v>1623</v>
      </c>
      <c r="D3882" s="108">
        <v>271.89999999999998</v>
      </c>
    </row>
    <row r="3883" spans="1:4">
      <c r="A3883" s="110" t="s">
        <v>10161</v>
      </c>
      <c r="B3883" s="106" t="s">
        <v>10162</v>
      </c>
      <c r="C3883" s="107" t="s">
        <v>1623</v>
      </c>
      <c r="D3883" s="108">
        <v>185.05</v>
      </c>
    </row>
    <row r="3884" spans="1:4">
      <c r="A3884" s="110" t="s">
        <v>10163</v>
      </c>
      <c r="B3884" s="106" t="s">
        <v>10164</v>
      </c>
      <c r="C3884" s="107" t="s">
        <v>1623</v>
      </c>
      <c r="D3884" s="108">
        <v>233.57</v>
      </c>
    </row>
    <row r="3885" spans="1:4">
      <c r="A3885" s="110" t="s">
        <v>10165</v>
      </c>
      <c r="B3885" s="106" t="s">
        <v>10166</v>
      </c>
      <c r="C3885" s="107" t="s">
        <v>1623</v>
      </c>
      <c r="D3885" s="108">
        <v>167.5</v>
      </c>
    </row>
    <row r="3886" spans="1:4">
      <c r="A3886" s="110" t="s">
        <v>10167</v>
      </c>
      <c r="B3886" s="106" t="s">
        <v>10168</v>
      </c>
      <c r="C3886" s="107" t="s">
        <v>1623</v>
      </c>
      <c r="D3886" s="108">
        <v>205.03</v>
      </c>
    </row>
    <row r="3887" spans="1:4">
      <c r="A3887" s="110" t="s">
        <v>10169</v>
      </c>
      <c r="B3887" s="106" t="s">
        <v>10170</v>
      </c>
      <c r="C3887" s="107" t="s">
        <v>1623</v>
      </c>
      <c r="D3887" s="108">
        <v>406.01</v>
      </c>
    </row>
    <row r="3888" spans="1:4">
      <c r="A3888" s="110" t="s">
        <v>10171</v>
      </c>
      <c r="B3888" s="106" t="s">
        <v>10172</v>
      </c>
      <c r="C3888" s="107" t="s">
        <v>1623</v>
      </c>
      <c r="D3888" s="108">
        <v>384.75</v>
      </c>
    </row>
    <row r="3889" spans="1:4">
      <c r="A3889" s="110" t="s">
        <v>10173</v>
      </c>
      <c r="B3889" s="106" t="s">
        <v>10174</v>
      </c>
      <c r="C3889" s="107" t="s">
        <v>1623</v>
      </c>
      <c r="D3889" s="108">
        <v>321.70999999999998</v>
      </c>
    </row>
    <row r="3890" spans="1:4">
      <c r="A3890" s="110" t="s">
        <v>10175</v>
      </c>
      <c r="B3890" s="106" t="s">
        <v>10176</v>
      </c>
      <c r="C3890" s="107" t="s">
        <v>1623</v>
      </c>
      <c r="D3890" s="108">
        <v>113.65</v>
      </c>
    </row>
    <row r="3891" spans="1:4">
      <c r="A3891" s="110" t="s">
        <v>10177</v>
      </c>
      <c r="B3891" s="106" t="s">
        <v>10178</v>
      </c>
      <c r="C3891" s="107" t="s">
        <v>1623</v>
      </c>
      <c r="D3891" s="108">
        <v>131.19</v>
      </c>
    </row>
    <row r="3892" spans="1:4">
      <c r="A3892" s="110" t="s">
        <v>10179</v>
      </c>
      <c r="B3892" s="106" t="s">
        <v>10180</v>
      </c>
      <c r="C3892" s="107" t="s">
        <v>1623</v>
      </c>
      <c r="D3892" s="108">
        <v>48.02</v>
      </c>
    </row>
    <row r="3893" spans="1:4">
      <c r="A3893" s="110" t="s">
        <v>10181</v>
      </c>
      <c r="B3893" s="106" t="s">
        <v>10182</v>
      </c>
      <c r="C3893" s="107" t="s">
        <v>1623</v>
      </c>
      <c r="D3893" s="108">
        <v>181.74</v>
      </c>
    </row>
    <row r="3894" spans="1:4">
      <c r="A3894" s="110" t="s">
        <v>10183</v>
      </c>
      <c r="B3894" s="106" t="s">
        <v>10184</v>
      </c>
      <c r="C3894" s="107" t="s">
        <v>1623</v>
      </c>
      <c r="D3894" s="108">
        <v>171.82</v>
      </c>
    </row>
    <row r="3895" spans="1:4">
      <c r="A3895" s="110" t="s">
        <v>10185</v>
      </c>
      <c r="B3895" s="106" t="s">
        <v>10186</v>
      </c>
      <c r="C3895" s="107" t="s">
        <v>1623</v>
      </c>
      <c r="D3895" s="108">
        <v>305.66000000000003</v>
      </c>
    </row>
    <row r="3896" spans="1:4">
      <c r="A3896" s="107" t="s">
        <v>10187</v>
      </c>
      <c r="B3896" s="106" t="s">
        <v>10188</v>
      </c>
      <c r="C3896" s="107" t="s">
        <v>1623</v>
      </c>
      <c r="D3896" s="108">
        <v>174.45</v>
      </c>
    </row>
    <row r="3897" spans="1:4">
      <c r="A3897" s="109" t="s">
        <v>10189</v>
      </c>
      <c r="B3897" s="106"/>
      <c r="C3897" s="107"/>
      <c r="D3897" s="108"/>
    </row>
    <row r="3898" spans="1:4">
      <c r="A3898" s="110" t="s">
        <v>10190</v>
      </c>
      <c r="B3898" s="106" t="s">
        <v>10191</v>
      </c>
      <c r="C3898" s="107" t="s">
        <v>1623</v>
      </c>
      <c r="D3898" s="108">
        <v>91.14</v>
      </c>
    </row>
    <row r="3899" spans="1:4">
      <c r="A3899" s="110" t="s">
        <v>10192</v>
      </c>
      <c r="B3899" s="106" t="s">
        <v>10193</v>
      </c>
      <c r="C3899" s="107" t="s">
        <v>1623</v>
      </c>
      <c r="D3899" s="108">
        <v>1335.25</v>
      </c>
    </row>
    <row r="3900" spans="1:4">
      <c r="A3900" s="110" t="s">
        <v>10194</v>
      </c>
      <c r="B3900" s="106" t="s">
        <v>10195</v>
      </c>
      <c r="C3900" s="107" t="s">
        <v>1623</v>
      </c>
      <c r="D3900" s="108">
        <v>438.4</v>
      </c>
    </row>
    <row r="3901" spans="1:4">
      <c r="A3901" s="110" t="s">
        <v>10196</v>
      </c>
      <c r="B3901" s="106" t="s">
        <v>10197</v>
      </c>
      <c r="C3901" s="107" t="s">
        <v>1623</v>
      </c>
      <c r="D3901" s="108">
        <v>1150</v>
      </c>
    </row>
    <row r="3902" spans="1:4">
      <c r="A3902" s="110" t="s">
        <v>10198</v>
      </c>
      <c r="B3902" s="106" t="s">
        <v>10199</v>
      </c>
      <c r="C3902" s="107" t="s">
        <v>1623</v>
      </c>
      <c r="D3902" s="108">
        <v>1595</v>
      </c>
    </row>
    <row r="3903" spans="1:4">
      <c r="A3903" s="110" t="s">
        <v>10200</v>
      </c>
      <c r="B3903" s="106" t="s">
        <v>10201</v>
      </c>
      <c r="C3903" s="107" t="s">
        <v>1623</v>
      </c>
      <c r="D3903" s="108">
        <v>1720</v>
      </c>
    </row>
    <row r="3904" spans="1:4">
      <c r="A3904" s="110" t="s">
        <v>10202</v>
      </c>
      <c r="B3904" s="106" t="s">
        <v>10203</v>
      </c>
      <c r="C3904" s="107" t="s">
        <v>1623</v>
      </c>
      <c r="D3904" s="108">
        <v>1300</v>
      </c>
    </row>
    <row r="3905" spans="1:4">
      <c r="A3905" s="110" t="s">
        <v>10204</v>
      </c>
      <c r="B3905" s="106" t="s">
        <v>10205</v>
      </c>
      <c r="C3905" s="107" t="s">
        <v>1623</v>
      </c>
      <c r="D3905" s="108">
        <v>1300</v>
      </c>
    </row>
    <row r="3906" spans="1:4">
      <c r="A3906" s="110" t="s">
        <v>10206</v>
      </c>
      <c r="B3906" s="106" t="s">
        <v>10207</v>
      </c>
      <c r="C3906" s="107" t="s">
        <v>1623</v>
      </c>
      <c r="D3906" s="108">
        <v>2250</v>
      </c>
    </row>
    <row r="3907" spans="1:4">
      <c r="A3907" s="110" t="s">
        <v>10208</v>
      </c>
      <c r="B3907" s="106" t="s">
        <v>10209</v>
      </c>
      <c r="C3907" s="107" t="s">
        <v>1623</v>
      </c>
      <c r="D3907" s="108">
        <v>173.32</v>
      </c>
    </row>
    <row r="3908" spans="1:4">
      <c r="A3908" s="107" t="s">
        <v>10210</v>
      </c>
      <c r="B3908" s="106" t="s">
        <v>10211</v>
      </c>
      <c r="C3908" s="107" t="s">
        <v>1623</v>
      </c>
      <c r="D3908" s="108">
        <v>89.26</v>
      </c>
    </row>
    <row r="3909" spans="1:4">
      <c r="A3909" s="109" t="s">
        <v>10212</v>
      </c>
      <c r="B3909" s="106"/>
      <c r="C3909" s="107"/>
      <c r="D3909" s="108"/>
    </row>
    <row r="3910" spans="1:4">
      <c r="A3910" s="110" t="s">
        <v>10213</v>
      </c>
      <c r="B3910" s="106" t="s">
        <v>10214</v>
      </c>
      <c r="C3910" s="107" t="s">
        <v>1623</v>
      </c>
      <c r="D3910" s="108">
        <v>3.4</v>
      </c>
    </row>
    <row r="3911" spans="1:4">
      <c r="A3911" s="107" t="s">
        <v>10215</v>
      </c>
      <c r="B3911" s="106" t="s">
        <v>10216</v>
      </c>
      <c r="C3911" s="107" t="s">
        <v>1623</v>
      </c>
      <c r="D3911" s="108">
        <v>29.72</v>
      </c>
    </row>
    <row r="3912" spans="1:4">
      <c r="A3912" s="109" t="s">
        <v>10217</v>
      </c>
      <c r="B3912" s="106"/>
      <c r="C3912" s="107"/>
      <c r="D3912" s="108"/>
    </row>
    <row r="3913" spans="1:4">
      <c r="A3913" s="110" t="s">
        <v>10218</v>
      </c>
      <c r="B3913" s="106" t="s">
        <v>10219</v>
      </c>
      <c r="C3913" s="107" t="s">
        <v>1623</v>
      </c>
      <c r="D3913" s="108">
        <v>13.04</v>
      </c>
    </row>
    <row r="3914" spans="1:4">
      <c r="A3914" s="110" t="s">
        <v>10220</v>
      </c>
      <c r="B3914" s="106" t="s">
        <v>10221</v>
      </c>
      <c r="C3914" s="107" t="s">
        <v>1623</v>
      </c>
      <c r="D3914" s="108">
        <v>11.99</v>
      </c>
    </row>
    <row r="3915" spans="1:4">
      <c r="A3915" s="110" t="s">
        <v>10222</v>
      </c>
      <c r="B3915" s="106" t="s">
        <v>10223</v>
      </c>
      <c r="C3915" s="107" t="s">
        <v>1623</v>
      </c>
      <c r="D3915" s="108">
        <v>9.19</v>
      </c>
    </row>
    <row r="3916" spans="1:4">
      <c r="A3916" s="110" t="s">
        <v>10224</v>
      </c>
      <c r="B3916" s="106" t="s">
        <v>10225</v>
      </c>
      <c r="C3916" s="107" t="s">
        <v>1623</v>
      </c>
      <c r="D3916" s="108">
        <v>14.85</v>
      </c>
    </row>
    <row r="3917" spans="1:4">
      <c r="A3917" s="110" t="s">
        <v>10226</v>
      </c>
      <c r="B3917" s="106" t="s">
        <v>10227</v>
      </c>
      <c r="C3917" s="107" t="s">
        <v>1623</v>
      </c>
      <c r="D3917" s="108">
        <v>11.64</v>
      </c>
    </row>
    <row r="3918" spans="1:4">
      <c r="A3918" s="110" t="s">
        <v>10228</v>
      </c>
      <c r="B3918" s="106" t="s">
        <v>10229</v>
      </c>
      <c r="C3918" s="107" t="s">
        <v>1623</v>
      </c>
      <c r="D3918" s="108">
        <v>12.09</v>
      </c>
    </row>
    <row r="3919" spans="1:4">
      <c r="A3919" s="110" t="s">
        <v>10230</v>
      </c>
      <c r="B3919" s="106" t="s">
        <v>10231</v>
      </c>
      <c r="C3919" s="107" t="s">
        <v>1623</v>
      </c>
      <c r="D3919" s="108">
        <v>12.7</v>
      </c>
    </row>
    <row r="3920" spans="1:4">
      <c r="A3920" s="110" t="s">
        <v>10232</v>
      </c>
      <c r="B3920" s="106" t="s">
        <v>10233</v>
      </c>
      <c r="C3920" s="107" t="s">
        <v>1623</v>
      </c>
      <c r="D3920" s="108">
        <v>62.5</v>
      </c>
    </row>
    <row r="3921" spans="1:4">
      <c r="A3921" s="107" t="s">
        <v>10234</v>
      </c>
      <c r="B3921" s="106" t="s">
        <v>10235</v>
      </c>
      <c r="C3921" s="107" t="s">
        <v>1623</v>
      </c>
      <c r="D3921" s="108">
        <v>76.69</v>
      </c>
    </row>
    <row r="3922" spans="1:4">
      <c r="A3922" s="109" t="s">
        <v>10236</v>
      </c>
      <c r="B3922" s="106"/>
      <c r="C3922" s="107"/>
      <c r="D3922" s="108"/>
    </row>
    <row r="3923" spans="1:4">
      <c r="A3923" s="110" t="s">
        <v>10237</v>
      </c>
      <c r="B3923" s="106" t="s">
        <v>10238</v>
      </c>
      <c r="C3923" s="107" t="s">
        <v>1623</v>
      </c>
      <c r="D3923" s="108">
        <v>138.13999999999999</v>
      </c>
    </row>
    <row r="3924" spans="1:4">
      <c r="A3924" s="107" t="s">
        <v>10239</v>
      </c>
      <c r="B3924" s="106" t="s">
        <v>10240</v>
      </c>
      <c r="C3924" s="107" t="s">
        <v>1623</v>
      </c>
      <c r="D3924" s="108">
        <v>175.24</v>
      </c>
    </row>
    <row r="3925" spans="1:4">
      <c r="A3925" s="109" t="s">
        <v>10241</v>
      </c>
      <c r="B3925" s="106"/>
      <c r="C3925" s="107"/>
      <c r="D3925" s="108"/>
    </row>
    <row r="3926" spans="1:4">
      <c r="A3926" s="107" t="s">
        <v>10242</v>
      </c>
      <c r="B3926" s="106" t="s">
        <v>10243</v>
      </c>
      <c r="C3926" s="107" t="s">
        <v>1623</v>
      </c>
      <c r="D3926" s="108">
        <v>73.88</v>
      </c>
    </row>
    <row r="3927" spans="1:4">
      <c r="A3927" s="109" t="s">
        <v>10244</v>
      </c>
      <c r="B3927" s="106"/>
      <c r="C3927" s="107"/>
      <c r="D3927" s="108"/>
    </row>
    <row r="3928" spans="1:4">
      <c r="A3928" s="107" t="s">
        <v>10245</v>
      </c>
      <c r="B3928" s="106" t="s">
        <v>10246</v>
      </c>
      <c r="C3928" s="107" t="s">
        <v>1623</v>
      </c>
      <c r="D3928" s="108">
        <v>18.440000000000001</v>
      </c>
    </row>
    <row r="3929" spans="1:4">
      <c r="A3929" s="105" t="s">
        <v>10247</v>
      </c>
      <c r="B3929" s="106"/>
      <c r="C3929" s="107"/>
      <c r="D3929" s="108"/>
    </row>
    <row r="3930" spans="1:4">
      <c r="A3930" s="109" t="s">
        <v>10248</v>
      </c>
      <c r="B3930" s="106"/>
      <c r="C3930" s="107"/>
      <c r="D3930" s="108"/>
    </row>
    <row r="3931" spans="1:4">
      <c r="A3931" s="107" t="s">
        <v>10249</v>
      </c>
      <c r="B3931" s="106" t="s">
        <v>10250</v>
      </c>
      <c r="C3931" s="107" t="s">
        <v>1623</v>
      </c>
      <c r="D3931" s="108">
        <v>142.85</v>
      </c>
    </row>
    <row r="3932" spans="1:4">
      <c r="A3932" s="109" t="s">
        <v>10251</v>
      </c>
      <c r="B3932" s="106"/>
      <c r="C3932" s="107"/>
      <c r="D3932" s="108"/>
    </row>
    <row r="3933" spans="1:4">
      <c r="A3933" s="110" t="s">
        <v>10252</v>
      </c>
      <c r="B3933" s="106" t="s">
        <v>10253</v>
      </c>
      <c r="C3933" s="107" t="s">
        <v>1623</v>
      </c>
      <c r="D3933" s="108">
        <v>2794.13</v>
      </c>
    </row>
    <row r="3934" spans="1:4">
      <c r="A3934" s="107" t="s">
        <v>10254</v>
      </c>
      <c r="B3934" s="106" t="s">
        <v>10255</v>
      </c>
      <c r="C3934" s="107" t="s">
        <v>1623</v>
      </c>
      <c r="D3934" s="108">
        <v>3420.22</v>
      </c>
    </row>
    <row r="3935" spans="1:4">
      <c r="A3935" s="105" t="s">
        <v>10256</v>
      </c>
      <c r="B3935" s="106"/>
      <c r="C3935" s="107"/>
      <c r="D3935" s="108"/>
    </row>
    <row r="3936" spans="1:4">
      <c r="A3936" s="109" t="s">
        <v>10257</v>
      </c>
      <c r="B3936" s="106"/>
      <c r="C3936" s="107"/>
      <c r="D3936" s="108"/>
    </row>
    <row r="3937" spans="1:4">
      <c r="A3937" s="110" t="s">
        <v>10258</v>
      </c>
      <c r="B3937" s="106" t="s">
        <v>10259</v>
      </c>
      <c r="C3937" s="107" t="s">
        <v>1623</v>
      </c>
      <c r="D3937" s="108">
        <v>459</v>
      </c>
    </row>
    <row r="3938" spans="1:4">
      <c r="A3938" s="110" t="s">
        <v>10260</v>
      </c>
      <c r="B3938" s="106" t="s">
        <v>10261</v>
      </c>
      <c r="C3938" s="107" t="s">
        <v>1623</v>
      </c>
      <c r="D3938" s="108">
        <v>889</v>
      </c>
    </row>
    <row r="3939" spans="1:4">
      <c r="A3939" s="110" t="s">
        <v>10262</v>
      </c>
      <c r="B3939" s="106" t="s">
        <v>10263</v>
      </c>
      <c r="C3939" s="107" t="s">
        <v>1623</v>
      </c>
      <c r="D3939" s="108">
        <v>273</v>
      </c>
    </row>
    <row r="3940" spans="1:4">
      <c r="A3940" s="110" t="s">
        <v>10264</v>
      </c>
      <c r="B3940" s="106" t="s">
        <v>10265</v>
      </c>
      <c r="C3940" s="107" t="s">
        <v>1623</v>
      </c>
      <c r="D3940" s="108">
        <v>1680</v>
      </c>
    </row>
    <row r="3941" spans="1:4">
      <c r="A3941" s="110" t="s">
        <v>10266</v>
      </c>
      <c r="B3941" s="106" t="s">
        <v>10267</v>
      </c>
      <c r="C3941" s="107" t="s">
        <v>1623</v>
      </c>
      <c r="D3941" s="108">
        <v>3113.25</v>
      </c>
    </row>
    <row r="3942" spans="1:4">
      <c r="A3942" s="110" t="s">
        <v>10268</v>
      </c>
      <c r="B3942" s="106" t="s">
        <v>10269</v>
      </c>
      <c r="C3942" s="107" t="s">
        <v>1623</v>
      </c>
      <c r="D3942" s="108">
        <v>1480</v>
      </c>
    </row>
    <row r="3943" spans="1:4">
      <c r="A3943" s="110" t="s">
        <v>10270</v>
      </c>
      <c r="B3943" s="106" t="s">
        <v>10271</v>
      </c>
      <c r="C3943" s="107" t="s">
        <v>1623</v>
      </c>
      <c r="D3943" s="108">
        <v>10260</v>
      </c>
    </row>
    <row r="3944" spans="1:4">
      <c r="A3944" s="110" t="s">
        <v>10272</v>
      </c>
      <c r="B3944" s="106" t="s">
        <v>10273</v>
      </c>
      <c r="C3944" s="107" t="s">
        <v>1623</v>
      </c>
      <c r="D3944" s="108">
        <v>123.9</v>
      </c>
    </row>
    <row r="3945" spans="1:4">
      <c r="A3945" s="110" t="s">
        <v>10274</v>
      </c>
      <c r="B3945" s="106" t="s">
        <v>10275</v>
      </c>
      <c r="C3945" s="107" t="s">
        <v>1623</v>
      </c>
      <c r="D3945" s="108">
        <v>1239</v>
      </c>
    </row>
    <row r="3946" spans="1:4">
      <c r="A3946" s="107" t="s">
        <v>10276</v>
      </c>
      <c r="B3946" s="106" t="s">
        <v>10277</v>
      </c>
      <c r="C3946" s="107" t="s">
        <v>1623</v>
      </c>
      <c r="D3946" s="108">
        <v>1848</v>
      </c>
    </row>
    <row r="3947" spans="1:4">
      <c r="A3947" s="105" t="s">
        <v>10278</v>
      </c>
      <c r="B3947" s="106"/>
      <c r="C3947" s="107"/>
      <c r="D3947" s="108"/>
    </row>
    <row r="3948" spans="1:4">
      <c r="A3948" s="109" t="s">
        <v>10279</v>
      </c>
      <c r="B3948" s="106"/>
      <c r="C3948" s="107"/>
      <c r="D3948" s="108"/>
    </row>
    <row r="3949" spans="1:4">
      <c r="A3949" s="110" t="s">
        <v>10280</v>
      </c>
      <c r="B3949" s="106" t="s">
        <v>10281</v>
      </c>
      <c r="C3949" s="107" t="s">
        <v>1623</v>
      </c>
      <c r="D3949" s="108">
        <v>10519.98</v>
      </c>
    </row>
    <row r="3950" spans="1:4">
      <c r="A3950" s="110" t="s">
        <v>10282</v>
      </c>
      <c r="B3950" s="106" t="s">
        <v>10283</v>
      </c>
      <c r="C3950" s="107" t="s">
        <v>1623</v>
      </c>
      <c r="D3950" s="108">
        <v>16715.82</v>
      </c>
    </row>
    <row r="3951" spans="1:4">
      <c r="A3951" s="110" t="s">
        <v>10284</v>
      </c>
      <c r="B3951" s="106" t="s">
        <v>10285</v>
      </c>
      <c r="C3951" s="107" t="s">
        <v>1623</v>
      </c>
      <c r="D3951" s="108">
        <v>20630.810000000001</v>
      </c>
    </row>
    <row r="3952" spans="1:4">
      <c r="A3952" s="107" t="s">
        <v>10286</v>
      </c>
      <c r="B3952" s="106" t="s">
        <v>10287</v>
      </c>
      <c r="C3952" s="107" t="s">
        <v>1623</v>
      </c>
      <c r="D3952" s="108">
        <v>23839.51</v>
      </c>
    </row>
    <row r="3953" spans="1:4">
      <c r="A3953" s="105" t="s">
        <v>1668</v>
      </c>
      <c r="B3953" s="106"/>
      <c r="C3953" s="107"/>
      <c r="D3953" s="108"/>
    </row>
    <row r="3954" spans="1:4">
      <c r="A3954" s="105" t="s">
        <v>10288</v>
      </c>
      <c r="B3954" s="106"/>
      <c r="C3954" s="107"/>
      <c r="D3954" s="108"/>
    </row>
    <row r="3955" spans="1:4">
      <c r="A3955" s="109" t="s">
        <v>10289</v>
      </c>
      <c r="B3955" s="106"/>
      <c r="C3955" s="107"/>
      <c r="D3955" s="108"/>
    </row>
    <row r="3956" spans="1:4">
      <c r="A3956" s="110" t="s">
        <v>10290</v>
      </c>
      <c r="B3956" s="106" t="s">
        <v>10291</v>
      </c>
      <c r="C3956" s="107" t="s">
        <v>1628</v>
      </c>
      <c r="D3956" s="108">
        <v>14.12</v>
      </c>
    </row>
    <row r="3957" spans="1:4">
      <c r="A3957" s="110" t="s">
        <v>10292</v>
      </c>
      <c r="B3957" s="106" t="s">
        <v>10293</v>
      </c>
      <c r="C3957" s="107" t="s">
        <v>1628</v>
      </c>
      <c r="D3957" s="108">
        <v>23.4</v>
      </c>
    </row>
    <row r="3958" spans="1:4">
      <c r="A3958" s="110" t="s">
        <v>10294</v>
      </c>
      <c r="B3958" s="106" t="s">
        <v>10295</v>
      </c>
      <c r="C3958" s="107" t="s">
        <v>1628</v>
      </c>
      <c r="D3958" s="108">
        <v>25.79</v>
      </c>
    </row>
    <row r="3959" spans="1:4">
      <c r="A3959" s="110" t="s">
        <v>10296</v>
      </c>
      <c r="B3959" s="106" t="s">
        <v>10297</v>
      </c>
      <c r="C3959" s="107" t="s">
        <v>1628</v>
      </c>
      <c r="D3959" s="108">
        <v>108.85</v>
      </c>
    </row>
    <row r="3960" spans="1:4">
      <c r="A3960" s="110" t="s">
        <v>10298</v>
      </c>
      <c r="B3960" s="106" t="s">
        <v>10299</v>
      </c>
      <c r="C3960" s="107" t="s">
        <v>1628</v>
      </c>
      <c r="D3960" s="108">
        <v>23.4</v>
      </c>
    </row>
    <row r="3961" spans="1:4">
      <c r="A3961" s="110" t="s">
        <v>10300</v>
      </c>
      <c r="B3961" s="106" t="s">
        <v>10301</v>
      </c>
      <c r="C3961" s="107" t="s">
        <v>1628</v>
      </c>
      <c r="D3961" s="108">
        <v>15.08</v>
      </c>
    </row>
    <row r="3962" spans="1:4">
      <c r="A3962" s="107" t="s">
        <v>10302</v>
      </c>
      <c r="B3962" s="106" t="s">
        <v>10303</v>
      </c>
      <c r="C3962" s="107" t="s">
        <v>1628</v>
      </c>
      <c r="D3962" s="108">
        <v>19.82</v>
      </c>
    </row>
    <row r="3963" spans="1:4">
      <c r="A3963" s="109" t="s">
        <v>10304</v>
      </c>
      <c r="B3963" s="106"/>
      <c r="C3963" s="107"/>
      <c r="D3963" s="108"/>
    </row>
    <row r="3964" spans="1:4">
      <c r="A3964" s="110" t="s">
        <v>10305</v>
      </c>
      <c r="B3964" s="106" t="s">
        <v>10306</v>
      </c>
      <c r="C3964" s="107" t="s">
        <v>1629</v>
      </c>
      <c r="D3964" s="108">
        <v>185.03</v>
      </c>
    </row>
    <row r="3965" spans="1:4">
      <c r="A3965" s="110" t="s">
        <v>10307</v>
      </c>
      <c r="B3965" s="106" t="s">
        <v>10308</v>
      </c>
      <c r="C3965" s="107" t="s">
        <v>1669</v>
      </c>
      <c r="D3965" s="108">
        <v>1478.38</v>
      </c>
    </row>
    <row r="3966" spans="1:4">
      <c r="A3966" s="110" t="s">
        <v>10309</v>
      </c>
      <c r="B3966" s="106" t="s">
        <v>10310</v>
      </c>
      <c r="C3966" s="107" t="s">
        <v>27</v>
      </c>
      <c r="D3966" s="108">
        <v>31.18</v>
      </c>
    </row>
    <row r="3967" spans="1:4">
      <c r="A3967" s="107" t="s">
        <v>10311</v>
      </c>
      <c r="B3967" s="106" t="s">
        <v>10312</v>
      </c>
      <c r="C3967" s="107" t="s">
        <v>1623</v>
      </c>
      <c r="D3967" s="108">
        <v>142.30000000000001</v>
      </c>
    </row>
    <row r="3968" spans="1:4">
      <c r="A3968" s="105" t="s">
        <v>10313</v>
      </c>
      <c r="B3968" s="106"/>
      <c r="C3968" s="107"/>
      <c r="D3968" s="108"/>
    </row>
    <row r="3969" spans="1:4">
      <c r="A3969" s="109" t="s">
        <v>10314</v>
      </c>
      <c r="B3969" s="106"/>
      <c r="C3969" s="107"/>
      <c r="D3969" s="108"/>
    </row>
    <row r="3970" spans="1:4">
      <c r="A3970" s="110" t="s">
        <v>10315</v>
      </c>
      <c r="B3970" s="106" t="s">
        <v>10316</v>
      </c>
      <c r="C3970" s="107" t="s">
        <v>1628</v>
      </c>
      <c r="D3970" s="108">
        <v>63.29</v>
      </c>
    </row>
    <row r="3971" spans="1:4">
      <c r="A3971" s="110" t="s">
        <v>10317</v>
      </c>
      <c r="B3971" s="106" t="s">
        <v>10318</v>
      </c>
      <c r="C3971" s="107" t="s">
        <v>1628</v>
      </c>
      <c r="D3971" s="108">
        <v>122.94</v>
      </c>
    </row>
    <row r="3972" spans="1:4">
      <c r="A3972" s="107" t="s">
        <v>10319</v>
      </c>
      <c r="B3972" s="106" t="s">
        <v>10320</v>
      </c>
      <c r="C3972" s="107" t="s">
        <v>1628</v>
      </c>
      <c r="D3972" s="108">
        <v>122.94</v>
      </c>
    </row>
    <row r="3973" spans="1:4">
      <c r="A3973" s="105" t="s">
        <v>10321</v>
      </c>
      <c r="B3973" s="106"/>
      <c r="C3973" s="107"/>
      <c r="D3973" s="108"/>
    </row>
    <row r="3974" spans="1:4">
      <c r="A3974" s="109" t="s">
        <v>10322</v>
      </c>
      <c r="B3974" s="106"/>
      <c r="C3974" s="107"/>
      <c r="D3974" s="108"/>
    </row>
    <row r="3975" spans="1:4">
      <c r="A3975" s="110" t="s">
        <v>10323</v>
      </c>
      <c r="B3975" s="106" t="s">
        <v>10324</v>
      </c>
      <c r="C3975" s="107" t="s">
        <v>1623</v>
      </c>
      <c r="D3975" s="108">
        <v>225.14</v>
      </c>
    </row>
    <row r="3976" spans="1:4">
      <c r="A3976" s="110" t="s">
        <v>10325</v>
      </c>
      <c r="B3976" s="106" t="s">
        <v>10326</v>
      </c>
      <c r="C3976" s="107" t="s">
        <v>1623</v>
      </c>
      <c r="D3976" s="108">
        <v>1471.17</v>
      </c>
    </row>
    <row r="3977" spans="1:4">
      <c r="A3977" s="107" t="s">
        <v>10327</v>
      </c>
      <c r="B3977" s="106" t="s">
        <v>10328</v>
      </c>
      <c r="C3977" s="107" t="s">
        <v>1623</v>
      </c>
      <c r="D3977" s="108">
        <v>367.93</v>
      </c>
    </row>
    <row r="3978" spans="1:4">
      <c r="A3978" s="105" t="s">
        <v>1670</v>
      </c>
      <c r="B3978" s="106"/>
      <c r="C3978" s="107"/>
      <c r="D3978" s="108"/>
    </row>
    <row r="3979" spans="1:4">
      <c r="A3979" s="105" t="s">
        <v>1633</v>
      </c>
      <c r="B3979" s="106"/>
      <c r="C3979" s="107"/>
      <c r="D3979" s="108"/>
    </row>
    <row r="3980" spans="1:4">
      <c r="A3980" s="105" t="s">
        <v>10329</v>
      </c>
      <c r="B3980" s="106"/>
      <c r="C3980" s="107"/>
      <c r="D3980" s="108"/>
    </row>
    <row r="3981" spans="1:4">
      <c r="A3981" s="109" t="s">
        <v>10330</v>
      </c>
      <c r="B3981" s="106"/>
      <c r="C3981" s="107"/>
      <c r="D3981" s="108"/>
    </row>
    <row r="3982" spans="1:4">
      <c r="A3982" s="110" t="s">
        <v>10331</v>
      </c>
      <c r="B3982" s="106" t="s">
        <v>10332</v>
      </c>
      <c r="C3982" s="107" t="s">
        <v>26</v>
      </c>
      <c r="D3982" s="108">
        <v>31.02</v>
      </c>
    </row>
    <row r="3983" spans="1:4">
      <c r="A3983" s="110" t="s">
        <v>10333</v>
      </c>
      <c r="B3983" s="106" t="s">
        <v>10334</v>
      </c>
      <c r="C3983" s="107" t="s">
        <v>26</v>
      </c>
      <c r="D3983" s="108">
        <v>69.8</v>
      </c>
    </row>
    <row r="3984" spans="1:4">
      <c r="A3984" s="110" t="s">
        <v>10335</v>
      </c>
      <c r="B3984" s="106" t="s">
        <v>10336</v>
      </c>
      <c r="C3984" s="107" t="s">
        <v>26</v>
      </c>
      <c r="D3984" s="108">
        <v>93.07</v>
      </c>
    </row>
    <row r="3985" spans="1:4">
      <c r="A3985" s="107" t="s">
        <v>10337</v>
      </c>
      <c r="B3985" s="106" t="s">
        <v>10338</v>
      </c>
      <c r="C3985" s="107" t="s">
        <v>26</v>
      </c>
      <c r="D3985" s="108">
        <v>124.09</v>
      </c>
    </row>
    <row r="3986" spans="1:4">
      <c r="A3986" s="109" t="s">
        <v>10339</v>
      </c>
      <c r="B3986" s="106"/>
      <c r="C3986" s="107"/>
      <c r="D3986" s="108"/>
    </row>
    <row r="3987" spans="1:4">
      <c r="A3987" s="110" t="s">
        <v>10340</v>
      </c>
      <c r="B3987" s="106" t="s">
        <v>10341</v>
      </c>
      <c r="C3987" s="107" t="s">
        <v>26</v>
      </c>
      <c r="D3987" s="108">
        <v>74.459999999999994</v>
      </c>
    </row>
    <row r="3988" spans="1:4">
      <c r="A3988" s="110" t="s">
        <v>10342</v>
      </c>
      <c r="B3988" s="106" t="s">
        <v>10343</v>
      </c>
      <c r="C3988" s="107" t="s">
        <v>26</v>
      </c>
      <c r="D3988" s="108">
        <v>77.849999999999994</v>
      </c>
    </row>
    <row r="3989" spans="1:4">
      <c r="A3989" s="110" t="s">
        <v>10344</v>
      </c>
      <c r="B3989" s="106" t="s">
        <v>10345</v>
      </c>
      <c r="C3989" s="107" t="s">
        <v>26</v>
      </c>
      <c r="D3989" s="108">
        <v>83.23</v>
      </c>
    </row>
    <row r="3990" spans="1:4">
      <c r="A3990" s="107" t="s">
        <v>10346</v>
      </c>
      <c r="B3990" s="106" t="s">
        <v>10347</v>
      </c>
      <c r="C3990" s="107" t="s">
        <v>26</v>
      </c>
      <c r="D3990" s="108">
        <v>32.39</v>
      </c>
    </row>
    <row r="3991" spans="1:4">
      <c r="A3991" s="109" t="s">
        <v>10348</v>
      </c>
      <c r="B3991" s="106"/>
      <c r="C3991" s="107"/>
      <c r="D3991" s="108"/>
    </row>
    <row r="3992" spans="1:4">
      <c r="A3992" s="110" t="s">
        <v>10349</v>
      </c>
      <c r="B3992" s="106" t="s">
        <v>10350</v>
      </c>
      <c r="C3992" s="107" t="s">
        <v>1623</v>
      </c>
      <c r="D3992" s="108">
        <v>5.62</v>
      </c>
    </row>
    <row r="3993" spans="1:4">
      <c r="A3993" s="107" t="s">
        <v>10351</v>
      </c>
      <c r="B3993" s="106" t="s">
        <v>10352</v>
      </c>
      <c r="C3993" s="107" t="s">
        <v>26</v>
      </c>
      <c r="D3993" s="108">
        <v>85.31</v>
      </c>
    </row>
    <row r="3994" spans="1:4">
      <c r="A3994" s="109" t="s">
        <v>10353</v>
      </c>
      <c r="B3994" s="106"/>
      <c r="C3994" s="107"/>
      <c r="D3994" s="108"/>
    </row>
    <row r="3995" spans="1:4">
      <c r="A3995" s="110" t="s">
        <v>10354</v>
      </c>
      <c r="B3995" s="106" t="s">
        <v>10355</v>
      </c>
      <c r="C3995" s="107" t="s">
        <v>27</v>
      </c>
      <c r="D3995" s="108">
        <v>7.76</v>
      </c>
    </row>
    <row r="3996" spans="1:4">
      <c r="A3996" s="107" t="s">
        <v>10356</v>
      </c>
      <c r="B3996" s="106" t="s">
        <v>10357</v>
      </c>
      <c r="C3996" s="107" t="s">
        <v>27</v>
      </c>
      <c r="D3996" s="108">
        <v>38.159999999999997</v>
      </c>
    </row>
    <row r="3997" spans="1:4">
      <c r="A3997" s="109" t="s">
        <v>10358</v>
      </c>
      <c r="B3997" s="106"/>
      <c r="C3997" s="107"/>
      <c r="D3997" s="108"/>
    </row>
    <row r="3998" spans="1:4">
      <c r="A3998" s="107" t="s">
        <v>10359</v>
      </c>
      <c r="B3998" s="106" t="s">
        <v>10360</v>
      </c>
      <c r="C3998" s="107" t="s">
        <v>26</v>
      </c>
      <c r="D3998" s="108">
        <v>82.73</v>
      </c>
    </row>
    <row r="3999" spans="1:4">
      <c r="A3999" s="109" t="s">
        <v>10361</v>
      </c>
      <c r="B3999" s="106"/>
      <c r="C3999" s="107"/>
      <c r="D3999" s="108"/>
    </row>
    <row r="4000" spans="1:4">
      <c r="A4000" s="110" t="s">
        <v>10362</v>
      </c>
      <c r="B4000" s="106" t="s">
        <v>10363</v>
      </c>
      <c r="C4000" s="107" t="s">
        <v>26</v>
      </c>
      <c r="D4000" s="108">
        <v>37.22</v>
      </c>
    </row>
    <row r="4001" spans="1:4">
      <c r="A4001" s="107" t="s">
        <v>10364</v>
      </c>
      <c r="B4001" s="106" t="s">
        <v>10365</v>
      </c>
      <c r="C4001" s="107" t="s">
        <v>26</v>
      </c>
      <c r="D4001" s="108">
        <v>43.44</v>
      </c>
    </row>
    <row r="4002" spans="1:4">
      <c r="A4002" s="109" t="s">
        <v>10366</v>
      </c>
      <c r="B4002" s="106"/>
      <c r="C4002" s="107"/>
      <c r="D4002" s="108"/>
    </row>
    <row r="4003" spans="1:4">
      <c r="A4003" s="110" t="s">
        <v>10367</v>
      </c>
      <c r="B4003" s="106" t="s">
        <v>10368</v>
      </c>
      <c r="C4003" s="107" t="s">
        <v>25</v>
      </c>
      <c r="D4003" s="108">
        <v>32.380000000000003</v>
      </c>
    </row>
    <row r="4004" spans="1:4">
      <c r="A4004" s="107" t="s">
        <v>10369</v>
      </c>
      <c r="B4004" s="106" t="s">
        <v>10370</v>
      </c>
      <c r="C4004" s="107" t="s">
        <v>25</v>
      </c>
      <c r="D4004" s="108">
        <v>66.59</v>
      </c>
    </row>
    <row r="4005" spans="1:4">
      <c r="A4005" s="109" t="s">
        <v>10371</v>
      </c>
      <c r="B4005" s="106"/>
      <c r="C4005" s="107"/>
      <c r="D4005" s="108"/>
    </row>
    <row r="4006" spans="1:4">
      <c r="A4006" s="110" t="s">
        <v>10372</v>
      </c>
      <c r="B4006" s="106" t="s">
        <v>10373</v>
      </c>
      <c r="C4006" s="107" t="s">
        <v>27</v>
      </c>
      <c r="D4006" s="108">
        <v>13.29</v>
      </c>
    </row>
    <row r="4007" spans="1:4">
      <c r="A4007" s="110" t="s">
        <v>10374</v>
      </c>
      <c r="B4007" s="106" t="s">
        <v>10375</v>
      </c>
      <c r="C4007" s="107" t="s">
        <v>27</v>
      </c>
      <c r="D4007" s="108">
        <v>5.01</v>
      </c>
    </row>
    <row r="4008" spans="1:4">
      <c r="A4008" s="110" t="s">
        <v>10376</v>
      </c>
      <c r="B4008" s="106" t="s">
        <v>10377</v>
      </c>
      <c r="C4008" s="107" t="s">
        <v>27</v>
      </c>
      <c r="D4008" s="108">
        <v>3.36</v>
      </c>
    </row>
    <row r="4009" spans="1:4">
      <c r="A4009" s="110" t="s">
        <v>10378</v>
      </c>
      <c r="B4009" s="106" t="s">
        <v>10379</v>
      </c>
      <c r="C4009" s="107" t="s">
        <v>27</v>
      </c>
      <c r="D4009" s="108">
        <v>11.92</v>
      </c>
    </row>
    <row r="4010" spans="1:4">
      <c r="A4010" s="107" t="s">
        <v>10380</v>
      </c>
      <c r="B4010" s="106" t="s">
        <v>10381</v>
      </c>
      <c r="C4010" s="107" t="s">
        <v>27</v>
      </c>
      <c r="D4010" s="108">
        <v>4.3</v>
      </c>
    </row>
    <row r="4011" spans="1:4">
      <c r="A4011" s="109" t="s">
        <v>10382</v>
      </c>
      <c r="B4011" s="106"/>
      <c r="C4011" s="107"/>
      <c r="D4011" s="108"/>
    </row>
    <row r="4012" spans="1:4">
      <c r="A4012" s="110" t="s">
        <v>10383</v>
      </c>
      <c r="B4012" s="106" t="s">
        <v>10384</v>
      </c>
      <c r="C4012" s="107" t="s">
        <v>26</v>
      </c>
      <c r="D4012" s="108">
        <v>158.51</v>
      </c>
    </row>
    <row r="4013" spans="1:4">
      <c r="A4013" s="110" t="s">
        <v>10385</v>
      </c>
      <c r="B4013" s="106" t="s">
        <v>10386</v>
      </c>
      <c r="C4013" s="107" t="s">
        <v>26</v>
      </c>
      <c r="D4013" s="108">
        <v>160.04</v>
      </c>
    </row>
    <row r="4014" spans="1:4">
      <c r="A4014" s="107" t="s">
        <v>10387</v>
      </c>
      <c r="B4014" s="106" t="s">
        <v>10388</v>
      </c>
      <c r="C4014" s="107" t="s">
        <v>26</v>
      </c>
      <c r="D4014" s="108">
        <v>124.61</v>
      </c>
    </row>
    <row r="4015" spans="1:4">
      <c r="A4015" s="105" t="s">
        <v>10389</v>
      </c>
      <c r="B4015" s="106"/>
      <c r="C4015" s="107"/>
      <c r="D4015" s="108"/>
    </row>
    <row r="4016" spans="1:4">
      <c r="A4016" s="109" t="s">
        <v>10390</v>
      </c>
      <c r="B4016" s="106"/>
      <c r="C4016" s="107"/>
      <c r="D4016" s="108"/>
    </row>
    <row r="4017" spans="1:4">
      <c r="A4017" s="107" t="s">
        <v>10391</v>
      </c>
      <c r="B4017" s="106" t="s">
        <v>10392</v>
      </c>
      <c r="C4017" s="107" t="s">
        <v>26</v>
      </c>
      <c r="D4017" s="108">
        <v>6.22</v>
      </c>
    </row>
    <row r="4018" spans="1:4">
      <c r="A4018" s="105" t="s">
        <v>1671</v>
      </c>
      <c r="B4018" s="106"/>
      <c r="C4018" s="107"/>
      <c r="D4018" s="108"/>
    </row>
    <row r="4019" spans="1:4">
      <c r="A4019" s="109" t="s">
        <v>10393</v>
      </c>
      <c r="B4019" s="106"/>
      <c r="C4019" s="107"/>
      <c r="D4019" s="108"/>
    </row>
    <row r="4020" spans="1:4">
      <c r="A4020" s="110" t="s">
        <v>10394</v>
      </c>
      <c r="B4020" s="106" t="s">
        <v>10395</v>
      </c>
      <c r="C4020" s="107" t="s">
        <v>26</v>
      </c>
      <c r="D4020" s="108">
        <v>2.4300000000000002</v>
      </c>
    </row>
    <row r="4021" spans="1:4">
      <c r="A4021" s="107" t="s">
        <v>10396</v>
      </c>
      <c r="B4021" s="106" t="s">
        <v>10397</v>
      </c>
      <c r="C4021" s="107" t="s">
        <v>26</v>
      </c>
      <c r="D4021" s="108">
        <v>17.5</v>
      </c>
    </row>
    <row r="4022" spans="1:4">
      <c r="A4022" s="109" t="s">
        <v>10398</v>
      </c>
      <c r="B4022" s="106"/>
      <c r="C4022" s="107"/>
      <c r="D4022" s="108"/>
    </row>
    <row r="4023" spans="1:4">
      <c r="A4023" s="107" t="s">
        <v>10399</v>
      </c>
      <c r="B4023" s="106" t="s">
        <v>10400</v>
      </c>
      <c r="C4023" s="107" t="s">
        <v>26</v>
      </c>
      <c r="D4023" s="108">
        <v>0.76</v>
      </c>
    </row>
    <row r="4024" spans="1:4">
      <c r="A4024" s="109" t="s">
        <v>10401</v>
      </c>
      <c r="B4024" s="106"/>
      <c r="C4024" s="107"/>
      <c r="D4024" s="108"/>
    </row>
    <row r="4025" spans="1:4">
      <c r="A4025" s="110" t="s">
        <v>10402</v>
      </c>
      <c r="B4025" s="106" t="s">
        <v>10403</v>
      </c>
      <c r="C4025" s="107" t="s">
        <v>26</v>
      </c>
      <c r="D4025" s="108">
        <v>4.1500000000000004</v>
      </c>
    </row>
    <row r="4026" spans="1:4">
      <c r="A4026" s="107" t="s">
        <v>10404</v>
      </c>
      <c r="B4026" s="106" t="s">
        <v>10405</v>
      </c>
      <c r="C4026" s="107" t="s">
        <v>26</v>
      </c>
      <c r="D4026" s="108">
        <v>5</v>
      </c>
    </row>
    <row r="4027" spans="1:4">
      <c r="A4027" s="109" t="s">
        <v>10406</v>
      </c>
      <c r="B4027" s="106"/>
      <c r="C4027" s="107"/>
      <c r="D4027" s="108"/>
    </row>
    <row r="4028" spans="1:4">
      <c r="A4028" s="110" t="s">
        <v>10407</v>
      </c>
      <c r="B4028" s="106" t="s">
        <v>10408</v>
      </c>
      <c r="C4028" s="107" t="s">
        <v>26</v>
      </c>
      <c r="D4028" s="108">
        <v>333.78</v>
      </c>
    </row>
    <row r="4029" spans="1:4">
      <c r="A4029" s="110" t="s">
        <v>10409</v>
      </c>
      <c r="B4029" s="106" t="s">
        <v>10410</v>
      </c>
      <c r="C4029" s="107" t="s">
        <v>26</v>
      </c>
      <c r="D4029" s="108">
        <v>149.76</v>
      </c>
    </row>
    <row r="4030" spans="1:4">
      <c r="A4030" s="110" t="s">
        <v>10411</v>
      </c>
      <c r="B4030" s="106" t="s">
        <v>10412</v>
      </c>
      <c r="C4030" s="107" t="s">
        <v>26</v>
      </c>
      <c r="D4030" s="108">
        <v>138.19</v>
      </c>
    </row>
    <row r="4031" spans="1:4">
      <c r="A4031" s="107" t="s">
        <v>10413</v>
      </c>
      <c r="B4031" s="106" t="s">
        <v>10414</v>
      </c>
      <c r="C4031" s="107" t="s">
        <v>26</v>
      </c>
      <c r="D4031" s="108">
        <v>396.01</v>
      </c>
    </row>
    <row r="4032" spans="1:4">
      <c r="A4032" s="109" t="s">
        <v>1672</v>
      </c>
      <c r="B4032" s="106"/>
      <c r="C4032" s="107"/>
      <c r="D4032" s="108"/>
    </row>
    <row r="4033" spans="1:4">
      <c r="A4033" s="110" t="s">
        <v>10415</v>
      </c>
      <c r="B4033" s="106" t="s">
        <v>10416</v>
      </c>
      <c r="C4033" s="107" t="s">
        <v>26</v>
      </c>
      <c r="D4033" s="108">
        <v>1135.99</v>
      </c>
    </row>
    <row r="4034" spans="1:4">
      <c r="A4034" s="110" t="s">
        <v>10417</v>
      </c>
      <c r="B4034" s="106" t="s">
        <v>10418</v>
      </c>
      <c r="C4034" s="107" t="s">
        <v>26</v>
      </c>
      <c r="D4034" s="108">
        <v>949.13</v>
      </c>
    </row>
    <row r="4035" spans="1:4">
      <c r="A4035" s="107" t="s">
        <v>10419</v>
      </c>
      <c r="B4035" s="106" t="s">
        <v>10420</v>
      </c>
      <c r="C4035" s="107" t="s">
        <v>26</v>
      </c>
      <c r="D4035" s="108">
        <v>411.06</v>
      </c>
    </row>
    <row r="4036" spans="1:4">
      <c r="A4036" s="105" t="s">
        <v>10421</v>
      </c>
      <c r="B4036" s="106"/>
      <c r="C4036" s="107"/>
      <c r="D4036" s="108"/>
    </row>
    <row r="4037" spans="1:4">
      <c r="A4037" s="109" t="s">
        <v>10422</v>
      </c>
      <c r="B4037" s="106"/>
      <c r="C4037" s="107"/>
      <c r="D4037" s="108"/>
    </row>
    <row r="4038" spans="1:4">
      <c r="A4038" s="110" t="s">
        <v>10423</v>
      </c>
      <c r="B4038" s="106" t="s">
        <v>10424</v>
      </c>
      <c r="C4038" s="107" t="s">
        <v>26</v>
      </c>
      <c r="D4038" s="108">
        <v>69.8</v>
      </c>
    </row>
    <row r="4039" spans="1:4">
      <c r="A4039" s="110" t="s">
        <v>10425</v>
      </c>
      <c r="B4039" s="106" t="s">
        <v>10426</v>
      </c>
      <c r="C4039" s="107" t="s">
        <v>26</v>
      </c>
      <c r="D4039" s="108">
        <v>43.44</v>
      </c>
    </row>
    <row r="4040" spans="1:4">
      <c r="A4040" s="110" t="s">
        <v>10427</v>
      </c>
      <c r="B4040" s="106" t="s">
        <v>10428</v>
      </c>
      <c r="C4040" s="107" t="s">
        <v>26</v>
      </c>
      <c r="D4040" s="108">
        <v>38.78</v>
      </c>
    </row>
    <row r="4041" spans="1:4">
      <c r="A4041" s="110" t="s">
        <v>10429</v>
      </c>
      <c r="B4041" s="106" t="s">
        <v>10430</v>
      </c>
      <c r="C4041" s="107" t="s">
        <v>26</v>
      </c>
      <c r="D4041" s="108">
        <v>40.090000000000003</v>
      </c>
    </row>
    <row r="4042" spans="1:4">
      <c r="A4042" s="110" t="s">
        <v>10431</v>
      </c>
      <c r="B4042" s="106" t="s">
        <v>10432</v>
      </c>
      <c r="C4042" s="107" t="s">
        <v>26</v>
      </c>
      <c r="D4042" s="108">
        <v>32.58</v>
      </c>
    </row>
    <row r="4043" spans="1:4">
      <c r="A4043" s="107" t="s">
        <v>10433</v>
      </c>
      <c r="B4043" s="106" t="s">
        <v>10434</v>
      </c>
      <c r="C4043" s="107" t="s">
        <v>26</v>
      </c>
      <c r="D4043" s="108">
        <v>96</v>
      </c>
    </row>
    <row r="4044" spans="1:4">
      <c r="A4044" s="109" t="s">
        <v>10435</v>
      </c>
      <c r="B4044" s="106"/>
      <c r="C4044" s="107"/>
      <c r="D4044" s="108"/>
    </row>
    <row r="4045" spans="1:4">
      <c r="A4045" s="110" t="s">
        <v>10436</v>
      </c>
      <c r="B4045" s="106" t="s">
        <v>10437</v>
      </c>
      <c r="C4045" s="107" t="s">
        <v>26</v>
      </c>
      <c r="D4045" s="108">
        <v>1.0900000000000001</v>
      </c>
    </row>
    <row r="4046" spans="1:4">
      <c r="A4046" s="110" t="s">
        <v>10438</v>
      </c>
      <c r="B4046" s="106" t="s">
        <v>10439</v>
      </c>
      <c r="C4046" s="107" t="s">
        <v>26</v>
      </c>
      <c r="D4046" s="108">
        <v>3.09</v>
      </c>
    </row>
    <row r="4047" spans="1:4">
      <c r="A4047" s="107" t="s">
        <v>10440</v>
      </c>
      <c r="B4047" s="106" t="s">
        <v>10441</v>
      </c>
      <c r="C4047" s="107" t="s">
        <v>26</v>
      </c>
      <c r="D4047" s="108">
        <v>3.71</v>
      </c>
    </row>
    <row r="4048" spans="1:4">
      <c r="A4048" s="109" t="s">
        <v>10442</v>
      </c>
      <c r="B4048" s="106"/>
      <c r="C4048" s="107"/>
      <c r="D4048" s="108"/>
    </row>
    <row r="4049" spans="1:4">
      <c r="A4049" s="107" t="s">
        <v>10443</v>
      </c>
      <c r="B4049" s="106" t="s">
        <v>10444</v>
      </c>
      <c r="C4049" s="107" t="s">
        <v>25</v>
      </c>
      <c r="D4049" s="108">
        <v>11.74</v>
      </c>
    </row>
    <row r="4050" spans="1:4">
      <c r="A4050" s="105" t="s">
        <v>10445</v>
      </c>
      <c r="B4050" s="106"/>
      <c r="C4050" s="107"/>
      <c r="D4050" s="108"/>
    </row>
    <row r="4051" spans="1:4">
      <c r="A4051" s="109" t="s">
        <v>10446</v>
      </c>
      <c r="B4051" s="106"/>
      <c r="C4051" s="107"/>
      <c r="D4051" s="108"/>
    </row>
    <row r="4052" spans="1:4">
      <c r="A4052" s="107" t="s">
        <v>10447</v>
      </c>
      <c r="B4052" s="106" t="s">
        <v>10448</v>
      </c>
      <c r="C4052" s="107" t="s">
        <v>26</v>
      </c>
      <c r="D4052" s="108">
        <v>0.55000000000000004</v>
      </c>
    </row>
    <row r="4053" spans="1:4">
      <c r="A4053" s="105" t="s">
        <v>1673</v>
      </c>
      <c r="B4053" s="106"/>
      <c r="C4053" s="107"/>
      <c r="D4053" s="108"/>
    </row>
    <row r="4054" spans="1:4">
      <c r="A4054" s="105" t="s">
        <v>1633</v>
      </c>
      <c r="B4054" s="106"/>
      <c r="C4054" s="107"/>
      <c r="D4054" s="108"/>
    </row>
    <row r="4055" spans="1:4">
      <c r="A4055" s="105" t="s">
        <v>10449</v>
      </c>
      <c r="B4055" s="106"/>
      <c r="C4055" s="107"/>
      <c r="D4055" s="108"/>
    </row>
    <row r="4056" spans="1:4">
      <c r="A4056" s="109" t="s">
        <v>10450</v>
      </c>
      <c r="B4056" s="106"/>
      <c r="C4056" s="107"/>
      <c r="D4056" s="108"/>
    </row>
    <row r="4057" spans="1:4">
      <c r="A4057" s="110" t="s">
        <v>10451</v>
      </c>
      <c r="B4057" s="106" t="s">
        <v>10452</v>
      </c>
      <c r="C4057" s="107" t="s">
        <v>25</v>
      </c>
      <c r="D4057" s="108">
        <v>62</v>
      </c>
    </row>
    <row r="4058" spans="1:4">
      <c r="A4058" s="110" t="s">
        <v>10453</v>
      </c>
      <c r="B4058" s="106" t="s">
        <v>10454</v>
      </c>
      <c r="C4058" s="107" t="s">
        <v>25</v>
      </c>
      <c r="D4058" s="108">
        <v>32</v>
      </c>
    </row>
    <row r="4059" spans="1:4">
      <c r="A4059" s="110" t="s">
        <v>10455</v>
      </c>
      <c r="B4059" s="106" t="s">
        <v>10456</v>
      </c>
      <c r="C4059" s="107" t="s">
        <v>25</v>
      </c>
      <c r="D4059" s="108">
        <v>96</v>
      </c>
    </row>
    <row r="4060" spans="1:4">
      <c r="A4060" s="110" t="s">
        <v>10457</v>
      </c>
      <c r="B4060" s="106" t="s">
        <v>10458</v>
      </c>
      <c r="C4060" s="107" t="s">
        <v>25</v>
      </c>
      <c r="D4060" s="108">
        <v>160</v>
      </c>
    </row>
    <row r="4061" spans="1:4">
      <c r="A4061" s="110" t="s">
        <v>10459</v>
      </c>
      <c r="B4061" s="106" t="s">
        <v>10460</v>
      </c>
      <c r="C4061" s="107" t="s">
        <v>25</v>
      </c>
      <c r="D4061" s="108">
        <v>96</v>
      </c>
    </row>
    <row r="4062" spans="1:4">
      <c r="A4062" s="110" t="s">
        <v>10461</v>
      </c>
      <c r="B4062" s="106" t="s">
        <v>10462</v>
      </c>
      <c r="C4062" s="107" t="s">
        <v>25</v>
      </c>
      <c r="D4062" s="108">
        <v>96</v>
      </c>
    </row>
    <row r="4063" spans="1:4">
      <c r="A4063" s="110" t="s">
        <v>10463</v>
      </c>
      <c r="B4063" s="106" t="s">
        <v>10464</v>
      </c>
      <c r="C4063" s="107" t="s">
        <v>25</v>
      </c>
      <c r="D4063" s="108">
        <v>19.2</v>
      </c>
    </row>
    <row r="4064" spans="1:4">
      <c r="A4064" s="110" t="s">
        <v>10465</v>
      </c>
      <c r="B4064" s="106" t="s">
        <v>10466</v>
      </c>
      <c r="C4064" s="107" t="s">
        <v>25</v>
      </c>
      <c r="D4064" s="108">
        <v>44.8</v>
      </c>
    </row>
    <row r="4065" spans="1:4">
      <c r="A4065" s="110" t="s">
        <v>10467</v>
      </c>
      <c r="B4065" s="106" t="s">
        <v>10468</v>
      </c>
      <c r="C4065" s="107" t="s">
        <v>25</v>
      </c>
      <c r="D4065" s="108">
        <v>15</v>
      </c>
    </row>
    <row r="4066" spans="1:4">
      <c r="A4066" s="110" t="s">
        <v>10469</v>
      </c>
      <c r="B4066" s="106" t="s">
        <v>10470</v>
      </c>
      <c r="C4066" s="107" t="s">
        <v>25</v>
      </c>
      <c r="D4066" s="108">
        <v>15</v>
      </c>
    </row>
    <row r="4067" spans="1:4">
      <c r="A4067" s="110" t="s">
        <v>10471</v>
      </c>
      <c r="B4067" s="106" t="s">
        <v>10472</v>
      </c>
      <c r="C4067" s="107" t="s">
        <v>25</v>
      </c>
      <c r="D4067" s="108">
        <v>50</v>
      </c>
    </row>
    <row r="4068" spans="1:4">
      <c r="A4068" s="107" t="s">
        <v>10473</v>
      </c>
      <c r="B4068" s="106" t="s">
        <v>10474</v>
      </c>
      <c r="C4068" s="107" t="s">
        <v>25</v>
      </c>
      <c r="D4068" s="108">
        <v>50</v>
      </c>
    </row>
    <row r="4069" spans="1:4">
      <c r="A4069" s="109" t="s">
        <v>10475</v>
      </c>
      <c r="B4069" s="106"/>
      <c r="C4069" s="107"/>
      <c r="D4069" s="108"/>
    </row>
    <row r="4070" spans="1:4">
      <c r="A4070" s="110" t="s">
        <v>10476</v>
      </c>
      <c r="B4070" s="106" t="s">
        <v>10477</v>
      </c>
      <c r="C4070" s="107" t="s">
        <v>1623</v>
      </c>
      <c r="D4070" s="108">
        <v>0.42</v>
      </c>
    </row>
    <row r="4071" spans="1:4">
      <c r="A4071" s="110" t="s">
        <v>10478</v>
      </c>
      <c r="B4071" s="106" t="s">
        <v>10479</v>
      </c>
      <c r="C4071" s="107" t="s">
        <v>25</v>
      </c>
      <c r="D4071" s="108">
        <v>1.68</v>
      </c>
    </row>
    <row r="4072" spans="1:4">
      <c r="A4072" s="110" t="s">
        <v>10480</v>
      </c>
      <c r="B4072" s="106" t="s">
        <v>10481</v>
      </c>
      <c r="C4072" s="107" t="s">
        <v>25</v>
      </c>
      <c r="D4072" s="108">
        <v>3.36</v>
      </c>
    </row>
    <row r="4073" spans="1:4">
      <c r="A4073" s="110" t="s">
        <v>10482</v>
      </c>
      <c r="B4073" s="106" t="s">
        <v>10483</v>
      </c>
      <c r="C4073" s="107" t="s">
        <v>25</v>
      </c>
      <c r="D4073" s="108">
        <v>5.04</v>
      </c>
    </row>
    <row r="4074" spans="1:4">
      <c r="A4074" s="110" t="s">
        <v>10484</v>
      </c>
      <c r="B4074" s="106" t="s">
        <v>10485</v>
      </c>
      <c r="C4074" s="107" t="s">
        <v>25</v>
      </c>
      <c r="D4074" s="108">
        <v>6.72</v>
      </c>
    </row>
    <row r="4075" spans="1:4">
      <c r="A4075" s="110" t="s">
        <v>10486</v>
      </c>
      <c r="B4075" s="106" t="s">
        <v>10487</v>
      </c>
      <c r="C4075" s="107" t="s">
        <v>25</v>
      </c>
      <c r="D4075" s="108">
        <v>10.5</v>
      </c>
    </row>
    <row r="4076" spans="1:4">
      <c r="A4076" s="110" t="s">
        <v>10488</v>
      </c>
      <c r="B4076" s="106" t="s">
        <v>10489</v>
      </c>
      <c r="C4076" s="107" t="s">
        <v>25</v>
      </c>
      <c r="D4076" s="108">
        <v>19.47</v>
      </c>
    </row>
    <row r="4077" spans="1:4">
      <c r="A4077" s="110" t="s">
        <v>10490</v>
      </c>
      <c r="B4077" s="106" t="s">
        <v>10491</v>
      </c>
      <c r="C4077" s="107" t="s">
        <v>25</v>
      </c>
      <c r="D4077" s="108">
        <v>22.62</v>
      </c>
    </row>
    <row r="4078" spans="1:4">
      <c r="A4078" s="110" t="s">
        <v>10492</v>
      </c>
      <c r="B4078" s="106" t="s">
        <v>10493</v>
      </c>
      <c r="C4078" s="107" t="s">
        <v>25</v>
      </c>
      <c r="D4078" s="108">
        <v>23.57</v>
      </c>
    </row>
    <row r="4079" spans="1:4">
      <c r="A4079" s="110" t="s">
        <v>10494</v>
      </c>
      <c r="B4079" s="106" t="s">
        <v>10495</v>
      </c>
      <c r="C4079" s="107" t="s">
        <v>25</v>
      </c>
      <c r="D4079" s="108">
        <v>17.88</v>
      </c>
    </row>
    <row r="4080" spans="1:4">
      <c r="A4080" s="110" t="s">
        <v>10496</v>
      </c>
      <c r="B4080" s="106" t="s">
        <v>10497</v>
      </c>
      <c r="C4080" s="107" t="s">
        <v>25</v>
      </c>
      <c r="D4080" s="108">
        <v>16.84</v>
      </c>
    </row>
    <row r="4081" spans="1:4">
      <c r="A4081" s="110" t="s">
        <v>10498</v>
      </c>
      <c r="B4081" s="106" t="s">
        <v>10499</v>
      </c>
      <c r="C4081" s="107" t="s">
        <v>25</v>
      </c>
      <c r="D4081" s="108">
        <v>54.14</v>
      </c>
    </row>
    <row r="4082" spans="1:4">
      <c r="A4082" s="110" t="s">
        <v>10500</v>
      </c>
      <c r="B4082" s="106" t="s">
        <v>10501</v>
      </c>
      <c r="C4082" s="107" t="s">
        <v>25</v>
      </c>
      <c r="D4082" s="108">
        <v>50.7</v>
      </c>
    </row>
    <row r="4083" spans="1:4">
      <c r="A4083" s="107" t="s">
        <v>10502</v>
      </c>
      <c r="B4083" s="106" t="s">
        <v>10503</v>
      </c>
      <c r="C4083" s="107" t="s">
        <v>25</v>
      </c>
      <c r="D4083" s="108">
        <v>47.28</v>
      </c>
    </row>
    <row r="4084" spans="1:4">
      <c r="A4084" s="109" t="s">
        <v>10504</v>
      </c>
      <c r="B4084" s="106"/>
      <c r="C4084" s="107"/>
      <c r="D4084" s="108"/>
    </row>
    <row r="4085" spans="1:4">
      <c r="A4085" s="110" t="s">
        <v>10505</v>
      </c>
      <c r="B4085" s="106" t="s">
        <v>10506</v>
      </c>
      <c r="C4085" s="107" t="s">
        <v>25</v>
      </c>
      <c r="D4085" s="108">
        <v>75.95</v>
      </c>
    </row>
    <row r="4086" spans="1:4">
      <c r="A4086" s="110" t="s">
        <v>10507</v>
      </c>
      <c r="B4086" s="106" t="s">
        <v>10508</v>
      </c>
      <c r="C4086" s="107" t="s">
        <v>25</v>
      </c>
      <c r="D4086" s="108">
        <v>109.32</v>
      </c>
    </row>
    <row r="4087" spans="1:4">
      <c r="A4087" s="110" t="s">
        <v>10509</v>
      </c>
      <c r="B4087" s="106" t="s">
        <v>10510</v>
      </c>
      <c r="C4087" s="107" t="s">
        <v>25</v>
      </c>
      <c r="D4087" s="108">
        <v>13.96</v>
      </c>
    </row>
    <row r="4088" spans="1:4">
      <c r="A4088" s="110" t="s">
        <v>10511</v>
      </c>
      <c r="B4088" s="106" t="s">
        <v>10512</v>
      </c>
      <c r="C4088" s="107" t="s">
        <v>25</v>
      </c>
      <c r="D4088" s="108">
        <v>151.19</v>
      </c>
    </row>
    <row r="4089" spans="1:4">
      <c r="A4089" s="107" t="s">
        <v>10513</v>
      </c>
      <c r="B4089" s="106" t="s">
        <v>10514</v>
      </c>
      <c r="C4089" s="107" t="s">
        <v>25</v>
      </c>
      <c r="D4089" s="108">
        <v>5.57</v>
      </c>
    </row>
    <row r="4090" spans="1:4">
      <c r="A4090" s="105" t="s">
        <v>10515</v>
      </c>
      <c r="B4090" s="106"/>
      <c r="C4090" s="107"/>
      <c r="D4090" s="108"/>
    </row>
    <row r="4091" spans="1:4">
      <c r="A4091" s="109" t="s">
        <v>10516</v>
      </c>
      <c r="B4091" s="106"/>
      <c r="C4091" s="107"/>
      <c r="D4091" s="108"/>
    </row>
    <row r="4092" spans="1:4">
      <c r="A4092" s="110" t="s">
        <v>10517</v>
      </c>
      <c r="B4092" s="106" t="s">
        <v>10518</v>
      </c>
      <c r="C4092" s="107" t="s">
        <v>1623</v>
      </c>
      <c r="D4092" s="108">
        <v>0.77</v>
      </c>
    </row>
    <row r="4093" spans="1:4">
      <c r="A4093" s="110" t="s">
        <v>10519</v>
      </c>
      <c r="B4093" s="106" t="s">
        <v>10520</v>
      </c>
      <c r="C4093" s="107" t="s">
        <v>1623</v>
      </c>
      <c r="D4093" s="108">
        <v>1.21</v>
      </c>
    </row>
    <row r="4094" spans="1:4">
      <c r="A4094" s="110" t="s">
        <v>10521</v>
      </c>
      <c r="B4094" s="106" t="s">
        <v>10522</v>
      </c>
      <c r="C4094" s="107" t="s">
        <v>1623</v>
      </c>
      <c r="D4094" s="108">
        <v>2.48</v>
      </c>
    </row>
    <row r="4095" spans="1:4">
      <c r="A4095" s="110" t="s">
        <v>10523</v>
      </c>
      <c r="B4095" s="106" t="s">
        <v>10524</v>
      </c>
      <c r="C4095" s="107" t="s">
        <v>1623</v>
      </c>
      <c r="D4095" s="108">
        <v>171.85</v>
      </c>
    </row>
    <row r="4096" spans="1:4">
      <c r="A4096" s="110" t="s">
        <v>10525</v>
      </c>
      <c r="B4096" s="106" t="s">
        <v>10526</v>
      </c>
      <c r="C4096" s="107" t="s">
        <v>1623</v>
      </c>
      <c r="D4096" s="108">
        <v>202.33</v>
      </c>
    </row>
    <row r="4097" spans="1:4">
      <c r="A4097" s="110" t="s">
        <v>10527</v>
      </c>
      <c r="B4097" s="106" t="s">
        <v>10528</v>
      </c>
      <c r="C4097" s="107" t="s">
        <v>1623</v>
      </c>
      <c r="D4097" s="108">
        <v>228.45</v>
      </c>
    </row>
    <row r="4098" spans="1:4">
      <c r="A4098" s="110" t="s">
        <v>10529</v>
      </c>
      <c r="B4098" s="106" t="s">
        <v>10530</v>
      </c>
      <c r="C4098" s="107" t="s">
        <v>1623</v>
      </c>
      <c r="D4098" s="108">
        <v>254.57</v>
      </c>
    </row>
    <row r="4099" spans="1:4">
      <c r="A4099" s="110" t="s">
        <v>10531</v>
      </c>
      <c r="B4099" s="106" t="s">
        <v>10532</v>
      </c>
      <c r="C4099" s="107" t="s">
        <v>1623</v>
      </c>
      <c r="D4099" s="108">
        <v>280.7</v>
      </c>
    </row>
    <row r="4100" spans="1:4">
      <c r="A4100" s="110" t="s">
        <v>10533</v>
      </c>
      <c r="B4100" s="106" t="s">
        <v>10534</v>
      </c>
      <c r="C4100" s="107" t="s">
        <v>1623</v>
      </c>
      <c r="D4100" s="108">
        <v>306.83999999999997</v>
      </c>
    </row>
    <row r="4101" spans="1:4">
      <c r="A4101" s="110" t="s">
        <v>10535</v>
      </c>
      <c r="B4101" s="106" t="s">
        <v>10536</v>
      </c>
      <c r="C4101" s="107" t="s">
        <v>1623</v>
      </c>
      <c r="D4101" s="108">
        <v>332.95</v>
      </c>
    </row>
    <row r="4102" spans="1:4">
      <c r="A4102" s="110" t="s">
        <v>10537</v>
      </c>
      <c r="B4102" s="106" t="s">
        <v>10538</v>
      </c>
      <c r="C4102" s="107" t="s">
        <v>1623</v>
      </c>
      <c r="D4102" s="108">
        <v>359.08</v>
      </c>
    </row>
    <row r="4103" spans="1:4">
      <c r="A4103" s="110" t="s">
        <v>10539</v>
      </c>
      <c r="B4103" s="106" t="s">
        <v>10540</v>
      </c>
      <c r="C4103" s="107" t="s">
        <v>1623</v>
      </c>
      <c r="D4103" s="108">
        <v>385.21</v>
      </c>
    </row>
    <row r="4104" spans="1:4">
      <c r="A4104" s="110" t="s">
        <v>10541</v>
      </c>
      <c r="B4104" s="106" t="s">
        <v>10542</v>
      </c>
      <c r="C4104" s="107" t="s">
        <v>1623</v>
      </c>
      <c r="D4104" s="108">
        <v>411.33</v>
      </c>
    </row>
    <row r="4105" spans="1:4">
      <c r="A4105" s="107" t="s">
        <v>10543</v>
      </c>
      <c r="B4105" s="106" t="s">
        <v>10544</v>
      </c>
      <c r="C4105" s="107" t="s">
        <v>1623</v>
      </c>
      <c r="D4105" s="108">
        <v>437.45</v>
      </c>
    </row>
    <row r="4106" spans="1:4">
      <c r="A4106" s="109" t="s">
        <v>10545</v>
      </c>
      <c r="B4106" s="106"/>
      <c r="C4106" s="107"/>
      <c r="D4106" s="108"/>
    </row>
    <row r="4107" spans="1:4">
      <c r="A4107" s="110" t="s">
        <v>10546</v>
      </c>
      <c r="B4107" s="106" t="s">
        <v>10547</v>
      </c>
      <c r="C4107" s="107" t="s">
        <v>1623</v>
      </c>
      <c r="D4107" s="108">
        <v>20</v>
      </c>
    </row>
    <row r="4108" spans="1:4">
      <c r="A4108" s="107" t="s">
        <v>10548</v>
      </c>
      <c r="B4108" s="106" t="s">
        <v>10549</v>
      </c>
      <c r="C4108" s="107" t="s">
        <v>1623</v>
      </c>
      <c r="D4108" s="108">
        <v>18</v>
      </c>
    </row>
    <row r="4109" spans="1:4">
      <c r="A4109" s="109" t="s">
        <v>10550</v>
      </c>
      <c r="B4109" s="106"/>
      <c r="C4109" s="107"/>
      <c r="D4109" s="108"/>
    </row>
    <row r="4110" spans="1:4">
      <c r="A4110" s="110" t="s">
        <v>10551</v>
      </c>
      <c r="B4110" s="106" t="s">
        <v>10552</v>
      </c>
      <c r="C4110" s="107" t="s">
        <v>1623</v>
      </c>
      <c r="D4110" s="108">
        <v>135</v>
      </c>
    </row>
    <row r="4111" spans="1:4">
      <c r="A4111" s="110" t="s">
        <v>10553</v>
      </c>
      <c r="B4111" s="106" t="s">
        <v>10554</v>
      </c>
      <c r="C4111" s="107" t="s">
        <v>1623</v>
      </c>
      <c r="D4111" s="108">
        <v>180</v>
      </c>
    </row>
    <row r="4112" spans="1:4">
      <c r="A4112" s="107" t="s">
        <v>10555</v>
      </c>
      <c r="B4112" s="106" t="s">
        <v>10556</v>
      </c>
      <c r="C4112" s="107" t="s">
        <v>1623</v>
      </c>
      <c r="D4112" s="108">
        <v>220</v>
      </c>
    </row>
    <row r="4113" spans="1:4">
      <c r="A4113" s="109" t="s">
        <v>10557</v>
      </c>
      <c r="B4113" s="106"/>
      <c r="C4113" s="107"/>
      <c r="D4113" s="108"/>
    </row>
    <row r="4114" spans="1:4">
      <c r="A4114" s="110" t="s">
        <v>10558</v>
      </c>
      <c r="B4114" s="106" t="s">
        <v>10559</v>
      </c>
      <c r="C4114" s="107" t="s">
        <v>1623</v>
      </c>
      <c r="D4114" s="108">
        <v>70</v>
      </c>
    </row>
    <row r="4115" spans="1:4">
      <c r="A4115" s="110" t="s">
        <v>10560</v>
      </c>
      <c r="B4115" s="106" t="s">
        <v>10561</v>
      </c>
      <c r="C4115" s="107" t="s">
        <v>1623</v>
      </c>
      <c r="D4115" s="108">
        <v>80</v>
      </c>
    </row>
    <row r="4116" spans="1:4">
      <c r="A4116" s="107" t="s">
        <v>10562</v>
      </c>
      <c r="B4116" s="106" t="s">
        <v>10563</v>
      </c>
      <c r="C4116" s="107" t="s">
        <v>1623</v>
      </c>
      <c r="D4116" s="108">
        <v>150</v>
      </c>
    </row>
    <row r="4117" spans="1:4">
      <c r="A4117" s="105" t="s">
        <v>10564</v>
      </c>
      <c r="B4117" s="106"/>
      <c r="C4117" s="107"/>
      <c r="D4117" s="108"/>
    </row>
    <row r="4118" spans="1:4">
      <c r="A4118" s="109" t="s">
        <v>10565</v>
      </c>
      <c r="B4118" s="106"/>
      <c r="C4118" s="107"/>
      <c r="D4118" s="108"/>
    </row>
    <row r="4119" spans="1:4">
      <c r="A4119" s="110" t="s">
        <v>10566</v>
      </c>
      <c r="B4119" s="106" t="s">
        <v>10567</v>
      </c>
      <c r="C4119" s="107" t="s">
        <v>27</v>
      </c>
      <c r="D4119" s="108">
        <v>89.21</v>
      </c>
    </row>
    <row r="4120" spans="1:4">
      <c r="A4120" s="110" t="s">
        <v>10568</v>
      </c>
      <c r="B4120" s="106" t="s">
        <v>10569</v>
      </c>
      <c r="C4120" s="107" t="s">
        <v>27</v>
      </c>
      <c r="D4120" s="108">
        <v>84.96</v>
      </c>
    </row>
    <row r="4121" spans="1:4">
      <c r="A4121" s="110" t="s">
        <v>10570</v>
      </c>
      <c r="B4121" s="106" t="s">
        <v>10571</v>
      </c>
      <c r="C4121" s="107" t="s">
        <v>1623</v>
      </c>
      <c r="D4121" s="108">
        <v>119.69</v>
      </c>
    </row>
    <row r="4122" spans="1:4">
      <c r="A4122" s="110" t="s">
        <v>10572</v>
      </c>
      <c r="B4122" s="106" t="s">
        <v>10573</v>
      </c>
      <c r="C4122" s="107" t="s">
        <v>25</v>
      </c>
      <c r="D4122" s="108">
        <v>226.75</v>
      </c>
    </row>
    <row r="4123" spans="1:4">
      <c r="A4123" s="110" t="s">
        <v>10574</v>
      </c>
      <c r="B4123" s="106" t="s">
        <v>10575</v>
      </c>
      <c r="C4123" s="107" t="s">
        <v>27</v>
      </c>
      <c r="D4123" s="108">
        <v>144.36000000000001</v>
      </c>
    </row>
    <row r="4124" spans="1:4">
      <c r="A4124" s="110" t="s">
        <v>10576</v>
      </c>
      <c r="B4124" s="106" t="s">
        <v>10577</v>
      </c>
      <c r="C4124" s="107" t="s">
        <v>1623</v>
      </c>
      <c r="D4124" s="108">
        <v>37.04</v>
      </c>
    </row>
    <row r="4125" spans="1:4">
      <c r="A4125" s="110" t="s">
        <v>10578</v>
      </c>
      <c r="B4125" s="106" t="s">
        <v>10579</v>
      </c>
      <c r="C4125" s="107" t="s">
        <v>27</v>
      </c>
      <c r="D4125" s="108">
        <v>6.65</v>
      </c>
    </row>
    <row r="4126" spans="1:4">
      <c r="A4126" s="110" t="s">
        <v>10580</v>
      </c>
      <c r="B4126" s="106" t="s">
        <v>10581</v>
      </c>
      <c r="C4126" s="107" t="s">
        <v>27</v>
      </c>
      <c r="D4126" s="108">
        <v>6.63</v>
      </c>
    </row>
    <row r="4127" spans="1:4">
      <c r="A4127" s="110" t="s">
        <v>10582</v>
      </c>
      <c r="B4127" s="106" t="s">
        <v>10583</v>
      </c>
      <c r="C4127" s="107" t="s">
        <v>1623</v>
      </c>
      <c r="D4127" s="108">
        <v>62.45</v>
      </c>
    </row>
    <row r="4128" spans="1:4">
      <c r="A4128" s="110" t="s">
        <v>10584</v>
      </c>
      <c r="B4128" s="106" t="s">
        <v>10585</v>
      </c>
      <c r="C4128" s="107" t="s">
        <v>1623</v>
      </c>
      <c r="D4128" s="108">
        <v>78.37</v>
      </c>
    </row>
    <row r="4129" spans="1:4">
      <c r="A4129" s="110" t="s">
        <v>10586</v>
      </c>
      <c r="B4129" s="106" t="s">
        <v>10587</v>
      </c>
      <c r="C4129" s="107" t="s">
        <v>1623</v>
      </c>
      <c r="D4129" s="108">
        <v>101.86</v>
      </c>
    </row>
    <row r="4130" spans="1:4">
      <c r="A4130" s="110" t="s">
        <v>10588</v>
      </c>
      <c r="B4130" s="106" t="s">
        <v>10589</v>
      </c>
      <c r="C4130" s="107" t="s">
        <v>1623</v>
      </c>
      <c r="D4130" s="108">
        <v>501.49</v>
      </c>
    </row>
    <row r="4131" spans="1:4">
      <c r="A4131" s="110" t="s">
        <v>10590</v>
      </c>
      <c r="B4131" s="106" t="s">
        <v>10591</v>
      </c>
      <c r="C4131" s="107" t="s">
        <v>1623</v>
      </c>
      <c r="D4131" s="108">
        <v>964.13</v>
      </c>
    </row>
    <row r="4132" spans="1:4">
      <c r="A4132" s="110" t="s">
        <v>10592</v>
      </c>
      <c r="B4132" s="106" t="s">
        <v>10593</v>
      </c>
      <c r="C4132" s="107" t="s">
        <v>1655</v>
      </c>
      <c r="D4132" s="108">
        <v>504.4</v>
      </c>
    </row>
    <row r="4133" spans="1:4">
      <c r="A4133" s="107" t="s">
        <v>10594</v>
      </c>
      <c r="B4133" s="106" t="s">
        <v>10595</v>
      </c>
      <c r="C4133" s="107" t="s">
        <v>27</v>
      </c>
      <c r="D4133" s="108">
        <v>62.23</v>
      </c>
    </row>
    <row r="4134" spans="1:4">
      <c r="A4134" s="109" t="s">
        <v>10596</v>
      </c>
      <c r="B4134" s="106"/>
      <c r="C4134" s="107"/>
      <c r="D4134" s="108"/>
    </row>
    <row r="4135" spans="1:4">
      <c r="A4135" s="110" t="s">
        <v>10597</v>
      </c>
      <c r="B4135" s="106" t="s">
        <v>10598</v>
      </c>
      <c r="C4135" s="107" t="s">
        <v>25</v>
      </c>
      <c r="D4135" s="108">
        <v>95.99</v>
      </c>
    </row>
    <row r="4136" spans="1:4">
      <c r="A4136" s="110" t="s">
        <v>10599</v>
      </c>
      <c r="B4136" s="106" t="s">
        <v>10600</v>
      </c>
      <c r="C4136" s="107" t="s">
        <v>25</v>
      </c>
      <c r="D4136" s="108">
        <v>52.01</v>
      </c>
    </row>
    <row r="4137" spans="1:4">
      <c r="A4137" s="110" t="s">
        <v>10601</v>
      </c>
      <c r="B4137" s="106" t="s">
        <v>10602</v>
      </c>
      <c r="C4137" s="107" t="s">
        <v>25</v>
      </c>
      <c r="D4137" s="108">
        <v>52.21</v>
      </c>
    </row>
    <row r="4138" spans="1:4">
      <c r="A4138" s="110" t="s">
        <v>10603</v>
      </c>
      <c r="B4138" s="106" t="s">
        <v>10604</v>
      </c>
      <c r="C4138" s="107" t="s">
        <v>25</v>
      </c>
      <c r="D4138" s="108">
        <v>30.87</v>
      </c>
    </row>
    <row r="4139" spans="1:4">
      <c r="A4139" s="110" t="s">
        <v>10605</v>
      </c>
      <c r="B4139" s="106" t="s">
        <v>10606</v>
      </c>
      <c r="C4139" s="107" t="s">
        <v>25</v>
      </c>
      <c r="D4139" s="108">
        <v>146.71</v>
      </c>
    </row>
    <row r="4140" spans="1:4">
      <c r="A4140" s="110" t="s">
        <v>10607</v>
      </c>
      <c r="B4140" s="106" t="s">
        <v>10608</v>
      </c>
      <c r="C4140" s="107" t="s">
        <v>25</v>
      </c>
      <c r="D4140" s="108">
        <v>21.17</v>
      </c>
    </row>
    <row r="4141" spans="1:4">
      <c r="A4141" s="110" t="s">
        <v>10609</v>
      </c>
      <c r="B4141" s="106" t="s">
        <v>10610</v>
      </c>
      <c r="C4141" s="107" t="s">
        <v>25</v>
      </c>
      <c r="D4141" s="108">
        <v>50.89</v>
      </c>
    </row>
    <row r="4142" spans="1:4">
      <c r="A4142" s="110" t="s">
        <v>10611</v>
      </c>
      <c r="B4142" s="106" t="s">
        <v>10612</v>
      </c>
      <c r="C4142" s="107" t="s">
        <v>25</v>
      </c>
      <c r="D4142" s="108">
        <v>65.2</v>
      </c>
    </row>
    <row r="4143" spans="1:4">
      <c r="A4143" s="107" t="s">
        <v>10613</v>
      </c>
      <c r="B4143" s="106" t="s">
        <v>10614</v>
      </c>
      <c r="C4143" s="107" t="s">
        <v>25</v>
      </c>
      <c r="D4143" s="108">
        <v>20.25</v>
      </c>
    </row>
    <row r="4144" spans="1:4">
      <c r="A4144" s="109" t="s">
        <v>10615</v>
      </c>
      <c r="B4144" s="106"/>
      <c r="C4144" s="107"/>
      <c r="D4144" s="108"/>
    </row>
    <row r="4145" spans="1:4">
      <c r="A4145" s="110" t="s">
        <v>10616</v>
      </c>
      <c r="B4145" s="106" t="s">
        <v>10617</v>
      </c>
      <c r="C4145" s="107" t="s">
        <v>25</v>
      </c>
      <c r="D4145" s="108">
        <v>138.79</v>
      </c>
    </row>
    <row r="4146" spans="1:4">
      <c r="A4146" s="110" t="s">
        <v>10618</v>
      </c>
      <c r="B4146" s="106" t="s">
        <v>10619</v>
      </c>
      <c r="C4146" s="107" t="s">
        <v>25</v>
      </c>
      <c r="D4146" s="108">
        <v>178.75</v>
      </c>
    </row>
    <row r="4147" spans="1:4">
      <c r="A4147" s="110" t="s">
        <v>10620</v>
      </c>
      <c r="B4147" s="106" t="s">
        <v>10621</v>
      </c>
      <c r="C4147" s="107" t="s">
        <v>25</v>
      </c>
      <c r="D4147" s="108">
        <v>200.23</v>
      </c>
    </row>
    <row r="4148" spans="1:4">
      <c r="A4148" s="110" t="s">
        <v>10622</v>
      </c>
      <c r="B4148" s="106" t="s">
        <v>10623</v>
      </c>
      <c r="C4148" s="107" t="s">
        <v>25</v>
      </c>
      <c r="D4148" s="108">
        <v>232.37</v>
      </c>
    </row>
    <row r="4149" spans="1:4">
      <c r="A4149" s="110" t="s">
        <v>10624</v>
      </c>
      <c r="B4149" s="106" t="s">
        <v>10625</v>
      </c>
      <c r="C4149" s="107" t="s">
        <v>25</v>
      </c>
      <c r="D4149" s="108">
        <v>206.65</v>
      </c>
    </row>
    <row r="4150" spans="1:4">
      <c r="A4150" s="110" t="s">
        <v>10626</v>
      </c>
      <c r="B4150" s="106" t="s">
        <v>10627</v>
      </c>
      <c r="C4150" s="107" t="s">
        <v>25</v>
      </c>
      <c r="D4150" s="108">
        <v>226.93</v>
      </c>
    </row>
    <row r="4151" spans="1:4">
      <c r="A4151" s="110" t="s">
        <v>10628</v>
      </c>
      <c r="B4151" s="106" t="s">
        <v>10629</v>
      </c>
      <c r="C4151" s="107" t="s">
        <v>25</v>
      </c>
      <c r="D4151" s="108">
        <v>258.95</v>
      </c>
    </row>
    <row r="4152" spans="1:4">
      <c r="A4152" s="110" t="s">
        <v>10630</v>
      </c>
      <c r="B4152" s="106" t="s">
        <v>10631</v>
      </c>
      <c r="C4152" s="107" t="s">
        <v>25</v>
      </c>
      <c r="D4152" s="108">
        <v>137.32</v>
      </c>
    </row>
    <row r="4153" spans="1:4">
      <c r="A4153" s="110" t="s">
        <v>10632</v>
      </c>
      <c r="B4153" s="106" t="s">
        <v>10633</v>
      </c>
      <c r="C4153" s="107" t="s">
        <v>25</v>
      </c>
      <c r="D4153" s="108">
        <v>212.86</v>
      </c>
    </row>
    <row r="4154" spans="1:4">
      <c r="A4154" s="110" t="s">
        <v>10634</v>
      </c>
      <c r="B4154" s="106" t="s">
        <v>10635</v>
      </c>
      <c r="C4154" s="107" t="s">
        <v>25</v>
      </c>
      <c r="D4154" s="108">
        <v>230.85</v>
      </c>
    </row>
    <row r="4155" spans="1:4">
      <c r="A4155" s="110" t="s">
        <v>10636</v>
      </c>
      <c r="B4155" s="106" t="s">
        <v>10637</v>
      </c>
      <c r="C4155" s="107" t="s">
        <v>25</v>
      </c>
      <c r="D4155" s="108">
        <v>212.86</v>
      </c>
    </row>
    <row r="4156" spans="1:4">
      <c r="A4156" s="110" t="s">
        <v>10638</v>
      </c>
      <c r="B4156" s="106" t="s">
        <v>10639</v>
      </c>
      <c r="C4156" s="107" t="s">
        <v>25</v>
      </c>
      <c r="D4156" s="108">
        <v>261.92</v>
      </c>
    </row>
    <row r="4157" spans="1:4">
      <c r="A4157" s="110" t="s">
        <v>10640</v>
      </c>
      <c r="B4157" s="106" t="s">
        <v>10641</v>
      </c>
      <c r="C4157" s="107" t="s">
        <v>25</v>
      </c>
      <c r="D4157" s="108">
        <v>238.26</v>
      </c>
    </row>
    <row r="4158" spans="1:4">
      <c r="A4158" s="110" t="s">
        <v>10642</v>
      </c>
      <c r="B4158" s="106" t="s">
        <v>10643</v>
      </c>
      <c r="C4158" s="107" t="s">
        <v>25</v>
      </c>
      <c r="D4158" s="108">
        <v>258.64999999999998</v>
      </c>
    </row>
    <row r="4159" spans="1:4">
      <c r="A4159" s="110" t="s">
        <v>10644</v>
      </c>
      <c r="B4159" s="106" t="s">
        <v>10645</v>
      </c>
      <c r="C4159" s="107" t="s">
        <v>25</v>
      </c>
      <c r="D4159" s="108">
        <v>299.44</v>
      </c>
    </row>
    <row r="4160" spans="1:4">
      <c r="A4160" s="110" t="s">
        <v>10646</v>
      </c>
      <c r="B4160" s="106" t="s">
        <v>10647</v>
      </c>
      <c r="C4160" s="107" t="s">
        <v>25</v>
      </c>
      <c r="D4160" s="108">
        <v>119.29</v>
      </c>
    </row>
    <row r="4161" spans="1:4">
      <c r="A4161" s="110" t="s">
        <v>10648</v>
      </c>
      <c r="B4161" s="106" t="s">
        <v>10649</v>
      </c>
      <c r="C4161" s="107" t="s">
        <v>25</v>
      </c>
      <c r="D4161" s="108">
        <v>153.76</v>
      </c>
    </row>
    <row r="4162" spans="1:4">
      <c r="A4162" s="110" t="s">
        <v>10650</v>
      </c>
      <c r="B4162" s="106" t="s">
        <v>10651</v>
      </c>
      <c r="C4162" s="107" t="s">
        <v>25</v>
      </c>
      <c r="D4162" s="108">
        <v>109.41</v>
      </c>
    </row>
    <row r="4163" spans="1:4">
      <c r="A4163" s="110" t="s">
        <v>10652</v>
      </c>
      <c r="B4163" s="106" t="s">
        <v>10653</v>
      </c>
      <c r="C4163" s="107" t="s">
        <v>25</v>
      </c>
      <c r="D4163" s="108">
        <v>262.92</v>
      </c>
    </row>
    <row r="4164" spans="1:4">
      <c r="A4164" s="110" t="s">
        <v>10654</v>
      </c>
      <c r="B4164" s="106" t="s">
        <v>10655</v>
      </c>
      <c r="C4164" s="107" t="s">
        <v>25</v>
      </c>
      <c r="D4164" s="108">
        <v>246.99</v>
      </c>
    </row>
    <row r="4165" spans="1:4">
      <c r="A4165" s="110" t="s">
        <v>10656</v>
      </c>
      <c r="B4165" s="106" t="s">
        <v>10657</v>
      </c>
      <c r="C4165" s="107" t="s">
        <v>25</v>
      </c>
      <c r="D4165" s="108">
        <v>242.09</v>
      </c>
    </row>
    <row r="4166" spans="1:4">
      <c r="A4166" s="110" t="s">
        <v>10658</v>
      </c>
      <c r="B4166" s="106" t="s">
        <v>10659</v>
      </c>
      <c r="C4166" s="107" t="s">
        <v>27</v>
      </c>
      <c r="D4166" s="108">
        <v>103.6</v>
      </c>
    </row>
    <row r="4167" spans="1:4">
      <c r="A4167" s="110" t="s">
        <v>10660</v>
      </c>
      <c r="B4167" s="106" t="s">
        <v>10661</v>
      </c>
      <c r="C4167" s="107" t="s">
        <v>27</v>
      </c>
      <c r="D4167" s="108">
        <v>103.6</v>
      </c>
    </row>
    <row r="4168" spans="1:4">
      <c r="A4168" s="110" t="s">
        <v>10662</v>
      </c>
      <c r="B4168" s="106" t="s">
        <v>10663</v>
      </c>
      <c r="C4168" s="107" t="s">
        <v>27</v>
      </c>
      <c r="D4168" s="108">
        <v>117.23</v>
      </c>
    </row>
    <row r="4169" spans="1:4">
      <c r="A4169" s="110" t="s">
        <v>10664</v>
      </c>
      <c r="B4169" s="106" t="s">
        <v>10665</v>
      </c>
      <c r="C4169" s="107" t="s">
        <v>27</v>
      </c>
      <c r="D4169" s="108">
        <v>138.94999999999999</v>
      </c>
    </row>
    <row r="4170" spans="1:4">
      <c r="A4170" s="110" t="s">
        <v>10666</v>
      </c>
      <c r="B4170" s="106" t="s">
        <v>10667</v>
      </c>
      <c r="C4170" s="107" t="s">
        <v>1623</v>
      </c>
      <c r="D4170" s="108">
        <v>92.44</v>
      </c>
    </row>
    <row r="4171" spans="1:4">
      <c r="A4171" s="107" t="s">
        <v>10668</v>
      </c>
      <c r="B4171" s="106" t="s">
        <v>10669</v>
      </c>
      <c r="C4171" s="107" t="s">
        <v>1623</v>
      </c>
      <c r="D4171" s="108">
        <v>105.99</v>
      </c>
    </row>
    <row r="4172" spans="1:4">
      <c r="A4172" s="105" t="s">
        <v>10670</v>
      </c>
      <c r="B4172" s="106"/>
      <c r="C4172" s="107"/>
      <c r="D4172" s="108"/>
    </row>
    <row r="4173" spans="1:4">
      <c r="A4173" s="105" t="s">
        <v>1674</v>
      </c>
      <c r="B4173" s="106"/>
      <c r="C4173" s="107"/>
      <c r="D4173" s="108"/>
    </row>
    <row r="4174" spans="1:4">
      <c r="A4174" s="109" t="s">
        <v>10671</v>
      </c>
      <c r="B4174" s="106"/>
      <c r="C4174" s="107"/>
      <c r="D4174" s="108"/>
    </row>
    <row r="4175" spans="1:4">
      <c r="A4175" s="110" t="s">
        <v>10672</v>
      </c>
      <c r="B4175" s="106" t="s">
        <v>10673</v>
      </c>
      <c r="C4175" s="107" t="s">
        <v>26</v>
      </c>
      <c r="D4175" s="108">
        <v>180</v>
      </c>
    </row>
    <row r="4176" spans="1:4">
      <c r="A4176" s="110" t="s">
        <v>10674</v>
      </c>
      <c r="B4176" s="106" t="s">
        <v>10675</v>
      </c>
      <c r="C4176" s="107" t="s">
        <v>1675</v>
      </c>
      <c r="D4176" s="108">
        <v>1483.26</v>
      </c>
    </row>
    <row r="4177" spans="1:4">
      <c r="A4177" s="110" t="s">
        <v>10676</v>
      </c>
      <c r="B4177" s="106" t="s">
        <v>10677</v>
      </c>
      <c r="C4177" s="107" t="s">
        <v>26</v>
      </c>
      <c r="D4177" s="108">
        <v>130</v>
      </c>
    </row>
    <row r="4178" spans="1:4">
      <c r="A4178" s="110" t="s">
        <v>10678</v>
      </c>
      <c r="B4178" s="106" t="s">
        <v>10679</v>
      </c>
      <c r="C4178" s="107" t="s">
        <v>26</v>
      </c>
      <c r="D4178" s="108">
        <v>170</v>
      </c>
    </row>
    <row r="4179" spans="1:4">
      <c r="A4179" s="110" t="s">
        <v>10680</v>
      </c>
      <c r="B4179" s="106" t="s">
        <v>10681</v>
      </c>
      <c r="C4179" s="107" t="s">
        <v>27</v>
      </c>
      <c r="D4179" s="108">
        <v>0.31</v>
      </c>
    </row>
    <row r="4180" spans="1:4">
      <c r="A4180" s="110" t="s">
        <v>10682</v>
      </c>
      <c r="B4180" s="106" t="s">
        <v>10683</v>
      </c>
      <c r="C4180" s="107" t="s">
        <v>25</v>
      </c>
      <c r="D4180" s="108">
        <v>1.56</v>
      </c>
    </row>
    <row r="4181" spans="1:4">
      <c r="A4181" s="110" t="s">
        <v>10684</v>
      </c>
      <c r="B4181" s="106" t="s">
        <v>10685</v>
      </c>
      <c r="C4181" s="107" t="s">
        <v>25</v>
      </c>
      <c r="D4181" s="108">
        <v>1.24</v>
      </c>
    </row>
    <row r="4182" spans="1:4">
      <c r="A4182" s="110" t="s">
        <v>10686</v>
      </c>
      <c r="B4182" s="106" t="s">
        <v>10687</v>
      </c>
      <c r="C4182" s="107" t="s">
        <v>26</v>
      </c>
      <c r="D4182" s="108">
        <v>190.48</v>
      </c>
    </row>
    <row r="4183" spans="1:4">
      <c r="A4183" s="110" t="s">
        <v>10688</v>
      </c>
      <c r="B4183" s="106" t="s">
        <v>10689</v>
      </c>
      <c r="C4183" s="107" t="s">
        <v>1675</v>
      </c>
      <c r="D4183" s="108">
        <v>971.62</v>
      </c>
    </row>
    <row r="4184" spans="1:4">
      <c r="A4184" s="110" t="s">
        <v>10690</v>
      </c>
      <c r="B4184" s="106" t="s">
        <v>10691</v>
      </c>
      <c r="C4184" s="107" t="s">
        <v>25</v>
      </c>
      <c r="D4184" s="108">
        <v>3.88</v>
      </c>
    </row>
    <row r="4185" spans="1:4">
      <c r="A4185" s="110" t="s">
        <v>10692</v>
      </c>
      <c r="B4185" s="106" t="s">
        <v>10693</v>
      </c>
      <c r="C4185" s="107" t="s">
        <v>25</v>
      </c>
      <c r="D4185" s="108">
        <v>0.19</v>
      </c>
    </row>
    <row r="4186" spans="1:4">
      <c r="A4186" s="110" t="s">
        <v>10694</v>
      </c>
      <c r="B4186" s="106" t="s">
        <v>10695</v>
      </c>
      <c r="C4186" s="107" t="s">
        <v>25</v>
      </c>
      <c r="D4186" s="108">
        <v>1.56</v>
      </c>
    </row>
    <row r="4187" spans="1:4">
      <c r="A4187" s="110" t="s">
        <v>10696</v>
      </c>
      <c r="B4187" s="106" t="s">
        <v>10697</v>
      </c>
      <c r="C4187" s="107" t="s">
        <v>25</v>
      </c>
      <c r="D4187" s="108">
        <v>3.1</v>
      </c>
    </row>
    <row r="4188" spans="1:4">
      <c r="A4188" s="110" t="s">
        <v>10698</v>
      </c>
      <c r="B4188" s="106" t="s">
        <v>10699</v>
      </c>
      <c r="C4188" s="107" t="s">
        <v>1623</v>
      </c>
      <c r="D4188" s="108">
        <v>1.24</v>
      </c>
    </row>
    <row r="4189" spans="1:4">
      <c r="A4189" s="110" t="s">
        <v>10700</v>
      </c>
      <c r="B4189" s="106" t="s">
        <v>10701</v>
      </c>
      <c r="C4189" s="107" t="s">
        <v>1623</v>
      </c>
      <c r="D4189" s="108">
        <v>2.02</v>
      </c>
    </row>
    <row r="4190" spans="1:4">
      <c r="A4190" s="110" t="s">
        <v>10702</v>
      </c>
      <c r="B4190" s="106" t="s">
        <v>10703</v>
      </c>
      <c r="C4190" s="107" t="s">
        <v>1623</v>
      </c>
      <c r="D4190" s="108">
        <v>2.64</v>
      </c>
    </row>
    <row r="4191" spans="1:4">
      <c r="A4191" s="110" t="s">
        <v>10704</v>
      </c>
      <c r="B4191" s="106" t="s">
        <v>10705</v>
      </c>
      <c r="C4191" s="107" t="s">
        <v>1623</v>
      </c>
      <c r="D4191" s="108">
        <v>7.76</v>
      </c>
    </row>
    <row r="4192" spans="1:4">
      <c r="A4192" s="110" t="s">
        <v>10706</v>
      </c>
      <c r="B4192" s="106" t="s">
        <v>10707</v>
      </c>
      <c r="C4192" s="107" t="s">
        <v>1623</v>
      </c>
      <c r="D4192" s="108">
        <v>42.41</v>
      </c>
    </row>
    <row r="4193" spans="1:4">
      <c r="A4193" s="110" t="s">
        <v>10708</v>
      </c>
      <c r="B4193" s="106" t="s">
        <v>10709</v>
      </c>
      <c r="C4193" s="107" t="s">
        <v>1675</v>
      </c>
      <c r="D4193" s="108">
        <v>1601.53</v>
      </c>
    </row>
    <row r="4194" spans="1:4">
      <c r="A4194" s="110" t="s">
        <v>10710</v>
      </c>
      <c r="B4194" s="106" t="s">
        <v>10711</v>
      </c>
      <c r="C4194" s="107" t="s">
        <v>1675</v>
      </c>
      <c r="D4194" s="108">
        <v>311.08999999999997</v>
      </c>
    </row>
    <row r="4195" spans="1:4">
      <c r="A4195" s="110" t="s">
        <v>10712</v>
      </c>
      <c r="B4195" s="106" t="s">
        <v>10713</v>
      </c>
      <c r="C4195" s="107" t="s">
        <v>1675</v>
      </c>
      <c r="D4195" s="108">
        <v>24.82</v>
      </c>
    </row>
    <row r="4196" spans="1:4">
      <c r="A4196" s="110" t="s">
        <v>10714</v>
      </c>
      <c r="B4196" s="106" t="s">
        <v>10715</v>
      </c>
      <c r="C4196" s="107" t="s">
        <v>25</v>
      </c>
      <c r="D4196" s="108">
        <v>0.09</v>
      </c>
    </row>
    <row r="4197" spans="1:4">
      <c r="A4197" s="110" t="s">
        <v>10716</v>
      </c>
      <c r="B4197" s="106" t="s">
        <v>10717</v>
      </c>
      <c r="C4197" s="107" t="s">
        <v>25</v>
      </c>
      <c r="D4197" s="108">
        <v>0.22</v>
      </c>
    </row>
    <row r="4198" spans="1:4">
      <c r="A4198" s="110" t="s">
        <v>10718</v>
      </c>
      <c r="B4198" s="106" t="s">
        <v>10719</v>
      </c>
      <c r="C4198" s="107" t="s">
        <v>1623</v>
      </c>
      <c r="D4198" s="108">
        <v>0.67</v>
      </c>
    </row>
    <row r="4199" spans="1:4">
      <c r="A4199" s="110" t="s">
        <v>10720</v>
      </c>
      <c r="B4199" s="106" t="s">
        <v>10721</v>
      </c>
      <c r="C4199" s="107" t="s">
        <v>1623</v>
      </c>
      <c r="D4199" s="108">
        <v>0.8</v>
      </c>
    </row>
    <row r="4200" spans="1:4">
      <c r="A4200" s="110" t="s">
        <v>10722</v>
      </c>
      <c r="B4200" s="106" t="s">
        <v>10723</v>
      </c>
      <c r="C4200" s="107" t="s">
        <v>1628</v>
      </c>
      <c r="D4200" s="108">
        <v>62.36</v>
      </c>
    </row>
    <row r="4201" spans="1:4">
      <c r="A4201" s="110" t="s">
        <v>10724</v>
      </c>
      <c r="B4201" s="106" t="s">
        <v>10725</v>
      </c>
      <c r="C4201" s="107" t="s">
        <v>25</v>
      </c>
      <c r="D4201" s="108">
        <v>2.33</v>
      </c>
    </row>
    <row r="4202" spans="1:4">
      <c r="A4202" s="110" t="s">
        <v>10726</v>
      </c>
      <c r="B4202" s="106" t="s">
        <v>10727</v>
      </c>
      <c r="C4202" s="107" t="s">
        <v>1623</v>
      </c>
      <c r="D4202" s="108">
        <v>13.96</v>
      </c>
    </row>
    <row r="4203" spans="1:4">
      <c r="A4203" s="110" t="s">
        <v>10728</v>
      </c>
      <c r="B4203" s="106" t="s">
        <v>10729</v>
      </c>
      <c r="C4203" s="107" t="s">
        <v>1675</v>
      </c>
      <c r="D4203" s="108">
        <v>155.12</v>
      </c>
    </row>
    <row r="4204" spans="1:4">
      <c r="A4204" s="110" t="s">
        <v>10730</v>
      </c>
      <c r="B4204" s="106" t="s">
        <v>10731</v>
      </c>
      <c r="C4204" s="107" t="s">
        <v>25</v>
      </c>
      <c r="D4204" s="108">
        <v>1.21</v>
      </c>
    </row>
    <row r="4205" spans="1:4">
      <c r="A4205" s="110" t="s">
        <v>10732</v>
      </c>
      <c r="B4205" s="106" t="s">
        <v>10733</v>
      </c>
      <c r="C4205" s="107" t="s">
        <v>1675</v>
      </c>
      <c r="D4205" s="108">
        <v>2736.34</v>
      </c>
    </row>
    <row r="4206" spans="1:4">
      <c r="A4206" s="110" t="s">
        <v>10734</v>
      </c>
      <c r="B4206" s="106" t="s">
        <v>10735</v>
      </c>
      <c r="C4206" s="107" t="s">
        <v>1676</v>
      </c>
      <c r="D4206" s="108">
        <v>3.1</v>
      </c>
    </row>
    <row r="4207" spans="1:4">
      <c r="A4207" s="110" t="s">
        <v>10736</v>
      </c>
      <c r="B4207" s="106" t="s">
        <v>10737</v>
      </c>
      <c r="C4207" s="107" t="s">
        <v>25</v>
      </c>
      <c r="D4207" s="108">
        <v>1.96</v>
      </c>
    </row>
    <row r="4208" spans="1:4">
      <c r="A4208" s="110" t="s">
        <v>10738</v>
      </c>
      <c r="B4208" s="106" t="s">
        <v>10739</v>
      </c>
      <c r="C4208" s="107" t="s">
        <v>27</v>
      </c>
      <c r="D4208" s="108">
        <v>23.27</v>
      </c>
    </row>
    <row r="4209" spans="1:4">
      <c r="A4209" s="110" t="s">
        <v>10740</v>
      </c>
      <c r="B4209" s="106" t="s">
        <v>10741</v>
      </c>
      <c r="C4209" s="107" t="s">
        <v>26</v>
      </c>
      <c r="D4209" s="108">
        <v>24.56</v>
      </c>
    </row>
    <row r="4210" spans="1:4">
      <c r="A4210" s="110" t="s">
        <v>10742</v>
      </c>
      <c r="B4210" s="106" t="s">
        <v>10743</v>
      </c>
      <c r="C4210" s="107" t="s">
        <v>1628</v>
      </c>
      <c r="D4210" s="108">
        <v>124.75</v>
      </c>
    </row>
    <row r="4211" spans="1:4">
      <c r="A4211" s="110" t="s">
        <v>10744</v>
      </c>
      <c r="B4211" s="106" t="s">
        <v>10745</v>
      </c>
      <c r="C4211" s="107" t="s">
        <v>1623</v>
      </c>
      <c r="D4211" s="108">
        <v>12.77</v>
      </c>
    </row>
    <row r="4212" spans="1:4">
      <c r="A4212" s="110" t="s">
        <v>10746</v>
      </c>
      <c r="B4212" s="106" t="s">
        <v>10747</v>
      </c>
      <c r="C4212" s="107" t="s">
        <v>1623</v>
      </c>
      <c r="D4212" s="108">
        <v>77.56</v>
      </c>
    </row>
    <row r="4213" spans="1:4">
      <c r="A4213" s="110" t="s">
        <v>10748</v>
      </c>
      <c r="B4213" s="106" t="s">
        <v>10749</v>
      </c>
      <c r="C4213" s="107" t="s">
        <v>25</v>
      </c>
      <c r="D4213" s="108">
        <v>2.33</v>
      </c>
    </row>
    <row r="4214" spans="1:4">
      <c r="A4214" s="110" t="s">
        <v>10750</v>
      </c>
      <c r="B4214" s="106" t="s">
        <v>10751</v>
      </c>
      <c r="C4214" s="107" t="s">
        <v>25</v>
      </c>
      <c r="D4214" s="108">
        <v>0.52</v>
      </c>
    </row>
    <row r="4215" spans="1:4">
      <c r="A4215" s="110" t="s">
        <v>10752</v>
      </c>
      <c r="B4215" s="106" t="s">
        <v>10753</v>
      </c>
      <c r="C4215" s="107" t="s">
        <v>1675</v>
      </c>
      <c r="D4215" s="108">
        <v>341.26</v>
      </c>
    </row>
    <row r="4216" spans="1:4">
      <c r="A4216" s="110" t="s">
        <v>10754</v>
      </c>
      <c r="B4216" s="106" t="s">
        <v>10755</v>
      </c>
      <c r="C4216" s="107" t="s">
        <v>1675</v>
      </c>
      <c r="D4216" s="108">
        <v>387.8</v>
      </c>
    </row>
    <row r="4217" spans="1:4">
      <c r="A4217" s="107" t="s">
        <v>10756</v>
      </c>
      <c r="B4217" s="106" t="s">
        <v>10757</v>
      </c>
      <c r="C4217" s="107" t="s">
        <v>1675</v>
      </c>
      <c r="D4217" s="108">
        <v>310.24</v>
      </c>
    </row>
    <row r="4218" spans="1:4">
      <c r="A4218" s="109" t="s">
        <v>10758</v>
      </c>
      <c r="B4218" s="106"/>
      <c r="C4218" s="107"/>
      <c r="D4218" s="108"/>
    </row>
    <row r="4219" spans="1:4">
      <c r="A4219" s="110" t="s">
        <v>10759</v>
      </c>
      <c r="B4219" s="106" t="s">
        <v>10760</v>
      </c>
      <c r="C4219" s="107" t="s">
        <v>1623</v>
      </c>
      <c r="D4219" s="108">
        <v>162.87</v>
      </c>
    </row>
    <row r="4220" spans="1:4">
      <c r="A4220" s="110" t="s">
        <v>10761</v>
      </c>
      <c r="B4220" s="106" t="s">
        <v>10762</v>
      </c>
      <c r="C4220" s="107" t="s">
        <v>1623</v>
      </c>
      <c r="D4220" s="108">
        <v>844.21</v>
      </c>
    </row>
    <row r="4221" spans="1:4">
      <c r="A4221" s="110" t="s">
        <v>10763</v>
      </c>
      <c r="B4221" s="106" t="s">
        <v>10764</v>
      </c>
      <c r="C4221" s="107" t="s">
        <v>1623</v>
      </c>
      <c r="D4221" s="108">
        <v>1283.42</v>
      </c>
    </row>
    <row r="4222" spans="1:4">
      <c r="A4222" s="110" t="s">
        <v>10765</v>
      </c>
      <c r="B4222" s="106" t="s">
        <v>10766</v>
      </c>
      <c r="C4222" s="107" t="s">
        <v>1623</v>
      </c>
      <c r="D4222" s="108">
        <v>114.24</v>
      </c>
    </row>
    <row r="4223" spans="1:4">
      <c r="A4223" s="110" t="s">
        <v>10767</v>
      </c>
      <c r="B4223" s="106" t="s">
        <v>10768</v>
      </c>
      <c r="C4223" s="107" t="s">
        <v>1623</v>
      </c>
      <c r="D4223" s="108">
        <v>253.56</v>
      </c>
    </row>
    <row r="4224" spans="1:4">
      <c r="A4224" s="110" t="s">
        <v>10769</v>
      </c>
      <c r="B4224" s="106" t="s">
        <v>10770</v>
      </c>
      <c r="C4224" s="107" t="s">
        <v>1623</v>
      </c>
      <c r="D4224" s="108">
        <v>4.03</v>
      </c>
    </row>
    <row r="4225" spans="1:4">
      <c r="A4225" s="110" t="s">
        <v>10771</v>
      </c>
      <c r="B4225" s="106" t="s">
        <v>10772</v>
      </c>
      <c r="C4225" s="107" t="s">
        <v>1623</v>
      </c>
      <c r="D4225" s="108">
        <v>665.85</v>
      </c>
    </row>
    <row r="4226" spans="1:4">
      <c r="A4226" s="110" t="s">
        <v>10773</v>
      </c>
      <c r="B4226" s="106" t="s">
        <v>10774</v>
      </c>
      <c r="C4226" s="107" t="s">
        <v>1623</v>
      </c>
      <c r="D4226" s="108">
        <v>998.77</v>
      </c>
    </row>
    <row r="4227" spans="1:4">
      <c r="A4227" s="110" t="s">
        <v>10775</v>
      </c>
      <c r="B4227" s="106" t="s">
        <v>10776</v>
      </c>
      <c r="C4227" s="107" t="s">
        <v>1623</v>
      </c>
      <c r="D4227" s="108">
        <v>686.03</v>
      </c>
    </row>
    <row r="4228" spans="1:4">
      <c r="A4228" s="110" t="s">
        <v>10777</v>
      </c>
      <c r="B4228" s="106" t="s">
        <v>10778</v>
      </c>
      <c r="C4228" s="107" t="s">
        <v>1623</v>
      </c>
      <c r="D4228" s="108">
        <v>1372.06</v>
      </c>
    </row>
    <row r="4229" spans="1:4">
      <c r="A4229" s="110" t="s">
        <v>10779</v>
      </c>
      <c r="B4229" s="106" t="s">
        <v>10780</v>
      </c>
      <c r="C4229" s="107" t="s">
        <v>1623</v>
      </c>
      <c r="D4229" s="108">
        <v>1530.24</v>
      </c>
    </row>
    <row r="4230" spans="1:4">
      <c r="A4230" s="110" t="s">
        <v>10781</v>
      </c>
      <c r="B4230" s="106" t="s">
        <v>10782</v>
      </c>
      <c r="C4230" s="107" t="s">
        <v>1623</v>
      </c>
      <c r="D4230" s="108">
        <v>2655.48</v>
      </c>
    </row>
    <row r="4231" spans="1:4">
      <c r="A4231" s="107" t="s">
        <v>10783</v>
      </c>
      <c r="B4231" s="106" t="s">
        <v>10784</v>
      </c>
      <c r="C4231" s="107" t="s">
        <v>26</v>
      </c>
      <c r="D4231" s="108">
        <v>87.24</v>
      </c>
    </row>
    <row r="4232" spans="1:4">
      <c r="A4232" s="105" t="s">
        <v>10785</v>
      </c>
      <c r="B4232" s="106"/>
      <c r="C4232" s="107"/>
      <c r="D4232" s="108"/>
    </row>
    <row r="4233" spans="1:4">
      <c r="A4233" s="109" t="s">
        <v>10786</v>
      </c>
      <c r="B4233" s="106"/>
      <c r="C4233" s="107"/>
      <c r="D4233" s="108"/>
    </row>
    <row r="4234" spans="1:4">
      <c r="A4234" s="110" t="s">
        <v>10787</v>
      </c>
      <c r="B4234" s="106" t="s">
        <v>10788</v>
      </c>
      <c r="C4234" s="107" t="s">
        <v>1623</v>
      </c>
      <c r="D4234" s="108">
        <v>1010.84</v>
      </c>
    </row>
    <row r="4235" spans="1:4">
      <c r="A4235" s="110" t="s">
        <v>10789</v>
      </c>
      <c r="B4235" s="106" t="s">
        <v>10790</v>
      </c>
      <c r="C4235" s="107" t="s">
        <v>27</v>
      </c>
      <c r="D4235" s="108">
        <v>175.08</v>
      </c>
    </row>
    <row r="4236" spans="1:4">
      <c r="A4236" s="110" t="s">
        <v>10791</v>
      </c>
      <c r="B4236" s="106" t="s">
        <v>10792</v>
      </c>
      <c r="C4236" s="107" t="s">
        <v>27</v>
      </c>
      <c r="D4236" s="108">
        <v>335.64</v>
      </c>
    </row>
    <row r="4237" spans="1:4">
      <c r="A4237" s="110" t="s">
        <v>10793</v>
      </c>
      <c r="B4237" s="106" t="s">
        <v>10794</v>
      </c>
      <c r="C4237" s="107" t="s">
        <v>1623</v>
      </c>
      <c r="D4237" s="108">
        <v>649.57000000000005</v>
      </c>
    </row>
    <row r="4238" spans="1:4">
      <c r="A4238" s="110" t="s">
        <v>10795</v>
      </c>
      <c r="B4238" s="106" t="s">
        <v>10796</v>
      </c>
      <c r="C4238" s="107" t="s">
        <v>1623</v>
      </c>
      <c r="D4238" s="108">
        <v>1272.0899999999999</v>
      </c>
    </row>
    <row r="4239" spans="1:4">
      <c r="A4239" s="110" t="s">
        <v>10797</v>
      </c>
      <c r="B4239" s="106" t="s">
        <v>10798</v>
      </c>
      <c r="C4239" s="107" t="s">
        <v>1623</v>
      </c>
      <c r="D4239" s="108">
        <v>735.72</v>
      </c>
    </row>
    <row r="4240" spans="1:4">
      <c r="A4240" s="110" t="s">
        <v>10799</v>
      </c>
      <c r="B4240" s="106" t="s">
        <v>10800</v>
      </c>
      <c r="C4240" s="107" t="s">
        <v>1623</v>
      </c>
      <c r="D4240" s="108">
        <v>1058.5899999999999</v>
      </c>
    </row>
    <row r="4241" spans="1:4">
      <c r="A4241" s="110" t="s">
        <v>10801</v>
      </c>
      <c r="B4241" s="106" t="s">
        <v>10802</v>
      </c>
      <c r="C4241" s="107" t="s">
        <v>1623</v>
      </c>
      <c r="D4241" s="108">
        <v>844.46</v>
      </c>
    </row>
    <row r="4242" spans="1:4">
      <c r="A4242" s="110" t="s">
        <v>10803</v>
      </c>
      <c r="B4242" s="106" t="s">
        <v>10804</v>
      </c>
      <c r="C4242" s="107" t="s">
        <v>1623</v>
      </c>
      <c r="D4242" s="108">
        <v>1219.17</v>
      </c>
    </row>
    <row r="4243" spans="1:4">
      <c r="A4243" s="110" t="s">
        <v>10805</v>
      </c>
      <c r="B4243" s="106" t="s">
        <v>10806</v>
      </c>
      <c r="C4243" s="107" t="s">
        <v>1623</v>
      </c>
      <c r="D4243" s="108">
        <v>133.47</v>
      </c>
    </row>
    <row r="4244" spans="1:4">
      <c r="A4244" s="110" t="s">
        <v>10807</v>
      </c>
      <c r="B4244" s="106" t="s">
        <v>10808</v>
      </c>
      <c r="C4244" s="107" t="s">
        <v>1623</v>
      </c>
      <c r="D4244" s="108">
        <v>66.430000000000007</v>
      </c>
    </row>
    <row r="4245" spans="1:4">
      <c r="A4245" s="107" t="s">
        <v>10809</v>
      </c>
      <c r="B4245" s="106" t="s">
        <v>10810</v>
      </c>
      <c r="C4245" s="107" t="s">
        <v>1623</v>
      </c>
      <c r="D4245" s="108">
        <v>85.59</v>
      </c>
    </row>
    <row r="4246" spans="1:4">
      <c r="A4246" s="109" t="s">
        <v>10811</v>
      </c>
      <c r="B4246" s="106"/>
      <c r="C4246" s="107"/>
      <c r="D4246" s="108"/>
    </row>
    <row r="4247" spans="1:4">
      <c r="A4247" s="110" t="s">
        <v>10812</v>
      </c>
      <c r="B4247" s="106" t="s">
        <v>10813</v>
      </c>
      <c r="C4247" s="107" t="s">
        <v>1623</v>
      </c>
      <c r="D4247" s="108">
        <v>608.35</v>
      </c>
    </row>
    <row r="4248" spans="1:4">
      <c r="A4248" s="110" t="s">
        <v>10814</v>
      </c>
      <c r="B4248" s="106" t="s">
        <v>10815</v>
      </c>
      <c r="C4248" s="107" t="s">
        <v>1623</v>
      </c>
      <c r="D4248" s="108">
        <v>1523.66</v>
      </c>
    </row>
    <row r="4249" spans="1:4">
      <c r="A4249" s="110" t="s">
        <v>10816</v>
      </c>
      <c r="B4249" s="106" t="s">
        <v>10817</v>
      </c>
      <c r="C4249" s="107" t="s">
        <v>1623</v>
      </c>
      <c r="D4249" s="108">
        <v>1271.05</v>
      </c>
    </row>
    <row r="4250" spans="1:4">
      <c r="A4250" s="110" t="s">
        <v>10818</v>
      </c>
      <c r="B4250" s="106" t="s">
        <v>10819</v>
      </c>
      <c r="C4250" s="107" t="s">
        <v>1623</v>
      </c>
      <c r="D4250" s="108">
        <v>1484.41</v>
      </c>
    </row>
    <row r="4251" spans="1:4">
      <c r="A4251" s="110" t="s">
        <v>10820</v>
      </c>
      <c r="B4251" s="106" t="s">
        <v>10821</v>
      </c>
      <c r="C4251" s="107" t="s">
        <v>1623</v>
      </c>
      <c r="D4251" s="108">
        <v>918.62</v>
      </c>
    </row>
    <row r="4252" spans="1:4">
      <c r="A4252" s="110" t="s">
        <v>10822</v>
      </c>
      <c r="B4252" s="106" t="s">
        <v>10823</v>
      </c>
      <c r="C4252" s="107" t="s">
        <v>1623</v>
      </c>
      <c r="D4252" s="108">
        <v>9629.81</v>
      </c>
    </row>
    <row r="4253" spans="1:4">
      <c r="A4253" s="110" t="s">
        <v>10824</v>
      </c>
      <c r="B4253" s="106" t="s">
        <v>10825</v>
      </c>
      <c r="C4253" s="107" t="s">
        <v>1623</v>
      </c>
      <c r="D4253" s="108">
        <v>1942.17</v>
      </c>
    </row>
    <row r="4254" spans="1:4">
      <c r="A4254" s="110" t="s">
        <v>10826</v>
      </c>
      <c r="B4254" s="106" t="s">
        <v>10827</v>
      </c>
      <c r="C4254" s="107" t="s">
        <v>1623</v>
      </c>
      <c r="D4254" s="108">
        <v>2129.0100000000002</v>
      </c>
    </row>
    <row r="4255" spans="1:4">
      <c r="A4255" s="110" t="s">
        <v>10828</v>
      </c>
      <c r="B4255" s="106" t="s">
        <v>10829</v>
      </c>
      <c r="C4255" s="107" t="s">
        <v>1623</v>
      </c>
      <c r="D4255" s="108">
        <v>787.2</v>
      </c>
    </row>
    <row r="4256" spans="1:4">
      <c r="A4256" s="110" t="s">
        <v>10830</v>
      </c>
      <c r="B4256" s="106" t="s">
        <v>10831</v>
      </c>
      <c r="C4256" s="107" t="s">
        <v>1623</v>
      </c>
      <c r="D4256" s="108">
        <v>956.66</v>
      </c>
    </row>
    <row r="4257" spans="1:4">
      <c r="A4257" s="110" t="s">
        <v>10832</v>
      </c>
      <c r="B4257" s="106" t="s">
        <v>10833</v>
      </c>
      <c r="C4257" s="107" t="s">
        <v>1623</v>
      </c>
      <c r="D4257" s="108">
        <v>1025.72</v>
      </c>
    </row>
    <row r="4258" spans="1:4">
      <c r="A4258" s="110" t="s">
        <v>10834</v>
      </c>
      <c r="B4258" s="106" t="s">
        <v>10835</v>
      </c>
      <c r="C4258" s="107" t="s">
        <v>1623</v>
      </c>
      <c r="D4258" s="108">
        <v>1961.24</v>
      </c>
    </row>
    <row r="4259" spans="1:4">
      <c r="A4259" s="110" t="s">
        <v>10836</v>
      </c>
      <c r="B4259" s="106" t="s">
        <v>10837</v>
      </c>
      <c r="C4259" s="107" t="s">
        <v>1623</v>
      </c>
      <c r="D4259" s="108">
        <v>2344.06</v>
      </c>
    </row>
    <row r="4260" spans="1:4">
      <c r="A4260" s="110" t="s">
        <v>10838</v>
      </c>
      <c r="B4260" s="106" t="s">
        <v>10839</v>
      </c>
      <c r="C4260" s="107" t="s">
        <v>1623</v>
      </c>
      <c r="D4260" s="108">
        <v>698.46</v>
      </c>
    </row>
    <row r="4261" spans="1:4">
      <c r="A4261" s="110" t="s">
        <v>10840</v>
      </c>
      <c r="B4261" s="106" t="s">
        <v>10841</v>
      </c>
      <c r="C4261" s="107" t="s">
        <v>1623</v>
      </c>
      <c r="D4261" s="108">
        <v>1638.93</v>
      </c>
    </row>
    <row r="4262" spans="1:4">
      <c r="A4262" s="110" t="s">
        <v>10842</v>
      </c>
      <c r="B4262" s="106" t="s">
        <v>10843</v>
      </c>
      <c r="C4262" s="107" t="s">
        <v>1623</v>
      </c>
      <c r="D4262" s="108">
        <v>1877.36</v>
      </c>
    </row>
    <row r="4263" spans="1:4">
      <c r="A4263" s="110" t="s">
        <v>10844</v>
      </c>
      <c r="B4263" s="106" t="s">
        <v>10845</v>
      </c>
      <c r="C4263" s="107" t="s">
        <v>1623</v>
      </c>
      <c r="D4263" s="108">
        <v>5236.32</v>
      </c>
    </row>
    <row r="4264" spans="1:4">
      <c r="A4264" s="110" t="s">
        <v>10846</v>
      </c>
      <c r="B4264" s="106" t="s">
        <v>10847</v>
      </c>
      <c r="C4264" s="107" t="s">
        <v>1623</v>
      </c>
      <c r="D4264" s="108">
        <v>474.18</v>
      </c>
    </row>
    <row r="4265" spans="1:4">
      <c r="A4265" s="110" t="s">
        <v>10848</v>
      </c>
      <c r="B4265" s="106" t="s">
        <v>10849</v>
      </c>
      <c r="C4265" s="107" t="s">
        <v>1623</v>
      </c>
      <c r="D4265" s="108">
        <v>557.07000000000005</v>
      </c>
    </row>
    <row r="4266" spans="1:4">
      <c r="A4266" s="110" t="s">
        <v>10850</v>
      </c>
      <c r="B4266" s="106" t="s">
        <v>10851</v>
      </c>
      <c r="C4266" s="107" t="s">
        <v>1623</v>
      </c>
      <c r="D4266" s="108">
        <v>1058.47</v>
      </c>
    </row>
    <row r="4267" spans="1:4">
      <c r="A4267" s="110" t="s">
        <v>10852</v>
      </c>
      <c r="B4267" s="106" t="s">
        <v>10853</v>
      </c>
      <c r="C4267" s="107" t="s">
        <v>1623</v>
      </c>
      <c r="D4267" s="108">
        <v>1293.28</v>
      </c>
    </row>
    <row r="4268" spans="1:4">
      <c r="A4268" s="107" t="s">
        <v>10854</v>
      </c>
      <c r="B4268" s="106" t="s">
        <v>10855</v>
      </c>
      <c r="C4268" s="107" t="s">
        <v>1623</v>
      </c>
      <c r="D4268" s="108">
        <v>788.18</v>
      </c>
    </row>
    <row r="4269" spans="1:4">
      <c r="A4269" s="109" t="s">
        <v>10856</v>
      </c>
      <c r="B4269" s="106"/>
      <c r="C4269" s="107"/>
      <c r="D4269" s="108"/>
    </row>
    <row r="4270" spans="1:4">
      <c r="A4270" s="110" t="s">
        <v>10857</v>
      </c>
      <c r="B4270" s="106" t="s">
        <v>10858</v>
      </c>
      <c r="C4270" s="107" t="s">
        <v>1623</v>
      </c>
      <c r="D4270" s="108">
        <v>2501.0100000000002</v>
      </c>
    </row>
    <row r="4271" spans="1:4">
      <c r="A4271" s="110" t="s">
        <v>10859</v>
      </c>
      <c r="B4271" s="106" t="s">
        <v>10860</v>
      </c>
      <c r="C4271" s="107" t="s">
        <v>1623</v>
      </c>
      <c r="D4271" s="108">
        <v>5729.57</v>
      </c>
    </row>
    <row r="4272" spans="1:4">
      <c r="A4272" s="110" t="s">
        <v>10861</v>
      </c>
      <c r="B4272" s="106" t="s">
        <v>10862</v>
      </c>
      <c r="C4272" s="107" t="s">
        <v>1623</v>
      </c>
      <c r="D4272" s="108">
        <v>5265.57</v>
      </c>
    </row>
    <row r="4273" spans="1:4">
      <c r="A4273" s="110" t="s">
        <v>10863</v>
      </c>
      <c r="B4273" s="106" t="s">
        <v>10864</v>
      </c>
      <c r="C4273" s="107" t="s">
        <v>1623</v>
      </c>
      <c r="D4273" s="108">
        <v>2397.5300000000002</v>
      </c>
    </row>
    <row r="4274" spans="1:4">
      <c r="A4274" s="110" t="s">
        <v>10865</v>
      </c>
      <c r="B4274" s="106" t="s">
        <v>10866</v>
      </c>
      <c r="C4274" s="107" t="s">
        <v>1623</v>
      </c>
      <c r="D4274" s="108">
        <v>3697.26</v>
      </c>
    </row>
    <row r="4275" spans="1:4">
      <c r="A4275" s="110" t="s">
        <v>10867</v>
      </c>
      <c r="B4275" s="106" t="s">
        <v>10868</v>
      </c>
      <c r="C4275" s="107" t="s">
        <v>1623</v>
      </c>
      <c r="D4275" s="108">
        <v>2936.01</v>
      </c>
    </row>
    <row r="4276" spans="1:4">
      <c r="A4276" s="110" t="s">
        <v>10869</v>
      </c>
      <c r="B4276" s="106" t="s">
        <v>10870</v>
      </c>
      <c r="C4276" s="107" t="s">
        <v>1623</v>
      </c>
      <c r="D4276" s="108">
        <v>1808.53</v>
      </c>
    </row>
    <row r="4277" spans="1:4">
      <c r="A4277" s="110" t="s">
        <v>10871</v>
      </c>
      <c r="B4277" s="106" t="s">
        <v>10872</v>
      </c>
      <c r="C4277" s="107" t="s">
        <v>1623</v>
      </c>
      <c r="D4277" s="108">
        <v>3651.01</v>
      </c>
    </row>
    <row r="4278" spans="1:4">
      <c r="A4278" s="110" t="s">
        <v>10873</v>
      </c>
      <c r="B4278" s="106" t="s">
        <v>10874</v>
      </c>
      <c r="C4278" s="107" t="s">
        <v>1623</v>
      </c>
      <c r="D4278" s="108">
        <v>5512.06</v>
      </c>
    </row>
    <row r="4279" spans="1:4">
      <c r="A4279" s="107" t="s">
        <v>10875</v>
      </c>
      <c r="B4279" s="106" t="s">
        <v>10876</v>
      </c>
      <c r="C4279" s="107" t="s">
        <v>1623</v>
      </c>
      <c r="D4279" s="108">
        <v>2388.5100000000002</v>
      </c>
    </row>
    <row r="4280" spans="1:4">
      <c r="A4280" s="109" t="s">
        <v>10877</v>
      </c>
      <c r="B4280" s="106"/>
      <c r="C4280" s="107"/>
      <c r="D4280" s="108"/>
    </row>
    <row r="4281" spans="1:4">
      <c r="A4281" s="110" t="s">
        <v>10878</v>
      </c>
      <c r="B4281" s="106" t="s">
        <v>10879</v>
      </c>
      <c r="C4281" s="107" t="s">
        <v>1623</v>
      </c>
      <c r="D4281" s="108">
        <v>2089.4299999999998</v>
      </c>
    </row>
    <row r="4282" spans="1:4">
      <c r="A4282" s="110" t="s">
        <v>10880</v>
      </c>
      <c r="B4282" s="106" t="s">
        <v>10881</v>
      </c>
      <c r="C4282" s="107" t="s">
        <v>1623</v>
      </c>
      <c r="D4282" s="108">
        <v>1374.59</v>
      </c>
    </row>
    <row r="4283" spans="1:4">
      <c r="A4283" s="110" t="s">
        <v>10882</v>
      </c>
      <c r="B4283" s="106" t="s">
        <v>10883</v>
      </c>
      <c r="C4283" s="107" t="s">
        <v>1666</v>
      </c>
      <c r="D4283" s="108">
        <v>1934.56</v>
      </c>
    </row>
    <row r="4284" spans="1:4">
      <c r="A4284" s="110" t="s">
        <v>10884</v>
      </c>
      <c r="B4284" s="106" t="s">
        <v>10885</v>
      </c>
      <c r="C4284" s="107" t="s">
        <v>1666</v>
      </c>
      <c r="D4284" s="108">
        <v>55.95</v>
      </c>
    </row>
    <row r="4285" spans="1:4">
      <c r="A4285" s="110" t="s">
        <v>10886</v>
      </c>
      <c r="B4285" s="106" t="s">
        <v>10887</v>
      </c>
      <c r="C4285" s="107" t="s">
        <v>1666</v>
      </c>
      <c r="D4285" s="108">
        <v>930.66</v>
      </c>
    </row>
    <row r="4286" spans="1:4">
      <c r="A4286" s="110" t="s">
        <v>10888</v>
      </c>
      <c r="B4286" s="106" t="s">
        <v>10889</v>
      </c>
      <c r="C4286" s="107" t="s">
        <v>1623</v>
      </c>
      <c r="D4286" s="108">
        <v>129.94999999999999</v>
      </c>
    </row>
    <row r="4287" spans="1:4">
      <c r="A4287" s="110" t="s">
        <v>10890</v>
      </c>
      <c r="B4287" s="106" t="s">
        <v>10891</v>
      </c>
      <c r="C4287" s="107" t="s">
        <v>1666</v>
      </c>
      <c r="D4287" s="108">
        <v>1204.19</v>
      </c>
    </row>
    <row r="4288" spans="1:4">
      <c r="A4288" s="107" t="s">
        <v>10892</v>
      </c>
      <c r="B4288" s="106" t="s">
        <v>10893</v>
      </c>
      <c r="C4288" s="107" t="s">
        <v>1666</v>
      </c>
      <c r="D4288" s="108">
        <v>2357.5</v>
      </c>
    </row>
    <row r="4289" spans="1:4">
      <c r="A4289" s="109" t="s">
        <v>10894</v>
      </c>
      <c r="B4289" s="106"/>
      <c r="C4289" s="107"/>
      <c r="D4289" s="108"/>
    </row>
    <row r="4290" spans="1:4">
      <c r="A4290" s="110" t="s">
        <v>10895</v>
      </c>
      <c r="B4290" s="106" t="s">
        <v>10896</v>
      </c>
      <c r="C4290" s="107" t="s">
        <v>1623</v>
      </c>
      <c r="D4290" s="108">
        <v>367.51</v>
      </c>
    </row>
    <row r="4291" spans="1:4">
      <c r="A4291" s="110" t="s">
        <v>10897</v>
      </c>
      <c r="B4291" s="106" t="s">
        <v>10898</v>
      </c>
      <c r="C4291" s="107" t="s">
        <v>1623</v>
      </c>
      <c r="D4291" s="108">
        <v>427.98</v>
      </c>
    </row>
    <row r="4292" spans="1:4">
      <c r="A4292" s="110" t="s">
        <v>10899</v>
      </c>
      <c r="B4292" s="106" t="s">
        <v>10900</v>
      </c>
      <c r="C4292" s="107" t="s">
        <v>1623</v>
      </c>
      <c r="D4292" s="108">
        <v>453.86</v>
      </c>
    </row>
    <row r="4293" spans="1:4">
      <c r="A4293" s="110" t="s">
        <v>10901</v>
      </c>
      <c r="B4293" s="106" t="s">
        <v>10902</v>
      </c>
      <c r="C4293" s="107" t="s">
        <v>1623</v>
      </c>
      <c r="D4293" s="108">
        <v>418.06</v>
      </c>
    </row>
    <row r="4294" spans="1:4">
      <c r="A4294" s="107" t="s">
        <v>10903</v>
      </c>
      <c r="B4294" s="106" t="s">
        <v>10904</v>
      </c>
      <c r="C4294" s="107" t="s">
        <v>1655</v>
      </c>
      <c r="D4294" s="108">
        <v>2189.59</v>
      </c>
    </row>
    <row r="4295" spans="1:4">
      <c r="A4295" s="109" t="s">
        <v>10905</v>
      </c>
      <c r="B4295" s="106"/>
      <c r="C4295" s="107"/>
      <c r="D4295" s="108"/>
    </row>
    <row r="4296" spans="1:4">
      <c r="A4296" s="110" t="s">
        <v>10906</v>
      </c>
      <c r="B4296" s="106" t="s">
        <v>10907</v>
      </c>
      <c r="C4296" s="107" t="s">
        <v>1623</v>
      </c>
      <c r="D4296" s="108">
        <v>371.56</v>
      </c>
    </row>
    <row r="4297" spans="1:4">
      <c r="A4297" s="110" t="s">
        <v>10908</v>
      </c>
      <c r="B4297" s="106" t="s">
        <v>10909</v>
      </c>
      <c r="C4297" s="107" t="s">
        <v>1623</v>
      </c>
      <c r="D4297" s="108">
        <v>631.21</v>
      </c>
    </row>
    <row r="4298" spans="1:4">
      <c r="A4298" s="110" t="s">
        <v>10910</v>
      </c>
      <c r="B4298" s="106" t="s">
        <v>10911</v>
      </c>
      <c r="C4298" s="107" t="s">
        <v>1623</v>
      </c>
      <c r="D4298" s="108">
        <v>156</v>
      </c>
    </row>
    <row r="4299" spans="1:4">
      <c r="A4299" s="110" t="s">
        <v>10912</v>
      </c>
      <c r="B4299" s="106" t="s">
        <v>10913</v>
      </c>
      <c r="C4299" s="107" t="s">
        <v>1623</v>
      </c>
      <c r="D4299" s="108">
        <v>95.76</v>
      </c>
    </row>
    <row r="4300" spans="1:4">
      <c r="A4300" s="110" t="s">
        <v>10914</v>
      </c>
      <c r="B4300" s="106" t="s">
        <v>10915</v>
      </c>
      <c r="C4300" s="107" t="s">
        <v>1623</v>
      </c>
      <c r="D4300" s="108">
        <v>177.56</v>
      </c>
    </row>
    <row r="4301" spans="1:4">
      <c r="A4301" s="107" t="s">
        <v>10916</v>
      </c>
      <c r="B4301" s="106" t="s">
        <v>10917</v>
      </c>
      <c r="C4301" s="107" t="s">
        <v>1623</v>
      </c>
      <c r="D4301" s="108">
        <v>244.15</v>
      </c>
    </row>
    <row r="4302" spans="1:4">
      <c r="A4302" s="109" t="s">
        <v>10918</v>
      </c>
      <c r="B4302" s="106"/>
      <c r="C4302" s="107"/>
      <c r="D4302" s="108"/>
    </row>
    <row r="4303" spans="1:4">
      <c r="A4303" s="110" t="s">
        <v>10919</v>
      </c>
      <c r="B4303" s="106" t="s">
        <v>10920</v>
      </c>
      <c r="C4303" s="107" t="s">
        <v>25</v>
      </c>
      <c r="D4303" s="108">
        <v>115.49</v>
      </c>
    </row>
    <row r="4304" spans="1:4">
      <c r="A4304" s="110" t="s">
        <v>10921</v>
      </c>
      <c r="B4304" s="106" t="s">
        <v>10922</v>
      </c>
      <c r="C4304" s="107" t="s">
        <v>1661</v>
      </c>
      <c r="D4304" s="108">
        <v>171.47</v>
      </c>
    </row>
    <row r="4305" spans="1:4">
      <c r="A4305" s="110" t="s">
        <v>10923</v>
      </c>
      <c r="B4305" s="106" t="s">
        <v>10924</v>
      </c>
      <c r="C4305" s="107" t="s">
        <v>1661</v>
      </c>
      <c r="D4305" s="108">
        <v>123.01</v>
      </c>
    </row>
    <row r="4306" spans="1:4">
      <c r="A4306" s="110" t="s">
        <v>10925</v>
      </c>
      <c r="B4306" s="106" t="s">
        <v>10926</v>
      </c>
      <c r="C4306" s="107" t="s">
        <v>1661</v>
      </c>
      <c r="D4306" s="108">
        <v>253.52</v>
      </c>
    </row>
    <row r="4307" spans="1:4">
      <c r="A4307" s="110" t="s">
        <v>10927</v>
      </c>
      <c r="B4307" s="106" t="s">
        <v>10928</v>
      </c>
      <c r="C4307" s="107" t="s">
        <v>1661</v>
      </c>
      <c r="D4307" s="108">
        <v>1651.55</v>
      </c>
    </row>
    <row r="4308" spans="1:4">
      <c r="A4308" s="110" t="s">
        <v>10929</v>
      </c>
      <c r="B4308" s="106" t="s">
        <v>10930</v>
      </c>
      <c r="C4308" s="107" t="s">
        <v>1661</v>
      </c>
      <c r="D4308" s="108">
        <v>1276.77</v>
      </c>
    </row>
    <row r="4309" spans="1:4">
      <c r="A4309" s="110" t="s">
        <v>10931</v>
      </c>
      <c r="B4309" s="106" t="s">
        <v>10932</v>
      </c>
      <c r="C4309" s="107" t="s">
        <v>1623</v>
      </c>
      <c r="D4309" s="108">
        <v>127.67</v>
      </c>
    </row>
    <row r="4310" spans="1:4">
      <c r="A4310" s="110" t="s">
        <v>10933</v>
      </c>
      <c r="B4310" s="106" t="s">
        <v>10934</v>
      </c>
      <c r="C4310" s="107" t="s">
        <v>1661</v>
      </c>
      <c r="D4310" s="108">
        <v>1172.6400000000001</v>
      </c>
    </row>
    <row r="4311" spans="1:4">
      <c r="A4311" s="110" t="s">
        <v>10935</v>
      </c>
      <c r="B4311" s="106" t="s">
        <v>10936</v>
      </c>
      <c r="C4311" s="107" t="s">
        <v>1623</v>
      </c>
      <c r="D4311" s="108">
        <v>168.27</v>
      </c>
    </row>
    <row r="4312" spans="1:4">
      <c r="A4312" s="110" t="s">
        <v>10937</v>
      </c>
      <c r="B4312" s="106" t="s">
        <v>10938</v>
      </c>
      <c r="C4312" s="107" t="s">
        <v>1661</v>
      </c>
      <c r="D4312" s="108">
        <v>697.77</v>
      </c>
    </row>
    <row r="4313" spans="1:4">
      <c r="A4313" s="110" t="s">
        <v>10939</v>
      </c>
      <c r="B4313" s="106" t="s">
        <v>10940</v>
      </c>
      <c r="C4313" s="107" t="s">
        <v>27</v>
      </c>
      <c r="D4313" s="108">
        <v>67.36</v>
      </c>
    </row>
    <row r="4314" spans="1:4">
      <c r="A4314" s="110" t="s">
        <v>10941</v>
      </c>
      <c r="B4314" s="106" t="s">
        <v>10942</v>
      </c>
      <c r="C4314" s="107" t="s">
        <v>1661</v>
      </c>
      <c r="D4314" s="108">
        <v>866.95</v>
      </c>
    </row>
    <row r="4315" spans="1:4">
      <c r="A4315" s="110" t="s">
        <v>10943</v>
      </c>
      <c r="B4315" s="106" t="s">
        <v>10944</v>
      </c>
      <c r="C4315" s="107" t="s">
        <v>1623</v>
      </c>
      <c r="D4315" s="108">
        <v>112.25</v>
      </c>
    </row>
    <row r="4316" spans="1:4">
      <c r="A4316" s="110" t="s">
        <v>10945</v>
      </c>
      <c r="B4316" s="106" t="s">
        <v>10946</v>
      </c>
      <c r="C4316" s="107" t="s">
        <v>1661</v>
      </c>
      <c r="D4316" s="108">
        <v>214.36</v>
      </c>
    </row>
    <row r="4317" spans="1:4">
      <c r="A4317" s="110" t="s">
        <v>10947</v>
      </c>
      <c r="B4317" s="106" t="s">
        <v>10948</v>
      </c>
      <c r="C4317" s="107" t="s">
        <v>1661</v>
      </c>
      <c r="D4317" s="108">
        <v>867.31</v>
      </c>
    </row>
    <row r="4318" spans="1:4">
      <c r="A4318" s="110" t="s">
        <v>10949</v>
      </c>
      <c r="B4318" s="106" t="s">
        <v>10950</v>
      </c>
      <c r="C4318" s="107" t="s">
        <v>1661</v>
      </c>
      <c r="D4318" s="108">
        <v>551.88</v>
      </c>
    </row>
    <row r="4319" spans="1:4">
      <c r="A4319" s="110" t="s">
        <v>10951</v>
      </c>
      <c r="B4319" s="106" t="s">
        <v>10952</v>
      </c>
      <c r="C4319" s="107" t="s">
        <v>1661</v>
      </c>
      <c r="D4319" s="108">
        <v>673.48</v>
      </c>
    </row>
    <row r="4320" spans="1:4">
      <c r="A4320" s="110" t="s">
        <v>10953</v>
      </c>
      <c r="B4320" s="106" t="s">
        <v>10954</v>
      </c>
      <c r="C4320" s="107" t="s">
        <v>27</v>
      </c>
      <c r="D4320" s="108">
        <v>173.62</v>
      </c>
    </row>
    <row r="4321" spans="1:4">
      <c r="A4321" s="110" t="s">
        <v>10955</v>
      </c>
      <c r="B4321" s="106" t="s">
        <v>10956</v>
      </c>
      <c r="C4321" s="107" t="s">
        <v>1623</v>
      </c>
      <c r="D4321" s="108">
        <v>85.89</v>
      </c>
    </row>
    <row r="4322" spans="1:4">
      <c r="A4322" s="110" t="s">
        <v>10957</v>
      </c>
      <c r="B4322" s="106" t="s">
        <v>10958</v>
      </c>
      <c r="C4322" s="107" t="s">
        <v>1661</v>
      </c>
      <c r="D4322" s="108">
        <v>112.08</v>
      </c>
    </row>
    <row r="4323" spans="1:4">
      <c r="A4323" s="110" t="s">
        <v>10959</v>
      </c>
      <c r="B4323" s="106" t="s">
        <v>10960</v>
      </c>
      <c r="C4323" s="107" t="s">
        <v>1661</v>
      </c>
      <c r="D4323" s="108">
        <v>321.95999999999998</v>
      </c>
    </row>
    <row r="4324" spans="1:4">
      <c r="A4324" s="110" t="s">
        <v>10961</v>
      </c>
      <c r="B4324" s="106" t="s">
        <v>10962</v>
      </c>
      <c r="C4324" s="107" t="s">
        <v>1623</v>
      </c>
      <c r="D4324" s="108">
        <v>241.64</v>
      </c>
    </row>
    <row r="4325" spans="1:4">
      <c r="A4325" s="110" t="s">
        <v>10963</v>
      </c>
      <c r="B4325" s="106" t="s">
        <v>10964</v>
      </c>
      <c r="C4325" s="107" t="s">
        <v>27</v>
      </c>
      <c r="D4325" s="108">
        <v>107.55</v>
      </c>
    </row>
    <row r="4326" spans="1:4">
      <c r="A4326" s="110" t="s">
        <v>10965</v>
      </c>
      <c r="B4326" s="106" t="s">
        <v>10966</v>
      </c>
      <c r="C4326" s="107" t="s">
        <v>1623</v>
      </c>
      <c r="D4326" s="108">
        <v>187.1</v>
      </c>
    </row>
    <row r="4327" spans="1:4">
      <c r="A4327" s="110" t="s">
        <v>10967</v>
      </c>
      <c r="B4327" s="106" t="s">
        <v>10968</v>
      </c>
      <c r="C4327" s="107" t="s">
        <v>1661</v>
      </c>
      <c r="D4327" s="108">
        <v>213.5</v>
      </c>
    </row>
    <row r="4328" spans="1:4">
      <c r="A4328" s="110" t="s">
        <v>10969</v>
      </c>
      <c r="B4328" s="106" t="s">
        <v>10970</v>
      </c>
      <c r="C4328" s="107" t="s">
        <v>27</v>
      </c>
      <c r="D4328" s="108">
        <v>57.8</v>
      </c>
    </row>
    <row r="4329" spans="1:4">
      <c r="A4329" s="110" t="s">
        <v>10971</v>
      </c>
      <c r="B4329" s="106" t="s">
        <v>10972</v>
      </c>
      <c r="C4329" s="107" t="s">
        <v>27</v>
      </c>
      <c r="D4329" s="108">
        <v>26.16</v>
      </c>
    </row>
    <row r="4330" spans="1:4">
      <c r="A4330" s="110" t="s">
        <v>10973</v>
      </c>
      <c r="B4330" s="106" t="s">
        <v>10974</v>
      </c>
      <c r="C4330" s="107" t="s">
        <v>1623</v>
      </c>
      <c r="D4330" s="108">
        <v>75.349999999999994</v>
      </c>
    </row>
    <row r="4331" spans="1:4">
      <c r="A4331" s="110" t="s">
        <v>10975</v>
      </c>
      <c r="B4331" s="106" t="s">
        <v>10976</v>
      </c>
      <c r="C4331" s="107" t="s">
        <v>27</v>
      </c>
      <c r="D4331" s="108">
        <v>84.15</v>
      </c>
    </row>
    <row r="4332" spans="1:4">
      <c r="A4332" s="110" t="s">
        <v>10977</v>
      </c>
      <c r="B4332" s="106" t="s">
        <v>10978</v>
      </c>
      <c r="C4332" s="107" t="s">
        <v>1623</v>
      </c>
      <c r="D4332" s="108">
        <v>446.2</v>
      </c>
    </row>
    <row r="4333" spans="1:4">
      <c r="A4333" s="110" t="s">
        <v>10979</v>
      </c>
      <c r="B4333" s="106" t="s">
        <v>10980</v>
      </c>
      <c r="C4333" s="107" t="s">
        <v>1623</v>
      </c>
      <c r="D4333" s="108">
        <v>490.41</v>
      </c>
    </row>
    <row r="4334" spans="1:4">
      <c r="A4334" s="110" t="s">
        <v>10981</v>
      </c>
      <c r="B4334" s="106" t="s">
        <v>10982</v>
      </c>
      <c r="C4334" s="107" t="s">
        <v>1623</v>
      </c>
      <c r="D4334" s="108">
        <v>341.18</v>
      </c>
    </row>
    <row r="4335" spans="1:4">
      <c r="A4335" s="107" t="s">
        <v>10983</v>
      </c>
      <c r="B4335" s="106" t="s">
        <v>10984</v>
      </c>
      <c r="C4335" s="107" t="s">
        <v>1661</v>
      </c>
      <c r="D4335" s="108">
        <v>387.23</v>
      </c>
    </row>
    <row r="4336" spans="1:4">
      <c r="A4336" s="105" t="s">
        <v>10985</v>
      </c>
      <c r="B4336" s="106"/>
      <c r="C4336" s="107"/>
      <c r="D4336" s="108"/>
    </row>
    <row r="4337" spans="1:4">
      <c r="A4337" s="109" t="s">
        <v>10986</v>
      </c>
      <c r="B4337" s="106"/>
      <c r="C4337" s="107"/>
      <c r="D4337" s="108"/>
    </row>
    <row r="4338" spans="1:4">
      <c r="A4338" s="110" t="s">
        <v>10987</v>
      </c>
      <c r="B4338" s="106" t="s">
        <v>10988</v>
      </c>
      <c r="C4338" s="107" t="s">
        <v>1623</v>
      </c>
      <c r="D4338" s="108">
        <v>13.6</v>
      </c>
    </row>
    <row r="4339" spans="1:4">
      <c r="A4339" s="110" t="s">
        <v>10989</v>
      </c>
      <c r="B4339" s="106" t="s">
        <v>10990</v>
      </c>
      <c r="C4339" s="107" t="s">
        <v>1623</v>
      </c>
      <c r="D4339" s="108">
        <v>3.48</v>
      </c>
    </row>
    <row r="4340" spans="1:4">
      <c r="A4340" s="110" t="s">
        <v>10991</v>
      </c>
      <c r="B4340" s="106" t="s">
        <v>10992</v>
      </c>
      <c r="C4340" s="107" t="s">
        <v>1623</v>
      </c>
      <c r="D4340" s="108">
        <v>2.02</v>
      </c>
    </row>
    <row r="4341" spans="1:4">
      <c r="A4341" s="110" t="s">
        <v>10993</v>
      </c>
      <c r="B4341" s="106" t="s">
        <v>10994</v>
      </c>
      <c r="C4341" s="107" t="s">
        <v>1623</v>
      </c>
      <c r="D4341" s="108">
        <v>24.47</v>
      </c>
    </row>
    <row r="4342" spans="1:4">
      <c r="A4342" s="110" t="s">
        <v>10995</v>
      </c>
      <c r="B4342" s="106" t="s">
        <v>10996</v>
      </c>
      <c r="C4342" s="107" t="s">
        <v>1623</v>
      </c>
      <c r="D4342" s="108">
        <v>9.58</v>
      </c>
    </row>
    <row r="4343" spans="1:4">
      <c r="A4343" s="110" t="s">
        <v>10997</v>
      </c>
      <c r="B4343" s="106" t="s">
        <v>10998</v>
      </c>
      <c r="C4343" s="107" t="s">
        <v>1623</v>
      </c>
      <c r="D4343" s="108">
        <v>13.63</v>
      </c>
    </row>
    <row r="4344" spans="1:4">
      <c r="A4344" s="110" t="s">
        <v>10999</v>
      </c>
      <c r="B4344" s="106" t="s">
        <v>11000</v>
      </c>
      <c r="C4344" s="107" t="s">
        <v>1623</v>
      </c>
      <c r="D4344" s="108">
        <v>22.19</v>
      </c>
    </row>
    <row r="4345" spans="1:4">
      <c r="A4345" s="110" t="s">
        <v>11001</v>
      </c>
      <c r="B4345" s="106" t="s">
        <v>11002</v>
      </c>
      <c r="C4345" s="107" t="s">
        <v>1623</v>
      </c>
      <c r="D4345" s="108">
        <v>22.09</v>
      </c>
    </row>
    <row r="4346" spans="1:4">
      <c r="A4346" s="110" t="s">
        <v>11003</v>
      </c>
      <c r="B4346" s="106" t="s">
        <v>11004</v>
      </c>
      <c r="C4346" s="107" t="s">
        <v>1623</v>
      </c>
      <c r="D4346" s="108">
        <v>41.6</v>
      </c>
    </row>
    <row r="4347" spans="1:4">
      <c r="A4347" s="110" t="s">
        <v>11005</v>
      </c>
      <c r="B4347" s="106" t="s">
        <v>11006</v>
      </c>
      <c r="C4347" s="107" t="s">
        <v>1623</v>
      </c>
      <c r="D4347" s="108">
        <v>51.54</v>
      </c>
    </row>
    <row r="4348" spans="1:4">
      <c r="A4348" s="110" t="s">
        <v>11007</v>
      </c>
      <c r="B4348" s="106" t="s">
        <v>11008</v>
      </c>
      <c r="C4348" s="107" t="s">
        <v>1623</v>
      </c>
      <c r="D4348" s="108">
        <v>126.48</v>
      </c>
    </row>
    <row r="4349" spans="1:4">
      <c r="A4349" s="110" t="s">
        <v>11009</v>
      </c>
      <c r="B4349" s="106" t="s">
        <v>11010</v>
      </c>
      <c r="C4349" s="107" t="s">
        <v>1623</v>
      </c>
      <c r="D4349" s="108">
        <v>7</v>
      </c>
    </row>
    <row r="4350" spans="1:4">
      <c r="A4350" s="110" t="s">
        <v>11011</v>
      </c>
      <c r="B4350" s="106" t="s">
        <v>11012</v>
      </c>
      <c r="C4350" s="107" t="s">
        <v>1623</v>
      </c>
      <c r="D4350" s="108">
        <v>10.84</v>
      </c>
    </row>
    <row r="4351" spans="1:4">
      <c r="A4351" s="110" t="s">
        <v>11013</v>
      </c>
      <c r="B4351" s="106" t="s">
        <v>11014</v>
      </c>
      <c r="C4351" s="107" t="s">
        <v>1623</v>
      </c>
      <c r="D4351" s="108">
        <v>34.97</v>
      </c>
    </row>
    <row r="4352" spans="1:4">
      <c r="A4352" s="110" t="s">
        <v>11015</v>
      </c>
      <c r="B4352" s="106" t="s">
        <v>11016</v>
      </c>
      <c r="C4352" s="107" t="s">
        <v>26</v>
      </c>
      <c r="D4352" s="108">
        <v>12.79</v>
      </c>
    </row>
    <row r="4353" spans="1:4">
      <c r="A4353" s="110" t="s">
        <v>11017</v>
      </c>
      <c r="B4353" s="106" t="s">
        <v>11018</v>
      </c>
      <c r="C4353" s="107" t="s">
        <v>1623</v>
      </c>
      <c r="D4353" s="108">
        <v>9.26</v>
      </c>
    </row>
    <row r="4354" spans="1:4">
      <c r="A4354" s="110" t="s">
        <v>11019</v>
      </c>
      <c r="B4354" s="106" t="s">
        <v>11020</v>
      </c>
      <c r="C4354" s="107" t="s">
        <v>1623</v>
      </c>
      <c r="D4354" s="108">
        <v>5.05</v>
      </c>
    </row>
    <row r="4355" spans="1:4">
      <c r="A4355" s="110" t="s">
        <v>11021</v>
      </c>
      <c r="B4355" s="106" t="s">
        <v>11022</v>
      </c>
      <c r="C4355" s="107" t="s">
        <v>1623</v>
      </c>
      <c r="D4355" s="108">
        <v>9.11</v>
      </c>
    </row>
    <row r="4356" spans="1:4">
      <c r="A4356" s="110" t="s">
        <v>11023</v>
      </c>
      <c r="B4356" s="106" t="s">
        <v>11024</v>
      </c>
      <c r="C4356" s="107" t="s">
        <v>1657</v>
      </c>
      <c r="D4356" s="108">
        <v>12.24</v>
      </c>
    </row>
    <row r="4357" spans="1:4">
      <c r="A4357" s="110" t="s">
        <v>11025</v>
      </c>
      <c r="B4357" s="106" t="s">
        <v>11026</v>
      </c>
      <c r="C4357" s="107" t="s">
        <v>1657</v>
      </c>
      <c r="D4357" s="108">
        <v>14.9</v>
      </c>
    </row>
    <row r="4358" spans="1:4">
      <c r="A4358" s="110" t="s">
        <v>11027</v>
      </c>
      <c r="B4358" s="106" t="s">
        <v>11028</v>
      </c>
      <c r="C4358" s="107" t="s">
        <v>1657</v>
      </c>
      <c r="D4358" s="108">
        <v>14.9</v>
      </c>
    </row>
    <row r="4359" spans="1:4">
      <c r="A4359" s="107" t="s">
        <v>11029</v>
      </c>
      <c r="B4359" s="106" t="s">
        <v>11030</v>
      </c>
      <c r="C4359" s="107" t="s">
        <v>1623</v>
      </c>
      <c r="D4359" s="108">
        <v>83.4</v>
      </c>
    </row>
    <row r="4360" spans="1:4">
      <c r="A4360" s="105" t="s">
        <v>11031</v>
      </c>
      <c r="B4360" s="106"/>
      <c r="C4360" s="107"/>
      <c r="D4360" s="108"/>
    </row>
    <row r="4361" spans="1:4">
      <c r="A4361" s="109" t="s">
        <v>11032</v>
      </c>
      <c r="B4361" s="106"/>
      <c r="C4361" s="107"/>
      <c r="D4361" s="108"/>
    </row>
    <row r="4362" spans="1:4">
      <c r="A4362" s="110" t="s">
        <v>11033</v>
      </c>
      <c r="B4362" s="106" t="s">
        <v>11034</v>
      </c>
      <c r="C4362" s="107" t="s">
        <v>1623</v>
      </c>
      <c r="D4362" s="108">
        <v>1.84</v>
      </c>
    </row>
    <row r="4363" spans="1:4">
      <c r="A4363" s="110" t="s">
        <v>11035</v>
      </c>
      <c r="B4363" s="106" t="s">
        <v>11036</v>
      </c>
      <c r="C4363" s="107" t="s">
        <v>1623</v>
      </c>
      <c r="D4363" s="108">
        <v>0.57999999999999996</v>
      </c>
    </row>
    <row r="4364" spans="1:4">
      <c r="A4364" s="110" t="s">
        <v>11037</v>
      </c>
      <c r="B4364" s="106" t="s">
        <v>11038</v>
      </c>
      <c r="C4364" s="107" t="s">
        <v>1623</v>
      </c>
      <c r="D4364" s="108">
        <v>1.42</v>
      </c>
    </row>
    <row r="4365" spans="1:4">
      <c r="A4365" s="110" t="s">
        <v>11039</v>
      </c>
      <c r="B4365" s="106" t="s">
        <v>11040</v>
      </c>
      <c r="C4365" s="107" t="s">
        <v>1623</v>
      </c>
      <c r="D4365" s="108">
        <v>0.81</v>
      </c>
    </row>
    <row r="4366" spans="1:4">
      <c r="A4366" s="110" t="s">
        <v>11041</v>
      </c>
      <c r="B4366" s="106" t="s">
        <v>11042</v>
      </c>
      <c r="C4366" s="107" t="s">
        <v>1623</v>
      </c>
      <c r="D4366" s="108">
        <v>1.76</v>
      </c>
    </row>
    <row r="4367" spans="1:4">
      <c r="A4367" s="110" t="s">
        <v>11043</v>
      </c>
      <c r="B4367" s="106" t="s">
        <v>1677</v>
      </c>
      <c r="C4367" s="107" t="s">
        <v>1623</v>
      </c>
      <c r="D4367" s="108">
        <v>0.94</v>
      </c>
    </row>
    <row r="4368" spans="1:4">
      <c r="A4368" s="110" t="s">
        <v>11044</v>
      </c>
      <c r="B4368" s="106" t="s">
        <v>11045</v>
      </c>
      <c r="C4368" s="107" t="s">
        <v>25</v>
      </c>
      <c r="D4368" s="108">
        <v>0.84</v>
      </c>
    </row>
    <row r="4369" spans="1:4">
      <c r="A4369" s="110" t="s">
        <v>11046</v>
      </c>
      <c r="B4369" s="106" t="s">
        <v>11047</v>
      </c>
      <c r="C4369" s="107" t="s">
        <v>25</v>
      </c>
      <c r="D4369" s="108">
        <v>0.6</v>
      </c>
    </row>
    <row r="4370" spans="1:4">
      <c r="A4370" s="110" t="s">
        <v>11048</v>
      </c>
      <c r="B4370" s="106" t="s">
        <v>11049</v>
      </c>
      <c r="C4370" s="107" t="s">
        <v>25</v>
      </c>
      <c r="D4370" s="108">
        <v>0.62</v>
      </c>
    </row>
    <row r="4371" spans="1:4">
      <c r="A4371" s="110" t="s">
        <v>11050</v>
      </c>
      <c r="B4371" s="106" t="s">
        <v>11051</v>
      </c>
      <c r="C4371" s="107" t="s">
        <v>25</v>
      </c>
      <c r="D4371" s="108">
        <v>0.51</v>
      </c>
    </row>
    <row r="4372" spans="1:4">
      <c r="A4372" s="110" t="s">
        <v>11052</v>
      </c>
      <c r="B4372" s="106" t="s">
        <v>11053</v>
      </c>
      <c r="C4372" s="107" t="s">
        <v>25</v>
      </c>
      <c r="D4372" s="108">
        <v>0.32</v>
      </c>
    </row>
    <row r="4373" spans="1:4">
      <c r="A4373" s="110" t="s">
        <v>11054</v>
      </c>
      <c r="B4373" s="106" t="s">
        <v>11055</v>
      </c>
      <c r="C4373" s="107" t="s">
        <v>25</v>
      </c>
      <c r="D4373" s="108">
        <v>15.13</v>
      </c>
    </row>
    <row r="4374" spans="1:4">
      <c r="A4374" s="110" t="s">
        <v>11056</v>
      </c>
      <c r="B4374" s="106" t="s">
        <v>11057</v>
      </c>
      <c r="C4374" s="107" t="s">
        <v>1623</v>
      </c>
      <c r="D4374" s="108">
        <v>1.64</v>
      </c>
    </row>
    <row r="4375" spans="1:4">
      <c r="A4375" s="110" t="s">
        <v>11058</v>
      </c>
      <c r="B4375" s="106" t="s">
        <v>11059</v>
      </c>
      <c r="C4375" s="107" t="s">
        <v>1623</v>
      </c>
      <c r="D4375" s="108">
        <v>0.71</v>
      </c>
    </row>
    <row r="4376" spans="1:4">
      <c r="A4376" s="110" t="s">
        <v>11060</v>
      </c>
      <c r="B4376" s="106" t="s">
        <v>11061</v>
      </c>
      <c r="C4376" s="107" t="s">
        <v>1623</v>
      </c>
      <c r="D4376" s="108">
        <v>0.2</v>
      </c>
    </row>
    <row r="4377" spans="1:4">
      <c r="A4377" s="110" t="s">
        <v>11062</v>
      </c>
      <c r="B4377" s="106" t="s">
        <v>11063</v>
      </c>
      <c r="C4377" s="107" t="s">
        <v>1623</v>
      </c>
      <c r="D4377" s="108">
        <v>2.41</v>
      </c>
    </row>
    <row r="4378" spans="1:4">
      <c r="A4378" s="110" t="s">
        <v>11064</v>
      </c>
      <c r="B4378" s="106" t="s">
        <v>11065</v>
      </c>
      <c r="C4378" s="107" t="s">
        <v>1623</v>
      </c>
      <c r="D4378" s="108">
        <v>10.210000000000001</v>
      </c>
    </row>
    <row r="4379" spans="1:4">
      <c r="A4379" s="110" t="s">
        <v>11066</v>
      </c>
      <c r="B4379" s="106" t="s">
        <v>11067</v>
      </c>
      <c r="C4379" s="107" t="s">
        <v>1623</v>
      </c>
      <c r="D4379" s="108">
        <v>0.93</v>
      </c>
    </row>
    <row r="4380" spans="1:4">
      <c r="A4380" s="110" t="s">
        <v>11068</v>
      </c>
      <c r="B4380" s="106" t="s">
        <v>1678</v>
      </c>
      <c r="C4380" s="107" t="s">
        <v>1623</v>
      </c>
      <c r="D4380" s="108">
        <v>3.7</v>
      </c>
    </row>
    <row r="4381" spans="1:4">
      <c r="A4381" s="110" t="s">
        <v>11069</v>
      </c>
      <c r="B4381" s="106" t="s">
        <v>1679</v>
      </c>
      <c r="C4381" s="107" t="s">
        <v>1623</v>
      </c>
      <c r="D4381" s="108">
        <v>4</v>
      </c>
    </row>
    <row r="4382" spans="1:4">
      <c r="A4382" s="110" t="s">
        <v>11070</v>
      </c>
      <c r="B4382" s="106" t="s">
        <v>1680</v>
      </c>
      <c r="C4382" s="107" t="s">
        <v>1623</v>
      </c>
      <c r="D4382" s="108">
        <v>12</v>
      </c>
    </row>
    <row r="4383" spans="1:4">
      <c r="A4383" s="107" t="s">
        <v>11071</v>
      </c>
      <c r="B4383" s="106" t="s">
        <v>1681</v>
      </c>
      <c r="C4383" s="107" t="s">
        <v>1623</v>
      </c>
      <c r="D4383" s="108">
        <v>17</v>
      </c>
    </row>
    <row r="4384" spans="1:4">
      <c r="A4384" s="105" t="s">
        <v>11072</v>
      </c>
      <c r="B4384" s="106"/>
      <c r="C4384" s="107"/>
      <c r="D4384" s="108"/>
    </row>
    <row r="4385" spans="1:4">
      <c r="A4385" s="109" t="s">
        <v>11073</v>
      </c>
      <c r="B4385" s="106"/>
      <c r="C4385" s="107"/>
      <c r="D4385" s="108"/>
    </row>
    <row r="4386" spans="1:4">
      <c r="A4386" s="110" t="s">
        <v>11074</v>
      </c>
      <c r="B4386" s="106" t="s">
        <v>11075</v>
      </c>
      <c r="C4386" s="107" t="s">
        <v>1623</v>
      </c>
      <c r="D4386" s="108">
        <v>15.51</v>
      </c>
    </row>
    <row r="4387" spans="1:4">
      <c r="A4387" s="110" t="s">
        <v>11076</v>
      </c>
      <c r="B4387" s="106" t="s">
        <v>11077</v>
      </c>
      <c r="C4387" s="107" t="s">
        <v>1623</v>
      </c>
      <c r="D4387" s="108">
        <v>103.69</v>
      </c>
    </row>
    <row r="4388" spans="1:4">
      <c r="A4388" s="110" t="s">
        <v>11078</v>
      </c>
      <c r="B4388" s="106" t="s">
        <v>11079</v>
      </c>
      <c r="C4388" s="107" t="s">
        <v>1623</v>
      </c>
      <c r="D4388" s="108">
        <v>211.28</v>
      </c>
    </row>
    <row r="4389" spans="1:4">
      <c r="A4389" s="110" t="s">
        <v>11080</v>
      </c>
      <c r="B4389" s="106" t="s">
        <v>11081</v>
      </c>
      <c r="C4389" s="107" t="s">
        <v>1623</v>
      </c>
      <c r="D4389" s="108">
        <v>383.33</v>
      </c>
    </row>
    <row r="4390" spans="1:4">
      <c r="A4390" s="110" t="s">
        <v>11082</v>
      </c>
      <c r="B4390" s="106" t="s">
        <v>11083</v>
      </c>
      <c r="C4390" s="107" t="s">
        <v>1623</v>
      </c>
      <c r="D4390" s="108">
        <v>27.59</v>
      </c>
    </row>
    <row r="4391" spans="1:4">
      <c r="A4391" s="110" t="s">
        <v>11084</v>
      </c>
      <c r="B4391" s="106" t="s">
        <v>11085</v>
      </c>
      <c r="C4391" s="107" t="s">
        <v>1623</v>
      </c>
      <c r="D4391" s="108">
        <v>107.6</v>
      </c>
    </row>
    <row r="4392" spans="1:4">
      <c r="A4392" s="110" t="s">
        <v>11086</v>
      </c>
      <c r="B4392" s="106" t="s">
        <v>11087</v>
      </c>
      <c r="C4392" s="107" t="s">
        <v>1623</v>
      </c>
      <c r="D4392" s="108">
        <v>270.33999999999997</v>
      </c>
    </row>
    <row r="4393" spans="1:4">
      <c r="A4393" s="110" t="s">
        <v>11088</v>
      </c>
      <c r="B4393" s="106" t="s">
        <v>11089</v>
      </c>
      <c r="C4393" s="107" t="s">
        <v>1623</v>
      </c>
      <c r="D4393" s="108">
        <v>543.23</v>
      </c>
    </row>
    <row r="4394" spans="1:4">
      <c r="A4394" s="110" t="s">
        <v>11090</v>
      </c>
      <c r="B4394" s="106" t="s">
        <v>11091</v>
      </c>
      <c r="C4394" s="107" t="s">
        <v>1623</v>
      </c>
      <c r="D4394" s="108">
        <v>218.25</v>
      </c>
    </row>
    <row r="4395" spans="1:4">
      <c r="A4395" s="110" t="s">
        <v>11092</v>
      </c>
      <c r="B4395" s="106" t="s">
        <v>11093</v>
      </c>
      <c r="C4395" s="107" t="s">
        <v>1623</v>
      </c>
      <c r="D4395" s="108">
        <v>553.9</v>
      </c>
    </row>
    <row r="4396" spans="1:4">
      <c r="A4396" s="110" t="s">
        <v>11094</v>
      </c>
      <c r="B4396" s="106" t="s">
        <v>11095</v>
      </c>
      <c r="C4396" s="107" t="s">
        <v>1623</v>
      </c>
      <c r="D4396" s="108">
        <v>705.04</v>
      </c>
    </row>
    <row r="4397" spans="1:4">
      <c r="A4397" s="110" t="s">
        <v>11096</v>
      </c>
      <c r="B4397" s="106" t="s">
        <v>11097</v>
      </c>
      <c r="C4397" s="107" t="s">
        <v>1623</v>
      </c>
      <c r="D4397" s="108">
        <v>1009.3</v>
      </c>
    </row>
    <row r="4398" spans="1:4">
      <c r="A4398" s="110" t="s">
        <v>11098</v>
      </c>
      <c r="B4398" s="106" t="s">
        <v>11099</v>
      </c>
      <c r="C4398" s="107" t="s">
        <v>1623</v>
      </c>
      <c r="D4398" s="108">
        <v>1667.47</v>
      </c>
    </row>
    <row r="4399" spans="1:4">
      <c r="A4399" s="107" t="s">
        <v>11100</v>
      </c>
      <c r="B4399" s="106" t="s">
        <v>11101</v>
      </c>
      <c r="C4399" s="107" t="s">
        <v>1623</v>
      </c>
      <c r="D4399" s="108">
        <v>2715.38</v>
      </c>
    </row>
    <row r="4400" spans="1:4">
      <c r="A4400" s="109" t="s">
        <v>11102</v>
      </c>
      <c r="B4400" s="106"/>
      <c r="C4400" s="107"/>
      <c r="D4400" s="108"/>
    </row>
    <row r="4401" spans="1:4">
      <c r="A4401" s="110" t="s">
        <v>11103</v>
      </c>
      <c r="B4401" s="106" t="s">
        <v>11104</v>
      </c>
      <c r="C4401" s="107" t="s">
        <v>1623</v>
      </c>
      <c r="D4401" s="108">
        <v>80.53</v>
      </c>
    </row>
    <row r="4402" spans="1:4">
      <c r="A4402" s="110" t="s">
        <v>11105</v>
      </c>
      <c r="B4402" s="106" t="s">
        <v>11106</v>
      </c>
      <c r="C4402" s="107" t="s">
        <v>1623</v>
      </c>
      <c r="D4402" s="108">
        <v>2.2200000000000002</v>
      </c>
    </row>
    <row r="4403" spans="1:4">
      <c r="A4403" s="110" t="s">
        <v>11107</v>
      </c>
      <c r="B4403" s="106" t="s">
        <v>11108</v>
      </c>
      <c r="C4403" s="107" t="s">
        <v>1623</v>
      </c>
      <c r="D4403" s="108">
        <v>282.69</v>
      </c>
    </row>
    <row r="4404" spans="1:4">
      <c r="A4404" s="110" t="s">
        <v>11109</v>
      </c>
      <c r="B4404" s="106" t="s">
        <v>11110</v>
      </c>
      <c r="C4404" s="107" t="s">
        <v>1623</v>
      </c>
      <c r="D4404" s="108">
        <v>805.84</v>
      </c>
    </row>
    <row r="4405" spans="1:4">
      <c r="A4405" s="110" t="s">
        <v>11111</v>
      </c>
      <c r="B4405" s="106" t="s">
        <v>11112</v>
      </c>
      <c r="C4405" s="107" t="s">
        <v>1623</v>
      </c>
      <c r="D4405" s="108">
        <v>38.700000000000003</v>
      </c>
    </row>
    <row r="4406" spans="1:4">
      <c r="A4406" s="110" t="s">
        <v>11113</v>
      </c>
      <c r="B4406" s="106" t="s">
        <v>11114</v>
      </c>
      <c r="C4406" s="107" t="s">
        <v>1623</v>
      </c>
      <c r="D4406" s="108">
        <v>28.31</v>
      </c>
    </row>
    <row r="4407" spans="1:4">
      <c r="A4407" s="110" t="s">
        <v>11115</v>
      </c>
      <c r="B4407" s="106" t="s">
        <v>11116</v>
      </c>
      <c r="C4407" s="107" t="s">
        <v>1623</v>
      </c>
      <c r="D4407" s="108">
        <v>150.29</v>
      </c>
    </row>
    <row r="4408" spans="1:4">
      <c r="A4408" s="110" t="s">
        <v>11117</v>
      </c>
      <c r="B4408" s="106" t="s">
        <v>11118</v>
      </c>
      <c r="C4408" s="107" t="s">
        <v>1623</v>
      </c>
      <c r="D4408" s="108">
        <v>122.06</v>
      </c>
    </row>
    <row r="4409" spans="1:4">
      <c r="A4409" s="110" t="s">
        <v>11119</v>
      </c>
      <c r="B4409" s="106" t="s">
        <v>11120</v>
      </c>
      <c r="C4409" s="107" t="s">
        <v>1623</v>
      </c>
      <c r="D4409" s="108">
        <v>2120.0100000000002</v>
      </c>
    </row>
    <row r="4410" spans="1:4">
      <c r="A4410" s="110" t="s">
        <v>11121</v>
      </c>
      <c r="B4410" s="106" t="s">
        <v>11122</v>
      </c>
      <c r="C4410" s="107" t="s">
        <v>1623</v>
      </c>
      <c r="D4410" s="108">
        <v>51.3</v>
      </c>
    </row>
    <row r="4411" spans="1:4">
      <c r="A4411" s="105" t="s">
        <v>11123</v>
      </c>
      <c r="B4411" s="106"/>
      <c r="C4411" s="107"/>
      <c r="D4411" s="108"/>
    </row>
    <row r="4412" spans="1:4">
      <c r="A4412" s="105" t="s">
        <v>11124</v>
      </c>
      <c r="B4412" s="106"/>
      <c r="C4412" s="107"/>
      <c r="D4412" s="108"/>
    </row>
    <row r="4413" spans="1:4">
      <c r="A4413" s="110" t="s">
        <v>11125</v>
      </c>
      <c r="B4413" s="106" t="s">
        <v>11126</v>
      </c>
      <c r="C4413" s="107" t="s">
        <v>1623</v>
      </c>
      <c r="D4413" s="108">
        <v>1690</v>
      </c>
    </row>
    <row r="4414" spans="1:4">
      <c r="A4414" s="110" t="s">
        <v>11127</v>
      </c>
      <c r="B4414" s="106" t="s">
        <v>11128</v>
      </c>
      <c r="C4414" s="107" t="s">
        <v>1623</v>
      </c>
      <c r="D4414" s="108">
        <v>332.45</v>
      </c>
    </row>
    <row r="4415" spans="1:4">
      <c r="A4415" s="110" t="s">
        <v>11129</v>
      </c>
      <c r="B4415" s="106" t="s">
        <v>11130</v>
      </c>
      <c r="C4415" s="107" t="s">
        <v>25</v>
      </c>
      <c r="D4415" s="108">
        <v>703.33</v>
      </c>
    </row>
    <row r="4416" spans="1:4">
      <c r="A4416" s="110" t="s">
        <v>11131</v>
      </c>
      <c r="B4416" s="106" t="s">
        <v>11132</v>
      </c>
      <c r="C4416" s="107" t="s">
        <v>1657</v>
      </c>
      <c r="D4416" s="108">
        <v>14.4</v>
      </c>
    </row>
    <row r="4417" spans="1:4">
      <c r="A4417" s="110" t="s">
        <v>11133</v>
      </c>
      <c r="B4417" s="106" t="s">
        <v>11134</v>
      </c>
      <c r="C4417" s="107" t="s">
        <v>1655</v>
      </c>
      <c r="D4417" s="108">
        <v>756.63</v>
      </c>
    </row>
    <row r="4418" spans="1:4">
      <c r="A4418" s="110" t="s">
        <v>11135</v>
      </c>
      <c r="B4418" s="106" t="s">
        <v>11136</v>
      </c>
      <c r="C4418" s="107" t="s">
        <v>1623</v>
      </c>
      <c r="D4418" s="108">
        <v>4322.01</v>
      </c>
    </row>
    <row r="4419" spans="1:4">
      <c r="A4419" s="110" t="s">
        <v>11137</v>
      </c>
      <c r="B4419" s="106" t="s">
        <v>11138</v>
      </c>
      <c r="C4419" s="107" t="s">
        <v>1623</v>
      </c>
      <c r="D4419" s="108">
        <v>137.24</v>
      </c>
    </row>
    <row r="4420" spans="1:4">
      <c r="A4420" s="110" t="s">
        <v>11139</v>
      </c>
      <c r="B4420" s="106" t="s">
        <v>11140</v>
      </c>
      <c r="C4420" s="107" t="s">
        <v>1623</v>
      </c>
      <c r="D4420" s="108">
        <v>16.45</v>
      </c>
    </row>
    <row r="4421" spans="1:4">
      <c r="A4421" s="110" t="s">
        <v>11141</v>
      </c>
      <c r="B4421" s="106" t="s">
        <v>11142</v>
      </c>
      <c r="C4421" s="107" t="s">
        <v>1623</v>
      </c>
      <c r="D4421" s="108">
        <v>34.4</v>
      </c>
    </row>
    <row r="4422" spans="1:4">
      <c r="A4422" s="110" t="s">
        <v>11143</v>
      </c>
      <c r="B4422" s="106" t="s">
        <v>11144</v>
      </c>
      <c r="C4422" s="107" t="s">
        <v>1623</v>
      </c>
      <c r="D4422" s="108">
        <v>55.54</v>
      </c>
    </row>
    <row r="4423" spans="1:4">
      <c r="A4423" s="105" t="s">
        <v>1682</v>
      </c>
      <c r="B4423" s="106"/>
      <c r="C4423" s="107"/>
      <c r="D4423" s="108"/>
    </row>
    <row r="4424" spans="1:4">
      <c r="A4424" s="105" t="s">
        <v>1683</v>
      </c>
      <c r="B4424" s="106"/>
      <c r="C4424" s="107"/>
      <c r="D4424" s="108"/>
    </row>
    <row r="4425" spans="1:4">
      <c r="A4425" s="105" t="s">
        <v>11145</v>
      </c>
      <c r="B4425" s="106"/>
      <c r="C4425" s="107"/>
      <c r="D4425" s="108"/>
    </row>
    <row r="4426" spans="1:4">
      <c r="A4426" s="105" t="s">
        <v>11146</v>
      </c>
      <c r="B4426" s="106"/>
      <c r="C4426" s="107"/>
      <c r="D4426" s="108"/>
    </row>
    <row r="4427" spans="1:4">
      <c r="A4427" s="110" t="s">
        <v>11147</v>
      </c>
      <c r="B4427" s="106" t="s">
        <v>11148</v>
      </c>
      <c r="C4427" s="107" t="s">
        <v>25</v>
      </c>
      <c r="D4427" s="108">
        <v>5.1100000000000003</v>
      </c>
    </row>
    <row r="4428" spans="1:4">
      <c r="A4428" s="110" t="s">
        <v>11149</v>
      </c>
      <c r="B4428" s="106" t="s">
        <v>11150</v>
      </c>
      <c r="C4428" s="107" t="s">
        <v>25</v>
      </c>
      <c r="D4428" s="108">
        <v>6.65</v>
      </c>
    </row>
    <row r="4429" spans="1:4">
      <c r="A4429" s="110" t="s">
        <v>11151</v>
      </c>
      <c r="B4429" s="106" t="s">
        <v>11152</v>
      </c>
      <c r="C4429" s="107" t="s">
        <v>25</v>
      </c>
      <c r="D4429" s="108">
        <v>6.87</v>
      </c>
    </row>
    <row r="4430" spans="1:4">
      <c r="A4430" s="105" t="s">
        <v>11153</v>
      </c>
      <c r="B4430" s="106"/>
      <c r="C4430" s="107"/>
      <c r="D4430" s="108"/>
    </row>
    <row r="4431" spans="1:4">
      <c r="A4431" s="110" t="s">
        <v>11154</v>
      </c>
      <c r="B4431" s="106" t="s">
        <v>11155</v>
      </c>
      <c r="C4431" s="107" t="s">
        <v>25</v>
      </c>
      <c r="D4431" s="108">
        <v>5.7</v>
      </c>
    </row>
    <row r="4432" spans="1:4">
      <c r="A4432" s="110" t="s">
        <v>11156</v>
      </c>
      <c r="B4432" s="106" t="s">
        <v>11157</v>
      </c>
      <c r="C4432" s="107" t="s">
        <v>25</v>
      </c>
      <c r="D4432" s="108">
        <v>8.2200000000000006</v>
      </c>
    </row>
    <row r="4433" spans="1:4">
      <c r="A4433" s="110" t="s">
        <v>11158</v>
      </c>
      <c r="B4433" s="106" t="s">
        <v>11159</v>
      </c>
      <c r="C4433" s="107" t="s">
        <v>25</v>
      </c>
      <c r="D4433" s="108">
        <v>10.91</v>
      </c>
    </row>
    <row r="4434" spans="1:4">
      <c r="A4434" s="110" t="s">
        <v>11160</v>
      </c>
      <c r="B4434" s="106" t="s">
        <v>11161</v>
      </c>
      <c r="C4434" s="107" t="s">
        <v>25</v>
      </c>
      <c r="D4434" s="108">
        <v>3.43</v>
      </c>
    </row>
    <row r="4435" spans="1:4">
      <c r="A4435" s="105" t="s">
        <v>11162</v>
      </c>
      <c r="B4435" s="106"/>
      <c r="C4435" s="107"/>
      <c r="D4435" s="108"/>
    </row>
    <row r="4436" spans="1:4">
      <c r="A4436" s="110" t="s">
        <v>11163</v>
      </c>
      <c r="B4436" s="106" t="s">
        <v>11164</v>
      </c>
      <c r="C4436" s="107" t="s">
        <v>25</v>
      </c>
      <c r="D4436" s="108">
        <v>21.56</v>
      </c>
    </row>
    <row r="4437" spans="1:4">
      <c r="A4437" s="110" t="s">
        <v>11165</v>
      </c>
      <c r="B4437" s="106" t="s">
        <v>11166</v>
      </c>
      <c r="C4437" s="107" t="s">
        <v>25</v>
      </c>
      <c r="D4437" s="108">
        <v>41.03</v>
      </c>
    </row>
    <row r="4438" spans="1:4">
      <c r="A4438" s="110" t="s">
        <v>11167</v>
      </c>
      <c r="B4438" s="106" t="s">
        <v>11168</v>
      </c>
      <c r="C4438" s="107" t="s">
        <v>25</v>
      </c>
      <c r="D4438" s="108">
        <v>8.36</v>
      </c>
    </row>
    <row r="4439" spans="1:4">
      <c r="A4439" s="110" t="s">
        <v>11169</v>
      </c>
      <c r="B4439" s="106" t="s">
        <v>11170</v>
      </c>
      <c r="C4439" s="107" t="s">
        <v>25</v>
      </c>
      <c r="D4439" s="108">
        <v>31.62</v>
      </c>
    </row>
    <row r="4440" spans="1:4">
      <c r="A4440" s="110" t="s">
        <v>11171</v>
      </c>
      <c r="B4440" s="106" t="s">
        <v>11172</v>
      </c>
      <c r="C4440" s="107" t="s">
        <v>25</v>
      </c>
      <c r="D4440" s="108">
        <v>14.18</v>
      </c>
    </row>
    <row r="4441" spans="1:4">
      <c r="A4441" s="110" t="s">
        <v>11173</v>
      </c>
      <c r="B4441" s="106" t="s">
        <v>11174</v>
      </c>
      <c r="C4441" s="107" t="s">
        <v>25</v>
      </c>
      <c r="D4441" s="108">
        <v>23.83</v>
      </c>
    </row>
    <row r="4442" spans="1:4">
      <c r="A4442" s="110" t="s">
        <v>11175</v>
      </c>
      <c r="B4442" s="106" t="s">
        <v>11176</v>
      </c>
      <c r="C4442" s="107" t="s">
        <v>25</v>
      </c>
      <c r="D4442" s="108">
        <v>23.56</v>
      </c>
    </row>
    <row r="4443" spans="1:4">
      <c r="A4443" s="110" t="s">
        <v>11177</v>
      </c>
      <c r="B4443" s="106" t="s">
        <v>11178</v>
      </c>
      <c r="C4443" s="107" t="s">
        <v>25</v>
      </c>
      <c r="D4443" s="108">
        <v>25.84</v>
      </c>
    </row>
    <row r="4444" spans="1:4">
      <c r="A4444" s="110" t="s">
        <v>11179</v>
      </c>
      <c r="B4444" s="106" t="s">
        <v>11180</v>
      </c>
      <c r="C4444" s="107" t="s">
        <v>25</v>
      </c>
      <c r="D4444" s="108">
        <v>43.5</v>
      </c>
    </row>
    <row r="4445" spans="1:4">
      <c r="A4445" s="110" t="s">
        <v>11181</v>
      </c>
      <c r="B4445" s="106" t="s">
        <v>11182</v>
      </c>
      <c r="C4445" s="107" t="s">
        <v>25</v>
      </c>
      <c r="D4445" s="108">
        <v>33.090000000000003</v>
      </c>
    </row>
    <row r="4446" spans="1:4">
      <c r="A4446" s="110" t="s">
        <v>11183</v>
      </c>
      <c r="B4446" s="106" t="s">
        <v>11184</v>
      </c>
      <c r="C4446" s="107" t="s">
        <v>25</v>
      </c>
      <c r="D4446" s="108">
        <v>29.08</v>
      </c>
    </row>
    <row r="4447" spans="1:4">
      <c r="A4447" s="110" t="s">
        <v>11185</v>
      </c>
      <c r="B4447" s="106" t="s">
        <v>11186</v>
      </c>
      <c r="C4447" s="107" t="s">
        <v>25</v>
      </c>
      <c r="D4447" s="108">
        <v>3.15</v>
      </c>
    </row>
    <row r="4448" spans="1:4">
      <c r="A4448" s="110" t="s">
        <v>11187</v>
      </c>
      <c r="B4448" s="106" t="s">
        <v>11188</v>
      </c>
      <c r="C4448" s="107" t="s">
        <v>25</v>
      </c>
      <c r="D4448" s="108">
        <v>3.53</v>
      </c>
    </row>
    <row r="4449" spans="1:4">
      <c r="A4449" s="110" t="s">
        <v>11189</v>
      </c>
      <c r="B4449" s="106" t="s">
        <v>11190</v>
      </c>
      <c r="C4449" s="107" t="s">
        <v>25</v>
      </c>
      <c r="D4449" s="108">
        <v>3.53</v>
      </c>
    </row>
    <row r="4450" spans="1:4">
      <c r="A4450" s="110" t="s">
        <v>11191</v>
      </c>
      <c r="B4450" s="106" t="s">
        <v>11192</v>
      </c>
      <c r="C4450" s="107" t="s">
        <v>25</v>
      </c>
      <c r="D4450" s="108">
        <v>3.89</v>
      </c>
    </row>
    <row r="4451" spans="1:4">
      <c r="A4451" s="110" t="s">
        <v>11193</v>
      </c>
      <c r="B4451" s="106" t="s">
        <v>11194</v>
      </c>
      <c r="C4451" s="107" t="s">
        <v>25</v>
      </c>
      <c r="D4451" s="108">
        <v>16.920000000000002</v>
      </c>
    </row>
    <row r="4452" spans="1:4">
      <c r="A4452" s="110" t="s">
        <v>11195</v>
      </c>
      <c r="B4452" s="106" t="s">
        <v>11196</v>
      </c>
      <c r="C4452" s="107" t="s">
        <v>25</v>
      </c>
      <c r="D4452" s="108">
        <v>8.8000000000000007</v>
      </c>
    </row>
    <row r="4453" spans="1:4">
      <c r="A4453" s="110" t="s">
        <v>11197</v>
      </c>
      <c r="B4453" s="106" t="s">
        <v>11198</v>
      </c>
      <c r="C4453" s="107" t="s">
        <v>25</v>
      </c>
      <c r="D4453" s="108">
        <v>8.8000000000000007</v>
      </c>
    </row>
    <row r="4454" spans="1:4">
      <c r="A4454" s="105" t="s">
        <v>11199</v>
      </c>
      <c r="B4454" s="106"/>
      <c r="C4454" s="107"/>
      <c r="D4454" s="108"/>
    </row>
    <row r="4455" spans="1:4">
      <c r="A4455" s="110" t="s">
        <v>11200</v>
      </c>
      <c r="B4455" s="106" t="s">
        <v>11201</v>
      </c>
      <c r="C4455" s="107" t="s">
        <v>25</v>
      </c>
      <c r="D4455" s="108">
        <v>25.68</v>
      </c>
    </row>
    <row r="4456" spans="1:4">
      <c r="A4456" s="110" t="s">
        <v>11202</v>
      </c>
      <c r="B4456" s="106" t="s">
        <v>11203</v>
      </c>
      <c r="C4456" s="107" t="s">
        <v>25</v>
      </c>
      <c r="D4456" s="108">
        <v>35.42</v>
      </c>
    </row>
    <row r="4457" spans="1:4">
      <c r="A4457" s="110" t="s">
        <v>11204</v>
      </c>
      <c r="B4457" s="106" t="s">
        <v>11205</v>
      </c>
      <c r="C4457" s="107" t="s">
        <v>25</v>
      </c>
      <c r="D4457" s="108">
        <v>34.71</v>
      </c>
    </row>
    <row r="4458" spans="1:4">
      <c r="A4458" s="110" t="s">
        <v>11206</v>
      </c>
      <c r="B4458" s="106" t="s">
        <v>11207</v>
      </c>
      <c r="C4458" s="107" t="s">
        <v>25</v>
      </c>
      <c r="D4458" s="108">
        <v>9.68</v>
      </c>
    </row>
    <row r="4459" spans="1:4">
      <c r="A4459" s="110" t="s">
        <v>11208</v>
      </c>
      <c r="B4459" s="106" t="s">
        <v>11209</v>
      </c>
      <c r="C4459" s="107" t="s">
        <v>25</v>
      </c>
      <c r="D4459" s="108">
        <v>22.33</v>
      </c>
    </row>
    <row r="4460" spans="1:4">
      <c r="A4460" s="110" t="s">
        <v>11210</v>
      </c>
      <c r="B4460" s="106" t="s">
        <v>11211</v>
      </c>
      <c r="C4460" s="107" t="s">
        <v>25</v>
      </c>
      <c r="D4460" s="108">
        <v>12.57</v>
      </c>
    </row>
    <row r="4461" spans="1:4">
      <c r="A4461" s="105" t="s">
        <v>11212</v>
      </c>
      <c r="B4461" s="106"/>
      <c r="C4461" s="107"/>
      <c r="D4461" s="108"/>
    </row>
    <row r="4462" spans="1:4">
      <c r="A4462" s="110" t="s">
        <v>11213</v>
      </c>
      <c r="B4462" s="106" t="s">
        <v>11214</v>
      </c>
      <c r="C4462" s="107" t="s">
        <v>25</v>
      </c>
      <c r="D4462" s="108">
        <v>32.979999999999997</v>
      </c>
    </row>
    <row r="4463" spans="1:4">
      <c r="A4463" s="110" t="s">
        <v>11215</v>
      </c>
      <c r="B4463" s="106" t="s">
        <v>11216</v>
      </c>
      <c r="C4463" s="107" t="s">
        <v>25</v>
      </c>
      <c r="D4463" s="108">
        <v>21.19</v>
      </c>
    </row>
    <row r="4464" spans="1:4">
      <c r="A4464" s="110" t="s">
        <v>11217</v>
      </c>
      <c r="B4464" s="106" t="s">
        <v>11218</v>
      </c>
      <c r="C4464" s="107" t="s">
        <v>25</v>
      </c>
      <c r="D4464" s="108">
        <v>34.76</v>
      </c>
    </row>
    <row r="4465" spans="1:4">
      <c r="A4465" s="110" t="s">
        <v>11219</v>
      </c>
      <c r="B4465" s="106" t="s">
        <v>11220</v>
      </c>
      <c r="C4465" s="107" t="s">
        <v>25</v>
      </c>
      <c r="D4465" s="108">
        <v>21.59</v>
      </c>
    </row>
    <row r="4466" spans="1:4">
      <c r="A4466" s="110" t="s">
        <v>11221</v>
      </c>
      <c r="B4466" s="106" t="s">
        <v>11222</v>
      </c>
      <c r="C4466" s="107" t="s">
        <v>25</v>
      </c>
      <c r="D4466" s="108">
        <v>33.81</v>
      </c>
    </row>
    <row r="4467" spans="1:4">
      <c r="A4467" s="110" t="s">
        <v>11223</v>
      </c>
      <c r="B4467" s="106" t="s">
        <v>11224</v>
      </c>
      <c r="C4467" s="107" t="s">
        <v>25</v>
      </c>
      <c r="D4467" s="108">
        <v>26.02</v>
      </c>
    </row>
    <row r="4468" spans="1:4">
      <c r="A4468" s="110" t="s">
        <v>11225</v>
      </c>
      <c r="B4468" s="106" t="s">
        <v>11226</v>
      </c>
      <c r="C4468" s="107" t="s">
        <v>27</v>
      </c>
      <c r="D4468" s="108">
        <v>10.28</v>
      </c>
    </row>
    <row r="4469" spans="1:4">
      <c r="A4469" s="110" t="s">
        <v>11227</v>
      </c>
      <c r="B4469" s="106" t="s">
        <v>11228</v>
      </c>
      <c r="C4469" s="107" t="s">
        <v>25</v>
      </c>
      <c r="D4469" s="108">
        <v>9.64</v>
      </c>
    </row>
    <row r="4470" spans="1:4">
      <c r="A4470" s="110" t="s">
        <v>11229</v>
      </c>
      <c r="B4470" s="106" t="s">
        <v>11230</v>
      </c>
      <c r="C4470" s="107" t="s">
        <v>25</v>
      </c>
      <c r="D4470" s="108">
        <v>34.49</v>
      </c>
    </row>
    <row r="4471" spans="1:4">
      <c r="A4471" s="110" t="s">
        <v>11231</v>
      </c>
      <c r="B4471" s="106" t="s">
        <v>11232</v>
      </c>
      <c r="C4471" s="107" t="s">
        <v>25</v>
      </c>
      <c r="D4471" s="108">
        <v>8.27</v>
      </c>
    </row>
    <row r="4472" spans="1:4">
      <c r="A4472" s="110" t="s">
        <v>11233</v>
      </c>
      <c r="B4472" s="106" t="s">
        <v>11234</v>
      </c>
      <c r="C4472" s="107" t="s">
        <v>25</v>
      </c>
      <c r="D4472" s="108">
        <v>13.3</v>
      </c>
    </row>
    <row r="4473" spans="1:4">
      <c r="A4473" s="110" t="s">
        <v>11235</v>
      </c>
      <c r="B4473" s="106" t="s">
        <v>11236</v>
      </c>
      <c r="C4473" s="107" t="s">
        <v>25</v>
      </c>
      <c r="D4473" s="108">
        <v>14.12</v>
      </c>
    </row>
    <row r="4474" spans="1:4">
      <c r="A4474" s="110" t="s">
        <v>11237</v>
      </c>
      <c r="B4474" s="106" t="s">
        <v>11238</v>
      </c>
      <c r="C4474" s="107" t="s">
        <v>25</v>
      </c>
      <c r="D4474" s="108">
        <v>15.18</v>
      </c>
    </row>
    <row r="4475" spans="1:4">
      <c r="A4475" s="110" t="s">
        <v>11239</v>
      </c>
      <c r="B4475" s="106" t="s">
        <v>11240</v>
      </c>
      <c r="C4475" s="107" t="s">
        <v>25</v>
      </c>
      <c r="D4475" s="108">
        <v>15.49</v>
      </c>
    </row>
    <row r="4476" spans="1:4">
      <c r="A4476" s="110" t="s">
        <v>11241</v>
      </c>
      <c r="B4476" s="106" t="s">
        <v>11242</v>
      </c>
      <c r="C4476" s="107" t="s">
        <v>25</v>
      </c>
      <c r="D4476" s="108">
        <v>20.93</v>
      </c>
    </row>
    <row r="4477" spans="1:4">
      <c r="A4477" s="105" t="s">
        <v>11243</v>
      </c>
      <c r="B4477" s="106"/>
      <c r="C4477" s="107"/>
      <c r="D4477" s="108"/>
    </row>
    <row r="4478" spans="1:4">
      <c r="A4478" s="110" t="s">
        <v>11244</v>
      </c>
      <c r="B4478" s="106" t="s">
        <v>11245</v>
      </c>
      <c r="C4478" s="107" t="s">
        <v>25</v>
      </c>
      <c r="D4478" s="108">
        <v>65.45</v>
      </c>
    </row>
    <row r="4479" spans="1:4">
      <c r="A4479" s="110" t="s">
        <v>11246</v>
      </c>
      <c r="B4479" s="106" t="s">
        <v>11247</v>
      </c>
      <c r="C4479" s="107" t="s">
        <v>25</v>
      </c>
      <c r="D4479" s="108">
        <v>16.59</v>
      </c>
    </row>
    <row r="4480" spans="1:4">
      <c r="A4480" s="110" t="s">
        <v>11248</v>
      </c>
      <c r="B4480" s="106" t="s">
        <v>11249</v>
      </c>
      <c r="C4480" s="107" t="s">
        <v>25</v>
      </c>
      <c r="D4480" s="108">
        <v>27.18</v>
      </c>
    </row>
    <row r="4481" spans="1:4">
      <c r="A4481" s="110" t="s">
        <v>11250</v>
      </c>
      <c r="B4481" s="106" t="s">
        <v>11251</v>
      </c>
      <c r="C4481" s="107" t="s">
        <v>25</v>
      </c>
      <c r="D4481" s="108">
        <v>73.3</v>
      </c>
    </row>
    <row r="4482" spans="1:4">
      <c r="A4482" s="110" t="s">
        <v>11252</v>
      </c>
      <c r="B4482" s="106" t="s">
        <v>11253</v>
      </c>
      <c r="C4482" s="107" t="s">
        <v>27</v>
      </c>
      <c r="D4482" s="108">
        <v>9.9</v>
      </c>
    </row>
    <row r="4483" spans="1:4">
      <c r="A4483" s="110" t="s">
        <v>11254</v>
      </c>
      <c r="B4483" s="106" t="s">
        <v>11255</v>
      </c>
      <c r="C4483" s="107" t="s">
        <v>25</v>
      </c>
      <c r="D4483" s="108">
        <v>13.94</v>
      </c>
    </row>
    <row r="4484" spans="1:4">
      <c r="A4484" s="110" t="s">
        <v>11256</v>
      </c>
      <c r="B4484" s="106" t="s">
        <v>11257</v>
      </c>
      <c r="C4484" s="107" t="s">
        <v>25</v>
      </c>
      <c r="D4484" s="108">
        <v>26.57</v>
      </c>
    </row>
    <row r="4485" spans="1:4">
      <c r="A4485" s="110" t="s">
        <v>11258</v>
      </c>
      <c r="B4485" s="106" t="s">
        <v>11259</v>
      </c>
      <c r="C4485" s="107" t="s">
        <v>25</v>
      </c>
      <c r="D4485" s="108">
        <v>16.899999999999999</v>
      </c>
    </row>
    <row r="4486" spans="1:4">
      <c r="A4486" s="105" t="s">
        <v>11260</v>
      </c>
      <c r="B4486" s="106"/>
      <c r="C4486" s="107"/>
      <c r="D4486" s="108"/>
    </row>
    <row r="4487" spans="1:4">
      <c r="A4487" s="110" t="s">
        <v>11261</v>
      </c>
      <c r="B4487" s="106" t="s">
        <v>11262</v>
      </c>
      <c r="C4487" s="107" t="s">
        <v>25</v>
      </c>
      <c r="D4487" s="108">
        <v>2.38</v>
      </c>
    </row>
    <row r="4488" spans="1:4">
      <c r="A4488" s="110" t="s">
        <v>11263</v>
      </c>
      <c r="B4488" s="106" t="s">
        <v>11264</v>
      </c>
      <c r="C4488" s="107" t="s">
        <v>25</v>
      </c>
      <c r="D4488" s="108">
        <v>5.93</v>
      </c>
    </row>
    <row r="4489" spans="1:4">
      <c r="A4489" s="105" t="s">
        <v>11265</v>
      </c>
      <c r="B4489" s="106"/>
      <c r="C4489" s="107"/>
      <c r="D4489" s="108"/>
    </row>
    <row r="4490" spans="1:4">
      <c r="A4490" s="110" t="s">
        <v>11266</v>
      </c>
      <c r="B4490" s="106" t="s">
        <v>11267</v>
      </c>
      <c r="C4490" s="107" t="s">
        <v>25</v>
      </c>
      <c r="D4490" s="108">
        <v>15.97</v>
      </c>
    </row>
    <row r="4491" spans="1:4">
      <c r="A4491" s="110" t="s">
        <v>11268</v>
      </c>
      <c r="B4491" s="106" t="s">
        <v>11269</v>
      </c>
      <c r="C4491" s="107" t="s">
        <v>25</v>
      </c>
      <c r="D4491" s="108">
        <v>20.13</v>
      </c>
    </row>
    <row r="4492" spans="1:4">
      <c r="A4492" s="110" t="s">
        <v>11270</v>
      </c>
      <c r="B4492" s="106" t="s">
        <v>11271</v>
      </c>
      <c r="C4492" s="107" t="s">
        <v>25</v>
      </c>
      <c r="D4492" s="108">
        <v>24.9</v>
      </c>
    </row>
    <row r="4493" spans="1:4">
      <c r="A4493" s="110" t="s">
        <v>11272</v>
      </c>
      <c r="B4493" s="106" t="s">
        <v>11273</v>
      </c>
      <c r="C4493" s="107" t="s">
        <v>25</v>
      </c>
      <c r="D4493" s="108">
        <v>20.93</v>
      </c>
    </row>
    <row r="4494" spans="1:4">
      <c r="A4494" s="110" t="s">
        <v>11274</v>
      </c>
      <c r="B4494" s="106" t="s">
        <v>11275</v>
      </c>
      <c r="C4494" s="107" t="s">
        <v>25</v>
      </c>
      <c r="D4494" s="108">
        <v>20.96</v>
      </c>
    </row>
    <row r="4495" spans="1:4">
      <c r="A4495" s="110" t="s">
        <v>11276</v>
      </c>
      <c r="B4495" s="106" t="s">
        <v>11277</v>
      </c>
      <c r="C4495" s="107" t="s">
        <v>25</v>
      </c>
      <c r="D4495" s="108">
        <v>23.92</v>
      </c>
    </row>
    <row r="4496" spans="1:4">
      <c r="A4496" s="110" t="s">
        <v>11278</v>
      </c>
      <c r="B4496" s="106" t="s">
        <v>11279</v>
      </c>
      <c r="C4496" s="107" t="s">
        <v>25</v>
      </c>
      <c r="D4496" s="108">
        <v>15.86</v>
      </c>
    </row>
    <row r="4497" spans="1:4">
      <c r="A4497" s="110" t="s">
        <v>11280</v>
      </c>
      <c r="B4497" s="106" t="s">
        <v>11281</v>
      </c>
      <c r="C4497" s="107" t="s">
        <v>25</v>
      </c>
      <c r="D4497" s="108">
        <v>20.9</v>
      </c>
    </row>
    <row r="4498" spans="1:4">
      <c r="A4498" s="110" t="s">
        <v>11282</v>
      </c>
      <c r="B4498" s="106" t="s">
        <v>11283</v>
      </c>
      <c r="C4498" s="107" t="s">
        <v>25</v>
      </c>
      <c r="D4498" s="108">
        <v>14.82</v>
      </c>
    </row>
    <row r="4499" spans="1:4">
      <c r="A4499" s="110" t="s">
        <v>11284</v>
      </c>
      <c r="B4499" s="106" t="s">
        <v>11285</v>
      </c>
      <c r="C4499" s="107" t="s">
        <v>25</v>
      </c>
      <c r="D4499" s="108">
        <v>15.86</v>
      </c>
    </row>
    <row r="4500" spans="1:4">
      <c r="A4500" s="105" t="s">
        <v>11286</v>
      </c>
      <c r="B4500" s="106"/>
      <c r="C4500" s="107"/>
      <c r="D4500" s="108"/>
    </row>
    <row r="4501" spans="1:4">
      <c r="A4501" s="110" t="s">
        <v>11287</v>
      </c>
      <c r="B4501" s="106" t="s">
        <v>11288</v>
      </c>
      <c r="C4501" s="107" t="s">
        <v>25</v>
      </c>
      <c r="D4501" s="108">
        <v>39.270000000000003</v>
      </c>
    </row>
    <row r="4502" spans="1:4">
      <c r="A4502" s="110" t="s">
        <v>11289</v>
      </c>
      <c r="B4502" s="106" t="s">
        <v>11290</v>
      </c>
      <c r="C4502" s="107" t="s">
        <v>25</v>
      </c>
      <c r="D4502" s="108">
        <v>43.25</v>
      </c>
    </row>
    <row r="4503" spans="1:4">
      <c r="A4503" s="110" t="s">
        <v>11291</v>
      </c>
      <c r="B4503" s="106" t="s">
        <v>11292</v>
      </c>
      <c r="C4503" s="107" t="s">
        <v>25</v>
      </c>
      <c r="D4503" s="108">
        <v>41.52</v>
      </c>
    </row>
    <row r="4504" spans="1:4">
      <c r="A4504" s="105" t="s">
        <v>11293</v>
      </c>
      <c r="B4504" s="106"/>
      <c r="C4504" s="107"/>
      <c r="D4504" s="108"/>
    </row>
    <row r="4505" spans="1:4">
      <c r="A4505" s="110" t="s">
        <v>11294</v>
      </c>
      <c r="B4505" s="106" t="s">
        <v>11295</v>
      </c>
      <c r="C4505" s="107" t="s">
        <v>25</v>
      </c>
      <c r="D4505" s="108">
        <v>22.85</v>
      </c>
    </row>
    <row r="4506" spans="1:4">
      <c r="A4506" s="105" t="s">
        <v>11296</v>
      </c>
      <c r="B4506" s="106"/>
      <c r="C4506" s="107"/>
      <c r="D4506" s="108"/>
    </row>
    <row r="4507" spans="1:4">
      <c r="A4507" s="110" t="s">
        <v>11297</v>
      </c>
      <c r="B4507" s="106" t="s">
        <v>11298</v>
      </c>
      <c r="C4507" s="107" t="s">
        <v>25</v>
      </c>
      <c r="D4507" s="108">
        <v>163.26</v>
      </c>
    </row>
    <row r="4508" spans="1:4">
      <c r="A4508" s="110" t="s">
        <v>11299</v>
      </c>
      <c r="B4508" s="106" t="s">
        <v>11300</v>
      </c>
      <c r="C4508" s="107" t="s">
        <v>25</v>
      </c>
      <c r="D4508" s="108">
        <v>99.96</v>
      </c>
    </row>
    <row r="4509" spans="1:4">
      <c r="A4509" s="105" t="s">
        <v>11301</v>
      </c>
      <c r="B4509" s="106"/>
      <c r="C4509" s="107"/>
      <c r="D4509" s="108"/>
    </row>
    <row r="4510" spans="1:4">
      <c r="A4510" s="110" t="s">
        <v>11302</v>
      </c>
      <c r="B4510" s="106" t="s">
        <v>11303</v>
      </c>
      <c r="C4510" s="107" t="s">
        <v>1623</v>
      </c>
      <c r="D4510" s="108">
        <v>71.489999999999995</v>
      </c>
    </row>
    <row r="4511" spans="1:4">
      <c r="A4511" s="110" t="s">
        <v>11304</v>
      </c>
      <c r="B4511" s="106" t="s">
        <v>11305</v>
      </c>
      <c r="C4511" s="107" t="s">
        <v>1623</v>
      </c>
      <c r="D4511" s="108">
        <v>91.02</v>
      </c>
    </row>
    <row r="4512" spans="1:4">
      <c r="A4512" s="110" t="s">
        <v>11306</v>
      </c>
      <c r="B4512" s="106" t="s">
        <v>11307</v>
      </c>
      <c r="C4512" s="107" t="s">
        <v>1623</v>
      </c>
      <c r="D4512" s="108">
        <v>158.83000000000001</v>
      </c>
    </row>
    <row r="4513" spans="1:4">
      <c r="A4513" s="110" t="s">
        <v>11308</v>
      </c>
      <c r="B4513" s="106" t="s">
        <v>11309</v>
      </c>
      <c r="C4513" s="107" t="s">
        <v>1623</v>
      </c>
      <c r="D4513" s="108">
        <v>281.42</v>
      </c>
    </row>
    <row r="4514" spans="1:4">
      <c r="A4514" s="110" t="s">
        <v>11310</v>
      </c>
      <c r="B4514" s="106" t="s">
        <v>11311</v>
      </c>
      <c r="C4514" s="107" t="s">
        <v>1623</v>
      </c>
      <c r="D4514" s="108">
        <v>349.15</v>
      </c>
    </row>
    <row r="4515" spans="1:4">
      <c r="A4515" s="105" t="s">
        <v>11312</v>
      </c>
      <c r="B4515" s="106"/>
      <c r="C4515" s="107"/>
      <c r="D4515" s="108"/>
    </row>
    <row r="4516" spans="1:4">
      <c r="A4516" s="110" t="s">
        <v>11313</v>
      </c>
      <c r="B4516" s="106" t="s">
        <v>11314</v>
      </c>
      <c r="C4516" s="107" t="s">
        <v>25</v>
      </c>
      <c r="D4516" s="108">
        <v>71.56</v>
      </c>
    </row>
    <row r="4517" spans="1:4">
      <c r="A4517" s="105" t="s">
        <v>11315</v>
      </c>
      <c r="B4517" s="106"/>
      <c r="C4517" s="107"/>
      <c r="D4517" s="108"/>
    </row>
    <row r="4518" spans="1:4">
      <c r="A4518" s="105" t="s">
        <v>11316</v>
      </c>
      <c r="B4518" s="106"/>
      <c r="C4518" s="107"/>
      <c r="D4518" s="108"/>
    </row>
    <row r="4519" spans="1:4">
      <c r="A4519" s="110" t="s">
        <v>11317</v>
      </c>
      <c r="B4519" s="106" t="s">
        <v>11318</v>
      </c>
      <c r="C4519" s="107" t="s">
        <v>25</v>
      </c>
      <c r="D4519" s="108">
        <v>32.83</v>
      </c>
    </row>
    <row r="4520" spans="1:4">
      <c r="A4520" s="105" t="s">
        <v>1684</v>
      </c>
      <c r="B4520" s="106"/>
      <c r="C4520" s="107"/>
      <c r="D4520" s="108"/>
    </row>
    <row r="4521" spans="1:4">
      <c r="A4521" s="105" t="s">
        <v>1633</v>
      </c>
      <c r="B4521" s="106"/>
      <c r="C4521" s="107"/>
      <c r="D4521" s="108"/>
    </row>
    <row r="4522" spans="1:4">
      <c r="A4522" s="105" t="s">
        <v>11319</v>
      </c>
      <c r="B4522" s="106"/>
      <c r="C4522" s="107"/>
      <c r="D4522" s="108"/>
    </row>
    <row r="4523" spans="1:4">
      <c r="A4523" s="105" t="s">
        <v>1685</v>
      </c>
      <c r="B4523" s="106"/>
      <c r="C4523" s="107"/>
      <c r="D4523" s="108"/>
    </row>
    <row r="4524" spans="1:4">
      <c r="A4524" s="105" t="s">
        <v>11320</v>
      </c>
      <c r="B4524" s="106"/>
      <c r="C4524" s="107"/>
      <c r="D4524" s="108"/>
    </row>
    <row r="4525" spans="1:4">
      <c r="A4525" s="110" t="s">
        <v>11321</v>
      </c>
      <c r="B4525" s="106" t="s">
        <v>11322</v>
      </c>
      <c r="C4525" s="107" t="s">
        <v>26</v>
      </c>
      <c r="D4525" s="108">
        <v>1889.61</v>
      </c>
    </row>
    <row r="4526" spans="1:4">
      <c r="A4526" s="110" t="s">
        <v>11323</v>
      </c>
      <c r="B4526" s="106" t="s">
        <v>11324</v>
      </c>
      <c r="C4526" s="107" t="s">
        <v>26</v>
      </c>
      <c r="D4526" s="108">
        <v>1268.6199999999999</v>
      </c>
    </row>
    <row r="4527" spans="1:4">
      <c r="A4527" s="110" t="s">
        <v>11325</v>
      </c>
      <c r="B4527" s="106" t="s">
        <v>11326</v>
      </c>
      <c r="C4527" s="107" t="s">
        <v>26</v>
      </c>
      <c r="D4527" s="108">
        <v>560.14</v>
      </c>
    </row>
    <row r="4528" spans="1:4">
      <c r="A4528" s="110" t="s">
        <v>11327</v>
      </c>
      <c r="B4528" s="106" t="s">
        <v>11328</v>
      </c>
      <c r="C4528" s="107" t="s">
        <v>26</v>
      </c>
      <c r="D4528" s="108">
        <v>552.11</v>
      </c>
    </row>
    <row r="4529" spans="1:4">
      <c r="A4529" s="110" t="s">
        <v>11329</v>
      </c>
      <c r="B4529" s="106" t="s">
        <v>11330</v>
      </c>
      <c r="C4529" s="107" t="s">
        <v>26</v>
      </c>
      <c r="D4529" s="108">
        <v>2387.98</v>
      </c>
    </row>
    <row r="4530" spans="1:4">
      <c r="A4530" s="105" t="s">
        <v>11331</v>
      </c>
      <c r="B4530" s="106"/>
      <c r="C4530" s="107"/>
      <c r="D4530" s="108"/>
    </row>
    <row r="4531" spans="1:4">
      <c r="A4531" s="110" t="s">
        <v>11332</v>
      </c>
      <c r="B4531" s="106" t="s">
        <v>11333</v>
      </c>
      <c r="C4531" s="107" t="s">
        <v>26</v>
      </c>
      <c r="D4531" s="108">
        <v>548.69000000000005</v>
      </c>
    </row>
    <row r="4532" spans="1:4">
      <c r="A4532" s="110" t="s">
        <v>11334</v>
      </c>
      <c r="B4532" s="106" t="s">
        <v>11335</v>
      </c>
      <c r="C4532" s="107" t="s">
        <v>26</v>
      </c>
      <c r="D4532" s="108">
        <v>491.01</v>
      </c>
    </row>
    <row r="4533" spans="1:4">
      <c r="A4533" s="110" t="s">
        <v>11336</v>
      </c>
      <c r="B4533" s="106" t="s">
        <v>11337</v>
      </c>
      <c r="C4533" s="107" t="s">
        <v>26</v>
      </c>
      <c r="D4533" s="108">
        <v>459.88</v>
      </c>
    </row>
    <row r="4534" spans="1:4">
      <c r="A4534" s="110" t="s">
        <v>11338</v>
      </c>
      <c r="B4534" s="106" t="s">
        <v>11339</v>
      </c>
      <c r="C4534" s="107" t="s">
        <v>26</v>
      </c>
      <c r="D4534" s="108">
        <v>401.15</v>
      </c>
    </row>
    <row r="4535" spans="1:4">
      <c r="A4535" s="110" t="s">
        <v>11340</v>
      </c>
      <c r="B4535" s="106" t="s">
        <v>11341</v>
      </c>
      <c r="C4535" s="107" t="s">
        <v>26</v>
      </c>
      <c r="D4535" s="108">
        <v>362.58</v>
      </c>
    </row>
    <row r="4536" spans="1:4">
      <c r="A4536" s="110" t="s">
        <v>11342</v>
      </c>
      <c r="B4536" s="106" t="s">
        <v>11343</v>
      </c>
      <c r="C4536" s="107" t="s">
        <v>26</v>
      </c>
      <c r="D4536" s="108">
        <v>338.61</v>
      </c>
    </row>
    <row r="4537" spans="1:4">
      <c r="A4537" s="110" t="s">
        <v>11344</v>
      </c>
      <c r="B4537" s="106" t="s">
        <v>11345</v>
      </c>
      <c r="C4537" s="107" t="s">
        <v>26</v>
      </c>
      <c r="D4537" s="108">
        <v>322.57</v>
      </c>
    </row>
    <row r="4538" spans="1:4">
      <c r="A4538" s="110" t="s">
        <v>11346</v>
      </c>
      <c r="B4538" s="106" t="s">
        <v>11347</v>
      </c>
      <c r="C4538" s="107" t="s">
        <v>26</v>
      </c>
      <c r="D4538" s="108">
        <v>300.97000000000003</v>
      </c>
    </row>
    <row r="4539" spans="1:4">
      <c r="A4539" s="110" t="s">
        <v>11348</v>
      </c>
      <c r="B4539" s="106" t="s">
        <v>11349</v>
      </c>
      <c r="C4539" s="107" t="s">
        <v>26</v>
      </c>
      <c r="D4539" s="108">
        <v>1432.83</v>
      </c>
    </row>
    <row r="4540" spans="1:4">
      <c r="A4540" s="110" t="s">
        <v>11350</v>
      </c>
      <c r="B4540" s="106" t="s">
        <v>11351</v>
      </c>
      <c r="C4540" s="107" t="s">
        <v>26</v>
      </c>
      <c r="D4540" s="108">
        <v>538.35</v>
      </c>
    </row>
    <row r="4541" spans="1:4">
      <c r="A4541" s="110" t="s">
        <v>11352</v>
      </c>
      <c r="B4541" s="106" t="s">
        <v>11353</v>
      </c>
      <c r="C4541" s="107" t="s">
        <v>26</v>
      </c>
      <c r="D4541" s="108">
        <v>709.02</v>
      </c>
    </row>
    <row r="4542" spans="1:4">
      <c r="A4542" s="110" t="s">
        <v>11354</v>
      </c>
      <c r="B4542" s="106" t="s">
        <v>11355</v>
      </c>
      <c r="C4542" s="107" t="s">
        <v>26</v>
      </c>
      <c r="D4542" s="108">
        <v>441.05</v>
      </c>
    </row>
    <row r="4543" spans="1:4">
      <c r="A4543" s="110" t="s">
        <v>11356</v>
      </c>
      <c r="B4543" s="106" t="s">
        <v>11357</v>
      </c>
      <c r="C4543" s="107" t="s">
        <v>26</v>
      </c>
      <c r="D4543" s="108">
        <v>413.2</v>
      </c>
    </row>
    <row r="4544" spans="1:4">
      <c r="A4544" s="110" t="s">
        <v>11358</v>
      </c>
      <c r="B4544" s="106" t="s">
        <v>11359</v>
      </c>
      <c r="C4544" s="107" t="s">
        <v>26</v>
      </c>
      <c r="D4544" s="108">
        <v>375.25</v>
      </c>
    </row>
    <row r="4545" spans="1:4">
      <c r="A4545" s="110" t="s">
        <v>11360</v>
      </c>
      <c r="B4545" s="106" t="s">
        <v>11361</v>
      </c>
      <c r="C4545" s="107" t="s">
        <v>26</v>
      </c>
      <c r="D4545" s="108">
        <v>327.82</v>
      </c>
    </row>
    <row r="4546" spans="1:4">
      <c r="A4546" s="110" t="s">
        <v>11362</v>
      </c>
      <c r="B4546" s="106" t="s">
        <v>11363</v>
      </c>
      <c r="C4546" s="107" t="s">
        <v>26</v>
      </c>
      <c r="D4546" s="108">
        <v>377.04</v>
      </c>
    </row>
    <row r="4547" spans="1:4">
      <c r="A4547" s="110" t="s">
        <v>11364</v>
      </c>
      <c r="B4547" s="106" t="s">
        <v>11365</v>
      </c>
      <c r="C4547" s="107" t="s">
        <v>26</v>
      </c>
      <c r="D4547" s="108">
        <v>354.26</v>
      </c>
    </row>
    <row r="4548" spans="1:4">
      <c r="A4548" s="110" t="s">
        <v>11366</v>
      </c>
      <c r="B4548" s="106" t="s">
        <v>11367</v>
      </c>
      <c r="C4548" s="107" t="s">
        <v>26</v>
      </c>
      <c r="D4548" s="108">
        <v>413.03</v>
      </c>
    </row>
    <row r="4549" spans="1:4">
      <c r="A4549" s="110" t="s">
        <v>11368</v>
      </c>
      <c r="B4549" s="106" t="s">
        <v>11369</v>
      </c>
      <c r="C4549" s="107" t="s">
        <v>26</v>
      </c>
      <c r="D4549" s="108">
        <v>343.8</v>
      </c>
    </row>
    <row r="4550" spans="1:4">
      <c r="A4550" s="110" t="s">
        <v>11370</v>
      </c>
      <c r="B4550" s="106" t="s">
        <v>11371</v>
      </c>
      <c r="C4550" s="107" t="s">
        <v>26</v>
      </c>
      <c r="D4550" s="108">
        <v>312.06</v>
      </c>
    </row>
    <row r="4551" spans="1:4">
      <c r="A4551" s="110" t="s">
        <v>11372</v>
      </c>
      <c r="B4551" s="106" t="s">
        <v>11373</v>
      </c>
      <c r="C4551" s="107" t="s">
        <v>26</v>
      </c>
      <c r="D4551" s="108">
        <v>294.73</v>
      </c>
    </row>
    <row r="4552" spans="1:4">
      <c r="A4552" s="110" t="s">
        <v>11374</v>
      </c>
      <c r="B4552" s="106" t="s">
        <v>11375</v>
      </c>
      <c r="C4552" s="107" t="s">
        <v>26</v>
      </c>
      <c r="D4552" s="108">
        <v>386.54</v>
      </c>
    </row>
    <row r="4553" spans="1:4">
      <c r="A4553" s="110" t="s">
        <v>11376</v>
      </c>
      <c r="B4553" s="106" t="s">
        <v>11377</v>
      </c>
      <c r="C4553" s="107" t="s">
        <v>26</v>
      </c>
      <c r="D4553" s="108">
        <v>373.73</v>
      </c>
    </row>
    <row r="4554" spans="1:4">
      <c r="A4554" s="110" t="s">
        <v>11378</v>
      </c>
      <c r="B4554" s="106" t="s">
        <v>11379</v>
      </c>
      <c r="C4554" s="107" t="s">
        <v>26</v>
      </c>
      <c r="D4554" s="108">
        <v>356.78</v>
      </c>
    </row>
    <row r="4555" spans="1:4">
      <c r="A4555" s="110" t="s">
        <v>11380</v>
      </c>
      <c r="B4555" s="106" t="s">
        <v>11381</v>
      </c>
      <c r="C4555" s="107" t="s">
        <v>26</v>
      </c>
      <c r="D4555" s="108">
        <v>346.78</v>
      </c>
    </row>
    <row r="4556" spans="1:4">
      <c r="A4556" s="105" t="s">
        <v>11382</v>
      </c>
      <c r="B4556" s="106"/>
      <c r="C4556" s="107"/>
      <c r="D4556" s="108"/>
    </row>
    <row r="4557" spans="1:4">
      <c r="A4557" s="110" t="s">
        <v>11383</v>
      </c>
      <c r="B4557" s="106" t="s">
        <v>11384</v>
      </c>
      <c r="C4557" s="107" t="s">
        <v>25</v>
      </c>
      <c r="D4557" s="108">
        <v>165.68</v>
      </c>
    </row>
    <row r="4558" spans="1:4">
      <c r="A4558" s="110" t="s">
        <v>11385</v>
      </c>
      <c r="B4558" s="106" t="s">
        <v>11386</v>
      </c>
      <c r="C4558" s="107" t="s">
        <v>1623</v>
      </c>
      <c r="D4558" s="108">
        <v>329.56</v>
      </c>
    </row>
    <row r="4559" spans="1:4">
      <c r="A4559" s="105" t="s">
        <v>11387</v>
      </c>
      <c r="B4559" s="106"/>
      <c r="C4559" s="107"/>
      <c r="D4559" s="108"/>
    </row>
    <row r="4560" spans="1:4">
      <c r="A4560" s="105" t="s">
        <v>11388</v>
      </c>
      <c r="B4560" s="106"/>
      <c r="C4560" s="107"/>
      <c r="D4560" s="108"/>
    </row>
    <row r="4561" spans="1:4">
      <c r="A4561" s="110" t="s">
        <v>11389</v>
      </c>
      <c r="B4561" s="106" t="s">
        <v>11390</v>
      </c>
      <c r="C4561" s="107" t="s">
        <v>25</v>
      </c>
      <c r="D4561" s="108">
        <v>9.4</v>
      </c>
    </row>
    <row r="4562" spans="1:4">
      <c r="A4562" s="110" t="s">
        <v>11391</v>
      </c>
      <c r="B4562" s="106" t="s">
        <v>11392</v>
      </c>
      <c r="C4562" s="107" t="s">
        <v>25</v>
      </c>
      <c r="D4562" s="108">
        <v>11.32</v>
      </c>
    </row>
    <row r="4563" spans="1:4">
      <c r="A4563" s="110" t="s">
        <v>11393</v>
      </c>
      <c r="B4563" s="106" t="s">
        <v>11394</v>
      </c>
      <c r="C4563" s="107" t="s">
        <v>25</v>
      </c>
      <c r="D4563" s="108">
        <v>9.58</v>
      </c>
    </row>
    <row r="4564" spans="1:4">
      <c r="A4564" s="110" t="s">
        <v>11395</v>
      </c>
      <c r="B4564" s="106" t="s">
        <v>11396</v>
      </c>
      <c r="C4564" s="107" t="s">
        <v>25</v>
      </c>
      <c r="D4564" s="108">
        <v>5.0199999999999996</v>
      </c>
    </row>
    <row r="4565" spans="1:4">
      <c r="A4565" s="110" t="s">
        <v>11397</v>
      </c>
      <c r="B4565" s="106" t="s">
        <v>11398</v>
      </c>
      <c r="C4565" s="107" t="s">
        <v>25</v>
      </c>
      <c r="D4565" s="108">
        <v>32.56</v>
      </c>
    </row>
    <row r="4566" spans="1:4">
      <c r="A4566" s="110" t="s">
        <v>11399</v>
      </c>
      <c r="B4566" s="106" t="s">
        <v>11400</v>
      </c>
      <c r="C4566" s="107" t="s">
        <v>25</v>
      </c>
      <c r="D4566" s="108">
        <v>31.15</v>
      </c>
    </row>
    <row r="4567" spans="1:4">
      <c r="A4567" s="110" t="s">
        <v>11401</v>
      </c>
      <c r="B4567" s="106" t="s">
        <v>11402</v>
      </c>
      <c r="C4567" s="107" t="s">
        <v>25</v>
      </c>
      <c r="D4567" s="108">
        <v>53.14</v>
      </c>
    </row>
    <row r="4568" spans="1:4">
      <c r="A4568" s="110" t="s">
        <v>11403</v>
      </c>
      <c r="B4568" s="106" t="s">
        <v>11404</v>
      </c>
      <c r="C4568" s="107" t="s">
        <v>25</v>
      </c>
      <c r="D4568" s="108">
        <v>30.54</v>
      </c>
    </row>
    <row r="4569" spans="1:4">
      <c r="A4569" s="110" t="s">
        <v>11405</v>
      </c>
      <c r="B4569" s="106" t="s">
        <v>11406</v>
      </c>
      <c r="C4569" s="107" t="s">
        <v>25</v>
      </c>
      <c r="D4569" s="108">
        <v>26.15</v>
      </c>
    </row>
    <row r="4570" spans="1:4">
      <c r="A4570" s="110" t="s">
        <v>11407</v>
      </c>
      <c r="B4570" s="106" t="s">
        <v>11408</v>
      </c>
      <c r="C4570" s="107" t="s">
        <v>25</v>
      </c>
      <c r="D4570" s="108">
        <v>23.62</v>
      </c>
    </row>
    <row r="4571" spans="1:4">
      <c r="A4571" s="110" t="s">
        <v>11409</v>
      </c>
      <c r="B4571" s="106" t="s">
        <v>11410</v>
      </c>
      <c r="C4571" s="107" t="s">
        <v>25</v>
      </c>
      <c r="D4571" s="108">
        <v>23.17</v>
      </c>
    </row>
    <row r="4572" spans="1:4">
      <c r="A4572" s="110" t="s">
        <v>11411</v>
      </c>
      <c r="B4572" s="106" t="s">
        <v>11412</v>
      </c>
      <c r="C4572" s="107" t="s">
        <v>25</v>
      </c>
      <c r="D4572" s="108">
        <v>25.14</v>
      </c>
    </row>
    <row r="4573" spans="1:4">
      <c r="A4573" s="110" t="s">
        <v>11413</v>
      </c>
      <c r="B4573" s="106" t="s">
        <v>11414</v>
      </c>
      <c r="C4573" s="107" t="s">
        <v>25</v>
      </c>
      <c r="D4573" s="108">
        <v>44.06</v>
      </c>
    </row>
    <row r="4574" spans="1:4">
      <c r="A4574" s="110" t="s">
        <v>11415</v>
      </c>
      <c r="B4574" s="106" t="s">
        <v>11416</v>
      </c>
      <c r="C4574" s="107" t="s">
        <v>25</v>
      </c>
      <c r="D4574" s="108">
        <v>32.9</v>
      </c>
    </row>
    <row r="4575" spans="1:4">
      <c r="A4575" s="110" t="s">
        <v>11417</v>
      </c>
      <c r="B4575" s="106" t="s">
        <v>11418</v>
      </c>
      <c r="C4575" s="107" t="s">
        <v>25</v>
      </c>
      <c r="D4575" s="108">
        <v>31.8</v>
      </c>
    </row>
    <row r="4576" spans="1:4">
      <c r="A4576" s="110" t="s">
        <v>11419</v>
      </c>
      <c r="B4576" s="106" t="s">
        <v>11420</v>
      </c>
      <c r="C4576" s="107" t="s">
        <v>25</v>
      </c>
      <c r="D4576" s="108">
        <v>37.01</v>
      </c>
    </row>
    <row r="4577" spans="1:4">
      <c r="A4577" s="110" t="s">
        <v>11421</v>
      </c>
      <c r="B4577" s="106" t="s">
        <v>11422</v>
      </c>
      <c r="C4577" s="107" t="s">
        <v>25</v>
      </c>
      <c r="D4577" s="108">
        <v>35.53</v>
      </c>
    </row>
    <row r="4578" spans="1:4">
      <c r="A4578" s="110" t="s">
        <v>11423</v>
      </c>
      <c r="B4578" s="106" t="s">
        <v>11424</v>
      </c>
      <c r="C4578" s="107" t="s">
        <v>25</v>
      </c>
      <c r="D4578" s="108">
        <v>45.99</v>
      </c>
    </row>
    <row r="4579" spans="1:4">
      <c r="A4579" s="110" t="s">
        <v>11425</v>
      </c>
      <c r="B4579" s="106" t="s">
        <v>11426</v>
      </c>
      <c r="C4579" s="107" t="s">
        <v>25</v>
      </c>
      <c r="D4579" s="108">
        <v>37.51</v>
      </c>
    </row>
    <row r="4580" spans="1:4">
      <c r="A4580" s="110" t="s">
        <v>11427</v>
      </c>
      <c r="B4580" s="106" t="s">
        <v>11428</v>
      </c>
      <c r="C4580" s="107" t="s">
        <v>25</v>
      </c>
      <c r="D4580" s="108">
        <v>27.43</v>
      </c>
    </row>
    <row r="4581" spans="1:4">
      <c r="A4581" s="110" t="s">
        <v>11429</v>
      </c>
      <c r="B4581" s="106" t="s">
        <v>11430</v>
      </c>
      <c r="C4581" s="107" t="s">
        <v>25</v>
      </c>
      <c r="D4581" s="108">
        <v>21.61</v>
      </c>
    </row>
    <row r="4582" spans="1:4">
      <c r="A4582" s="110" t="s">
        <v>11431</v>
      </c>
      <c r="B4582" s="106" t="s">
        <v>11432</v>
      </c>
      <c r="C4582" s="107" t="s">
        <v>25</v>
      </c>
      <c r="D4582" s="108">
        <v>46.42</v>
      </c>
    </row>
    <row r="4583" spans="1:4">
      <c r="A4583" s="110" t="s">
        <v>11433</v>
      </c>
      <c r="B4583" s="106" t="s">
        <v>11434</v>
      </c>
      <c r="C4583" s="107" t="s">
        <v>25</v>
      </c>
      <c r="D4583" s="108">
        <v>27.61</v>
      </c>
    </row>
    <row r="4584" spans="1:4">
      <c r="A4584" s="110" t="s">
        <v>11435</v>
      </c>
      <c r="B4584" s="106" t="s">
        <v>11436</v>
      </c>
      <c r="C4584" s="107" t="s">
        <v>25</v>
      </c>
      <c r="D4584" s="108">
        <v>26.67</v>
      </c>
    </row>
    <row r="4585" spans="1:4">
      <c r="A4585" s="110" t="s">
        <v>11437</v>
      </c>
      <c r="B4585" s="106" t="s">
        <v>11438</v>
      </c>
      <c r="C4585" s="107" t="s">
        <v>25</v>
      </c>
      <c r="D4585" s="108">
        <v>53.53</v>
      </c>
    </row>
    <row r="4586" spans="1:4">
      <c r="A4586" s="110" t="s">
        <v>11439</v>
      </c>
      <c r="B4586" s="106" t="s">
        <v>11440</v>
      </c>
      <c r="C4586" s="107" t="s">
        <v>25</v>
      </c>
      <c r="D4586" s="108">
        <v>14.66</v>
      </c>
    </row>
    <row r="4587" spans="1:4">
      <c r="A4587" s="110" t="s">
        <v>11441</v>
      </c>
      <c r="B4587" s="106" t="s">
        <v>11442</v>
      </c>
      <c r="C4587" s="107" t="s">
        <v>25</v>
      </c>
      <c r="D4587" s="108">
        <v>17.62</v>
      </c>
    </row>
    <row r="4588" spans="1:4">
      <c r="A4588" s="110" t="s">
        <v>11443</v>
      </c>
      <c r="B4588" s="106" t="s">
        <v>11444</v>
      </c>
      <c r="C4588" s="107" t="s">
        <v>25</v>
      </c>
      <c r="D4588" s="108">
        <v>29.65</v>
      </c>
    </row>
    <row r="4589" spans="1:4">
      <c r="A4589" s="110" t="s">
        <v>11445</v>
      </c>
      <c r="B4589" s="106" t="s">
        <v>11446</v>
      </c>
      <c r="C4589" s="107" t="s">
        <v>27</v>
      </c>
      <c r="D4589" s="108">
        <v>6.36</v>
      </c>
    </row>
    <row r="4590" spans="1:4">
      <c r="A4590" s="105" t="s">
        <v>11447</v>
      </c>
      <c r="B4590" s="106"/>
      <c r="C4590" s="107"/>
      <c r="D4590" s="108"/>
    </row>
    <row r="4591" spans="1:4">
      <c r="A4591" s="110" t="s">
        <v>11448</v>
      </c>
      <c r="B4591" s="106" t="s">
        <v>11449</v>
      </c>
      <c r="C4591" s="107" t="s">
        <v>25</v>
      </c>
      <c r="D4591" s="108">
        <v>110.97</v>
      </c>
    </row>
    <row r="4592" spans="1:4">
      <c r="A4592" s="110" t="s">
        <v>11450</v>
      </c>
      <c r="B4592" s="106" t="s">
        <v>11451</v>
      </c>
      <c r="C4592" s="107" t="s">
        <v>25</v>
      </c>
      <c r="D4592" s="108">
        <v>101.29</v>
      </c>
    </row>
    <row r="4593" spans="1:4">
      <c r="A4593" s="110" t="s">
        <v>11452</v>
      </c>
      <c r="B4593" s="106" t="s">
        <v>11453</v>
      </c>
      <c r="C4593" s="107" t="s">
        <v>25</v>
      </c>
      <c r="D4593" s="108">
        <v>113.91</v>
      </c>
    </row>
    <row r="4594" spans="1:4">
      <c r="A4594" s="110" t="s">
        <v>11454</v>
      </c>
      <c r="B4594" s="106" t="s">
        <v>11455</v>
      </c>
      <c r="C4594" s="107" t="s">
        <v>25</v>
      </c>
      <c r="D4594" s="108">
        <v>101.29</v>
      </c>
    </row>
    <row r="4595" spans="1:4">
      <c r="A4595" s="105" t="s">
        <v>11456</v>
      </c>
      <c r="B4595" s="106"/>
      <c r="C4595" s="107"/>
      <c r="D4595" s="108"/>
    </row>
    <row r="4596" spans="1:4">
      <c r="A4596" s="110" t="s">
        <v>11457</v>
      </c>
      <c r="B4596" s="106" t="s">
        <v>11458</v>
      </c>
      <c r="C4596" s="107" t="s">
        <v>25</v>
      </c>
      <c r="D4596" s="108">
        <v>298.94</v>
      </c>
    </row>
    <row r="4597" spans="1:4">
      <c r="A4597" s="110" t="s">
        <v>11459</v>
      </c>
      <c r="B4597" s="106" t="s">
        <v>11460</v>
      </c>
      <c r="C4597" s="107" t="s">
        <v>25</v>
      </c>
      <c r="D4597" s="108">
        <v>114.57</v>
      </c>
    </row>
    <row r="4598" spans="1:4">
      <c r="A4598" s="110" t="s">
        <v>11461</v>
      </c>
      <c r="B4598" s="106" t="s">
        <v>11462</v>
      </c>
      <c r="C4598" s="107" t="s">
        <v>25</v>
      </c>
      <c r="D4598" s="108">
        <v>113.37</v>
      </c>
    </row>
    <row r="4599" spans="1:4">
      <c r="A4599" s="110" t="s">
        <v>11463</v>
      </c>
      <c r="B4599" s="106" t="s">
        <v>11464</v>
      </c>
      <c r="C4599" s="107" t="s">
        <v>25</v>
      </c>
      <c r="D4599" s="108">
        <v>99.98</v>
      </c>
    </row>
    <row r="4600" spans="1:4">
      <c r="A4600" s="110" t="s">
        <v>11465</v>
      </c>
      <c r="B4600" s="106" t="s">
        <v>11466</v>
      </c>
      <c r="C4600" s="107" t="s">
        <v>25</v>
      </c>
      <c r="D4600" s="108">
        <v>141.69999999999999</v>
      </c>
    </row>
    <row r="4601" spans="1:4">
      <c r="A4601" s="110" t="s">
        <v>11467</v>
      </c>
      <c r="B4601" s="106" t="s">
        <v>11468</v>
      </c>
      <c r="C4601" s="107" t="s">
        <v>25</v>
      </c>
      <c r="D4601" s="108">
        <v>137.86000000000001</v>
      </c>
    </row>
    <row r="4602" spans="1:4">
      <c r="A4602" s="110" t="s">
        <v>11469</v>
      </c>
      <c r="B4602" s="106" t="s">
        <v>11470</v>
      </c>
      <c r="C4602" s="107" t="s">
        <v>25</v>
      </c>
      <c r="D4602" s="108">
        <v>84.67</v>
      </c>
    </row>
    <row r="4603" spans="1:4">
      <c r="A4603" s="110" t="s">
        <v>11471</v>
      </c>
      <c r="B4603" s="106" t="s">
        <v>11472</v>
      </c>
      <c r="C4603" s="107" t="s">
        <v>25</v>
      </c>
      <c r="D4603" s="108">
        <v>121.26</v>
      </c>
    </row>
    <row r="4604" spans="1:4">
      <c r="A4604" s="110" t="s">
        <v>11473</v>
      </c>
      <c r="B4604" s="106" t="s">
        <v>11474</v>
      </c>
      <c r="C4604" s="107" t="s">
        <v>25</v>
      </c>
      <c r="D4604" s="108">
        <v>102.03</v>
      </c>
    </row>
    <row r="4605" spans="1:4">
      <c r="A4605" s="110" t="s">
        <v>11475</v>
      </c>
      <c r="B4605" s="106" t="s">
        <v>11476</v>
      </c>
      <c r="C4605" s="107" t="s">
        <v>25</v>
      </c>
      <c r="D4605" s="108">
        <v>93.98</v>
      </c>
    </row>
    <row r="4606" spans="1:4">
      <c r="A4606" s="110" t="s">
        <v>11477</v>
      </c>
      <c r="B4606" s="106" t="s">
        <v>11478</v>
      </c>
      <c r="C4606" s="107" t="s">
        <v>25</v>
      </c>
      <c r="D4606" s="108">
        <v>83.72</v>
      </c>
    </row>
    <row r="4607" spans="1:4">
      <c r="A4607" s="110" t="s">
        <v>11479</v>
      </c>
      <c r="B4607" s="106" t="s">
        <v>11480</v>
      </c>
      <c r="C4607" s="107" t="s">
        <v>25</v>
      </c>
      <c r="D4607" s="108">
        <v>346.49</v>
      </c>
    </row>
    <row r="4608" spans="1:4">
      <c r="A4608" s="110" t="s">
        <v>11481</v>
      </c>
      <c r="B4608" s="106" t="s">
        <v>11482</v>
      </c>
      <c r="C4608" s="107" t="s">
        <v>25</v>
      </c>
      <c r="D4608" s="108">
        <v>147.65</v>
      </c>
    </row>
    <row r="4609" spans="1:4">
      <c r="A4609" s="110" t="s">
        <v>11483</v>
      </c>
      <c r="B4609" s="106" t="s">
        <v>11484</v>
      </c>
      <c r="C4609" s="107" t="s">
        <v>25</v>
      </c>
      <c r="D4609" s="108">
        <v>133.65</v>
      </c>
    </row>
    <row r="4610" spans="1:4">
      <c r="A4610" s="110" t="s">
        <v>11485</v>
      </c>
      <c r="B4610" s="106" t="s">
        <v>11486</v>
      </c>
      <c r="C4610" s="107" t="s">
        <v>25</v>
      </c>
      <c r="D4610" s="108">
        <v>140.03</v>
      </c>
    </row>
    <row r="4611" spans="1:4">
      <c r="A4611" s="110" t="s">
        <v>11487</v>
      </c>
      <c r="B4611" s="106" t="s">
        <v>11488</v>
      </c>
      <c r="C4611" s="107" t="s">
        <v>25</v>
      </c>
      <c r="D4611" s="108">
        <v>87.61</v>
      </c>
    </row>
    <row r="4612" spans="1:4">
      <c r="A4612" s="110" t="s">
        <v>11489</v>
      </c>
      <c r="B4612" s="106" t="s">
        <v>11490</v>
      </c>
      <c r="C4612" s="107" t="s">
        <v>25</v>
      </c>
      <c r="D4612" s="108">
        <v>218.69</v>
      </c>
    </row>
    <row r="4613" spans="1:4">
      <c r="A4613" s="110" t="s">
        <v>11491</v>
      </c>
      <c r="B4613" s="106" t="s">
        <v>11492</v>
      </c>
      <c r="C4613" s="107" t="s">
        <v>25</v>
      </c>
      <c r="D4613" s="108">
        <v>78.91</v>
      </c>
    </row>
    <row r="4614" spans="1:4">
      <c r="A4614" s="110" t="s">
        <v>11493</v>
      </c>
      <c r="B4614" s="106" t="s">
        <v>11494</v>
      </c>
      <c r="C4614" s="107" t="s">
        <v>25</v>
      </c>
      <c r="D4614" s="108">
        <v>69.37</v>
      </c>
    </row>
    <row r="4615" spans="1:4">
      <c r="A4615" s="110" t="s">
        <v>11495</v>
      </c>
      <c r="B4615" s="106" t="s">
        <v>11496</v>
      </c>
      <c r="C4615" s="107" t="s">
        <v>25</v>
      </c>
      <c r="D4615" s="108">
        <v>150.28</v>
      </c>
    </row>
    <row r="4616" spans="1:4">
      <c r="A4616" s="110" t="s">
        <v>11497</v>
      </c>
      <c r="B4616" s="106" t="s">
        <v>11498</v>
      </c>
      <c r="C4616" s="107" t="s">
        <v>25</v>
      </c>
      <c r="D4616" s="108">
        <v>88.13</v>
      </c>
    </row>
    <row r="4617" spans="1:4">
      <c r="A4617" s="105" t="s">
        <v>11499</v>
      </c>
      <c r="B4617" s="106"/>
      <c r="C4617" s="107"/>
      <c r="D4617" s="108"/>
    </row>
    <row r="4618" spans="1:4">
      <c r="A4618" s="110" t="s">
        <v>11500</v>
      </c>
      <c r="B4618" s="106" t="s">
        <v>11501</v>
      </c>
      <c r="C4618" s="107" t="s">
        <v>25</v>
      </c>
      <c r="D4618" s="108">
        <v>26.06</v>
      </c>
    </row>
    <row r="4619" spans="1:4">
      <c r="A4619" s="110" t="s">
        <v>11502</v>
      </c>
      <c r="B4619" s="106" t="s">
        <v>11503</v>
      </c>
      <c r="C4619" s="107" t="s">
        <v>1623</v>
      </c>
      <c r="D4619" s="108">
        <v>46.8</v>
      </c>
    </row>
    <row r="4620" spans="1:4">
      <c r="A4620" s="110" t="s">
        <v>11504</v>
      </c>
      <c r="B4620" s="106" t="s">
        <v>11505</v>
      </c>
      <c r="C4620" s="107" t="s">
        <v>1623</v>
      </c>
      <c r="D4620" s="108">
        <v>48.77</v>
      </c>
    </row>
    <row r="4621" spans="1:4">
      <c r="A4621" s="110" t="s">
        <v>11506</v>
      </c>
      <c r="B4621" s="106" t="s">
        <v>11507</v>
      </c>
      <c r="C4621" s="107" t="s">
        <v>25</v>
      </c>
      <c r="D4621" s="108">
        <v>128.37</v>
      </c>
    </row>
    <row r="4622" spans="1:4">
      <c r="A4622" s="105" t="s">
        <v>11508</v>
      </c>
      <c r="B4622" s="106"/>
      <c r="C4622" s="107"/>
      <c r="D4622" s="108"/>
    </row>
    <row r="4623" spans="1:4">
      <c r="A4623" s="110" t="s">
        <v>11509</v>
      </c>
      <c r="B4623" s="106" t="s">
        <v>11510</v>
      </c>
      <c r="C4623" s="107" t="s">
        <v>27</v>
      </c>
      <c r="D4623" s="108">
        <v>87.9</v>
      </c>
    </row>
    <row r="4624" spans="1:4">
      <c r="A4624" s="110" t="s">
        <v>11511</v>
      </c>
      <c r="B4624" s="106" t="s">
        <v>11512</v>
      </c>
      <c r="C4624" s="107" t="s">
        <v>27</v>
      </c>
      <c r="D4624" s="108">
        <v>75.790000000000006</v>
      </c>
    </row>
    <row r="4625" spans="1:4">
      <c r="A4625" s="105" t="s">
        <v>11513</v>
      </c>
      <c r="B4625" s="106"/>
      <c r="C4625" s="107"/>
      <c r="D4625" s="108"/>
    </row>
    <row r="4626" spans="1:4">
      <c r="A4626" s="110" t="s">
        <v>11514</v>
      </c>
      <c r="B4626" s="106" t="s">
        <v>11515</v>
      </c>
      <c r="C4626" s="107" t="s">
        <v>1623</v>
      </c>
      <c r="D4626" s="108">
        <v>176.72</v>
      </c>
    </row>
    <row r="4627" spans="1:4">
      <c r="A4627" s="110" t="s">
        <v>11516</v>
      </c>
      <c r="B4627" s="106" t="s">
        <v>11517</v>
      </c>
      <c r="C4627" s="107" t="s">
        <v>25</v>
      </c>
      <c r="D4627" s="108">
        <v>57.97</v>
      </c>
    </row>
    <row r="4628" spans="1:4">
      <c r="A4628" s="110" t="s">
        <v>11518</v>
      </c>
      <c r="B4628" s="106" t="s">
        <v>11519</v>
      </c>
      <c r="C4628" s="107" t="s">
        <v>25</v>
      </c>
      <c r="D4628" s="108">
        <v>52.25</v>
      </c>
    </row>
    <row r="4629" spans="1:4">
      <c r="A4629" s="110" t="s">
        <v>11520</v>
      </c>
      <c r="B4629" s="106" t="s">
        <v>11521</v>
      </c>
      <c r="C4629" s="107" t="s">
        <v>25</v>
      </c>
      <c r="D4629" s="108">
        <v>59</v>
      </c>
    </row>
    <row r="4630" spans="1:4">
      <c r="A4630" s="110" t="s">
        <v>11522</v>
      </c>
      <c r="B4630" s="106" t="s">
        <v>11523</v>
      </c>
      <c r="C4630" s="107" t="s">
        <v>25</v>
      </c>
      <c r="D4630" s="108">
        <v>85.66</v>
      </c>
    </row>
    <row r="4631" spans="1:4">
      <c r="A4631" s="110" t="s">
        <v>11524</v>
      </c>
      <c r="B4631" s="106" t="s">
        <v>11525</v>
      </c>
      <c r="C4631" s="107" t="s">
        <v>25</v>
      </c>
      <c r="D4631" s="108">
        <v>226.11</v>
      </c>
    </row>
    <row r="4632" spans="1:4">
      <c r="A4632" s="110" t="s">
        <v>11526</v>
      </c>
      <c r="B4632" s="106" t="s">
        <v>11527</v>
      </c>
      <c r="C4632" s="107" t="s">
        <v>25</v>
      </c>
      <c r="D4632" s="108">
        <v>72.88</v>
      </c>
    </row>
    <row r="4633" spans="1:4">
      <c r="A4633" s="105" t="s">
        <v>11528</v>
      </c>
      <c r="B4633" s="106"/>
      <c r="C4633" s="107"/>
      <c r="D4633" s="108"/>
    </row>
    <row r="4634" spans="1:4">
      <c r="A4634" s="110" t="s">
        <v>11529</v>
      </c>
      <c r="B4634" s="106" t="s">
        <v>11530</v>
      </c>
      <c r="C4634" s="107" t="s">
        <v>25</v>
      </c>
      <c r="D4634" s="108">
        <v>159.81</v>
      </c>
    </row>
    <row r="4635" spans="1:4">
      <c r="A4635" s="105" t="s">
        <v>11531</v>
      </c>
      <c r="B4635" s="106"/>
      <c r="C4635" s="107"/>
      <c r="D4635" s="108"/>
    </row>
    <row r="4636" spans="1:4">
      <c r="A4636" s="110" t="s">
        <v>11532</v>
      </c>
      <c r="B4636" s="106" t="s">
        <v>11533</v>
      </c>
      <c r="C4636" s="107" t="s">
        <v>25</v>
      </c>
      <c r="D4636" s="108">
        <v>436.47</v>
      </c>
    </row>
    <row r="4637" spans="1:4">
      <c r="A4637" s="105" t="s">
        <v>11534</v>
      </c>
      <c r="B4637" s="106"/>
      <c r="C4637" s="107"/>
      <c r="D4637" s="108"/>
    </row>
    <row r="4638" spans="1:4">
      <c r="A4638" s="110" t="s">
        <v>11535</v>
      </c>
      <c r="B4638" s="106" t="s">
        <v>11536</v>
      </c>
      <c r="C4638" s="107" t="s">
        <v>25</v>
      </c>
      <c r="D4638" s="108">
        <v>75.94</v>
      </c>
    </row>
    <row r="4639" spans="1:4">
      <c r="A4639" s="110" t="s">
        <v>11537</v>
      </c>
      <c r="B4639" s="106" t="s">
        <v>11538</v>
      </c>
      <c r="C4639" s="107" t="s">
        <v>25</v>
      </c>
      <c r="D4639" s="108">
        <v>100.95</v>
      </c>
    </row>
    <row r="4640" spans="1:4">
      <c r="A4640" s="110" t="s">
        <v>11539</v>
      </c>
      <c r="B4640" s="106" t="s">
        <v>11540</v>
      </c>
      <c r="C4640" s="107" t="s">
        <v>25</v>
      </c>
      <c r="D4640" s="108">
        <v>585.78</v>
      </c>
    </row>
    <row r="4641" spans="1:4">
      <c r="A4641" s="105" t="s">
        <v>11541</v>
      </c>
      <c r="B4641" s="106"/>
      <c r="C4641" s="107"/>
      <c r="D4641" s="108"/>
    </row>
    <row r="4642" spans="1:4">
      <c r="A4642" s="110" t="s">
        <v>11542</v>
      </c>
      <c r="B4642" s="106" t="s">
        <v>11543</v>
      </c>
      <c r="C4642" s="107" t="s">
        <v>25</v>
      </c>
      <c r="D4642" s="108">
        <v>17.91</v>
      </c>
    </row>
    <row r="4643" spans="1:4">
      <c r="A4643" s="110" t="s">
        <v>11544</v>
      </c>
      <c r="B4643" s="106" t="s">
        <v>11545</v>
      </c>
      <c r="C4643" s="107" t="s">
        <v>25</v>
      </c>
      <c r="D4643" s="108">
        <v>141.99</v>
      </c>
    </row>
    <row r="4644" spans="1:4">
      <c r="A4644" s="110" t="s">
        <v>11546</v>
      </c>
      <c r="B4644" s="106" t="s">
        <v>11547</v>
      </c>
      <c r="C4644" s="107" t="s">
        <v>25</v>
      </c>
      <c r="D4644" s="108">
        <v>62.65</v>
      </c>
    </row>
    <row r="4645" spans="1:4">
      <c r="A4645" s="110" t="s">
        <v>11548</v>
      </c>
      <c r="B4645" s="106" t="s">
        <v>11549</v>
      </c>
      <c r="C4645" s="107" t="s">
        <v>25</v>
      </c>
      <c r="D4645" s="108">
        <v>19.91</v>
      </c>
    </row>
    <row r="4646" spans="1:4">
      <c r="A4646" s="110" t="s">
        <v>11550</v>
      </c>
      <c r="B4646" s="106" t="s">
        <v>11551</v>
      </c>
      <c r="C4646" s="107" t="s">
        <v>25</v>
      </c>
      <c r="D4646" s="108">
        <v>610.96</v>
      </c>
    </row>
    <row r="4647" spans="1:4">
      <c r="A4647" s="110" t="s">
        <v>11552</v>
      </c>
      <c r="B4647" s="106" t="s">
        <v>11553</v>
      </c>
      <c r="C4647" s="107" t="s">
        <v>25</v>
      </c>
      <c r="D4647" s="108">
        <v>1094.56</v>
      </c>
    </row>
    <row r="4648" spans="1:4">
      <c r="A4648" s="110" t="s">
        <v>11554</v>
      </c>
      <c r="B4648" s="106" t="s">
        <v>11555</v>
      </c>
      <c r="C4648" s="107" t="s">
        <v>25</v>
      </c>
      <c r="D4648" s="108">
        <v>1713.51</v>
      </c>
    </row>
    <row r="4649" spans="1:4">
      <c r="A4649" s="110" t="s">
        <v>11556</v>
      </c>
      <c r="B4649" s="106" t="s">
        <v>11557</v>
      </c>
      <c r="C4649" s="107" t="s">
        <v>25</v>
      </c>
      <c r="D4649" s="108">
        <v>42.98</v>
      </c>
    </row>
    <row r="4650" spans="1:4">
      <c r="A4650" s="105" t="s">
        <v>11558</v>
      </c>
      <c r="B4650" s="106"/>
      <c r="C4650" s="107"/>
      <c r="D4650" s="108"/>
    </row>
    <row r="4651" spans="1:4">
      <c r="A4651" s="105" t="s">
        <v>11559</v>
      </c>
      <c r="B4651" s="106"/>
      <c r="C4651" s="107"/>
      <c r="D4651" s="108"/>
    </row>
    <row r="4652" spans="1:4">
      <c r="A4652" s="110" t="s">
        <v>11560</v>
      </c>
      <c r="B4652" s="106" t="s">
        <v>11561</v>
      </c>
      <c r="C4652" s="107" t="s">
        <v>25</v>
      </c>
      <c r="D4652" s="108">
        <v>20.51</v>
      </c>
    </row>
    <row r="4653" spans="1:4">
      <c r="A4653" s="110" t="s">
        <v>11562</v>
      </c>
      <c r="B4653" s="106" t="s">
        <v>11563</v>
      </c>
      <c r="C4653" s="107" t="s">
        <v>25</v>
      </c>
      <c r="D4653" s="108">
        <v>24.14</v>
      </c>
    </row>
    <row r="4654" spans="1:4">
      <c r="A4654" s="110" t="s">
        <v>11564</v>
      </c>
      <c r="B4654" s="106" t="s">
        <v>11565</v>
      </c>
      <c r="C4654" s="107" t="s">
        <v>25</v>
      </c>
      <c r="D4654" s="108">
        <v>27.77</v>
      </c>
    </row>
    <row r="4655" spans="1:4">
      <c r="A4655" s="110" t="s">
        <v>11566</v>
      </c>
      <c r="B4655" s="106" t="s">
        <v>11567</v>
      </c>
      <c r="C4655" s="107" t="s">
        <v>25</v>
      </c>
      <c r="D4655" s="108">
        <v>31.39</v>
      </c>
    </row>
    <row r="4656" spans="1:4">
      <c r="A4656" s="110" t="s">
        <v>11568</v>
      </c>
      <c r="B4656" s="106" t="s">
        <v>11569</v>
      </c>
      <c r="C4656" s="107" t="s">
        <v>25</v>
      </c>
      <c r="D4656" s="108">
        <v>35.01</v>
      </c>
    </row>
    <row r="4657" spans="1:4">
      <c r="A4657" s="110" t="s">
        <v>11570</v>
      </c>
      <c r="B4657" s="106" t="s">
        <v>11571</v>
      </c>
      <c r="C4657" s="107" t="s">
        <v>25</v>
      </c>
      <c r="D4657" s="108">
        <v>36.549999999999997</v>
      </c>
    </row>
    <row r="4658" spans="1:4">
      <c r="A4658" s="110" t="s">
        <v>11572</v>
      </c>
      <c r="B4658" s="106" t="s">
        <v>11573</v>
      </c>
      <c r="C4658" s="107" t="s">
        <v>25</v>
      </c>
      <c r="D4658" s="108">
        <v>10.119999999999999</v>
      </c>
    </row>
    <row r="4659" spans="1:4">
      <c r="A4659" s="110" t="s">
        <v>11574</v>
      </c>
      <c r="B4659" s="106" t="s">
        <v>11575</v>
      </c>
      <c r="C4659" s="107" t="s">
        <v>25</v>
      </c>
      <c r="D4659" s="108">
        <v>30.21</v>
      </c>
    </row>
    <row r="4660" spans="1:4">
      <c r="A4660" s="110" t="s">
        <v>11576</v>
      </c>
      <c r="B4660" s="106" t="s">
        <v>11577</v>
      </c>
      <c r="C4660" s="107" t="s">
        <v>25</v>
      </c>
      <c r="D4660" s="108">
        <v>44.03</v>
      </c>
    </row>
    <row r="4661" spans="1:4">
      <c r="A4661" s="110" t="s">
        <v>11578</v>
      </c>
      <c r="B4661" s="106" t="s">
        <v>11579</v>
      </c>
      <c r="C4661" s="107" t="s">
        <v>25</v>
      </c>
      <c r="D4661" s="108">
        <v>48.48</v>
      </c>
    </row>
    <row r="4662" spans="1:4">
      <c r="A4662" s="110" t="s">
        <v>11580</v>
      </c>
      <c r="B4662" s="106" t="s">
        <v>11581</v>
      </c>
      <c r="C4662" s="107" t="s">
        <v>25</v>
      </c>
      <c r="D4662" s="108">
        <v>31.68</v>
      </c>
    </row>
    <row r="4663" spans="1:4">
      <c r="A4663" s="110" t="s">
        <v>11582</v>
      </c>
      <c r="B4663" s="106" t="s">
        <v>11583</v>
      </c>
      <c r="C4663" s="107" t="s">
        <v>27</v>
      </c>
      <c r="D4663" s="108">
        <v>13.69</v>
      </c>
    </row>
    <row r="4664" spans="1:4">
      <c r="A4664" s="105" t="s">
        <v>11584</v>
      </c>
      <c r="B4664" s="106"/>
      <c r="C4664" s="107"/>
      <c r="D4664" s="108"/>
    </row>
    <row r="4665" spans="1:4">
      <c r="A4665" s="110" t="s">
        <v>11585</v>
      </c>
      <c r="B4665" s="106" t="s">
        <v>11586</v>
      </c>
      <c r="C4665" s="107" t="s">
        <v>25</v>
      </c>
      <c r="D4665" s="108">
        <v>42.83</v>
      </c>
    </row>
    <row r="4666" spans="1:4">
      <c r="A4666" s="110" t="s">
        <v>11587</v>
      </c>
      <c r="B4666" s="106" t="s">
        <v>11588</v>
      </c>
      <c r="C4666" s="107" t="s">
        <v>25</v>
      </c>
      <c r="D4666" s="108">
        <v>44.08</v>
      </c>
    </row>
    <row r="4667" spans="1:4">
      <c r="A4667" s="105" t="s">
        <v>11589</v>
      </c>
      <c r="B4667" s="106"/>
      <c r="C4667" s="107"/>
      <c r="D4667" s="108"/>
    </row>
    <row r="4668" spans="1:4">
      <c r="A4668" s="110" t="s">
        <v>11590</v>
      </c>
      <c r="B4668" s="106" t="s">
        <v>11591</v>
      </c>
      <c r="C4668" s="107" t="s">
        <v>25</v>
      </c>
      <c r="D4668" s="108">
        <v>78.53</v>
      </c>
    </row>
    <row r="4669" spans="1:4">
      <c r="A4669" s="110" t="s">
        <v>11592</v>
      </c>
      <c r="B4669" s="106" t="s">
        <v>11593</v>
      </c>
      <c r="C4669" s="107" t="s">
        <v>25</v>
      </c>
      <c r="D4669" s="108">
        <v>147.57</v>
      </c>
    </row>
    <row r="4670" spans="1:4">
      <c r="A4670" s="110" t="s">
        <v>11594</v>
      </c>
      <c r="B4670" s="106" t="s">
        <v>11595</v>
      </c>
      <c r="C4670" s="107" t="s">
        <v>25</v>
      </c>
      <c r="D4670" s="108">
        <v>83.54</v>
      </c>
    </row>
    <row r="4671" spans="1:4">
      <c r="A4671" s="110" t="s">
        <v>11596</v>
      </c>
      <c r="B4671" s="106" t="s">
        <v>11597</v>
      </c>
      <c r="C4671" s="107" t="s">
        <v>1623</v>
      </c>
      <c r="D4671" s="108">
        <v>147.44</v>
      </c>
    </row>
    <row r="4672" spans="1:4">
      <c r="A4672" s="110" t="s">
        <v>11598</v>
      </c>
      <c r="B4672" s="106" t="s">
        <v>11599</v>
      </c>
      <c r="C4672" s="107" t="s">
        <v>25</v>
      </c>
      <c r="D4672" s="108">
        <v>56.14</v>
      </c>
    </row>
    <row r="4673" spans="1:4">
      <c r="A4673" s="110" t="s">
        <v>11600</v>
      </c>
      <c r="B4673" s="106" t="s">
        <v>11601</v>
      </c>
      <c r="C4673" s="107" t="s">
        <v>25</v>
      </c>
      <c r="D4673" s="108">
        <v>82.83</v>
      </c>
    </row>
    <row r="4674" spans="1:4">
      <c r="A4674" s="110" t="s">
        <v>11602</v>
      </c>
      <c r="B4674" s="106" t="s">
        <v>11603</v>
      </c>
      <c r="C4674" s="107" t="s">
        <v>25</v>
      </c>
      <c r="D4674" s="108">
        <v>80.02</v>
      </c>
    </row>
    <row r="4675" spans="1:4">
      <c r="A4675" s="110" t="s">
        <v>11604</v>
      </c>
      <c r="B4675" s="106" t="s">
        <v>11605</v>
      </c>
      <c r="C4675" s="107" t="s">
        <v>25</v>
      </c>
      <c r="D4675" s="108">
        <v>127.4</v>
      </c>
    </row>
    <row r="4676" spans="1:4">
      <c r="A4676" s="105" t="s">
        <v>11606</v>
      </c>
      <c r="B4676" s="106"/>
      <c r="C4676" s="107"/>
      <c r="D4676" s="108"/>
    </row>
    <row r="4677" spans="1:4">
      <c r="A4677" s="110" t="s">
        <v>11607</v>
      </c>
      <c r="B4677" s="106" t="s">
        <v>11608</v>
      </c>
      <c r="C4677" s="107" t="s">
        <v>25</v>
      </c>
      <c r="D4677" s="108">
        <v>111.15</v>
      </c>
    </row>
    <row r="4678" spans="1:4">
      <c r="A4678" s="110" t="s">
        <v>11609</v>
      </c>
      <c r="B4678" s="106" t="s">
        <v>11610</v>
      </c>
      <c r="C4678" s="107" t="s">
        <v>25</v>
      </c>
      <c r="D4678" s="108">
        <v>108.95</v>
      </c>
    </row>
    <row r="4679" spans="1:4">
      <c r="A4679" s="105" t="s">
        <v>11611</v>
      </c>
      <c r="B4679" s="106"/>
      <c r="C4679" s="107"/>
      <c r="D4679" s="108"/>
    </row>
    <row r="4680" spans="1:4">
      <c r="A4680" s="110" t="s">
        <v>11612</v>
      </c>
      <c r="B4680" s="106" t="s">
        <v>11613</v>
      </c>
      <c r="C4680" s="107" t="s">
        <v>25</v>
      </c>
      <c r="D4680" s="108">
        <v>59.43</v>
      </c>
    </row>
    <row r="4681" spans="1:4">
      <c r="A4681" s="110" t="s">
        <v>11614</v>
      </c>
      <c r="B4681" s="106" t="s">
        <v>11615</v>
      </c>
      <c r="C4681" s="107" t="s">
        <v>27</v>
      </c>
      <c r="D4681" s="108">
        <v>159.88999999999999</v>
      </c>
    </row>
    <row r="4682" spans="1:4">
      <c r="A4682" s="110" t="s">
        <v>11616</v>
      </c>
      <c r="B4682" s="106" t="s">
        <v>11617</v>
      </c>
      <c r="C4682" s="107" t="s">
        <v>1623</v>
      </c>
      <c r="D4682" s="108">
        <v>11.73</v>
      </c>
    </row>
    <row r="4683" spans="1:4">
      <c r="A4683" s="110" t="s">
        <v>11618</v>
      </c>
      <c r="B4683" s="106" t="s">
        <v>11619</v>
      </c>
      <c r="C4683" s="107" t="s">
        <v>25</v>
      </c>
      <c r="D4683" s="108">
        <v>150</v>
      </c>
    </row>
    <row r="4684" spans="1:4">
      <c r="A4684" s="110" t="s">
        <v>11620</v>
      </c>
      <c r="B4684" s="106" t="s">
        <v>11621</v>
      </c>
      <c r="C4684" s="107" t="s">
        <v>25</v>
      </c>
      <c r="D4684" s="108">
        <v>381.8</v>
      </c>
    </row>
    <row r="4685" spans="1:4">
      <c r="A4685" s="110" t="s">
        <v>11622</v>
      </c>
      <c r="B4685" s="106" t="s">
        <v>11623</v>
      </c>
      <c r="C4685" s="107" t="s">
        <v>25</v>
      </c>
      <c r="D4685" s="108">
        <v>235.05</v>
      </c>
    </row>
    <row r="4686" spans="1:4">
      <c r="A4686" s="110" t="s">
        <v>11624</v>
      </c>
      <c r="B4686" s="106" t="s">
        <v>11625</v>
      </c>
      <c r="C4686" s="107" t="s">
        <v>25</v>
      </c>
      <c r="D4686" s="108">
        <v>424.05</v>
      </c>
    </row>
    <row r="4687" spans="1:4">
      <c r="A4687" s="110" t="s">
        <v>11626</v>
      </c>
      <c r="B4687" s="106" t="s">
        <v>11627</v>
      </c>
      <c r="C4687" s="107" t="s">
        <v>25</v>
      </c>
      <c r="D4687" s="108">
        <v>210</v>
      </c>
    </row>
    <row r="4688" spans="1:4">
      <c r="A4688" s="110" t="s">
        <v>11628</v>
      </c>
      <c r="B4688" s="106" t="s">
        <v>11629</v>
      </c>
      <c r="C4688" s="107" t="s">
        <v>27</v>
      </c>
      <c r="D4688" s="108">
        <v>18</v>
      </c>
    </row>
    <row r="4689" spans="1:4">
      <c r="A4689" s="110" t="s">
        <v>11630</v>
      </c>
      <c r="B4689" s="106" t="s">
        <v>11631</v>
      </c>
      <c r="C4689" s="107" t="s">
        <v>25</v>
      </c>
      <c r="D4689" s="108">
        <v>397.28</v>
      </c>
    </row>
    <row r="4690" spans="1:4">
      <c r="A4690" s="110" t="s">
        <v>11632</v>
      </c>
      <c r="B4690" s="106" t="s">
        <v>11633</v>
      </c>
      <c r="C4690" s="107" t="s">
        <v>25</v>
      </c>
      <c r="D4690" s="108">
        <v>248.27</v>
      </c>
    </row>
    <row r="4691" spans="1:4">
      <c r="A4691" s="110" t="s">
        <v>11634</v>
      </c>
      <c r="B4691" s="106" t="s">
        <v>11635</v>
      </c>
      <c r="C4691" s="107" t="s">
        <v>25</v>
      </c>
      <c r="D4691" s="108">
        <v>109.41</v>
      </c>
    </row>
    <row r="4692" spans="1:4">
      <c r="A4692" s="110" t="s">
        <v>11636</v>
      </c>
      <c r="B4692" s="106" t="s">
        <v>11637</v>
      </c>
      <c r="C4692" s="107" t="s">
        <v>25</v>
      </c>
      <c r="D4692" s="108">
        <v>420.46</v>
      </c>
    </row>
    <row r="4693" spans="1:4">
      <c r="A4693" s="110" t="s">
        <v>11638</v>
      </c>
      <c r="B4693" s="106" t="s">
        <v>11639</v>
      </c>
      <c r="C4693" s="107" t="s">
        <v>25</v>
      </c>
      <c r="D4693" s="108">
        <v>180.02</v>
      </c>
    </row>
    <row r="4694" spans="1:4">
      <c r="A4694" s="110" t="s">
        <v>11640</v>
      </c>
      <c r="B4694" s="106" t="s">
        <v>11641</v>
      </c>
      <c r="C4694" s="107" t="s">
        <v>25</v>
      </c>
      <c r="D4694" s="108">
        <v>180.02</v>
      </c>
    </row>
    <row r="4695" spans="1:4">
      <c r="A4695" s="110" t="s">
        <v>11642</v>
      </c>
      <c r="B4695" s="106" t="s">
        <v>11643</v>
      </c>
      <c r="C4695" s="107" t="s">
        <v>25</v>
      </c>
      <c r="D4695" s="108">
        <v>133.72999999999999</v>
      </c>
    </row>
    <row r="4696" spans="1:4">
      <c r="A4696" s="110" t="s">
        <v>11644</v>
      </c>
      <c r="B4696" s="106" t="s">
        <v>11645</v>
      </c>
      <c r="C4696" s="107" t="s">
        <v>27</v>
      </c>
      <c r="D4696" s="108">
        <v>36.96</v>
      </c>
    </row>
    <row r="4697" spans="1:4">
      <c r="A4697" s="110" t="s">
        <v>11646</v>
      </c>
      <c r="B4697" s="106" t="s">
        <v>11647</v>
      </c>
      <c r="C4697" s="107" t="s">
        <v>27</v>
      </c>
      <c r="D4697" s="108">
        <v>73.08</v>
      </c>
    </row>
    <row r="4698" spans="1:4">
      <c r="A4698" s="110" t="s">
        <v>11648</v>
      </c>
      <c r="B4698" s="106" t="s">
        <v>11649</v>
      </c>
      <c r="C4698" s="107" t="s">
        <v>27</v>
      </c>
      <c r="D4698" s="108">
        <v>102.16</v>
      </c>
    </row>
    <row r="4699" spans="1:4">
      <c r="A4699" s="110" t="s">
        <v>11650</v>
      </c>
      <c r="B4699" s="106" t="s">
        <v>11651</v>
      </c>
      <c r="C4699" s="107" t="s">
        <v>27</v>
      </c>
      <c r="D4699" s="108">
        <v>57.88</v>
      </c>
    </row>
    <row r="4700" spans="1:4">
      <c r="A4700" s="110" t="s">
        <v>11652</v>
      </c>
      <c r="B4700" s="106" t="s">
        <v>11653</v>
      </c>
      <c r="C4700" s="107" t="s">
        <v>25</v>
      </c>
      <c r="D4700" s="108">
        <v>285.02</v>
      </c>
    </row>
    <row r="4701" spans="1:4">
      <c r="A4701" s="105" t="s">
        <v>11654</v>
      </c>
      <c r="B4701" s="106"/>
      <c r="C4701" s="107"/>
      <c r="D4701" s="108"/>
    </row>
    <row r="4702" spans="1:4">
      <c r="A4702" s="110" t="s">
        <v>11655</v>
      </c>
      <c r="B4702" s="106" t="s">
        <v>11656</v>
      </c>
      <c r="C4702" s="107" t="s">
        <v>25</v>
      </c>
      <c r="D4702" s="108">
        <v>25.96</v>
      </c>
    </row>
    <row r="4703" spans="1:4">
      <c r="A4703" s="110" t="s">
        <v>11657</v>
      </c>
      <c r="B4703" s="106" t="s">
        <v>11658</v>
      </c>
      <c r="C4703" s="107" t="s">
        <v>25</v>
      </c>
      <c r="D4703" s="108">
        <v>39.74</v>
      </c>
    </row>
    <row r="4704" spans="1:4">
      <c r="A4704" s="110" t="s">
        <v>11659</v>
      </c>
      <c r="B4704" s="106" t="s">
        <v>11660</v>
      </c>
      <c r="C4704" s="107" t="s">
        <v>25</v>
      </c>
      <c r="D4704" s="108">
        <v>46.41</v>
      </c>
    </row>
    <row r="4705" spans="1:4">
      <c r="A4705" s="110" t="s">
        <v>11661</v>
      </c>
      <c r="B4705" s="106" t="s">
        <v>11662</v>
      </c>
      <c r="C4705" s="107" t="s">
        <v>25</v>
      </c>
      <c r="D4705" s="108">
        <v>53.4</v>
      </c>
    </row>
    <row r="4706" spans="1:4">
      <c r="A4706" s="110" t="s">
        <v>11663</v>
      </c>
      <c r="B4706" s="106" t="s">
        <v>11664</v>
      </c>
      <c r="C4706" s="107" t="s">
        <v>25</v>
      </c>
      <c r="D4706" s="108">
        <v>47.61</v>
      </c>
    </row>
    <row r="4707" spans="1:4">
      <c r="A4707" s="110" t="s">
        <v>11665</v>
      </c>
      <c r="B4707" s="106" t="s">
        <v>11666</v>
      </c>
      <c r="C4707" s="107" t="s">
        <v>25</v>
      </c>
      <c r="D4707" s="108">
        <v>54.27</v>
      </c>
    </row>
    <row r="4708" spans="1:4">
      <c r="A4708" s="110" t="s">
        <v>11667</v>
      </c>
      <c r="B4708" s="106" t="s">
        <v>11668</v>
      </c>
      <c r="C4708" s="107" t="s">
        <v>25</v>
      </c>
      <c r="D4708" s="108">
        <v>71.540000000000006</v>
      </c>
    </row>
    <row r="4709" spans="1:4">
      <c r="A4709" s="110" t="s">
        <v>11669</v>
      </c>
      <c r="B4709" s="106" t="s">
        <v>11670</v>
      </c>
      <c r="C4709" s="107" t="s">
        <v>25</v>
      </c>
      <c r="D4709" s="108">
        <v>71.430000000000007</v>
      </c>
    </row>
    <row r="4710" spans="1:4">
      <c r="A4710" s="110" t="s">
        <v>11671</v>
      </c>
      <c r="B4710" s="106" t="s">
        <v>11672</v>
      </c>
      <c r="C4710" s="107" t="s">
        <v>25</v>
      </c>
      <c r="D4710" s="108">
        <v>72.010000000000005</v>
      </c>
    </row>
    <row r="4711" spans="1:4">
      <c r="A4711" s="110" t="s">
        <v>11673</v>
      </c>
      <c r="B4711" s="106" t="s">
        <v>11674</v>
      </c>
      <c r="C4711" s="107" t="s">
        <v>25</v>
      </c>
      <c r="D4711" s="108">
        <v>29.65</v>
      </c>
    </row>
    <row r="4712" spans="1:4">
      <c r="A4712" s="105" t="s">
        <v>11675</v>
      </c>
      <c r="B4712" s="106"/>
      <c r="C4712" s="107"/>
      <c r="D4712" s="108"/>
    </row>
    <row r="4713" spans="1:4">
      <c r="A4713" s="110" t="s">
        <v>11676</v>
      </c>
      <c r="B4713" s="106" t="s">
        <v>11677</v>
      </c>
      <c r="C4713" s="107" t="s">
        <v>27</v>
      </c>
      <c r="D4713" s="108">
        <v>58.27</v>
      </c>
    </row>
    <row r="4714" spans="1:4">
      <c r="A4714" s="110" t="s">
        <v>11678</v>
      </c>
      <c r="B4714" s="106" t="s">
        <v>11679</v>
      </c>
      <c r="C4714" s="107" t="s">
        <v>27</v>
      </c>
      <c r="D4714" s="108">
        <v>59.41</v>
      </c>
    </row>
    <row r="4715" spans="1:4">
      <c r="A4715" s="110" t="s">
        <v>11680</v>
      </c>
      <c r="B4715" s="106" t="s">
        <v>11681</v>
      </c>
      <c r="C4715" s="107" t="s">
        <v>25</v>
      </c>
      <c r="D4715" s="108">
        <v>127.46</v>
      </c>
    </row>
    <row r="4716" spans="1:4">
      <c r="A4716" s="110" t="s">
        <v>11682</v>
      </c>
      <c r="B4716" s="106" t="s">
        <v>11683</v>
      </c>
      <c r="C4716" s="107" t="s">
        <v>25</v>
      </c>
      <c r="D4716" s="108">
        <v>142.54</v>
      </c>
    </row>
    <row r="4717" spans="1:4">
      <c r="A4717" s="110" t="s">
        <v>11684</v>
      </c>
      <c r="B4717" s="106" t="s">
        <v>11685</v>
      </c>
      <c r="C4717" s="107" t="s">
        <v>25</v>
      </c>
      <c r="D4717" s="108">
        <v>128.58000000000001</v>
      </c>
    </row>
    <row r="4718" spans="1:4">
      <c r="A4718" s="110" t="s">
        <v>11686</v>
      </c>
      <c r="B4718" s="106" t="s">
        <v>11687</v>
      </c>
      <c r="C4718" s="107" t="s">
        <v>25</v>
      </c>
      <c r="D4718" s="108">
        <v>134.88</v>
      </c>
    </row>
    <row r="4719" spans="1:4">
      <c r="A4719" s="110" t="s">
        <v>11688</v>
      </c>
      <c r="B4719" s="106" t="s">
        <v>11689</v>
      </c>
      <c r="C4719" s="107" t="s">
        <v>27</v>
      </c>
      <c r="D4719" s="108">
        <v>43.66</v>
      </c>
    </row>
    <row r="4720" spans="1:4">
      <c r="A4720" s="110" t="s">
        <v>11690</v>
      </c>
      <c r="B4720" s="106" t="s">
        <v>11691</v>
      </c>
      <c r="C4720" s="107" t="s">
        <v>27</v>
      </c>
      <c r="D4720" s="108">
        <v>46.27</v>
      </c>
    </row>
    <row r="4721" spans="1:4">
      <c r="A4721" s="105" t="s">
        <v>11692</v>
      </c>
      <c r="B4721" s="106"/>
      <c r="C4721" s="107"/>
      <c r="D4721" s="108"/>
    </row>
    <row r="4722" spans="1:4">
      <c r="A4722" s="110" t="s">
        <v>11693</v>
      </c>
      <c r="B4722" s="106" t="s">
        <v>11694</v>
      </c>
      <c r="C4722" s="107" t="s">
        <v>27</v>
      </c>
      <c r="D4722" s="108">
        <v>7.44</v>
      </c>
    </row>
    <row r="4723" spans="1:4">
      <c r="A4723" s="105" t="s">
        <v>11695</v>
      </c>
      <c r="B4723" s="106"/>
      <c r="C4723" s="107"/>
      <c r="D4723" s="108"/>
    </row>
    <row r="4724" spans="1:4">
      <c r="A4724" s="110" t="s">
        <v>11696</v>
      </c>
      <c r="B4724" s="106" t="s">
        <v>11697</v>
      </c>
      <c r="C4724" s="107" t="s">
        <v>27</v>
      </c>
      <c r="D4724" s="108">
        <v>152.37</v>
      </c>
    </row>
    <row r="4725" spans="1:4">
      <c r="A4725" s="110" t="s">
        <v>11698</v>
      </c>
      <c r="B4725" s="106" t="s">
        <v>11699</v>
      </c>
      <c r="C4725" s="107" t="s">
        <v>27</v>
      </c>
      <c r="D4725" s="108">
        <v>169.91</v>
      </c>
    </row>
    <row r="4726" spans="1:4">
      <c r="A4726" s="110" t="s">
        <v>11700</v>
      </c>
      <c r="B4726" s="106" t="s">
        <v>11701</v>
      </c>
      <c r="C4726" s="107" t="s">
        <v>25</v>
      </c>
      <c r="D4726" s="108">
        <v>99.55</v>
      </c>
    </row>
    <row r="4727" spans="1:4">
      <c r="A4727" s="110" t="s">
        <v>11702</v>
      </c>
      <c r="B4727" s="106" t="s">
        <v>11703</v>
      </c>
      <c r="C4727" s="107" t="s">
        <v>25</v>
      </c>
      <c r="D4727" s="108">
        <v>184.3</v>
      </c>
    </row>
    <row r="4728" spans="1:4">
      <c r="A4728" s="110" t="s">
        <v>11704</v>
      </c>
      <c r="B4728" s="106" t="s">
        <v>11705</v>
      </c>
      <c r="C4728" s="107" t="s">
        <v>25</v>
      </c>
      <c r="D4728" s="108">
        <v>136.31</v>
      </c>
    </row>
    <row r="4729" spans="1:4">
      <c r="A4729" s="110" t="s">
        <v>11706</v>
      </c>
      <c r="B4729" s="106" t="s">
        <v>11707</v>
      </c>
      <c r="C4729" s="107" t="s">
        <v>25</v>
      </c>
      <c r="D4729" s="108">
        <v>184.3</v>
      </c>
    </row>
    <row r="4730" spans="1:4">
      <c r="A4730" s="110" t="s">
        <v>11708</v>
      </c>
      <c r="B4730" s="106" t="s">
        <v>11709</v>
      </c>
      <c r="C4730" s="107" t="s">
        <v>25</v>
      </c>
      <c r="D4730" s="108">
        <v>139.80000000000001</v>
      </c>
    </row>
    <row r="4731" spans="1:4">
      <c r="A4731" s="110" t="s">
        <v>11710</v>
      </c>
      <c r="B4731" s="106" t="s">
        <v>11711</v>
      </c>
      <c r="C4731" s="107" t="s">
        <v>27</v>
      </c>
      <c r="D4731" s="108">
        <v>58.77</v>
      </c>
    </row>
    <row r="4732" spans="1:4">
      <c r="A4732" s="110" t="s">
        <v>11712</v>
      </c>
      <c r="B4732" s="106" t="s">
        <v>11713</v>
      </c>
      <c r="C4732" s="107" t="s">
        <v>27</v>
      </c>
      <c r="D4732" s="108">
        <v>66.319999999999993</v>
      </c>
    </row>
    <row r="4733" spans="1:4">
      <c r="A4733" s="110" t="s">
        <v>11714</v>
      </c>
      <c r="B4733" s="106" t="s">
        <v>11715</v>
      </c>
      <c r="C4733" s="107" t="s">
        <v>27</v>
      </c>
      <c r="D4733" s="108">
        <v>58.77</v>
      </c>
    </row>
    <row r="4734" spans="1:4">
      <c r="A4734" s="105" t="s">
        <v>11716</v>
      </c>
      <c r="B4734" s="106"/>
      <c r="C4734" s="107"/>
      <c r="D4734" s="108"/>
    </row>
    <row r="4735" spans="1:4">
      <c r="A4735" s="110" t="s">
        <v>11717</v>
      </c>
      <c r="B4735" s="106" t="s">
        <v>11718</v>
      </c>
      <c r="C4735" s="107" t="s">
        <v>25</v>
      </c>
      <c r="D4735" s="108">
        <v>61.3</v>
      </c>
    </row>
    <row r="4736" spans="1:4">
      <c r="A4736" s="110" t="s">
        <v>11719</v>
      </c>
      <c r="B4736" s="106" t="s">
        <v>11720</v>
      </c>
      <c r="C4736" s="107" t="s">
        <v>25</v>
      </c>
      <c r="D4736" s="108">
        <v>80.739999999999995</v>
      </c>
    </row>
    <row r="4737" spans="1:4">
      <c r="A4737" s="110" t="s">
        <v>11721</v>
      </c>
      <c r="B4737" s="106" t="s">
        <v>11722</v>
      </c>
      <c r="C4737" s="107" t="s">
        <v>25</v>
      </c>
      <c r="D4737" s="108">
        <v>69.41</v>
      </c>
    </row>
    <row r="4738" spans="1:4">
      <c r="A4738" s="110" t="s">
        <v>11723</v>
      </c>
      <c r="B4738" s="106" t="s">
        <v>11724</v>
      </c>
      <c r="C4738" s="107" t="s">
        <v>25</v>
      </c>
      <c r="D4738" s="108">
        <v>99.44</v>
      </c>
    </row>
    <row r="4739" spans="1:4">
      <c r="A4739" s="110" t="s">
        <v>11725</v>
      </c>
      <c r="B4739" s="106" t="s">
        <v>11726</v>
      </c>
      <c r="C4739" s="107" t="s">
        <v>25</v>
      </c>
      <c r="D4739" s="108">
        <v>116.05</v>
      </c>
    </row>
    <row r="4740" spans="1:4">
      <c r="A4740" s="110" t="s">
        <v>11727</v>
      </c>
      <c r="B4740" s="106" t="s">
        <v>11728</v>
      </c>
      <c r="C4740" s="107" t="s">
        <v>27</v>
      </c>
      <c r="D4740" s="108">
        <v>35.67</v>
      </c>
    </row>
    <row r="4741" spans="1:4">
      <c r="A4741" s="110" t="s">
        <v>11729</v>
      </c>
      <c r="B4741" s="106" t="s">
        <v>11730</v>
      </c>
      <c r="C4741" s="107" t="s">
        <v>25</v>
      </c>
      <c r="D4741" s="108">
        <v>107.75</v>
      </c>
    </row>
    <row r="4742" spans="1:4">
      <c r="A4742" s="110" t="s">
        <v>11731</v>
      </c>
      <c r="B4742" s="106" t="s">
        <v>11732</v>
      </c>
      <c r="C4742" s="107" t="s">
        <v>25</v>
      </c>
      <c r="D4742" s="108">
        <v>155.18</v>
      </c>
    </row>
    <row r="4743" spans="1:4">
      <c r="A4743" s="110" t="s">
        <v>11733</v>
      </c>
      <c r="B4743" s="106" t="s">
        <v>11734</v>
      </c>
      <c r="C4743" s="107" t="s">
        <v>25</v>
      </c>
      <c r="D4743" s="108">
        <v>230.45</v>
      </c>
    </row>
    <row r="4744" spans="1:4">
      <c r="A4744" s="110" t="s">
        <v>11735</v>
      </c>
      <c r="B4744" s="106" t="s">
        <v>11736</v>
      </c>
      <c r="C4744" s="107" t="s">
        <v>25</v>
      </c>
      <c r="D4744" s="108">
        <v>129.13999999999999</v>
      </c>
    </row>
    <row r="4745" spans="1:4">
      <c r="A4745" s="110" t="s">
        <v>11737</v>
      </c>
      <c r="B4745" s="106" t="s">
        <v>11738</v>
      </c>
      <c r="C4745" s="107" t="s">
        <v>25</v>
      </c>
      <c r="D4745" s="108">
        <v>251.21</v>
      </c>
    </row>
    <row r="4746" spans="1:4">
      <c r="A4746" s="110" t="s">
        <v>11739</v>
      </c>
      <c r="B4746" s="106" t="s">
        <v>11740</v>
      </c>
      <c r="C4746" s="107" t="s">
        <v>25</v>
      </c>
      <c r="D4746" s="108">
        <v>159.94</v>
      </c>
    </row>
    <row r="4747" spans="1:4">
      <c r="A4747" s="110" t="s">
        <v>11741</v>
      </c>
      <c r="B4747" s="106" t="s">
        <v>11742</v>
      </c>
      <c r="C4747" s="107" t="s">
        <v>25</v>
      </c>
      <c r="D4747" s="108">
        <v>301.91000000000003</v>
      </c>
    </row>
    <row r="4748" spans="1:4">
      <c r="A4748" s="110" t="s">
        <v>11743</v>
      </c>
      <c r="B4748" s="106" t="s">
        <v>11744</v>
      </c>
      <c r="C4748" s="107" t="s">
        <v>27</v>
      </c>
      <c r="D4748" s="108">
        <v>8.94</v>
      </c>
    </row>
    <row r="4749" spans="1:4">
      <c r="A4749" s="110" t="s">
        <v>11745</v>
      </c>
      <c r="B4749" s="106" t="s">
        <v>11746</v>
      </c>
      <c r="C4749" s="107" t="s">
        <v>27</v>
      </c>
      <c r="D4749" s="108">
        <v>33.270000000000003</v>
      </c>
    </row>
    <row r="4750" spans="1:4">
      <c r="A4750" s="105" t="s">
        <v>11747</v>
      </c>
      <c r="B4750" s="106"/>
      <c r="C4750" s="107"/>
      <c r="D4750" s="108"/>
    </row>
    <row r="4751" spans="1:4">
      <c r="A4751" s="110" t="s">
        <v>11748</v>
      </c>
      <c r="B4751" s="106" t="s">
        <v>11749</v>
      </c>
      <c r="C4751" s="107" t="s">
        <v>25</v>
      </c>
      <c r="D4751" s="108">
        <v>48.84</v>
      </c>
    </row>
    <row r="4752" spans="1:4">
      <c r="A4752" s="110" t="s">
        <v>11750</v>
      </c>
      <c r="B4752" s="106" t="s">
        <v>11751</v>
      </c>
      <c r="C4752" s="107" t="s">
        <v>25</v>
      </c>
      <c r="D4752" s="108">
        <v>130</v>
      </c>
    </row>
    <row r="4753" spans="1:4">
      <c r="A4753" s="110" t="s">
        <v>11752</v>
      </c>
      <c r="B4753" s="106" t="s">
        <v>11753</v>
      </c>
      <c r="C4753" s="107" t="s">
        <v>25</v>
      </c>
      <c r="D4753" s="108">
        <v>80.08</v>
      </c>
    </row>
    <row r="4754" spans="1:4">
      <c r="A4754" s="110" t="s">
        <v>11754</v>
      </c>
      <c r="B4754" s="106" t="s">
        <v>11755</v>
      </c>
      <c r="C4754" s="107" t="s">
        <v>25</v>
      </c>
      <c r="D4754" s="108">
        <v>47.72</v>
      </c>
    </row>
    <row r="4755" spans="1:4">
      <c r="A4755" s="110" t="s">
        <v>11756</v>
      </c>
      <c r="B4755" s="106" t="s">
        <v>11757</v>
      </c>
      <c r="C4755" s="107" t="s">
        <v>25</v>
      </c>
      <c r="D4755" s="108">
        <v>91.77</v>
      </c>
    </row>
    <row r="4756" spans="1:4">
      <c r="A4756" s="105" t="s">
        <v>11758</v>
      </c>
      <c r="B4756" s="106"/>
      <c r="C4756" s="107"/>
      <c r="D4756" s="108"/>
    </row>
    <row r="4757" spans="1:4">
      <c r="A4757" s="110" t="s">
        <v>11759</v>
      </c>
      <c r="B4757" s="106" t="s">
        <v>11749</v>
      </c>
      <c r="C4757" s="107" t="s">
        <v>25</v>
      </c>
      <c r="D4757" s="108">
        <v>51.28</v>
      </c>
    </row>
    <row r="4758" spans="1:4">
      <c r="A4758" s="110" t="s">
        <v>11760</v>
      </c>
      <c r="B4758" s="106" t="s">
        <v>11751</v>
      </c>
      <c r="C4758" s="107" t="s">
        <v>25</v>
      </c>
      <c r="D4758" s="108">
        <v>136.5</v>
      </c>
    </row>
    <row r="4759" spans="1:4">
      <c r="A4759" s="110" t="s">
        <v>11761</v>
      </c>
      <c r="B4759" s="106" t="s">
        <v>11762</v>
      </c>
      <c r="C4759" s="107" t="s">
        <v>25</v>
      </c>
      <c r="D4759" s="108">
        <v>139.19999999999999</v>
      </c>
    </row>
    <row r="4760" spans="1:4">
      <c r="A4760" s="105" t="s">
        <v>11763</v>
      </c>
      <c r="B4760" s="106"/>
      <c r="C4760" s="107"/>
      <c r="D4760" s="108"/>
    </row>
    <row r="4761" spans="1:4">
      <c r="A4761" s="110" t="s">
        <v>11764</v>
      </c>
      <c r="B4761" s="106" t="s">
        <v>11765</v>
      </c>
      <c r="C4761" s="107" t="s">
        <v>27</v>
      </c>
      <c r="D4761" s="108">
        <v>52</v>
      </c>
    </row>
    <row r="4762" spans="1:4">
      <c r="A4762" s="110" t="s">
        <v>11766</v>
      </c>
      <c r="B4762" s="106" t="s">
        <v>11767</v>
      </c>
      <c r="C4762" s="107" t="s">
        <v>1623</v>
      </c>
      <c r="D4762" s="108">
        <v>426.22</v>
      </c>
    </row>
    <row r="4763" spans="1:4">
      <c r="A4763" s="110" t="s">
        <v>11768</v>
      </c>
      <c r="B4763" s="106" t="s">
        <v>11769</v>
      </c>
      <c r="C4763" s="107" t="s">
        <v>25</v>
      </c>
      <c r="D4763" s="108">
        <v>271.43</v>
      </c>
    </row>
    <row r="4764" spans="1:4">
      <c r="A4764" s="110" t="s">
        <v>11770</v>
      </c>
      <c r="B4764" s="106" t="s">
        <v>11771</v>
      </c>
      <c r="C4764" s="107" t="s">
        <v>25</v>
      </c>
      <c r="D4764" s="108">
        <v>75.709999999999994</v>
      </c>
    </row>
    <row r="4765" spans="1:4">
      <c r="A4765" s="105" t="s">
        <v>11772</v>
      </c>
      <c r="B4765" s="106"/>
      <c r="C4765" s="107"/>
      <c r="D4765" s="108"/>
    </row>
    <row r="4766" spans="1:4">
      <c r="A4766" s="110" t="s">
        <v>11773</v>
      </c>
      <c r="B4766" s="106" t="s">
        <v>11774</v>
      </c>
      <c r="C4766" s="107" t="s">
        <v>25</v>
      </c>
      <c r="D4766" s="108">
        <v>94.25</v>
      </c>
    </row>
    <row r="4767" spans="1:4">
      <c r="A4767" s="105" t="s">
        <v>11775</v>
      </c>
      <c r="B4767" s="106"/>
      <c r="C4767" s="107"/>
      <c r="D4767" s="108"/>
    </row>
    <row r="4768" spans="1:4">
      <c r="A4768" s="110" t="s">
        <v>11776</v>
      </c>
      <c r="B4768" s="106" t="s">
        <v>11777</v>
      </c>
      <c r="C4768" s="107" t="s">
        <v>25</v>
      </c>
      <c r="D4768" s="108">
        <v>48.75</v>
      </c>
    </row>
    <row r="4769" spans="1:4">
      <c r="A4769" s="110" t="s">
        <v>11778</v>
      </c>
      <c r="B4769" s="106" t="s">
        <v>11779</v>
      </c>
      <c r="C4769" s="107" t="s">
        <v>25</v>
      </c>
      <c r="D4769" s="108">
        <v>107.2</v>
      </c>
    </row>
    <row r="4770" spans="1:4">
      <c r="A4770" s="110" t="s">
        <v>11780</v>
      </c>
      <c r="B4770" s="106" t="s">
        <v>11781</v>
      </c>
      <c r="C4770" s="107" t="s">
        <v>25</v>
      </c>
      <c r="D4770" s="108">
        <v>94.94</v>
      </c>
    </row>
    <row r="4771" spans="1:4">
      <c r="A4771" s="110" t="s">
        <v>11782</v>
      </c>
      <c r="B4771" s="106" t="s">
        <v>11783</v>
      </c>
      <c r="C4771" s="107" t="s">
        <v>25</v>
      </c>
      <c r="D4771" s="108">
        <v>117.3</v>
      </c>
    </row>
    <row r="4772" spans="1:4">
      <c r="A4772" s="110" t="s">
        <v>11784</v>
      </c>
      <c r="B4772" s="106" t="s">
        <v>11785</v>
      </c>
      <c r="C4772" s="107" t="s">
        <v>25</v>
      </c>
      <c r="D4772" s="108">
        <v>108.07</v>
      </c>
    </row>
    <row r="4773" spans="1:4">
      <c r="A4773" s="110" t="s">
        <v>11786</v>
      </c>
      <c r="B4773" s="106" t="s">
        <v>11787</v>
      </c>
      <c r="C4773" s="107" t="s">
        <v>25</v>
      </c>
      <c r="D4773" s="108">
        <v>113.61</v>
      </c>
    </row>
    <row r="4774" spans="1:4">
      <c r="A4774" s="110" t="s">
        <v>11788</v>
      </c>
      <c r="B4774" s="106" t="s">
        <v>11789</v>
      </c>
      <c r="C4774" s="107" t="s">
        <v>25</v>
      </c>
      <c r="D4774" s="108">
        <v>94.94</v>
      </c>
    </row>
    <row r="4775" spans="1:4">
      <c r="A4775" s="105" t="s">
        <v>11790</v>
      </c>
      <c r="B4775" s="106"/>
      <c r="C4775" s="107"/>
      <c r="D4775" s="108"/>
    </row>
    <row r="4776" spans="1:4">
      <c r="A4776" s="110" t="s">
        <v>11791</v>
      </c>
      <c r="B4776" s="106" t="s">
        <v>11792</v>
      </c>
      <c r="C4776" s="107" t="s">
        <v>25</v>
      </c>
      <c r="D4776" s="108">
        <v>84.37</v>
      </c>
    </row>
    <row r="4777" spans="1:4">
      <c r="A4777" s="105" t="s">
        <v>11793</v>
      </c>
      <c r="B4777" s="106"/>
      <c r="C4777" s="107"/>
      <c r="D4777" s="108"/>
    </row>
    <row r="4778" spans="1:4">
      <c r="A4778" s="110" t="s">
        <v>11794</v>
      </c>
      <c r="B4778" s="106" t="s">
        <v>11795</v>
      </c>
      <c r="C4778" s="107" t="s">
        <v>25</v>
      </c>
      <c r="D4778" s="108">
        <v>117.15</v>
      </c>
    </row>
    <row r="4779" spans="1:4">
      <c r="A4779" s="110" t="s">
        <v>11796</v>
      </c>
      <c r="B4779" s="106" t="s">
        <v>11797</v>
      </c>
      <c r="C4779" s="107" t="s">
        <v>25</v>
      </c>
      <c r="D4779" s="108">
        <v>52.4</v>
      </c>
    </row>
    <row r="4780" spans="1:4">
      <c r="A4780" s="105" t="s">
        <v>11798</v>
      </c>
      <c r="B4780" s="106"/>
      <c r="C4780" s="107"/>
      <c r="D4780" s="108"/>
    </row>
    <row r="4781" spans="1:4">
      <c r="A4781" s="110" t="s">
        <v>11799</v>
      </c>
      <c r="B4781" s="106" t="s">
        <v>11800</v>
      </c>
      <c r="C4781" s="107" t="s">
        <v>25</v>
      </c>
      <c r="D4781" s="108">
        <v>80.98</v>
      </c>
    </row>
    <row r="4782" spans="1:4">
      <c r="A4782" s="110" t="s">
        <v>11801</v>
      </c>
      <c r="B4782" s="106" t="s">
        <v>11802</v>
      </c>
      <c r="C4782" s="107" t="s">
        <v>25</v>
      </c>
      <c r="D4782" s="108">
        <v>63.1</v>
      </c>
    </row>
    <row r="4783" spans="1:4">
      <c r="A4783" s="105" t="s">
        <v>11803</v>
      </c>
      <c r="B4783" s="106"/>
      <c r="C4783" s="107"/>
      <c r="D4783" s="108"/>
    </row>
    <row r="4784" spans="1:4">
      <c r="A4784" s="110" t="s">
        <v>11804</v>
      </c>
      <c r="B4784" s="106" t="s">
        <v>11805</v>
      </c>
      <c r="C4784" s="107" t="s">
        <v>25</v>
      </c>
      <c r="D4784" s="108">
        <v>310.61</v>
      </c>
    </row>
    <row r="4785" spans="1:4">
      <c r="A4785" s="105" t="s">
        <v>11806</v>
      </c>
      <c r="B4785" s="106"/>
      <c r="C4785" s="107"/>
      <c r="D4785" s="108"/>
    </row>
    <row r="4786" spans="1:4">
      <c r="A4786" s="110" t="s">
        <v>11807</v>
      </c>
      <c r="B4786" s="106" t="s">
        <v>11808</v>
      </c>
      <c r="C4786" s="107" t="s">
        <v>25</v>
      </c>
      <c r="D4786" s="108">
        <v>164.54</v>
      </c>
    </row>
    <row r="4787" spans="1:4">
      <c r="A4787" s="105" t="s">
        <v>11809</v>
      </c>
      <c r="B4787" s="106"/>
      <c r="C4787" s="107"/>
      <c r="D4787" s="108"/>
    </row>
    <row r="4788" spans="1:4">
      <c r="A4788" s="110" t="s">
        <v>11810</v>
      </c>
      <c r="B4788" s="106" t="s">
        <v>11811</v>
      </c>
      <c r="C4788" s="107" t="s">
        <v>25</v>
      </c>
      <c r="D4788" s="108">
        <v>71.400000000000006</v>
      </c>
    </row>
    <row r="4789" spans="1:4">
      <c r="A4789" s="110" t="s">
        <v>11812</v>
      </c>
      <c r="B4789" s="106" t="s">
        <v>11813</v>
      </c>
      <c r="C4789" s="107" t="s">
        <v>25</v>
      </c>
      <c r="D4789" s="108">
        <v>506</v>
      </c>
    </row>
    <row r="4790" spans="1:4">
      <c r="A4790" s="110" t="s">
        <v>11814</v>
      </c>
      <c r="B4790" s="106" t="s">
        <v>11815</v>
      </c>
      <c r="C4790" s="107" t="s">
        <v>25</v>
      </c>
      <c r="D4790" s="108">
        <v>621.78</v>
      </c>
    </row>
    <row r="4791" spans="1:4">
      <c r="A4791" s="110" t="s">
        <v>11816</v>
      </c>
      <c r="B4791" s="106" t="s">
        <v>11817</v>
      </c>
      <c r="C4791" s="107" t="s">
        <v>25</v>
      </c>
      <c r="D4791" s="108">
        <v>770.78</v>
      </c>
    </row>
    <row r="4792" spans="1:4">
      <c r="A4792" s="110" t="s">
        <v>11818</v>
      </c>
      <c r="B4792" s="106" t="s">
        <v>11819</v>
      </c>
      <c r="C4792" s="107" t="s">
        <v>25</v>
      </c>
      <c r="D4792" s="108">
        <v>302.58999999999997</v>
      </c>
    </row>
    <row r="4793" spans="1:4">
      <c r="A4793" s="110" t="s">
        <v>11820</v>
      </c>
      <c r="B4793" s="106" t="s">
        <v>11821</v>
      </c>
      <c r="C4793" s="107" t="s">
        <v>25</v>
      </c>
      <c r="D4793" s="108">
        <v>436.67</v>
      </c>
    </row>
    <row r="4794" spans="1:4">
      <c r="A4794" s="105" t="s">
        <v>11822</v>
      </c>
      <c r="B4794" s="106"/>
      <c r="C4794" s="107"/>
      <c r="D4794" s="108"/>
    </row>
    <row r="4795" spans="1:4">
      <c r="A4795" s="110" t="s">
        <v>11823</v>
      </c>
      <c r="B4795" s="106" t="s">
        <v>11824</v>
      </c>
      <c r="C4795" s="107" t="s">
        <v>25</v>
      </c>
      <c r="D4795" s="108">
        <v>132.58000000000001</v>
      </c>
    </row>
    <row r="4796" spans="1:4">
      <c r="A4796" s="110" t="s">
        <v>11825</v>
      </c>
      <c r="B4796" s="106" t="s">
        <v>11826</v>
      </c>
      <c r="C4796" s="107" t="s">
        <v>25</v>
      </c>
      <c r="D4796" s="108">
        <v>135.47</v>
      </c>
    </row>
    <row r="4797" spans="1:4">
      <c r="A4797" s="110" t="s">
        <v>11827</v>
      </c>
      <c r="B4797" s="106" t="s">
        <v>11828</v>
      </c>
      <c r="C4797" s="107" t="s">
        <v>25</v>
      </c>
      <c r="D4797" s="108">
        <v>535.91999999999996</v>
      </c>
    </row>
    <row r="4798" spans="1:4">
      <c r="A4798" s="110" t="s">
        <v>11829</v>
      </c>
      <c r="B4798" s="106" t="s">
        <v>11830</v>
      </c>
      <c r="C4798" s="107" t="s">
        <v>25</v>
      </c>
      <c r="D4798" s="108">
        <v>530.5</v>
      </c>
    </row>
    <row r="4799" spans="1:4">
      <c r="A4799" s="105" t="s">
        <v>11831</v>
      </c>
      <c r="B4799" s="106"/>
      <c r="C4799" s="107"/>
      <c r="D4799" s="108"/>
    </row>
    <row r="4800" spans="1:4">
      <c r="A4800" s="105" t="s">
        <v>11832</v>
      </c>
      <c r="B4800" s="106"/>
      <c r="C4800" s="107"/>
      <c r="D4800" s="108"/>
    </row>
    <row r="4801" spans="1:4">
      <c r="A4801" s="110" t="s">
        <v>11833</v>
      </c>
      <c r="B4801" s="106" t="s">
        <v>11834</v>
      </c>
      <c r="C4801" s="107" t="s">
        <v>25</v>
      </c>
      <c r="D4801" s="108">
        <v>36.36</v>
      </c>
    </row>
    <row r="4802" spans="1:4">
      <c r="A4802" s="110" t="s">
        <v>11835</v>
      </c>
      <c r="B4802" s="106" t="s">
        <v>11836</v>
      </c>
      <c r="C4802" s="107" t="s">
        <v>25</v>
      </c>
      <c r="D4802" s="108">
        <v>10.130000000000001</v>
      </c>
    </row>
    <row r="4803" spans="1:4">
      <c r="A4803" s="110" t="s">
        <v>11837</v>
      </c>
      <c r="B4803" s="106" t="s">
        <v>11838</v>
      </c>
      <c r="C4803" s="107" t="s">
        <v>25</v>
      </c>
      <c r="D4803" s="108">
        <v>30.84</v>
      </c>
    </row>
    <row r="4804" spans="1:4">
      <c r="A4804" s="105" t="s">
        <v>11839</v>
      </c>
      <c r="B4804" s="106"/>
      <c r="C4804" s="107"/>
      <c r="D4804" s="108"/>
    </row>
    <row r="4805" spans="1:4">
      <c r="A4805" s="105" t="s">
        <v>11840</v>
      </c>
      <c r="B4805" s="106"/>
      <c r="C4805" s="107"/>
      <c r="D4805" s="108"/>
    </row>
    <row r="4806" spans="1:4">
      <c r="A4806" s="110" t="s">
        <v>11841</v>
      </c>
      <c r="B4806" s="106" t="s">
        <v>11842</v>
      </c>
      <c r="C4806" s="107" t="s">
        <v>25</v>
      </c>
      <c r="D4806" s="108">
        <v>7.29</v>
      </c>
    </row>
    <row r="4807" spans="1:4">
      <c r="A4807" s="105" t="s">
        <v>11843</v>
      </c>
      <c r="B4807" s="106"/>
      <c r="C4807" s="107"/>
      <c r="D4807" s="108"/>
    </row>
    <row r="4808" spans="1:4">
      <c r="A4808" s="110" t="s">
        <v>11844</v>
      </c>
      <c r="B4808" s="106" t="s">
        <v>11845</v>
      </c>
      <c r="C4808" s="107" t="s">
        <v>25</v>
      </c>
      <c r="D4808" s="108">
        <v>289.43</v>
      </c>
    </row>
    <row r="4809" spans="1:4">
      <c r="A4809" s="110" t="s">
        <v>11846</v>
      </c>
      <c r="B4809" s="106" t="s">
        <v>11847</v>
      </c>
      <c r="C4809" s="107" t="s">
        <v>25</v>
      </c>
      <c r="D4809" s="108">
        <v>154.91999999999999</v>
      </c>
    </row>
    <row r="4810" spans="1:4">
      <c r="A4810" s="110" t="s">
        <v>11848</v>
      </c>
      <c r="B4810" s="106" t="s">
        <v>11849</v>
      </c>
      <c r="C4810" s="107" t="s">
        <v>25</v>
      </c>
      <c r="D4810" s="108">
        <v>75.010000000000005</v>
      </c>
    </row>
    <row r="4811" spans="1:4">
      <c r="A4811" s="110" t="s">
        <v>11850</v>
      </c>
      <c r="B4811" s="106" t="s">
        <v>11851</v>
      </c>
      <c r="C4811" s="107" t="s">
        <v>25</v>
      </c>
      <c r="D4811" s="108">
        <v>8.3000000000000007</v>
      </c>
    </row>
    <row r="4812" spans="1:4">
      <c r="A4812" s="110" t="s">
        <v>11852</v>
      </c>
      <c r="B4812" s="106" t="s">
        <v>11853</v>
      </c>
      <c r="C4812" s="107" t="s">
        <v>1623</v>
      </c>
      <c r="D4812" s="108">
        <v>239.79</v>
      </c>
    </row>
    <row r="4813" spans="1:4">
      <c r="A4813" s="110" t="s">
        <v>11854</v>
      </c>
      <c r="B4813" s="106" t="s">
        <v>11855</v>
      </c>
      <c r="C4813" s="107" t="s">
        <v>1623</v>
      </c>
      <c r="D4813" s="108">
        <v>312.68</v>
      </c>
    </row>
    <row r="4814" spans="1:4">
      <c r="A4814" s="110" t="s">
        <v>11856</v>
      </c>
      <c r="B4814" s="106" t="s">
        <v>11857</v>
      </c>
      <c r="C4814" s="107" t="s">
        <v>25</v>
      </c>
      <c r="D4814" s="108">
        <v>131.21</v>
      </c>
    </row>
    <row r="4815" spans="1:4">
      <c r="A4815" s="110" t="s">
        <v>11858</v>
      </c>
      <c r="B4815" s="106" t="s">
        <v>11859</v>
      </c>
      <c r="C4815" s="107" t="s">
        <v>25</v>
      </c>
      <c r="D4815" s="108">
        <v>119.08</v>
      </c>
    </row>
    <row r="4816" spans="1:4">
      <c r="A4816" s="105" t="s">
        <v>11860</v>
      </c>
      <c r="B4816" s="106"/>
      <c r="C4816" s="107"/>
      <c r="D4816" s="108"/>
    </row>
    <row r="4817" spans="1:4">
      <c r="A4817" s="105" t="s">
        <v>11861</v>
      </c>
      <c r="B4817" s="106"/>
      <c r="C4817" s="107"/>
      <c r="D4817" s="108"/>
    </row>
    <row r="4818" spans="1:4">
      <c r="A4818" s="110" t="s">
        <v>11862</v>
      </c>
      <c r="B4818" s="106" t="s">
        <v>11863</v>
      </c>
      <c r="C4818" s="107" t="s">
        <v>27</v>
      </c>
      <c r="D4818" s="108">
        <v>14.87</v>
      </c>
    </row>
    <row r="4819" spans="1:4">
      <c r="A4819" s="110" t="s">
        <v>11864</v>
      </c>
      <c r="B4819" s="106" t="s">
        <v>11865</v>
      </c>
      <c r="C4819" s="107" t="s">
        <v>27</v>
      </c>
      <c r="D4819" s="108">
        <v>19.38</v>
      </c>
    </row>
    <row r="4820" spans="1:4">
      <c r="A4820" s="110" t="s">
        <v>11866</v>
      </c>
      <c r="B4820" s="106" t="s">
        <v>11867</v>
      </c>
      <c r="C4820" s="107" t="s">
        <v>27</v>
      </c>
      <c r="D4820" s="108">
        <v>16.989999999999998</v>
      </c>
    </row>
    <row r="4821" spans="1:4">
      <c r="A4821" s="110" t="s">
        <v>11868</v>
      </c>
      <c r="B4821" s="106" t="s">
        <v>11869</v>
      </c>
      <c r="C4821" s="107" t="s">
        <v>27</v>
      </c>
      <c r="D4821" s="108">
        <v>16.79</v>
      </c>
    </row>
    <row r="4822" spans="1:4">
      <c r="A4822" s="110" t="s">
        <v>11870</v>
      </c>
      <c r="B4822" s="106" t="s">
        <v>11871</v>
      </c>
      <c r="C4822" s="107" t="s">
        <v>27</v>
      </c>
      <c r="D4822" s="108">
        <v>19.02</v>
      </c>
    </row>
    <row r="4823" spans="1:4">
      <c r="A4823" s="110" t="s">
        <v>11872</v>
      </c>
      <c r="B4823" s="106" t="s">
        <v>11873</v>
      </c>
      <c r="C4823" s="107" t="s">
        <v>27</v>
      </c>
      <c r="D4823" s="108">
        <v>17.190000000000001</v>
      </c>
    </row>
    <row r="4824" spans="1:4">
      <c r="A4824" s="110" t="s">
        <v>11874</v>
      </c>
      <c r="B4824" s="106" t="s">
        <v>11875</v>
      </c>
      <c r="C4824" s="107" t="s">
        <v>27</v>
      </c>
      <c r="D4824" s="108">
        <v>21.01</v>
      </c>
    </row>
    <row r="4825" spans="1:4">
      <c r="A4825" s="110" t="s">
        <v>11876</v>
      </c>
      <c r="B4825" s="106" t="s">
        <v>11877</v>
      </c>
      <c r="C4825" s="107" t="s">
        <v>27</v>
      </c>
      <c r="D4825" s="108">
        <v>33.04</v>
      </c>
    </row>
    <row r="4826" spans="1:4">
      <c r="A4826" s="105" t="s">
        <v>1686</v>
      </c>
      <c r="B4826" s="106"/>
      <c r="C4826" s="107"/>
      <c r="D4826" s="108"/>
    </row>
    <row r="4827" spans="1:4">
      <c r="A4827" s="105" t="s">
        <v>1633</v>
      </c>
      <c r="B4827" s="106"/>
      <c r="C4827" s="107"/>
      <c r="D4827" s="108"/>
    </row>
    <row r="4828" spans="1:4">
      <c r="A4828" s="105" t="s">
        <v>11878</v>
      </c>
      <c r="B4828" s="106"/>
      <c r="C4828" s="107"/>
      <c r="D4828" s="108"/>
    </row>
    <row r="4829" spans="1:4">
      <c r="A4829" s="105" t="s">
        <v>11879</v>
      </c>
      <c r="B4829" s="106"/>
      <c r="C4829" s="107"/>
      <c r="D4829" s="108"/>
    </row>
    <row r="4830" spans="1:4">
      <c r="A4830" s="110" t="s">
        <v>11880</v>
      </c>
      <c r="B4830" s="106" t="s">
        <v>11881</v>
      </c>
      <c r="C4830" s="107" t="s">
        <v>1623</v>
      </c>
      <c r="D4830" s="108">
        <v>5.36</v>
      </c>
    </row>
    <row r="4831" spans="1:4">
      <c r="A4831" s="110" t="s">
        <v>11882</v>
      </c>
      <c r="B4831" s="106" t="s">
        <v>11883</v>
      </c>
      <c r="C4831" s="107" t="s">
        <v>1623</v>
      </c>
      <c r="D4831" s="108">
        <v>18.48</v>
      </c>
    </row>
    <row r="4832" spans="1:4">
      <c r="A4832" s="110" t="s">
        <v>11884</v>
      </c>
      <c r="B4832" s="106" t="s">
        <v>11885</v>
      </c>
      <c r="C4832" s="107" t="s">
        <v>27</v>
      </c>
      <c r="D4832" s="108">
        <v>38.590000000000003</v>
      </c>
    </row>
    <row r="4833" spans="1:4">
      <c r="A4833" s="110" t="s">
        <v>11886</v>
      </c>
      <c r="B4833" s="106" t="s">
        <v>11887</v>
      </c>
      <c r="C4833" s="107" t="s">
        <v>25</v>
      </c>
      <c r="D4833" s="108">
        <v>15.51</v>
      </c>
    </row>
    <row r="4834" spans="1:4">
      <c r="A4834" s="110" t="s">
        <v>11888</v>
      </c>
      <c r="B4834" s="106" t="s">
        <v>11889</v>
      </c>
      <c r="C4834" s="107" t="s">
        <v>27</v>
      </c>
      <c r="D4834" s="108">
        <v>17.07</v>
      </c>
    </row>
    <row r="4835" spans="1:4">
      <c r="A4835" s="110" t="s">
        <v>11890</v>
      </c>
      <c r="B4835" s="106" t="s">
        <v>11891</v>
      </c>
      <c r="C4835" s="107" t="s">
        <v>25</v>
      </c>
      <c r="D4835" s="108">
        <v>7.76</v>
      </c>
    </row>
    <row r="4836" spans="1:4">
      <c r="A4836" s="110" t="s">
        <v>11892</v>
      </c>
      <c r="B4836" s="106" t="s">
        <v>11893</v>
      </c>
      <c r="C4836" s="107" t="s">
        <v>1623</v>
      </c>
      <c r="D4836" s="108">
        <v>22.43</v>
      </c>
    </row>
    <row r="4837" spans="1:4">
      <c r="A4837" s="110" t="s">
        <v>11894</v>
      </c>
      <c r="B4837" s="106" t="s">
        <v>11895</v>
      </c>
      <c r="C4837" s="107" t="s">
        <v>27</v>
      </c>
      <c r="D4837" s="108">
        <v>20.170000000000002</v>
      </c>
    </row>
    <row r="4838" spans="1:4">
      <c r="A4838" s="110" t="s">
        <v>11896</v>
      </c>
      <c r="B4838" s="106" t="s">
        <v>11897</v>
      </c>
      <c r="C4838" s="107" t="s">
        <v>27</v>
      </c>
      <c r="D4838" s="108">
        <v>10.08</v>
      </c>
    </row>
    <row r="4839" spans="1:4">
      <c r="A4839" s="110" t="s">
        <v>11898</v>
      </c>
      <c r="B4839" s="106" t="s">
        <v>11899</v>
      </c>
      <c r="C4839" s="107" t="s">
        <v>27</v>
      </c>
      <c r="D4839" s="108">
        <v>13.96</v>
      </c>
    </row>
    <row r="4840" spans="1:4">
      <c r="A4840" s="110" t="s">
        <v>11900</v>
      </c>
      <c r="B4840" s="106" t="s">
        <v>11901</v>
      </c>
      <c r="C4840" s="107" t="s">
        <v>27</v>
      </c>
      <c r="D4840" s="108">
        <v>5.36</v>
      </c>
    </row>
    <row r="4841" spans="1:4">
      <c r="A4841" s="110" t="s">
        <v>11902</v>
      </c>
      <c r="B4841" s="106" t="s">
        <v>11903</v>
      </c>
      <c r="C4841" s="107" t="s">
        <v>26</v>
      </c>
      <c r="D4841" s="108">
        <v>106.92</v>
      </c>
    </row>
    <row r="4842" spans="1:4">
      <c r="A4842" s="110" t="s">
        <v>11904</v>
      </c>
      <c r="B4842" s="106" t="s">
        <v>11905</v>
      </c>
      <c r="C4842" s="107" t="s">
        <v>26</v>
      </c>
      <c r="D4842" s="108">
        <v>71.28</v>
      </c>
    </row>
    <row r="4843" spans="1:4">
      <c r="A4843" s="110" t="s">
        <v>11906</v>
      </c>
      <c r="B4843" s="106" t="s">
        <v>11907</v>
      </c>
      <c r="C4843" s="107" t="s">
        <v>26</v>
      </c>
      <c r="D4843" s="108">
        <v>80.19</v>
      </c>
    </row>
    <row r="4844" spans="1:4">
      <c r="A4844" s="110" t="s">
        <v>11908</v>
      </c>
      <c r="B4844" s="106" t="s">
        <v>11909</v>
      </c>
      <c r="C4844" s="107" t="s">
        <v>26</v>
      </c>
      <c r="D4844" s="108">
        <v>98.01</v>
      </c>
    </row>
    <row r="4845" spans="1:4">
      <c r="A4845" s="110" t="s">
        <v>11910</v>
      </c>
      <c r="B4845" s="106" t="s">
        <v>11911</v>
      </c>
      <c r="C4845" s="107" t="s">
        <v>25</v>
      </c>
      <c r="D4845" s="108">
        <v>10.86</v>
      </c>
    </row>
    <row r="4846" spans="1:4">
      <c r="A4846" s="110" t="s">
        <v>11912</v>
      </c>
      <c r="B4846" s="106" t="s">
        <v>11913</v>
      </c>
      <c r="C4846" s="107" t="s">
        <v>26</v>
      </c>
      <c r="D4846" s="108">
        <v>213.84</v>
      </c>
    </row>
    <row r="4847" spans="1:4">
      <c r="A4847" s="110" t="s">
        <v>11914</v>
      </c>
      <c r="B4847" s="106" t="s">
        <v>11915</v>
      </c>
      <c r="C4847" s="107" t="s">
        <v>26</v>
      </c>
      <c r="D4847" s="108">
        <v>303</v>
      </c>
    </row>
    <row r="4848" spans="1:4">
      <c r="A4848" s="110" t="s">
        <v>11916</v>
      </c>
      <c r="B4848" s="106" t="s">
        <v>11917</v>
      </c>
      <c r="C4848" s="107" t="s">
        <v>26</v>
      </c>
      <c r="D4848" s="108">
        <v>302.94</v>
      </c>
    </row>
    <row r="4849" spans="1:4">
      <c r="A4849" s="110" t="s">
        <v>11918</v>
      </c>
      <c r="B4849" s="106" t="s">
        <v>11919</v>
      </c>
      <c r="C4849" s="107" t="s">
        <v>25</v>
      </c>
      <c r="D4849" s="108">
        <v>12.41</v>
      </c>
    </row>
    <row r="4850" spans="1:4">
      <c r="A4850" s="110" t="s">
        <v>11920</v>
      </c>
      <c r="B4850" s="106" t="s">
        <v>11921</v>
      </c>
      <c r="C4850" s="107" t="s">
        <v>25</v>
      </c>
      <c r="D4850" s="108">
        <v>14.72</v>
      </c>
    </row>
    <row r="4851" spans="1:4">
      <c r="A4851" s="110" t="s">
        <v>11922</v>
      </c>
      <c r="B4851" s="106" t="s">
        <v>11923</v>
      </c>
      <c r="C4851" s="107" t="s">
        <v>26</v>
      </c>
      <c r="D4851" s="108">
        <v>192.97</v>
      </c>
    </row>
    <row r="4852" spans="1:4">
      <c r="A4852" s="110" t="s">
        <v>11924</v>
      </c>
      <c r="B4852" s="106" t="s">
        <v>11925</v>
      </c>
      <c r="C4852" s="107" t="s">
        <v>26</v>
      </c>
      <c r="D4852" s="108">
        <v>57.39</v>
      </c>
    </row>
    <row r="4853" spans="1:4">
      <c r="A4853" s="110" t="s">
        <v>11926</v>
      </c>
      <c r="B4853" s="106" t="s">
        <v>11927</v>
      </c>
      <c r="C4853" s="107" t="s">
        <v>25</v>
      </c>
      <c r="D4853" s="108">
        <v>23.27</v>
      </c>
    </row>
    <row r="4854" spans="1:4">
      <c r="A4854" s="110" t="s">
        <v>11928</v>
      </c>
      <c r="B4854" s="106" t="s">
        <v>11929</v>
      </c>
      <c r="C4854" s="107" t="s">
        <v>25</v>
      </c>
      <c r="D4854" s="108">
        <v>10.86</v>
      </c>
    </row>
    <row r="4855" spans="1:4">
      <c r="A4855" s="110" t="s">
        <v>11930</v>
      </c>
      <c r="B4855" s="106" t="s">
        <v>11931</v>
      </c>
      <c r="C4855" s="107" t="s">
        <v>25</v>
      </c>
      <c r="D4855" s="108">
        <v>21.09</v>
      </c>
    </row>
    <row r="4856" spans="1:4">
      <c r="A4856" s="110" t="s">
        <v>11932</v>
      </c>
      <c r="B4856" s="106" t="s">
        <v>11933</v>
      </c>
      <c r="C4856" s="107" t="s">
        <v>25</v>
      </c>
      <c r="D4856" s="108">
        <v>15.47</v>
      </c>
    </row>
    <row r="4857" spans="1:4">
      <c r="A4857" s="110" t="s">
        <v>11934</v>
      </c>
      <c r="B4857" s="106" t="s">
        <v>11935</v>
      </c>
      <c r="C4857" s="107" t="s">
        <v>25</v>
      </c>
      <c r="D4857" s="108">
        <v>7.76</v>
      </c>
    </row>
    <row r="4858" spans="1:4">
      <c r="A4858" s="110" t="s">
        <v>11936</v>
      </c>
      <c r="B4858" s="106" t="s">
        <v>11937</v>
      </c>
      <c r="C4858" s="107" t="s">
        <v>25</v>
      </c>
      <c r="D4858" s="108">
        <v>18.61</v>
      </c>
    </row>
    <row r="4859" spans="1:4">
      <c r="A4859" s="110" t="s">
        <v>11938</v>
      </c>
      <c r="B4859" s="106" t="s">
        <v>11939</v>
      </c>
      <c r="C4859" s="107" t="s">
        <v>25</v>
      </c>
      <c r="D4859" s="108">
        <v>23.27</v>
      </c>
    </row>
    <row r="4860" spans="1:4">
      <c r="A4860" s="110" t="s">
        <v>11940</v>
      </c>
      <c r="B4860" s="106" t="s">
        <v>11941</v>
      </c>
      <c r="C4860" s="107" t="s">
        <v>25</v>
      </c>
      <c r="D4860" s="108">
        <v>41.88</v>
      </c>
    </row>
    <row r="4861" spans="1:4">
      <c r="A4861" s="110" t="s">
        <v>11942</v>
      </c>
      <c r="B4861" s="106" t="s">
        <v>11943</v>
      </c>
      <c r="C4861" s="107" t="s">
        <v>25</v>
      </c>
      <c r="D4861" s="108">
        <v>9.6</v>
      </c>
    </row>
    <row r="4862" spans="1:4">
      <c r="A4862" s="110" t="s">
        <v>11944</v>
      </c>
      <c r="B4862" s="106" t="s">
        <v>11945</v>
      </c>
      <c r="C4862" s="107" t="s">
        <v>27</v>
      </c>
      <c r="D4862" s="108">
        <v>6.83</v>
      </c>
    </row>
    <row r="4863" spans="1:4">
      <c r="A4863" s="110" t="s">
        <v>11946</v>
      </c>
      <c r="B4863" s="106" t="s">
        <v>11947</v>
      </c>
      <c r="C4863" s="107" t="s">
        <v>25</v>
      </c>
      <c r="D4863" s="108">
        <v>96.86</v>
      </c>
    </row>
    <row r="4864" spans="1:4">
      <c r="A4864" s="110" t="s">
        <v>11948</v>
      </c>
      <c r="B4864" s="106" t="s">
        <v>11949</v>
      </c>
      <c r="C4864" s="107" t="s">
        <v>25</v>
      </c>
      <c r="D4864" s="108">
        <v>13.5</v>
      </c>
    </row>
    <row r="4865" spans="1:4">
      <c r="A4865" s="110" t="s">
        <v>11950</v>
      </c>
      <c r="B4865" s="106" t="s">
        <v>11951</v>
      </c>
      <c r="C4865" s="107" t="s">
        <v>27</v>
      </c>
      <c r="D4865" s="108">
        <v>3.1</v>
      </c>
    </row>
    <row r="4866" spans="1:4">
      <c r="A4866" s="110" t="s">
        <v>11952</v>
      </c>
      <c r="B4866" s="106" t="s">
        <v>11953</v>
      </c>
      <c r="C4866" s="107" t="s">
        <v>26</v>
      </c>
      <c r="D4866" s="108">
        <v>2726.94</v>
      </c>
    </row>
    <row r="4867" spans="1:4">
      <c r="A4867" s="110" t="s">
        <v>11954</v>
      </c>
      <c r="B4867" s="106" t="s">
        <v>11955</v>
      </c>
      <c r="C4867" s="107" t="s">
        <v>25</v>
      </c>
      <c r="D4867" s="108">
        <v>7.71</v>
      </c>
    </row>
    <row r="4868" spans="1:4">
      <c r="A4868" s="110" t="s">
        <v>11956</v>
      </c>
      <c r="B4868" s="106" t="s">
        <v>11957</v>
      </c>
      <c r="C4868" s="107" t="s">
        <v>25</v>
      </c>
      <c r="D4868" s="108">
        <v>7.39</v>
      </c>
    </row>
    <row r="4869" spans="1:4">
      <c r="A4869" s="110" t="s">
        <v>11958</v>
      </c>
      <c r="B4869" s="106" t="s">
        <v>11959</v>
      </c>
      <c r="C4869" s="107" t="s">
        <v>25</v>
      </c>
      <c r="D4869" s="108">
        <v>16.78</v>
      </c>
    </row>
    <row r="4870" spans="1:4">
      <c r="A4870" s="110" t="s">
        <v>11960</v>
      </c>
      <c r="B4870" s="106" t="s">
        <v>11961</v>
      </c>
      <c r="C4870" s="107" t="s">
        <v>25</v>
      </c>
      <c r="D4870" s="108">
        <v>31.48</v>
      </c>
    </row>
    <row r="4871" spans="1:4">
      <c r="A4871" s="110" t="s">
        <v>11962</v>
      </c>
      <c r="B4871" s="106" t="s">
        <v>11963</v>
      </c>
      <c r="C4871" s="107" t="s">
        <v>25</v>
      </c>
      <c r="D4871" s="108">
        <v>12.99</v>
      </c>
    </row>
    <row r="4872" spans="1:4">
      <c r="A4872" s="110" t="s">
        <v>11964</v>
      </c>
      <c r="B4872" s="106" t="s">
        <v>11965</v>
      </c>
      <c r="C4872" s="107" t="s">
        <v>25</v>
      </c>
      <c r="D4872" s="108">
        <v>28.86</v>
      </c>
    </row>
    <row r="4873" spans="1:4">
      <c r="A4873" s="110" t="s">
        <v>11966</v>
      </c>
      <c r="B4873" s="106" t="s">
        <v>11967</v>
      </c>
      <c r="C4873" s="107" t="s">
        <v>25</v>
      </c>
      <c r="D4873" s="108">
        <v>9.89</v>
      </c>
    </row>
    <row r="4874" spans="1:4">
      <c r="A4874" s="110" t="s">
        <v>11968</v>
      </c>
      <c r="B4874" s="106" t="s">
        <v>11969</v>
      </c>
      <c r="C4874" s="107" t="s">
        <v>25</v>
      </c>
      <c r="D4874" s="108">
        <v>10.56</v>
      </c>
    </row>
    <row r="4875" spans="1:4">
      <c r="A4875" s="110" t="s">
        <v>11970</v>
      </c>
      <c r="B4875" s="106" t="s">
        <v>11971</v>
      </c>
      <c r="C4875" s="107" t="s">
        <v>25</v>
      </c>
      <c r="D4875" s="108">
        <v>15.05</v>
      </c>
    </row>
    <row r="4876" spans="1:4">
      <c r="A4876" s="110" t="s">
        <v>11972</v>
      </c>
      <c r="B4876" s="106" t="s">
        <v>11973</v>
      </c>
      <c r="C4876" s="107" t="s">
        <v>25</v>
      </c>
      <c r="D4876" s="108">
        <v>8.1199999999999992</v>
      </c>
    </row>
    <row r="4877" spans="1:4">
      <c r="A4877" s="110" t="s">
        <v>11974</v>
      </c>
      <c r="B4877" s="106" t="s">
        <v>11975</v>
      </c>
      <c r="C4877" s="107" t="s">
        <v>25</v>
      </c>
      <c r="D4877" s="108">
        <v>11.59</v>
      </c>
    </row>
    <row r="4878" spans="1:4">
      <c r="A4878" s="110" t="s">
        <v>11976</v>
      </c>
      <c r="B4878" s="106" t="s">
        <v>11977</v>
      </c>
      <c r="C4878" s="107" t="s">
        <v>25</v>
      </c>
      <c r="D4878" s="108">
        <v>13.49</v>
      </c>
    </row>
    <row r="4879" spans="1:4">
      <c r="A4879" s="110" t="s">
        <v>11978</v>
      </c>
      <c r="B4879" s="106" t="s">
        <v>11979</v>
      </c>
      <c r="C4879" s="107" t="s">
        <v>25</v>
      </c>
      <c r="D4879" s="108">
        <v>7.76</v>
      </c>
    </row>
    <row r="4880" spans="1:4">
      <c r="A4880" s="110" t="s">
        <v>11980</v>
      </c>
      <c r="B4880" s="106" t="s">
        <v>11981</v>
      </c>
      <c r="C4880" s="107" t="s">
        <v>25</v>
      </c>
      <c r="D4880" s="108">
        <v>19.39</v>
      </c>
    </row>
    <row r="4881" spans="1:4">
      <c r="A4881" s="110" t="s">
        <v>11982</v>
      </c>
      <c r="B4881" s="106" t="s">
        <v>11983</v>
      </c>
      <c r="C4881" s="107" t="s">
        <v>25</v>
      </c>
      <c r="D4881" s="108">
        <v>6.34</v>
      </c>
    </row>
    <row r="4882" spans="1:4">
      <c r="A4882" s="110" t="s">
        <v>11984</v>
      </c>
      <c r="B4882" s="106" t="s">
        <v>11985</v>
      </c>
      <c r="C4882" s="107" t="s">
        <v>25</v>
      </c>
      <c r="D4882" s="108">
        <v>10.86</v>
      </c>
    </row>
    <row r="4883" spans="1:4">
      <c r="A4883" s="110" t="s">
        <v>11986</v>
      </c>
      <c r="B4883" s="106" t="s">
        <v>11987</v>
      </c>
      <c r="C4883" s="107" t="s">
        <v>25</v>
      </c>
      <c r="D4883" s="108">
        <v>11.08</v>
      </c>
    </row>
    <row r="4884" spans="1:4">
      <c r="A4884" s="110" t="s">
        <v>11988</v>
      </c>
      <c r="B4884" s="106" t="s">
        <v>11989</v>
      </c>
      <c r="C4884" s="107" t="s">
        <v>25</v>
      </c>
      <c r="D4884" s="108">
        <v>13.85</v>
      </c>
    </row>
    <row r="4885" spans="1:4">
      <c r="A4885" s="110" t="s">
        <v>11990</v>
      </c>
      <c r="B4885" s="106" t="s">
        <v>11991</v>
      </c>
      <c r="C4885" s="107" t="s">
        <v>26</v>
      </c>
      <c r="D4885" s="108">
        <v>19.55</v>
      </c>
    </row>
    <row r="4886" spans="1:4">
      <c r="A4886" s="110" t="s">
        <v>11992</v>
      </c>
      <c r="B4886" s="106" t="s">
        <v>11993</v>
      </c>
      <c r="C4886" s="107" t="s">
        <v>25</v>
      </c>
      <c r="D4886" s="108">
        <v>16.260000000000002</v>
      </c>
    </row>
    <row r="4887" spans="1:4">
      <c r="A4887" s="110" t="s">
        <v>11994</v>
      </c>
      <c r="B4887" s="106" t="s">
        <v>11995</v>
      </c>
      <c r="C4887" s="107" t="s">
        <v>25</v>
      </c>
      <c r="D4887" s="108">
        <v>8.5299999999999994</v>
      </c>
    </row>
    <row r="4888" spans="1:4">
      <c r="A4888" s="110" t="s">
        <v>11996</v>
      </c>
      <c r="B4888" s="106" t="s">
        <v>11997</v>
      </c>
      <c r="C4888" s="107" t="s">
        <v>25</v>
      </c>
      <c r="D4888" s="108">
        <v>18.61</v>
      </c>
    </row>
    <row r="4889" spans="1:4">
      <c r="A4889" s="110" t="s">
        <v>11998</v>
      </c>
      <c r="B4889" s="106" t="s">
        <v>11999</v>
      </c>
      <c r="C4889" s="107" t="s">
        <v>25</v>
      </c>
      <c r="D4889" s="108">
        <v>5.43</v>
      </c>
    </row>
    <row r="4890" spans="1:4">
      <c r="A4890" s="110" t="s">
        <v>12000</v>
      </c>
      <c r="B4890" s="106" t="s">
        <v>12001</v>
      </c>
      <c r="C4890" s="107" t="s">
        <v>27</v>
      </c>
      <c r="D4890" s="108">
        <v>57.71</v>
      </c>
    </row>
    <row r="4891" spans="1:4">
      <c r="A4891" s="110" t="s">
        <v>12002</v>
      </c>
      <c r="B4891" s="106" t="s">
        <v>12003</v>
      </c>
      <c r="C4891" s="107" t="s">
        <v>25</v>
      </c>
      <c r="D4891" s="108">
        <v>15.47</v>
      </c>
    </row>
    <row r="4892" spans="1:4">
      <c r="A4892" s="110" t="s">
        <v>12004</v>
      </c>
      <c r="B4892" s="106" t="s">
        <v>12005</v>
      </c>
      <c r="C4892" s="107" t="s">
        <v>25</v>
      </c>
      <c r="D4892" s="108">
        <v>5.43</v>
      </c>
    </row>
    <row r="4893" spans="1:4">
      <c r="A4893" s="110" t="s">
        <v>12006</v>
      </c>
      <c r="B4893" s="106" t="s">
        <v>12007</v>
      </c>
      <c r="C4893" s="107" t="s">
        <v>25</v>
      </c>
      <c r="D4893" s="108">
        <v>12.41</v>
      </c>
    </row>
    <row r="4894" spans="1:4">
      <c r="A4894" s="110" t="s">
        <v>12008</v>
      </c>
      <c r="B4894" s="106" t="s">
        <v>12009</v>
      </c>
      <c r="C4894" s="107" t="s">
        <v>27</v>
      </c>
      <c r="D4894" s="108">
        <v>39.53</v>
      </c>
    </row>
    <row r="4895" spans="1:4">
      <c r="A4895" s="110" t="s">
        <v>12010</v>
      </c>
      <c r="B4895" s="106" t="s">
        <v>12011</v>
      </c>
      <c r="C4895" s="107" t="s">
        <v>27</v>
      </c>
      <c r="D4895" s="108">
        <v>79.430000000000007</v>
      </c>
    </row>
    <row r="4896" spans="1:4">
      <c r="A4896" s="110" t="s">
        <v>12012</v>
      </c>
      <c r="B4896" s="106" t="s">
        <v>12013</v>
      </c>
      <c r="C4896" s="107" t="s">
        <v>27</v>
      </c>
      <c r="D4896" s="108">
        <v>193.97</v>
      </c>
    </row>
    <row r="4897" spans="1:4">
      <c r="A4897" s="110" t="s">
        <v>12014</v>
      </c>
      <c r="B4897" s="106" t="s">
        <v>12015</v>
      </c>
      <c r="C4897" s="107" t="s">
        <v>27</v>
      </c>
      <c r="D4897" s="108">
        <v>312.47000000000003</v>
      </c>
    </row>
    <row r="4898" spans="1:4">
      <c r="A4898" s="105" t="s">
        <v>12016</v>
      </c>
      <c r="B4898" s="106"/>
      <c r="C4898" s="107"/>
      <c r="D4898" s="108"/>
    </row>
    <row r="4899" spans="1:4">
      <c r="A4899" s="110" t="s">
        <v>12017</v>
      </c>
      <c r="B4899" s="106" t="s">
        <v>12018</v>
      </c>
      <c r="C4899" s="107" t="s">
        <v>1623</v>
      </c>
      <c r="D4899" s="108">
        <v>48.61</v>
      </c>
    </row>
    <row r="4900" spans="1:4">
      <c r="A4900" s="110" t="s">
        <v>12019</v>
      </c>
      <c r="B4900" s="106" t="s">
        <v>12020</v>
      </c>
      <c r="C4900" s="107" t="s">
        <v>25</v>
      </c>
      <c r="D4900" s="108">
        <v>9.5399999999999991</v>
      </c>
    </row>
    <row r="4901" spans="1:4">
      <c r="A4901" s="110" t="s">
        <v>12021</v>
      </c>
      <c r="B4901" s="106" t="s">
        <v>12022</v>
      </c>
      <c r="C4901" s="107" t="s">
        <v>26</v>
      </c>
      <c r="D4901" s="108">
        <v>129.1</v>
      </c>
    </row>
    <row r="4902" spans="1:4">
      <c r="A4902" s="110" t="s">
        <v>12023</v>
      </c>
      <c r="B4902" s="106" t="s">
        <v>12024</v>
      </c>
      <c r="C4902" s="107" t="s">
        <v>25</v>
      </c>
      <c r="D4902" s="108">
        <v>20.13</v>
      </c>
    </row>
    <row r="4903" spans="1:4">
      <c r="A4903" s="110" t="s">
        <v>12025</v>
      </c>
      <c r="B4903" s="106" t="s">
        <v>12026</v>
      </c>
      <c r="C4903" s="107" t="s">
        <v>25</v>
      </c>
      <c r="D4903" s="108">
        <v>25.17</v>
      </c>
    </row>
    <row r="4904" spans="1:4">
      <c r="A4904" s="110" t="s">
        <v>12027</v>
      </c>
      <c r="B4904" s="106" t="s">
        <v>12028</v>
      </c>
      <c r="C4904" s="107" t="s">
        <v>26</v>
      </c>
      <c r="D4904" s="108">
        <v>219.48</v>
      </c>
    </row>
    <row r="4905" spans="1:4">
      <c r="A4905" s="110" t="s">
        <v>12029</v>
      </c>
      <c r="B4905" s="106" t="s">
        <v>12030</v>
      </c>
      <c r="C4905" s="107" t="s">
        <v>25</v>
      </c>
      <c r="D4905" s="108">
        <v>15.09</v>
      </c>
    </row>
    <row r="4906" spans="1:4">
      <c r="A4906" s="110" t="s">
        <v>12031</v>
      </c>
      <c r="B4906" s="106" t="s">
        <v>12032</v>
      </c>
      <c r="C4906" s="107" t="s">
        <v>25</v>
      </c>
      <c r="D4906" s="108">
        <v>22.65</v>
      </c>
    </row>
    <row r="4907" spans="1:4">
      <c r="A4907" s="110" t="s">
        <v>12033</v>
      </c>
      <c r="B4907" s="106" t="s">
        <v>12034</v>
      </c>
      <c r="C4907" s="107" t="s">
        <v>25</v>
      </c>
      <c r="D4907" s="108">
        <v>17.73</v>
      </c>
    </row>
    <row r="4908" spans="1:4">
      <c r="A4908" s="110" t="s">
        <v>12035</v>
      </c>
      <c r="B4908" s="106" t="s">
        <v>12036</v>
      </c>
      <c r="C4908" s="107" t="s">
        <v>25</v>
      </c>
      <c r="D4908" s="108">
        <v>26.61</v>
      </c>
    </row>
    <row r="4909" spans="1:4">
      <c r="A4909" s="110" t="s">
        <v>12037</v>
      </c>
      <c r="B4909" s="106" t="s">
        <v>12038</v>
      </c>
      <c r="C4909" s="107" t="s">
        <v>26</v>
      </c>
      <c r="D4909" s="108">
        <v>100.69</v>
      </c>
    </row>
    <row r="4910" spans="1:4">
      <c r="A4910" s="110" t="s">
        <v>12039</v>
      </c>
      <c r="B4910" s="106" t="s">
        <v>12040</v>
      </c>
      <c r="C4910" s="107" t="s">
        <v>26</v>
      </c>
      <c r="D4910" s="108">
        <v>171.17</v>
      </c>
    </row>
    <row r="4911" spans="1:4">
      <c r="A4911" s="110" t="s">
        <v>12041</v>
      </c>
      <c r="B4911" s="106" t="s">
        <v>12042</v>
      </c>
      <c r="C4911" s="107" t="s">
        <v>26</v>
      </c>
      <c r="D4911" s="108">
        <v>1643.36</v>
      </c>
    </row>
    <row r="4912" spans="1:4">
      <c r="A4912" s="105" t="s">
        <v>12043</v>
      </c>
      <c r="B4912" s="106"/>
      <c r="C4912" s="107"/>
      <c r="D4912" s="108"/>
    </row>
    <row r="4913" spans="1:4">
      <c r="A4913" s="110" t="s">
        <v>12044</v>
      </c>
      <c r="B4913" s="106" t="s">
        <v>12045</v>
      </c>
      <c r="C4913" s="107" t="s">
        <v>27</v>
      </c>
      <c r="D4913" s="108">
        <v>86.97</v>
      </c>
    </row>
    <row r="4914" spans="1:4">
      <c r="A4914" s="110" t="s">
        <v>12046</v>
      </c>
      <c r="B4914" s="106" t="s">
        <v>12047</v>
      </c>
      <c r="C4914" s="107" t="s">
        <v>26</v>
      </c>
      <c r="D4914" s="108">
        <v>23.27</v>
      </c>
    </row>
    <row r="4915" spans="1:4">
      <c r="A4915" s="110" t="s">
        <v>12048</v>
      </c>
      <c r="B4915" s="106" t="s">
        <v>12049</v>
      </c>
      <c r="C4915" s="107" t="s">
        <v>26</v>
      </c>
      <c r="D4915" s="108">
        <v>31.02</v>
      </c>
    </row>
    <row r="4916" spans="1:4">
      <c r="A4916" s="110" t="s">
        <v>12050</v>
      </c>
      <c r="B4916" s="106" t="s">
        <v>12051</v>
      </c>
      <c r="C4916" s="107" t="s">
        <v>26</v>
      </c>
      <c r="D4916" s="108">
        <v>46.54</v>
      </c>
    </row>
    <row r="4917" spans="1:4">
      <c r="A4917" s="105" t="s">
        <v>12052</v>
      </c>
      <c r="B4917" s="106"/>
      <c r="C4917" s="107"/>
      <c r="D4917" s="108"/>
    </row>
    <row r="4918" spans="1:4">
      <c r="A4918" s="110" t="s">
        <v>12053</v>
      </c>
      <c r="B4918" s="106" t="s">
        <v>12054</v>
      </c>
      <c r="C4918" s="107" t="s">
        <v>25</v>
      </c>
      <c r="D4918" s="108">
        <v>3.88</v>
      </c>
    </row>
    <row r="4919" spans="1:4">
      <c r="A4919" s="110" t="s">
        <v>12055</v>
      </c>
      <c r="B4919" s="106" t="s">
        <v>12056</v>
      </c>
      <c r="C4919" s="107" t="s">
        <v>25</v>
      </c>
      <c r="D4919" s="108">
        <v>11.64</v>
      </c>
    </row>
    <row r="4920" spans="1:4">
      <c r="A4920" s="110" t="s">
        <v>12057</v>
      </c>
      <c r="B4920" s="106" t="s">
        <v>12058</v>
      </c>
      <c r="C4920" s="107" t="s">
        <v>25</v>
      </c>
      <c r="D4920" s="108">
        <v>6.2</v>
      </c>
    </row>
    <row r="4921" spans="1:4">
      <c r="A4921" s="110" t="s">
        <v>12059</v>
      </c>
      <c r="B4921" s="106" t="s">
        <v>12060</v>
      </c>
      <c r="C4921" s="107" t="s">
        <v>1623</v>
      </c>
      <c r="D4921" s="108">
        <v>31.02</v>
      </c>
    </row>
    <row r="4922" spans="1:4">
      <c r="A4922" s="110" t="s">
        <v>12061</v>
      </c>
      <c r="B4922" s="106" t="s">
        <v>12062</v>
      </c>
      <c r="C4922" s="107" t="s">
        <v>1623</v>
      </c>
      <c r="D4922" s="108">
        <v>69.8</v>
      </c>
    </row>
    <row r="4923" spans="1:4">
      <c r="A4923" s="110" t="s">
        <v>12063</v>
      </c>
      <c r="B4923" s="106" t="s">
        <v>12064</v>
      </c>
      <c r="C4923" s="107" t="s">
        <v>27</v>
      </c>
      <c r="D4923" s="108">
        <v>78.900000000000006</v>
      </c>
    </row>
    <row r="4924" spans="1:4">
      <c r="A4924" s="105" t="s">
        <v>12065</v>
      </c>
      <c r="B4924" s="106"/>
      <c r="C4924" s="107"/>
      <c r="D4924" s="108"/>
    </row>
    <row r="4925" spans="1:4">
      <c r="A4925" s="105" t="s">
        <v>12066</v>
      </c>
      <c r="B4925" s="106"/>
      <c r="C4925" s="107"/>
      <c r="D4925" s="108"/>
    </row>
    <row r="4926" spans="1:4">
      <c r="A4926" s="110" t="s">
        <v>12067</v>
      </c>
      <c r="B4926" s="106" t="s">
        <v>12068</v>
      </c>
      <c r="C4926" s="107" t="s">
        <v>1628</v>
      </c>
      <c r="D4926" s="108">
        <v>13.2</v>
      </c>
    </row>
    <row r="4927" spans="1:4">
      <c r="A4927" s="110" t="s">
        <v>12069</v>
      </c>
      <c r="B4927" s="106" t="s">
        <v>12070</v>
      </c>
      <c r="C4927" s="107" t="s">
        <v>1628</v>
      </c>
      <c r="D4927" s="108">
        <v>20.170000000000002</v>
      </c>
    </row>
    <row r="4928" spans="1:4">
      <c r="A4928" s="110" t="s">
        <v>12071</v>
      </c>
      <c r="B4928" s="106" t="s">
        <v>12072</v>
      </c>
      <c r="C4928" s="107" t="s">
        <v>1628</v>
      </c>
      <c r="D4928" s="108">
        <v>21.43</v>
      </c>
    </row>
    <row r="4929" spans="1:4">
      <c r="A4929" s="110" t="s">
        <v>12073</v>
      </c>
      <c r="B4929" s="106" t="s">
        <v>12074</v>
      </c>
      <c r="C4929" s="107" t="s">
        <v>1628</v>
      </c>
      <c r="D4929" s="108">
        <v>21.43</v>
      </c>
    </row>
    <row r="4930" spans="1:4">
      <c r="A4930" s="110" t="s">
        <v>12075</v>
      </c>
      <c r="B4930" s="106" t="s">
        <v>12076</v>
      </c>
      <c r="C4930" s="107" t="s">
        <v>1628</v>
      </c>
      <c r="D4930" s="108">
        <v>21.43</v>
      </c>
    </row>
    <row r="4931" spans="1:4">
      <c r="A4931" s="110" t="s">
        <v>12077</v>
      </c>
      <c r="B4931" s="106" t="s">
        <v>12078</v>
      </c>
      <c r="C4931" s="107" t="s">
        <v>1628</v>
      </c>
      <c r="D4931" s="108">
        <v>21.43</v>
      </c>
    </row>
    <row r="4932" spans="1:4">
      <c r="A4932" s="110" t="s">
        <v>12079</v>
      </c>
      <c r="B4932" s="106" t="s">
        <v>12080</v>
      </c>
      <c r="C4932" s="107" t="s">
        <v>1628</v>
      </c>
      <c r="D4932" s="108">
        <v>23.08</v>
      </c>
    </row>
    <row r="4933" spans="1:4">
      <c r="A4933" s="110" t="s">
        <v>12081</v>
      </c>
      <c r="B4933" s="106" t="s">
        <v>12082</v>
      </c>
      <c r="C4933" s="107" t="s">
        <v>1628</v>
      </c>
      <c r="D4933" s="108">
        <v>21.43</v>
      </c>
    </row>
    <row r="4934" spans="1:4">
      <c r="A4934" s="110" t="s">
        <v>12083</v>
      </c>
      <c r="B4934" s="106" t="s">
        <v>12084</v>
      </c>
      <c r="C4934" s="107" t="s">
        <v>1628</v>
      </c>
      <c r="D4934" s="108">
        <v>23.08</v>
      </c>
    </row>
    <row r="4935" spans="1:4">
      <c r="A4935" s="110" t="s">
        <v>12085</v>
      </c>
      <c r="B4935" s="106" t="s">
        <v>12086</v>
      </c>
      <c r="C4935" s="107" t="s">
        <v>1628</v>
      </c>
      <c r="D4935" s="108">
        <v>21.43</v>
      </c>
    </row>
    <row r="4936" spans="1:4">
      <c r="A4936" s="110" t="s">
        <v>12087</v>
      </c>
      <c r="B4936" s="106" t="s">
        <v>12088</v>
      </c>
      <c r="C4936" s="107" t="s">
        <v>1628</v>
      </c>
      <c r="D4936" s="108">
        <v>20.170000000000002</v>
      </c>
    </row>
    <row r="4937" spans="1:4">
      <c r="A4937" s="110" t="s">
        <v>12089</v>
      </c>
      <c r="B4937" s="106" t="s">
        <v>12090</v>
      </c>
      <c r="C4937" s="107" t="s">
        <v>1628</v>
      </c>
      <c r="D4937" s="108">
        <v>20.170000000000002</v>
      </c>
    </row>
    <row r="4938" spans="1:4">
      <c r="A4938" s="110" t="s">
        <v>12091</v>
      </c>
      <c r="B4938" s="106" t="s">
        <v>12092</v>
      </c>
      <c r="C4938" s="107" t="s">
        <v>1628</v>
      </c>
      <c r="D4938" s="108">
        <v>23.08</v>
      </c>
    </row>
    <row r="4939" spans="1:4">
      <c r="A4939" s="110" t="s">
        <v>12093</v>
      </c>
      <c r="B4939" s="106" t="s">
        <v>12094</v>
      </c>
      <c r="C4939" s="107" t="s">
        <v>1628</v>
      </c>
      <c r="D4939" s="108">
        <v>23.08</v>
      </c>
    </row>
    <row r="4940" spans="1:4">
      <c r="A4940" s="110" t="s">
        <v>12095</v>
      </c>
      <c r="B4940" s="106" t="s">
        <v>12096</v>
      </c>
      <c r="C4940" s="107" t="s">
        <v>1628</v>
      </c>
      <c r="D4940" s="108">
        <v>13.97</v>
      </c>
    </row>
    <row r="4941" spans="1:4">
      <c r="A4941" s="110" t="s">
        <v>12097</v>
      </c>
      <c r="B4941" s="106" t="s">
        <v>12098</v>
      </c>
      <c r="C4941" s="107" t="s">
        <v>1628</v>
      </c>
      <c r="D4941" s="108">
        <v>21.43</v>
      </c>
    </row>
    <row r="4942" spans="1:4">
      <c r="A4942" s="110" t="s">
        <v>12099</v>
      </c>
      <c r="B4942" s="106" t="s">
        <v>12100</v>
      </c>
      <c r="C4942" s="107" t="s">
        <v>1628</v>
      </c>
      <c r="D4942" s="108">
        <v>11.45</v>
      </c>
    </row>
    <row r="4943" spans="1:4">
      <c r="A4943" s="110" t="s">
        <v>12101</v>
      </c>
      <c r="B4943" s="106" t="s">
        <v>12102</v>
      </c>
      <c r="C4943" s="107" t="s">
        <v>1628</v>
      </c>
      <c r="D4943" s="108">
        <v>11.45</v>
      </c>
    </row>
    <row r="4944" spans="1:4">
      <c r="A4944" s="110" t="s">
        <v>12103</v>
      </c>
      <c r="B4944" s="106" t="s">
        <v>12104</v>
      </c>
      <c r="C4944" s="107" t="s">
        <v>1628</v>
      </c>
      <c r="D4944" s="108">
        <v>59.09</v>
      </c>
    </row>
    <row r="4945" spans="1:4">
      <c r="A4945" s="110" t="s">
        <v>12105</v>
      </c>
      <c r="B4945" s="106" t="s">
        <v>12106</v>
      </c>
      <c r="C4945" s="107" t="s">
        <v>1628</v>
      </c>
      <c r="D4945" s="108">
        <v>24.08</v>
      </c>
    </row>
    <row r="4946" spans="1:4">
      <c r="A4946" s="110" t="s">
        <v>12107</v>
      </c>
      <c r="B4946" s="106" t="s">
        <v>12108</v>
      </c>
      <c r="C4946" s="107" t="s">
        <v>1628</v>
      </c>
      <c r="D4946" s="108">
        <v>23.08</v>
      </c>
    </row>
    <row r="4947" spans="1:4">
      <c r="A4947" s="110" t="s">
        <v>12109</v>
      </c>
      <c r="B4947" s="106" t="s">
        <v>12110</v>
      </c>
      <c r="C4947" s="107" t="s">
        <v>1628</v>
      </c>
      <c r="D4947" s="108">
        <v>21.43</v>
      </c>
    </row>
    <row r="4948" spans="1:4">
      <c r="A4948" s="110" t="s">
        <v>12111</v>
      </c>
      <c r="B4948" s="106" t="s">
        <v>12112</v>
      </c>
      <c r="C4948" s="107" t="s">
        <v>1628</v>
      </c>
      <c r="D4948" s="108">
        <v>21.43</v>
      </c>
    </row>
    <row r="4949" spans="1:4">
      <c r="A4949" s="110" t="s">
        <v>12113</v>
      </c>
      <c r="B4949" s="106" t="s">
        <v>12114</v>
      </c>
      <c r="C4949" s="107" t="s">
        <v>1628</v>
      </c>
      <c r="D4949" s="108">
        <v>20.59</v>
      </c>
    </row>
    <row r="4950" spans="1:4">
      <c r="A4950" s="110" t="s">
        <v>12115</v>
      </c>
      <c r="B4950" s="106" t="s">
        <v>12116</v>
      </c>
      <c r="C4950" s="107" t="s">
        <v>1628</v>
      </c>
      <c r="D4950" s="108">
        <v>21.43</v>
      </c>
    </row>
    <row r="4951" spans="1:4">
      <c r="A4951" s="110" t="s">
        <v>12117</v>
      </c>
      <c r="B4951" s="106" t="s">
        <v>12118</v>
      </c>
      <c r="C4951" s="107" t="s">
        <v>1628</v>
      </c>
      <c r="D4951" s="108">
        <v>15.51</v>
      </c>
    </row>
    <row r="4952" spans="1:4">
      <c r="A4952" s="110" t="s">
        <v>12119</v>
      </c>
      <c r="B4952" s="106" t="s">
        <v>12120</v>
      </c>
      <c r="C4952" s="107" t="s">
        <v>1628</v>
      </c>
      <c r="D4952" s="108">
        <v>21.43</v>
      </c>
    </row>
    <row r="4953" spans="1:4">
      <c r="A4953" s="105" t="s">
        <v>12121</v>
      </c>
      <c r="B4953" s="106"/>
      <c r="C4953" s="107"/>
      <c r="D4953" s="108"/>
    </row>
    <row r="4954" spans="1:4">
      <c r="A4954" s="110" t="s">
        <v>12122</v>
      </c>
      <c r="B4954" s="106" t="s">
        <v>12123</v>
      </c>
      <c r="C4954" s="107" t="s">
        <v>1628</v>
      </c>
      <c r="D4954" s="108">
        <v>16.399999999999999</v>
      </c>
    </row>
    <row r="4955" spans="1:4">
      <c r="A4955" s="110" t="s">
        <v>12124</v>
      </c>
      <c r="B4955" s="106" t="s">
        <v>12125</v>
      </c>
      <c r="C4955" s="107" t="s">
        <v>1628</v>
      </c>
      <c r="D4955" s="108">
        <v>15.77</v>
      </c>
    </row>
    <row r="4956" spans="1:4">
      <c r="A4956" s="110" t="s">
        <v>12126</v>
      </c>
      <c r="B4956" s="106" t="s">
        <v>12127</v>
      </c>
      <c r="C4956" s="107" t="s">
        <v>1628</v>
      </c>
      <c r="D4956" s="108">
        <v>19.18</v>
      </c>
    </row>
    <row r="4957" spans="1:4">
      <c r="A4957" s="110" t="s">
        <v>12128</v>
      </c>
      <c r="B4957" s="106" t="s">
        <v>12129</v>
      </c>
      <c r="C4957" s="107" t="s">
        <v>1628</v>
      </c>
      <c r="D4957" s="108">
        <v>26.97</v>
      </c>
    </row>
    <row r="4958" spans="1:4">
      <c r="A4958" s="110" t="s">
        <v>12130</v>
      </c>
      <c r="B4958" s="106" t="s">
        <v>12131</v>
      </c>
      <c r="C4958" s="107" t="s">
        <v>1628</v>
      </c>
      <c r="D4958" s="108">
        <v>25.57</v>
      </c>
    </row>
    <row r="4959" spans="1:4">
      <c r="A4959" s="110" t="s">
        <v>12132</v>
      </c>
      <c r="B4959" s="106" t="s">
        <v>12133</v>
      </c>
      <c r="C4959" s="107" t="s">
        <v>1628</v>
      </c>
      <c r="D4959" s="108">
        <v>40.549999999999997</v>
      </c>
    </row>
    <row r="4960" spans="1:4">
      <c r="A4960" s="110" t="s">
        <v>12134</v>
      </c>
      <c r="B4960" s="106" t="s">
        <v>12135</v>
      </c>
      <c r="C4960" s="107" t="s">
        <v>1628</v>
      </c>
      <c r="D4960" s="108">
        <v>15.02</v>
      </c>
    </row>
    <row r="4961" spans="1:4">
      <c r="A4961" s="110" t="s">
        <v>12136</v>
      </c>
      <c r="B4961" s="106" t="s">
        <v>12137</v>
      </c>
      <c r="C4961" s="107" t="s">
        <v>1628</v>
      </c>
      <c r="D4961" s="108">
        <v>15.02</v>
      </c>
    </row>
    <row r="4962" spans="1:4">
      <c r="A4962" s="105" t="s">
        <v>12138</v>
      </c>
      <c r="B4962" s="106"/>
      <c r="C4962" s="107"/>
      <c r="D4962" s="108"/>
    </row>
    <row r="4963" spans="1:4">
      <c r="A4963" s="105" t="s">
        <v>12139</v>
      </c>
      <c r="B4963" s="106"/>
      <c r="C4963" s="107"/>
      <c r="D4963" s="108"/>
    </row>
    <row r="4964" spans="1:4">
      <c r="A4964" s="110" t="s">
        <v>12140</v>
      </c>
      <c r="B4964" s="106" t="s">
        <v>12141</v>
      </c>
      <c r="C4964" s="107" t="s">
        <v>26</v>
      </c>
      <c r="D4964" s="108">
        <v>12.64</v>
      </c>
    </row>
    <row r="4965" spans="1:4">
      <c r="A4965" s="110" t="s">
        <v>12142</v>
      </c>
      <c r="B4965" s="106" t="s">
        <v>12143</v>
      </c>
      <c r="C4965" s="107" t="s">
        <v>1624</v>
      </c>
      <c r="D4965" s="108">
        <v>9948.6299999999992</v>
      </c>
    </row>
    <row r="4966" spans="1:4">
      <c r="A4966" s="110" t="s">
        <v>12144</v>
      </c>
      <c r="B4966" s="106" t="s">
        <v>12145</v>
      </c>
      <c r="C4966" s="107" t="s">
        <v>26</v>
      </c>
      <c r="D4966" s="108">
        <v>69.2</v>
      </c>
    </row>
    <row r="4967" spans="1:4">
      <c r="A4967" s="110" t="s">
        <v>12146</v>
      </c>
      <c r="B4967" s="106" t="s">
        <v>12147</v>
      </c>
      <c r="C4967" s="107" t="s">
        <v>1624</v>
      </c>
      <c r="D4967" s="108">
        <v>8432.6200000000008</v>
      </c>
    </row>
    <row r="4968" spans="1:4">
      <c r="A4968" s="110" t="s">
        <v>12148</v>
      </c>
      <c r="B4968" s="106" t="s">
        <v>12149</v>
      </c>
      <c r="C4968" s="107" t="s">
        <v>1657</v>
      </c>
      <c r="D4968" s="108">
        <v>4.8099999999999996</v>
      </c>
    </row>
    <row r="4969" spans="1:4">
      <c r="A4969" s="110" t="s">
        <v>12150</v>
      </c>
      <c r="B4969" s="106" t="s">
        <v>12151</v>
      </c>
      <c r="C4969" s="107" t="s">
        <v>1657</v>
      </c>
      <c r="D4969" s="108">
        <v>0.33</v>
      </c>
    </row>
    <row r="4970" spans="1:4">
      <c r="A4970" s="110" t="s">
        <v>12152</v>
      </c>
      <c r="B4970" s="106" t="s">
        <v>12153</v>
      </c>
      <c r="C4970" s="107" t="s">
        <v>1624</v>
      </c>
      <c r="D4970" s="108">
        <v>3090</v>
      </c>
    </row>
    <row r="4971" spans="1:4">
      <c r="A4971" s="110" t="s">
        <v>12154</v>
      </c>
      <c r="B4971" s="106" t="s">
        <v>12155</v>
      </c>
      <c r="C4971" s="107" t="s">
        <v>1657</v>
      </c>
      <c r="D4971" s="108">
        <v>21.26</v>
      </c>
    </row>
    <row r="4972" spans="1:4">
      <c r="A4972" s="110" t="s">
        <v>12156</v>
      </c>
      <c r="B4972" s="106" t="s">
        <v>12157</v>
      </c>
      <c r="C4972" s="107" t="s">
        <v>1657</v>
      </c>
      <c r="D4972" s="108">
        <v>4.1500000000000004</v>
      </c>
    </row>
    <row r="4973" spans="1:4">
      <c r="A4973" s="110" t="s">
        <v>12158</v>
      </c>
      <c r="B4973" s="106" t="s">
        <v>12159</v>
      </c>
      <c r="C4973" s="107" t="s">
        <v>26</v>
      </c>
      <c r="D4973" s="108">
        <v>49.55</v>
      </c>
    </row>
    <row r="4974" spans="1:4">
      <c r="A4974" s="110" t="s">
        <v>12160</v>
      </c>
      <c r="B4974" s="106" t="s">
        <v>12161</v>
      </c>
      <c r="C4974" s="107" t="s">
        <v>26</v>
      </c>
      <c r="D4974" s="108">
        <v>94.41</v>
      </c>
    </row>
    <row r="4975" spans="1:4">
      <c r="A4975" s="110" t="s">
        <v>12162</v>
      </c>
      <c r="B4975" s="106" t="s">
        <v>12163</v>
      </c>
      <c r="C4975" s="107" t="s">
        <v>26</v>
      </c>
      <c r="D4975" s="108">
        <v>88.84</v>
      </c>
    </row>
    <row r="4976" spans="1:4">
      <c r="A4976" s="110" t="s">
        <v>12164</v>
      </c>
      <c r="B4976" s="106" t="s">
        <v>12165</v>
      </c>
      <c r="C4976" s="107" t="s">
        <v>26</v>
      </c>
      <c r="D4976" s="108">
        <v>88.61</v>
      </c>
    </row>
    <row r="4977" spans="1:4">
      <c r="A4977" s="110" t="s">
        <v>12166</v>
      </c>
      <c r="B4977" s="106" t="s">
        <v>12167</v>
      </c>
      <c r="C4977" s="107" t="s">
        <v>1657</v>
      </c>
      <c r="D4977" s="108">
        <v>5.72</v>
      </c>
    </row>
    <row r="4978" spans="1:4">
      <c r="A4978" s="110" t="s">
        <v>12168</v>
      </c>
      <c r="B4978" s="106" t="s">
        <v>12169</v>
      </c>
      <c r="C4978" s="107" t="s">
        <v>26</v>
      </c>
      <c r="D4978" s="108">
        <v>55.43</v>
      </c>
    </row>
    <row r="4979" spans="1:4">
      <c r="A4979" s="105" t="s">
        <v>12170</v>
      </c>
      <c r="B4979" s="106"/>
      <c r="C4979" s="107"/>
      <c r="D4979" s="108"/>
    </row>
    <row r="4980" spans="1:4">
      <c r="A4980" s="110" t="s">
        <v>12171</v>
      </c>
      <c r="B4980" s="106" t="s">
        <v>12172</v>
      </c>
      <c r="C4980" s="107" t="s">
        <v>25</v>
      </c>
      <c r="D4980" s="108">
        <v>983.81</v>
      </c>
    </row>
    <row r="4981" spans="1:4">
      <c r="A4981" s="105" t="s">
        <v>12173</v>
      </c>
      <c r="B4981" s="106"/>
      <c r="C4981" s="107"/>
      <c r="D4981" s="108"/>
    </row>
    <row r="4982" spans="1:4">
      <c r="A4982" s="110" t="s">
        <v>12174</v>
      </c>
      <c r="B4982" s="106" t="s">
        <v>12175</v>
      </c>
      <c r="C4982" s="107" t="s">
        <v>1657</v>
      </c>
      <c r="D4982" s="108">
        <v>28.72</v>
      </c>
    </row>
    <row r="4983" spans="1:4">
      <c r="A4983" s="105" t="s">
        <v>12176</v>
      </c>
      <c r="B4983" s="106"/>
      <c r="C4983" s="107"/>
      <c r="D4983" s="108"/>
    </row>
    <row r="4984" spans="1:4">
      <c r="A4984" s="105" t="s">
        <v>12177</v>
      </c>
      <c r="B4984" s="106"/>
      <c r="C4984" s="107"/>
      <c r="D4984" s="108"/>
    </row>
    <row r="4985" spans="1:4">
      <c r="A4985" s="110" t="s">
        <v>12178</v>
      </c>
      <c r="B4985" s="106" t="s">
        <v>12179</v>
      </c>
      <c r="C4985" s="107" t="s">
        <v>27</v>
      </c>
      <c r="D4985" s="108">
        <v>91.02</v>
      </c>
    </row>
    <row r="4986" spans="1:4">
      <c r="A4986" s="110" t="s">
        <v>12180</v>
      </c>
      <c r="B4986" s="106" t="s">
        <v>12181</v>
      </c>
      <c r="C4986" s="107" t="s">
        <v>27</v>
      </c>
      <c r="D4986" s="108">
        <v>123.2</v>
      </c>
    </row>
    <row r="4987" spans="1:4">
      <c r="A4987" s="110" t="s">
        <v>12182</v>
      </c>
      <c r="B4987" s="106" t="s">
        <v>12183</v>
      </c>
      <c r="C4987" s="107" t="s">
        <v>27</v>
      </c>
      <c r="D4987" s="108">
        <v>182.39</v>
      </c>
    </row>
    <row r="4988" spans="1:4">
      <c r="A4988" s="110" t="s">
        <v>12184</v>
      </c>
      <c r="B4988" s="106" t="s">
        <v>12185</v>
      </c>
      <c r="C4988" s="107" t="s">
        <v>27</v>
      </c>
      <c r="D4988" s="108">
        <v>42.07</v>
      </c>
    </row>
    <row r="4989" spans="1:4">
      <c r="A4989" s="110" t="s">
        <v>12186</v>
      </c>
      <c r="B4989" s="106" t="s">
        <v>12187</v>
      </c>
      <c r="C4989" s="107" t="s">
        <v>27</v>
      </c>
      <c r="D4989" s="108">
        <v>87.14</v>
      </c>
    </row>
    <row r="4990" spans="1:4">
      <c r="A4990" s="110" t="s">
        <v>12188</v>
      </c>
      <c r="B4990" s="106" t="s">
        <v>12189</v>
      </c>
      <c r="C4990" s="107" t="s">
        <v>27</v>
      </c>
      <c r="D4990" s="108">
        <v>157.51</v>
      </c>
    </row>
    <row r="4991" spans="1:4">
      <c r="A4991" s="110" t="s">
        <v>12190</v>
      </c>
      <c r="B4991" s="106" t="s">
        <v>12191</v>
      </c>
      <c r="C4991" s="107" t="s">
        <v>1623</v>
      </c>
      <c r="D4991" s="108">
        <v>6.16</v>
      </c>
    </row>
    <row r="4992" spans="1:4">
      <c r="A4992" s="110" t="s">
        <v>12192</v>
      </c>
      <c r="B4992" s="106" t="s">
        <v>12193</v>
      </c>
      <c r="C4992" s="107" t="s">
        <v>1623</v>
      </c>
      <c r="D4992" s="108">
        <v>7.83</v>
      </c>
    </row>
    <row r="4993" spans="1:4">
      <c r="A4993" s="110" t="s">
        <v>12194</v>
      </c>
      <c r="B4993" s="106" t="s">
        <v>12195</v>
      </c>
      <c r="C4993" s="107" t="s">
        <v>1623</v>
      </c>
      <c r="D4993" s="108">
        <v>12.11</v>
      </c>
    </row>
    <row r="4994" spans="1:4">
      <c r="A4994" s="110" t="s">
        <v>12196</v>
      </c>
      <c r="B4994" s="106" t="s">
        <v>12197</v>
      </c>
      <c r="C4994" s="107" t="s">
        <v>1623</v>
      </c>
      <c r="D4994" s="108">
        <v>16.649999999999999</v>
      </c>
    </row>
    <row r="4995" spans="1:4">
      <c r="A4995" s="110" t="s">
        <v>12198</v>
      </c>
      <c r="B4995" s="106" t="s">
        <v>12199</v>
      </c>
      <c r="C4995" s="107" t="s">
        <v>1623</v>
      </c>
      <c r="D4995" s="108">
        <v>19.5</v>
      </c>
    </row>
    <row r="4996" spans="1:4">
      <c r="A4996" s="110" t="s">
        <v>12200</v>
      </c>
      <c r="B4996" s="106" t="s">
        <v>12201</v>
      </c>
      <c r="C4996" s="107" t="s">
        <v>1623</v>
      </c>
      <c r="D4996" s="108">
        <v>25.5</v>
      </c>
    </row>
    <row r="4997" spans="1:4">
      <c r="A4997" s="105" t="s">
        <v>12202</v>
      </c>
      <c r="B4997" s="106"/>
      <c r="C4997" s="107"/>
      <c r="D4997" s="108"/>
    </row>
    <row r="4998" spans="1:4">
      <c r="A4998" s="110" t="s">
        <v>12203</v>
      </c>
      <c r="B4998" s="106" t="s">
        <v>12204</v>
      </c>
      <c r="C4998" s="107" t="s">
        <v>1623</v>
      </c>
      <c r="D4998" s="108">
        <v>4.99</v>
      </c>
    </row>
    <row r="4999" spans="1:4">
      <c r="A4999" s="105" t="s">
        <v>12205</v>
      </c>
      <c r="B4999" s="106"/>
      <c r="C4999" s="107"/>
      <c r="D4999" s="108"/>
    </row>
    <row r="5000" spans="1:4">
      <c r="A5000" s="110" t="s">
        <v>12206</v>
      </c>
      <c r="B5000" s="106" t="s">
        <v>12207</v>
      </c>
      <c r="C5000" s="107" t="s">
        <v>27</v>
      </c>
      <c r="D5000" s="108">
        <v>3.13</v>
      </c>
    </row>
    <row r="5001" spans="1:4">
      <c r="A5001" s="110" t="s">
        <v>12208</v>
      </c>
      <c r="B5001" s="106" t="s">
        <v>12209</v>
      </c>
      <c r="C5001" s="107" t="s">
        <v>27</v>
      </c>
      <c r="D5001" s="108">
        <v>3.8</v>
      </c>
    </row>
    <row r="5002" spans="1:4">
      <c r="A5002" s="110" t="s">
        <v>12210</v>
      </c>
      <c r="B5002" s="106" t="s">
        <v>12211</v>
      </c>
      <c r="C5002" s="107" t="s">
        <v>27</v>
      </c>
      <c r="D5002" s="108">
        <v>4.67</v>
      </c>
    </row>
    <row r="5003" spans="1:4">
      <c r="A5003" s="110" t="s">
        <v>12212</v>
      </c>
      <c r="B5003" s="106" t="s">
        <v>12213</v>
      </c>
      <c r="C5003" s="107" t="s">
        <v>27</v>
      </c>
      <c r="D5003" s="108">
        <v>6.08</v>
      </c>
    </row>
    <row r="5004" spans="1:4">
      <c r="A5004" s="110" t="s">
        <v>12214</v>
      </c>
      <c r="B5004" s="106" t="s">
        <v>12215</v>
      </c>
      <c r="C5004" s="107" t="s">
        <v>27</v>
      </c>
      <c r="D5004" s="108">
        <v>7.66</v>
      </c>
    </row>
    <row r="5005" spans="1:4">
      <c r="A5005" s="105" t="s">
        <v>12216</v>
      </c>
      <c r="B5005" s="106"/>
      <c r="C5005" s="107"/>
      <c r="D5005" s="108"/>
    </row>
    <row r="5006" spans="1:4">
      <c r="A5006" s="105" t="s">
        <v>12217</v>
      </c>
      <c r="B5006" s="106"/>
      <c r="C5006" s="107"/>
      <c r="D5006" s="108"/>
    </row>
    <row r="5007" spans="1:4">
      <c r="A5007" s="110" t="s">
        <v>12218</v>
      </c>
      <c r="B5007" s="106" t="s">
        <v>12219</v>
      </c>
      <c r="C5007" s="107" t="s">
        <v>25</v>
      </c>
      <c r="D5007" s="108">
        <v>6.52</v>
      </c>
    </row>
    <row r="5008" spans="1:4">
      <c r="A5008" s="110" t="s">
        <v>12220</v>
      </c>
      <c r="B5008" s="106" t="s">
        <v>12221</v>
      </c>
      <c r="C5008" s="107" t="s">
        <v>25</v>
      </c>
      <c r="D5008" s="108">
        <v>30</v>
      </c>
    </row>
    <row r="5009" spans="1:4">
      <c r="A5009" s="105" t="s">
        <v>12222</v>
      </c>
      <c r="B5009" s="106"/>
      <c r="C5009" s="107"/>
      <c r="D5009" s="108"/>
    </row>
    <row r="5010" spans="1:4">
      <c r="A5010" s="110" t="s">
        <v>12223</v>
      </c>
      <c r="B5010" s="106" t="s">
        <v>12224</v>
      </c>
      <c r="C5010" s="107" t="s">
        <v>25</v>
      </c>
      <c r="D5010" s="108">
        <v>7.37</v>
      </c>
    </row>
    <row r="5011" spans="1:4">
      <c r="A5011" s="110" t="s">
        <v>12225</v>
      </c>
      <c r="B5011" s="106" t="s">
        <v>12226</v>
      </c>
      <c r="C5011" s="107" t="s">
        <v>25</v>
      </c>
      <c r="D5011" s="108">
        <v>32.5</v>
      </c>
    </row>
    <row r="5012" spans="1:4">
      <c r="A5012" s="110" t="s">
        <v>12227</v>
      </c>
      <c r="B5012" s="106" t="s">
        <v>12228</v>
      </c>
      <c r="C5012" s="107" t="s">
        <v>25</v>
      </c>
      <c r="D5012" s="108">
        <v>30.5</v>
      </c>
    </row>
    <row r="5013" spans="1:4">
      <c r="A5013" s="110" t="s">
        <v>12229</v>
      </c>
      <c r="B5013" s="106" t="s">
        <v>12230</v>
      </c>
      <c r="C5013" s="107" t="s">
        <v>27</v>
      </c>
      <c r="D5013" s="108">
        <v>49.49</v>
      </c>
    </row>
    <row r="5014" spans="1:4">
      <c r="A5014" s="110" t="s">
        <v>12231</v>
      </c>
      <c r="B5014" s="106" t="s">
        <v>12232</v>
      </c>
      <c r="C5014" s="107" t="s">
        <v>27</v>
      </c>
      <c r="D5014" s="108">
        <v>65.88</v>
      </c>
    </row>
    <row r="5015" spans="1:4">
      <c r="A5015" s="105" t="s">
        <v>12233</v>
      </c>
      <c r="B5015" s="106"/>
      <c r="C5015" s="107"/>
      <c r="D5015" s="108"/>
    </row>
    <row r="5016" spans="1:4">
      <c r="A5016" s="110" t="s">
        <v>12234</v>
      </c>
      <c r="B5016" s="106" t="s">
        <v>12235</v>
      </c>
      <c r="C5016" s="107" t="s">
        <v>1623</v>
      </c>
      <c r="D5016" s="108">
        <v>8.33</v>
      </c>
    </row>
    <row r="5017" spans="1:4">
      <c r="A5017" s="110" t="s">
        <v>12236</v>
      </c>
      <c r="B5017" s="106" t="s">
        <v>12237</v>
      </c>
      <c r="C5017" s="107" t="s">
        <v>25</v>
      </c>
      <c r="D5017" s="108">
        <v>4.4800000000000004</v>
      </c>
    </row>
    <row r="5018" spans="1:4">
      <c r="A5018" s="110" t="s">
        <v>12238</v>
      </c>
      <c r="B5018" s="106" t="s">
        <v>12239</v>
      </c>
      <c r="C5018" s="107" t="s">
        <v>25</v>
      </c>
      <c r="D5018" s="108">
        <v>5.23</v>
      </c>
    </row>
    <row r="5019" spans="1:4">
      <c r="A5019" s="110" t="s">
        <v>12240</v>
      </c>
      <c r="B5019" s="106" t="s">
        <v>12241</v>
      </c>
      <c r="C5019" s="107" t="s">
        <v>25</v>
      </c>
      <c r="D5019" s="108">
        <v>4.95</v>
      </c>
    </row>
    <row r="5020" spans="1:4">
      <c r="A5020" s="110" t="s">
        <v>12242</v>
      </c>
      <c r="B5020" s="106" t="s">
        <v>12243</v>
      </c>
      <c r="C5020" s="107" t="s">
        <v>27</v>
      </c>
      <c r="D5020" s="108">
        <v>3.94</v>
      </c>
    </row>
    <row r="5021" spans="1:4">
      <c r="A5021" s="110" t="s">
        <v>12244</v>
      </c>
      <c r="B5021" s="106" t="s">
        <v>12245</v>
      </c>
      <c r="C5021" s="107" t="s">
        <v>25</v>
      </c>
      <c r="D5021" s="108">
        <v>4.95</v>
      </c>
    </row>
    <row r="5022" spans="1:4">
      <c r="A5022" s="110" t="s">
        <v>12246</v>
      </c>
      <c r="B5022" s="106" t="s">
        <v>12247</v>
      </c>
      <c r="C5022" s="107" t="s">
        <v>25</v>
      </c>
      <c r="D5022" s="108">
        <v>4.95</v>
      </c>
    </row>
    <row r="5023" spans="1:4">
      <c r="A5023" s="110" t="s">
        <v>12248</v>
      </c>
      <c r="B5023" s="106" t="s">
        <v>12249</v>
      </c>
      <c r="C5023" s="107" t="s">
        <v>25</v>
      </c>
      <c r="D5023" s="108">
        <v>4.4800000000000004</v>
      </c>
    </row>
    <row r="5024" spans="1:4">
      <c r="A5024" s="110" t="s">
        <v>12250</v>
      </c>
      <c r="B5024" s="106" t="s">
        <v>12251</v>
      </c>
      <c r="C5024" s="107" t="s">
        <v>25</v>
      </c>
      <c r="D5024" s="108">
        <v>7.06</v>
      </c>
    </row>
    <row r="5025" spans="1:4">
      <c r="A5025" s="110" t="s">
        <v>12252</v>
      </c>
      <c r="B5025" s="106" t="s">
        <v>12253</v>
      </c>
      <c r="C5025" s="107" t="s">
        <v>25</v>
      </c>
      <c r="D5025" s="108">
        <v>4.17</v>
      </c>
    </row>
    <row r="5026" spans="1:4">
      <c r="A5026" s="105" t="s">
        <v>12254</v>
      </c>
      <c r="B5026" s="106"/>
      <c r="C5026" s="107"/>
      <c r="D5026" s="108"/>
    </row>
    <row r="5027" spans="1:4">
      <c r="A5027" s="105" t="s">
        <v>12255</v>
      </c>
      <c r="B5027" s="106"/>
      <c r="C5027" s="107"/>
      <c r="D5027" s="108"/>
    </row>
    <row r="5028" spans="1:4">
      <c r="A5028" s="110" t="s">
        <v>12256</v>
      </c>
      <c r="B5028" s="106" t="s">
        <v>12257</v>
      </c>
      <c r="C5028" s="107" t="s">
        <v>1623</v>
      </c>
      <c r="D5028" s="108">
        <v>168.63</v>
      </c>
    </row>
    <row r="5029" spans="1:4">
      <c r="A5029" s="110" t="s">
        <v>12258</v>
      </c>
      <c r="B5029" s="106" t="s">
        <v>12259</v>
      </c>
      <c r="C5029" s="107" t="s">
        <v>1623</v>
      </c>
      <c r="D5029" s="108">
        <v>230.92</v>
      </c>
    </row>
    <row r="5030" spans="1:4">
      <c r="A5030" s="110" t="s">
        <v>12260</v>
      </c>
      <c r="B5030" s="106" t="s">
        <v>12261</v>
      </c>
      <c r="C5030" s="107" t="s">
        <v>1623</v>
      </c>
      <c r="D5030" s="108">
        <v>242.91</v>
      </c>
    </row>
    <row r="5031" spans="1:4">
      <c r="A5031" s="110" t="s">
        <v>12262</v>
      </c>
      <c r="B5031" s="106" t="s">
        <v>12263</v>
      </c>
      <c r="C5031" s="107" t="s">
        <v>1623</v>
      </c>
      <c r="D5031" s="108">
        <v>210.69</v>
      </c>
    </row>
    <row r="5032" spans="1:4">
      <c r="A5032" s="105" t="s">
        <v>12264</v>
      </c>
      <c r="B5032" s="106"/>
      <c r="C5032" s="107"/>
      <c r="D5032" s="108"/>
    </row>
    <row r="5033" spans="1:4">
      <c r="A5033" s="110" t="s">
        <v>12265</v>
      </c>
      <c r="B5033" s="106" t="s">
        <v>12266</v>
      </c>
      <c r="C5033" s="107" t="s">
        <v>26</v>
      </c>
      <c r="D5033" s="108">
        <v>62.05</v>
      </c>
    </row>
    <row r="5034" spans="1:4">
      <c r="A5034" s="110" t="s">
        <v>12267</v>
      </c>
      <c r="B5034" s="106" t="s">
        <v>12268</v>
      </c>
      <c r="C5034" s="107" t="s">
        <v>26</v>
      </c>
      <c r="D5034" s="108">
        <v>1.55</v>
      </c>
    </row>
    <row r="5035" spans="1:4">
      <c r="A5035" s="110" t="s">
        <v>12269</v>
      </c>
      <c r="B5035" s="106" t="s">
        <v>12270</v>
      </c>
      <c r="C5035" s="107" t="s">
        <v>1623</v>
      </c>
      <c r="D5035" s="108">
        <v>10.86</v>
      </c>
    </row>
    <row r="5036" spans="1:4">
      <c r="A5036" s="110" t="s">
        <v>12271</v>
      </c>
      <c r="B5036" s="106" t="s">
        <v>12272</v>
      </c>
      <c r="C5036" s="107" t="s">
        <v>26</v>
      </c>
      <c r="D5036" s="108">
        <v>118.98</v>
      </c>
    </row>
    <row r="5037" spans="1:4">
      <c r="A5037" s="110" t="s">
        <v>12273</v>
      </c>
      <c r="B5037" s="106" t="s">
        <v>12274</v>
      </c>
      <c r="C5037" s="107" t="s">
        <v>26</v>
      </c>
      <c r="D5037" s="108">
        <v>23.27</v>
      </c>
    </row>
    <row r="5038" spans="1:4">
      <c r="A5038" s="110" t="s">
        <v>12275</v>
      </c>
      <c r="B5038" s="106" t="s">
        <v>12276</v>
      </c>
      <c r="C5038" s="107" t="s">
        <v>27</v>
      </c>
      <c r="D5038" s="108">
        <v>4.66</v>
      </c>
    </row>
    <row r="5039" spans="1:4">
      <c r="A5039" s="110" t="s">
        <v>12277</v>
      </c>
      <c r="B5039" s="106" t="s">
        <v>12278</v>
      </c>
      <c r="C5039" s="107" t="s">
        <v>25</v>
      </c>
      <c r="D5039" s="108">
        <v>9.4</v>
      </c>
    </row>
    <row r="5040" spans="1:4">
      <c r="A5040" s="110" t="s">
        <v>12279</v>
      </c>
      <c r="B5040" s="106" t="s">
        <v>12280</v>
      </c>
      <c r="C5040" s="107" t="s">
        <v>26</v>
      </c>
      <c r="D5040" s="108">
        <v>357.04</v>
      </c>
    </row>
    <row r="5041" spans="1:4">
      <c r="A5041" s="110" t="s">
        <v>12281</v>
      </c>
      <c r="B5041" s="106" t="s">
        <v>12282</v>
      </c>
      <c r="C5041" s="107" t="s">
        <v>26</v>
      </c>
      <c r="D5041" s="108">
        <v>214.36</v>
      </c>
    </row>
    <row r="5042" spans="1:4">
      <c r="A5042" s="110" t="s">
        <v>12283</v>
      </c>
      <c r="B5042" s="106" t="s">
        <v>12284</v>
      </c>
      <c r="C5042" s="107" t="s">
        <v>26</v>
      </c>
      <c r="D5042" s="108">
        <v>178.85</v>
      </c>
    </row>
    <row r="5043" spans="1:4">
      <c r="A5043" s="105" t="s">
        <v>12285</v>
      </c>
      <c r="B5043" s="106"/>
      <c r="C5043" s="107"/>
      <c r="D5043" s="108"/>
    </row>
    <row r="5044" spans="1:4">
      <c r="A5044" s="110" t="s">
        <v>12286</v>
      </c>
      <c r="B5044" s="106" t="s">
        <v>12287</v>
      </c>
      <c r="C5044" s="107" t="s">
        <v>25</v>
      </c>
      <c r="D5044" s="108">
        <v>1543.91</v>
      </c>
    </row>
    <row r="5045" spans="1:4">
      <c r="A5045" s="110" t="s">
        <v>12288</v>
      </c>
      <c r="B5045" s="106" t="s">
        <v>12289</v>
      </c>
      <c r="C5045" s="107" t="s">
        <v>25</v>
      </c>
      <c r="D5045" s="108">
        <v>11.92</v>
      </c>
    </row>
    <row r="5046" spans="1:4">
      <c r="A5046" s="110" t="s">
        <v>12290</v>
      </c>
      <c r="B5046" s="106" t="s">
        <v>12291</v>
      </c>
      <c r="C5046" s="107" t="s">
        <v>25</v>
      </c>
      <c r="D5046" s="108">
        <v>25.91</v>
      </c>
    </row>
    <row r="5047" spans="1:4">
      <c r="A5047" s="110" t="s">
        <v>12292</v>
      </c>
      <c r="B5047" s="106" t="s">
        <v>12293</v>
      </c>
      <c r="C5047" s="107" t="s">
        <v>25</v>
      </c>
      <c r="D5047" s="108">
        <v>8.31</v>
      </c>
    </row>
    <row r="5048" spans="1:4">
      <c r="A5048" s="110" t="s">
        <v>12294</v>
      </c>
      <c r="B5048" s="106" t="s">
        <v>12295</v>
      </c>
      <c r="C5048" s="107" t="s">
        <v>25</v>
      </c>
      <c r="D5048" s="108">
        <v>347</v>
      </c>
    </row>
    <row r="5049" spans="1:4">
      <c r="A5049" s="110" t="s">
        <v>12296</v>
      </c>
      <c r="B5049" s="106" t="s">
        <v>12297</v>
      </c>
      <c r="C5049" s="107" t="s">
        <v>25</v>
      </c>
      <c r="D5049" s="108">
        <v>18.12</v>
      </c>
    </row>
    <row r="5050" spans="1:4">
      <c r="A5050" s="110" t="s">
        <v>12298</v>
      </c>
      <c r="B5050" s="106" t="s">
        <v>12299</v>
      </c>
      <c r="C5050" s="107" t="s">
        <v>25</v>
      </c>
      <c r="D5050" s="108">
        <v>11.65</v>
      </c>
    </row>
    <row r="5051" spans="1:4">
      <c r="A5051" s="110" t="s">
        <v>12300</v>
      </c>
      <c r="B5051" s="106" t="s">
        <v>12301</v>
      </c>
      <c r="C5051" s="107" t="s">
        <v>25</v>
      </c>
      <c r="D5051" s="108">
        <v>4.3099999999999996</v>
      </c>
    </row>
    <row r="5052" spans="1:4">
      <c r="A5052" s="110" t="s">
        <v>12302</v>
      </c>
      <c r="B5052" s="106" t="s">
        <v>12303</v>
      </c>
      <c r="C5052" s="107" t="s">
        <v>25</v>
      </c>
      <c r="D5052" s="108">
        <v>3.14</v>
      </c>
    </row>
    <row r="5053" spans="1:4">
      <c r="A5053" s="110" t="s">
        <v>12304</v>
      </c>
      <c r="B5053" s="106" t="s">
        <v>12305</v>
      </c>
      <c r="C5053" s="107" t="s">
        <v>1623</v>
      </c>
      <c r="D5053" s="108">
        <v>5683.38</v>
      </c>
    </row>
    <row r="5054" spans="1:4">
      <c r="A5054" s="110" t="s">
        <v>12306</v>
      </c>
      <c r="B5054" s="106" t="s">
        <v>12307</v>
      </c>
      <c r="C5054" s="107" t="s">
        <v>25</v>
      </c>
      <c r="D5054" s="108">
        <v>362.08</v>
      </c>
    </row>
    <row r="5055" spans="1:4">
      <c r="A5055" s="105" t="s">
        <v>12308</v>
      </c>
      <c r="B5055" s="106"/>
      <c r="C5055" s="107"/>
      <c r="D5055" s="108"/>
    </row>
    <row r="5056" spans="1:4">
      <c r="A5056" s="110" t="s">
        <v>12309</v>
      </c>
      <c r="B5056" s="106" t="s">
        <v>12310</v>
      </c>
      <c r="C5056" s="107" t="s">
        <v>1669</v>
      </c>
      <c r="D5056" s="108">
        <v>69797.460000000006</v>
      </c>
    </row>
    <row r="5057" spans="1:4">
      <c r="A5057" s="105" t="s">
        <v>12311</v>
      </c>
      <c r="B5057" s="106"/>
      <c r="C5057" s="107"/>
      <c r="D5057" s="108"/>
    </row>
    <row r="5058" spans="1:4">
      <c r="A5058" s="105" t="s">
        <v>12312</v>
      </c>
      <c r="B5058" s="106"/>
      <c r="C5058" s="107"/>
      <c r="D5058" s="108"/>
    </row>
    <row r="5059" spans="1:4">
      <c r="A5059" s="110" t="s">
        <v>12313</v>
      </c>
      <c r="B5059" s="106" t="s">
        <v>12314</v>
      </c>
      <c r="C5059" s="107" t="s">
        <v>27</v>
      </c>
      <c r="D5059" s="108">
        <v>1.91</v>
      </c>
    </row>
    <row r="5060" spans="1:4">
      <c r="A5060" s="110" t="s">
        <v>12315</v>
      </c>
      <c r="B5060" s="106" t="s">
        <v>12316</v>
      </c>
      <c r="C5060" s="107" t="s">
        <v>27</v>
      </c>
      <c r="D5060" s="108">
        <v>3.42</v>
      </c>
    </row>
    <row r="5061" spans="1:4">
      <c r="A5061" s="110" t="s">
        <v>12317</v>
      </c>
      <c r="B5061" s="106" t="s">
        <v>12318</v>
      </c>
      <c r="C5061" s="107" t="s">
        <v>27</v>
      </c>
      <c r="D5061" s="108">
        <v>32.200000000000003</v>
      </c>
    </row>
    <row r="5062" spans="1:4">
      <c r="A5062" s="110" t="s">
        <v>12319</v>
      </c>
      <c r="B5062" s="106" t="s">
        <v>12320</v>
      </c>
      <c r="C5062" s="107" t="s">
        <v>1623</v>
      </c>
      <c r="D5062" s="108">
        <v>98.59</v>
      </c>
    </row>
    <row r="5063" spans="1:4">
      <c r="A5063" s="110" t="s">
        <v>12321</v>
      </c>
      <c r="B5063" s="106" t="s">
        <v>12322</v>
      </c>
      <c r="C5063" s="107" t="s">
        <v>1623</v>
      </c>
      <c r="D5063" s="108">
        <v>103.51</v>
      </c>
    </row>
    <row r="5064" spans="1:4">
      <c r="A5064" s="105" t="s">
        <v>12323</v>
      </c>
      <c r="B5064" s="106"/>
      <c r="C5064" s="107"/>
      <c r="D5064" s="108"/>
    </row>
    <row r="5065" spans="1:4">
      <c r="A5065" s="105" t="s">
        <v>12324</v>
      </c>
      <c r="B5065" s="106"/>
      <c r="C5065" s="107"/>
      <c r="D5065" s="108"/>
    </row>
    <row r="5066" spans="1:4">
      <c r="A5066" s="110" t="s">
        <v>12325</v>
      </c>
      <c r="B5066" s="106" t="s">
        <v>12326</v>
      </c>
      <c r="C5066" s="107" t="s">
        <v>1623</v>
      </c>
      <c r="D5066" s="108">
        <v>30.35</v>
      </c>
    </row>
    <row r="5067" spans="1:4">
      <c r="A5067" s="110" t="s">
        <v>12327</v>
      </c>
      <c r="B5067" s="106" t="s">
        <v>12328</v>
      </c>
      <c r="C5067" s="107" t="s">
        <v>1623</v>
      </c>
      <c r="D5067" s="108">
        <v>234.79</v>
      </c>
    </row>
    <row r="5068" spans="1:4">
      <c r="A5068" s="110" t="s">
        <v>12329</v>
      </c>
      <c r="B5068" s="106" t="s">
        <v>12330</v>
      </c>
      <c r="C5068" s="107" t="s">
        <v>1623</v>
      </c>
      <c r="D5068" s="108">
        <v>434.79</v>
      </c>
    </row>
    <row r="5069" spans="1:4">
      <c r="A5069" s="110" t="s">
        <v>12331</v>
      </c>
      <c r="B5069" s="106" t="s">
        <v>12332</v>
      </c>
      <c r="C5069" s="107" t="s">
        <v>1623</v>
      </c>
      <c r="D5069" s="108">
        <v>34.36</v>
      </c>
    </row>
    <row r="5070" spans="1:4">
      <c r="A5070" s="110" t="s">
        <v>12333</v>
      </c>
      <c r="B5070" s="106" t="s">
        <v>12334</v>
      </c>
      <c r="C5070" s="107" t="s">
        <v>1623</v>
      </c>
      <c r="D5070" s="108">
        <v>62.73</v>
      </c>
    </row>
    <row r="5071" spans="1:4">
      <c r="A5071" s="110" t="s">
        <v>12335</v>
      </c>
      <c r="B5071" s="106" t="s">
        <v>12336</v>
      </c>
      <c r="C5071" s="107" t="s">
        <v>1623</v>
      </c>
      <c r="D5071" s="108">
        <v>1837.5</v>
      </c>
    </row>
    <row r="5072" spans="1:4">
      <c r="A5072" s="110" t="s">
        <v>12337</v>
      </c>
      <c r="B5072" s="106" t="s">
        <v>12338</v>
      </c>
      <c r="C5072" s="107" t="s">
        <v>1623</v>
      </c>
      <c r="D5072" s="108">
        <v>22144.17</v>
      </c>
    </row>
    <row r="5073" spans="1:4">
      <c r="A5073" s="105" t="s">
        <v>12339</v>
      </c>
      <c r="B5073" s="106"/>
      <c r="C5073" s="107"/>
      <c r="D5073" s="108"/>
    </row>
    <row r="5074" spans="1:4">
      <c r="A5074" s="110" t="s">
        <v>12340</v>
      </c>
      <c r="B5074" s="106" t="s">
        <v>12341</v>
      </c>
      <c r="C5074" s="107" t="s">
        <v>1623</v>
      </c>
      <c r="D5074" s="108">
        <v>40.97</v>
      </c>
    </row>
    <row r="5075" spans="1:4">
      <c r="A5075" s="110" t="s">
        <v>12342</v>
      </c>
      <c r="B5075" s="106" t="s">
        <v>12343</v>
      </c>
      <c r="C5075" s="107" t="s">
        <v>1623</v>
      </c>
      <c r="D5075" s="108">
        <v>54.94</v>
      </c>
    </row>
    <row r="5076" spans="1:4">
      <c r="A5076" s="110" t="s">
        <v>12344</v>
      </c>
      <c r="B5076" s="106" t="s">
        <v>12345</v>
      </c>
      <c r="C5076" s="107" t="s">
        <v>1623</v>
      </c>
      <c r="D5076" s="108">
        <v>75.23</v>
      </c>
    </row>
    <row r="5077" spans="1:4">
      <c r="A5077" s="110" t="s">
        <v>12346</v>
      </c>
      <c r="B5077" s="106" t="s">
        <v>12347</v>
      </c>
      <c r="C5077" s="107" t="s">
        <v>1623</v>
      </c>
      <c r="D5077" s="108">
        <v>3865.23</v>
      </c>
    </row>
    <row r="5078" spans="1:4">
      <c r="A5078" s="110" t="s">
        <v>12348</v>
      </c>
      <c r="B5078" s="106" t="s">
        <v>12349</v>
      </c>
      <c r="C5078" s="107" t="s">
        <v>1623</v>
      </c>
      <c r="D5078" s="108">
        <v>1374.41</v>
      </c>
    </row>
    <row r="5079" spans="1:4">
      <c r="A5079" s="105" t="s">
        <v>12350</v>
      </c>
      <c r="B5079" s="106"/>
      <c r="C5079" s="107"/>
      <c r="D5079" s="108"/>
    </row>
    <row r="5080" spans="1:4">
      <c r="A5080" s="110" t="s">
        <v>12351</v>
      </c>
      <c r="B5080" s="106" t="s">
        <v>12352</v>
      </c>
      <c r="C5080" s="107" t="s">
        <v>1623</v>
      </c>
      <c r="D5080" s="108">
        <v>3865.23</v>
      </c>
    </row>
    <row r="5081" spans="1:4">
      <c r="A5081" s="110" t="s">
        <v>12353</v>
      </c>
      <c r="B5081" s="106" t="s">
        <v>12354</v>
      </c>
      <c r="C5081" s="107" t="s">
        <v>1623</v>
      </c>
      <c r="D5081" s="108">
        <v>4143.45</v>
      </c>
    </row>
    <row r="5082" spans="1:4">
      <c r="A5082" s="110" t="s">
        <v>12355</v>
      </c>
      <c r="B5082" s="106" t="s">
        <v>12356</v>
      </c>
      <c r="C5082" s="107" t="s">
        <v>1623</v>
      </c>
      <c r="D5082" s="108">
        <v>583.29999999999995</v>
      </c>
    </row>
    <row r="5083" spans="1:4">
      <c r="A5083" s="105" t="s">
        <v>12357</v>
      </c>
      <c r="B5083" s="106"/>
      <c r="C5083" s="107"/>
      <c r="D5083" s="108"/>
    </row>
    <row r="5084" spans="1:4">
      <c r="A5084" s="110" t="s">
        <v>12358</v>
      </c>
      <c r="B5084" s="106" t="s">
        <v>12359</v>
      </c>
      <c r="C5084" s="107" t="s">
        <v>1623</v>
      </c>
      <c r="D5084" s="108">
        <v>99.3</v>
      </c>
    </row>
    <row r="5085" spans="1:4">
      <c r="A5085" s="110" t="s">
        <v>12360</v>
      </c>
      <c r="B5085" s="106" t="s">
        <v>12361</v>
      </c>
      <c r="C5085" s="107" t="s">
        <v>1623</v>
      </c>
      <c r="D5085" s="108">
        <v>103.5</v>
      </c>
    </row>
    <row r="5086" spans="1:4">
      <c r="A5086" s="110" t="s">
        <v>12362</v>
      </c>
      <c r="B5086" s="106" t="s">
        <v>12363</v>
      </c>
      <c r="C5086" s="107" t="s">
        <v>1623</v>
      </c>
      <c r="D5086" s="108">
        <v>103.5</v>
      </c>
    </row>
    <row r="5087" spans="1:4">
      <c r="A5087" s="105" t="s">
        <v>12364</v>
      </c>
      <c r="B5087" s="106"/>
      <c r="C5087" s="107"/>
      <c r="D5087" s="108"/>
    </row>
    <row r="5088" spans="1:4">
      <c r="A5088" s="110" t="s">
        <v>12365</v>
      </c>
      <c r="B5088" s="106" t="s">
        <v>12366</v>
      </c>
      <c r="C5088" s="107" t="s">
        <v>1623</v>
      </c>
      <c r="D5088" s="108">
        <v>600</v>
      </c>
    </row>
    <row r="5089" spans="1:4">
      <c r="A5089" s="105" t="s">
        <v>12367</v>
      </c>
      <c r="B5089" s="106"/>
      <c r="C5089" s="107"/>
      <c r="D5089" s="108"/>
    </row>
    <row r="5090" spans="1:4">
      <c r="A5090" s="105" t="s">
        <v>12368</v>
      </c>
      <c r="B5090" s="106"/>
      <c r="C5090" s="107"/>
      <c r="D5090" s="108"/>
    </row>
    <row r="5091" spans="1:4">
      <c r="A5091" s="110" t="s">
        <v>12369</v>
      </c>
      <c r="B5091" s="106" t="s">
        <v>12370</v>
      </c>
      <c r="C5091" s="107" t="s">
        <v>27</v>
      </c>
      <c r="D5091" s="108">
        <v>209.84</v>
      </c>
    </row>
    <row r="5092" spans="1:4">
      <c r="A5092" s="110" t="s">
        <v>12371</v>
      </c>
      <c r="B5092" s="106" t="s">
        <v>12372</v>
      </c>
      <c r="C5092" s="107" t="s">
        <v>27</v>
      </c>
      <c r="D5092" s="108">
        <v>321.13</v>
      </c>
    </row>
    <row r="5093" spans="1:4">
      <c r="A5093" s="105" t="s">
        <v>12373</v>
      </c>
      <c r="B5093" s="106"/>
      <c r="C5093" s="107"/>
      <c r="D5093" s="108"/>
    </row>
    <row r="5094" spans="1:4">
      <c r="A5094" s="105" t="s">
        <v>12374</v>
      </c>
      <c r="B5094" s="106"/>
      <c r="C5094" s="107"/>
      <c r="D5094" s="108"/>
    </row>
    <row r="5095" spans="1:4">
      <c r="A5095" s="110" t="s">
        <v>12375</v>
      </c>
      <c r="B5095" s="106" t="s">
        <v>12376</v>
      </c>
      <c r="C5095" s="107" t="s">
        <v>1623</v>
      </c>
      <c r="D5095" s="108">
        <v>2342.5</v>
      </c>
    </row>
    <row r="5096" spans="1:4">
      <c r="A5096" s="110" t="s">
        <v>12377</v>
      </c>
      <c r="B5096" s="106" t="s">
        <v>12378</v>
      </c>
      <c r="C5096" s="107" t="s">
        <v>1623</v>
      </c>
      <c r="D5096" s="108">
        <v>2845</v>
      </c>
    </row>
    <row r="5097" spans="1:4">
      <c r="A5097" s="110" t="s">
        <v>12379</v>
      </c>
      <c r="B5097" s="106" t="s">
        <v>12380</v>
      </c>
      <c r="C5097" s="107" t="s">
        <v>1623</v>
      </c>
      <c r="D5097" s="108">
        <v>16464.650000000001</v>
      </c>
    </row>
    <row r="5098" spans="1:4">
      <c r="A5098" s="105" t="s">
        <v>1687</v>
      </c>
      <c r="B5098" s="106"/>
      <c r="C5098" s="107"/>
      <c r="D5098" s="108"/>
    </row>
    <row r="5099" spans="1:4">
      <c r="A5099" s="105" t="s">
        <v>1633</v>
      </c>
      <c r="B5099" s="106"/>
      <c r="C5099" s="107"/>
      <c r="D5099" s="108"/>
    </row>
    <row r="5100" spans="1:4">
      <c r="A5100" s="105" t="s">
        <v>12381</v>
      </c>
      <c r="B5100" s="106"/>
      <c r="C5100" s="107"/>
      <c r="D5100" s="108"/>
    </row>
    <row r="5101" spans="1:4">
      <c r="A5101" s="105" t="s">
        <v>12382</v>
      </c>
      <c r="B5101" s="106"/>
      <c r="C5101" s="107"/>
      <c r="D5101" s="108"/>
    </row>
    <row r="5102" spans="1:4">
      <c r="A5102" s="110" t="s">
        <v>12383</v>
      </c>
      <c r="B5102" s="106" t="s">
        <v>12384</v>
      </c>
      <c r="C5102" s="107" t="s">
        <v>27</v>
      </c>
      <c r="D5102" s="108">
        <v>11.64</v>
      </c>
    </row>
    <row r="5103" spans="1:4">
      <c r="A5103" s="110" t="s">
        <v>12385</v>
      </c>
      <c r="B5103" s="106" t="s">
        <v>12386</v>
      </c>
      <c r="C5103" s="107" t="s">
        <v>27</v>
      </c>
      <c r="D5103" s="108">
        <v>29.09</v>
      </c>
    </row>
    <row r="5104" spans="1:4">
      <c r="A5104" s="105" t="s">
        <v>12387</v>
      </c>
      <c r="B5104" s="106"/>
      <c r="C5104" s="107"/>
      <c r="D5104" s="108"/>
    </row>
    <row r="5105" spans="1:4">
      <c r="A5105" s="105" t="s">
        <v>12388</v>
      </c>
      <c r="B5105" s="106"/>
      <c r="C5105" s="107"/>
      <c r="D5105" s="108"/>
    </row>
    <row r="5106" spans="1:4">
      <c r="A5106" s="110" t="s">
        <v>12389</v>
      </c>
      <c r="B5106" s="106" t="s">
        <v>12390</v>
      </c>
      <c r="C5106" s="107" t="s">
        <v>27</v>
      </c>
      <c r="D5106" s="108">
        <v>97.68</v>
      </c>
    </row>
    <row r="5107" spans="1:4">
      <c r="A5107" s="110" t="s">
        <v>12391</v>
      </c>
      <c r="B5107" s="106" t="s">
        <v>12392</v>
      </c>
      <c r="C5107" s="107" t="s">
        <v>27</v>
      </c>
      <c r="D5107" s="108">
        <v>134.08000000000001</v>
      </c>
    </row>
    <row r="5108" spans="1:4">
      <c r="A5108" s="110" t="s">
        <v>12393</v>
      </c>
      <c r="B5108" s="106" t="s">
        <v>12394</v>
      </c>
      <c r="C5108" s="107" t="s">
        <v>27</v>
      </c>
      <c r="D5108" s="108">
        <v>101.34</v>
      </c>
    </row>
    <row r="5109" spans="1:4">
      <c r="A5109" s="105" t="s">
        <v>12395</v>
      </c>
      <c r="B5109" s="106"/>
      <c r="C5109" s="107"/>
      <c r="D5109" s="108"/>
    </row>
    <row r="5110" spans="1:4">
      <c r="A5110" s="110" t="s">
        <v>12396</v>
      </c>
      <c r="B5110" s="106" t="s">
        <v>12397</v>
      </c>
      <c r="C5110" s="107" t="s">
        <v>27</v>
      </c>
      <c r="D5110" s="108">
        <v>69.040000000000006</v>
      </c>
    </row>
    <row r="5111" spans="1:4">
      <c r="A5111" s="110" t="s">
        <v>12398</v>
      </c>
      <c r="B5111" s="106" t="s">
        <v>12399</v>
      </c>
      <c r="C5111" s="107" t="s">
        <v>27</v>
      </c>
      <c r="D5111" s="108">
        <v>34.51</v>
      </c>
    </row>
    <row r="5112" spans="1:4">
      <c r="A5112" s="110" t="s">
        <v>12400</v>
      </c>
      <c r="B5112" s="106" t="s">
        <v>12401</v>
      </c>
      <c r="C5112" s="107" t="s">
        <v>27</v>
      </c>
      <c r="D5112" s="108">
        <v>103.68</v>
      </c>
    </row>
    <row r="5113" spans="1:4">
      <c r="A5113" s="105" t="s">
        <v>12402</v>
      </c>
      <c r="B5113" s="106"/>
      <c r="C5113" s="107"/>
      <c r="D5113" s="108"/>
    </row>
    <row r="5114" spans="1:4">
      <c r="A5114" s="110" t="s">
        <v>12403</v>
      </c>
      <c r="B5114" s="106" t="s">
        <v>12404</v>
      </c>
      <c r="C5114" s="107" t="s">
        <v>27</v>
      </c>
      <c r="D5114" s="108">
        <v>294.66000000000003</v>
      </c>
    </row>
    <row r="5115" spans="1:4">
      <c r="A5115" s="110" t="s">
        <v>12405</v>
      </c>
      <c r="B5115" s="106" t="s">
        <v>12406</v>
      </c>
      <c r="C5115" s="107" t="s">
        <v>27</v>
      </c>
      <c r="D5115" s="108">
        <v>739.19</v>
      </c>
    </row>
    <row r="5116" spans="1:4">
      <c r="A5116" s="110" t="s">
        <v>12407</v>
      </c>
      <c r="B5116" s="106" t="s">
        <v>12408</v>
      </c>
      <c r="C5116" s="107" t="s">
        <v>27</v>
      </c>
      <c r="D5116" s="108">
        <v>530.52</v>
      </c>
    </row>
    <row r="5117" spans="1:4">
      <c r="A5117" s="110" t="s">
        <v>12409</v>
      </c>
      <c r="B5117" s="106" t="s">
        <v>12410</v>
      </c>
      <c r="C5117" s="107" t="s">
        <v>27</v>
      </c>
      <c r="D5117" s="108">
        <v>636.27</v>
      </c>
    </row>
    <row r="5118" spans="1:4">
      <c r="A5118" s="110" t="s">
        <v>12411</v>
      </c>
      <c r="B5118" s="106" t="s">
        <v>12412</v>
      </c>
      <c r="C5118" s="107" t="s">
        <v>27</v>
      </c>
      <c r="D5118" s="108">
        <v>709.18</v>
      </c>
    </row>
    <row r="5119" spans="1:4">
      <c r="A5119" s="110" t="s">
        <v>12413</v>
      </c>
      <c r="B5119" s="106" t="s">
        <v>12414</v>
      </c>
      <c r="C5119" s="107" t="s">
        <v>27</v>
      </c>
      <c r="D5119" s="108">
        <v>533.85</v>
      </c>
    </row>
    <row r="5120" spans="1:4">
      <c r="A5120" s="110" t="s">
        <v>12415</v>
      </c>
      <c r="B5120" s="106" t="s">
        <v>12416</v>
      </c>
      <c r="C5120" s="107" t="s">
        <v>27</v>
      </c>
      <c r="D5120" s="108">
        <v>632.25</v>
      </c>
    </row>
    <row r="5121" spans="1:4">
      <c r="A5121" s="110" t="s">
        <v>12417</v>
      </c>
      <c r="B5121" s="106" t="s">
        <v>12418</v>
      </c>
      <c r="C5121" s="107" t="s">
        <v>27</v>
      </c>
      <c r="D5121" s="108">
        <v>729.69</v>
      </c>
    </row>
    <row r="5122" spans="1:4">
      <c r="A5122" s="105" t="s">
        <v>12419</v>
      </c>
      <c r="B5122" s="106"/>
      <c r="C5122" s="107"/>
      <c r="D5122" s="108"/>
    </row>
    <row r="5123" spans="1:4">
      <c r="A5123" s="105" t="s">
        <v>12420</v>
      </c>
      <c r="B5123" s="106"/>
      <c r="C5123" s="107"/>
      <c r="D5123" s="108"/>
    </row>
    <row r="5124" spans="1:4">
      <c r="A5124" s="110" t="s">
        <v>12421</v>
      </c>
      <c r="B5124" s="106" t="s">
        <v>12422</v>
      </c>
      <c r="C5124" s="107" t="s">
        <v>1623</v>
      </c>
      <c r="D5124" s="108">
        <v>1422.56</v>
      </c>
    </row>
    <row r="5125" spans="1:4">
      <c r="A5125" s="110" t="s">
        <v>12423</v>
      </c>
      <c r="B5125" s="106" t="s">
        <v>12424</v>
      </c>
      <c r="C5125" s="107" t="s">
        <v>27</v>
      </c>
      <c r="D5125" s="108">
        <v>9.35</v>
      </c>
    </row>
    <row r="5126" spans="1:4">
      <c r="A5126" s="105" t="s">
        <v>12425</v>
      </c>
      <c r="B5126" s="106"/>
      <c r="C5126" s="107"/>
      <c r="D5126" s="108"/>
    </row>
    <row r="5127" spans="1:4">
      <c r="A5127" s="110" t="s">
        <v>12426</v>
      </c>
      <c r="B5127" s="106" t="s">
        <v>12427</v>
      </c>
      <c r="C5127" s="107" t="s">
        <v>27</v>
      </c>
      <c r="D5127" s="108">
        <v>6.35</v>
      </c>
    </row>
    <row r="5128" spans="1:4">
      <c r="A5128" s="110" t="s">
        <v>12428</v>
      </c>
      <c r="B5128" s="106" t="s">
        <v>12429</v>
      </c>
      <c r="C5128" s="107" t="s">
        <v>27</v>
      </c>
      <c r="D5128" s="108">
        <v>5.58</v>
      </c>
    </row>
    <row r="5129" spans="1:4">
      <c r="A5129" s="110" t="s">
        <v>12430</v>
      </c>
      <c r="B5129" s="106" t="s">
        <v>12431</v>
      </c>
      <c r="C5129" s="107" t="s">
        <v>27</v>
      </c>
      <c r="D5129" s="108">
        <v>1.95</v>
      </c>
    </row>
    <row r="5130" spans="1:4">
      <c r="A5130" s="110" t="s">
        <v>12432</v>
      </c>
      <c r="B5130" s="106" t="s">
        <v>12433</v>
      </c>
      <c r="C5130" s="107" t="s">
        <v>27</v>
      </c>
      <c r="D5130" s="108">
        <v>10.19</v>
      </c>
    </row>
    <row r="5131" spans="1:4">
      <c r="A5131" s="110" t="s">
        <v>12434</v>
      </c>
      <c r="B5131" s="106" t="s">
        <v>12435</v>
      </c>
      <c r="C5131" s="107" t="s">
        <v>27</v>
      </c>
      <c r="D5131" s="108">
        <v>7.52</v>
      </c>
    </row>
    <row r="5132" spans="1:4">
      <c r="A5132" s="105" t="s">
        <v>12436</v>
      </c>
      <c r="B5132" s="106"/>
      <c r="C5132" s="107"/>
      <c r="D5132" s="108"/>
    </row>
    <row r="5133" spans="1:4">
      <c r="A5133" s="110" t="s">
        <v>12437</v>
      </c>
      <c r="B5133" s="106" t="s">
        <v>12438</v>
      </c>
      <c r="C5133" s="107" t="s">
        <v>27</v>
      </c>
      <c r="D5133" s="108">
        <v>9.19</v>
      </c>
    </row>
    <row r="5134" spans="1:4">
      <c r="A5134" s="110" t="s">
        <v>12439</v>
      </c>
      <c r="B5134" s="106" t="s">
        <v>12440</v>
      </c>
      <c r="C5134" s="107" t="s">
        <v>27</v>
      </c>
      <c r="D5134" s="108">
        <v>7.35</v>
      </c>
    </row>
    <row r="5135" spans="1:4">
      <c r="A5135" s="110" t="s">
        <v>12441</v>
      </c>
      <c r="B5135" s="106" t="s">
        <v>12442</v>
      </c>
      <c r="C5135" s="107" t="s">
        <v>27</v>
      </c>
      <c r="D5135" s="108">
        <v>10.86</v>
      </c>
    </row>
    <row r="5136" spans="1:4">
      <c r="A5136" s="105" t="s">
        <v>12443</v>
      </c>
      <c r="B5136" s="106"/>
      <c r="C5136" s="107"/>
      <c r="D5136" s="108"/>
    </row>
    <row r="5137" spans="1:4">
      <c r="A5137" s="105" t="s">
        <v>12444</v>
      </c>
      <c r="B5137" s="106"/>
      <c r="C5137" s="107"/>
      <c r="D5137" s="108"/>
    </row>
    <row r="5138" spans="1:4">
      <c r="A5138" s="110" t="s">
        <v>12445</v>
      </c>
      <c r="B5138" s="106" t="s">
        <v>12446</v>
      </c>
      <c r="C5138" s="107" t="s">
        <v>27</v>
      </c>
      <c r="D5138" s="108">
        <v>2.33</v>
      </c>
    </row>
    <row r="5139" spans="1:4">
      <c r="A5139" s="110" t="s">
        <v>12447</v>
      </c>
      <c r="B5139" s="106" t="s">
        <v>12448</v>
      </c>
      <c r="C5139" s="107" t="s">
        <v>1623</v>
      </c>
      <c r="D5139" s="108">
        <v>192.34</v>
      </c>
    </row>
    <row r="5140" spans="1:4">
      <c r="A5140" s="110" t="s">
        <v>12449</v>
      </c>
      <c r="B5140" s="106" t="s">
        <v>12450</v>
      </c>
      <c r="C5140" s="107" t="s">
        <v>1623</v>
      </c>
      <c r="D5140" s="108">
        <v>193.34</v>
      </c>
    </row>
    <row r="5141" spans="1:4">
      <c r="A5141" s="110" t="s">
        <v>12451</v>
      </c>
      <c r="B5141" s="106" t="s">
        <v>12452</v>
      </c>
      <c r="C5141" s="107" t="s">
        <v>25</v>
      </c>
      <c r="D5141" s="108">
        <v>9.31</v>
      </c>
    </row>
    <row r="5142" spans="1:4">
      <c r="A5142" s="110" t="s">
        <v>12453</v>
      </c>
      <c r="B5142" s="106" t="s">
        <v>12454</v>
      </c>
      <c r="C5142" s="107" t="s">
        <v>25</v>
      </c>
      <c r="D5142" s="108">
        <v>0.27</v>
      </c>
    </row>
    <row r="5143" spans="1:4">
      <c r="A5143" s="110" t="s">
        <v>12455</v>
      </c>
      <c r="B5143" s="106" t="s">
        <v>12456</v>
      </c>
      <c r="C5143" s="107" t="s">
        <v>25</v>
      </c>
      <c r="D5143" s="108">
        <v>0.93</v>
      </c>
    </row>
    <row r="5144" spans="1:4">
      <c r="A5144" s="110" t="s">
        <v>12457</v>
      </c>
      <c r="B5144" s="106" t="s">
        <v>12458</v>
      </c>
      <c r="C5144" s="107" t="s">
        <v>25</v>
      </c>
      <c r="D5144" s="108">
        <v>1.86</v>
      </c>
    </row>
    <row r="5145" spans="1:4">
      <c r="A5145" s="110" t="s">
        <v>12459</v>
      </c>
      <c r="B5145" s="106" t="s">
        <v>12460</v>
      </c>
      <c r="C5145" s="107" t="s">
        <v>25</v>
      </c>
      <c r="D5145" s="108">
        <v>0.31</v>
      </c>
    </row>
    <row r="5146" spans="1:4">
      <c r="A5146" s="110" t="s">
        <v>12461</v>
      </c>
      <c r="B5146" s="106" t="s">
        <v>12462</v>
      </c>
      <c r="C5146" s="107" t="s">
        <v>25</v>
      </c>
      <c r="D5146" s="108">
        <v>0.26</v>
      </c>
    </row>
    <row r="5147" spans="1:4">
      <c r="A5147" s="110" t="s">
        <v>12463</v>
      </c>
      <c r="B5147" s="106" t="s">
        <v>12464</v>
      </c>
      <c r="C5147" s="107" t="s">
        <v>1675</v>
      </c>
      <c r="D5147" s="108">
        <v>3225.09</v>
      </c>
    </row>
    <row r="5148" spans="1:4">
      <c r="A5148" s="110" t="s">
        <v>12465</v>
      </c>
      <c r="B5148" s="106" t="s">
        <v>12466</v>
      </c>
      <c r="C5148" s="107" t="s">
        <v>1675</v>
      </c>
      <c r="D5148" s="108">
        <v>4598.2</v>
      </c>
    </row>
    <row r="5149" spans="1:4">
      <c r="A5149" s="110" t="s">
        <v>12467</v>
      </c>
      <c r="B5149" s="106" t="s">
        <v>12468</v>
      </c>
      <c r="C5149" s="107" t="s">
        <v>26</v>
      </c>
      <c r="D5149" s="108">
        <v>39.549999999999997</v>
      </c>
    </row>
    <row r="5150" spans="1:4">
      <c r="A5150" s="110" t="s">
        <v>12469</v>
      </c>
      <c r="B5150" s="106" t="s">
        <v>12470</v>
      </c>
      <c r="C5150" s="107" t="s">
        <v>26</v>
      </c>
      <c r="D5150" s="108">
        <v>57.39</v>
      </c>
    </row>
    <row r="5151" spans="1:4">
      <c r="A5151" s="110" t="s">
        <v>12471</v>
      </c>
      <c r="B5151" s="106" t="s">
        <v>12472</v>
      </c>
      <c r="C5151" s="107" t="s">
        <v>26</v>
      </c>
      <c r="D5151" s="108">
        <v>77.56</v>
      </c>
    </row>
    <row r="5152" spans="1:4">
      <c r="A5152" s="105" t="s">
        <v>12473</v>
      </c>
      <c r="B5152" s="106"/>
      <c r="C5152" s="107"/>
      <c r="D5152" s="108"/>
    </row>
    <row r="5153" spans="1:4">
      <c r="A5153" s="110" t="s">
        <v>12474</v>
      </c>
      <c r="B5153" s="106" t="s">
        <v>12475</v>
      </c>
      <c r="C5153" s="107" t="s">
        <v>1630</v>
      </c>
      <c r="D5153" s="108">
        <v>531.14</v>
      </c>
    </row>
    <row r="5154" spans="1:4">
      <c r="A5154" s="110" t="s">
        <v>12476</v>
      </c>
      <c r="B5154" s="106" t="s">
        <v>12477</v>
      </c>
      <c r="C5154" s="107" t="s">
        <v>1630</v>
      </c>
      <c r="D5154" s="108">
        <v>425.5</v>
      </c>
    </row>
    <row r="5155" spans="1:4">
      <c r="A5155" s="110" t="s">
        <v>12478</v>
      </c>
      <c r="B5155" s="106" t="s">
        <v>12479</v>
      </c>
      <c r="C5155" s="107" t="s">
        <v>1675</v>
      </c>
      <c r="D5155" s="108">
        <v>5515.27</v>
      </c>
    </row>
    <row r="5156" spans="1:4">
      <c r="A5156" s="110" t="s">
        <v>12480</v>
      </c>
      <c r="B5156" s="106" t="s">
        <v>12481</v>
      </c>
      <c r="C5156" s="107" t="s">
        <v>1675</v>
      </c>
      <c r="D5156" s="108">
        <v>5169.1400000000003</v>
      </c>
    </row>
    <row r="5157" spans="1:4">
      <c r="A5157" s="110" t="s">
        <v>12482</v>
      </c>
      <c r="B5157" s="106" t="s">
        <v>12483</v>
      </c>
      <c r="C5157" s="107" t="s">
        <v>1675</v>
      </c>
      <c r="D5157" s="108">
        <v>8134.34</v>
      </c>
    </row>
    <row r="5158" spans="1:4">
      <c r="A5158" s="110" t="s">
        <v>12484</v>
      </c>
      <c r="B5158" s="106" t="s">
        <v>12485</v>
      </c>
      <c r="C5158" s="107" t="s">
        <v>1675</v>
      </c>
      <c r="D5158" s="108">
        <v>6479.47</v>
      </c>
    </row>
    <row r="5159" spans="1:4">
      <c r="A5159" s="110" t="s">
        <v>12486</v>
      </c>
      <c r="B5159" s="106" t="s">
        <v>12487</v>
      </c>
      <c r="C5159" s="107" t="s">
        <v>1675</v>
      </c>
      <c r="D5159" s="108">
        <v>8485.0300000000007</v>
      </c>
    </row>
    <row r="5160" spans="1:4">
      <c r="A5160" s="110" t="s">
        <v>12488</v>
      </c>
      <c r="B5160" s="106" t="s">
        <v>12489</v>
      </c>
      <c r="C5160" s="107" t="s">
        <v>1675</v>
      </c>
      <c r="D5160" s="108">
        <v>7952.52</v>
      </c>
    </row>
    <row r="5161" spans="1:4">
      <c r="A5161" s="110" t="s">
        <v>12490</v>
      </c>
      <c r="B5161" s="106" t="s">
        <v>12491</v>
      </c>
      <c r="C5161" s="107" t="s">
        <v>1675</v>
      </c>
      <c r="D5161" s="108">
        <v>11589.79</v>
      </c>
    </row>
    <row r="5162" spans="1:4">
      <c r="A5162" s="110" t="s">
        <v>12492</v>
      </c>
      <c r="B5162" s="106" t="s">
        <v>12493</v>
      </c>
      <c r="C5162" s="107" t="s">
        <v>1675</v>
      </c>
      <c r="D5162" s="108">
        <v>9179.26</v>
      </c>
    </row>
    <row r="5163" spans="1:4">
      <c r="A5163" s="110" t="s">
        <v>12494</v>
      </c>
      <c r="B5163" s="106" t="s">
        <v>12495</v>
      </c>
      <c r="C5163" s="107" t="s">
        <v>1675</v>
      </c>
      <c r="D5163" s="108">
        <v>8603.18</v>
      </c>
    </row>
    <row r="5164" spans="1:4">
      <c r="A5164" s="110" t="s">
        <v>12496</v>
      </c>
      <c r="B5164" s="106" t="s">
        <v>12497</v>
      </c>
      <c r="C5164" s="107" t="s">
        <v>1675</v>
      </c>
      <c r="D5164" s="108">
        <v>11208.43</v>
      </c>
    </row>
    <row r="5165" spans="1:4">
      <c r="A5165" s="110" t="s">
        <v>12498</v>
      </c>
      <c r="B5165" s="106" t="s">
        <v>12499</v>
      </c>
      <c r="C5165" s="107" t="s">
        <v>1675</v>
      </c>
      <c r="D5165" s="108">
        <v>10799.12</v>
      </c>
    </row>
    <row r="5166" spans="1:4">
      <c r="A5166" s="110" t="s">
        <v>12500</v>
      </c>
      <c r="B5166" s="106" t="s">
        <v>12501</v>
      </c>
      <c r="C5166" s="107" t="s">
        <v>1675</v>
      </c>
      <c r="D5166" s="108">
        <v>5663.25</v>
      </c>
    </row>
    <row r="5167" spans="1:4">
      <c r="A5167" s="110" t="s">
        <v>12502</v>
      </c>
      <c r="B5167" s="106" t="s">
        <v>12503</v>
      </c>
      <c r="C5167" s="107" t="s">
        <v>1675</v>
      </c>
      <c r="D5167" s="108">
        <v>4551.0600000000004</v>
      </c>
    </row>
    <row r="5168" spans="1:4">
      <c r="A5168" s="110" t="s">
        <v>12504</v>
      </c>
      <c r="B5168" s="106" t="s">
        <v>12505</v>
      </c>
      <c r="C5168" s="107" t="s">
        <v>1675</v>
      </c>
      <c r="D5168" s="108">
        <v>4265.4399999999996</v>
      </c>
    </row>
    <row r="5169" spans="1:4">
      <c r="A5169" s="110" t="s">
        <v>12506</v>
      </c>
      <c r="B5169" s="106" t="s">
        <v>12507</v>
      </c>
      <c r="C5169" s="107" t="s">
        <v>1675</v>
      </c>
      <c r="D5169" s="108">
        <v>7016.28</v>
      </c>
    </row>
    <row r="5170" spans="1:4">
      <c r="A5170" s="110" t="s">
        <v>12508</v>
      </c>
      <c r="B5170" s="106" t="s">
        <v>12509</v>
      </c>
      <c r="C5170" s="107" t="s">
        <v>1675</v>
      </c>
      <c r="D5170" s="108">
        <v>5939.52</v>
      </c>
    </row>
    <row r="5171" spans="1:4">
      <c r="A5171" s="110" t="s">
        <v>12510</v>
      </c>
      <c r="B5171" s="106" t="s">
        <v>12511</v>
      </c>
      <c r="C5171" s="107" t="s">
        <v>1675</v>
      </c>
      <c r="D5171" s="108">
        <v>5566.76</v>
      </c>
    </row>
    <row r="5172" spans="1:4">
      <c r="A5172" s="110" t="s">
        <v>12512</v>
      </c>
      <c r="B5172" s="106" t="s">
        <v>12513</v>
      </c>
      <c r="C5172" s="107" t="s">
        <v>1675</v>
      </c>
      <c r="D5172" s="108">
        <v>8134.34</v>
      </c>
    </row>
    <row r="5173" spans="1:4">
      <c r="A5173" s="110" t="s">
        <v>12514</v>
      </c>
      <c r="B5173" s="106" t="s">
        <v>12515</v>
      </c>
      <c r="C5173" s="107" t="s">
        <v>1675</v>
      </c>
      <c r="D5173" s="108">
        <v>6440.91</v>
      </c>
    </row>
    <row r="5174" spans="1:4">
      <c r="A5174" s="110" t="s">
        <v>12516</v>
      </c>
      <c r="B5174" s="106" t="s">
        <v>12517</v>
      </c>
      <c r="C5174" s="107" t="s">
        <v>1675</v>
      </c>
      <c r="D5174" s="108">
        <v>6036.68</v>
      </c>
    </row>
    <row r="5175" spans="1:4">
      <c r="A5175" s="110" t="s">
        <v>12518</v>
      </c>
      <c r="B5175" s="106" t="s">
        <v>12519</v>
      </c>
      <c r="C5175" s="107" t="s">
        <v>1675</v>
      </c>
      <c r="D5175" s="108">
        <v>9298.93</v>
      </c>
    </row>
    <row r="5176" spans="1:4">
      <c r="A5176" s="110" t="s">
        <v>12520</v>
      </c>
      <c r="B5176" s="106" t="s">
        <v>12521</v>
      </c>
      <c r="C5176" s="107" t="s">
        <v>1675</v>
      </c>
      <c r="D5176" s="108">
        <v>7559.39</v>
      </c>
    </row>
    <row r="5177" spans="1:4">
      <c r="A5177" s="110" t="s">
        <v>12522</v>
      </c>
      <c r="B5177" s="106" t="s">
        <v>12523</v>
      </c>
      <c r="C5177" s="107" t="s">
        <v>1675</v>
      </c>
      <c r="D5177" s="108">
        <v>7084.97</v>
      </c>
    </row>
    <row r="5178" spans="1:4">
      <c r="A5178" s="110" t="s">
        <v>12524</v>
      </c>
      <c r="B5178" s="106" t="s">
        <v>12525</v>
      </c>
      <c r="C5178" s="107" t="s">
        <v>1675</v>
      </c>
      <c r="D5178" s="108">
        <v>10055.030000000001</v>
      </c>
    </row>
    <row r="5179" spans="1:4">
      <c r="A5179" s="110" t="s">
        <v>12526</v>
      </c>
      <c r="B5179" s="106" t="s">
        <v>12527</v>
      </c>
      <c r="C5179" s="107" t="s">
        <v>1675</v>
      </c>
      <c r="D5179" s="108">
        <v>14265.1</v>
      </c>
    </row>
    <row r="5180" spans="1:4">
      <c r="A5180" s="110" t="s">
        <v>12528</v>
      </c>
      <c r="B5180" s="106" t="s">
        <v>12529</v>
      </c>
      <c r="C5180" s="107" t="s">
        <v>1675</v>
      </c>
      <c r="D5180" s="108">
        <v>3614.78</v>
      </c>
    </row>
    <row r="5181" spans="1:4">
      <c r="A5181" s="110" t="s">
        <v>12530</v>
      </c>
      <c r="B5181" s="106" t="s">
        <v>12531</v>
      </c>
      <c r="C5181" s="107" t="s">
        <v>1675</v>
      </c>
      <c r="D5181" s="108">
        <v>3856.83</v>
      </c>
    </row>
    <row r="5182" spans="1:4">
      <c r="A5182" s="110" t="s">
        <v>12532</v>
      </c>
      <c r="B5182" s="106" t="s">
        <v>12533</v>
      </c>
      <c r="C5182" s="107" t="s">
        <v>1675</v>
      </c>
      <c r="D5182" s="108">
        <v>6072.83</v>
      </c>
    </row>
    <row r="5183" spans="1:4">
      <c r="A5183" s="110" t="s">
        <v>12534</v>
      </c>
      <c r="B5183" s="106" t="s">
        <v>12535</v>
      </c>
      <c r="C5183" s="107" t="s">
        <v>1675</v>
      </c>
      <c r="D5183" s="108">
        <v>10121.379999999999</v>
      </c>
    </row>
    <row r="5184" spans="1:4">
      <c r="A5184" s="110" t="s">
        <v>12536</v>
      </c>
      <c r="B5184" s="106" t="s">
        <v>12537</v>
      </c>
      <c r="C5184" s="107" t="s">
        <v>27</v>
      </c>
      <c r="D5184" s="108">
        <v>1.6</v>
      </c>
    </row>
    <row r="5185" spans="1:4">
      <c r="A5185" s="110" t="s">
        <v>12538</v>
      </c>
      <c r="B5185" s="106" t="s">
        <v>12539</v>
      </c>
      <c r="C5185" s="107" t="s">
        <v>1623</v>
      </c>
      <c r="D5185" s="108">
        <v>5546.1</v>
      </c>
    </row>
    <row r="5186" spans="1:4">
      <c r="A5186" s="110" t="s">
        <v>12540</v>
      </c>
      <c r="B5186" s="106" t="s">
        <v>12541</v>
      </c>
      <c r="C5186" s="107" t="s">
        <v>1675</v>
      </c>
      <c r="D5186" s="108">
        <v>7809.94</v>
      </c>
    </row>
    <row r="5187" spans="1:4">
      <c r="A5187" s="110" t="s">
        <v>12542</v>
      </c>
      <c r="B5187" s="106" t="s">
        <v>12543</v>
      </c>
      <c r="C5187" s="107" t="s">
        <v>1675</v>
      </c>
      <c r="D5187" s="108">
        <v>6550.88</v>
      </c>
    </row>
    <row r="5188" spans="1:4">
      <c r="A5188" s="110" t="s">
        <v>12544</v>
      </c>
      <c r="B5188" s="106" t="s">
        <v>12545</v>
      </c>
      <c r="C5188" s="107" t="s">
        <v>1675</v>
      </c>
      <c r="D5188" s="108">
        <v>5652.5</v>
      </c>
    </row>
    <row r="5189" spans="1:4">
      <c r="A5189" s="110" t="s">
        <v>12546</v>
      </c>
      <c r="B5189" s="106" t="s">
        <v>12547</v>
      </c>
      <c r="C5189" s="107" t="s">
        <v>1675</v>
      </c>
      <c r="D5189" s="108">
        <v>8807.9699999999993</v>
      </c>
    </row>
    <row r="5190" spans="1:4">
      <c r="A5190" s="110" t="s">
        <v>12548</v>
      </c>
      <c r="B5190" s="106" t="s">
        <v>12549</v>
      </c>
      <c r="C5190" s="107" t="s">
        <v>1675</v>
      </c>
      <c r="D5190" s="108">
        <v>6175.69</v>
      </c>
    </row>
    <row r="5191" spans="1:4">
      <c r="A5191" s="110" t="s">
        <v>12550</v>
      </c>
      <c r="B5191" s="106" t="s">
        <v>12551</v>
      </c>
      <c r="C5191" s="107" t="s">
        <v>1675</v>
      </c>
      <c r="D5191" s="108">
        <v>6073.07</v>
      </c>
    </row>
    <row r="5192" spans="1:4">
      <c r="A5192" s="110" t="s">
        <v>12552</v>
      </c>
      <c r="B5192" s="106" t="s">
        <v>12553</v>
      </c>
      <c r="C5192" s="107" t="s">
        <v>1623</v>
      </c>
      <c r="D5192" s="108">
        <v>6.78</v>
      </c>
    </row>
    <row r="5193" spans="1:4">
      <c r="A5193" s="110" t="s">
        <v>12554</v>
      </c>
      <c r="B5193" s="106" t="s">
        <v>12555</v>
      </c>
      <c r="C5193" s="107" t="s">
        <v>1623</v>
      </c>
      <c r="D5193" s="108">
        <v>63.13</v>
      </c>
    </row>
    <row r="5194" spans="1:4">
      <c r="A5194" s="110" t="s">
        <v>12556</v>
      </c>
      <c r="B5194" s="106" t="s">
        <v>12557</v>
      </c>
      <c r="C5194" s="107" t="s">
        <v>1623</v>
      </c>
      <c r="D5194" s="108">
        <v>50.98</v>
      </c>
    </row>
    <row r="5195" spans="1:4">
      <c r="A5195" s="110" t="s">
        <v>12558</v>
      </c>
      <c r="B5195" s="106" t="s">
        <v>12559</v>
      </c>
      <c r="C5195" s="107" t="s">
        <v>1623</v>
      </c>
      <c r="D5195" s="108">
        <v>102.17</v>
      </c>
    </row>
    <row r="5196" spans="1:4">
      <c r="A5196" s="110" t="s">
        <v>12560</v>
      </c>
      <c r="B5196" s="106" t="s">
        <v>12561</v>
      </c>
      <c r="C5196" s="107" t="s">
        <v>1623</v>
      </c>
      <c r="D5196" s="108">
        <v>158.52000000000001</v>
      </c>
    </row>
    <row r="5197" spans="1:4">
      <c r="A5197" s="110" t="s">
        <v>12562</v>
      </c>
      <c r="B5197" s="106" t="s">
        <v>12563</v>
      </c>
      <c r="C5197" s="107" t="s">
        <v>1623</v>
      </c>
      <c r="D5197" s="108">
        <v>158.52000000000001</v>
      </c>
    </row>
    <row r="5198" spans="1:4">
      <c r="A5198" s="110" t="s">
        <v>12564</v>
      </c>
      <c r="B5198" s="106" t="s">
        <v>12565</v>
      </c>
      <c r="C5198" s="107" t="s">
        <v>1623</v>
      </c>
      <c r="D5198" s="108">
        <v>114.37</v>
      </c>
    </row>
    <row r="5199" spans="1:4">
      <c r="A5199" s="110" t="s">
        <v>12566</v>
      </c>
      <c r="B5199" s="106" t="s">
        <v>12567</v>
      </c>
      <c r="C5199" s="107" t="s">
        <v>1623</v>
      </c>
      <c r="D5199" s="108">
        <v>170.72</v>
      </c>
    </row>
    <row r="5200" spans="1:4">
      <c r="A5200" s="110" t="s">
        <v>12568</v>
      </c>
      <c r="B5200" s="106" t="s">
        <v>12569</v>
      </c>
      <c r="C5200" s="107" t="s">
        <v>1623</v>
      </c>
      <c r="D5200" s="108">
        <v>170.72</v>
      </c>
    </row>
    <row r="5201" spans="1:4">
      <c r="A5201" s="110" t="s">
        <v>12570</v>
      </c>
      <c r="B5201" s="106" t="s">
        <v>12571</v>
      </c>
      <c r="C5201" s="107" t="s">
        <v>1675</v>
      </c>
      <c r="D5201" s="108">
        <v>4561.95</v>
      </c>
    </row>
    <row r="5202" spans="1:4">
      <c r="A5202" s="110" t="s">
        <v>12572</v>
      </c>
      <c r="B5202" s="106" t="s">
        <v>12573</v>
      </c>
      <c r="C5202" s="107" t="s">
        <v>25</v>
      </c>
      <c r="D5202" s="108">
        <v>2.27</v>
      </c>
    </row>
    <row r="5203" spans="1:4">
      <c r="A5203" s="110" t="s">
        <v>12574</v>
      </c>
      <c r="B5203" s="106" t="s">
        <v>12575</v>
      </c>
      <c r="C5203" s="107" t="s">
        <v>1675</v>
      </c>
      <c r="D5203" s="108">
        <v>150.72999999999999</v>
      </c>
    </row>
    <row r="5204" spans="1:4">
      <c r="A5204" s="110" t="s">
        <v>12576</v>
      </c>
      <c r="B5204" s="106" t="s">
        <v>12577</v>
      </c>
      <c r="C5204" s="107" t="s">
        <v>27</v>
      </c>
      <c r="D5204" s="108">
        <v>3.18</v>
      </c>
    </row>
    <row r="5205" spans="1:4">
      <c r="A5205" s="110" t="s">
        <v>12578</v>
      </c>
      <c r="B5205" s="106" t="s">
        <v>12579</v>
      </c>
      <c r="C5205" s="107" t="s">
        <v>27</v>
      </c>
      <c r="D5205" s="108">
        <v>2.0499999999999998</v>
      </c>
    </row>
    <row r="5206" spans="1:4">
      <c r="A5206" s="110" t="s">
        <v>12580</v>
      </c>
      <c r="B5206" s="106" t="s">
        <v>12581</v>
      </c>
      <c r="C5206" s="107" t="s">
        <v>27</v>
      </c>
      <c r="D5206" s="108">
        <v>2.84</v>
      </c>
    </row>
    <row r="5207" spans="1:4">
      <c r="A5207" s="110" t="s">
        <v>12582</v>
      </c>
      <c r="B5207" s="106" t="s">
        <v>12583</v>
      </c>
      <c r="C5207" s="107" t="s">
        <v>27</v>
      </c>
      <c r="D5207" s="108">
        <v>2.76</v>
      </c>
    </row>
    <row r="5208" spans="1:4">
      <c r="A5208" s="110" t="s">
        <v>12584</v>
      </c>
      <c r="B5208" s="106" t="s">
        <v>12585</v>
      </c>
      <c r="C5208" s="107" t="s">
        <v>1675</v>
      </c>
      <c r="D5208" s="108">
        <v>1703.14</v>
      </c>
    </row>
    <row r="5209" spans="1:4">
      <c r="A5209" s="110" t="s">
        <v>12586</v>
      </c>
      <c r="B5209" s="106" t="s">
        <v>12587</v>
      </c>
      <c r="C5209" s="107" t="s">
        <v>27</v>
      </c>
      <c r="D5209" s="108">
        <v>230.56</v>
      </c>
    </row>
    <row r="5210" spans="1:4">
      <c r="A5210" s="110" t="s">
        <v>12588</v>
      </c>
      <c r="B5210" s="106" t="s">
        <v>12589</v>
      </c>
      <c r="C5210" s="107" t="s">
        <v>1630</v>
      </c>
      <c r="D5210" s="108">
        <v>574.79999999999995</v>
      </c>
    </row>
    <row r="5211" spans="1:4">
      <c r="A5211" s="110" t="s">
        <v>12590</v>
      </c>
      <c r="B5211" s="106" t="s">
        <v>12591</v>
      </c>
      <c r="C5211" s="107" t="s">
        <v>1630</v>
      </c>
      <c r="D5211" s="108">
        <v>247.43</v>
      </c>
    </row>
    <row r="5212" spans="1:4">
      <c r="A5212" s="105" t="s">
        <v>12592</v>
      </c>
      <c r="B5212" s="106"/>
      <c r="C5212" s="107"/>
      <c r="D5212" s="108"/>
    </row>
    <row r="5213" spans="1:4">
      <c r="A5213" s="110" t="s">
        <v>12593</v>
      </c>
      <c r="B5213" s="106" t="s">
        <v>12594</v>
      </c>
      <c r="C5213" s="107" t="s">
        <v>1675</v>
      </c>
      <c r="D5213" s="108">
        <v>6408.36</v>
      </c>
    </row>
    <row r="5214" spans="1:4">
      <c r="A5214" s="110" t="s">
        <v>12595</v>
      </c>
      <c r="B5214" s="106" t="s">
        <v>12596</v>
      </c>
      <c r="C5214" s="107" t="s">
        <v>1623</v>
      </c>
      <c r="D5214" s="108">
        <v>185.98</v>
      </c>
    </row>
    <row r="5215" spans="1:4">
      <c r="A5215" s="105" t="s">
        <v>12597</v>
      </c>
      <c r="B5215" s="106"/>
      <c r="C5215" s="107"/>
      <c r="D5215" s="108"/>
    </row>
    <row r="5216" spans="1:4">
      <c r="A5216" s="110" t="s">
        <v>12598</v>
      </c>
      <c r="B5216" s="106" t="s">
        <v>12599</v>
      </c>
      <c r="C5216" s="107" t="s">
        <v>1623</v>
      </c>
      <c r="D5216" s="108">
        <v>3.54</v>
      </c>
    </row>
    <row r="5217" spans="1:4">
      <c r="A5217" s="110" t="s">
        <v>12600</v>
      </c>
      <c r="B5217" s="106" t="s">
        <v>12601</v>
      </c>
      <c r="C5217" s="107" t="s">
        <v>1623</v>
      </c>
      <c r="D5217" s="108">
        <v>4.49</v>
      </c>
    </row>
    <row r="5218" spans="1:4">
      <c r="A5218" s="110" t="s">
        <v>12602</v>
      </c>
      <c r="B5218" s="106" t="s">
        <v>12603</v>
      </c>
      <c r="C5218" s="107" t="s">
        <v>1623</v>
      </c>
      <c r="D5218" s="108">
        <v>186.55</v>
      </c>
    </row>
    <row r="5219" spans="1:4">
      <c r="A5219" s="110" t="s">
        <v>12604</v>
      </c>
      <c r="B5219" s="106" t="s">
        <v>12605</v>
      </c>
      <c r="C5219" s="107" t="s">
        <v>1623</v>
      </c>
      <c r="D5219" s="108">
        <v>6.37</v>
      </c>
    </row>
    <row r="5220" spans="1:4">
      <c r="A5220" s="110" t="s">
        <v>12606</v>
      </c>
      <c r="B5220" s="106" t="s">
        <v>12607</v>
      </c>
      <c r="C5220" s="107" t="s">
        <v>1623</v>
      </c>
      <c r="D5220" s="108">
        <v>26.38</v>
      </c>
    </row>
    <row r="5221" spans="1:4">
      <c r="A5221" s="110" t="s">
        <v>12608</v>
      </c>
      <c r="B5221" s="106" t="s">
        <v>12609</v>
      </c>
      <c r="C5221" s="107" t="s">
        <v>1623</v>
      </c>
      <c r="D5221" s="108">
        <v>48.87</v>
      </c>
    </row>
    <row r="5222" spans="1:4">
      <c r="A5222" s="110" t="s">
        <v>12610</v>
      </c>
      <c r="B5222" s="106" t="s">
        <v>12611</v>
      </c>
      <c r="C5222" s="107" t="s">
        <v>1675</v>
      </c>
      <c r="D5222" s="108">
        <v>9612</v>
      </c>
    </row>
    <row r="5223" spans="1:4">
      <c r="A5223" s="110" t="s">
        <v>12612</v>
      </c>
      <c r="B5223" s="106" t="s">
        <v>12613</v>
      </c>
      <c r="C5223" s="107" t="s">
        <v>1675</v>
      </c>
      <c r="D5223" s="108">
        <v>9869.9599999999991</v>
      </c>
    </row>
    <row r="5224" spans="1:4">
      <c r="A5224" s="110" t="s">
        <v>12614</v>
      </c>
      <c r="B5224" s="106" t="s">
        <v>12615</v>
      </c>
      <c r="C5224" s="107" t="s">
        <v>1675</v>
      </c>
      <c r="D5224" s="108">
        <v>4051.63</v>
      </c>
    </row>
    <row r="5225" spans="1:4">
      <c r="A5225" s="110" t="s">
        <v>12616</v>
      </c>
      <c r="B5225" s="106" t="s">
        <v>12617</v>
      </c>
      <c r="C5225" s="107" t="s">
        <v>1675</v>
      </c>
      <c r="D5225" s="108">
        <v>9200.41</v>
      </c>
    </row>
    <row r="5226" spans="1:4">
      <c r="A5226" s="110" t="s">
        <v>12618</v>
      </c>
      <c r="B5226" s="106" t="s">
        <v>12619</v>
      </c>
      <c r="C5226" s="107" t="s">
        <v>1675</v>
      </c>
      <c r="D5226" s="108">
        <v>6249.21</v>
      </c>
    </row>
    <row r="5227" spans="1:4">
      <c r="A5227" s="110" t="s">
        <v>12620</v>
      </c>
      <c r="B5227" s="106" t="s">
        <v>12621</v>
      </c>
      <c r="C5227" s="107" t="s">
        <v>1675</v>
      </c>
      <c r="D5227" s="108">
        <v>3114.34</v>
      </c>
    </row>
    <row r="5228" spans="1:4">
      <c r="A5228" s="105" t="s">
        <v>12622</v>
      </c>
      <c r="B5228" s="106"/>
      <c r="C5228" s="107"/>
      <c r="D5228" s="108"/>
    </row>
    <row r="5229" spans="1:4">
      <c r="A5229" s="110" t="s">
        <v>12623</v>
      </c>
      <c r="B5229" s="106" t="s">
        <v>12624</v>
      </c>
      <c r="C5229" s="107" t="s">
        <v>1623</v>
      </c>
      <c r="D5229" s="108">
        <v>109.81</v>
      </c>
    </row>
    <row r="5230" spans="1:4">
      <c r="A5230" s="110" t="s">
        <v>12625</v>
      </c>
      <c r="B5230" s="106" t="s">
        <v>12626</v>
      </c>
      <c r="C5230" s="107" t="s">
        <v>1628</v>
      </c>
      <c r="D5230" s="108">
        <v>416.19</v>
      </c>
    </row>
    <row r="5231" spans="1:4">
      <c r="A5231" s="110" t="s">
        <v>12627</v>
      </c>
      <c r="B5231" s="106" t="s">
        <v>12628</v>
      </c>
      <c r="C5231" s="107" t="s">
        <v>1628</v>
      </c>
      <c r="D5231" s="108">
        <v>144.22</v>
      </c>
    </row>
    <row r="5232" spans="1:4">
      <c r="A5232" s="110" t="s">
        <v>12629</v>
      </c>
      <c r="B5232" s="106" t="s">
        <v>12630</v>
      </c>
      <c r="C5232" s="107" t="s">
        <v>1628</v>
      </c>
      <c r="D5232" s="108">
        <v>181.9</v>
      </c>
    </row>
    <row r="5233" spans="1:4">
      <c r="A5233" s="110" t="s">
        <v>12631</v>
      </c>
      <c r="B5233" s="106" t="s">
        <v>12632</v>
      </c>
      <c r="C5233" s="107" t="s">
        <v>1628</v>
      </c>
      <c r="D5233" s="108">
        <v>122.79</v>
      </c>
    </row>
    <row r="5234" spans="1:4">
      <c r="A5234" s="110" t="s">
        <v>12633</v>
      </c>
      <c r="B5234" s="106" t="s">
        <v>12634</v>
      </c>
      <c r="C5234" s="107" t="s">
        <v>1628</v>
      </c>
      <c r="D5234" s="108">
        <v>181.9</v>
      </c>
    </row>
    <row r="5235" spans="1:4">
      <c r="A5235" s="110" t="s">
        <v>12635</v>
      </c>
      <c r="B5235" s="106" t="s">
        <v>12636</v>
      </c>
      <c r="C5235" s="107" t="s">
        <v>1628</v>
      </c>
      <c r="D5235" s="108">
        <v>338.29</v>
      </c>
    </row>
    <row r="5236" spans="1:4">
      <c r="A5236" s="110" t="s">
        <v>12637</v>
      </c>
      <c r="B5236" s="106" t="s">
        <v>12638</v>
      </c>
      <c r="C5236" s="107" t="s">
        <v>1628</v>
      </c>
      <c r="D5236" s="108">
        <v>120.17</v>
      </c>
    </row>
    <row r="5237" spans="1:4">
      <c r="A5237" s="110" t="s">
        <v>12639</v>
      </c>
      <c r="B5237" s="106" t="s">
        <v>12640</v>
      </c>
      <c r="C5237" s="107" t="s">
        <v>1628</v>
      </c>
      <c r="D5237" s="108">
        <v>0.99</v>
      </c>
    </row>
    <row r="5238" spans="1:4">
      <c r="A5238" s="105" t="s">
        <v>12641</v>
      </c>
      <c r="B5238" s="106"/>
      <c r="C5238" s="107"/>
      <c r="D5238" s="108"/>
    </row>
    <row r="5239" spans="1:4">
      <c r="A5239" s="105" t="s">
        <v>12642</v>
      </c>
      <c r="B5239" s="106"/>
      <c r="C5239" s="107"/>
      <c r="D5239" s="108"/>
    </row>
    <row r="5240" spans="1:4">
      <c r="A5240" s="110" t="s">
        <v>12643</v>
      </c>
      <c r="B5240" s="106" t="s">
        <v>12644</v>
      </c>
      <c r="C5240" s="107" t="s">
        <v>1630</v>
      </c>
      <c r="D5240" s="108">
        <v>19942.14</v>
      </c>
    </row>
    <row r="5241" spans="1:4">
      <c r="A5241" s="110" t="s">
        <v>12645</v>
      </c>
      <c r="B5241" s="106" t="s">
        <v>12646</v>
      </c>
      <c r="C5241" s="107" t="s">
        <v>1630</v>
      </c>
      <c r="D5241" s="108">
        <v>26879.16</v>
      </c>
    </row>
    <row r="5242" spans="1:4">
      <c r="A5242" s="110" t="s">
        <v>12647</v>
      </c>
      <c r="B5242" s="106" t="s">
        <v>12648</v>
      </c>
      <c r="C5242" s="107" t="s">
        <v>25</v>
      </c>
      <c r="D5242" s="108">
        <v>0.93</v>
      </c>
    </row>
    <row r="5243" spans="1:4">
      <c r="A5243" s="110" t="s">
        <v>12649</v>
      </c>
      <c r="B5243" s="106" t="s">
        <v>12650</v>
      </c>
      <c r="C5243" s="107" t="s">
        <v>25</v>
      </c>
      <c r="D5243" s="108">
        <v>0.64</v>
      </c>
    </row>
    <row r="5244" spans="1:4">
      <c r="A5244" s="105" t="s">
        <v>12651</v>
      </c>
      <c r="B5244" s="106"/>
      <c r="C5244" s="107"/>
      <c r="D5244" s="108"/>
    </row>
    <row r="5245" spans="1:4">
      <c r="A5245" s="110" t="s">
        <v>12652</v>
      </c>
      <c r="B5245" s="106" t="s">
        <v>12653</v>
      </c>
      <c r="C5245" s="107" t="s">
        <v>1675</v>
      </c>
      <c r="D5245" s="108">
        <v>76309.41</v>
      </c>
    </row>
    <row r="5246" spans="1:4">
      <c r="A5246" s="110" t="s">
        <v>12654</v>
      </c>
      <c r="B5246" s="106" t="s">
        <v>12655</v>
      </c>
      <c r="C5246" s="107" t="s">
        <v>1675</v>
      </c>
      <c r="D5246" s="108">
        <v>119004.15</v>
      </c>
    </row>
    <row r="5247" spans="1:4">
      <c r="A5247" s="110" t="s">
        <v>12656</v>
      </c>
      <c r="B5247" s="106" t="s">
        <v>12657</v>
      </c>
      <c r="C5247" s="107" t="s">
        <v>1675</v>
      </c>
      <c r="D5247" s="108">
        <v>58261.02</v>
      </c>
    </row>
    <row r="5248" spans="1:4">
      <c r="A5248" s="110" t="s">
        <v>12658</v>
      </c>
      <c r="B5248" s="106" t="s">
        <v>12659</v>
      </c>
      <c r="C5248" s="107" t="s">
        <v>1630</v>
      </c>
      <c r="D5248" s="108">
        <v>10749.79</v>
      </c>
    </row>
    <row r="5249" spans="1:4">
      <c r="A5249" s="110" t="s">
        <v>12660</v>
      </c>
      <c r="B5249" s="106" t="s">
        <v>12661</v>
      </c>
      <c r="C5249" s="107" t="s">
        <v>25</v>
      </c>
      <c r="D5249" s="108">
        <v>156.22999999999999</v>
      </c>
    </row>
    <row r="5250" spans="1:4">
      <c r="A5250" s="110" t="s">
        <v>12662</v>
      </c>
      <c r="B5250" s="106" t="s">
        <v>12663</v>
      </c>
      <c r="C5250" s="107" t="s">
        <v>1675</v>
      </c>
      <c r="D5250" s="108">
        <v>26149.94</v>
      </c>
    </row>
    <row r="5251" spans="1:4">
      <c r="A5251" s="110" t="s">
        <v>12664</v>
      </c>
      <c r="B5251" s="106" t="s">
        <v>12665</v>
      </c>
      <c r="C5251" s="107" t="s">
        <v>1675</v>
      </c>
      <c r="D5251" s="108">
        <v>6441.67</v>
      </c>
    </row>
    <row r="5252" spans="1:4">
      <c r="A5252" s="110" t="s">
        <v>12666</v>
      </c>
      <c r="B5252" s="106" t="s">
        <v>12667</v>
      </c>
      <c r="C5252" s="107" t="s">
        <v>1675</v>
      </c>
      <c r="D5252" s="108">
        <v>11514.3</v>
      </c>
    </row>
    <row r="5253" spans="1:4">
      <c r="A5253" s="110" t="s">
        <v>12668</v>
      </c>
      <c r="B5253" s="106" t="s">
        <v>12669</v>
      </c>
      <c r="C5253" s="107" t="s">
        <v>1675</v>
      </c>
      <c r="D5253" s="108">
        <v>10749.79</v>
      </c>
    </row>
    <row r="5254" spans="1:4">
      <c r="A5254" s="110" t="s">
        <v>12670</v>
      </c>
      <c r="B5254" s="106" t="s">
        <v>12671</v>
      </c>
      <c r="C5254" s="107" t="s">
        <v>1675</v>
      </c>
      <c r="D5254" s="108">
        <v>9961.5</v>
      </c>
    </row>
    <row r="5255" spans="1:4">
      <c r="A5255" s="110" t="s">
        <v>12672</v>
      </c>
      <c r="B5255" s="106" t="s">
        <v>12673</v>
      </c>
      <c r="C5255" s="107" t="s">
        <v>1675</v>
      </c>
      <c r="D5255" s="108">
        <v>11034.45</v>
      </c>
    </row>
    <row r="5256" spans="1:4">
      <c r="A5256" s="110" t="s">
        <v>12674</v>
      </c>
      <c r="B5256" s="106" t="s">
        <v>12675</v>
      </c>
      <c r="C5256" s="107" t="s">
        <v>1675</v>
      </c>
      <c r="D5256" s="108">
        <v>7454.13</v>
      </c>
    </row>
    <row r="5257" spans="1:4">
      <c r="A5257" s="110" t="s">
        <v>12676</v>
      </c>
      <c r="B5257" s="106" t="s">
        <v>12677</v>
      </c>
      <c r="C5257" s="107" t="s">
        <v>1675</v>
      </c>
      <c r="D5257" s="108">
        <v>11232.09</v>
      </c>
    </row>
    <row r="5258" spans="1:4">
      <c r="A5258" s="110" t="s">
        <v>12678</v>
      </c>
      <c r="B5258" s="106" t="s">
        <v>12679</v>
      </c>
      <c r="C5258" s="107" t="s">
        <v>1675</v>
      </c>
      <c r="D5258" s="108">
        <v>9598.24</v>
      </c>
    </row>
    <row r="5259" spans="1:4">
      <c r="A5259" s="110" t="s">
        <v>12680</v>
      </c>
      <c r="B5259" s="106" t="s">
        <v>12681</v>
      </c>
      <c r="C5259" s="107" t="s">
        <v>1675</v>
      </c>
      <c r="D5259" s="108">
        <v>13779.28</v>
      </c>
    </row>
    <row r="5260" spans="1:4">
      <c r="A5260" s="105" t="s">
        <v>12682</v>
      </c>
      <c r="B5260" s="106"/>
      <c r="C5260" s="107"/>
      <c r="D5260" s="108"/>
    </row>
    <row r="5261" spans="1:4">
      <c r="A5261" s="110" t="s">
        <v>12683</v>
      </c>
      <c r="B5261" s="106" t="s">
        <v>12684</v>
      </c>
      <c r="C5261" s="107" t="s">
        <v>25</v>
      </c>
      <c r="D5261" s="108">
        <v>145.44</v>
      </c>
    </row>
    <row r="5262" spans="1:4">
      <c r="A5262" s="110" t="s">
        <v>12685</v>
      </c>
      <c r="B5262" s="106" t="s">
        <v>12686</v>
      </c>
      <c r="C5262" s="107" t="s">
        <v>25</v>
      </c>
      <c r="D5262" s="108">
        <v>133.65</v>
      </c>
    </row>
    <row r="5263" spans="1:4">
      <c r="A5263" s="110" t="s">
        <v>12687</v>
      </c>
      <c r="B5263" s="106" t="s">
        <v>12688</v>
      </c>
      <c r="C5263" s="107" t="s">
        <v>25</v>
      </c>
      <c r="D5263" s="108">
        <v>125.87</v>
      </c>
    </row>
    <row r="5264" spans="1:4">
      <c r="A5264" s="110" t="s">
        <v>12689</v>
      </c>
      <c r="B5264" s="106" t="s">
        <v>12690</v>
      </c>
      <c r="C5264" s="107" t="s">
        <v>25</v>
      </c>
      <c r="D5264" s="108">
        <v>96.39</v>
      </c>
    </row>
    <row r="5265" spans="1:4">
      <c r="A5265" s="110" t="s">
        <v>12691</v>
      </c>
      <c r="B5265" s="106" t="s">
        <v>12692</v>
      </c>
      <c r="C5265" s="107" t="s">
        <v>25</v>
      </c>
      <c r="D5265" s="108">
        <v>85.05</v>
      </c>
    </row>
    <row r="5266" spans="1:4">
      <c r="A5266" s="110" t="s">
        <v>12693</v>
      </c>
      <c r="B5266" s="106" t="s">
        <v>12694</v>
      </c>
      <c r="C5266" s="107" t="s">
        <v>25</v>
      </c>
      <c r="D5266" s="108">
        <v>73.239999999999995</v>
      </c>
    </row>
    <row r="5267" spans="1:4">
      <c r="A5267" s="110" t="s">
        <v>12695</v>
      </c>
      <c r="B5267" s="106" t="s">
        <v>12696</v>
      </c>
      <c r="C5267" s="107" t="s">
        <v>25</v>
      </c>
      <c r="D5267" s="108">
        <v>220.15</v>
      </c>
    </row>
    <row r="5268" spans="1:4">
      <c r="A5268" s="110" t="s">
        <v>12697</v>
      </c>
      <c r="B5268" s="106" t="s">
        <v>12698</v>
      </c>
      <c r="C5268" s="107" t="s">
        <v>25</v>
      </c>
      <c r="D5268" s="108">
        <v>203.95</v>
      </c>
    </row>
    <row r="5269" spans="1:4">
      <c r="A5269" s="110" t="s">
        <v>12699</v>
      </c>
      <c r="B5269" s="106" t="s">
        <v>12700</v>
      </c>
      <c r="C5269" s="107" t="s">
        <v>25</v>
      </c>
      <c r="D5269" s="108">
        <v>188.36</v>
      </c>
    </row>
    <row r="5270" spans="1:4">
      <c r="A5270" s="105" t="s">
        <v>12701</v>
      </c>
      <c r="B5270" s="106"/>
      <c r="C5270" s="107"/>
      <c r="D5270" s="108"/>
    </row>
    <row r="5271" spans="1:4">
      <c r="A5271" s="110" t="s">
        <v>12702</v>
      </c>
      <c r="B5271" s="106" t="s">
        <v>12703</v>
      </c>
      <c r="C5271" s="107" t="s">
        <v>25</v>
      </c>
      <c r="D5271" s="108">
        <v>115.75</v>
      </c>
    </row>
    <row r="5272" spans="1:4">
      <c r="A5272" s="110" t="s">
        <v>12704</v>
      </c>
      <c r="B5272" s="106" t="s">
        <v>12705</v>
      </c>
      <c r="C5272" s="107" t="s">
        <v>25</v>
      </c>
      <c r="D5272" s="108">
        <v>96.69</v>
      </c>
    </row>
    <row r="5273" spans="1:4">
      <c r="A5273" s="110" t="s">
        <v>12706</v>
      </c>
      <c r="B5273" s="106" t="s">
        <v>12707</v>
      </c>
      <c r="C5273" s="107" t="s">
        <v>25</v>
      </c>
      <c r="D5273" s="108">
        <v>82.82</v>
      </c>
    </row>
    <row r="5274" spans="1:4">
      <c r="A5274" s="110" t="s">
        <v>12708</v>
      </c>
      <c r="B5274" s="106" t="s">
        <v>12709</v>
      </c>
      <c r="C5274" s="107" t="s">
        <v>25</v>
      </c>
      <c r="D5274" s="108">
        <v>173.82</v>
      </c>
    </row>
    <row r="5275" spans="1:4">
      <c r="A5275" s="110" t="s">
        <v>12710</v>
      </c>
      <c r="B5275" s="106" t="s">
        <v>12711</v>
      </c>
      <c r="C5275" s="107" t="s">
        <v>25</v>
      </c>
      <c r="D5275" s="108">
        <v>163.41999999999999</v>
      </c>
    </row>
    <row r="5276" spans="1:4">
      <c r="A5276" s="110" t="s">
        <v>12712</v>
      </c>
      <c r="B5276" s="106" t="s">
        <v>12713</v>
      </c>
      <c r="C5276" s="107" t="s">
        <v>25</v>
      </c>
      <c r="D5276" s="108">
        <v>124.12</v>
      </c>
    </row>
    <row r="5277" spans="1:4">
      <c r="A5277" s="110" t="s">
        <v>12714</v>
      </c>
      <c r="B5277" s="106" t="s">
        <v>12715</v>
      </c>
      <c r="C5277" s="107" t="s">
        <v>25</v>
      </c>
      <c r="D5277" s="108">
        <v>96.38</v>
      </c>
    </row>
    <row r="5278" spans="1:4">
      <c r="A5278" s="110" t="s">
        <v>12716</v>
      </c>
      <c r="B5278" s="106" t="s">
        <v>12717</v>
      </c>
      <c r="C5278" s="107" t="s">
        <v>25</v>
      </c>
      <c r="D5278" s="108">
        <v>84.6</v>
      </c>
    </row>
    <row r="5279" spans="1:4">
      <c r="A5279" s="110" t="s">
        <v>12718</v>
      </c>
      <c r="B5279" s="106" t="s">
        <v>12719</v>
      </c>
      <c r="C5279" s="107" t="s">
        <v>25</v>
      </c>
      <c r="D5279" s="108">
        <v>72.84</v>
      </c>
    </row>
    <row r="5280" spans="1:4">
      <c r="A5280" s="105" t="s">
        <v>12720</v>
      </c>
      <c r="B5280" s="106"/>
      <c r="C5280" s="107"/>
      <c r="D5280" s="108"/>
    </row>
    <row r="5281" spans="1:4">
      <c r="A5281" s="110" t="s">
        <v>12721</v>
      </c>
      <c r="B5281" s="106" t="s">
        <v>12722</v>
      </c>
      <c r="C5281" s="107" t="s">
        <v>25</v>
      </c>
      <c r="D5281" s="108">
        <v>77.099999999999994</v>
      </c>
    </row>
    <row r="5282" spans="1:4">
      <c r="A5282" s="110" t="s">
        <v>12723</v>
      </c>
      <c r="B5282" s="106" t="s">
        <v>12724</v>
      </c>
      <c r="C5282" s="107" t="s">
        <v>25</v>
      </c>
      <c r="D5282" s="108">
        <v>60.63</v>
      </c>
    </row>
    <row r="5283" spans="1:4">
      <c r="A5283" s="110" t="s">
        <v>12725</v>
      </c>
      <c r="B5283" s="106" t="s">
        <v>12726</v>
      </c>
      <c r="C5283" s="107" t="s">
        <v>25</v>
      </c>
      <c r="D5283" s="108">
        <v>48.55</v>
      </c>
    </row>
    <row r="5284" spans="1:4">
      <c r="A5284" s="110" t="s">
        <v>12727</v>
      </c>
      <c r="B5284" s="106" t="s">
        <v>12728</v>
      </c>
      <c r="C5284" s="107" t="s">
        <v>25</v>
      </c>
      <c r="D5284" s="108">
        <v>127.2</v>
      </c>
    </row>
    <row r="5285" spans="1:4">
      <c r="A5285" s="110" t="s">
        <v>12729</v>
      </c>
      <c r="B5285" s="106" t="s">
        <v>12730</v>
      </c>
      <c r="C5285" s="107" t="s">
        <v>25</v>
      </c>
      <c r="D5285" s="108">
        <v>90.83</v>
      </c>
    </row>
    <row r="5286" spans="1:4">
      <c r="A5286" s="110" t="s">
        <v>12731</v>
      </c>
      <c r="B5286" s="106" t="s">
        <v>12732</v>
      </c>
      <c r="C5286" s="107" t="s">
        <v>25</v>
      </c>
      <c r="D5286" s="108">
        <v>72.650000000000006</v>
      </c>
    </row>
    <row r="5287" spans="1:4">
      <c r="A5287" s="110" t="s">
        <v>12733</v>
      </c>
      <c r="B5287" s="106" t="s">
        <v>12734</v>
      </c>
      <c r="C5287" s="107" t="s">
        <v>25</v>
      </c>
      <c r="D5287" s="108">
        <v>81.44</v>
      </c>
    </row>
    <row r="5288" spans="1:4">
      <c r="A5288" s="110" t="s">
        <v>12735</v>
      </c>
      <c r="B5288" s="106" t="s">
        <v>12736</v>
      </c>
      <c r="C5288" s="107" t="s">
        <v>25</v>
      </c>
      <c r="D5288" s="108">
        <v>74.08</v>
      </c>
    </row>
    <row r="5289" spans="1:4">
      <c r="A5289" s="110" t="s">
        <v>12737</v>
      </c>
      <c r="B5289" s="106" t="s">
        <v>12738</v>
      </c>
      <c r="C5289" s="107" t="s">
        <v>25</v>
      </c>
      <c r="D5289" s="108">
        <v>62.75</v>
      </c>
    </row>
    <row r="5290" spans="1:4">
      <c r="A5290" s="105" t="s">
        <v>12739</v>
      </c>
      <c r="B5290" s="106"/>
      <c r="C5290" s="107"/>
      <c r="D5290" s="108"/>
    </row>
    <row r="5291" spans="1:4">
      <c r="A5291" s="110" t="s">
        <v>12740</v>
      </c>
      <c r="B5291" s="106" t="s">
        <v>12741</v>
      </c>
      <c r="C5291" s="107" t="s">
        <v>25</v>
      </c>
      <c r="D5291" s="108">
        <v>22.67</v>
      </c>
    </row>
    <row r="5292" spans="1:4">
      <c r="A5292" s="110" t="s">
        <v>12742</v>
      </c>
      <c r="B5292" s="106" t="s">
        <v>12743</v>
      </c>
      <c r="C5292" s="107" t="s">
        <v>25</v>
      </c>
      <c r="D5292" s="108">
        <v>16.39</v>
      </c>
    </row>
    <row r="5293" spans="1:4">
      <c r="A5293" s="110" t="s">
        <v>12744</v>
      </c>
      <c r="B5293" s="106" t="s">
        <v>12745</v>
      </c>
      <c r="C5293" s="107" t="s">
        <v>25</v>
      </c>
      <c r="D5293" s="108">
        <v>16.32</v>
      </c>
    </row>
    <row r="5294" spans="1:4">
      <c r="A5294" s="110" t="s">
        <v>12746</v>
      </c>
      <c r="B5294" s="106" t="s">
        <v>12747</v>
      </c>
      <c r="C5294" s="107" t="s">
        <v>25</v>
      </c>
      <c r="D5294" s="108">
        <v>33.72</v>
      </c>
    </row>
    <row r="5295" spans="1:4">
      <c r="A5295" s="110" t="s">
        <v>12748</v>
      </c>
      <c r="B5295" s="106" t="s">
        <v>12749</v>
      </c>
      <c r="C5295" s="107" t="s">
        <v>25</v>
      </c>
      <c r="D5295" s="108">
        <v>24.18</v>
      </c>
    </row>
    <row r="5296" spans="1:4">
      <c r="A5296" s="110" t="s">
        <v>12750</v>
      </c>
      <c r="B5296" s="106" t="s">
        <v>12751</v>
      </c>
      <c r="C5296" s="107" t="s">
        <v>25</v>
      </c>
      <c r="D5296" s="108">
        <v>24.18</v>
      </c>
    </row>
    <row r="5297" spans="1:4">
      <c r="A5297" s="105" t="s">
        <v>12752</v>
      </c>
      <c r="B5297" s="106"/>
      <c r="C5297" s="107"/>
      <c r="D5297" s="108"/>
    </row>
    <row r="5298" spans="1:4">
      <c r="A5298" s="110" t="s">
        <v>12753</v>
      </c>
      <c r="B5298" s="106" t="s">
        <v>12754</v>
      </c>
      <c r="C5298" s="107" t="s">
        <v>25</v>
      </c>
      <c r="D5298" s="108">
        <v>75.59</v>
      </c>
    </row>
    <row r="5299" spans="1:4">
      <c r="A5299" s="110" t="s">
        <v>12755</v>
      </c>
      <c r="B5299" s="106" t="s">
        <v>12756</v>
      </c>
      <c r="C5299" s="107" t="s">
        <v>25</v>
      </c>
      <c r="D5299" s="108">
        <v>55.1</v>
      </c>
    </row>
    <row r="5300" spans="1:4">
      <c r="A5300" s="110" t="s">
        <v>12757</v>
      </c>
      <c r="B5300" s="106" t="s">
        <v>12758</v>
      </c>
      <c r="C5300" s="107" t="s">
        <v>25</v>
      </c>
      <c r="D5300" s="108">
        <v>44.11</v>
      </c>
    </row>
    <row r="5301" spans="1:4">
      <c r="A5301" s="110" t="s">
        <v>12759</v>
      </c>
      <c r="B5301" s="106" t="s">
        <v>12760</v>
      </c>
      <c r="C5301" s="107" t="s">
        <v>25</v>
      </c>
      <c r="D5301" s="108">
        <v>123.23</v>
      </c>
    </row>
    <row r="5302" spans="1:4">
      <c r="A5302" s="110" t="s">
        <v>12761</v>
      </c>
      <c r="B5302" s="106" t="s">
        <v>12762</v>
      </c>
      <c r="C5302" s="107" t="s">
        <v>25</v>
      </c>
      <c r="D5302" s="108">
        <v>82.72</v>
      </c>
    </row>
    <row r="5303" spans="1:4">
      <c r="A5303" s="110" t="s">
        <v>12763</v>
      </c>
      <c r="B5303" s="106" t="s">
        <v>12764</v>
      </c>
      <c r="C5303" s="107" t="s">
        <v>25</v>
      </c>
      <c r="D5303" s="108">
        <v>66.36</v>
      </c>
    </row>
    <row r="5304" spans="1:4">
      <c r="A5304" s="105" t="s">
        <v>12765</v>
      </c>
      <c r="B5304" s="106"/>
      <c r="C5304" s="107"/>
      <c r="D5304" s="108"/>
    </row>
    <row r="5305" spans="1:4">
      <c r="A5305" s="110" t="s">
        <v>12766</v>
      </c>
      <c r="B5305" s="106" t="s">
        <v>12767</v>
      </c>
      <c r="C5305" s="107" t="s">
        <v>25</v>
      </c>
      <c r="D5305" s="108">
        <v>9.1999999999999993</v>
      </c>
    </row>
    <row r="5306" spans="1:4">
      <c r="A5306" s="110" t="s">
        <v>12768</v>
      </c>
      <c r="B5306" s="106" t="s">
        <v>12769</v>
      </c>
      <c r="C5306" s="107" t="s">
        <v>25</v>
      </c>
      <c r="D5306" s="108">
        <v>5.04</v>
      </c>
    </row>
    <row r="5307" spans="1:4">
      <c r="A5307" s="110" t="s">
        <v>12770</v>
      </c>
      <c r="B5307" s="106" t="s">
        <v>12771</v>
      </c>
      <c r="C5307" s="107" t="s">
        <v>25</v>
      </c>
      <c r="D5307" s="108">
        <v>2.5499999999999998</v>
      </c>
    </row>
    <row r="5308" spans="1:4">
      <c r="A5308" s="110" t="s">
        <v>12772</v>
      </c>
      <c r="B5308" s="106" t="s">
        <v>12773</v>
      </c>
      <c r="C5308" s="107" t="s">
        <v>25</v>
      </c>
      <c r="D5308" s="108">
        <v>23.04</v>
      </c>
    </row>
    <row r="5309" spans="1:4">
      <c r="A5309" s="110" t="s">
        <v>12774</v>
      </c>
      <c r="B5309" s="106" t="s">
        <v>12775</v>
      </c>
      <c r="C5309" s="107" t="s">
        <v>25</v>
      </c>
      <c r="D5309" s="108">
        <v>15.45</v>
      </c>
    </row>
    <row r="5310" spans="1:4">
      <c r="A5310" s="110" t="s">
        <v>12776</v>
      </c>
      <c r="B5310" s="106" t="s">
        <v>12777</v>
      </c>
      <c r="C5310" s="107" t="s">
        <v>25</v>
      </c>
      <c r="D5310" s="108">
        <v>18.440000000000001</v>
      </c>
    </row>
    <row r="5311" spans="1:4">
      <c r="A5311" s="110" t="s">
        <v>12778</v>
      </c>
      <c r="B5311" s="106" t="s">
        <v>12779</v>
      </c>
      <c r="C5311" s="107" t="s">
        <v>25</v>
      </c>
      <c r="D5311" s="108">
        <v>11.32</v>
      </c>
    </row>
    <row r="5312" spans="1:4">
      <c r="A5312" s="110" t="s">
        <v>12780</v>
      </c>
      <c r="B5312" s="106" t="s">
        <v>12781</v>
      </c>
      <c r="C5312" s="107" t="s">
        <v>25</v>
      </c>
      <c r="D5312" s="108">
        <v>5.28</v>
      </c>
    </row>
    <row r="5313" spans="1:4">
      <c r="A5313" s="110" t="s">
        <v>12782</v>
      </c>
      <c r="B5313" s="106" t="s">
        <v>12783</v>
      </c>
      <c r="C5313" s="107" t="s">
        <v>25</v>
      </c>
      <c r="D5313" s="108">
        <v>2.92</v>
      </c>
    </row>
    <row r="5314" spans="1:4">
      <c r="A5314" s="110" t="s">
        <v>12784</v>
      </c>
      <c r="B5314" s="106" t="s">
        <v>12785</v>
      </c>
      <c r="C5314" s="107" t="s">
        <v>25</v>
      </c>
      <c r="D5314" s="108">
        <v>3.02</v>
      </c>
    </row>
    <row r="5315" spans="1:4">
      <c r="A5315" s="110" t="s">
        <v>12786</v>
      </c>
      <c r="B5315" s="106" t="s">
        <v>12787</v>
      </c>
      <c r="C5315" s="107" t="s">
        <v>25</v>
      </c>
      <c r="D5315" s="108">
        <v>1.44</v>
      </c>
    </row>
    <row r="5316" spans="1:4">
      <c r="A5316" s="105" t="s">
        <v>12788</v>
      </c>
      <c r="B5316" s="106"/>
      <c r="C5316" s="107"/>
      <c r="D5316" s="108"/>
    </row>
    <row r="5317" spans="1:4">
      <c r="A5317" s="110" t="s">
        <v>12789</v>
      </c>
      <c r="B5317" s="106" t="s">
        <v>12790</v>
      </c>
      <c r="C5317" s="107" t="s">
        <v>25</v>
      </c>
      <c r="D5317" s="108">
        <v>5.04</v>
      </c>
    </row>
    <row r="5318" spans="1:4">
      <c r="A5318" s="110" t="s">
        <v>12791</v>
      </c>
      <c r="B5318" s="106" t="s">
        <v>12792</v>
      </c>
      <c r="C5318" s="107" t="s">
        <v>25</v>
      </c>
      <c r="D5318" s="108">
        <v>2.5499999999999998</v>
      </c>
    </row>
    <row r="5319" spans="1:4">
      <c r="A5319" s="110" t="s">
        <v>12793</v>
      </c>
      <c r="B5319" s="106" t="s">
        <v>12794</v>
      </c>
      <c r="C5319" s="107" t="s">
        <v>25</v>
      </c>
      <c r="D5319" s="108">
        <v>7.98</v>
      </c>
    </row>
    <row r="5320" spans="1:4">
      <c r="A5320" s="110" t="s">
        <v>12795</v>
      </c>
      <c r="B5320" s="106" t="s">
        <v>12796</v>
      </c>
      <c r="C5320" s="107" t="s">
        <v>25</v>
      </c>
      <c r="D5320" s="108">
        <v>18.440000000000001</v>
      </c>
    </row>
    <row r="5321" spans="1:4">
      <c r="A5321" s="110" t="s">
        <v>12797</v>
      </c>
      <c r="B5321" s="106" t="s">
        <v>12798</v>
      </c>
      <c r="C5321" s="107" t="s">
        <v>25</v>
      </c>
      <c r="D5321" s="108">
        <v>9.1999999999999993</v>
      </c>
    </row>
    <row r="5322" spans="1:4">
      <c r="A5322" s="110" t="s">
        <v>12799</v>
      </c>
      <c r="B5322" s="106" t="s">
        <v>12800</v>
      </c>
      <c r="C5322" s="107" t="s">
        <v>25</v>
      </c>
      <c r="D5322" s="108">
        <v>5.28</v>
      </c>
    </row>
    <row r="5323" spans="1:4">
      <c r="A5323" s="110" t="s">
        <v>12801</v>
      </c>
      <c r="B5323" s="106" t="s">
        <v>12802</v>
      </c>
      <c r="C5323" s="107" t="s">
        <v>25</v>
      </c>
      <c r="D5323" s="108">
        <v>2.92</v>
      </c>
    </row>
    <row r="5324" spans="1:4">
      <c r="A5324" s="110" t="s">
        <v>12803</v>
      </c>
      <c r="B5324" s="106" t="s">
        <v>12804</v>
      </c>
      <c r="C5324" s="107" t="s">
        <v>25</v>
      </c>
      <c r="D5324" s="108">
        <v>3.02</v>
      </c>
    </row>
    <row r="5325" spans="1:4">
      <c r="A5325" s="110" t="s">
        <v>12805</v>
      </c>
      <c r="B5325" s="106" t="s">
        <v>12806</v>
      </c>
      <c r="C5325" s="107" t="s">
        <v>25</v>
      </c>
      <c r="D5325" s="108">
        <v>1.44</v>
      </c>
    </row>
    <row r="5326" spans="1:4">
      <c r="A5326" s="105" t="s">
        <v>12807</v>
      </c>
      <c r="B5326" s="106"/>
      <c r="C5326" s="107"/>
      <c r="D5326" s="108"/>
    </row>
    <row r="5327" spans="1:4">
      <c r="A5327" s="110" t="s">
        <v>12808</v>
      </c>
      <c r="B5327" s="106" t="s">
        <v>12809</v>
      </c>
      <c r="C5327" s="107" t="s">
        <v>25</v>
      </c>
      <c r="D5327" s="108">
        <v>9.1999999999999993</v>
      </c>
    </row>
    <row r="5328" spans="1:4">
      <c r="A5328" s="110" t="s">
        <v>12810</v>
      </c>
      <c r="B5328" s="106" t="s">
        <v>12811</v>
      </c>
      <c r="C5328" s="107" t="s">
        <v>25</v>
      </c>
      <c r="D5328" s="108">
        <v>7.98</v>
      </c>
    </row>
    <row r="5329" spans="1:4">
      <c r="A5329" s="110" t="s">
        <v>12812</v>
      </c>
      <c r="B5329" s="106" t="s">
        <v>12813</v>
      </c>
      <c r="C5329" s="107" t="s">
        <v>25</v>
      </c>
      <c r="D5329" s="108">
        <v>5.04</v>
      </c>
    </row>
    <row r="5330" spans="1:4">
      <c r="A5330" s="110" t="s">
        <v>12814</v>
      </c>
      <c r="B5330" s="106" t="s">
        <v>12815</v>
      </c>
      <c r="C5330" s="107" t="s">
        <v>25</v>
      </c>
      <c r="D5330" s="108">
        <v>15.45</v>
      </c>
    </row>
    <row r="5331" spans="1:4">
      <c r="A5331" s="110" t="s">
        <v>12816</v>
      </c>
      <c r="B5331" s="106" t="s">
        <v>12817</v>
      </c>
      <c r="C5331" s="107" t="s">
        <v>25</v>
      </c>
      <c r="D5331" s="108">
        <v>7.98</v>
      </c>
    </row>
    <row r="5332" spans="1:4">
      <c r="A5332" s="110" t="s">
        <v>12818</v>
      </c>
      <c r="B5332" s="106" t="s">
        <v>12819</v>
      </c>
      <c r="C5332" s="107" t="s">
        <v>25</v>
      </c>
      <c r="D5332" s="108">
        <v>36.83</v>
      </c>
    </row>
    <row r="5333" spans="1:4">
      <c r="A5333" s="110" t="s">
        <v>12820</v>
      </c>
      <c r="B5333" s="106" t="s">
        <v>12821</v>
      </c>
      <c r="C5333" s="107" t="s">
        <v>25</v>
      </c>
      <c r="D5333" s="108">
        <v>11.32</v>
      </c>
    </row>
    <row r="5334" spans="1:4">
      <c r="A5334" s="110" t="s">
        <v>12822</v>
      </c>
      <c r="B5334" s="106" t="s">
        <v>12823</v>
      </c>
      <c r="C5334" s="107" t="s">
        <v>25</v>
      </c>
      <c r="D5334" s="108">
        <v>8.49</v>
      </c>
    </row>
    <row r="5335" spans="1:4">
      <c r="A5335" s="110" t="s">
        <v>12824</v>
      </c>
      <c r="B5335" s="106" t="s">
        <v>12825</v>
      </c>
      <c r="C5335" s="107" t="s">
        <v>25</v>
      </c>
      <c r="D5335" s="108">
        <v>5.28</v>
      </c>
    </row>
    <row r="5336" spans="1:4">
      <c r="A5336" s="105" t="s">
        <v>12826</v>
      </c>
      <c r="B5336" s="106"/>
      <c r="C5336" s="107"/>
      <c r="D5336" s="108"/>
    </row>
    <row r="5337" spans="1:4">
      <c r="A5337" s="110" t="s">
        <v>12827</v>
      </c>
      <c r="B5337" s="106" t="s">
        <v>12828</v>
      </c>
      <c r="C5337" s="107" t="s">
        <v>25</v>
      </c>
      <c r="D5337" s="108">
        <v>5.04</v>
      </c>
    </row>
    <row r="5338" spans="1:4">
      <c r="A5338" s="110" t="s">
        <v>12829</v>
      </c>
      <c r="B5338" s="106" t="s">
        <v>12830</v>
      </c>
      <c r="C5338" s="107" t="s">
        <v>25</v>
      </c>
      <c r="D5338" s="108">
        <v>2.5499999999999998</v>
      </c>
    </row>
    <row r="5339" spans="1:4">
      <c r="A5339" s="110" t="s">
        <v>12831</v>
      </c>
      <c r="B5339" s="106" t="s">
        <v>12832</v>
      </c>
      <c r="C5339" s="107" t="s">
        <v>25</v>
      </c>
      <c r="D5339" s="108">
        <v>15.45</v>
      </c>
    </row>
    <row r="5340" spans="1:4">
      <c r="A5340" s="110" t="s">
        <v>12833</v>
      </c>
      <c r="B5340" s="106" t="s">
        <v>12834</v>
      </c>
      <c r="C5340" s="107" t="s">
        <v>25</v>
      </c>
      <c r="D5340" s="108">
        <v>7.98</v>
      </c>
    </row>
    <row r="5341" spans="1:4">
      <c r="A5341" s="110" t="s">
        <v>12835</v>
      </c>
      <c r="B5341" s="106" t="s">
        <v>12836</v>
      </c>
      <c r="C5341" s="107" t="s">
        <v>25</v>
      </c>
      <c r="D5341" s="108">
        <v>18.440000000000001</v>
      </c>
    </row>
    <row r="5342" spans="1:4">
      <c r="A5342" s="110" t="s">
        <v>12837</v>
      </c>
      <c r="B5342" s="106" t="s">
        <v>12838</v>
      </c>
      <c r="C5342" s="107" t="s">
        <v>25</v>
      </c>
      <c r="D5342" s="108">
        <v>5.28</v>
      </c>
    </row>
    <row r="5343" spans="1:4">
      <c r="A5343" s="110" t="s">
        <v>12839</v>
      </c>
      <c r="B5343" s="106" t="s">
        <v>12840</v>
      </c>
      <c r="C5343" s="107" t="s">
        <v>25</v>
      </c>
      <c r="D5343" s="108">
        <v>2.92</v>
      </c>
    </row>
    <row r="5344" spans="1:4">
      <c r="A5344" s="110" t="s">
        <v>12841</v>
      </c>
      <c r="B5344" s="106" t="s">
        <v>12842</v>
      </c>
      <c r="C5344" s="107" t="s">
        <v>25</v>
      </c>
      <c r="D5344" s="108">
        <v>3.02</v>
      </c>
    </row>
    <row r="5345" spans="1:4">
      <c r="A5345" s="110" t="s">
        <v>12843</v>
      </c>
      <c r="B5345" s="106" t="s">
        <v>12844</v>
      </c>
      <c r="C5345" s="107" t="s">
        <v>25</v>
      </c>
      <c r="D5345" s="108">
        <v>1.44</v>
      </c>
    </row>
    <row r="5346" spans="1:4">
      <c r="A5346" s="105" t="s">
        <v>12845</v>
      </c>
      <c r="B5346" s="106"/>
      <c r="C5346" s="107"/>
      <c r="D5346" s="108"/>
    </row>
    <row r="5347" spans="1:4">
      <c r="A5347" s="110" t="s">
        <v>12846</v>
      </c>
      <c r="B5347" s="106" t="s">
        <v>12847</v>
      </c>
      <c r="C5347" s="107" t="s">
        <v>25</v>
      </c>
      <c r="D5347" s="108">
        <v>9.1999999999999993</v>
      </c>
    </row>
    <row r="5348" spans="1:4">
      <c r="A5348" s="110" t="s">
        <v>12848</v>
      </c>
      <c r="B5348" s="106" t="s">
        <v>12849</v>
      </c>
      <c r="C5348" s="107" t="s">
        <v>25</v>
      </c>
      <c r="D5348" s="108">
        <v>7.98</v>
      </c>
    </row>
    <row r="5349" spans="1:4">
      <c r="A5349" s="110" t="s">
        <v>12850</v>
      </c>
      <c r="B5349" s="106" t="s">
        <v>12851</v>
      </c>
      <c r="C5349" s="107" t="s">
        <v>25</v>
      </c>
      <c r="D5349" s="108">
        <v>5.04</v>
      </c>
    </row>
    <row r="5350" spans="1:4">
      <c r="A5350" s="110" t="s">
        <v>12852</v>
      </c>
      <c r="B5350" s="106" t="s">
        <v>12853</v>
      </c>
      <c r="C5350" s="107" t="s">
        <v>25</v>
      </c>
      <c r="D5350" s="108">
        <v>7.98</v>
      </c>
    </row>
    <row r="5351" spans="1:4">
      <c r="A5351" s="110" t="s">
        <v>12854</v>
      </c>
      <c r="B5351" s="106" t="s">
        <v>12855</v>
      </c>
      <c r="C5351" s="107" t="s">
        <v>25</v>
      </c>
      <c r="D5351" s="108">
        <v>27.48</v>
      </c>
    </row>
    <row r="5352" spans="1:4">
      <c r="A5352" s="110" t="s">
        <v>12856</v>
      </c>
      <c r="B5352" s="106" t="s">
        <v>12857</v>
      </c>
      <c r="C5352" s="107" t="s">
        <v>25</v>
      </c>
      <c r="D5352" s="108">
        <v>23.04</v>
      </c>
    </row>
    <row r="5353" spans="1:4">
      <c r="A5353" s="110" t="s">
        <v>12858</v>
      </c>
      <c r="B5353" s="106" t="s">
        <v>12859</v>
      </c>
      <c r="C5353" s="107" t="s">
        <v>25</v>
      </c>
      <c r="D5353" s="108">
        <v>1.55</v>
      </c>
    </row>
    <row r="5354" spans="1:4">
      <c r="A5354" s="110" t="s">
        <v>12860</v>
      </c>
      <c r="B5354" s="106" t="s">
        <v>12861</v>
      </c>
      <c r="C5354" s="107" t="s">
        <v>25</v>
      </c>
      <c r="D5354" s="108">
        <v>0.95</v>
      </c>
    </row>
    <row r="5355" spans="1:4">
      <c r="A5355" s="110" t="s">
        <v>12862</v>
      </c>
      <c r="B5355" s="106" t="s">
        <v>12863</v>
      </c>
      <c r="C5355" s="107" t="s">
        <v>25</v>
      </c>
      <c r="D5355" s="108">
        <v>8.44</v>
      </c>
    </row>
    <row r="5356" spans="1:4">
      <c r="A5356" s="110" t="s">
        <v>12864</v>
      </c>
      <c r="B5356" s="106" t="s">
        <v>12865</v>
      </c>
      <c r="C5356" s="107" t="s">
        <v>25</v>
      </c>
      <c r="D5356" s="108">
        <v>6.05</v>
      </c>
    </row>
    <row r="5357" spans="1:4">
      <c r="A5357" s="110" t="s">
        <v>12866</v>
      </c>
      <c r="B5357" s="106" t="s">
        <v>12867</v>
      </c>
      <c r="C5357" s="107" t="s">
        <v>25</v>
      </c>
      <c r="D5357" s="108">
        <v>3.02</v>
      </c>
    </row>
    <row r="5358" spans="1:4">
      <c r="A5358" s="105" t="s">
        <v>12868</v>
      </c>
      <c r="B5358" s="106"/>
      <c r="C5358" s="107"/>
      <c r="D5358" s="108"/>
    </row>
    <row r="5359" spans="1:4">
      <c r="A5359" s="110" t="s">
        <v>12869</v>
      </c>
      <c r="B5359" s="106" t="s">
        <v>12870</v>
      </c>
      <c r="C5359" s="107" t="s">
        <v>25</v>
      </c>
      <c r="D5359" s="108">
        <v>15.45</v>
      </c>
    </row>
    <row r="5360" spans="1:4">
      <c r="A5360" s="110" t="s">
        <v>12871</v>
      </c>
      <c r="B5360" s="106" t="s">
        <v>12872</v>
      </c>
      <c r="C5360" s="107" t="s">
        <v>25</v>
      </c>
      <c r="D5360" s="108">
        <v>9.1999999999999993</v>
      </c>
    </row>
    <row r="5361" spans="1:4">
      <c r="A5361" s="110" t="s">
        <v>12873</v>
      </c>
      <c r="B5361" s="106" t="s">
        <v>12874</v>
      </c>
      <c r="C5361" s="107" t="s">
        <v>25</v>
      </c>
      <c r="D5361" s="108">
        <v>7.98</v>
      </c>
    </row>
    <row r="5362" spans="1:4">
      <c r="A5362" s="110" t="s">
        <v>12875</v>
      </c>
      <c r="B5362" s="106" t="s">
        <v>12876</v>
      </c>
      <c r="C5362" s="107" t="s">
        <v>25</v>
      </c>
      <c r="D5362" s="108">
        <v>15.45</v>
      </c>
    </row>
    <row r="5363" spans="1:4">
      <c r="A5363" s="110" t="s">
        <v>12877</v>
      </c>
      <c r="B5363" s="106" t="s">
        <v>12878</v>
      </c>
      <c r="C5363" s="107" t="s">
        <v>25</v>
      </c>
      <c r="D5363" s="108">
        <v>27.48</v>
      </c>
    </row>
    <row r="5364" spans="1:4">
      <c r="A5364" s="110" t="s">
        <v>12879</v>
      </c>
      <c r="B5364" s="106" t="s">
        <v>12880</v>
      </c>
      <c r="C5364" s="107" t="s">
        <v>25</v>
      </c>
      <c r="D5364" s="108">
        <v>23.04</v>
      </c>
    </row>
    <row r="5365" spans="1:4">
      <c r="A5365" s="110" t="s">
        <v>12881</v>
      </c>
      <c r="B5365" s="106" t="s">
        <v>12882</v>
      </c>
      <c r="C5365" s="107" t="s">
        <v>25</v>
      </c>
      <c r="D5365" s="108">
        <v>16.739999999999998</v>
      </c>
    </row>
    <row r="5366" spans="1:4">
      <c r="A5366" s="110" t="s">
        <v>12883</v>
      </c>
      <c r="B5366" s="106" t="s">
        <v>12884</v>
      </c>
      <c r="C5366" s="107" t="s">
        <v>25</v>
      </c>
      <c r="D5366" s="108">
        <v>11.32</v>
      </c>
    </row>
    <row r="5367" spans="1:4">
      <c r="A5367" s="110" t="s">
        <v>12885</v>
      </c>
      <c r="B5367" s="106" t="s">
        <v>12886</v>
      </c>
      <c r="C5367" s="107" t="s">
        <v>25</v>
      </c>
      <c r="D5367" s="108">
        <v>8.49</v>
      </c>
    </row>
    <row r="5368" spans="1:4">
      <c r="A5368" s="110" t="s">
        <v>12887</v>
      </c>
      <c r="B5368" s="106" t="s">
        <v>12888</v>
      </c>
      <c r="C5368" s="107" t="s">
        <v>25</v>
      </c>
      <c r="D5368" s="108">
        <v>1.45</v>
      </c>
    </row>
    <row r="5369" spans="1:4">
      <c r="A5369" s="110" t="s">
        <v>12889</v>
      </c>
      <c r="B5369" s="106" t="s">
        <v>12890</v>
      </c>
      <c r="C5369" s="107" t="s">
        <v>25</v>
      </c>
      <c r="D5369" s="108">
        <v>0.97</v>
      </c>
    </row>
    <row r="5370" spans="1:4">
      <c r="A5370" s="110" t="s">
        <v>12891</v>
      </c>
      <c r="B5370" s="106" t="s">
        <v>12892</v>
      </c>
      <c r="C5370" s="107" t="s">
        <v>25</v>
      </c>
      <c r="D5370" s="108">
        <v>9.1999999999999993</v>
      </c>
    </row>
    <row r="5371" spans="1:4">
      <c r="A5371" s="110" t="s">
        <v>12893</v>
      </c>
      <c r="B5371" s="106" t="s">
        <v>12894</v>
      </c>
      <c r="C5371" s="107" t="s">
        <v>25</v>
      </c>
      <c r="D5371" s="108">
        <v>6.05</v>
      </c>
    </row>
    <row r="5372" spans="1:4">
      <c r="A5372" s="110" t="s">
        <v>12895</v>
      </c>
      <c r="B5372" s="106" t="s">
        <v>12896</v>
      </c>
      <c r="C5372" s="107" t="s">
        <v>25</v>
      </c>
      <c r="D5372" s="108">
        <v>4.6100000000000003</v>
      </c>
    </row>
    <row r="5373" spans="1:4">
      <c r="A5373" s="110" t="s">
        <v>12897</v>
      </c>
      <c r="B5373" s="106" t="s">
        <v>12898</v>
      </c>
      <c r="C5373" s="107" t="s">
        <v>1661</v>
      </c>
      <c r="D5373" s="108">
        <v>1411.03</v>
      </c>
    </row>
    <row r="5374" spans="1:4">
      <c r="A5374" s="105" t="s">
        <v>12899</v>
      </c>
      <c r="B5374" s="106"/>
      <c r="C5374" s="107"/>
      <c r="D5374" s="108"/>
    </row>
    <row r="5375" spans="1:4">
      <c r="A5375" s="110" t="s">
        <v>12900</v>
      </c>
      <c r="B5375" s="106" t="s">
        <v>12901</v>
      </c>
      <c r="C5375" s="107" t="s">
        <v>25</v>
      </c>
      <c r="D5375" s="108">
        <v>18.440000000000001</v>
      </c>
    </row>
    <row r="5376" spans="1:4">
      <c r="A5376" s="110" t="s">
        <v>12902</v>
      </c>
      <c r="B5376" s="106" t="s">
        <v>12903</v>
      </c>
      <c r="C5376" s="107" t="s">
        <v>25</v>
      </c>
      <c r="D5376" s="108">
        <v>15.45</v>
      </c>
    </row>
    <row r="5377" spans="1:4">
      <c r="A5377" s="110" t="s">
        <v>12904</v>
      </c>
      <c r="B5377" s="106" t="s">
        <v>12905</v>
      </c>
      <c r="C5377" s="107" t="s">
        <v>25</v>
      </c>
      <c r="D5377" s="108">
        <v>9.1999999999999993</v>
      </c>
    </row>
    <row r="5378" spans="1:4">
      <c r="A5378" s="110" t="s">
        <v>12906</v>
      </c>
      <c r="B5378" s="106" t="s">
        <v>12907</v>
      </c>
      <c r="C5378" s="107" t="s">
        <v>25</v>
      </c>
      <c r="D5378" s="108">
        <v>30.99</v>
      </c>
    </row>
    <row r="5379" spans="1:4">
      <c r="A5379" s="110" t="s">
        <v>12908</v>
      </c>
      <c r="B5379" s="106" t="s">
        <v>12909</v>
      </c>
      <c r="C5379" s="107" t="s">
        <v>25</v>
      </c>
      <c r="D5379" s="108">
        <v>23.04</v>
      </c>
    </row>
    <row r="5380" spans="1:4">
      <c r="A5380" s="110" t="s">
        <v>12910</v>
      </c>
      <c r="B5380" s="106" t="s">
        <v>12911</v>
      </c>
      <c r="C5380" s="107" t="s">
        <v>25</v>
      </c>
      <c r="D5380" s="108">
        <v>36.83</v>
      </c>
    </row>
    <row r="5381" spans="1:4">
      <c r="A5381" s="110" t="s">
        <v>12912</v>
      </c>
      <c r="B5381" s="106" t="s">
        <v>12913</v>
      </c>
      <c r="C5381" s="107" t="s">
        <v>25</v>
      </c>
      <c r="D5381" s="108">
        <v>22.47</v>
      </c>
    </row>
    <row r="5382" spans="1:4">
      <c r="A5382" s="110" t="s">
        <v>12914</v>
      </c>
      <c r="B5382" s="106" t="s">
        <v>12915</v>
      </c>
      <c r="C5382" s="107" t="s">
        <v>25</v>
      </c>
      <c r="D5382" s="108">
        <v>16.739999999999998</v>
      </c>
    </row>
    <row r="5383" spans="1:4">
      <c r="A5383" s="110" t="s">
        <v>12916</v>
      </c>
      <c r="B5383" s="106" t="s">
        <v>12917</v>
      </c>
      <c r="C5383" s="107" t="s">
        <v>25</v>
      </c>
      <c r="D5383" s="108">
        <v>11.32</v>
      </c>
    </row>
    <row r="5384" spans="1:4">
      <c r="A5384" s="110" t="s">
        <v>12918</v>
      </c>
      <c r="B5384" s="106" t="s">
        <v>12919</v>
      </c>
      <c r="C5384" s="107" t="s">
        <v>25</v>
      </c>
      <c r="D5384" s="108">
        <v>2.14</v>
      </c>
    </row>
    <row r="5385" spans="1:4">
      <c r="A5385" s="110" t="s">
        <v>12920</v>
      </c>
      <c r="B5385" s="106" t="s">
        <v>12921</v>
      </c>
      <c r="C5385" s="107" t="s">
        <v>25</v>
      </c>
      <c r="D5385" s="108">
        <v>1.44</v>
      </c>
    </row>
    <row r="5386" spans="1:4">
      <c r="A5386" s="110" t="s">
        <v>12922</v>
      </c>
      <c r="B5386" s="106" t="s">
        <v>12923</v>
      </c>
      <c r="C5386" s="107" t="s">
        <v>25</v>
      </c>
      <c r="D5386" s="108">
        <v>9.1999999999999993</v>
      </c>
    </row>
    <row r="5387" spans="1:4">
      <c r="A5387" s="110" t="s">
        <v>12924</v>
      </c>
      <c r="B5387" s="106" t="s">
        <v>12925</v>
      </c>
      <c r="C5387" s="107" t="s">
        <v>25</v>
      </c>
      <c r="D5387" s="108">
        <v>6.05</v>
      </c>
    </row>
    <row r="5388" spans="1:4">
      <c r="A5388" s="110" t="s">
        <v>12926</v>
      </c>
      <c r="B5388" s="106" t="s">
        <v>12927</v>
      </c>
      <c r="C5388" s="107" t="s">
        <v>25</v>
      </c>
      <c r="D5388" s="108">
        <v>4.6100000000000003</v>
      </c>
    </row>
    <row r="5389" spans="1:4">
      <c r="A5389" s="110" t="s">
        <v>12928</v>
      </c>
      <c r="B5389" s="106" t="s">
        <v>12929</v>
      </c>
      <c r="C5389" s="107" t="s">
        <v>1661</v>
      </c>
      <c r="D5389" s="108">
        <v>1411.03</v>
      </c>
    </row>
    <row r="5390" spans="1:4">
      <c r="A5390" s="110" t="s">
        <v>12930</v>
      </c>
      <c r="B5390" s="106" t="s">
        <v>12931</v>
      </c>
      <c r="C5390" s="107" t="s">
        <v>25</v>
      </c>
      <c r="D5390" s="108">
        <v>11.8</v>
      </c>
    </row>
    <row r="5391" spans="1:4">
      <c r="A5391" s="110" t="s">
        <v>12932</v>
      </c>
      <c r="B5391" s="106" t="s">
        <v>12933</v>
      </c>
      <c r="C5391" s="107" t="s">
        <v>25</v>
      </c>
      <c r="D5391" s="108">
        <v>9.8000000000000007</v>
      </c>
    </row>
    <row r="5392" spans="1:4">
      <c r="A5392" s="110" t="s">
        <v>12934</v>
      </c>
      <c r="B5392" s="106" t="s">
        <v>12935</v>
      </c>
      <c r="C5392" s="107" t="s">
        <v>25</v>
      </c>
      <c r="D5392" s="108">
        <v>5.91</v>
      </c>
    </row>
    <row r="5393" spans="1:4">
      <c r="A5393" s="110" t="s">
        <v>12936</v>
      </c>
      <c r="B5393" s="106" t="s">
        <v>12937</v>
      </c>
      <c r="C5393" s="107" t="s">
        <v>25</v>
      </c>
      <c r="D5393" s="108">
        <v>11.8</v>
      </c>
    </row>
    <row r="5394" spans="1:4">
      <c r="A5394" s="110" t="s">
        <v>12938</v>
      </c>
      <c r="B5394" s="106" t="s">
        <v>12939</v>
      </c>
      <c r="C5394" s="107" t="s">
        <v>25</v>
      </c>
      <c r="D5394" s="108">
        <v>9.8000000000000007</v>
      </c>
    </row>
    <row r="5395" spans="1:4">
      <c r="A5395" s="110" t="s">
        <v>12940</v>
      </c>
      <c r="B5395" s="106" t="s">
        <v>12941</v>
      </c>
      <c r="C5395" s="107" t="s">
        <v>25</v>
      </c>
      <c r="D5395" s="108">
        <v>5.91</v>
      </c>
    </row>
    <row r="5396" spans="1:4">
      <c r="A5396" s="110" t="s">
        <v>12942</v>
      </c>
      <c r="B5396" s="106" t="s">
        <v>12943</v>
      </c>
      <c r="C5396" s="107" t="s">
        <v>1623</v>
      </c>
      <c r="D5396" s="108">
        <v>10221.459999999999</v>
      </c>
    </row>
    <row r="5397" spans="1:4">
      <c r="A5397" s="105" t="s">
        <v>12944</v>
      </c>
      <c r="B5397" s="106"/>
      <c r="C5397" s="107"/>
      <c r="D5397" s="108"/>
    </row>
    <row r="5398" spans="1:4">
      <c r="A5398" s="110" t="s">
        <v>12945</v>
      </c>
      <c r="B5398" s="106" t="s">
        <v>12946</v>
      </c>
      <c r="C5398" s="107" t="s">
        <v>25</v>
      </c>
      <c r="D5398" s="108">
        <v>15.45</v>
      </c>
    </row>
    <row r="5399" spans="1:4">
      <c r="A5399" s="105" t="s">
        <v>12947</v>
      </c>
      <c r="B5399" s="106"/>
      <c r="C5399" s="107"/>
      <c r="D5399" s="108"/>
    </row>
    <row r="5400" spans="1:4">
      <c r="A5400" s="110" t="s">
        <v>12948</v>
      </c>
      <c r="B5400" s="106" t="s">
        <v>12949</v>
      </c>
      <c r="C5400" s="107" t="s">
        <v>25</v>
      </c>
      <c r="D5400" s="108">
        <v>132.47</v>
      </c>
    </row>
    <row r="5401" spans="1:4">
      <c r="A5401" s="105" t="s">
        <v>12950</v>
      </c>
      <c r="B5401" s="106"/>
      <c r="C5401" s="107"/>
      <c r="D5401" s="108"/>
    </row>
    <row r="5402" spans="1:4">
      <c r="A5402" s="110" t="s">
        <v>12951</v>
      </c>
      <c r="B5402" s="106" t="s">
        <v>12952</v>
      </c>
      <c r="C5402" s="107" t="s">
        <v>25</v>
      </c>
      <c r="D5402" s="108">
        <v>47.07</v>
      </c>
    </row>
    <row r="5403" spans="1:4">
      <c r="A5403" s="110" t="s">
        <v>12953</v>
      </c>
      <c r="B5403" s="106" t="s">
        <v>12954</v>
      </c>
      <c r="C5403" s="107" t="s">
        <v>1623</v>
      </c>
      <c r="D5403" s="108">
        <v>10447</v>
      </c>
    </row>
    <row r="5404" spans="1:4">
      <c r="A5404" s="110" t="s">
        <v>12955</v>
      </c>
      <c r="B5404" s="106" t="s">
        <v>12956</v>
      </c>
      <c r="C5404" s="107" t="s">
        <v>1623</v>
      </c>
      <c r="D5404" s="108">
        <v>3130.82</v>
      </c>
    </row>
    <row r="5405" spans="1:4">
      <c r="A5405" s="110" t="s">
        <v>12957</v>
      </c>
      <c r="B5405" s="106" t="s">
        <v>12958</v>
      </c>
      <c r="C5405" s="107" t="s">
        <v>25</v>
      </c>
      <c r="D5405" s="108">
        <v>2.98</v>
      </c>
    </row>
    <row r="5406" spans="1:4">
      <c r="A5406" s="110" t="s">
        <v>12959</v>
      </c>
      <c r="B5406" s="106" t="s">
        <v>12960</v>
      </c>
      <c r="C5406" s="107" t="s">
        <v>1661</v>
      </c>
      <c r="D5406" s="108">
        <v>705.52</v>
      </c>
    </row>
    <row r="5407" spans="1:4">
      <c r="A5407" s="110" t="s">
        <v>12961</v>
      </c>
      <c r="B5407" s="106" t="s">
        <v>12962</v>
      </c>
      <c r="C5407" s="107" t="s">
        <v>1661</v>
      </c>
      <c r="D5407" s="108">
        <v>705.52</v>
      </c>
    </row>
    <row r="5408" spans="1:4">
      <c r="A5408" s="110" t="s">
        <v>12963</v>
      </c>
      <c r="B5408" s="106" t="s">
        <v>12964</v>
      </c>
      <c r="C5408" s="107" t="s">
        <v>25</v>
      </c>
      <c r="D5408" s="108">
        <v>1.74</v>
      </c>
    </row>
    <row r="5409" spans="1:4">
      <c r="A5409" s="105" t="s">
        <v>12965</v>
      </c>
      <c r="B5409" s="106"/>
      <c r="C5409" s="107"/>
      <c r="D5409" s="108"/>
    </row>
    <row r="5410" spans="1:4">
      <c r="A5410" s="110" t="s">
        <v>12966</v>
      </c>
      <c r="B5410" s="106" t="s">
        <v>12967</v>
      </c>
      <c r="C5410" s="107" t="s">
        <v>25</v>
      </c>
      <c r="D5410" s="108">
        <v>139.93</v>
      </c>
    </row>
    <row r="5411" spans="1:4">
      <c r="A5411" s="110" t="s">
        <v>12968</v>
      </c>
      <c r="B5411" s="106" t="s">
        <v>12969</v>
      </c>
      <c r="C5411" s="107" t="s">
        <v>25</v>
      </c>
      <c r="D5411" s="108">
        <v>128.4</v>
      </c>
    </row>
    <row r="5412" spans="1:4">
      <c r="A5412" s="110" t="s">
        <v>12970</v>
      </c>
      <c r="B5412" s="106" t="s">
        <v>12971</v>
      </c>
      <c r="C5412" s="107" t="s">
        <v>25</v>
      </c>
      <c r="D5412" s="108">
        <v>122.8</v>
      </c>
    </row>
    <row r="5413" spans="1:4">
      <c r="A5413" s="110" t="s">
        <v>12972</v>
      </c>
      <c r="B5413" s="106" t="s">
        <v>12973</v>
      </c>
      <c r="C5413" s="107" t="s">
        <v>25</v>
      </c>
      <c r="D5413" s="108">
        <v>114.04</v>
      </c>
    </row>
    <row r="5414" spans="1:4">
      <c r="A5414" s="105" t="s">
        <v>12974</v>
      </c>
      <c r="B5414" s="106"/>
      <c r="C5414" s="107"/>
      <c r="D5414" s="108"/>
    </row>
    <row r="5415" spans="1:4">
      <c r="A5415" s="110" t="s">
        <v>12975</v>
      </c>
      <c r="B5415" s="106" t="s">
        <v>12976</v>
      </c>
      <c r="C5415" s="107" t="s">
        <v>25</v>
      </c>
      <c r="D5415" s="108">
        <v>14.2</v>
      </c>
    </row>
    <row r="5416" spans="1:4">
      <c r="A5416" s="105" t="s">
        <v>12977</v>
      </c>
      <c r="B5416" s="106"/>
      <c r="C5416" s="107"/>
      <c r="D5416" s="108"/>
    </row>
    <row r="5417" spans="1:4">
      <c r="A5417" s="105" t="s">
        <v>12978</v>
      </c>
      <c r="B5417" s="106"/>
      <c r="C5417" s="107"/>
      <c r="D5417" s="108"/>
    </row>
    <row r="5418" spans="1:4">
      <c r="A5418" s="110" t="s">
        <v>12979</v>
      </c>
      <c r="B5418" s="106" t="s">
        <v>12980</v>
      </c>
      <c r="C5418" s="107" t="s">
        <v>1623</v>
      </c>
      <c r="D5418" s="108">
        <v>751.1</v>
      </c>
    </row>
    <row r="5419" spans="1:4">
      <c r="A5419" s="110" t="s">
        <v>12981</v>
      </c>
      <c r="B5419" s="106" t="s">
        <v>12982</v>
      </c>
      <c r="C5419" s="107" t="s">
        <v>1623</v>
      </c>
      <c r="D5419" s="108">
        <v>159.5</v>
      </c>
    </row>
    <row r="5420" spans="1:4">
      <c r="A5420" s="105" t="s">
        <v>12983</v>
      </c>
      <c r="B5420" s="106"/>
      <c r="C5420" s="107"/>
      <c r="D5420" s="108"/>
    </row>
    <row r="5421" spans="1:4">
      <c r="A5421" s="105" t="s">
        <v>12984</v>
      </c>
      <c r="B5421" s="106"/>
      <c r="C5421" s="107"/>
      <c r="D5421" s="108"/>
    </row>
    <row r="5422" spans="1:4">
      <c r="A5422" s="110" t="s">
        <v>12985</v>
      </c>
      <c r="B5422" s="106" t="s">
        <v>12986</v>
      </c>
      <c r="C5422" s="107" t="s">
        <v>1623</v>
      </c>
      <c r="D5422" s="108">
        <v>3.3</v>
      </c>
    </row>
    <row r="5423" spans="1:4">
      <c r="A5423" s="110" t="s">
        <v>12987</v>
      </c>
      <c r="B5423" s="106" t="s">
        <v>12988</v>
      </c>
      <c r="C5423" s="107" t="s">
        <v>25</v>
      </c>
      <c r="D5423" s="108">
        <v>16.61</v>
      </c>
    </row>
    <row r="5424" spans="1:4">
      <c r="A5424" s="110" t="s">
        <v>12989</v>
      </c>
      <c r="B5424" s="106" t="s">
        <v>12990</v>
      </c>
      <c r="C5424" s="107" t="s">
        <v>25</v>
      </c>
      <c r="D5424" s="108">
        <v>12.95</v>
      </c>
    </row>
    <row r="5425" spans="1:4">
      <c r="A5425" s="110" t="s">
        <v>12991</v>
      </c>
      <c r="B5425" s="106" t="s">
        <v>12992</v>
      </c>
      <c r="C5425" s="107" t="s">
        <v>25</v>
      </c>
      <c r="D5425" s="108">
        <v>11.43</v>
      </c>
    </row>
    <row r="5426" spans="1:4">
      <c r="A5426" s="110" t="s">
        <v>12993</v>
      </c>
      <c r="B5426" s="106" t="s">
        <v>12994</v>
      </c>
      <c r="C5426" s="107" t="s">
        <v>25</v>
      </c>
      <c r="D5426" s="108">
        <v>20.28</v>
      </c>
    </row>
    <row r="5427" spans="1:4">
      <c r="A5427" s="110" t="s">
        <v>12995</v>
      </c>
      <c r="B5427" s="106" t="s">
        <v>12996</v>
      </c>
      <c r="C5427" s="107" t="s">
        <v>25</v>
      </c>
      <c r="D5427" s="108">
        <v>8.02</v>
      </c>
    </row>
    <row r="5428" spans="1:4">
      <c r="A5428" s="110" t="s">
        <v>12997</v>
      </c>
      <c r="B5428" s="106" t="s">
        <v>12998</v>
      </c>
      <c r="C5428" s="107" t="s">
        <v>1628</v>
      </c>
      <c r="D5428" s="108">
        <v>126.51</v>
      </c>
    </row>
    <row r="5429" spans="1:4">
      <c r="A5429" s="105" t="s">
        <v>12999</v>
      </c>
      <c r="B5429" s="106"/>
      <c r="C5429" s="107"/>
      <c r="D5429" s="108"/>
    </row>
    <row r="5430" spans="1:4">
      <c r="A5430" s="105" t="s">
        <v>13000</v>
      </c>
      <c r="B5430" s="106"/>
      <c r="C5430" s="107"/>
      <c r="D5430" s="108"/>
    </row>
    <row r="5431" spans="1:4">
      <c r="A5431" s="110" t="s">
        <v>13001</v>
      </c>
      <c r="B5431" s="106" t="s">
        <v>13002</v>
      </c>
      <c r="C5431" s="107" t="s">
        <v>1623</v>
      </c>
      <c r="D5431" s="108">
        <v>237.1</v>
      </c>
    </row>
    <row r="5432" spans="1:4">
      <c r="A5432" s="110" t="s">
        <v>13003</v>
      </c>
      <c r="B5432" s="106" t="s">
        <v>13004</v>
      </c>
      <c r="C5432" s="107" t="s">
        <v>1623</v>
      </c>
      <c r="D5432" s="108">
        <v>25</v>
      </c>
    </row>
    <row r="5433" spans="1:4">
      <c r="A5433" s="110" t="s">
        <v>13005</v>
      </c>
      <c r="B5433" s="106" t="s">
        <v>13006</v>
      </c>
      <c r="C5433" s="107" t="s">
        <v>1623</v>
      </c>
      <c r="D5433" s="108">
        <v>25</v>
      </c>
    </row>
    <row r="5434" spans="1:4">
      <c r="A5434" s="105" t="s">
        <v>13007</v>
      </c>
      <c r="B5434" s="106"/>
      <c r="C5434" s="107"/>
      <c r="D5434" s="108"/>
    </row>
    <row r="5435" spans="1:4">
      <c r="A5435" s="105" t="s">
        <v>13008</v>
      </c>
      <c r="B5435" s="106"/>
      <c r="C5435" s="107"/>
      <c r="D5435" s="108"/>
    </row>
    <row r="5436" spans="1:4">
      <c r="A5436" s="110" t="s">
        <v>13009</v>
      </c>
      <c r="B5436" s="106" t="s">
        <v>13010</v>
      </c>
      <c r="C5436" s="107" t="s">
        <v>1623</v>
      </c>
      <c r="D5436" s="108">
        <v>3688.9</v>
      </c>
    </row>
    <row r="5437" spans="1:4">
      <c r="A5437" s="110" t="s">
        <v>13011</v>
      </c>
      <c r="B5437" s="106" t="s">
        <v>13012</v>
      </c>
      <c r="C5437" s="107" t="s">
        <v>1623</v>
      </c>
      <c r="D5437" s="108">
        <v>8644.39</v>
      </c>
    </row>
    <row r="5438" spans="1:4">
      <c r="A5438" s="105" t="s">
        <v>1688</v>
      </c>
      <c r="B5438" s="106"/>
      <c r="C5438" s="107"/>
      <c r="D5438" s="108"/>
    </row>
    <row r="5439" spans="1:4">
      <c r="A5439" s="105" t="s">
        <v>13013</v>
      </c>
      <c r="B5439" s="106"/>
      <c r="C5439" s="107"/>
      <c r="D5439" s="108"/>
    </row>
    <row r="5440" spans="1:4">
      <c r="A5440" s="105" t="s">
        <v>13014</v>
      </c>
      <c r="B5440" s="106"/>
      <c r="C5440" s="107"/>
      <c r="D5440" s="108"/>
    </row>
    <row r="5441" spans="1:4">
      <c r="A5441" s="110" t="s">
        <v>13015</v>
      </c>
      <c r="B5441" s="106" t="s">
        <v>13016</v>
      </c>
      <c r="C5441" s="107" t="s">
        <v>1623</v>
      </c>
      <c r="D5441" s="108">
        <v>2627.76</v>
      </c>
    </row>
    <row r="5442" spans="1:4">
      <c r="A5442" s="110" t="s">
        <v>13017</v>
      </c>
      <c r="B5442" s="106" t="s">
        <v>13018</v>
      </c>
      <c r="C5442" s="107" t="s">
        <v>1630</v>
      </c>
      <c r="D5442" s="108">
        <v>964.08</v>
      </c>
    </row>
    <row r="5443" spans="1:4">
      <c r="A5443" s="105" t="s">
        <v>13019</v>
      </c>
      <c r="B5443" s="106"/>
      <c r="C5443" s="107"/>
      <c r="D5443" s="108"/>
    </row>
    <row r="5444" spans="1:4">
      <c r="A5444" s="105" t="s">
        <v>13020</v>
      </c>
      <c r="B5444" s="106"/>
      <c r="C5444" s="107"/>
      <c r="D5444" s="108"/>
    </row>
    <row r="5445" spans="1:4">
      <c r="A5445" s="110" t="s">
        <v>13021</v>
      </c>
      <c r="B5445" s="106" t="s">
        <v>13022</v>
      </c>
      <c r="C5445" s="107" t="s">
        <v>1628</v>
      </c>
      <c r="D5445" s="108">
        <v>47.45</v>
      </c>
    </row>
    <row r="5446" spans="1:4">
      <c r="A5446" s="110" t="s">
        <v>13023</v>
      </c>
      <c r="B5446" s="106" t="s">
        <v>13024</v>
      </c>
      <c r="C5446" s="107" t="s">
        <v>1623</v>
      </c>
      <c r="D5446" s="108">
        <v>1113.54</v>
      </c>
    </row>
    <row r="5447" spans="1:4">
      <c r="A5447" s="110" t="s">
        <v>13025</v>
      </c>
      <c r="B5447" s="106" t="s">
        <v>13026</v>
      </c>
      <c r="C5447" s="107" t="s">
        <v>1623</v>
      </c>
      <c r="D5447" s="108">
        <v>3600</v>
      </c>
    </row>
    <row r="5448" spans="1:4">
      <c r="A5448" s="110" t="s">
        <v>13027</v>
      </c>
      <c r="B5448" s="106" t="s">
        <v>13028</v>
      </c>
      <c r="C5448" s="107" t="s">
        <v>1628</v>
      </c>
      <c r="D5448" s="108">
        <v>52.11</v>
      </c>
    </row>
    <row r="5449" spans="1:4">
      <c r="A5449" s="110" t="s">
        <v>13029</v>
      </c>
      <c r="B5449" s="106" t="s">
        <v>13030</v>
      </c>
      <c r="C5449" s="107" t="s">
        <v>1623</v>
      </c>
      <c r="D5449" s="108">
        <v>0.4</v>
      </c>
    </row>
    <row r="5450" spans="1:4">
      <c r="A5450" s="110" t="s">
        <v>13031</v>
      </c>
      <c r="B5450" s="106" t="s">
        <v>13032</v>
      </c>
      <c r="C5450" s="107" t="s">
        <v>1623</v>
      </c>
      <c r="D5450" s="108">
        <v>0.56999999999999995</v>
      </c>
    </row>
    <row r="5451" spans="1:4">
      <c r="A5451" s="105" t="s">
        <v>13033</v>
      </c>
      <c r="B5451" s="106"/>
      <c r="C5451" s="107"/>
      <c r="D5451" s="108"/>
    </row>
    <row r="5452" spans="1:4">
      <c r="A5452" s="105" t="s">
        <v>13034</v>
      </c>
      <c r="B5452" s="106"/>
      <c r="C5452" s="107"/>
      <c r="D5452" s="108"/>
    </row>
    <row r="5453" spans="1:4">
      <c r="A5453" s="110" t="s">
        <v>13035</v>
      </c>
      <c r="B5453" s="106" t="s">
        <v>13036</v>
      </c>
      <c r="C5453" s="107" t="s">
        <v>1623</v>
      </c>
      <c r="D5453" s="108">
        <v>1191.07</v>
      </c>
    </row>
    <row r="5454" spans="1:4">
      <c r="A5454" s="110" t="s">
        <v>13037</v>
      </c>
      <c r="B5454" s="106" t="s">
        <v>13038</v>
      </c>
      <c r="C5454" s="107" t="s">
        <v>1623</v>
      </c>
      <c r="D5454" s="108">
        <v>643.73</v>
      </c>
    </row>
    <row r="5455" spans="1:4">
      <c r="A5455" s="110" t="s">
        <v>13039</v>
      </c>
      <c r="B5455" s="106" t="s">
        <v>13040</v>
      </c>
      <c r="C5455" s="107" t="s">
        <v>1623</v>
      </c>
      <c r="D5455" s="108">
        <v>443.36</v>
      </c>
    </row>
    <row r="5456" spans="1:4">
      <c r="A5456" s="110" t="s">
        <v>13041</v>
      </c>
      <c r="B5456" s="106" t="s">
        <v>13042</v>
      </c>
      <c r="C5456" s="107" t="s">
        <v>1623</v>
      </c>
      <c r="D5456" s="108">
        <v>2300</v>
      </c>
    </row>
    <row r="5457" spans="1:4">
      <c r="A5457" s="110" t="s">
        <v>13043</v>
      </c>
      <c r="B5457" s="106" t="s">
        <v>13044</v>
      </c>
      <c r="C5457" s="107" t="s">
        <v>1623</v>
      </c>
      <c r="D5457" s="108">
        <v>1900</v>
      </c>
    </row>
    <row r="5458" spans="1:4">
      <c r="A5458" s="110" t="s">
        <v>13045</v>
      </c>
      <c r="B5458" s="106" t="s">
        <v>13046</v>
      </c>
      <c r="C5458" s="107" t="s">
        <v>1623</v>
      </c>
      <c r="D5458" s="108">
        <v>1228.99</v>
      </c>
    </row>
    <row r="5459" spans="1:4">
      <c r="A5459" s="105" t="s">
        <v>13047</v>
      </c>
      <c r="B5459" s="106"/>
      <c r="C5459" s="107"/>
      <c r="D5459" s="108"/>
    </row>
    <row r="5460" spans="1:4">
      <c r="A5460" s="110" t="s">
        <v>13048</v>
      </c>
      <c r="B5460" s="106" t="s">
        <v>13049</v>
      </c>
      <c r="C5460" s="107" t="s">
        <v>1623</v>
      </c>
      <c r="D5460" s="108">
        <v>116.2</v>
      </c>
    </row>
    <row r="5461" spans="1:4">
      <c r="A5461" s="110" t="s">
        <v>13050</v>
      </c>
      <c r="B5461" s="106" t="s">
        <v>13051</v>
      </c>
      <c r="C5461" s="107" t="s">
        <v>1623</v>
      </c>
      <c r="D5461" s="108">
        <v>25195.98</v>
      </c>
    </row>
    <row r="5462" spans="1:4">
      <c r="A5462" s="110" t="s">
        <v>13052</v>
      </c>
      <c r="B5462" s="106" t="s">
        <v>13053</v>
      </c>
      <c r="C5462" s="107" t="s">
        <v>1623</v>
      </c>
      <c r="D5462" s="108">
        <v>26920.98</v>
      </c>
    </row>
    <row r="5463" spans="1:4">
      <c r="A5463" s="110" t="s">
        <v>13054</v>
      </c>
      <c r="B5463" s="106" t="s">
        <v>13055</v>
      </c>
      <c r="C5463" s="107" t="s">
        <v>1623</v>
      </c>
      <c r="D5463" s="108">
        <v>28645.98</v>
      </c>
    </row>
    <row r="5464" spans="1:4">
      <c r="A5464" s="110" t="s">
        <v>13056</v>
      </c>
      <c r="B5464" s="106" t="s">
        <v>13057</v>
      </c>
      <c r="C5464" s="107" t="s">
        <v>1623</v>
      </c>
      <c r="D5464" s="108">
        <v>20949</v>
      </c>
    </row>
    <row r="5465" spans="1:4">
      <c r="A5465" s="110" t="s">
        <v>13058</v>
      </c>
      <c r="B5465" s="106" t="s">
        <v>13059</v>
      </c>
      <c r="C5465" s="107" t="s">
        <v>1623</v>
      </c>
      <c r="D5465" s="108">
        <v>22674</v>
      </c>
    </row>
    <row r="5466" spans="1:4">
      <c r="A5466" s="110" t="s">
        <v>13060</v>
      </c>
      <c r="B5466" s="106" t="s">
        <v>13061</v>
      </c>
      <c r="C5466" s="107" t="s">
        <v>1623</v>
      </c>
      <c r="D5466" s="108">
        <v>24399</v>
      </c>
    </row>
    <row r="5467" spans="1:4">
      <c r="A5467" s="110" t="s">
        <v>13062</v>
      </c>
      <c r="B5467" s="106" t="s">
        <v>13063</v>
      </c>
      <c r="C5467" s="107" t="s">
        <v>1623</v>
      </c>
      <c r="D5467" s="108">
        <v>26124</v>
      </c>
    </row>
    <row r="5468" spans="1:4">
      <c r="A5468" s="110" t="s">
        <v>13064</v>
      </c>
      <c r="B5468" s="106" t="s">
        <v>13065</v>
      </c>
      <c r="C5468" s="107" t="s">
        <v>1623</v>
      </c>
      <c r="D5468" s="108">
        <v>60565.33</v>
      </c>
    </row>
    <row r="5469" spans="1:4">
      <c r="A5469" s="110" t="s">
        <v>13066</v>
      </c>
      <c r="B5469" s="106" t="s">
        <v>13067</v>
      </c>
      <c r="C5469" s="107" t="s">
        <v>1623</v>
      </c>
      <c r="D5469" s="108">
        <v>58080</v>
      </c>
    </row>
    <row r="5470" spans="1:4">
      <c r="A5470" s="110" t="s">
        <v>13068</v>
      </c>
      <c r="B5470" s="106" t="s">
        <v>13069</v>
      </c>
      <c r="C5470" s="107" t="s">
        <v>1623</v>
      </c>
      <c r="D5470" s="108">
        <v>53492.56</v>
      </c>
    </row>
    <row r="5471" spans="1:4">
      <c r="A5471" s="110" t="s">
        <v>13070</v>
      </c>
      <c r="B5471" s="106" t="s">
        <v>13071</v>
      </c>
      <c r="C5471" s="107" t="s">
        <v>1623</v>
      </c>
      <c r="D5471" s="108">
        <v>57707.38</v>
      </c>
    </row>
    <row r="5472" spans="1:4">
      <c r="A5472" s="110" t="s">
        <v>13072</v>
      </c>
      <c r="B5472" s="106" t="s">
        <v>13073</v>
      </c>
      <c r="C5472" s="107" t="s">
        <v>1623</v>
      </c>
      <c r="D5472" s="108">
        <v>62168.76</v>
      </c>
    </row>
    <row r="5473" spans="1:4">
      <c r="A5473" s="110" t="s">
        <v>13074</v>
      </c>
      <c r="B5473" s="106" t="s">
        <v>13075</v>
      </c>
      <c r="C5473" s="107" t="s">
        <v>1623</v>
      </c>
      <c r="D5473" s="108">
        <v>13895</v>
      </c>
    </row>
    <row r="5474" spans="1:4">
      <c r="A5474" s="110" t="s">
        <v>13076</v>
      </c>
      <c r="B5474" s="106" t="s">
        <v>13077</v>
      </c>
      <c r="C5474" s="107" t="s">
        <v>1623</v>
      </c>
      <c r="D5474" s="108">
        <v>15473.61</v>
      </c>
    </row>
    <row r="5475" spans="1:4">
      <c r="A5475" s="110" t="s">
        <v>13078</v>
      </c>
      <c r="B5475" s="106" t="s">
        <v>13079</v>
      </c>
      <c r="C5475" s="107" t="s">
        <v>1623</v>
      </c>
      <c r="D5475" s="108">
        <v>15866</v>
      </c>
    </row>
    <row r="5476" spans="1:4">
      <c r="A5476" s="110" t="s">
        <v>13080</v>
      </c>
      <c r="B5476" s="106" t="s">
        <v>13081</v>
      </c>
      <c r="C5476" s="107" t="s">
        <v>1623</v>
      </c>
      <c r="D5476" s="108">
        <v>18701.580000000002</v>
      </c>
    </row>
    <row r="5477" spans="1:4">
      <c r="A5477" s="110" t="s">
        <v>13082</v>
      </c>
      <c r="B5477" s="106" t="s">
        <v>13083</v>
      </c>
      <c r="C5477" s="107" t="s">
        <v>1623</v>
      </c>
      <c r="D5477" s="108">
        <v>17835</v>
      </c>
    </row>
    <row r="5478" spans="1:4">
      <c r="A5478" s="110" t="s">
        <v>13084</v>
      </c>
      <c r="B5478" s="106" t="s">
        <v>13085</v>
      </c>
      <c r="C5478" s="107" t="s">
        <v>1623</v>
      </c>
      <c r="D5478" s="108">
        <v>21929.55</v>
      </c>
    </row>
    <row r="5479" spans="1:4">
      <c r="A5479" s="110" t="s">
        <v>13086</v>
      </c>
      <c r="B5479" s="106" t="s">
        <v>13087</v>
      </c>
      <c r="C5479" s="107" t="s">
        <v>1623</v>
      </c>
      <c r="D5479" s="108">
        <v>20949</v>
      </c>
    </row>
    <row r="5480" spans="1:4">
      <c r="A5480" s="110" t="s">
        <v>13088</v>
      </c>
      <c r="B5480" s="106" t="s">
        <v>13089</v>
      </c>
      <c r="C5480" s="107" t="s">
        <v>1623</v>
      </c>
      <c r="D5480" s="108">
        <v>27033</v>
      </c>
    </row>
    <row r="5481" spans="1:4">
      <c r="A5481" s="110" t="s">
        <v>13090</v>
      </c>
      <c r="B5481" s="106" t="s">
        <v>13091</v>
      </c>
      <c r="C5481" s="107" t="s">
        <v>1623</v>
      </c>
      <c r="D5481" s="108">
        <v>22918</v>
      </c>
    </row>
    <row r="5482" spans="1:4">
      <c r="A5482" s="110" t="s">
        <v>13092</v>
      </c>
      <c r="B5482" s="106" t="s">
        <v>13093</v>
      </c>
      <c r="C5482" s="107" t="s">
        <v>1623</v>
      </c>
      <c r="D5482" s="108">
        <v>29782.47</v>
      </c>
    </row>
    <row r="5483" spans="1:4">
      <c r="A5483" s="110" t="s">
        <v>13094</v>
      </c>
      <c r="B5483" s="106" t="s">
        <v>13095</v>
      </c>
      <c r="C5483" s="107" t="s">
        <v>1623</v>
      </c>
      <c r="D5483" s="108">
        <v>24888</v>
      </c>
    </row>
    <row r="5484" spans="1:4">
      <c r="A5484" s="110" t="s">
        <v>13096</v>
      </c>
      <c r="B5484" s="106" t="s">
        <v>13097</v>
      </c>
      <c r="C5484" s="107" t="s">
        <v>1623</v>
      </c>
      <c r="D5484" s="108">
        <v>33487.74</v>
      </c>
    </row>
    <row r="5485" spans="1:4">
      <c r="A5485" s="110" t="s">
        <v>13098</v>
      </c>
      <c r="B5485" s="106" t="s">
        <v>13099</v>
      </c>
      <c r="C5485" s="107" t="s">
        <v>1623</v>
      </c>
      <c r="D5485" s="108">
        <v>26857</v>
      </c>
    </row>
    <row r="5486" spans="1:4">
      <c r="A5486" s="110" t="s">
        <v>13100</v>
      </c>
      <c r="B5486" s="106" t="s">
        <v>13101</v>
      </c>
      <c r="C5486" s="107" t="s">
        <v>1623</v>
      </c>
      <c r="D5486" s="108">
        <v>38142.79</v>
      </c>
    </row>
    <row r="5487" spans="1:4">
      <c r="A5487" s="105" t="s">
        <v>13102</v>
      </c>
      <c r="B5487" s="106"/>
      <c r="C5487" s="107"/>
      <c r="D5487" s="108"/>
    </row>
    <row r="5488" spans="1:4">
      <c r="A5488" s="110" t="s">
        <v>13103</v>
      </c>
      <c r="B5488" s="106" t="s">
        <v>13104</v>
      </c>
      <c r="C5488" s="107" t="s">
        <v>1623</v>
      </c>
      <c r="D5488" s="108">
        <v>2172</v>
      </c>
    </row>
    <row r="5489" spans="1:4">
      <c r="A5489" s="110" t="s">
        <v>13105</v>
      </c>
      <c r="B5489" s="106" t="s">
        <v>13106</v>
      </c>
      <c r="C5489" s="107" t="s">
        <v>1623</v>
      </c>
      <c r="D5489" s="108">
        <v>1725</v>
      </c>
    </row>
    <row r="5490" spans="1:4">
      <c r="A5490" s="110" t="s">
        <v>13107</v>
      </c>
      <c r="B5490" s="106" t="s">
        <v>13108</v>
      </c>
      <c r="C5490" s="107" t="s">
        <v>1623</v>
      </c>
      <c r="D5490" s="108">
        <v>930</v>
      </c>
    </row>
    <row r="5491" spans="1:4">
      <c r="A5491" s="110" t="s">
        <v>13109</v>
      </c>
      <c r="B5491" s="106" t="s">
        <v>13110</v>
      </c>
      <c r="C5491" s="107" t="s">
        <v>1623</v>
      </c>
      <c r="D5491" s="108">
        <v>4887.0200000000004</v>
      </c>
    </row>
    <row r="5492" spans="1:4">
      <c r="A5492" s="110" t="s">
        <v>13111</v>
      </c>
      <c r="B5492" s="106" t="s">
        <v>13112</v>
      </c>
      <c r="C5492" s="107" t="s">
        <v>1623</v>
      </c>
      <c r="D5492" s="108">
        <v>7500.82</v>
      </c>
    </row>
    <row r="5493" spans="1:4">
      <c r="A5493" s="110" t="s">
        <v>13113</v>
      </c>
      <c r="B5493" s="106" t="s">
        <v>13114</v>
      </c>
      <c r="C5493" s="107" t="s">
        <v>1623</v>
      </c>
      <c r="D5493" s="108">
        <v>2385</v>
      </c>
    </row>
    <row r="5494" spans="1:4">
      <c r="A5494" s="110" t="s">
        <v>13115</v>
      </c>
      <c r="B5494" s="106" t="s">
        <v>13116</v>
      </c>
      <c r="C5494" s="107" t="s">
        <v>1623</v>
      </c>
      <c r="D5494" s="108">
        <v>4736.84</v>
      </c>
    </row>
    <row r="5495" spans="1:4">
      <c r="A5495" s="110" t="s">
        <v>13117</v>
      </c>
      <c r="B5495" s="106" t="s">
        <v>13118</v>
      </c>
      <c r="C5495" s="107" t="s">
        <v>1623</v>
      </c>
      <c r="D5495" s="108">
        <v>1783</v>
      </c>
    </row>
    <row r="5496" spans="1:4">
      <c r="A5496" s="110" t="s">
        <v>13119</v>
      </c>
      <c r="B5496" s="106" t="s">
        <v>13120</v>
      </c>
      <c r="C5496" s="107" t="s">
        <v>1623</v>
      </c>
      <c r="D5496" s="108">
        <v>5469.2</v>
      </c>
    </row>
    <row r="5497" spans="1:4">
      <c r="A5497" s="110" t="s">
        <v>13121</v>
      </c>
      <c r="B5497" s="106" t="s">
        <v>13122</v>
      </c>
      <c r="C5497" s="107" t="s">
        <v>1623</v>
      </c>
      <c r="D5497" s="108">
        <v>7292.26</v>
      </c>
    </row>
    <row r="5498" spans="1:4">
      <c r="A5498" s="105" t="s">
        <v>13123</v>
      </c>
      <c r="B5498" s="106"/>
      <c r="C5498" s="107"/>
      <c r="D5498" s="108"/>
    </row>
    <row r="5499" spans="1:4">
      <c r="A5499" s="110" t="s">
        <v>13124</v>
      </c>
      <c r="B5499" s="106" t="s">
        <v>13125</v>
      </c>
      <c r="C5499" s="107" t="s">
        <v>1623</v>
      </c>
      <c r="D5499" s="108">
        <v>167.52</v>
      </c>
    </row>
    <row r="5500" spans="1:4">
      <c r="A5500" s="110" t="s">
        <v>13126</v>
      </c>
      <c r="B5500" s="106" t="s">
        <v>13127</v>
      </c>
      <c r="C5500" s="107" t="s">
        <v>1623</v>
      </c>
      <c r="D5500" s="108">
        <v>18.48</v>
      </c>
    </row>
    <row r="5501" spans="1:4">
      <c r="A5501" s="110" t="s">
        <v>13128</v>
      </c>
      <c r="B5501" s="106" t="s">
        <v>13129</v>
      </c>
      <c r="C5501" s="107" t="s">
        <v>1623</v>
      </c>
      <c r="D5501" s="108">
        <v>183.03</v>
      </c>
    </row>
    <row r="5502" spans="1:4">
      <c r="A5502" s="110" t="s">
        <v>13130</v>
      </c>
      <c r="B5502" s="106" t="s">
        <v>13131</v>
      </c>
      <c r="C5502" s="107" t="s">
        <v>1623</v>
      </c>
      <c r="D5502" s="108">
        <v>91.52</v>
      </c>
    </row>
    <row r="5503" spans="1:4">
      <c r="A5503" s="110" t="s">
        <v>13132</v>
      </c>
      <c r="B5503" s="106" t="s">
        <v>13133</v>
      </c>
      <c r="C5503" s="107" t="s">
        <v>27</v>
      </c>
      <c r="D5503" s="108">
        <v>12.87</v>
      </c>
    </row>
    <row r="5504" spans="1:4">
      <c r="A5504" s="110" t="s">
        <v>13134</v>
      </c>
      <c r="B5504" s="106" t="s">
        <v>13135</v>
      </c>
      <c r="C5504" s="107" t="s">
        <v>27</v>
      </c>
      <c r="D5504" s="108">
        <v>13.33</v>
      </c>
    </row>
    <row r="5505" spans="1:4">
      <c r="A5505" s="110" t="s">
        <v>13136</v>
      </c>
      <c r="B5505" s="106" t="s">
        <v>13137</v>
      </c>
      <c r="C5505" s="107" t="s">
        <v>27</v>
      </c>
      <c r="D5505" s="108">
        <v>4.7300000000000004</v>
      </c>
    </row>
    <row r="5506" spans="1:4">
      <c r="A5506" s="110" t="s">
        <v>13138</v>
      </c>
      <c r="B5506" s="106" t="s">
        <v>13139</v>
      </c>
      <c r="C5506" s="107" t="s">
        <v>27</v>
      </c>
      <c r="D5506" s="108">
        <v>7.27</v>
      </c>
    </row>
    <row r="5507" spans="1:4">
      <c r="A5507" s="110" t="s">
        <v>13140</v>
      </c>
      <c r="B5507" s="106" t="s">
        <v>13141</v>
      </c>
      <c r="C5507" s="107" t="s">
        <v>27</v>
      </c>
      <c r="D5507" s="108">
        <v>8.57</v>
      </c>
    </row>
    <row r="5508" spans="1:4">
      <c r="A5508" s="110" t="s">
        <v>13142</v>
      </c>
      <c r="B5508" s="106" t="s">
        <v>13143</v>
      </c>
      <c r="C5508" s="107" t="s">
        <v>27</v>
      </c>
      <c r="D5508" s="108">
        <v>19.25</v>
      </c>
    </row>
    <row r="5509" spans="1:4">
      <c r="A5509" s="110" t="s">
        <v>13144</v>
      </c>
      <c r="B5509" s="106" t="s">
        <v>13145</v>
      </c>
      <c r="C5509" s="107" t="s">
        <v>27</v>
      </c>
      <c r="D5509" s="108">
        <v>8.6199999999999992</v>
      </c>
    </row>
    <row r="5510" spans="1:4">
      <c r="A5510" s="105" t="s">
        <v>13146</v>
      </c>
      <c r="B5510" s="106"/>
      <c r="C5510" s="107"/>
      <c r="D5510" s="108"/>
    </row>
    <row r="5511" spans="1:4">
      <c r="A5511" s="110" t="s">
        <v>13147</v>
      </c>
      <c r="B5511" s="106" t="s">
        <v>13148</v>
      </c>
      <c r="C5511" s="107" t="s">
        <v>1623</v>
      </c>
      <c r="D5511" s="108">
        <v>460.9</v>
      </c>
    </row>
    <row r="5512" spans="1:4">
      <c r="A5512" s="110" t="s">
        <v>13149</v>
      </c>
      <c r="B5512" s="106" t="s">
        <v>13150</v>
      </c>
      <c r="C5512" s="107" t="s">
        <v>1623</v>
      </c>
      <c r="D5512" s="108">
        <v>456.01</v>
      </c>
    </row>
    <row r="5513" spans="1:4">
      <c r="A5513" s="105" t="s">
        <v>13151</v>
      </c>
      <c r="B5513" s="106"/>
      <c r="C5513" s="107"/>
      <c r="D5513" s="108"/>
    </row>
    <row r="5514" spans="1:4">
      <c r="A5514" s="110" t="s">
        <v>13152</v>
      </c>
      <c r="B5514" s="106" t="s">
        <v>13153</v>
      </c>
      <c r="C5514" s="107" t="s">
        <v>1623</v>
      </c>
      <c r="D5514" s="108">
        <v>1000</v>
      </c>
    </row>
    <row r="5515" spans="1:4">
      <c r="A5515" s="110" t="s">
        <v>13154</v>
      </c>
      <c r="B5515" s="106" t="s">
        <v>13155</v>
      </c>
      <c r="C5515" s="107" t="s">
        <v>1623</v>
      </c>
      <c r="D5515" s="108">
        <v>315.54000000000002</v>
      </c>
    </row>
    <row r="5516" spans="1:4">
      <c r="A5516" s="105" t="s">
        <v>13156</v>
      </c>
      <c r="B5516" s="106"/>
      <c r="C5516" s="107"/>
      <c r="D5516" s="108"/>
    </row>
    <row r="5517" spans="1:4">
      <c r="A5517" s="110" t="s">
        <v>13157</v>
      </c>
      <c r="B5517" s="106" t="s">
        <v>13158</v>
      </c>
      <c r="C5517" s="107" t="s">
        <v>1623</v>
      </c>
      <c r="D5517" s="108">
        <v>182.24</v>
      </c>
    </row>
    <row r="5518" spans="1:4">
      <c r="A5518" s="110" t="s">
        <v>13159</v>
      </c>
      <c r="B5518" s="106" t="s">
        <v>13160</v>
      </c>
      <c r="C5518" s="107" t="s">
        <v>1623</v>
      </c>
      <c r="D5518" s="108">
        <v>753.9</v>
      </c>
    </row>
    <row r="5519" spans="1:4">
      <c r="A5519" s="105" t="s">
        <v>13161</v>
      </c>
      <c r="B5519" s="106"/>
      <c r="C5519" s="107"/>
      <c r="D5519" s="108"/>
    </row>
    <row r="5520" spans="1:4">
      <c r="A5520" s="110" t="s">
        <v>13162</v>
      </c>
      <c r="B5520" s="106" t="s">
        <v>13163</v>
      </c>
      <c r="C5520" s="107" t="s">
        <v>1623</v>
      </c>
      <c r="D5520" s="108">
        <v>42.87</v>
      </c>
    </row>
    <row r="5521" spans="1:4">
      <c r="A5521" s="110" t="s">
        <v>13164</v>
      </c>
      <c r="B5521" s="106" t="s">
        <v>13165</v>
      </c>
      <c r="C5521" s="107" t="s">
        <v>1623</v>
      </c>
      <c r="D5521" s="108">
        <v>147.78</v>
      </c>
    </row>
    <row r="5522" spans="1:4">
      <c r="A5522" s="110" t="s">
        <v>13166</v>
      </c>
      <c r="B5522" s="106" t="s">
        <v>13167</v>
      </c>
      <c r="C5522" s="107" t="s">
        <v>1623</v>
      </c>
      <c r="D5522" s="108">
        <v>21.43</v>
      </c>
    </row>
    <row r="5523" spans="1:4">
      <c r="A5523" s="110" t="s">
        <v>13168</v>
      </c>
      <c r="B5523" s="106" t="s">
        <v>13169</v>
      </c>
      <c r="C5523" s="107" t="s">
        <v>27</v>
      </c>
      <c r="D5523" s="108">
        <v>5.18</v>
      </c>
    </row>
    <row r="5524" spans="1:4">
      <c r="A5524" s="110" t="s">
        <v>13170</v>
      </c>
      <c r="B5524" s="106" t="s">
        <v>13171</v>
      </c>
      <c r="C5524" s="107" t="s">
        <v>1623</v>
      </c>
      <c r="D5524" s="108">
        <v>77.84</v>
      </c>
    </row>
    <row r="5525" spans="1:4">
      <c r="A5525" s="110" t="s">
        <v>13172</v>
      </c>
      <c r="B5525" s="106" t="s">
        <v>13173</v>
      </c>
      <c r="C5525" s="107" t="s">
        <v>27</v>
      </c>
      <c r="D5525" s="108">
        <v>18</v>
      </c>
    </row>
    <row r="5526" spans="1:4">
      <c r="A5526" s="110" t="s">
        <v>13174</v>
      </c>
      <c r="B5526" s="106" t="s">
        <v>13175</v>
      </c>
      <c r="C5526" s="107" t="s">
        <v>27</v>
      </c>
      <c r="D5526" s="108">
        <v>5.22</v>
      </c>
    </row>
    <row r="5527" spans="1:4">
      <c r="A5527" s="110" t="s">
        <v>13176</v>
      </c>
      <c r="B5527" s="106" t="s">
        <v>13177</v>
      </c>
      <c r="C5527" s="107" t="s">
        <v>27</v>
      </c>
      <c r="D5527" s="108">
        <v>0.16</v>
      </c>
    </row>
    <row r="5528" spans="1:4">
      <c r="A5528" s="110" t="s">
        <v>13178</v>
      </c>
      <c r="B5528" s="106" t="s">
        <v>13179</v>
      </c>
      <c r="C5528" s="107" t="s">
        <v>1623</v>
      </c>
      <c r="D5528" s="108">
        <v>5.8</v>
      </c>
    </row>
    <row r="5529" spans="1:4">
      <c r="A5529" s="110" t="s">
        <v>13180</v>
      </c>
      <c r="B5529" s="106" t="s">
        <v>13181</v>
      </c>
      <c r="C5529" s="107" t="s">
        <v>27</v>
      </c>
      <c r="D5529" s="108">
        <v>0.73</v>
      </c>
    </row>
    <row r="5530" spans="1:4">
      <c r="A5530" s="110" t="s">
        <v>13182</v>
      </c>
      <c r="B5530" s="106" t="s">
        <v>13183</v>
      </c>
      <c r="C5530" s="107" t="s">
        <v>27</v>
      </c>
      <c r="D5530" s="108">
        <v>3.33</v>
      </c>
    </row>
    <row r="5531" spans="1:4">
      <c r="A5531" s="110" t="s">
        <v>13184</v>
      </c>
      <c r="B5531" s="106" t="s">
        <v>13185</v>
      </c>
      <c r="C5531" s="107" t="s">
        <v>27</v>
      </c>
      <c r="D5531" s="108">
        <v>4.72</v>
      </c>
    </row>
    <row r="5532" spans="1:4">
      <c r="A5532" s="110" t="s">
        <v>13186</v>
      </c>
      <c r="B5532" s="106" t="s">
        <v>13187</v>
      </c>
      <c r="C5532" s="107" t="s">
        <v>27</v>
      </c>
      <c r="D5532" s="108">
        <v>7.75</v>
      </c>
    </row>
    <row r="5533" spans="1:4">
      <c r="A5533" s="110" t="s">
        <v>13188</v>
      </c>
      <c r="B5533" s="106" t="s">
        <v>13189</v>
      </c>
      <c r="C5533" s="107" t="s">
        <v>27</v>
      </c>
      <c r="D5533" s="108">
        <v>12.94</v>
      </c>
    </row>
    <row r="5534" spans="1:4">
      <c r="A5534" s="110" t="s">
        <v>13190</v>
      </c>
      <c r="B5534" s="106" t="s">
        <v>13191</v>
      </c>
      <c r="C5534" s="107" t="s">
        <v>27</v>
      </c>
      <c r="D5534" s="108">
        <v>24.41</v>
      </c>
    </row>
    <row r="5535" spans="1:4">
      <c r="A5535" s="110" t="s">
        <v>13192</v>
      </c>
      <c r="B5535" s="106" t="s">
        <v>13193</v>
      </c>
      <c r="C5535" s="107" t="s">
        <v>27</v>
      </c>
      <c r="D5535" s="108">
        <v>6.77</v>
      </c>
    </row>
    <row r="5536" spans="1:4">
      <c r="A5536" s="105" t="s">
        <v>13194</v>
      </c>
      <c r="B5536" s="106"/>
      <c r="C5536" s="107"/>
      <c r="D5536" s="108"/>
    </row>
    <row r="5537" spans="1:4">
      <c r="A5537" s="110" t="s">
        <v>13195</v>
      </c>
      <c r="B5537" s="106" t="s">
        <v>13196</v>
      </c>
      <c r="C5537" s="107" t="s">
        <v>1623</v>
      </c>
      <c r="D5537" s="108">
        <v>236.13</v>
      </c>
    </row>
    <row r="5538" spans="1:4">
      <c r="A5538" s="110" t="s">
        <v>13197</v>
      </c>
      <c r="B5538" s="106" t="s">
        <v>13198</v>
      </c>
      <c r="C5538" s="107" t="s">
        <v>1623</v>
      </c>
      <c r="D5538" s="108">
        <v>665.15</v>
      </c>
    </row>
    <row r="5539" spans="1:4">
      <c r="A5539" s="110" t="s">
        <v>13199</v>
      </c>
      <c r="B5539" s="106" t="s">
        <v>13200</v>
      </c>
      <c r="C5539" s="107" t="s">
        <v>1623</v>
      </c>
      <c r="D5539" s="108">
        <v>739.89</v>
      </c>
    </row>
    <row r="5540" spans="1:4">
      <c r="A5540" s="110" t="s">
        <v>13201</v>
      </c>
      <c r="B5540" s="106" t="s">
        <v>13202</v>
      </c>
      <c r="C5540" s="107" t="s">
        <v>1623</v>
      </c>
      <c r="D5540" s="108">
        <v>828.7</v>
      </c>
    </row>
    <row r="5541" spans="1:4">
      <c r="A5541" s="105" t="s">
        <v>13203</v>
      </c>
      <c r="B5541" s="106"/>
      <c r="C5541" s="107"/>
      <c r="D5541" s="108"/>
    </row>
    <row r="5542" spans="1:4">
      <c r="A5542" s="110" t="s">
        <v>13204</v>
      </c>
      <c r="B5542" s="106" t="s">
        <v>13205</v>
      </c>
      <c r="C5542" s="107" t="s">
        <v>1623</v>
      </c>
      <c r="D5542" s="108">
        <v>16.850000000000001</v>
      </c>
    </row>
    <row r="5543" spans="1:4">
      <c r="A5543" s="110" t="s">
        <v>13206</v>
      </c>
      <c r="B5543" s="106" t="s">
        <v>13207</v>
      </c>
      <c r="C5543" s="107" t="s">
        <v>1623</v>
      </c>
      <c r="D5543" s="108">
        <v>16.850000000000001</v>
      </c>
    </row>
    <row r="5544" spans="1:4">
      <c r="A5544" s="110" t="s">
        <v>13208</v>
      </c>
      <c r="B5544" s="106" t="s">
        <v>13209</v>
      </c>
      <c r="C5544" s="107" t="s">
        <v>1623</v>
      </c>
      <c r="D5544" s="108">
        <v>450</v>
      </c>
    </row>
    <row r="5545" spans="1:4">
      <c r="A5545" s="110" t="s">
        <v>13210</v>
      </c>
      <c r="B5545" s="106" t="s">
        <v>13211</v>
      </c>
      <c r="C5545" s="107" t="s">
        <v>1623</v>
      </c>
      <c r="D5545" s="108">
        <v>450</v>
      </c>
    </row>
    <row r="5546" spans="1:4">
      <c r="A5546" s="110" t="s">
        <v>13212</v>
      </c>
      <c r="B5546" s="106" t="s">
        <v>13213</v>
      </c>
      <c r="C5546" s="107" t="s">
        <v>1623</v>
      </c>
      <c r="D5546" s="108">
        <v>450</v>
      </c>
    </row>
    <row r="5547" spans="1:4">
      <c r="A5547" s="110" t="s">
        <v>13214</v>
      </c>
      <c r="B5547" s="106" t="s">
        <v>13215</v>
      </c>
      <c r="C5547" s="107" t="s">
        <v>1623</v>
      </c>
      <c r="D5547" s="108">
        <v>685</v>
      </c>
    </row>
    <row r="5548" spans="1:4">
      <c r="A5548" s="110" t="s">
        <v>13216</v>
      </c>
      <c r="B5548" s="106" t="s">
        <v>13217</v>
      </c>
      <c r="C5548" s="107" t="s">
        <v>1623</v>
      </c>
      <c r="D5548" s="108">
        <v>685</v>
      </c>
    </row>
    <row r="5549" spans="1:4">
      <c r="A5549" s="110" t="s">
        <v>13218</v>
      </c>
      <c r="B5549" s="106" t="s">
        <v>13219</v>
      </c>
      <c r="C5549" s="107" t="s">
        <v>1623</v>
      </c>
      <c r="D5549" s="108">
        <v>685</v>
      </c>
    </row>
    <row r="5550" spans="1:4">
      <c r="A5550" s="110" t="s">
        <v>13220</v>
      </c>
      <c r="B5550" s="106" t="s">
        <v>13221</v>
      </c>
      <c r="C5550" s="107" t="s">
        <v>1623</v>
      </c>
      <c r="D5550" s="108">
        <v>300</v>
      </c>
    </row>
    <row r="5551" spans="1:4">
      <c r="A5551" s="110" t="s">
        <v>13222</v>
      </c>
      <c r="B5551" s="106" t="s">
        <v>13223</v>
      </c>
      <c r="C5551" s="107" t="s">
        <v>1623</v>
      </c>
      <c r="D5551" s="108">
        <v>432.96</v>
      </c>
    </row>
    <row r="5552" spans="1:4">
      <c r="A5552" s="110" t="s">
        <v>13224</v>
      </c>
      <c r="B5552" s="106" t="s">
        <v>13225</v>
      </c>
      <c r="C5552" s="107" t="s">
        <v>1623</v>
      </c>
      <c r="D5552" s="108">
        <v>124</v>
      </c>
    </row>
    <row r="5553" spans="1:4">
      <c r="A5553" s="110" t="s">
        <v>13226</v>
      </c>
      <c r="B5553" s="106" t="s">
        <v>13227</v>
      </c>
      <c r="C5553" s="107" t="s">
        <v>1623</v>
      </c>
      <c r="D5553" s="108">
        <v>90</v>
      </c>
    </row>
    <row r="5554" spans="1:4">
      <c r="A5554" s="105" t="s">
        <v>13228</v>
      </c>
      <c r="B5554" s="106"/>
      <c r="C5554" s="107"/>
      <c r="D5554" s="108"/>
    </row>
    <row r="5555" spans="1:4">
      <c r="A5555" s="110" t="s">
        <v>13229</v>
      </c>
      <c r="B5555" s="106" t="s">
        <v>13230</v>
      </c>
      <c r="C5555" s="107" t="s">
        <v>1661</v>
      </c>
      <c r="D5555" s="108">
        <v>19954</v>
      </c>
    </row>
    <row r="5556" spans="1:4">
      <c r="A5556" s="110" t="s">
        <v>13231</v>
      </c>
      <c r="B5556" s="106" t="s">
        <v>13232</v>
      </c>
      <c r="C5556" s="107" t="s">
        <v>1661</v>
      </c>
      <c r="D5556" s="108">
        <v>19954</v>
      </c>
    </row>
    <row r="5557" spans="1:4">
      <c r="A5557" s="110" t="s">
        <v>13233</v>
      </c>
      <c r="B5557" s="106" t="s">
        <v>13234</v>
      </c>
      <c r="C5557" s="107" t="s">
        <v>1661</v>
      </c>
      <c r="D5557" s="108">
        <v>23470</v>
      </c>
    </row>
    <row r="5558" spans="1:4">
      <c r="A5558" s="110" t="s">
        <v>13235</v>
      </c>
      <c r="B5558" s="106" t="s">
        <v>13236</v>
      </c>
      <c r="C5558" s="107" t="s">
        <v>1661</v>
      </c>
      <c r="D5558" s="108">
        <v>23470</v>
      </c>
    </row>
    <row r="5559" spans="1:4">
      <c r="A5559" s="110" t="s">
        <v>13237</v>
      </c>
      <c r="B5559" s="106" t="s">
        <v>13238</v>
      </c>
      <c r="C5559" s="107" t="s">
        <v>1661</v>
      </c>
      <c r="D5559" s="108">
        <v>29013.279999999999</v>
      </c>
    </row>
    <row r="5560" spans="1:4">
      <c r="A5560" s="110" t="s">
        <v>13239</v>
      </c>
      <c r="B5560" s="106" t="s">
        <v>13240</v>
      </c>
      <c r="C5560" s="107" t="s">
        <v>1629</v>
      </c>
      <c r="D5560" s="108">
        <v>10000</v>
      </c>
    </row>
    <row r="5561" spans="1:4">
      <c r="A5561" s="105" t="s">
        <v>13241</v>
      </c>
      <c r="B5561" s="106"/>
      <c r="C5561" s="107"/>
      <c r="D5561" s="108"/>
    </row>
    <row r="5562" spans="1:4">
      <c r="A5562" s="105" t="s">
        <v>13242</v>
      </c>
      <c r="B5562" s="106"/>
      <c r="C5562" s="107"/>
      <c r="D5562" s="108"/>
    </row>
    <row r="5563" spans="1:4">
      <c r="A5563" s="110" t="s">
        <v>13243</v>
      </c>
      <c r="B5563" s="106" t="s">
        <v>13244</v>
      </c>
      <c r="C5563" s="107" t="s">
        <v>1623</v>
      </c>
      <c r="D5563" s="108">
        <v>3333.78</v>
      </c>
    </row>
    <row r="5564" spans="1:4">
      <c r="A5564" s="110" t="s">
        <v>13245</v>
      </c>
      <c r="B5564" s="106" t="s">
        <v>13246</v>
      </c>
      <c r="C5564" s="107" t="s">
        <v>1623</v>
      </c>
      <c r="D5564" s="108">
        <v>1908.46</v>
      </c>
    </row>
    <row r="5565" spans="1:4">
      <c r="A5565" s="110" t="s">
        <v>13247</v>
      </c>
      <c r="B5565" s="106" t="s">
        <v>13248</v>
      </c>
      <c r="C5565" s="107" t="s">
        <v>1623</v>
      </c>
      <c r="D5565" s="108">
        <v>2457.75</v>
      </c>
    </row>
    <row r="5566" spans="1:4">
      <c r="A5566" s="110" t="s">
        <v>13249</v>
      </c>
      <c r="B5566" s="106" t="s">
        <v>13250</v>
      </c>
      <c r="C5566" s="107" t="s">
        <v>1623</v>
      </c>
      <c r="D5566" s="108">
        <v>4093.64</v>
      </c>
    </row>
    <row r="5567" spans="1:4">
      <c r="A5567" s="110" t="s">
        <v>13251</v>
      </c>
      <c r="B5567" s="106" t="s">
        <v>13252</v>
      </c>
      <c r="C5567" s="107" t="s">
        <v>1623</v>
      </c>
      <c r="D5567" s="108">
        <v>235.4</v>
      </c>
    </row>
    <row r="5568" spans="1:4">
      <c r="A5568" s="110" t="s">
        <v>13253</v>
      </c>
      <c r="B5568" s="106" t="s">
        <v>13254</v>
      </c>
      <c r="C5568" s="107" t="s">
        <v>1623</v>
      </c>
      <c r="D5568" s="108">
        <v>235.46</v>
      </c>
    </row>
    <row r="5569" spans="1:4">
      <c r="A5569" s="110" t="s">
        <v>13255</v>
      </c>
      <c r="B5569" s="106" t="s">
        <v>13256</v>
      </c>
      <c r="C5569" s="107" t="s">
        <v>1623</v>
      </c>
      <c r="D5569" s="108">
        <v>288.89</v>
      </c>
    </row>
    <row r="5570" spans="1:4">
      <c r="A5570" s="110" t="s">
        <v>13257</v>
      </c>
      <c r="B5570" s="106" t="s">
        <v>13258</v>
      </c>
      <c r="C5570" s="107" t="s">
        <v>1623</v>
      </c>
      <c r="D5570" s="108">
        <v>1656</v>
      </c>
    </row>
    <row r="5571" spans="1:4">
      <c r="A5571" s="110" t="s">
        <v>13259</v>
      </c>
      <c r="B5571" s="106" t="s">
        <v>13260</v>
      </c>
      <c r="C5571" s="107" t="s">
        <v>1623</v>
      </c>
      <c r="D5571" s="108">
        <v>3110.35</v>
      </c>
    </row>
    <row r="5572" spans="1:4">
      <c r="A5572" s="110" t="s">
        <v>13261</v>
      </c>
      <c r="B5572" s="106" t="s">
        <v>13262</v>
      </c>
      <c r="C5572" s="107" t="s">
        <v>1623</v>
      </c>
      <c r="D5572" s="108">
        <v>5000</v>
      </c>
    </row>
    <row r="5573" spans="1:4">
      <c r="A5573" s="110" t="s">
        <v>13263</v>
      </c>
      <c r="B5573" s="106" t="s">
        <v>13264</v>
      </c>
      <c r="C5573" s="107" t="s">
        <v>1623</v>
      </c>
      <c r="D5573" s="108">
        <v>3900</v>
      </c>
    </row>
    <row r="5574" spans="1:4">
      <c r="A5574" s="110" t="s">
        <v>13265</v>
      </c>
      <c r="B5574" s="106" t="s">
        <v>13266</v>
      </c>
      <c r="C5574" s="107" t="s">
        <v>1623</v>
      </c>
      <c r="D5574" s="108">
        <v>3980</v>
      </c>
    </row>
    <row r="5575" spans="1:4">
      <c r="A5575" s="110" t="s">
        <v>13267</v>
      </c>
      <c r="B5575" s="106" t="s">
        <v>13268</v>
      </c>
      <c r="C5575" s="107" t="s">
        <v>1623</v>
      </c>
      <c r="D5575" s="108">
        <v>4000</v>
      </c>
    </row>
    <row r="5576" spans="1:4">
      <c r="A5576" s="110" t="s">
        <v>13269</v>
      </c>
      <c r="B5576" s="106" t="s">
        <v>13270</v>
      </c>
      <c r="C5576" s="107" t="s">
        <v>1623</v>
      </c>
      <c r="D5576" s="108">
        <v>3800</v>
      </c>
    </row>
    <row r="5577" spans="1:4">
      <c r="A5577" s="110" t="s">
        <v>13271</v>
      </c>
      <c r="B5577" s="106" t="s">
        <v>13272</v>
      </c>
      <c r="C5577" s="107" t="s">
        <v>1623</v>
      </c>
      <c r="D5577" s="108">
        <v>2328</v>
      </c>
    </row>
    <row r="5578" spans="1:4">
      <c r="A5578" s="110" t="s">
        <v>13273</v>
      </c>
      <c r="B5578" s="106" t="s">
        <v>13274</v>
      </c>
      <c r="C5578" s="107" t="s">
        <v>1623</v>
      </c>
      <c r="D5578" s="108">
        <v>1529.86</v>
      </c>
    </row>
    <row r="5579" spans="1:4">
      <c r="A5579" s="110" t="s">
        <v>13275</v>
      </c>
      <c r="B5579" s="106" t="s">
        <v>13276</v>
      </c>
      <c r="C5579" s="107" t="s">
        <v>1623</v>
      </c>
      <c r="D5579" s="108">
        <v>2278</v>
      </c>
    </row>
    <row r="5580" spans="1:4">
      <c r="A5580" s="110" t="s">
        <v>13277</v>
      </c>
      <c r="B5580" s="106" t="s">
        <v>13278</v>
      </c>
      <c r="C5580" s="107" t="s">
        <v>1623</v>
      </c>
      <c r="D5580" s="108">
        <v>1729.17</v>
      </c>
    </row>
    <row r="5581" spans="1:4">
      <c r="A5581" s="110" t="s">
        <v>13279</v>
      </c>
      <c r="B5581" s="106" t="s">
        <v>13280</v>
      </c>
      <c r="C5581" s="107" t="s">
        <v>1623</v>
      </c>
      <c r="D5581" s="108">
        <v>2328</v>
      </c>
    </row>
    <row r="5582" spans="1:4">
      <c r="A5582" s="110" t="s">
        <v>13281</v>
      </c>
      <c r="B5582" s="106" t="s">
        <v>13282</v>
      </c>
      <c r="C5582" s="107" t="s">
        <v>1623</v>
      </c>
      <c r="D5582" s="108">
        <v>2178.0100000000002</v>
      </c>
    </row>
    <row r="5583" spans="1:4">
      <c r="A5583" s="110" t="s">
        <v>13283</v>
      </c>
      <c r="B5583" s="106" t="s">
        <v>13284</v>
      </c>
      <c r="C5583" s="107" t="s">
        <v>1623</v>
      </c>
      <c r="D5583" s="108">
        <v>3900</v>
      </c>
    </row>
    <row r="5584" spans="1:4">
      <c r="A5584" s="110" t="s">
        <v>13285</v>
      </c>
      <c r="B5584" s="106" t="s">
        <v>13286</v>
      </c>
      <c r="C5584" s="107" t="s">
        <v>1623</v>
      </c>
      <c r="D5584" s="108">
        <v>2705.75</v>
      </c>
    </row>
    <row r="5585" spans="1:4">
      <c r="A5585" s="110" t="s">
        <v>13287</v>
      </c>
      <c r="B5585" s="106" t="s">
        <v>13288</v>
      </c>
      <c r="C5585" s="107" t="s">
        <v>1623</v>
      </c>
      <c r="D5585" s="108">
        <v>5855.74</v>
      </c>
    </row>
    <row r="5586" spans="1:4">
      <c r="A5586" s="105" t="s">
        <v>13289</v>
      </c>
      <c r="B5586" s="106"/>
      <c r="C5586" s="107"/>
      <c r="D5586" s="108"/>
    </row>
    <row r="5587" spans="1:4">
      <c r="A5587" s="110" t="s">
        <v>13290</v>
      </c>
      <c r="B5587" s="106" t="s">
        <v>13291</v>
      </c>
      <c r="C5587" s="107" t="s">
        <v>1623</v>
      </c>
      <c r="D5587" s="108">
        <v>60612.29</v>
      </c>
    </row>
    <row r="5588" spans="1:4">
      <c r="A5588" s="110" t="s">
        <v>13292</v>
      </c>
      <c r="B5588" s="106" t="s">
        <v>13293</v>
      </c>
      <c r="C5588" s="107" t="s">
        <v>1623</v>
      </c>
      <c r="D5588" s="108">
        <v>74549.13</v>
      </c>
    </row>
    <row r="5589" spans="1:4">
      <c r="A5589" s="110" t="s">
        <v>13294</v>
      </c>
      <c r="B5589" s="106" t="s">
        <v>13295</v>
      </c>
      <c r="C5589" s="107" t="s">
        <v>1623</v>
      </c>
      <c r="D5589" s="108">
        <v>96893.29</v>
      </c>
    </row>
    <row r="5590" spans="1:4">
      <c r="A5590" s="110" t="s">
        <v>13296</v>
      </c>
      <c r="B5590" s="106" t="s">
        <v>13297</v>
      </c>
      <c r="C5590" s="107" t="s">
        <v>1623</v>
      </c>
      <c r="D5590" s="108">
        <v>120445.46</v>
      </c>
    </row>
    <row r="5591" spans="1:4">
      <c r="A5591" s="110" t="s">
        <v>13298</v>
      </c>
      <c r="B5591" s="106" t="s">
        <v>13299</v>
      </c>
      <c r="C5591" s="107" t="s">
        <v>1623</v>
      </c>
      <c r="D5591" s="108">
        <v>94486.96</v>
      </c>
    </row>
    <row r="5592" spans="1:4">
      <c r="A5592" s="110" t="s">
        <v>13300</v>
      </c>
      <c r="B5592" s="106" t="s">
        <v>13301</v>
      </c>
      <c r="C5592" s="107" t="s">
        <v>1623</v>
      </c>
      <c r="D5592" s="108">
        <v>39363</v>
      </c>
    </row>
    <row r="5593" spans="1:4">
      <c r="A5593" s="110" t="s">
        <v>13302</v>
      </c>
      <c r="B5593" s="106" t="s">
        <v>13303</v>
      </c>
      <c r="C5593" s="107" t="s">
        <v>1623</v>
      </c>
      <c r="D5593" s="108">
        <v>51932.44</v>
      </c>
    </row>
    <row r="5594" spans="1:4">
      <c r="A5594" s="110" t="s">
        <v>13304</v>
      </c>
      <c r="B5594" s="106" t="s">
        <v>13305</v>
      </c>
      <c r="C5594" s="107" t="s">
        <v>1623</v>
      </c>
      <c r="D5594" s="108">
        <v>46890.37</v>
      </c>
    </row>
    <row r="5595" spans="1:4">
      <c r="A5595" s="110" t="s">
        <v>13306</v>
      </c>
      <c r="B5595" s="106" t="s">
        <v>13307</v>
      </c>
      <c r="C5595" s="107" t="s">
        <v>1623</v>
      </c>
      <c r="D5595" s="108">
        <v>58032.01</v>
      </c>
    </row>
    <row r="5596" spans="1:4">
      <c r="A5596" s="105" t="s">
        <v>13308</v>
      </c>
      <c r="B5596" s="106"/>
      <c r="C5596" s="107"/>
      <c r="D5596" s="108"/>
    </row>
    <row r="5597" spans="1:4">
      <c r="A5597" s="110" t="s">
        <v>13309</v>
      </c>
      <c r="B5597" s="106" t="s">
        <v>13310</v>
      </c>
      <c r="C5597" s="107" t="s">
        <v>1623</v>
      </c>
      <c r="D5597" s="108">
        <v>52.49</v>
      </c>
    </row>
    <row r="5598" spans="1:4">
      <c r="A5598" s="110" t="s">
        <v>13311</v>
      </c>
      <c r="B5598" s="106" t="s">
        <v>13312</v>
      </c>
      <c r="C5598" s="107" t="s">
        <v>1623</v>
      </c>
      <c r="D5598" s="108">
        <v>221.13</v>
      </c>
    </row>
    <row r="5599" spans="1:4">
      <c r="A5599" s="110" t="s">
        <v>13313</v>
      </c>
      <c r="B5599" s="106" t="s">
        <v>13314</v>
      </c>
      <c r="C5599" s="107" t="s">
        <v>1623</v>
      </c>
      <c r="D5599" s="108">
        <v>280.37</v>
      </c>
    </row>
    <row r="5600" spans="1:4">
      <c r="A5600" s="110" t="s">
        <v>13315</v>
      </c>
      <c r="B5600" s="106" t="s">
        <v>13316</v>
      </c>
      <c r="C5600" s="107" t="s">
        <v>1623</v>
      </c>
      <c r="D5600" s="108">
        <v>202.43</v>
      </c>
    </row>
    <row r="5601" spans="1:4">
      <c r="A5601" s="110" t="s">
        <v>13317</v>
      </c>
      <c r="B5601" s="106" t="s">
        <v>13318</v>
      </c>
      <c r="C5601" s="107" t="s">
        <v>1623</v>
      </c>
      <c r="D5601" s="108">
        <v>212.4</v>
      </c>
    </row>
    <row r="5602" spans="1:4">
      <c r="A5602" s="110" t="s">
        <v>13319</v>
      </c>
      <c r="B5602" s="106" t="s">
        <v>13320</v>
      </c>
      <c r="C5602" s="107" t="s">
        <v>1623</v>
      </c>
      <c r="D5602" s="108">
        <v>533.35</v>
      </c>
    </row>
    <row r="5603" spans="1:4">
      <c r="A5603" s="110" t="s">
        <v>13321</v>
      </c>
      <c r="B5603" s="106" t="s">
        <v>13322</v>
      </c>
      <c r="C5603" s="107" t="s">
        <v>1623</v>
      </c>
      <c r="D5603" s="108">
        <v>54.05</v>
      </c>
    </row>
    <row r="5604" spans="1:4">
      <c r="A5604" s="110" t="s">
        <v>13323</v>
      </c>
      <c r="B5604" s="106" t="s">
        <v>13324</v>
      </c>
      <c r="C5604" s="107" t="s">
        <v>1623</v>
      </c>
      <c r="D5604" s="108">
        <v>98.38</v>
      </c>
    </row>
    <row r="5605" spans="1:4">
      <c r="A5605" s="110" t="s">
        <v>13325</v>
      </c>
      <c r="B5605" s="106" t="s">
        <v>13326</v>
      </c>
      <c r="C5605" s="107" t="s">
        <v>1623</v>
      </c>
      <c r="D5605" s="108">
        <v>1001.26</v>
      </c>
    </row>
    <row r="5606" spans="1:4">
      <c r="A5606" s="110" t="s">
        <v>13327</v>
      </c>
      <c r="B5606" s="106" t="s">
        <v>13328</v>
      </c>
      <c r="C5606" s="107" t="s">
        <v>1623</v>
      </c>
      <c r="D5606" s="108">
        <v>676.25</v>
      </c>
    </row>
    <row r="5607" spans="1:4">
      <c r="A5607" s="110" t="s">
        <v>13329</v>
      </c>
      <c r="B5607" s="106" t="s">
        <v>13330</v>
      </c>
      <c r="C5607" s="107" t="s">
        <v>1623</v>
      </c>
      <c r="D5607" s="108">
        <v>31.88</v>
      </c>
    </row>
    <row r="5608" spans="1:4">
      <c r="A5608" s="110" t="s">
        <v>13331</v>
      </c>
      <c r="B5608" s="106" t="s">
        <v>13332</v>
      </c>
      <c r="C5608" s="107" t="s">
        <v>1623</v>
      </c>
      <c r="D5608" s="108">
        <v>181.28</v>
      </c>
    </row>
    <row r="5609" spans="1:4">
      <c r="A5609" s="110" t="s">
        <v>13333</v>
      </c>
      <c r="B5609" s="106" t="s">
        <v>13334</v>
      </c>
      <c r="C5609" s="107" t="s">
        <v>1623</v>
      </c>
      <c r="D5609" s="108">
        <v>270.93</v>
      </c>
    </row>
    <row r="5610" spans="1:4">
      <c r="A5610" s="110" t="s">
        <v>13335</v>
      </c>
      <c r="B5610" s="106" t="s">
        <v>13336</v>
      </c>
      <c r="C5610" s="107" t="s">
        <v>1623</v>
      </c>
      <c r="D5610" s="108">
        <v>291.31</v>
      </c>
    </row>
    <row r="5611" spans="1:4">
      <c r="A5611" s="110" t="s">
        <v>13337</v>
      </c>
      <c r="B5611" s="106" t="s">
        <v>13338</v>
      </c>
      <c r="C5611" s="107" t="s">
        <v>1623</v>
      </c>
      <c r="D5611" s="108">
        <v>682.47</v>
      </c>
    </row>
    <row r="5612" spans="1:4">
      <c r="A5612" s="110" t="s">
        <v>13339</v>
      </c>
      <c r="B5612" s="106" t="s">
        <v>13340</v>
      </c>
      <c r="C5612" s="107" t="s">
        <v>1623</v>
      </c>
      <c r="D5612" s="108">
        <v>62.65</v>
      </c>
    </row>
    <row r="5613" spans="1:4">
      <c r="A5613" s="110" t="s">
        <v>13341</v>
      </c>
      <c r="B5613" s="106" t="s">
        <v>13342</v>
      </c>
      <c r="C5613" s="107" t="s">
        <v>1623</v>
      </c>
      <c r="D5613" s="108">
        <v>103.58</v>
      </c>
    </row>
    <row r="5614" spans="1:4">
      <c r="A5614" s="105" t="s">
        <v>13343</v>
      </c>
      <c r="B5614" s="106"/>
      <c r="C5614" s="107"/>
      <c r="D5614" s="108"/>
    </row>
    <row r="5615" spans="1:4">
      <c r="A5615" s="110" t="s">
        <v>13344</v>
      </c>
      <c r="B5615" s="106" t="s">
        <v>13345</v>
      </c>
      <c r="C5615" s="107" t="s">
        <v>1666</v>
      </c>
      <c r="D5615" s="108">
        <v>6</v>
      </c>
    </row>
    <row r="5616" spans="1:4">
      <c r="A5616" s="110" t="s">
        <v>13346</v>
      </c>
      <c r="B5616" s="106" t="s">
        <v>13347</v>
      </c>
      <c r="C5616" s="107" t="s">
        <v>1666</v>
      </c>
      <c r="D5616" s="108">
        <v>12</v>
      </c>
    </row>
    <row r="5617" spans="1:4">
      <c r="A5617" s="105" t="s">
        <v>13348</v>
      </c>
      <c r="B5617" s="106"/>
      <c r="C5617" s="107"/>
      <c r="D5617" s="108"/>
    </row>
    <row r="5618" spans="1:4">
      <c r="A5618" s="105" t="s">
        <v>13349</v>
      </c>
      <c r="B5618" s="106"/>
      <c r="C5618" s="107"/>
      <c r="D5618" s="108"/>
    </row>
    <row r="5619" spans="1:4">
      <c r="A5619" s="110" t="s">
        <v>13350</v>
      </c>
      <c r="B5619" s="106" t="s">
        <v>13351</v>
      </c>
      <c r="C5619" s="107" t="s">
        <v>25</v>
      </c>
      <c r="D5619" s="108">
        <v>360</v>
      </c>
    </row>
    <row r="5620" spans="1:4">
      <c r="A5620" s="110" t="s">
        <v>13352</v>
      </c>
      <c r="B5620" s="106" t="s">
        <v>13353</v>
      </c>
      <c r="C5620" s="107" t="s">
        <v>25</v>
      </c>
      <c r="D5620" s="108">
        <v>419</v>
      </c>
    </row>
    <row r="5621" spans="1:4">
      <c r="A5621" s="110" t="s">
        <v>13354</v>
      </c>
      <c r="B5621" s="106" t="s">
        <v>13355</v>
      </c>
      <c r="C5621" s="107" t="s">
        <v>25</v>
      </c>
      <c r="D5621" s="108">
        <v>526.57000000000005</v>
      </c>
    </row>
    <row r="5622" spans="1:4">
      <c r="A5622" s="110" t="s">
        <v>13356</v>
      </c>
      <c r="B5622" s="106" t="s">
        <v>13357</v>
      </c>
      <c r="C5622" s="107" t="s">
        <v>25</v>
      </c>
      <c r="D5622" s="108">
        <v>580</v>
      </c>
    </row>
    <row r="5623" spans="1:4">
      <c r="A5623" s="110" t="s">
        <v>13358</v>
      </c>
      <c r="B5623" s="106" t="s">
        <v>13359</v>
      </c>
      <c r="C5623" s="107" t="s">
        <v>25</v>
      </c>
      <c r="D5623" s="108">
        <v>677.32</v>
      </c>
    </row>
    <row r="5624" spans="1:4">
      <c r="A5624" s="110" t="s">
        <v>13360</v>
      </c>
      <c r="B5624" s="106" t="s">
        <v>13361</v>
      </c>
      <c r="C5624" s="107" t="s">
        <v>25</v>
      </c>
      <c r="D5624" s="108">
        <v>730.13</v>
      </c>
    </row>
    <row r="5625" spans="1:4">
      <c r="A5625" s="110" t="s">
        <v>13362</v>
      </c>
      <c r="B5625" s="106" t="s">
        <v>13363</v>
      </c>
      <c r="C5625" s="107" t="s">
        <v>25</v>
      </c>
      <c r="D5625" s="108">
        <v>801.36</v>
      </c>
    </row>
    <row r="5626" spans="1:4">
      <c r="A5626" s="110" t="s">
        <v>13364</v>
      </c>
      <c r="B5626" s="106" t="s">
        <v>13365</v>
      </c>
      <c r="C5626" s="107" t="s">
        <v>25</v>
      </c>
      <c r="D5626" s="108">
        <v>951.55</v>
      </c>
    </row>
    <row r="5627" spans="1:4">
      <c r="A5627" s="105" t="s">
        <v>13366</v>
      </c>
      <c r="B5627" s="106"/>
      <c r="C5627" s="107"/>
      <c r="D5627" s="108"/>
    </row>
    <row r="5628" spans="1:4">
      <c r="A5628" s="110" t="s">
        <v>13367</v>
      </c>
      <c r="B5628" s="106" t="s">
        <v>13368</v>
      </c>
      <c r="C5628" s="107" t="s">
        <v>1623</v>
      </c>
      <c r="D5628" s="108">
        <v>65.36</v>
      </c>
    </row>
    <row r="5629" spans="1:4">
      <c r="A5629" s="105" t="s">
        <v>13369</v>
      </c>
      <c r="B5629" s="106"/>
      <c r="C5629" s="107"/>
      <c r="D5629" s="108"/>
    </row>
    <row r="5630" spans="1:4">
      <c r="A5630" s="110" t="s">
        <v>13370</v>
      </c>
      <c r="B5630" s="106" t="s">
        <v>13371</v>
      </c>
      <c r="C5630" s="107" t="s">
        <v>25</v>
      </c>
      <c r="D5630" s="108">
        <v>408</v>
      </c>
    </row>
    <row r="5631" spans="1:4">
      <c r="A5631" s="105" t="s">
        <v>13372</v>
      </c>
      <c r="B5631" s="106"/>
      <c r="C5631" s="107"/>
      <c r="D5631" s="108"/>
    </row>
    <row r="5632" spans="1:4">
      <c r="A5632" s="110" t="s">
        <v>13373</v>
      </c>
      <c r="B5632" s="106" t="s">
        <v>13374</v>
      </c>
      <c r="C5632" s="107" t="s">
        <v>1623</v>
      </c>
      <c r="D5632" s="108">
        <v>33.61</v>
      </c>
    </row>
    <row r="5633" spans="1:4">
      <c r="A5633" s="110" t="s">
        <v>13375</v>
      </c>
      <c r="B5633" s="106" t="s">
        <v>13376</v>
      </c>
      <c r="C5633" s="107" t="s">
        <v>1623</v>
      </c>
      <c r="D5633" s="108">
        <v>67.22</v>
      </c>
    </row>
    <row r="5634" spans="1:4">
      <c r="A5634" s="110" t="s">
        <v>13377</v>
      </c>
      <c r="B5634" s="106" t="s">
        <v>13378</v>
      </c>
      <c r="C5634" s="107" t="s">
        <v>1623</v>
      </c>
      <c r="D5634" s="108">
        <v>180.17</v>
      </c>
    </row>
    <row r="5635" spans="1:4">
      <c r="A5635" s="110" t="s">
        <v>13379</v>
      </c>
      <c r="B5635" s="106" t="s">
        <v>13380</v>
      </c>
      <c r="C5635" s="107" t="s">
        <v>25</v>
      </c>
      <c r="D5635" s="108">
        <v>99.38</v>
      </c>
    </row>
    <row r="5636" spans="1:4">
      <c r="A5636" s="105" t="s">
        <v>13381</v>
      </c>
      <c r="B5636" s="106"/>
      <c r="C5636" s="107"/>
      <c r="D5636" s="108"/>
    </row>
    <row r="5637" spans="1:4">
      <c r="A5637" s="110" t="s">
        <v>13382</v>
      </c>
      <c r="B5637" s="106" t="s">
        <v>13383</v>
      </c>
      <c r="C5637" s="107" t="s">
        <v>1689</v>
      </c>
      <c r="D5637" s="108">
        <v>1388.84</v>
      </c>
    </row>
    <row r="5638" spans="1:4">
      <c r="A5638" s="110" t="s">
        <v>13384</v>
      </c>
      <c r="B5638" s="106" t="s">
        <v>13385</v>
      </c>
      <c r="C5638" s="107" t="s">
        <v>25</v>
      </c>
      <c r="D5638" s="108">
        <v>150.83000000000001</v>
      </c>
    </row>
    <row r="5639" spans="1:4">
      <c r="A5639" s="110" t="s">
        <v>13386</v>
      </c>
      <c r="B5639" s="106" t="s">
        <v>13387</v>
      </c>
      <c r="C5639" s="107" t="s">
        <v>25</v>
      </c>
      <c r="D5639" s="108">
        <v>475.72</v>
      </c>
    </row>
    <row r="5640" spans="1:4">
      <c r="A5640" s="110" t="s">
        <v>13388</v>
      </c>
      <c r="B5640" s="106" t="s">
        <v>13389</v>
      </c>
      <c r="C5640" s="107" t="s">
        <v>25</v>
      </c>
      <c r="D5640" s="108">
        <v>68.819999999999993</v>
      </c>
    </row>
    <row r="5641" spans="1:4">
      <c r="A5641" s="110" t="s">
        <v>13390</v>
      </c>
      <c r="B5641" s="106" t="s">
        <v>13391</v>
      </c>
      <c r="C5641" s="107" t="s">
        <v>1623</v>
      </c>
      <c r="D5641" s="108">
        <v>53.19</v>
      </c>
    </row>
    <row r="5642" spans="1:4">
      <c r="A5642" s="110" t="s">
        <v>13392</v>
      </c>
      <c r="B5642" s="106" t="s">
        <v>13393</v>
      </c>
      <c r="C5642" s="107" t="s">
        <v>1623</v>
      </c>
      <c r="D5642" s="108">
        <v>45</v>
      </c>
    </row>
    <row r="5643" spans="1:4">
      <c r="A5643" s="110" t="s">
        <v>13394</v>
      </c>
      <c r="B5643" s="106" t="s">
        <v>13395</v>
      </c>
      <c r="C5643" s="107" t="s">
        <v>1623</v>
      </c>
      <c r="D5643" s="108">
        <v>61.38</v>
      </c>
    </row>
    <row r="5644" spans="1:4">
      <c r="A5644" s="110" t="s">
        <v>13396</v>
      </c>
      <c r="B5644" s="106" t="s">
        <v>13397</v>
      </c>
      <c r="C5644" s="107" t="s">
        <v>1623</v>
      </c>
      <c r="D5644" s="108">
        <v>61.47</v>
      </c>
    </row>
    <row r="5645" spans="1:4">
      <c r="A5645" s="110" t="s">
        <v>13398</v>
      </c>
      <c r="B5645" s="106" t="s">
        <v>13399</v>
      </c>
      <c r="C5645" s="107" t="s">
        <v>1623</v>
      </c>
      <c r="D5645" s="108">
        <v>110.07</v>
      </c>
    </row>
    <row r="5646" spans="1:4">
      <c r="A5646" s="105" t="s">
        <v>13400</v>
      </c>
      <c r="B5646" s="106"/>
      <c r="C5646" s="107"/>
      <c r="D5646" s="108"/>
    </row>
    <row r="5647" spans="1:4">
      <c r="A5647" s="110" t="s">
        <v>13401</v>
      </c>
      <c r="B5647" s="106" t="s">
        <v>13402</v>
      </c>
      <c r="C5647" s="107" t="s">
        <v>1657</v>
      </c>
      <c r="D5647" s="108">
        <v>10</v>
      </c>
    </row>
    <row r="5648" spans="1:4">
      <c r="A5648" s="110" t="s">
        <v>13403</v>
      </c>
      <c r="B5648" s="106" t="s">
        <v>13404</v>
      </c>
      <c r="C5648" s="107" t="s">
        <v>1623</v>
      </c>
      <c r="D5648" s="108">
        <v>0.24</v>
      </c>
    </row>
    <row r="5649" spans="1:4">
      <c r="A5649" s="110" t="s">
        <v>13405</v>
      </c>
      <c r="B5649" s="106" t="s">
        <v>13406</v>
      </c>
      <c r="C5649" s="107" t="s">
        <v>1623</v>
      </c>
      <c r="D5649" s="108">
        <v>189.49</v>
      </c>
    </row>
    <row r="5650" spans="1:4">
      <c r="A5650" s="110" t="s">
        <v>13407</v>
      </c>
      <c r="B5650" s="106" t="s">
        <v>13408</v>
      </c>
      <c r="C5650" s="107" t="s">
        <v>1623</v>
      </c>
      <c r="D5650" s="108">
        <v>221.51</v>
      </c>
    </row>
    <row r="5651" spans="1:4">
      <c r="A5651" s="110" t="s">
        <v>13409</v>
      </c>
      <c r="B5651" s="106" t="s">
        <v>13410</v>
      </c>
      <c r="C5651" s="107" t="s">
        <v>1623</v>
      </c>
      <c r="D5651" s="108">
        <v>185</v>
      </c>
    </row>
    <row r="5652" spans="1:4">
      <c r="A5652" s="105" t="s">
        <v>13411</v>
      </c>
      <c r="B5652" s="106"/>
      <c r="C5652" s="107"/>
      <c r="D5652" s="108"/>
    </row>
    <row r="5653" spans="1:4">
      <c r="A5653" s="105" t="s">
        <v>13412</v>
      </c>
      <c r="B5653" s="106"/>
      <c r="C5653" s="107"/>
      <c r="D5653" s="108"/>
    </row>
    <row r="5654" spans="1:4">
      <c r="A5654" s="110" t="s">
        <v>13413</v>
      </c>
      <c r="B5654" s="106" t="s">
        <v>13414</v>
      </c>
      <c r="C5654" s="107" t="s">
        <v>25</v>
      </c>
      <c r="D5654" s="108">
        <v>58.59</v>
      </c>
    </row>
    <row r="5655" spans="1:4">
      <c r="A5655" s="110" t="s">
        <v>13415</v>
      </c>
      <c r="B5655" s="106" t="s">
        <v>13416</v>
      </c>
      <c r="C5655" s="107" t="s">
        <v>25</v>
      </c>
      <c r="D5655" s="108">
        <v>30.68</v>
      </c>
    </row>
    <row r="5656" spans="1:4">
      <c r="A5656" s="110" t="s">
        <v>13417</v>
      </c>
      <c r="B5656" s="106" t="s">
        <v>13418</v>
      </c>
      <c r="C5656" s="107" t="s">
        <v>25</v>
      </c>
      <c r="D5656" s="108">
        <v>24.67</v>
      </c>
    </row>
    <row r="5657" spans="1:4">
      <c r="A5657" s="110" t="s">
        <v>13419</v>
      </c>
      <c r="B5657" s="106" t="s">
        <v>13420</v>
      </c>
      <c r="C5657" s="107" t="s">
        <v>25</v>
      </c>
      <c r="D5657" s="108">
        <v>67.55</v>
      </c>
    </row>
    <row r="5658" spans="1:4">
      <c r="A5658" s="110" t="s">
        <v>13421</v>
      </c>
      <c r="B5658" s="106" t="s">
        <v>13422</v>
      </c>
      <c r="C5658" s="107" t="s">
        <v>25</v>
      </c>
      <c r="D5658" s="108">
        <v>41.14</v>
      </c>
    </row>
    <row r="5659" spans="1:4">
      <c r="A5659" s="110" t="s">
        <v>13423</v>
      </c>
      <c r="B5659" s="106" t="s">
        <v>13424</v>
      </c>
      <c r="C5659" s="107" t="s">
        <v>25</v>
      </c>
      <c r="D5659" s="108">
        <v>29.84</v>
      </c>
    </row>
    <row r="5660" spans="1:4">
      <c r="A5660" s="110" t="s">
        <v>13425</v>
      </c>
      <c r="B5660" s="106" t="s">
        <v>13426</v>
      </c>
      <c r="C5660" s="107" t="s">
        <v>25</v>
      </c>
      <c r="D5660" s="108">
        <v>113.33</v>
      </c>
    </row>
    <row r="5661" spans="1:4">
      <c r="A5661" s="110" t="s">
        <v>13427</v>
      </c>
      <c r="B5661" s="106" t="s">
        <v>13428</v>
      </c>
      <c r="C5661" s="107" t="s">
        <v>25</v>
      </c>
      <c r="D5661" s="108">
        <v>71.17</v>
      </c>
    </row>
    <row r="5662" spans="1:4">
      <c r="A5662" s="110" t="s">
        <v>13429</v>
      </c>
      <c r="B5662" s="106" t="s">
        <v>13430</v>
      </c>
      <c r="C5662" s="107" t="s">
        <v>25</v>
      </c>
      <c r="D5662" s="108">
        <v>55.89</v>
      </c>
    </row>
    <row r="5663" spans="1:4">
      <c r="A5663" s="110" t="s">
        <v>13431</v>
      </c>
      <c r="B5663" s="106" t="s">
        <v>13432</v>
      </c>
      <c r="C5663" s="107" t="s">
        <v>25</v>
      </c>
      <c r="D5663" s="108">
        <v>65.48</v>
      </c>
    </row>
    <row r="5664" spans="1:4">
      <c r="A5664" s="110" t="s">
        <v>13433</v>
      </c>
      <c r="B5664" s="106" t="s">
        <v>13434</v>
      </c>
      <c r="C5664" s="107" t="s">
        <v>25</v>
      </c>
      <c r="D5664" s="108">
        <v>8.48</v>
      </c>
    </row>
    <row r="5665" spans="1:4">
      <c r="A5665" s="110" t="s">
        <v>13435</v>
      </c>
      <c r="B5665" s="106" t="s">
        <v>13436</v>
      </c>
      <c r="C5665" s="107" t="s">
        <v>25</v>
      </c>
      <c r="D5665" s="108">
        <v>16.809999999999999</v>
      </c>
    </row>
    <row r="5666" spans="1:4">
      <c r="A5666" s="110" t="s">
        <v>13437</v>
      </c>
      <c r="B5666" s="106" t="s">
        <v>13438</v>
      </c>
      <c r="C5666" s="107" t="s">
        <v>1623</v>
      </c>
      <c r="D5666" s="108">
        <v>5.03</v>
      </c>
    </row>
    <row r="5667" spans="1:4">
      <c r="A5667" s="110" t="s">
        <v>13439</v>
      </c>
      <c r="B5667" s="106" t="s">
        <v>13440</v>
      </c>
      <c r="C5667" s="107" t="s">
        <v>1623</v>
      </c>
      <c r="D5667" s="108">
        <v>10.54</v>
      </c>
    </row>
    <row r="5668" spans="1:4">
      <c r="A5668" s="110" t="s">
        <v>13441</v>
      </c>
      <c r="B5668" s="106" t="s">
        <v>13442</v>
      </c>
      <c r="C5668" s="107" t="s">
        <v>1623</v>
      </c>
      <c r="D5668" s="108">
        <v>18.43</v>
      </c>
    </row>
    <row r="5669" spans="1:4">
      <c r="A5669" s="105" t="s">
        <v>13443</v>
      </c>
      <c r="B5669" s="106"/>
      <c r="C5669" s="107"/>
      <c r="D5669" s="108"/>
    </row>
    <row r="5670" spans="1:4">
      <c r="A5670" s="110" t="s">
        <v>13444</v>
      </c>
      <c r="B5670" s="106" t="s">
        <v>13445</v>
      </c>
      <c r="C5670" s="107" t="s">
        <v>1623</v>
      </c>
      <c r="D5670" s="108">
        <v>11.5</v>
      </c>
    </row>
    <row r="5671" spans="1:4">
      <c r="A5671" s="110" t="s">
        <v>13446</v>
      </c>
      <c r="B5671" s="106" t="s">
        <v>13447</v>
      </c>
      <c r="C5671" s="107" t="s">
        <v>1623</v>
      </c>
      <c r="D5671" s="108">
        <v>12.9</v>
      </c>
    </row>
    <row r="5672" spans="1:4">
      <c r="A5672" s="110" t="s">
        <v>13448</v>
      </c>
      <c r="B5672" s="106" t="s">
        <v>13449</v>
      </c>
      <c r="C5672" s="107" t="s">
        <v>1623</v>
      </c>
      <c r="D5672" s="108">
        <v>40</v>
      </c>
    </row>
    <row r="5673" spans="1:4">
      <c r="A5673" s="110" t="s">
        <v>13450</v>
      </c>
      <c r="B5673" s="106" t="s">
        <v>13451</v>
      </c>
      <c r="C5673" s="107" t="s">
        <v>1623</v>
      </c>
      <c r="D5673" s="108">
        <v>45</v>
      </c>
    </row>
    <row r="5674" spans="1:4">
      <c r="A5674" s="110" t="s">
        <v>13452</v>
      </c>
      <c r="B5674" s="106" t="s">
        <v>13453</v>
      </c>
      <c r="C5674" s="107" t="s">
        <v>1623</v>
      </c>
      <c r="D5674" s="108">
        <v>82.5</v>
      </c>
    </row>
    <row r="5675" spans="1:4">
      <c r="A5675" s="105" t="s">
        <v>13454</v>
      </c>
      <c r="B5675" s="106"/>
      <c r="C5675" s="107"/>
      <c r="D5675" s="108"/>
    </row>
    <row r="5676" spans="1:4">
      <c r="A5676" s="110" t="s">
        <v>13455</v>
      </c>
      <c r="B5676" s="106" t="s">
        <v>13456</v>
      </c>
      <c r="C5676" s="107" t="s">
        <v>25</v>
      </c>
      <c r="D5676" s="108">
        <v>195.51</v>
      </c>
    </row>
    <row r="5677" spans="1:4">
      <c r="A5677" s="110" t="s">
        <v>13457</v>
      </c>
      <c r="B5677" s="106" t="s">
        <v>13458</v>
      </c>
      <c r="C5677" s="107" t="s">
        <v>25</v>
      </c>
      <c r="D5677" s="108">
        <v>195.51</v>
      </c>
    </row>
    <row r="5678" spans="1:4">
      <c r="A5678" s="110" t="s">
        <v>13459</v>
      </c>
      <c r="B5678" s="106" t="s">
        <v>13460</v>
      </c>
      <c r="C5678" s="107" t="s">
        <v>25</v>
      </c>
      <c r="D5678" s="108">
        <v>195.51</v>
      </c>
    </row>
    <row r="5679" spans="1:4">
      <c r="A5679" s="110" t="s">
        <v>13461</v>
      </c>
      <c r="B5679" s="106" t="s">
        <v>13462</v>
      </c>
      <c r="C5679" s="107" t="s">
        <v>25</v>
      </c>
      <c r="D5679" s="108">
        <v>178.71</v>
      </c>
    </row>
    <row r="5680" spans="1:4">
      <c r="A5680" s="110" t="s">
        <v>13463</v>
      </c>
      <c r="B5680" s="106" t="s">
        <v>13464</v>
      </c>
      <c r="C5680" s="107" t="s">
        <v>25</v>
      </c>
      <c r="D5680" s="108">
        <v>178.71</v>
      </c>
    </row>
    <row r="5681" spans="1:4">
      <c r="A5681" s="110" t="s">
        <v>13465</v>
      </c>
      <c r="B5681" s="106" t="s">
        <v>13466</v>
      </c>
      <c r="C5681" s="107" t="s">
        <v>25</v>
      </c>
      <c r="D5681" s="108">
        <v>180.81</v>
      </c>
    </row>
    <row r="5682" spans="1:4">
      <c r="A5682" s="110" t="s">
        <v>13467</v>
      </c>
      <c r="B5682" s="106" t="s">
        <v>13468</v>
      </c>
      <c r="C5682" s="107" t="s">
        <v>25</v>
      </c>
      <c r="D5682" s="108">
        <v>178.71</v>
      </c>
    </row>
    <row r="5683" spans="1:4">
      <c r="A5683" s="110" t="s">
        <v>13469</v>
      </c>
      <c r="B5683" s="106" t="s">
        <v>13470</v>
      </c>
      <c r="C5683" s="107" t="s">
        <v>25</v>
      </c>
      <c r="D5683" s="108">
        <v>178.71</v>
      </c>
    </row>
    <row r="5684" spans="1:4">
      <c r="A5684" s="110" t="s">
        <v>13471</v>
      </c>
      <c r="B5684" s="106" t="s">
        <v>13472</v>
      </c>
      <c r="C5684" s="107" t="s">
        <v>25</v>
      </c>
      <c r="D5684" s="108">
        <v>180.81</v>
      </c>
    </row>
    <row r="5685" spans="1:4">
      <c r="A5685" s="110" t="s">
        <v>13473</v>
      </c>
      <c r="B5685" s="106" t="s">
        <v>13474</v>
      </c>
      <c r="C5685" s="107" t="s">
        <v>25</v>
      </c>
      <c r="D5685" s="108">
        <v>178.71</v>
      </c>
    </row>
    <row r="5686" spans="1:4">
      <c r="A5686" s="110" t="s">
        <v>13475</v>
      </c>
      <c r="B5686" s="106" t="s">
        <v>13476</v>
      </c>
      <c r="C5686" s="107" t="s">
        <v>25</v>
      </c>
      <c r="D5686" s="108">
        <v>178.71</v>
      </c>
    </row>
    <row r="5687" spans="1:4">
      <c r="A5687" s="110" t="s">
        <v>13477</v>
      </c>
      <c r="B5687" s="106" t="s">
        <v>13478</v>
      </c>
      <c r="C5687" s="107" t="s">
        <v>25</v>
      </c>
      <c r="D5687" s="108">
        <v>180.81</v>
      </c>
    </row>
    <row r="5688" spans="1:4">
      <c r="A5688" s="105" t="s">
        <v>13479</v>
      </c>
      <c r="B5688" s="106"/>
      <c r="C5688" s="107"/>
      <c r="D5688" s="108"/>
    </row>
    <row r="5689" spans="1:4">
      <c r="A5689" s="105" t="s">
        <v>13480</v>
      </c>
      <c r="B5689" s="106"/>
      <c r="C5689" s="107"/>
      <c r="D5689" s="108"/>
    </row>
    <row r="5690" spans="1:4">
      <c r="A5690" s="110" t="s">
        <v>13481</v>
      </c>
      <c r="B5690" s="106" t="s">
        <v>13482</v>
      </c>
      <c r="C5690" s="107" t="s">
        <v>1623</v>
      </c>
      <c r="D5690" s="108">
        <v>1961.06</v>
      </c>
    </row>
    <row r="5691" spans="1:4">
      <c r="A5691" s="110" t="s">
        <v>13483</v>
      </c>
      <c r="B5691" s="106" t="s">
        <v>13484</v>
      </c>
      <c r="C5691" s="107" t="s">
        <v>1623</v>
      </c>
      <c r="D5691" s="108">
        <v>2248.96</v>
      </c>
    </row>
    <row r="5692" spans="1:4">
      <c r="A5692" s="110" t="s">
        <v>13485</v>
      </c>
      <c r="B5692" s="106" t="s">
        <v>13486</v>
      </c>
      <c r="C5692" s="107" t="s">
        <v>1655</v>
      </c>
      <c r="D5692" s="108">
        <v>849.8</v>
      </c>
    </row>
    <row r="5693" spans="1:4">
      <c r="A5693" s="105" t="s">
        <v>13487</v>
      </c>
      <c r="B5693" s="106"/>
      <c r="C5693" s="107"/>
      <c r="D5693" s="108"/>
    </row>
    <row r="5694" spans="1:4">
      <c r="A5694" s="105" t="s">
        <v>13488</v>
      </c>
      <c r="B5694" s="106"/>
      <c r="C5694" s="107"/>
      <c r="D5694" s="108"/>
    </row>
    <row r="5695" spans="1:4">
      <c r="A5695" s="110" t="s">
        <v>13489</v>
      </c>
      <c r="B5695" s="106" t="s">
        <v>13490</v>
      </c>
      <c r="C5695" s="107" t="s">
        <v>1623</v>
      </c>
      <c r="D5695" s="108">
        <v>103.55</v>
      </c>
    </row>
    <row r="5696" spans="1:4">
      <c r="A5696" s="110" t="s">
        <v>13491</v>
      </c>
      <c r="B5696" s="106" t="s">
        <v>13492</v>
      </c>
      <c r="C5696" s="107" t="s">
        <v>1623</v>
      </c>
      <c r="D5696" s="108">
        <v>210</v>
      </c>
    </row>
    <row r="5697" spans="1:4">
      <c r="A5697" s="110" t="s">
        <v>13493</v>
      </c>
      <c r="B5697" s="106" t="s">
        <v>13494</v>
      </c>
      <c r="C5697" s="107" t="s">
        <v>1629</v>
      </c>
      <c r="D5697" s="108">
        <v>50</v>
      </c>
    </row>
    <row r="5698" spans="1:4">
      <c r="A5698" s="105" t="s">
        <v>1690</v>
      </c>
      <c r="B5698" s="106"/>
      <c r="C5698" s="107"/>
      <c r="D5698" s="108"/>
    </row>
    <row r="5699" spans="1:4">
      <c r="A5699" s="105" t="s">
        <v>1633</v>
      </c>
      <c r="B5699" s="106"/>
      <c r="C5699" s="107"/>
      <c r="D5699" s="108"/>
    </row>
    <row r="5700" spans="1:4">
      <c r="A5700" s="105" t="s">
        <v>13495</v>
      </c>
      <c r="B5700" s="106"/>
      <c r="C5700" s="107"/>
      <c r="D5700" s="108"/>
    </row>
    <row r="5701" spans="1:4">
      <c r="A5701" s="105" t="s">
        <v>1691</v>
      </c>
      <c r="B5701" s="106"/>
      <c r="C5701" s="107"/>
      <c r="D5701" s="108"/>
    </row>
    <row r="5702" spans="1:4">
      <c r="A5702" s="105" t="s">
        <v>13496</v>
      </c>
      <c r="B5702" s="106"/>
      <c r="C5702" s="107"/>
      <c r="D5702" s="108"/>
    </row>
    <row r="5703" spans="1:4">
      <c r="A5703" s="110" t="s">
        <v>13497</v>
      </c>
      <c r="B5703" s="106" t="s">
        <v>13498</v>
      </c>
      <c r="C5703" s="107" t="s">
        <v>1627</v>
      </c>
      <c r="D5703" s="108">
        <v>1.2</v>
      </c>
    </row>
    <row r="5704" spans="1:4">
      <c r="A5704" s="110" t="s">
        <v>13499</v>
      </c>
      <c r="B5704" s="106" t="s">
        <v>13500</v>
      </c>
      <c r="C5704" s="107" t="s">
        <v>1627</v>
      </c>
      <c r="D5704" s="108">
        <v>0.9</v>
      </c>
    </row>
    <row r="5705" spans="1:4">
      <c r="A5705" s="110" t="s">
        <v>13501</v>
      </c>
      <c r="B5705" s="106" t="s">
        <v>13502</v>
      </c>
      <c r="C5705" s="107" t="s">
        <v>1627</v>
      </c>
      <c r="D5705" s="108">
        <v>0.72</v>
      </c>
    </row>
    <row r="5706" spans="1:4">
      <c r="A5706" s="110" t="s">
        <v>13503</v>
      </c>
      <c r="B5706" s="106" t="s">
        <v>13504</v>
      </c>
      <c r="C5706" s="107" t="s">
        <v>1627</v>
      </c>
      <c r="D5706" s="108">
        <v>1.62</v>
      </c>
    </row>
    <row r="5707" spans="1:4">
      <c r="A5707" s="110" t="s">
        <v>13505</v>
      </c>
      <c r="B5707" s="106" t="s">
        <v>13506</v>
      </c>
      <c r="C5707" s="107" t="s">
        <v>1627</v>
      </c>
      <c r="D5707" s="108">
        <v>1.22</v>
      </c>
    </row>
    <row r="5708" spans="1:4">
      <c r="A5708" s="110" t="s">
        <v>13507</v>
      </c>
      <c r="B5708" s="106" t="s">
        <v>13508</v>
      </c>
      <c r="C5708" s="107" t="s">
        <v>1627</v>
      </c>
      <c r="D5708" s="108">
        <v>0.97</v>
      </c>
    </row>
    <row r="5709" spans="1:4">
      <c r="A5709" s="110" t="s">
        <v>13509</v>
      </c>
      <c r="B5709" s="106" t="s">
        <v>13510</v>
      </c>
      <c r="C5709" s="107" t="s">
        <v>1627</v>
      </c>
      <c r="D5709" s="108">
        <v>1.43</v>
      </c>
    </row>
    <row r="5710" spans="1:4">
      <c r="A5710" s="110" t="s">
        <v>13511</v>
      </c>
      <c r="B5710" s="106" t="s">
        <v>13512</v>
      </c>
      <c r="C5710" s="107" t="s">
        <v>1627</v>
      </c>
      <c r="D5710" s="108">
        <v>0.96</v>
      </c>
    </row>
    <row r="5711" spans="1:4">
      <c r="A5711" s="110" t="s">
        <v>13513</v>
      </c>
      <c r="B5711" s="106" t="s">
        <v>13514</v>
      </c>
      <c r="C5711" s="107" t="s">
        <v>1627</v>
      </c>
      <c r="D5711" s="108">
        <v>0.72</v>
      </c>
    </row>
    <row r="5712" spans="1:4">
      <c r="A5712" s="110" t="s">
        <v>13515</v>
      </c>
      <c r="B5712" s="106" t="s">
        <v>13516</v>
      </c>
      <c r="C5712" s="107" t="s">
        <v>1627</v>
      </c>
      <c r="D5712" s="108">
        <v>0.56999999999999995</v>
      </c>
    </row>
    <row r="5713" spans="1:4">
      <c r="A5713" s="110" t="s">
        <v>13517</v>
      </c>
      <c r="B5713" s="106" t="s">
        <v>13518</v>
      </c>
      <c r="C5713" s="107" t="s">
        <v>1627</v>
      </c>
      <c r="D5713" s="108">
        <v>1.1599999999999999</v>
      </c>
    </row>
    <row r="5714" spans="1:4">
      <c r="A5714" s="110" t="s">
        <v>13519</v>
      </c>
      <c r="B5714" s="106" t="s">
        <v>13520</v>
      </c>
      <c r="C5714" s="107" t="s">
        <v>1627</v>
      </c>
      <c r="D5714" s="108">
        <v>0.78</v>
      </c>
    </row>
    <row r="5715" spans="1:4">
      <c r="A5715" s="110" t="s">
        <v>13521</v>
      </c>
      <c r="B5715" s="106" t="s">
        <v>13522</v>
      </c>
      <c r="C5715" s="107" t="s">
        <v>1627</v>
      </c>
      <c r="D5715" s="108">
        <v>0.57999999999999996</v>
      </c>
    </row>
    <row r="5716" spans="1:4">
      <c r="A5716" s="110" t="s">
        <v>13523</v>
      </c>
      <c r="B5716" s="106" t="s">
        <v>13524</v>
      </c>
      <c r="C5716" s="107" t="s">
        <v>1627</v>
      </c>
      <c r="D5716" s="108">
        <v>0.47</v>
      </c>
    </row>
    <row r="5717" spans="1:4">
      <c r="A5717" s="110" t="s">
        <v>13525</v>
      </c>
      <c r="B5717" s="106" t="s">
        <v>13526</v>
      </c>
      <c r="C5717" s="107" t="s">
        <v>1627</v>
      </c>
      <c r="D5717" s="108">
        <v>0.94</v>
      </c>
    </row>
    <row r="5718" spans="1:4">
      <c r="A5718" s="110" t="s">
        <v>13527</v>
      </c>
      <c r="B5718" s="106" t="s">
        <v>13528</v>
      </c>
      <c r="C5718" s="107" t="s">
        <v>1627</v>
      </c>
      <c r="D5718" s="108">
        <v>0.62</v>
      </c>
    </row>
    <row r="5719" spans="1:4">
      <c r="A5719" s="110" t="s">
        <v>13529</v>
      </c>
      <c r="B5719" s="106" t="s">
        <v>13530</v>
      </c>
      <c r="C5719" s="107" t="s">
        <v>1627</v>
      </c>
      <c r="D5719" s="108">
        <v>0.47</v>
      </c>
    </row>
    <row r="5720" spans="1:4">
      <c r="A5720" s="110" t="s">
        <v>13531</v>
      </c>
      <c r="B5720" s="106" t="s">
        <v>13532</v>
      </c>
      <c r="C5720" s="107" t="s">
        <v>1627</v>
      </c>
      <c r="D5720" s="108">
        <v>0.37</v>
      </c>
    </row>
    <row r="5721" spans="1:4">
      <c r="A5721" s="110" t="s">
        <v>13533</v>
      </c>
      <c r="B5721" s="106" t="s">
        <v>13534</v>
      </c>
      <c r="C5721" s="107" t="s">
        <v>1623</v>
      </c>
      <c r="D5721" s="108">
        <v>9700.74</v>
      </c>
    </row>
    <row r="5722" spans="1:4">
      <c r="A5722" s="110" t="s">
        <v>13535</v>
      </c>
      <c r="B5722" s="106" t="s">
        <v>13536</v>
      </c>
      <c r="C5722" s="107" t="s">
        <v>1623</v>
      </c>
      <c r="D5722" s="108">
        <v>13428.15</v>
      </c>
    </row>
    <row r="5723" spans="1:4">
      <c r="A5723" s="110" t="s">
        <v>13537</v>
      </c>
      <c r="B5723" s="106" t="s">
        <v>13538</v>
      </c>
      <c r="C5723" s="107" t="s">
        <v>1627</v>
      </c>
      <c r="D5723" s="108">
        <v>7.77</v>
      </c>
    </row>
    <row r="5724" spans="1:4">
      <c r="A5724" s="105" t="s">
        <v>13539</v>
      </c>
      <c r="B5724" s="106"/>
      <c r="C5724" s="107"/>
      <c r="D5724" s="108"/>
    </row>
    <row r="5725" spans="1:4">
      <c r="A5725" s="110" t="s">
        <v>13540</v>
      </c>
      <c r="B5725" s="106" t="s">
        <v>13541</v>
      </c>
      <c r="C5725" s="107" t="s">
        <v>1692</v>
      </c>
      <c r="D5725" s="108">
        <v>4.1900000000000004</v>
      </c>
    </row>
    <row r="5726" spans="1:4">
      <c r="A5726" s="110" t="s">
        <v>13542</v>
      </c>
      <c r="B5726" s="106" t="s">
        <v>13543</v>
      </c>
      <c r="C5726" s="107" t="s">
        <v>1692</v>
      </c>
      <c r="D5726" s="108">
        <v>15.51</v>
      </c>
    </row>
    <row r="5727" spans="1:4">
      <c r="A5727" s="110" t="s">
        <v>13544</v>
      </c>
      <c r="B5727" s="106" t="s">
        <v>13545</v>
      </c>
      <c r="C5727" s="107" t="s">
        <v>1692</v>
      </c>
      <c r="D5727" s="108">
        <v>23.27</v>
      </c>
    </row>
    <row r="5728" spans="1:4">
      <c r="A5728" s="110" t="s">
        <v>13546</v>
      </c>
      <c r="B5728" s="106" t="s">
        <v>13547</v>
      </c>
      <c r="C5728" s="107" t="s">
        <v>1692</v>
      </c>
      <c r="D5728" s="108">
        <v>31.02</v>
      </c>
    </row>
    <row r="5729" spans="1:4">
      <c r="A5729" s="105" t="s">
        <v>13548</v>
      </c>
      <c r="B5729" s="106"/>
      <c r="C5729" s="107"/>
      <c r="D5729" s="108"/>
    </row>
    <row r="5730" spans="1:4">
      <c r="A5730" s="110" t="s">
        <v>13549</v>
      </c>
      <c r="B5730" s="106" t="s">
        <v>13550</v>
      </c>
      <c r="C5730" s="107" t="s">
        <v>1623</v>
      </c>
      <c r="D5730" s="108">
        <v>1433</v>
      </c>
    </row>
    <row r="5731" spans="1:4">
      <c r="A5731" s="110" t="s">
        <v>13551</v>
      </c>
      <c r="B5731" s="106" t="s">
        <v>13552</v>
      </c>
      <c r="C5731" s="107" t="s">
        <v>26</v>
      </c>
      <c r="D5731" s="108">
        <v>62.41</v>
      </c>
    </row>
    <row r="5732" spans="1:4">
      <c r="A5732" s="105" t="s">
        <v>13553</v>
      </c>
      <c r="B5732" s="106"/>
      <c r="C5732" s="107"/>
      <c r="D5732" s="108"/>
    </row>
    <row r="5733" spans="1:4">
      <c r="A5733" s="105" t="s">
        <v>13554</v>
      </c>
      <c r="B5733" s="106"/>
      <c r="C5733" s="107"/>
      <c r="D5733" s="108"/>
    </row>
    <row r="5734" spans="1:4">
      <c r="A5734" s="110" t="s">
        <v>13555</v>
      </c>
      <c r="B5734" s="106" t="s">
        <v>13556</v>
      </c>
      <c r="C5734" s="107" t="s">
        <v>1624</v>
      </c>
      <c r="D5734" s="108">
        <v>63.51</v>
      </c>
    </row>
    <row r="5735" spans="1:4">
      <c r="A5735" s="110" t="s">
        <v>13557</v>
      </c>
      <c r="B5735" s="106" t="s">
        <v>13558</v>
      </c>
      <c r="C5735" s="107" t="s">
        <v>1624</v>
      </c>
      <c r="D5735" s="108">
        <v>35.36</v>
      </c>
    </row>
    <row r="5736" spans="1:4">
      <c r="A5736" s="110" t="s">
        <v>13559</v>
      </c>
      <c r="B5736" s="106" t="s">
        <v>13560</v>
      </c>
      <c r="C5736" s="107" t="s">
        <v>1624</v>
      </c>
      <c r="D5736" s="108">
        <v>21.08</v>
      </c>
    </row>
    <row r="5737" spans="1:4">
      <c r="A5737" s="110" t="s">
        <v>13561</v>
      </c>
      <c r="B5737" s="106" t="s">
        <v>13562</v>
      </c>
      <c r="C5737" s="107" t="s">
        <v>1624</v>
      </c>
      <c r="D5737" s="108">
        <v>16.61</v>
      </c>
    </row>
    <row r="5738" spans="1:4">
      <c r="A5738" s="110" t="s">
        <v>13563</v>
      </c>
      <c r="B5738" s="106" t="s">
        <v>13564</v>
      </c>
      <c r="C5738" s="107" t="s">
        <v>1624</v>
      </c>
      <c r="D5738" s="108">
        <v>19.41</v>
      </c>
    </row>
    <row r="5739" spans="1:4">
      <c r="A5739" s="110" t="s">
        <v>13565</v>
      </c>
      <c r="B5739" s="106" t="s">
        <v>13566</v>
      </c>
      <c r="C5739" s="107" t="s">
        <v>1624</v>
      </c>
      <c r="D5739" s="108">
        <v>17.46</v>
      </c>
    </row>
    <row r="5740" spans="1:4">
      <c r="A5740" s="110" t="s">
        <v>13567</v>
      </c>
      <c r="B5740" s="106" t="s">
        <v>13568</v>
      </c>
      <c r="C5740" s="107" t="s">
        <v>1624</v>
      </c>
      <c r="D5740" s="108">
        <v>1.1499999999999999</v>
      </c>
    </row>
    <row r="5741" spans="1:4">
      <c r="A5741" s="110" t="s">
        <v>13569</v>
      </c>
      <c r="B5741" s="106" t="s">
        <v>13570</v>
      </c>
      <c r="C5741" s="107" t="s">
        <v>1624</v>
      </c>
      <c r="D5741" s="108">
        <v>51.94</v>
      </c>
    </row>
    <row r="5742" spans="1:4">
      <c r="A5742" s="110" t="s">
        <v>13571</v>
      </c>
      <c r="B5742" s="106" t="s">
        <v>13572</v>
      </c>
      <c r="C5742" s="107" t="s">
        <v>1624</v>
      </c>
      <c r="D5742" s="108">
        <v>61.31</v>
      </c>
    </row>
    <row r="5743" spans="1:4">
      <c r="A5743" s="110" t="s">
        <v>13573</v>
      </c>
      <c r="B5743" s="106" t="s">
        <v>13574</v>
      </c>
      <c r="C5743" s="107" t="s">
        <v>1624</v>
      </c>
      <c r="D5743" s="108">
        <v>68.06</v>
      </c>
    </row>
    <row r="5744" spans="1:4">
      <c r="A5744" s="110" t="s">
        <v>13575</v>
      </c>
      <c r="B5744" s="106" t="s">
        <v>13576</v>
      </c>
      <c r="C5744" s="107" t="s">
        <v>1624</v>
      </c>
      <c r="D5744" s="108">
        <v>77.52</v>
      </c>
    </row>
    <row r="5745" spans="1:4">
      <c r="A5745" s="110" t="s">
        <v>13577</v>
      </c>
      <c r="B5745" s="106" t="s">
        <v>13578</v>
      </c>
      <c r="C5745" s="107" t="s">
        <v>1624</v>
      </c>
      <c r="D5745" s="108">
        <v>128.80000000000001</v>
      </c>
    </row>
    <row r="5746" spans="1:4">
      <c r="A5746" s="110" t="s">
        <v>13579</v>
      </c>
      <c r="B5746" s="106" t="s">
        <v>13580</v>
      </c>
      <c r="C5746" s="107" t="s">
        <v>1624</v>
      </c>
      <c r="D5746" s="108">
        <v>147.36000000000001</v>
      </c>
    </row>
    <row r="5747" spans="1:4">
      <c r="A5747" s="110" t="s">
        <v>13581</v>
      </c>
      <c r="B5747" s="106" t="s">
        <v>13582</v>
      </c>
      <c r="C5747" s="107" t="s">
        <v>1624</v>
      </c>
      <c r="D5747" s="108">
        <v>15</v>
      </c>
    </row>
    <row r="5748" spans="1:4">
      <c r="A5748" s="111"/>
      <c r="B5748" s="112"/>
      <c r="C5748" s="111"/>
      <c r="D5748" s="129"/>
    </row>
    <row r="5749" spans="1:4">
      <c r="A5749" s="113"/>
    </row>
    <row r="5750" spans="1:4">
      <c r="A5750" s="113"/>
    </row>
  </sheetData>
  <autoFilter ref="A2:D5747" xr:uid="{00000000-0009-0000-0000-000007000000}"/>
  <mergeCells count="1">
    <mergeCell ref="C1:D1"/>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7"/>
  <dimension ref="A1:E13"/>
  <sheetViews>
    <sheetView workbookViewId="0">
      <selection activeCell="B5" sqref="B5:D5"/>
    </sheetView>
  </sheetViews>
  <sheetFormatPr defaultColWidth="0" defaultRowHeight="14.25"/>
  <cols>
    <col min="1" max="1" width="12" style="115" bestFit="1" customWidth="1"/>
    <col min="2" max="2" width="9" hidden="1" customWidth="1"/>
    <col min="3" max="5" width="0" hidden="1" customWidth="1"/>
    <col min="6" max="16384" width="9" hidden="1"/>
  </cols>
  <sheetData>
    <row r="1" spans="1:1">
      <c r="A1" s="116" t="s">
        <v>551</v>
      </c>
    </row>
    <row r="2" spans="1:1">
      <c r="A2" s="117" t="s">
        <v>13584</v>
      </c>
    </row>
    <row r="3" spans="1:1">
      <c r="A3" s="117" t="s">
        <v>13666</v>
      </c>
    </row>
    <row r="5" spans="1:1">
      <c r="A5" s="116" t="s">
        <v>13675</v>
      </c>
    </row>
    <row r="6" spans="1:1">
      <c r="A6" s="117" t="s">
        <v>544</v>
      </c>
    </row>
    <row r="7" spans="1:1">
      <c r="A7" s="117" t="s">
        <v>546</v>
      </c>
    </row>
    <row r="8" spans="1:1">
      <c r="A8" s="117" t="s">
        <v>1464</v>
      </c>
    </row>
    <row r="9" spans="1:1">
      <c r="A9" s="117" t="s">
        <v>23</v>
      </c>
    </row>
    <row r="10" spans="1:1">
      <c r="A10" s="117" t="s">
        <v>547</v>
      </c>
    </row>
    <row r="11" spans="1:1">
      <c r="A11" s="117" t="s">
        <v>1463</v>
      </c>
    </row>
    <row r="12" spans="1:1">
      <c r="A12" s="117" t="s">
        <v>1600</v>
      </c>
    </row>
    <row r="13" spans="1:1">
      <c r="A13" s="117" t="s">
        <v>545</v>
      </c>
    </row>
  </sheetData>
  <sortState xmlns:xlrd2="http://schemas.microsoft.com/office/spreadsheetml/2017/richdata2" ref="A6:A13">
    <sortCondition ref="A6:A13"/>
  </sortState>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TotalTime>254</TotalTime>
  <Application>Microsoft Excel</Application>
  <DocSecurity>0</DocSecurity>
  <ScaleCrop>false</ScaleCrop>
  <HeadingPairs>
    <vt:vector size="4" baseType="variant">
      <vt:variant>
        <vt:lpstr>Planilhas</vt:lpstr>
      </vt:variant>
      <vt:variant>
        <vt:i4>18</vt:i4>
      </vt:variant>
      <vt:variant>
        <vt:lpstr>Intervalos Nomeados</vt:lpstr>
      </vt:variant>
      <vt:variant>
        <vt:i4>8</vt:i4>
      </vt:variant>
    </vt:vector>
  </HeadingPairs>
  <TitlesOfParts>
    <vt:vector size="26" baseType="lpstr">
      <vt:lpstr>INSTRUÇÕES</vt:lpstr>
      <vt:lpstr>CSINAPI</vt:lpstr>
      <vt:lpstr>ISINAPI</vt:lpstr>
      <vt:lpstr>DER</vt:lpstr>
      <vt:lpstr>IDER</vt:lpstr>
      <vt:lpstr>CCESAN</vt:lpstr>
      <vt:lpstr>SICRO</vt:lpstr>
      <vt:lpstr>CSCORIO</vt:lpstr>
      <vt:lpstr>DADOS</vt:lpstr>
      <vt:lpstr>Auxiliar</vt:lpstr>
      <vt:lpstr>BDI</vt:lpstr>
      <vt:lpstr>ORCAMENTO</vt:lpstr>
      <vt:lpstr>LICITACAO</vt:lpstr>
      <vt:lpstr>ABC</vt:lpstr>
      <vt:lpstr>MEMÓRIA DE CÁLCULO</vt:lpstr>
      <vt:lpstr>COMPOSICAO</vt:lpstr>
      <vt:lpstr>MERCADO</vt:lpstr>
      <vt:lpstr>CRONOGRAMA</vt:lpstr>
      <vt:lpstr>COMPOSICAO!Area_de_impressao</vt:lpstr>
      <vt:lpstr>CRONOGRAMA!Area_de_impressao</vt:lpstr>
      <vt:lpstr>LICITACAO!Area_de_impressao</vt:lpstr>
      <vt:lpstr>'MEMÓRIA DE CÁLCULO'!Area_de_impressao</vt:lpstr>
      <vt:lpstr>MERCADO!Area_de_impressao</vt:lpstr>
      <vt:lpstr>ORCAMENTO!Area_de_impressao</vt:lpstr>
      <vt:lpstr>DADOS</vt:lpstr>
      <vt:lpstr>ETAPA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OBRAS - NICOLAS</dc:creator>
  <cp:lastModifiedBy>Usuario</cp:lastModifiedBy>
  <cp:revision>37</cp:revision>
  <cp:lastPrinted>2026-05-25T18:24:45Z</cp:lastPrinted>
  <dcterms:created xsi:type="dcterms:W3CDTF">2019-02-26T10:14:24Z</dcterms:created>
  <dcterms:modified xsi:type="dcterms:W3CDTF">2026-05-25T18:25:07Z</dcterms:modified>
</cp:coreProperties>
</file>